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filterPrivacy="1" hidePivotFieldList="1"/>
  <xr:revisionPtr revIDLastSave="0" documentId="13_ncr:1_{F1E066CC-66DC-400F-A29E-174EC95E09B6}" xr6:coauthVersionLast="47" xr6:coauthVersionMax="47" xr10:uidLastSave="{00000000-0000-0000-0000-000000000000}"/>
  <bookViews>
    <workbookView xWindow="-120" yWindow="-120" windowWidth="20730" windowHeight="11160" tabRatio="515" firstSheet="4" activeTab="12" xr2:uid="{00000000-000D-0000-FFFF-FFFF00000000}"/>
  </bookViews>
  <sheets>
    <sheet name="Customer Names" sheetId="3" r:id="rId1"/>
    <sheet name="Medical Examinations" sheetId="2" r:id="rId2"/>
    <sheet name="Hospitalisation Details" sheetId="4" r:id="rId3"/>
    <sheet name="Explore" sheetId="5" r:id="rId4"/>
    <sheet name="Healthcare" sheetId="6" r:id="rId5"/>
    <sheet name="Data Analysis" sheetId="11" r:id="rId6"/>
    <sheet name="Q1" sheetId="12" r:id="rId7"/>
    <sheet name="Q2" sheetId="13" r:id="rId8"/>
    <sheet name="Q3" sheetId="14" r:id="rId9"/>
    <sheet name="Q4" sheetId="15" r:id="rId10"/>
    <sheet name="Q5" sheetId="16" r:id="rId11"/>
    <sheet name="Q6" sheetId="17" r:id="rId12"/>
    <sheet name="Dashboard" sheetId="18" r:id="rId13"/>
  </sheets>
  <definedNames>
    <definedName name="_xlnm._FilterDatabase" localSheetId="4" hidden="1">Healthcare!$A$1:$Q$2336</definedName>
    <definedName name="_xlnm._FilterDatabase" localSheetId="2" hidden="1">'Hospitalisation Details'!$A$1:$L$2344</definedName>
    <definedName name="_xlnm._FilterDatabase" localSheetId="1" hidden="1">'Medical Examinations'!$A$1:$J$2336</definedName>
    <definedName name="Slicer_Cancer_History">#N/A</definedName>
    <definedName name="Slicer_Diabetes_Status">#N/A</definedName>
    <definedName name="Slicer_Hospital_Tier1">#N/A</definedName>
    <definedName name="Slicer_Weight_Status">#N/A</definedName>
  </definedNames>
  <calcPr calcId="191029"/>
  <pivotCaches>
    <pivotCache cacheId="0" r:id="rId14"/>
    <pivotCache cacheId="1" r:id="rId15"/>
    <pivotCache cacheId="2"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 i="5" l="1"/>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Q351" i="6"/>
  <c r="Q352" i="6"/>
  <c r="Q353" i="6"/>
  <c r="Q354" i="6"/>
  <c r="Q355" i="6"/>
  <c r="Q356" i="6"/>
  <c r="Q357" i="6"/>
  <c r="Q358" i="6"/>
  <c r="Q359" i="6"/>
  <c r="Q360" i="6"/>
  <c r="Q361" i="6"/>
  <c r="Q362" i="6"/>
  <c r="Q363" i="6"/>
  <c r="Q364" i="6"/>
  <c r="Q365" i="6"/>
  <c r="Q366" i="6"/>
  <c r="Q367" i="6"/>
  <c r="Q368" i="6"/>
  <c r="Q369" i="6"/>
  <c r="Q370" i="6"/>
  <c r="Q371" i="6"/>
  <c r="Q372" i="6"/>
  <c r="Q373" i="6"/>
  <c r="Q374" i="6"/>
  <c r="Q375" i="6"/>
  <c r="Q376" i="6"/>
  <c r="Q377" i="6"/>
  <c r="Q378" i="6"/>
  <c r="Q379" i="6"/>
  <c r="Q380" i="6"/>
  <c r="Q381" i="6"/>
  <c r="Q382" i="6"/>
  <c r="Q383" i="6"/>
  <c r="Q384" i="6"/>
  <c r="Q385" i="6"/>
  <c r="Q386" i="6"/>
  <c r="Q387" i="6"/>
  <c r="Q388" i="6"/>
  <c r="Q389" i="6"/>
  <c r="Q390" i="6"/>
  <c r="Q391" i="6"/>
  <c r="Q392" i="6"/>
  <c r="Q393" i="6"/>
  <c r="Q394" i="6"/>
  <c r="Q395" i="6"/>
  <c r="Q396" i="6"/>
  <c r="Q397" i="6"/>
  <c r="Q398" i="6"/>
  <c r="Q399" i="6"/>
  <c r="Q400" i="6"/>
  <c r="Q401" i="6"/>
  <c r="Q402" i="6"/>
  <c r="Q403" i="6"/>
  <c r="Q404" i="6"/>
  <c r="Q405" i="6"/>
  <c r="Q406" i="6"/>
  <c r="Q407" i="6"/>
  <c r="Q408" i="6"/>
  <c r="Q409" i="6"/>
  <c r="Q410" i="6"/>
  <c r="Q411" i="6"/>
  <c r="Q412" i="6"/>
  <c r="Q413" i="6"/>
  <c r="Q414" i="6"/>
  <c r="Q415" i="6"/>
  <c r="Q416" i="6"/>
  <c r="Q417" i="6"/>
  <c r="Q418" i="6"/>
  <c r="Q419" i="6"/>
  <c r="Q420" i="6"/>
  <c r="Q421" i="6"/>
  <c r="Q422" i="6"/>
  <c r="Q423" i="6"/>
  <c r="Q424" i="6"/>
  <c r="Q425" i="6"/>
  <c r="Q426" i="6"/>
  <c r="Q427" i="6"/>
  <c r="Q428" i="6"/>
  <c r="Q429" i="6"/>
  <c r="Q430" i="6"/>
  <c r="Q431" i="6"/>
  <c r="Q432" i="6"/>
  <c r="Q433" i="6"/>
  <c r="Q434" i="6"/>
  <c r="Q435" i="6"/>
  <c r="Q436" i="6"/>
  <c r="Q437" i="6"/>
  <c r="Q438" i="6"/>
  <c r="Q439" i="6"/>
  <c r="Q440" i="6"/>
  <c r="Q441" i="6"/>
  <c r="Q442" i="6"/>
  <c r="Q443" i="6"/>
  <c r="Q444" i="6"/>
  <c r="Q445" i="6"/>
  <c r="Q446" i="6"/>
  <c r="Q447" i="6"/>
  <c r="Q448" i="6"/>
  <c r="Q449" i="6"/>
  <c r="Q450" i="6"/>
  <c r="Q451" i="6"/>
  <c r="Q452" i="6"/>
  <c r="Q453" i="6"/>
  <c r="Q454" i="6"/>
  <c r="Q455" i="6"/>
  <c r="Q456" i="6"/>
  <c r="Q457" i="6"/>
  <c r="Q458" i="6"/>
  <c r="Q459" i="6"/>
  <c r="Q460" i="6"/>
  <c r="Q461" i="6"/>
  <c r="Q462" i="6"/>
  <c r="Q463" i="6"/>
  <c r="Q464" i="6"/>
  <c r="Q465" i="6"/>
  <c r="Q466" i="6"/>
  <c r="Q467" i="6"/>
  <c r="Q468" i="6"/>
  <c r="Q469" i="6"/>
  <c r="Q470" i="6"/>
  <c r="Q471" i="6"/>
  <c r="Q472" i="6"/>
  <c r="Q473" i="6"/>
  <c r="Q474" i="6"/>
  <c r="Q475" i="6"/>
  <c r="Q476" i="6"/>
  <c r="Q477" i="6"/>
  <c r="Q478" i="6"/>
  <c r="Q479" i="6"/>
  <c r="Q480" i="6"/>
  <c r="Q481" i="6"/>
  <c r="Q482" i="6"/>
  <c r="Q483" i="6"/>
  <c r="Q484" i="6"/>
  <c r="Q485" i="6"/>
  <c r="Q486" i="6"/>
  <c r="Q487" i="6"/>
  <c r="Q488" i="6"/>
  <c r="Q489" i="6"/>
  <c r="Q490" i="6"/>
  <c r="Q491" i="6"/>
  <c r="Q492" i="6"/>
  <c r="Q493" i="6"/>
  <c r="Q494" i="6"/>
  <c r="Q495" i="6"/>
  <c r="Q496" i="6"/>
  <c r="Q497" i="6"/>
  <c r="Q498" i="6"/>
  <c r="Q499" i="6"/>
  <c r="Q500" i="6"/>
  <c r="Q501" i="6"/>
  <c r="Q502" i="6"/>
  <c r="Q503" i="6"/>
  <c r="Q504" i="6"/>
  <c r="Q505" i="6"/>
  <c r="Q506" i="6"/>
  <c r="Q507" i="6"/>
  <c r="Q508" i="6"/>
  <c r="Q509" i="6"/>
  <c r="Q510" i="6"/>
  <c r="Q511" i="6"/>
  <c r="Q512" i="6"/>
  <c r="Q513" i="6"/>
  <c r="Q514" i="6"/>
  <c r="Q515" i="6"/>
  <c r="Q516" i="6"/>
  <c r="Q517" i="6"/>
  <c r="Q518" i="6"/>
  <c r="Q519" i="6"/>
  <c r="Q520" i="6"/>
  <c r="Q521" i="6"/>
  <c r="Q522" i="6"/>
  <c r="Q523" i="6"/>
  <c r="Q524" i="6"/>
  <c r="Q525" i="6"/>
  <c r="Q526" i="6"/>
  <c r="Q527" i="6"/>
  <c r="Q528" i="6"/>
  <c r="Q529" i="6"/>
  <c r="Q530" i="6"/>
  <c r="Q531" i="6"/>
  <c r="Q532" i="6"/>
  <c r="Q533" i="6"/>
  <c r="Q534" i="6"/>
  <c r="Q535" i="6"/>
  <c r="Q536" i="6"/>
  <c r="Q537" i="6"/>
  <c r="Q538" i="6"/>
  <c r="Q539" i="6"/>
  <c r="Q540" i="6"/>
  <c r="Q541" i="6"/>
  <c r="Q542" i="6"/>
  <c r="Q543" i="6"/>
  <c r="Q544" i="6"/>
  <c r="Q545" i="6"/>
  <c r="Q546" i="6"/>
  <c r="Q547" i="6"/>
  <c r="Q548" i="6"/>
  <c r="Q549" i="6"/>
  <c r="Q550" i="6"/>
  <c r="Q551" i="6"/>
  <c r="Q552" i="6"/>
  <c r="Q553" i="6"/>
  <c r="Q554" i="6"/>
  <c r="Q555" i="6"/>
  <c r="Q556" i="6"/>
  <c r="Q557" i="6"/>
  <c r="Q558" i="6"/>
  <c r="Q559" i="6"/>
  <c r="Q560" i="6"/>
  <c r="Q561" i="6"/>
  <c r="Q562" i="6"/>
  <c r="Q563" i="6"/>
  <c r="Q564" i="6"/>
  <c r="Q565" i="6"/>
  <c r="Q566" i="6"/>
  <c r="Q567" i="6"/>
  <c r="Q568" i="6"/>
  <c r="Q569" i="6"/>
  <c r="Q570" i="6"/>
  <c r="Q571" i="6"/>
  <c r="Q572" i="6"/>
  <c r="Q573" i="6"/>
  <c r="Q574" i="6"/>
  <c r="Q575" i="6"/>
  <c r="Q576" i="6"/>
  <c r="Q577" i="6"/>
  <c r="Q578" i="6"/>
  <c r="Q579" i="6"/>
  <c r="Q580" i="6"/>
  <c r="Q581" i="6"/>
  <c r="Q582" i="6"/>
  <c r="Q583" i="6"/>
  <c r="Q584" i="6"/>
  <c r="Q585" i="6"/>
  <c r="Q586" i="6"/>
  <c r="Q587" i="6"/>
  <c r="Q588" i="6"/>
  <c r="Q589" i="6"/>
  <c r="Q590" i="6"/>
  <c r="Q591" i="6"/>
  <c r="Q592" i="6"/>
  <c r="Q593" i="6"/>
  <c r="Q594" i="6"/>
  <c r="Q595" i="6"/>
  <c r="Q596" i="6"/>
  <c r="Q597" i="6"/>
  <c r="Q598" i="6"/>
  <c r="Q599" i="6"/>
  <c r="Q600" i="6"/>
  <c r="Q601" i="6"/>
  <c r="Q602" i="6"/>
  <c r="Q603" i="6"/>
  <c r="Q604" i="6"/>
  <c r="Q605" i="6"/>
  <c r="Q606" i="6"/>
  <c r="Q607" i="6"/>
  <c r="Q608" i="6"/>
  <c r="Q609" i="6"/>
  <c r="Q610" i="6"/>
  <c r="Q611" i="6"/>
  <c r="Q612" i="6"/>
  <c r="Q613" i="6"/>
  <c r="Q614" i="6"/>
  <c r="Q615" i="6"/>
  <c r="Q616" i="6"/>
  <c r="Q617" i="6"/>
  <c r="Q618" i="6"/>
  <c r="Q619" i="6"/>
  <c r="Q620" i="6"/>
  <c r="Q621" i="6"/>
  <c r="Q622" i="6"/>
  <c r="Q623" i="6"/>
  <c r="Q624" i="6"/>
  <c r="Q625" i="6"/>
  <c r="Q626" i="6"/>
  <c r="Q627" i="6"/>
  <c r="Q628" i="6"/>
  <c r="Q629" i="6"/>
  <c r="Q630" i="6"/>
  <c r="Q631" i="6"/>
  <c r="Q632" i="6"/>
  <c r="Q633" i="6"/>
  <c r="Q634" i="6"/>
  <c r="Q635" i="6"/>
  <c r="Q636" i="6"/>
  <c r="Q637" i="6"/>
  <c r="Q638" i="6"/>
  <c r="Q639" i="6"/>
  <c r="Q640" i="6"/>
  <c r="Q641" i="6"/>
  <c r="Q642" i="6"/>
  <c r="Q643" i="6"/>
  <c r="Q644" i="6"/>
  <c r="Q645" i="6"/>
  <c r="Q646" i="6"/>
  <c r="Q647" i="6"/>
  <c r="Q648" i="6"/>
  <c r="Q649" i="6"/>
  <c r="Q650" i="6"/>
  <c r="Q651" i="6"/>
  <c r="Q652" i="6"/>
  <c r="Q653" i="6"/>
  <c r="Q654" i="6"/>
  <c r="Q655" i="6"/>
  <c r="Q656" i="6"/>
  <c r="Q657" i="6"/>
  <c r="Q658" i="6"/>
  <c r="Q659" i="6"/>
  <c r="Q660" i="6"/>
  <c r="Q661" i="6"/>
  <c r="Q662" i="6"/>
  <c r="Q663" i="6"/>
  <c r="Q664" i="6"/>
  <c r="Q665" i="6"/>
  <c r="Q666" i="6"/>
  <c r="Q667" i="6"/>
  <c r="Q668" i="6"/>
  <c r="Q669" i="6"/>
  <c r="Q670" i="6"/>
  <c r="Q671" i="6"/>
  <c r="Q672" i="6"/>
  <c r="Q673" i="6"/>
  <c r="Q674" i="6"/>
  <c r="Q675" i="6"/>
  <c r="Q676" i="6"/>
  <c r="Q677" i="6"/>
  <c r="Q678" i="6"/>
  <c r="Q679" i="6"/>
  <c r="Q680" i="6"/>
  <c r="Q681" i="6"/>
  <c r="Q682" i="6"/>
  <c r="Q683" i="6"/>
  <c r="Q684" i="6"/>
  <c r="Q685" i="6"/>
  <c r="Q686" i="6"/>
  <c r="Q687" i="6"/>
  <c r="Q688" i="6"/>
  <c r="Q689" i="6"/>
  <c r="Q690" i="6"/>
  <c r="Q691" i="6"/>
  <c r="Q692" i="6"/>
  <c r="Q693" i="6"/>
  <c r="Q694" i="6"/>
  <c r="Q695" i="6"/>
  <c r="Q696" i="6"/>
  <c r="Q697" i="6"/>
  <c r="Q698" i="6"/>
  <c r="Q699" i="6"/>
  <c r="Q700" i="6"/>
  <c r="Q701" i="6"/>
  <c r="Q702" i="6"/>
  <c r="Q703" i="6"/>
  <c r="Q704" i="6"/>
  <c r="Q705" i="6"/>
  <c r="Q706" i="6"/>
  <c r="Q707" i="6"/>
  <c r="Q708" i="6"/>
  <c r="Q709" i="6"/>
  <c r="Q710" i="6"/>
  <c r="Q711" i="6"/>
  <c r="Q712" i="6"/>
  <c r="Q713" i="6"/>
  <c r="Q714" i="6"/>
  <c r="Q715" i="6"/>
  <c r="Q716" i="6"/>
  <c r="Q717" i="6"/>
  <c r="Q718" i="6"/>
  <c r="Q719" i="6"/>
  <c r="Q720" i="6"/>
  <c r="Q721" i="6"/>
  <c r="Q722" i="6"/>
  <c r="Q723" i="6"/>
  <c r="Q724" i="6"/>
  <c r="Q725" i="6"/>
  <c r="Q726" i="6"/>
  <c r="Q727" i="6"/>
  <c r="Q728" i="6"/>
  <c r="Q729" i="6"/>
  <c r="Q730" i="6"/>
  <c r="Q731" i="6"/>
  <c r="Q732" i="6"/>
  <c r="Q733" i="6"/>
  <c r="Q734" i="6"/>
  <c r="Q735" i="6"/>
  <c r="Q736" i="6"/>
  <c r="Q737" i="6"/>
  <c r="Q738" i="6"/>
  <c r="Q739" i="6"/>
  <c r="Q740" i="6"/>
  <c r="Q741" i="6"/>
  <c r="Q742" i="6"/>
  <c r="Q743" i="6"/>
  <c r="Q744" i="6"/>
  <c r="Q745" i="6"/>
  <c r="Q746" i="6"/>
  <c r="Q747" i="6"/>
  <c r="Q748" i="6"/>
  <c r="Q749" i="6"/>
  <c r="Q750" i="6"/>
  <c r="Q751" i="6"/>
  <c r="Q752" i="6"/>
  <c r="Q753" i="6"/>
  <c r="Q754" i="6"/>
  <c r="Q755" i="6"/>
  <c r="Q756" i="6"/>
  <c r="Q757" i="6"/>
  <c r="Q758" i="6"/>
  <c r="Q759" i="6"/>
  <c r="Q760" i="6"/>
  <c r="Q761" i="6"/>
  <c r="Q762" i="6"/>
  <c r="Q763" i="6"/>
  <c r="Q764" i="6"/>
  <c r="Q765" i="6"/>
  <c r="Q766" i="6"/>
  <c r="Q767" i="6"/>
  <c r="Q768" i="6"/>
  <c r="Q769" i="6"/>
  <c r="Q770" i="6"/>
  <c r="Q771" i="6"/>
  <c r="Q772" i="6"/>
  <c r="Q773" i="6"/>
  <c r="Q774" i="6"/>
  <c r="Q775" i="6"/>
  <c r="Q776" i="6"/>
  <c r="Q777" i="6"/>
  <c r="Q778" i="6"/>
  <c r="Q779" i="6"/>
  <c r="Q780" i="6"/>
  <c r="Q781" i="6"/>
  <c r="Q782" i="6"/>
  <c r="Q783" i="6"/>
  <c r="Q784" i="6"/>
  <c r="Q785" i="6"/>
  <c r="Q786" i="6"/>
  <c r="Q787" i="6"/>
  <c r="Q788" i="6"/>
  <c r="Q789" i="6"/>
  <c r="Q790" i="6"/>
  <c r="Q791" i="6"/>
  <c r="Q792" i="6"/>
  <c r="Q793" i="6"/>
  <c r="Q794" i="6"/>
  <c r="Q795" i="6"/>
  <c r="Q796" i="6"/>
  <c r="Q797" i="6"/>
  <c r="Q798" i="6"/>
  <c r="Q799" i="6"/>
  <c r="Q800" i="6"/>
  <c r="Q801" i="6"/>
  <c r="Q802" i="6"/>
  <c r="Q803" i="6"/>
  <c r="Q804" i="6"/>
  <c r="Q805" i="6"/>
  <c r="Q806" i="6"/>
  <c r="Q807" i="6"/>
  <c r="Q808" i="6"/>
  <c r="Q809" i="6"/>
  <c r="Q810" i="6"/>
  <c r="Q811" i="6"/>
  <c r="Q812" i="6"/>
  <c r="Q813" i="6"/>
  <c r="Q814" i="6"/>
  <c r="Q815" i="6"/>
  <c r="Q816" i="6"/>
  <c r="Q817" i="6"/>
  <c r="Q818" i="6"/>
  <c r="Q819" i="6"/>
  <c r="Q820" i="6"/>
  <c r="Q821" i="6"/>
  <c r="Q822" i="6"/>
  <c r="Q823" i="6"/>
  <c r="Q824" i="6"/>
  <c r="Q825" i="6"/>
  <c r="Q826" i="6"/>
  <c r="Q827" i="6"/>
  <c r="Q828" i="6"/>
  <c r="Q829" i="6"/>
  <c r="Q830" i="6"/>
  <c r="Q831" i="6"/>
  <c r="Q832" i="6"/>
  <c r="Q833" i="6"/>
  <c r="Q834" i="6"/>
  <c r="Q835" i="6"/>
  <c r="Q836" i="6"/>
  <c r="Q837" i="6"/>
  <c r="Q838" i="6"/>
  <c r="Q839" i="6"/>
  <c r="Q840" i="6"/>
  <c r="Q841" i="6"/>
  <c r="Q842" i="6"/>
  <c r="Q843" i="6"/>
  <c r="Q844" i="6"/>
  <c r="Q845" i="6"/>
  <c r="Q846" i="6"/>
  <c r="Q847" i="6"/>
  <c r="Q848" i="6"/>
  <c r="Q849" i="6"/>
  <c r="Q850" i="6"/>
  <c r="Q851" i="6"/>
  <c r="Q852" i="6"/>
  <c r="Q853" i="6"/>
  <c r="Q854" i="6"/>
  <c r="Q855" i="6"/>
  <c r="Q856" i="6"/>
  <c r="Q857" i="6"/>
  <c r="Q858" i="6"/>
  <c r="Q859" i="6"/>
  <c r="Q860" i="6"/>
  <c r="Q861" i="6"/>
  <c r="Q862" i="6"/>
  <c r="Q863" i="6"/>
  <c r="Q864" i="6"/>
  <c r="Q865" i="6"/>
  <c r="Q866" i="6"/>
  <c r="Q867" i="6"/>
  <c r="Q868" i="6"/>
  <c r="Q869" i="6"/>
  <c r="Q870" i="6"/>
  <c r="Q871" i="6"/>
  <c r="Q872" i="6"/>
  <c r="Q873" i="6"/>
  <c r="Q874" i="6"/>
  <c r="Q875" i="6"/>
  <c r="Q876" i="6"/>
  <c r="Q877" i="6"/>
  <c r="Q878" i="6"/>
  <c r="Q879" i="6"/>
  <c r="Q880" i="6"/>
  <c r="Q881" i="6"/>
  <c r="Q882" i="6"/>
  <c r="Q883" i="6"/>
  <c r="Q884" i="6"/>
  <c r="Q885" i="6"/>
  <c r="Q886" i="6"/>
  <c r="Q887" i="6"/>
  <c r="Q888" i="6"/>
  <c r="Q889" i="6"/>
  <c r="Q890" i="6"/>
  <c r="Q891" i="6"/>
  <c r="Q892" i="6"/>
  <c r="Q893" i="6"/>
  <c r="Q894" i="6"/>
  <c r="Q895" i="6"/>
  <c r="Q896" i="6"/>
  <c r="Q897" i="6"/>
  <c r="Q898" i="6"/>
  <c r="Q899" i="6"/>
  <c r="Q900" i="6"/>
  <c r="Q901" i="6"/>
  <c r="Q902" i="6"/>
  <c r="Q903" i="6"/>
  <c r="Q904" i="6"/>
  <c r="Q905" i="6"/>
  <c r="Q906" i="6"/>
  <c r="Q907" i="6"/>
  <c r="Q908" i="6"/>
  <c r="Q909" i="6"/>
  <c r="Q910" i="6"/>
  <c r="Q911" i="6"/>
  <c r="Q912" i="6"/>
  <c r="Q913" i="6"/>
  <c r="Q914" i="6"/>
  <c r="Q915" i="6"/>
  <c r="Q916" i="6"/>
  <c r="Q917" i="6"/>
  <c r="Q918" i="6"/>
  <c r="Q919" i="6"/>
  <c r="Q920" i="6"/>
  <c r="Q921" i="6"/>
  <c r="Q922" i="6"/>
  <c r="Q923" i="6"/>
  <c r="Q924" i="6"/>
  <c r="Q925" i="6"/>
  <c r="Q926" i="6"/>
  <c r="Q927" i="6"/>
  <c r="Q928" i="6"/>
  <c r="Q929" i="6"/>
  <c r="Q930" i="6"/>
  <c r="Q931" i="6"/>
  <c r="Q932" i="6"/>
  <c r="Q933" i="6"/>
  <c r="Q934" i="6"/>
  <c r="Q935" i="6"/>
  <c r="Q936" i="6"/>
  <c r="Q937" i="6"/>
  <c r="Q938" i="6"/>
  <c r="Q939" i="6"/>
  <c r="Q940" i="6"/>
  <c r="Q941" i="6"/>
  <c r="Q942" i="6"/>
  <c r="Q943" i="6"/>
  <c r="Q944" i="6"/>
  <c r="Q945" i="6"/>
  <c r="Q946" i="6"/>
  <c r="Q947" i="6"/>
  <c r="Q948" i="6"/>
  <c r="Q949" i="6"/>
  <c r="Q950" i="6"/>
  <c r="Q951" i="6"/>
  <c r="Q952" i="6"/>
  <c r="Q953" i="6"/>
  <c r="Q954" i="6"/>
  <c r="Q955" i="6"/>
  <c r="Q956" i="6"/>
  <c r="Q957" i="6"/>
  <c r="Q958" i="6"/>
  <c r="Q959" i="6"/>
  <c r="Q960" i="6"/>
  <c r="Q961" i="6"/>
  <c r="Q962" i="6"/>
  <c r="Q963" i="6"/>
  <c r="Q964" i="6"/>
  <c r="Q965" i="6"/>
  <c r="Q966" i="6"/>
  <c r="Q967" i="6"/>
  <c r="Q968" i="6"/>
  <c r="Q969" i="6"/>
  <c r="Q970" i="6"/>
  <c r="Q971" i="6"/>
  <c r="Q972" i="6"/>
  <c r="Q973" i="6"/>
  <c r="Q974" i="6"/>
  <c r="Q975" i="6"/>
  <c r="Q976" i="6"/>
  <c r="Q977" i="6"/>
  <c r="Q978" i="6"/>
  <c r="Q979" i="6"/>
  <c r="Q980" i="6"/>
  <c r="Q981" i="6"/>
  <c r="Q982" i="6"/>
  <c r="Q983" i="6"/>
  <c r="Q984" i="6"/>
  <c r="Q985" i="6"/>
  <c r="Q986" i="6"/>
  <c r="Q987" i="6"/>
  <c r="Q988" i="6"/>
  <c r="Q989" i="6"/>
  <c r="Q990" i="6"/>
  <c r="Q991" i="6"/>
  <c r="Q992" i="6"/>
  <c r="Q993" i="6"/>
  <c r="Q994" i="6"/>
  <c r="Q995" i="6"/>
  <c r="Q996" i="6"/>
  <c r="Q997" i="6"/>
  <c r="Q998" i="6"/>
  <c r="Q999" i="6"/>
  <c r="Q1000" i="6"/>
  <c r="Q1001" i="6"/>
  <c r="Q1002" i="6"/>
  <c r="Q1003" i="6"/>
  <c r="Q1004" i="6"/>
  <c r="Q1005" i="6"/>
  <c r="Q1006" i="6"/>
  <c r="Q1007" i="6"/>
  <c r="Q1008" i="6"/>
  <c r="Q1009" i="6"/>
  <c r="Q1010" i="6"/>
  <c r="Q1011" i="6"/>
  <c r="Q1012" i="6"/>
  <c r="Q1013" i="6"/>
  <c r="Q1014" i="6"/>
  <c r="Q1015" i="6"/>
  <c r="Q1016" i="6"/>
  <c r="Q1017" i="6"/>
  <c r="Q1018" i="6"/>
  <c r="Q1019" i="6"/>
  <c r="Q1020" i="6"/>
  <c r="Q1021" i="6"/>
  <c r="Q1022" i="6"/>
  <c r="Q1023" i="6"/>
  <c r="Q1024" i="6"/>
  <c r="Q1025" i="6"/>
  <c r="Q1026" i="6"/>
  <c r="Q1027" i="6"/>
  <c r="Q1028" i="6"/>
  <c r="Q1029" i="6"/>
  <c r="Q1030" i="6"/>
  <c r="Q1031" i="6"/>
  <c r="Q1032" i="6"/>
  <c r="Q1033" i="6"/>
  <c r="Q1034" i="6"/>
  <c r="Q1035" i="6"/>
  <c r="Q1036" i="6"/>
  <c r="Q1037" i="6"/>
  <c r="Q1038" i="6"/>
  <c r="Q1039" i="6"/>
  <c r="Q1040" i="6"/>
  <c r="Q1041" i="6"/>
  <c r="Q1042" i="6"/>
  <c r="Q1043" i="6"/>
  <c r="Q1044" i="6"/>
  <c r="Q1045" i="6"/>
  <c r="Q1046" i="6"/>
  <c r="Q1047" i="6"/>
  <c r="Q1048" i="6"/>
  <c r="Q1049" i="6"/>
  <c r="Q1050" i="6"/>
  <c r="Q1051" i="6"/>
  <c r="Q1052" i="6"/>
  <c r="Q1053" i="6"/>
  <c r="Q1054" i="6"/>
  <c r="Q1055" i="6"/>
  <c r="Q1056" i="6"/>
  <c r="Q1057" i="6"/>
  <c r="Q1058" i="6"/>
  <c r="Q1059" i="6"/>
  <c r="Q1060" i="6"/>
  <c r="Q1061" i="6"/>
  <c r="Q1062" i="6"/>
  <c r="Q1063" i="6"/>
  <c r="Q1064" i="6"/>
  <c r="Q1065" i="6"/>
  <c r="Q1066" i="6"/>
  <c r="Q1067" i="6"/>
  <c r="Q1068" i="6"/>
  <c r="Q1069" i="6"/>
  <c r="Q1070" i="6"/>
  <c r="Q1071" i="6"/>
  <c r="Q1072" i="6"/>
  <c r="Q1073" i="6"/>
  <c r="Q1074" i="6"/>
  <c r="Q1075" i="6"/>
  <c r="Q1076" i="6"/>
  <c r="Q1077" i="6"/>
  <c r="Q1078" i="6"/>
  <c r="Q1079" i="6"/>
  <c r="Q1080" i="6"/>
  <c r="Q1081" i="6"/>
  <c r="Q1082" i="6"/>
  <c r="Q1083" i="6"/>
  <c r="Q1084" i="6"/>
  <c r="Q1085" i="6"/>
  <c r="Q1086" i="6"/>
  <c r="Q1087" i="6"/>
  <c r="Q1088" i="6"/>
  <c r="Q1089" i="6"/>
  <c r="Q1090" i="6"/>
  <c r="Q1091" i="6"/>
  <c r="Q1092" i="6"/>
  <c r="Q1093" i="6"/>
  <c r="Q1094" i="6"/>
  <c r="Q1095" i="6"/>
  <c r="Q1096" i="6"/>
  <c r="Q1097" i="6"/>
  <c r="Q1098" i="6"/>
  <c r="Q1099" i="6"/>
  <c r="Q1100" i="6"/>
  <c r="Q1101" i="6"/>
  <c r="Q1102" i="6"/>
  <c r="Q1103" i="6"/>
  <c r="Q1104" i="6"/>
  <c r="Q1105" i="6"/>
  <c r="Q1106" i="6"/>
  <c r="Q1107" i="6"/>
  <c r="Q1108" i="6"/>
  <c r="Q1109" i="6"/>
  <c r="Q1110" i="6"/>
  <c r="Q1111" i="6"/>
  <c r="Q1112" i="6"/>
  <c r="Q1113" i="6"/>
  <c r="Q1114" i="6"/>
  <c r="Q1115" i="6"/>
  <c r="Q1116" i="6"/>
  <c r="Q1117" i="6"/>
  <c r="Q1118" i="6"/>
  <c r="Q1119" i="6"/>
  <c r="Q1120" i="6"/>
  <c r="Q1121" i="6"/>
  <c r="Q1122" i="6"/>
  <c r="Q1123" i="6"/>
  <c r="Q1124" i="6"/>
  <c r="Q1125" i="6"/>
  <c r="Q1126" i="6"/>
  <c r="Q1127" i="6"/>
  <c r="Q1128" i="6"/>
  <c r="Q1129" i="6"/>
  <c r="Q1130" i="6"/>
  <c r="Q1131" i="6"/>
  <c r="Q1132" i="6"/>
  <c r="Q1133" i="6"/>
  <c r="Q1134" i="6"/>
  <c r="Q1135" i="6"/>
  <c r="Q1136" i="6"/>
  <c r="Q1137" i="6"/>
  <c r="Q1138" i="6"/>
  <c r="Q1139" i="6"/>
  <c r="Q1140" i="6"/>
  <c r="Q1141" i="6"/>
  <c r="Q1142" i="6"/>
  <c r="Q1143" i="6"/>
  <c r="Q1144" i="6"/>
  <c r="Q1145" i="6"/>
  <c r="Q1146" i="6"/>
  <c r="Q1147" i="6"/>
  <c r="Q1148" i="6"/>
  <c r="Q1149" i="6"/>
  <c r="Q1150" i="6"/>
  <c r="Q1151" i="6"/>
  <c r="Q1152" i="6"/>
  <c r="Q1153" i="6"/>
  <c r="Q1154" i="6"/>
  <c r="Q1155" i="6"/>
  <c r="Q1156" i="6"/>
  <c r="Q1157" i="6"/>
  <c r="Q1158" i="6"/>
  <c r="Q1159" i="6"/>
  <c r="Q1160" i="6"/>
  <c r="Q1161" i="6"/>
  <c r="Q1162" i="6"/>
  <c r="Q1163" i="6"/>
  <c r="Q1164" i="6"/>
  <c r="Q1165" i="6"/>
  <c r="Q1166" i="6"/>
  <c r="Q1167" i="6"/>
  <c r="Q1168" i="6"/>
  <c r="Q1169" i="6"/>
  <c r="Q1170" i="6"/>
  <c r="Q1171" i="6"/>
  <c r="Q1172" i="6"/>
  <c r="Q1173" i="6"/>
  <c r="Q1174" i="6"/>
  <c r="Q1175" i="6"/>
  <c r="Q1176" i="6"/>
  <c r="Q1177" i="6"/>
  <c r="Q1178" i="6"/>
  <c r="Q1179" i="6"/>
  <c r="Q1180" i="6"/>
  <c r="Q1181" i="6"/>
  <c r="Q1182" i="6"/>
  <c r="Q1183" i="6"/>
  <c r="Q1184" i="6"/>
  <c r="Q1185" i="6"/>
  <c r="Q1186" i="6"/>
  <c r="Q1187" i="6"/>
  <c r="Q1188" i="6"/>
  <c r="Q1189" i="6"/>
  <c r="Q1190" i="6"/>
  <c r="Q1191" i="6"/>
  <c r="Q1192" i="6"/>
  <c r="Q1193" i="6"/>
  <c r="Q1194" i="6"/>
  <c r="Q1195" i="6"/>
  <c r="Q1196" i="6"/>
  <c r="Q1197" i="6"/>
  <c r="Q1198" i="6"/>
  <c r="Q1199" i="6"/>
  <c r="Q1200" i="6"/>
  <c r="Q1201" i="6"/>
  <c r="Q1202" i="6"/>
  <c r="Q1203" i="6"/>
  <c r="Q1204" i="6"/>
  <c r="Q1205" i="6"/>
  <c r="Q1206" i="6"/>
  <c r="Q1207" i="6"/>
  <c r="Q1208" i="6"/>
  <c r="Q1209" i="6"/>
  <c r="Q1210" i="6"/>
  <c r="Q1211" i="6"/>
  <c r="Q1212" i="6"/>
  <c r="Q1213" i="6"/>
  <c r="Q1214" i="6"/>
  <c r="Q1215" i="6"/>
  <c r="Q1216" i="6"/>
  <c r="Q1217" i="6"/>
  <c r="Q1218" i="6"/>
  <c r="Q1219" i="6"/>
  <c r="Q1220" i="6"/>
  <c r="Q1221" i="6"/>
  <c r="Q1222" i="6"/>
  <c r="Q1223" i="6"/>
  <c r="Q1224" i="6"/>
  <c r="Q1225" i="6"/>
  <c r="Q1226" i="6"/>
  <c r="Q1227" i="6"/>
  <c r="Q1228" i="6"/>
  <c r="Q1229" i="6"/>
  <c r="Q1230" i="6"/>
  <c r="Q1231" i="6"/>
  <c r="Q1232" i="6"/>
  <c r="Q1233" i="6"/>
  <c r="Q1234" i="6"/>
  <c r="Q1235" i="6"/>
  <c r="Q1236" i="6"/>
  <c r="Q1237" i="6"/>
  <c r="Q1238" i="6"/>
  <c r="Q1239" i="6"/>
  <c r="Q1240" i="6"/>
  <c r="Q1241" i="6"/>
  <c r="Q1242" i="6"/>
  <c r="Q1243" i="6"/>
  <c r="Q1244" i="6"/>
  <c r="Q1245" i="6"/>
  <c r="Q1246" i="6"/>
  <c r="Q1247" i="6"/>
  <c r="Q1248" i="6"/>
  <c r="Q1249" i="6"/>
  <c r="Q1250" i="6"/>
  <c r="Q1251" i="6"/>
  <c r="Q1252" i="6"/>
  <c r="Q1253" i="6"/>
  <c r="Q1254" i="6"/>
  <c r="Q1255" i="6"/>
  <c r="Q1256" i="6"/>
  <c r="Q1257" i="6"/>
  <c r="Q1258" i="6"/>
  <c r="Q1259" i="6"/>
  <c r="Q1260" i="6"/>
  <c r="Q1261" i="6"/>
  <c r="Q1262" i="6"/>
  <c r="Q1263" i="6"/>
  <c r="Q1264" i="6"/>
  <c r="Q1265" i="6"/>
  <c r="Q1266" i="6"/>
  <c r="Q1267" i="6"/>
  <c r="Q1268" i="6"/>
  <c r="Q1269" i="6"/>
  <c r="Q1270" i="6"/>
  <c r="Q1271" i="6"/>
  <c r="Q1272" i="6"/>
  <c r="Q1273" i="6"/>
  <c r="Q1274" i="6"/>
  <c r="Q1275" i="6"/>
  <c r="Q1276" i="6"/>
  <c r="Q1277" i="6"/>
  <c r="Q1278" i="6"/>
  <c r="Q1279" i="6"/>
  <c r="Q1280" i="6"/>
  <c r="Q1281" i="6"/>
  <c r="Q1282" i="6"/>
  <c r="Q1283" i="6"/>
  <c r="Q1284" i="6"/>
  <c r="Q1285" i="6"/>
  <c r="Q1286" i="6"/>
  <c r="Q1287" i="6"/>
  <c r="Q1288" i="6"/>
  <c r="Q1289" i="6"/>
  <c r="Q1290" i="6"/>
  <c r="Q1291" i="6"/>
  <c r="Q1292" i="6"/>
  <c r="Q1293" i="6"/>
  <c r="Q1294" i="6"/>
  <c r="Q1295" i="6"/>
  <c r="Q1296" i="6"/>
  <c r="Q1297" i="6"/>
  <c r="Q1298" i="6"/>
  <c r="Q1299" i="6"/>
  <c r="Q1300" i="6"/>
  <c r="Q1301" i="6"/>
  <c r="Q1302" i="6"/>
  <c r="Q1303" i="6"/>
  <c r="Q1304" i="6"/>
  <c r="Q1305" i="6"/>
  <c r="Q1306" i="6"/>
  <c r="Q1307" i="6"/>
  <c r="Q1308" i="6"/>
  <c r="Q1309" i="6"/>
  <c r="Q1310" i="6"/>
  <c r="Q1311" i="6"/>
  <c r="Q1312" i="6"/>
  <c r="Q1313" i="6"/>
  <c r="Q1314" i="6"/>
  <c r="Q1315" i="6"/>
  <c r="Q1316" i="6"/>
  <c r="Q1317" i="6"/>
  <c r="Q1318" i="6"/>
  <c r="Q1319" i="6"/>
  <c r="Q1320" i="6"/>
  <c r="Q1321" i="6"/>
  <c r="Q1322" i="6"/>
  <c r="Q1323" i="6"/>
  <c r="Q1324" i="6"/>
  <c r="Q1325" i="6"/>
  <c r="Q1326" i="6"/>
  <c r="Q1327" i="6"/>
  <c r="Q1328" i="6"/>
  <c r="Q1329" i="6"/>
  <c r="Q1330" i="6"/>
  <c r="Q1331" i="6"/>
  <c r="Q1332" i="6"/>
  <c r="Q1333" i="6"/>
  <c r="Q1334" i="6"/>
  <c r="Q1335" i="6"/>
  <c r="Q1336" i="6"/>
  <c r="Q1337" i="6"/>
  <c r="Q1338" i="6"/>
  <c r="Q1339" i="6"/>
  <c r="Q1340" i="6"/>
  <c r="Q1341" i="6"/>
  <c r="Q1342" i="6"/>
  <c r="Q1343" i="6"/>
  <c r="Q1344" i="6"/>
  <c r="Q1345" i="6"/>
  <c r="Q1346" i="6"/>
  <c r="Q1347" i="6"/>
  <c r="Q1348" i="6"/>
  <c r="Q1349" i="6"/>
  <c r="Q1350" i="6"/>
  <c r="Q1351" i="6"/>
  <c r="Q1352" i="6"/>
  <c r="Q1353" i="6"/>
  <c r="Q1354" i="6"/>
  <c r="Q1355" i="6"/>
  <c r="Q1356" i="6"/>
  <c r="Q1357" i="6"/>
  <c r="Q1358" i="6"/>
  <c r="Q1359" i="6"/>
  <c r="Q1360" i="6"/>
  <c r="Q1361" i="6"/>
  <c r="Q1362" i="6"/>
  <c r="Q1363" i="6"/>
  <c r="Q1364" i="6"/>
  <c r="Q1365" i="6"/>
  <c r="Q1366" i="6"/>
  <c r="Q1367" i="6"/>
  <c r="Q1368" i="6"/>
  <c r="Q1369" i="6"/>
  <c r="Q1370" i="6"/>
  <c r="Q1371" i="6"/>
  <c r="Q1372" i="6"/>
  <c r="Q1373" i="6"/>
  <c r="Q1374" i="6"/>
  <c r="Q1375" i="6"/>
  <c r="Q1376" i="6"/>
  <c r="Q1377" i="6"/>
  <c r="Q1378" i="6"/>
  <c r="Q1379" i="6"/>
  <c r="Q1380" i="6"/>
  <c r="Q1381" i="6"/>
  <c r="Q1382" i="6"/>
  <c r="Q1383" i="6"/>
  <c r="Q1384" i="6"/>
  <c r="Q1385" i="6"/>
  <c r="Q1386" i="6"/>
  <c r="Q1387" i="6"/>
  <c r="Q1388" i="6"/>
  <c r="Q1389" i="6"/>
  <c r="Q1390" i="6"/>
  <c r="Q1391" i="6"/>
  <c r="Q1392" i="6"/>
  <c r="Q1393" i="6"/>
  <c r="Q1394" i="6"/>
  <c r="Q1395" i="6"/>
  <c r="Q1396" i="6"/>
  <c r="Q1397" i="6"/>
  <c r="Q1398" i="6"/>
  <c r="Q1399" i="6"/>
  <c r="Q1400" i="6"/>
  <c r="Q1401" i="6"/>
  <c r="Q1402" i="6"/>
  <c r="Q1403" i="6"/>
  <c r="Q1404" i="6"/>
  <c r="Q1405" i="6"/>
  <c r="Q1406" i="6"/>
  <c r="Q1407" i="6"/>
  <c r="Q1408" i="6"/>
  <c r="Q1409" i="6"/>
  <c r="Q1410" i="6"/>
  <c r="Q1411" i="6"/>
  <c r="Q1412" i="6"/>
  <c r="Q1413" i="6"/>
  <c r="Q1414" i="6"/>
  <c r="Q1415" i="6"/>
  <c r="Q1416" i="6"/>
  <c r="Q1417" i="6"/>
  <c r="Q1418" i="6"/>
  <c r="Q1419" i="6"/>
  <c r="Q1420" i="6"/>
  <c r="Q1421" i="6"/>
  <c r="Q1422" i="6"/>
  <c r="Q1423" i="6"/>
  <c r="Q1424" i="6"/>
  <c r="Q1425" i="6"/>
  <c r="Q1426" i="6"/>
  <c r="Q1427" i="6"/>
  <c r="Q1428" i="6"/>
  <c r="Q1429" i="6"/>
  <c r="Q1430" i="6"/>
  <c r="Q1431" i="6"/>
  <c r="Q1432" i="6"/>
  <c r="Q1433" i="6"/>
  <c r="Q1434" i="6"/>
  <c r="Q1435" i="6"/>
  <c r="Q1436" i="6"/>
  <c r="Q1437" i="6"/>
  <c r="Q1438" i="6"/>
  <c r="Q1439" i="6"/>
  <c r="Q1440" i="6"/>
  <c r="Q1441" i="6"/>
  <c r="Q1442" i="6"/>
  <c r="Q1443" i="6"/>
  <c r="Q1444" i="6"/>
  <c r="Q1445" i="6"/>
  <c r="Q1446" i="6"/>
  <c r="Q1447" i="6"/>
  <c r="Q1448" i="6"/>
  <c r="Q1449" i="6"/>
  <c r="Q1450" i="6"/>
  <c r="Q1451" i="6"/>
  <c r="Q1452" i="6"/>
  <c r="Q1453" i="6"/>
  <c r="Q1454" i="6"/>
  <c r="Q1455" i="6"/>
  <c r="Q1456" i="6"/>
  <c r="Q1457" i="6"/>
  <c r="Q1458" i="6"/>
  <c r="Q1459" i="6"/>
  <c r="Q1460" i="6"/>
  <c r="Q1461" i="6"/>
  <c r="Q1462" i="6"/>
  <c r="Q1463" i="6"/>
  <c r="Q1464" i="6"/>
  <c r="Q1465" i="6"/>
  <c r="Q1466" i="6"/>
  <c r="Q1467" i="6"/>
  <c r="Q1468" i="6"/>
  <c r="Q1469" i="6"/>
  <c r="Q1470" i="6"/>
  <c r="Q1471" i="6"/>
  <c r="Q1472" i="6"/>
  <c r="Q1473" i="6"/>
  <c r="Q1474" i="6"/>
  <c r="Q1475" i="6"/>
  <c r="Q1476" i="6"/>
  <c r="Q1477" i="6"/>
  <c r="Q1478" i="6"/>
  <c r="Q1479" i="6"/>
  <c r="Q1480" i="6"/>
  <c r="Q1481" i="6"/>
  <c r="Q1482" i="6"/>
  <c r="Q1483" i="6"/>
  <c r="Q1484" i="6"/>
  <c r="Q1485" i="6"/>
  <c r="Q1486" i="6"/>
  <c r="Q1487" i="6"/>
  <c r="Q1488" i="6"/>
  <c r="Q1489" i="6"/>
  <c r="Q1490" i="6"/>
  <c r="Q1491" i="6"/>
  <c r="Q1492" i="6"/>
  <c r="Q1493" i="6"/>
  <c r="Q1494" i="6"/>
  <c r="Q1495" i="6"/>
  <c r="Q1496" i="6"/>
  <c r="Q1497" i="6"/>
  <c r="Q1498" i="6"/>
  <c r="Q1499" i="6"/>
  <c r="Q1500" i="6"/>
  <c r="Q1501" i="6"/>
  <c r="Q1502" i="6"/>
  <c r="Q1503" i="6"/>
  <c r="Q1504" i="6"/>
  <c r="Q1505" i="6"/>
  <c r="Q1506" i="6"/>
  <c r="Q1507" i="6"/>
  <c r="Q1508" i="6"/>
  <c r="Q1509" i="6"/>
  <c r="Q1510" i="6"/>
  <c r="Q1511" i="6"/>
  <c r="Q1512" i="6"/>
  <c r="Q1513" i="6"/>
  <c r="Q1514" i="6"/>
  <c r="Q1515" i="6"/>
  <c r="Q1516" i="6"/>
  <c r="Q1517" i="6"/>
  <c r="Q1518" i="6"/>
  <c r="Q1519" i="6"/>
  <c r="Q1520" i="6"/>
  <c r="Q1521" i="6"/>
  <c r="Q1522" i="6"/>
  <c r="Q1523" i="6"/>
  <c r="Q1524" i="6"/>
  <c r="Q1525" i="6"/>
  <c r="Q1526" i="6"/>
  <c r="Q1527" i="6"/>
  <c r="Q1528" i="6"/>
  <c r="Q1529" i="6"/>
  <c r="Q1530" i="6"/>
  <c r="Q1531" i="6"/>
  <c r="Q1532" i="6"/>
  <c r="Q1533" i="6"/>
  <c r="Q1534" i="6"/>
  <c r="Q1535" i="6"/>
  <c r="Q1536" i="6"/>
  <c r="Q1537" i="6"/>
  <c r="Q1538" i="6"/>
  <c r="Q1539" i="6"/>
  <c r="Q1540" i="6"/>
  <c r="Q1541" i="6"/>
  <c r="Q1542" i="6"/>
  <c r="Q1543" i="6"/>
  <c r="Q1544" i="6"/>
  <c r="Q1545" i="6"/>
  <c r="Q1546" i="6"/>
  <c r="Q1547" i="6"/>
  <c r="Q1548" i="6"/>
  <c r="Q1549" i="6"/>
  <c r="Q1550" i="6"/>
  <c r="Q1551" i="6"/>
  <c r="Q1552" i="6"/>
  <c r="Q1553" i="6"/>
  <c r="Q1554" i="6"/>
  <c r="Q1555" i="6"/>
  <c r="Q1556" i="6"/>
  <c r="Q1557" i="6"/>
  <c r="Q1558" i="6"/>
  <c r="Q1559" i="6"/>
  <c r="Q1560" i="6"/>
  <c r="Q1561" i="6"/>
  <c r="Q1562" i="6"/>
  <c r="Q1563" i="6"/>
  <c r="Q1564" i="6"/>
  <c r="Q1565" i="6"/>
  <c r="Q1566" i="6"/>
  <c r="Q1567" i="6"/>
  <c r="Q1568" i="6"/>
  <c r="Q1569" i="6"/>
  <c r="Q1570" i="6"/>
  <c r="Q1571" i="6"/>
  <c r="Q1572" i="6"/>
  <c r="Q1573" i="6"/>
  <c r="Q1574" i="6"/>
  <c r="Q1575" i="6"/>
  <c r="Q1576" i="6"/>
  <c r="Q1577" i="6"/>
  <c r="Q1578" i="6"/>
  <c r="Q1579" i="6"/>
  <c r="Q1580" i="6"/>
  <c r="Q1581" i="6"/>
  <c r="Q1582" i="6"/>
  <c r="Q1583" i="6"/>
  <c r="Q1584" i="6"/>
  <c r="Q1585" i="6"/>
  <c r="Q1586" i="6"/>
  <c r="Q1587" i="6"/>
  <c r="Q1588" i="6"/>
  <c r="Q1589" i="6"/>
  <c r="Q1590" i="6"/>
  <c r="Q1591" i="6"/>
  <c r="Q1592" i="6"/>
  <c r="Q1593" i="6"/>
  <c r="Q1594" i="6"/>
  <c r="Q1595" i="6"/>
  <c r="Q1596" i="6"/>
  <c r="Q1597" i="6"/>
  <c r="Q1598" i="6"/>
  <c r="Q1599" i="6"/>
  <c r="Q1600" i="6"/>
  <c r="Q1601" i="6"/>
  <c r="Q1602" i="6"/>
  <c r="Q1603" i="6"/>
  <c r="Q1604" i="6"/>
  <c r="Q1605" i="6"/>
  <c r="Q1606" i="6"/>
  <c r="Q1607" i="6"/>
  <c r="Q1608" i="6"/>
  <c r="Q1609" i="6"/>
  <c r="Q1610" i="6"/>
  <c r="Q1611" i="6"/>
  <c r="Q1612" i="6"/>
  <c r="Q1613" i="6"/>
  <c r="Q1614" i="6"/>
  <c r="Q1615" i="6"/>
  <c r="Q1616" i="6"/>
  <c r="Q1617" i="6"/>
  <c r="Q1618" i="6"/>
  <c r="Q1619" i="6"/>
  <c r="Q1620" i="6"/>
  <c r="Q1621" i="6"/>
  <c r="Q1622" i="6"/>
  <c r="Q1623" i="6"/>
  <c r="Q1624" i="6"/>
  <c r="Q1625" i="6"/>
  <c r="Q1626" i="6"/>
  <c r="Q1627" i="6"/>
  <c r="Q1628" i="6"/>
  <c r="Q1629" i="6"/>
  <c r="Q1630" i="6"/>
  <c r="Q1631" i="6"/>
  <c r="Q1632" i="6"/>
  <c r="Q1633" i="6"/>
  <c r="Q1634" i="6"/>
  <c r="Q1635" i="6"/>
  <c r="Q1636" i="6"/>
  <c r="Q1637" i="6"/>
  <c r="Q1638" i="6"/>
  <c r="Q1639" i="6"/>
  <c r="Q1640" i="6"/>
  <c r="Q1641" i="6"/>
  <c r="Q1642" i="6"/>
  <c r="Q1643" i="6"/>
  <c r="Q1644" i="6"/>
  <c r="Q1645" i="6"/>
  <c r="Q1646" i="6"/>
  <c r="Q1647" i="6"/>
  <c r="Q1648" i="6"/>
  <c r="Q1649" i="6"/>
  <c r="Q1650" i="6"/>
  <c r="Q1651" i="6"/>
  <c r="Q1652" i="6"/>
  <c r="Q1653" i="6"/>
  <c r="Q1654" i="6"/>
  <c r="Q1655" i="6"/>
  <c r="Q1656" i="6"/>
  <c r="Q1657" i="6"/>
  <c r="Q1658" i="6"/>
  <c r="Q1659" i="6"/>
  <c r="Q1660" i="6"/>
  <c r="Q1661" i="6"/>
  <c r="Q1662" i="6"/>
  <c r="Q1663" i="6"/>
  <c r="Q1664" i="6"/>
  <c r="Q1665" i="6"/>
  <c r="Q1666" i="6"/>
  <c r="Q1667" i="6"/>
  <c r="Q1668" i="6"/>
  <c r="Q1669" i="6"/>
  <c r="Q1670" i="6"/>
  <c r="Q1671" i="6"/>
  <c r="Q1672" i="6"/>
  <c r="Q1673" i="6"/>
  <c r="Q1674" i="6"/>
  <c r="Q1675" i="6"/>
  <c r="Q1676" i="6"/>
  <c r="Q1677" i="6"/>
  <c r="Q1678" i="6"/>
  <c r="Q1679" i="6"/>
  <c r="Q1680" i="6"/>
  <c r="Q1681" i="6"/>
  <c r="Q1682" i="6"/>
  <c r="Q1683" i="6"/>
  <c r="Q1684" i="6"/>
  <c r="Q1685" i="6"/>
  <c r="Q1686" i="6"/>
  <c r="Q1687" i="6"/>
  <c r="Q1688" i="6"/>
  <c r="Q1689" i="6"/>
  <c r="Q1690" i="6"/>
  <c r="Q1691" i="6"/>
  <c r="Q1692" i="6"/>
  <c r="Q1693" i="6"/>
  <c r="Q1694" i="6"/>
  <c r="Q1695" i="6"/>
  <c r="Q1696" i="6"/>
  <c r="Q1697" i="6"/>
  <c r="Q1698" i="6"/>
  <c r="Q1699" i="6"/>
  <c r="Q1700" i="6"/>
  <c r="Q1701" i="6"/>
  <c r="Q1702" i="6"/>
  <c r="Q1703" i="6"/>
  <c r="Q1704" i="6"/>
  <c r="Q1705" i="6"/>
  <c r="Q1706" i="6"/>
  <c r="Q1707" i="6"/>
  <c r="Q1708" i="6"/>
  <c r="Q1709" i="6"/>
  <c r="Q1710" i="6"/>
  <c r="Q1711" i="6"/>
  <c r="Q1712" i="6"/>
  <c r="Q1713" i="6"/>
  <c r="Q1714" i="6"/>
  <c r="Q1715" i="6"/>
  <c r="Q1716" i="6"/>
  <c r="Q1717" i="6"/>
  <c r="Q1718" i="6"/>
  <c r="Q1719" i="6"/>
  <c r="Q1720" i="6"/>
  <c r="Q1721" i="6"/>
  <c r="Q1722" i="6"/>
  <c r="Q1723" i="6"/>
  <c r="Q1724" i="6"/>
  <c r="Q1725" i="6"/>
  <c r="Q1726" i="6"/>
  <c r="Q1727" i="6"/>
  <c r="Q1728" i="6"/>
  <c r="Q1729" i="6"/>
  <c r="Q1730" i="6"/>
  <c r="Q1731" i="6"/>
  <c r="Q1732" i="6"/>
  <c r="Q1733" i="6"/>
  <c r="Q1734" i="6"/>
  <c r="Q1735" i="6"/>
  <c r="Q1736" i="6"/>
  <c r="Q1737" i="6"/>
  <c r="Q1738" i="6"/>
  <c r="Q1739" i="6"/>
  <c r="Q1740" i="6"/>
  <c r="Q1741" i="6"/>
  <c r="Q1742" i="6"/>
  <c r="Q1743" i="6"/>
  <c r="Q1744" i="6"/>
  <c r="Q1745" i="6"/>
  <c r="Q1746" i="6"/>
  <c r="Q1747" i="6"/>
  <c r="Q1748" i="6"/>
  <c r="Q1749" i="6"/>
  <c r="Q1750" i="6"/>
  <c r="Q1751" i="6"/>
  <c r="Q1752" i="6"/>
  <c r="Q1753" i="6"/>
  <c r="Q1754" i="6"/>
  <c r="Q1755" i="6"/>
  <c r="Q1756" i="6"/>
  <c r="Q1757" i="6"/>
  <c r="Q1758" i="6"/>
  <c r="Q1759" i="6"/>
  <c r="Q1760" i="6"/>
  <c r="Q1761" i="6"/>
  <c r="Q1762" i="6"/>
  <c r="Q1763" i="6"/>
  <c r="Q1764" i="6"/>
  <c r="Q1765" i="6"/>
  <c r="Q1766" i="6"/>
  <c r="Q1767" i="6"/>
  <c r="Q1768" i="6"/>
  <c r="Q1769" i="6"/>
  <c r="Q1770" i="6"/>
  <c r="Q1771" i="6"/>
  <c r="Q1772" i="6"/>
  <c r="Q1773" i="6"/>
  <c r="Q1774" i="6"/>
  <c r="Q1775" i="6"/>
  <c r="Q1776" i="6"/>
  <c r="Q1777" i="6"/>
  <c r="Q1778" i="6"/>
  <c r="Q1779" i="6"/>
  <c r="Q1780" i="6"/>
  <c r="Q1781" i="6"/>
  <c r="Q1782" i="6"/>
  <c r="Q1783" i="6"/>
  <c r="Q1784" i="6"/>
  <c r="Q1785" i="6"/>
  <c r="Q1786" i="6"/>
  <c r="Q1787" i="6"/>
  <c r="Q1788" i="6"/>
  <c r="Q1789" i="6"/>
  <c r="Q1790" i="6"/>
  <c r="Q1791" i="6"/>
  <c r="Q1792" i="6"/>
  <c r="Q1793" i="6"/>
  <c r="Q1794" i="6"/>
  <c r="Q1795" i="6"/>
  <c r="Q1796" i="6"/>
  <c r="Q1797" i="6"/>
  <c r="Q1798" i="6"/>
  <c r="Q1799" i="6"/>
  <c r="Q1800" i="6"/>
  <c r="Q1801" i="6"/>
  <c r="Q1802" i="6"/>
  <c r="Q1803" i="6"/>
  <c r="Q1804" i="6"/>
  <c r="Q1805" i="6"/>
  <c r="Q1806" i="6"/>
  <c r="Q1807" i="6"/>
  <c r="Q1808" i="6"/>
  <c r="Q1809" i="6"/>
  <c r="Q1810" i="6"/>
  <c r="Q1811" i="6"/>
  <c r="Q1812" i="6"/>
  <c r="Q1813" i="6"/>
  <c r="Q1814" i="6"/>
  <c r="Q1815" i="6"/>
  <c r="Q1816" i="6"/>
  <c r="Q1817" i="6"/>
  <c r="Q1818" i="6"/>
  <c r="Q1819" i="6"/>
  <c r="Q1820" i="6"/>
  <c r="Q1821" i="6"/>
  <c r="Q1822" i="6"/>
  <c r="Q1823" i="6"/>
  <c r="Q1824" i="6"/>
  <c r="Q1825" i="6"/>
  <c r="Q1826" i="6"/>
  <c r="Q1827" i="6"/>
  <c r="Q1828" i="6"/>
  <c r="Q1829" i="6"/>
  <c r="Q1830" i="6"/>
  <c r="Q1831" i="6"/>
  <c r="Q1832" i="6"/>
  <c r="Q1833" i="6"/>
  <c r="Q1834" i="6"/>
  <c r="Q1835" i="6"/>
  <c r="Q1836" i="6"/>
  <c r="Q1837" i="6"/>
  <c r="Q1838" i="6"/>
  <c r="Q1839" i="6"/>
  <c r="Q1840" i="6"/>
  <c r="Q1841" i="6"/>
  <c r="Q1842" i="6"/>
  <c r="Q1843" i="6"/>
  <c r="Q1844" i="6"/>
  <c r="Q1845" i="6"/>
  <c r="Q1846" i="6"/>
  <c r="Q1847" i="6"/>
  <c r="Q1848" i="6"/>
  <c r="Q1849" i="6"/>
  <c r="Q1850" i="6"/>
  <c r="Q1851" i="6"/>
  <c r="Q1852" i="6"/>
  <c r="Q1853" i="6"/>
  <c r="Q1854" i="6"/>
  <c r="Q1855" i="6"/>
  <c r="Q1856" i="6"/>
  <c r="Q1857" i="6"/>
  <c r="Q1858" i="6"/>
  <c r="Q1859" i="6"/>
  <c r="Q1860" i="6"/>
  <c r="Q1861" i="6"/>
  <c r="Q1862" i="6"/>
  <c r="Q1863" i="6"/>
  <c r="Q1864" i="6"/>
  <c r="Q1865" i="6"/>
  <c r="Q1866" i="6"/>
  <c r="Q1867" i="6"/>
  <c r="Q1868" i="6"/>
  <c r="Q1869" i="6"/>
  <c r="Q1870" i="6"/>
  <c r="Q1871" i="6"/>
  <c r="Q1872" i="6"/>
  <c r="Q1873" i="6"/>
  <c r="Q1874" i="6"/>
  <c r="Q1875" i="6"/>
  <c r="Q1876" i="6"/>
  <c r="Q1877" i="6"/>
  <c r="Q1878" i="6"/>
  <c r="Q1879" i="6"/>
  <c r="Q1880" i="6"/>
  <c r="Q1881" i="6"/>
  <c r="Q1882" i="6"/>
  <c r="Q1883" i="6"/>
  <c r="Q1884" i="6"/>
  <c r="Q1885" i="6"/>
  <c r="Q1886" i="6"/>
  <c r="Q1887" i="6"/>
  <c r="Q1888" i="6"/>
  <c r="Q1889" i="6"/>
  <c r="Q1890" i="6"/>
  <c r="Q1891" i="6"/>
  <c r="Q1892" i="6"/>
  <c r="Q1893" i="6"/>
  <c r="Q1894" i="6"/>
  <c r="Q1895" i="6"/>
  <c r="Q1896" i="6"/>
  <c r="Q1897" i="6"/>
  <c r="Q1898" i="6"/>
  <c r="Q1899" i="6"/>
  <c r="Q1900" i="6"/>
  <c r="Q1901" i="6"/>
  <c r="Q1902" i="6"/>
  <c r="Q1903" i="6"/>
  <c r="Q1904" i="6"/>
  <c r="Q1905" i="6"/>
  <c r="Q1906" i="6"/>
  <c r="Q1907" i="6"/>
  <c r="Q1908" i="6"/>
  <c r="Q1909" i="6"/>
  <c r="Q1910" i="6"/>
  <c r="Q1911" i="6"/>
  <c r="Q1912" i="6"/>
  <c r="Q1913" i="6"/>
  <c r="Q1914" i="6"/>
  <c r="Q1915" i="6"/>
  <c r="Q1916" i="6"/>
  <c r="Q1917" i="6"/>
  <c r="Q1918" i="6"/>
  <c r="Q1919" i="6"/>
  <c r="Q1920" i="6"/>
  <c r="Q1921" i="6"/>
  <c r="Q1922" i="6"/>
  <c r="Q1923" i="6"/>
  <c r="Q1924" i="6"/>
  <c r="Q1925" i="6"/>
  <c r="Q1926" i="6"/>
  <c r="Q1927" i="6"/>
  <c r="Q1928" i="6"/>
  <c r="Q1929" i="6"/>
  <c r="Q1930" i="6"/>
  <c r="Q1931" i="6"/>
  <c r="Q1932" i="6"/>
  <c r="Q1933" i="6"/>
  <c r="Q1934" i="6"/>
  <c r="Q1935" i="6"/>
  <c r="Q1936" i="6"/>
  <c r="Q1937" i="6"/>
  <c r="Q1938" i="6"/>
  <c r="Q1939" i="6"/>
  <c r="Q1940" i="6"/>
  <c r="Q1941" i="6"/>
  <c r="Q1942" i="6"/>
  <c r="Q1943" i="6"/>
  <c r="Q1944" i="6"/>
  <c r="Q1945" i="6"/>
  <c r="Q1946" i="6"/>
  <c r="Q1947" i="6"/>
  <c r="Q1948" i="6"/>
  <c r="Q1949" i="6"/>
  <c r="Q1950" i="6"/>
  <c r="Q1951" i="6"/>
  <c r="Q1952" i="6"/>
  <c r="Q1953" i="6"/>
  <c r="Q1954" i="6"/>
  <c r="Q1955" i="6"/>
  <c r="Q1956" i="6"/>
  <c r="Q1957" i="6"/>
  <c r="Q1958" i="6"/>
  <c r="Q1959" i="6"/>
  <c r="Q1960" i="6"/>
  <c r="Q1961" i="6"/>
  <c r="Q1962" i="6"/>
  <c r="Q1963" i="6"/>
  <c r="Q1964" i="6"/>
  <c r="Q1965" i="6"/>
  <c r="Q1966" i="6"/>
  <c r="Q1967" i="6"/>
  <c r="Q1968" i="6"/>
  <c r="Q1969" i="6"/>
  <c r="Q1970" i="6"/>
  <c r="Q1971" i="6"/>
  <c r="Q1972" i="6"/>
  <c r="Q1973" i="6"/>
  <c r="Q1974" i="6"/>
  <c r="Q1975" i="6"/>
  <c r="Q1976" i="6"/>
  <c r="Q1977" i="6"/>
  <c r="Q1978" i="6"/>
  <c r="Q1979" i="6"/>
  <c r="Q1980" i="6"/>
  <c r="Q1981" i="6"/>
  <c r="Q1982" i="6"/>
  <c r="Q1983" i="6"/>
  <c r="Q1984" i="6"/>
  <c r="Q1985" i="6"/>
  <c r="Q1986" i="6"/>
  <c r="Q1987" i="6"/>
  <c r="Q1988" i="6"/>
  <c r="Q1989" i="6"/>
  <c r="Q1990" i="6"/>
  <c r="Q1991" i="6"/>
  <c r="Q1992" i="6"/>
  <c r="Q1993" i="6"/>
  <c r="Q1994" i="6"/>
  <c r="Q1995" i="6"/>
  <c r="Q1996" i="6"/>
  <c r="Q1997" i="6"/>
  <c r="Q1998" i="6"/>
  <c r="Q1999" i="6"/>
  <c r="Q2000" i="6"/>
  <c r="Q2001" i="6"/>
  <c r="Q2002" i="6"/>
  <c r="Q2003" i="6"/>
  <c r="Q2004" i="6"/>
  <c r="Q2005" i="6"/>
  <c r="Q2006" i="6"/>
  <c r="Q2007" i="6"/>
  <c r="Q2008" i="6"/>
  <c r="Q2009" i="6"/>
  <c r="Q2010" i="6"/>
  <c r="Q2011" i="6"/>
  <c r="Q2012" i="6"/>
  <c r="Q2013" i="6"/>
  <c r="Q2014" i="6"/>
  <c r="Q2015" i="6"/>
  <c r="Q2016" i="6"/>
  <c r="Q2017" i="6"/>
  <c r="Q2018" i="6"/>
  <c r="Q2019" i="6"/>
  <c r="Q2020" i="6"/>
  <c r="Q2021" i="6"/>
  <c r="Q2022" i="6"/>
  <c r="Q2023" i="6"/>
  <c r="Q2024" i="6"/>
  <c r="Q2025" i="6"/>
  <c r="Q2026" i="6"/>
  <c r="Q2027" i="6"/>
  <c r="Q2028" i="6"/>
  <c r="Q2029" i="6"/>
  <c r="Q2030" i="6"/>
  <c r="Q2031" i="6"/>
  <c r="Q2032" i="6"/>
  <c r="Q2033" i="6"/>
  <c r="Q2034" i="6"/>
  <c r="Q2035" i="6"/>
  <c r="Q2036" i="6"/>
  <c r="Q2037" i="6"/>
  <c r="Q2038" i="6"/>
  <c r="Q2039" i="6"/>
  <c r="Q2040" i="6"/>
  <c r="Q2041" i="6"/>
  <c r="Q2042" i="6"/>
  <c r="Q2043" i="6"/>
  <c r="Q2044" i="6"/>
  <c r="Q2045" i="6"/>
  <c r="Q2046" i="6"/>
  <c r="Q2047" i="6"/>
  <c r="Q2048" i="6"/>
  <c r="Q2049" i="6"/>
  <c r="Q2050" i="6"/>
  <c r="Q2051" i="6"/>
  <c r="Q2052" i="6"/>
  <c r="Q2053" i="6"/>
  <c r="Q2054" i="6"/>
  <c r="Q2055" i="6"/>
  <c r="Q2056" i="6"/>
  <c r="Q2057" i="6"/>
  <c r="Q2058" i="6"/>
  <c r="Q2059" i="6"/>
  <c r="Q2060" i="6"/>
  <c r="Q2061" i="6"/>
  <c r="Q2062" i="6"/>
  <c r="Q2063" i="6"/>
  <c r="Q2064" i="6"/>
  <c r="Q2065" i="6"/>
  <c r="Q2066" i="6"/>
  <c r="Q2067" i="6"/>
  <c r="Q2068" i="6"/>
  <c r="Q2069" i="6"/>
  <c r="Q2070" i="6"/>
  <c r="Q2071" i="6"/>
  <c r="Q2072" i="6"/>
  <c r="Q2073" i="6"/>
  <c r="Q2074" i="6"/>
  <c r="Q2075" i="6"/>
  <c r="Q2076" i="6"/>
  <c r="Q2077" i="6"/>
  <c r="Q2078" i="6"/>
  <c r="Q2079" i="6"/>
  <c r="Q2080" i="6"/>
  <c r="Q2081" i="6"/>
  <c r="Q2082" i="6"/>
  <c r="Q2083" i="6"/>
  <c r="Q2084" i="6"/>
  <c r="Q2085" i="6"/>
  <c r="Q2086" i="6"/>
  <c r="Q2087" i="6"/>
  <c r="Q2088" i="6"/>
  <c r="Q2089" i="6"/>
  <c r="Q2090" i="6"/>
  <c r="Q2091" i="6"/>
  <c r="Q2092" i="6"/>
  <c r="Q2093" i="6"/>
  <c r="Q2094" i="6"/>
  <c r="Q2095" i="6"/>
  <c r="Q2096" i="6"/>
  <c r="Q2097" i="6"/>
  <c r="Q2098" i="6"/>
  <c r="Q2099" i="6"/>
  <c r="Q2100" i="6"/>
  <c r="Q2101" i="6"/>
  <c r="Q2102" i="6"/>
  <c r="Q2103" i="6"/>
  <c r="Q2104" i="6"/>
  <c r="Q2105" i="6"/>
  <c r="Q2106" i="6"/>
  <c r="Q2107" i="6"/>
  <c r="Q2108" i="6"/>
  <c r="Q2109" i="6"/>
  <c r="Q2110" i="6"/>
  <c r="Q2111" i="6"/>
  <c r="Q2112" i="6"/>
  <c r="Q2113" i="6"/>
  <c r="Q2114" i="6"/>
  <c r="Q2115" i="6"/>
  <c r="Q2116" i="6"/>
  <c r="Q2117" i="6"/>
  <c r="Q2118" i="6"/>
  <c r="Q2119" i="6"/>
  <c r="Q2120" i="6"/>
  <c r="Q2121" i="6"/>
  <c r="Q2122" i="6"/>
  <c r="Q2123" i="6"/>
  <c r="Q2124" i="6"/>
  <c r="Q2125" i="6"/>
  <c r="Q2126" i="6"/>
  <c r="Q2127" i="6"/>
  <c r="Q2128" i="6"/>
  <c r="Q2129" i="6"/>
  <c r="Q2130" i="6"/>
  <c r="Q2131" i="6"/>
  <c r="Q2132" i="6"/>
  <c r="Q2133" i="6"/>
  <c r="Q2134" i="6"/>
  <c r="Q2135" i="6"/>
  <c r="Q2136" i="6"/>
  <c r="Q2137" i="6"/>
  <c r="Q2138" i="6"/>
  <c r="Q2139" i="6"/>
  <c r="Q2140" i="6"/>
  <c r="Q2141" i="6"/>
  <c r="Q2142" i="6"/>
  <c r="Q2143" i="6"/>
  <c r="Q2144" i="6"/>
  <c r="Q2145" i="6"/>
  <c r="Q2146" i="6"/>
  <c r="Q2147" i="6"/>
  <c r="Q2148" i="6"/>
  <c r="Q2149" i="6"/>
  <c r="Q2150" i="6"/>
  <c r="Q2151" i="6"/>
  <c r="Q2152" i="6"/>
  <c r="Q2153" i="6"/>
  <c r="Q2154" i="6"/>
  <c r="Q2155" i="6"/>
  <c r="Q2156" i="6"/>
  <c r="Q2157" i="6"/>
  <c r="Q2158" i="6"/>
  <c r="Q2159" i="6"/>
  <c r="Q2160" i="6"/>
  <c r="Q2161" i="6"/>
  <c r="Q2162" i="6"/>
  <c r="Q2163" i="6"/>
  <c r="Q2164" i="6"/>
  <c r="Q2165" i="6"/>
  <c r="Q2166" i="6"/>
  <c r="Q2167" i="6"/>
  <c r="Q2168" i="6"/>
  <c r="Q2169" i="6"/>
  <c r="Q2170" i="6"/>
  <c r="Q2171" i="6"/>
  <c r="Q2172" i="6"/>
  <c r="Q2173" i="6"/>
  <c r="Q2174" i="6"/>
  <c r="Q2175" i="6"/>
  <c r="Q2176" i="6"/>
  <c r="Q2177" i="6"/>
  <c r="Q2178" i="6"/>
  <c r="Q2179" i="6"/>
  <c r="Q2180" i="6"/>
  <c r="Q2181" i="6"/>
  <c r="Q2182" i="6"/>
  <c r="Q2183" i="6"/>
  <c r="Q2184" i="6"/>
  <c r="Q2185" i="6"/>
  <c r="Q2186" i="6"/>
  <c r="Q2187" i="6"/>
  <c r="Q2188" i="6"/>
  <c r="Q2189" i="6"/>
  <c r="Q2190" i="6"/>
  <c r="Q2191" i="6"/>
  <c r="Q2192" i="6"/>
  <c r="Q2193" i="6"/>
  <c r="Q2194" i="6"/>
  <c r="Q2195" i="6"/>
  <c r="Q2196" i="6"/>
  <c r="Q2197" i="6"/>
  <c r="Q2198" i="6"/>
  <c r="Q2199" i="6"/>
  <c r="Q2200" i="6"/>
  <c r="Q2201" i="6"/>
  <c r="Q2202" i="6"/>
  <c r="Q2203" i="6"/>
  <c r="Q2204" i="6"/>
  <c r="Q2205" i="6"/>
  <c r="Q2206" i="6"/>
  <c r="Q2207" i="6"/>
  <c r="Q2208" i="6"/>
  <c r="Q2209" i="6"/>
  <c r="Q2210" i="6"/>
  <c r="Q2211" i="6"/>
  <c r="Q2212" i="6"/>
  <c r="Q2213" i="6"/>
  <c r="Q2214" i="6"/>
  <c r="Q2215" i="6"/>
  <c r="Q2216" i="6"/>
  <c r="Q2217" i="6"/>
  <c r="Q2218" i="6"/>
  <c r="Q2219" i="6"/>
  <c r="Q2220" i="6"/>
  <c r="Q2221" i="6"/>
  <c r="Q2222" i="6"/>
  <c r="Q2223" i="6"/>
  <c r="Q2224" i="6"/>
  <c r="Q2225" i="6"/>
  <c r="Q2226" i="6"/>
  <c r="Q2227" i="6"/>
  <c r="Q2228" i="6"/>
  <c r="Q2229" i="6"/>
  <c r="Q2230" i="6"/>
  <c r="Q2231" i="6"/>
  <c r="Q2232" i="6"/>
  <c r="Q2233" i="6"/>
  <c r="Q2234" i="6"/>
  <c r="Q2235" i="6"/>
  <c r="Q2236" i="6"/>
  <c r="Q2237" i="6"/>
  <c r="Q2238" i="6"/>
  <c r="Q2239" i="6"/>
  <c r="Q2240" i="6"/>
  <c r="Q2241" i="6"/>
  <c r="Q2242" i="6"/>
  <c r="Q2243" i="6"/>
  <c r="Q2244" i="6"/>
  <c r="Q2245" i="6"/>
  <c r="Q2246" i="6"/>
  <c r="Q2247" i="6"/>
  <c r="Q2248" i="6"/>
  <c r="Q2249" i="6"/>
  <c r="Q2250" i="6"/>
  <c r="Q2251" i="6"/>
  <c r="Q2252" i="6"/>
  <c r="Q2253" i="6"/>
  <c r="Q2254" i="6"/>
  <c r="Q2255" i="6"/>
  <c r="Q2256" i="6"/>
  <c r="Q2257" i="6"/>
  <c r="Q2258" i="6"/>
  <c r="Q2259" i="6"/>
  <c r="Q2260" i="6"/>
  <c r="Q2261" i="6"/>
  <c r="Q2262" i="6"/>
  <c r="Q2263" i="6"/>
  <c r="Q2264" i="6"/>
  <c r="Q2265" i="6"/>
  <c r="Q2266" i="6"/>
  <c r="Q2267" i="6"/>
  <c r="Q2268" i="6"/>
  <c r="Q2269" i="6"/>
  <c r="Q2270" i="6"/>
  <c r="Q2271" i="6"/>
  <c r="Q2272" i="6"/>
  <c r="Q2273" i="6"/>
  <c r="Q2274" i="6"/>
  <c r="Q2275" i="6"/>
  <c r="Q2276" i="6"/>
  <c r="Q2277" i="6"/>
  <c r="Q2278" i="6"/>
  <c r="Q2279" i="6"/>
  <c r="Q2280" i="6"/>
  <c r="Q2281" i="6"/>
  <c r="Q2282" i="6"/>
  <c r="Q2283" i="6"/>
  <c r="Q2284" i="6"/>
  <c r="Q2285" i="6"/>
  <c r="Q2286" i="6"/>
  <c r="Q2287" i="6"/>
  <c r="Q2288" i="6"/>
  <c r="Q2289" i="6"/>
  <c r="Q2290" i="6"/>
  <c r="Q2291" i="6"/>
  <c r="Q2292" i="6"/>
  <c r="Q2293" i="6"/>
  <c r="Q2294" i="6"/>
  <c r="Q2295" i="6"/>
  <c r="Q2296" i="6"/>
  <c r="Q2297" i="6"/>
  <c r="Q2298" i="6"/>
  <c r="Q2299" i="6"/>
  <c r="Q2300" i="6"/>
  <c r="Q2301" i="6"/>
  <c r="Q2302" i="6"/>
  <c r="Q2303" i="6"/>
  <c r="Q2304" i="6"/>
  <c r="Q2305" i="6"/>
  <c r="Q2306" i="6"/>
  <c r="Q2307" i="6"/>
  <c r="Q2308" i="6"/>
  <c r="Q2309" i="6"/>
  <c r="Q2310" i="6"/>
  <c r="Q2311" i="6"/>
  <c r="Q2312" i="6"/>
  <c r="Q2313" i="6"/>
  <c r="Q2314" i="6"/>
  <c r="Q2315" i="6"/>
  <c r="Q2316" i="6"/>
  <c r="Q2317" i="6"/>
  <c r="Q2318" i="6"/>
  <c r="Q2319" i="6"/>
  <c r="Q2320" i="6"/>
  <c r="Q2321" i="6"/>
  <c r="Q2322" i="6"/>
  <c r="Q2323" i="6"/>
  <c r="Q2324" i="6"/>
  <c r="Q2325" i="6"/>
  <c r="Q2326" i="6"/>
  <c r="Q2327" i="6"/>
  <c r="Q2328" i="6"/>
  <c r="Q2329" i="6"/>
  <c r="Q2330" i="6"/>
  <c r="Q2331" i="6"/>
  <c r="Q2332" i="6"/>
  <c r="Q2333" i="6"/>
  <c r="Q2334" i="6"/>
  <c r="Q2335" i="6"/>
  <c r="Q2336" i="6"/>
  <c r="Q2" i="6"/>
  <c r="P3"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1938" i="6"/>
  <c r="P1939" i="6"/>
  <c r="P1940" i="6"/>
  <c r="P1941" i="6"/>
  <c r="P1942" i="6"/>
  <c r="P1943" i="6"/>
  <c r="P1944" i="6"/>
  <c r="P1945" i="6"/>
  <c r="P1946" i="6"/>
  <c r="P1947" i="6"/>
  <c r="P1948" i="6"/>
  <c r="P1949" i="6"/>
  <c r="P1950" i="6"/>
  <c r="P1951" i="6"/>
  <c r="P1952" i="6"/>
  <c r="P1953" i="6"/>
  <c r="P1954" i="6"/>
  <c r="P1955" i="6"/>
  <c r="P1956" i="6"/>
  <c r="P1957" i="6"/>
  <c r="P1958" i="6"/>
  <c r="P1959" i="6"/>
  <c r="P1960" i="6"/>
  <c r="P1961" i="6"/>
  <c r="P1962" i="6"/>
  <c r="P1963" i="6"/>
  <c r="P1964" i="6"/>
  <c r="P1965" i="6"/>
  <c r="P1966" i="6"/>
  <c r="P1967" i="6"/>
  <c r="P1968" i="6"/>
  <c r="P1969" i="6"/>
  <c r="P1970" i="6"/>
  <c r="P1971" i="6"/>
  <c r="P1972" i="6"/>
  <c r="P1973" i="6"/>
  <c r="P1974" i="6"/>
  <c r="P1975" i="6"/>
  <c r="P1976" i="6"/>
  <c r="P1977" i="6"/>
  <c r="P1978" i="6"/>
  <c r="P1979" i="6"/>
  <c r="P1980" i="6"/>
  <c r="P1981" i="6"/>
  <c r="P1982" i="6"/>
  <c r="P1983" i="6"/>
  <c r="P1984" i="6"/>
  <c r="P1985" i="6"/>
  <c r="P1986" i="6"/>
  <c r="P1987" i="6"/>
  <c r="P1988" i="6"/>
  <c r="P1989" i="6"/>
  <c r="P1990" i="6"/>
  <c r="P1991" i="6"/>
  <c r="P1992" i="6"/>
  <c r="P1993" i="6"/>
  <c r="P1994" i="6"/>
  <c r="P1995" i="6"/>
  <c r="P1996" i="6"/>
  <c r="P1997" i="6"/>
  <c r="P1998" i="6"/>
  <c r="P1999" i="6"/>
  <c r="P2000" i="6"/>
  <c r="P2001" i="6"/>
  <c r="P2002" i="6"/>
  <c r="P2003" i="6"/>
  <c r="P2004" i="6"/>
  <c r="P2005" i="6"/>
  <c r="P2006" i="6"/>
  <c r="P2007" i="6"/>
  <c r="P2008" i="6"/>
  <c r="P2009" i="6"/>
  <c r="P2010" i="6"/>
  <c r="P2011" i="6"/>
  <c r="P2012" i="6"/>
  <c r="P2013" i="6"/>
  <c r="P2014" i="6"/>
  <c r="P2015" i="6"/>
  <c r="P2016" i="6"/>
  <c r="P2017" i="6"/>
  <c r="P2018" i="6"/>
  <c r="P2019" i="6"/>
  <c r="P2020" i="6"/>
  <c r="P2021" i="6"/>
  <c r="P2022" i="6"/>
  <c r="P2023" i="6"/>
  <c r="P2024" i="6"/>
  <c r="P2025" i="6"/>
  <c r="P2026" i="6"/>
  <c r="P2027" i="6"/>
  <c r="P2028" i="6"/>
  <c r="P2029" i="6"/>
  <c r="P2030" i="6"/>
  <c r="P2031" i="6"/>
  <c r="P2032" i="6"/>
  <c r="P2033" i="6"/>
  <c r="P2034" i="6"/>
  <c r="P2035" i="6"/>
  <c r="P2036" i="6"/>
  <c r="P2037" i="6"/>
  <c r="P2038" i="6"/>
  <c r="P2039" i="6"/>
  <c r="P2040" i="6"/>
  <c r="P2041" i="6"/>
  <c r="P2042" i="6"/>
  <c r="P2043" i="6"/>
  <c r="P2044" i="6"/>
  <c r="P2045" i="6"/>
  <c r="P2046" i="6"/>
  <c r="P2047" i="6"/>
  <c r="P2048" i="6"/>
  <c r="P2049" i="6"/>
  <c r="P2050" i="6"/>
  <c r="P2051" i="6"/>
  <c r="P2052" i="6"/>
  <c r="P2053" i="6"/>
  <c r="P2054" i="6"/>
  <c r="P2055" i="6"/>
  <c r="P2056" i="6"/>
  <c r="P2057" i="6"/>
  <c r="P2058" i="6"/>
  <c r="P2059" i="6"/>
  <c r="P2060" i="6"/>
  <c r="P2061" i="6"/>
  <c r="P2062" i="6"/>
  <c r="P2063" i="6"/>
  <c r="P2064" i="6"/>
  <c r="P2065" i="6"/>
  <c r="P2066" i="6"/>
  <c r="P2067" i="6"/>
  <c r="P2068" i="6"/>
  <c r="P2069" i="6"/>
  <c r="P2070" i="6"/>
  <c r="P2071" i="6"/>
  <c r="P2072" i="6"/>
  <c r="P2073" i="6"/>
  <c r="P2074" i="6"/>
  <c r="P2075" i="6"/>
  <c r="P2076" i="6"/>
  <c r="P2077" i="6"/>
  <c r="P2078" i="6"/>
  <c r="P2079" i="6"/>
  <c r="P2080" i="6"/>
  <c r="P2081" i="6"/>
  <c r="P2082" i="6"/>
  <c r="P2083" i="6"/>
  <c r="P2084" i="6"/>
  <c r="P2085" i="6"/>
  <c r="P2086" i="6"/>
  <c r="P2087" i="6"/>
  <c r="P2088" i="6"/>
  <c r="P2089" i="6"/>
  <c r="P2090" i="6"/>
  <c r="P2091" i="6"/>
  <c r="P2092" i="6"/>
  <c r="P2093" i="6"/>
  <c r="P2094" i="6"/>
  <c r="P2095" i="6"/>
  <c r="P2096" i="6"/>
  <c r="P2097" i="6"/>
  <c r="P2098" i="6"/>
  <c r="P2099" i="6"/>
  <c r="P2100" i="6"/>
  <c r="P2101" i="6"/>
  <c r="P2102" i="6"/>
  <c r="P2103" i="6"/>
  <c r="P2104" i="6"/>
  <c r="P2105" i="6"/>
  <c r="P2106" i="6"/>
  <c r="P2107" i="6"/>
  <c r="P2108" i="6"/>
  <c r="P2109" i="6"/>
  <c r="P2110" i="6"/>
  <c r="P2111" i="6"/>
  <c r="P2112" i="6"/>
  <c r="P2113" i="6"/>
  <c r="P2114" i="6"/>
  <c r="P2115" i="6"/>
  <c r="P2116" i="6"/>
  <c r="P2117" i="6"/>
  <c r="P2118" i="6"/>
  <c r="P2119" i="6"/>
  <c r="P2120" i="6"/>
  <c r="P2121" i="6"/>
  <c r="P2122" i="6"/>
  <c r="P2123" i="6"/>
  <c r="P2124" i="6"/>
  <c r="P2125" i="6"/>
  <c r="P2126" i="6"/>
  <c r="P2127" i="6"/>
  <c r="P2128" i="6"/>
  <c r="P2129" i="6"/>
  <c r="P2130" i="6"/>
  <c r="P2131" i="6"/>
  <c r="P2132" i="6"/>
  <c r="P2133" i="6"/>
  <c r="P2134" i="6"/>
  <c r="P2135" i="6"/>
  <c r="P2136" i="6"/>
  <c r="P2137" i="6"/>
  <c r="P2138" i="6"/>
  <c r="P2139" i="6"/>
  <c r="P2140" i="6"/>
  <c r="P2141" i="6"/>
  <c r="P2142" i="6"/>
  <c r="P2143" i="6"/>
  <c r="P2144" i="6"/>
  <c r="P2145" i="6"/>
  <c r="P2146" i="6"/>
  <c r="P2147" i="6"/>
  <c r="P2148" i="6"/>
  <c r="P2149" i="6"/>
  <c r="P2150" i="6"/>
  <c r="P2151" i="6"/>
  <c r="P2152" i="6"/>
  <c r="P2153" i="6"/>
  <c r="P2154" i="6"/>
  <c r="P2155" i="6"/>
  <c r="P2156" i="6"/>
  <c r="P2157" i="6"/>
  <c r="P2158" i="6"/>
  <c r="P2159" i="6"/>
  <c r="P2160" i="6"/>
  <c r="P2161" i="6"/>
  <c r="P2162" i="6"/>
  <c r="P2163" i="6"/>
  <c r="P2164" i="6"/>
  <c r="P2165" i="6"/>
  <c r="P2166" i="6"/>
  <c r="P2167" i="6"/>
  <c r="P2168" i="6"/>
  <c r="P2169" i="6"/>
  <c r="P2170" i="6"/>
  <c r="P2171" i="6"/>
  <c r="P2172" i="6"/>
  <c r="P2173" i="6"/>
  <c r="P2174" i="6"/>
  <c r="P2175" i="6"/>
  <c r="P2176" i="6"/>
  <c r="P2177" i="6"/>
  <c r="P2178" i="6"/>
  <c r="P2179" i="6"/>
  <c r="P2180" i="6"/>
  <c r="P2181" i="6"/>
  <c r="P2182" i="6"/>
  <c r="P2183" i="6"/>
  <c r="P2184" i="6"/>
  <c r="P2185" i="6"/>
  <c r="P2186" i="6"/>
  <c r="P2187" i="6"/>
  <c r="P2188" i="6"/>
  <c r="P2189" i="6"/>
  <c r="P2190" i="6"/>
  <c r="P2191" i="6"/>
  <c r="P2192" i="6"/>
  <c r="P2193" i="6"/>
  <c r="P2194" i="6"/>
  <c r="P2195" i="6"/>
  <c r="P2196" i="6"/>
  <c r="P2197" i="6"/>
  <c r="P2198" i="6"/>
  <c r="P2199" i="6"/>
  <c r="P2200" i="6"/>
  <c r="P2201" i="6"/>
  <c r="P2202" i="6"/>
  <c r="P2203" i="6"/>
  <c r="P2204" i="6"/>
  <c r="P2205" i="6"/>
  <c r="P2206" i="6"/>
  <c r="P2207" i="6"/>
  <c r="P2208" i="6"/>
  <c r="P2209" i="6"/>
  <c r="P2210" i="6"/>
  <c r="P2211" i="6"/>
  <c r="P2212" i="6"/>
  <c r="P2213" i="6"/>
  <c r="P2214" i="6"/>
  <c r="P2215" i="6"/>
  <c r="P2216" i="6"/>
  <c r="P2217" i="6"/>
  <c r="P2218" i="6"/>
  <c r="P2219" i="6"/>
  <c r="P2220" i="6"/>
  <c r="P2221" i="6"/>
  <c r="P2222" i="6"/>
  <c r="P2223" i="6"/>
  <c r="P2224" i="6"/>
  <c r="P2225" i="6"/>
  <c r="P2226" i="6"/>
  <c r="P2227" i="6"/>
  <c r="P2228" i="6"/>
  <c r="P2229" i="6"/>
  <c r="P2230" i="6"/>
  <c r="P2231" i="6"/>
  <c r="P2232" i="6"/>
  <c r="P2233" i="6"/>
  <c r="P2234" i="6"/>
  <c r="P2235" i="6"/>
  <c r="P2236" i="6"/>
  <c r="P2237" i="6"/>
  <c r="P2238" i="6"/>
  <c r="P2239" i="6"/>
  <c r="P2240" i="6"/>
  <c r="P2241" i="6"/>
  <c r="P2242" i="6"/>
  <c r="P2243" i="6"/>
  <c r="P2244" i="6"/>
  <c r="P2245" i="6"/>
  <c r="P2246" i="6"/>
  <c r="P2247" i="6"/>
  <c r="P2248" i="6"/>
  <c r="P2249" i="6"/>
  <c r="P2250" i="6"/>
  <c r="P2251" i="6"/>
  <c r="P2252" i="6"/>
  <c r="P2253" i="6"/>
  <c r="P2254" i="6"/>
  <c r="P2255" i="6"/>
  <c r="P2256" i="6"/>
  <c r="P2257" i="6"/>
  <c r="P2258" i="6"/>
  <c r="P2259" i="6"/>
  <c r="P2260" i="6"/>
  <c r="P2261" i="6"/>
  <c r="P2262" i="6"/>
  <c r="P2263" i="6"/>
  <c r="P2264" i="6"/>
  <c r="P2265" i="6"/>
  <c r="P2266" i="6"/>
  <c r="P2267" i="6"/>
  <c r="P2268" i="6"/>
  <c r="P2269" i="6"/>
  <c r="P2270" i="6"/>
  <c r="P2271" i="6"/>
  <c r="P2272" i="6"/>
  <c r="P2273" i="6"/>
  <c r="P2274" i="6"/>
  <c r="P2275" i="6"/>
  <c r="P2276" i="6"/>
  <c r="P2277" i="6"/>
  <c r="P2278" i="6"/>
  <c r="P2279" i="6"/>
  <c r="P2280" i="6"/>
  <c r="P2281" i="6"/>
  <c r="P2282" i="6"/>
  <c r="P2283" i="6"/>
  <c r="P2284" i="6"/>
  <c r="P2285" i="6"/>
  <c r="P2286" i="6"/>
  <c r="P2287" i="6"/>
  <c r="P2288" i="6"/>
  <c r="P2289" i="6"/>
  <c r="P2290" i="6"/>
  <c r="P2291" i="6"/>
  <c r="P2292" i="6"/>
  <c r="P2293" i="6"/>
  <c r="P2294" i="6"/>
  <c r="P2295" i="6"/>
  <c r="P2296" i="6"/>
  <c r="P2297" i="6"/>
  <c r="P2298" i="6"/>
  <c r="P2299" i="6"/>
  <c r="P2300" i="6"/>
  <c r="P2301" i="6"/>
  <c r="P2302" i="6"/>
  <c r="P2303" i="6"/>
  <c r="P2304" i="6"/>
  <c r="P2305" i="6"/>
  <c r="P2306" i="6"/>
  <c r="P2307" i="6"/>
  <c r="P2308" i="6"/>
  <c r="P2309" i="6"/>
  <c r="P2310" i="6"/>
  <c r="P2311" i="6"/>
  <c r="P2312" i="6"/>
  <c r="P2313" i="6"/>
  <c r="P2314" i="6"/>
  <c r="P2315" i="6"/>
  <c r="P2316" i="6"/>
  <c r="P2317" i="6"/>
  <c r="P2318" i="6"/>
  <c r="P2319" i="6"/>
  <c r="P2320" i="6"/>
  <c r="P2321" i="6"/>
  <c r="P2322" i="6"/>
  <c r="P2323" i="6"/>
  <c r="P2324" i="6"/>
  <c r="P2325" i="6"/>
  <c r="P2326" i="6"/>
  <c r="P2327" i="6"/>
  <c r="P2328" i="6"/>
  <c r="P2329" i="6"/>
  <c r="P2330" i="6"/>
  <c r="P2331" i="6"/>
  <c r="P2332" i="6"/>
  <c r="P2333" i="6"/>
  <c r="P2334" i="6"/>
  <c r="P2335" i="6"/>
  <c r="P2336" i="6"/>
  <c r="P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 i="6"/>
  <c r="E2" i="4"/>
  <c r="L2" i="6" s="1"/>
  <c r="E3" i="4"/>
  <c r="L11" i="6" s="1"/>
  <c r="E4" i="4"/>
  <c r="L101" i="6" s="1"/>
  <c r="E5" i="4"/>
  <c r="L1001" i="6" s="1"/>
  <c r="E6" i="4"/>
  <c r="L1002" i="6" s="1"/>
  <c r="E7" i="4"/>
  <c r="L1003" i="6" s="1"/>
  <c r="E8" i="4"/>
  <c r="L1004" i="6" s="1"/>
  <c r="E9" i="4"/>
  <c r="L1005" i="6" s="1"/>
  <c r="E10" i="4"/>
  <c r="L1006" i="6" s="1"/>
  <c r="E11" i="4"/>
  <c r="L1007" i="6" s="1"/>
  <c r="E12" i="4"/>
  <c r="L1008" i="6" s="1"/>
  <c r="E13" i="4"/>
  <c r="L1009" i="6" s="1"/>
  <c r="E14" i="4"/>
  <c r="L1010" i="6" s="1"/>
  <c r="E15" i="4"/>
  <c r="L102" i="6" s="1"/>
  <c r="E16" i="4"/>
  <c r="L1011" i="6" s="1"/>
  <c r="E17" i="4"/>
  <c r="L1012" i="6" s="1"/>
  <c r="E18" i="4"/>
  <c r="L1013" i="6" s="1"/>
  <c r="E19" i="4"/>
  <c r="L1014" i="6" s="1"/>
  <c r="E20" i="4"/>
  <c r="L1015" i="6" s="1"/>
  <c r="E21" i="4"/>
  <c r="L1016" i="6" s="1"/>
  <c r="E22" i="4"/>
  <c r="L1017" i="6" s="1"/>
  <c r="E23" i="4"/>
  <c r="L1018" i="6" s="1"/>
  <c r="E24" i="4"/>
  <c r="L1019" i="6" s="1"/>
  <c r="E25" i="4"/>
  <c r="L1020" i="6" s="1"/>
  <c r="E26" i="4"/>
  <c r="L103" i="6" s="1"/>
  <c r="E27" i="4"/>
  <c r="L1021" i="6" s="1"/>
  <c r="E28" i="4"/>
  <c r="L1022" i="6" s="1"/>
  <c r="E29" i="4"/>
  <c r="L1023" i="6" s="1"/>
  <c r="E30" i="4"/>
  <c r="L1024" i="6" s="1"/>
  <c r="E31" i="4"/>
  <c r="L1025" i="6" s="1"/>
  <c r="E32" i="4"/>
  <c r="L1026" i="6" s="1"/>
  <c r="E33" i="4"/>
  <c r="L1027" i="6" s="1"/>
  <c r="E34" i="4"/>
  <c r="L1028" i="6" s="1"/>
  <c r="E35" i="4"/>
  <c r="L1029" i="6" s="1"/>
  <c r="E36" i="4"/>
  <c r="L1030" i="6" s="1"/>
  <c r="E37" i="4"/>
  <c r="L104" i="6" s="1"/>
  <c r="E38" i="4"/>
  <c r="L1031" i="6" s="1"/>
  <c r="E39" i="4"/>
  <c r="L1032" i="6" s="1"/>
  <c r="E40" i="4"/>
  <c r="L1033" i="6" s="1"/>
  <c r="E41" i="4"/>
  <c r="L1034" i="6" s="1"/>
  <c r="E42" i="4"/>
  <c r="L1035" i="6" s="1"/>
  <c r="E43" i="4"/>
  <c r="L1036" i="6" s="1"/>
  <c r="E44" i="4"/>
  <c r="L1037" i="6" s="1"/>
  <c r="E45" i="4"/>
  <c r="L1038" i="6" s="1"/>
  <c r="E46" i="4"/>
  <c r="L1039" i="6" s="1"/>
  <c r="E47" i="4"/>
  <c r="L1040" i="6" s="1"/>
  <c r="E48" i="4"/>
  <c r="L105" i="6" s="1"/>
  <c r="E49" i="4"/>
  <c r="L1041" i="6" s="1"/>
  <c r="E50" i="4"/>
  <c r="L1042" i="6" s="1"/>
  <c r="E51" i="4"/>
  <c r="L1043" i="6" s="1"/>
  <c r="E52" i="4"/>
  <c r="L1044" i="6" s="1"/>
  <c r="E53" i="4"/>
  <c r="L1045" i="6" s="1"/>
  <c r="E54" i="4"/>
  <c r="L1046" i="6" s="1"/>
  <c r="E55" i="4"/>
  <c r="L1047" i="6" s="1"/>
  <c r="E56" i="4"/>
  <c r="L1048" i="6" s="1"/>
  <c r="E57" i="4"/>
  <c r="L1049" i="6" s="1"/>
  <c r="E58" i="4"/>
  <c r="L1050" i="6" s="1"/>
  <c r="E59" i="4"/>
  <c r="L106" i="6" s="1"/>
  <c r="E60" i="4"/>
  <c r="L1051" i="6" s="1"/>
  <c r="E61" i="4"/>
  <c r="L1052" i="6" s="1"/>
  <c r="E62" i="4"/>
  <c r="L1053" i="6" s="1"/>
  <c r="E63" i="4"/>
  <c r="L1054" i="6" s="1"/>
  <c r="E64" i="4"/>
  <c r="L1055" i="6" s="1"/>
  <c r="E65" i="4"/>
  <c r="L1056" i="6" s="1"/>
  <c r="E66" i="4"/>
  <c r="L1057" i="6" s="1"/>
  <c r="E67" i="4"/>
  <c r="L1058" i="6" s="1"/>
  <c r="E68" i="4"/>
  <c r="L1059" i="6" s="1"/>
  <c r="E69" i="4"/>
  <c r="L1060" i="6" s="1"/>
  <c r="E70" i="4"/>
  <c r="L107" i="6" s="1"/>
  <c r="E71" i="4"/>
  <c r="L1061" i="6" s="1"/>
  <c r="E72" i="4"/>
  <c r="L1062" i="6" s="1"/>
  <c r="E73" i="4"/>
  <c r="L1063" i="6" s="1"/>
  <c r="E74" i="4"/>
  <c r="L1064" i="6" s="1"/>
  <c r="E75" i="4"/>
  <c r="L1065" i="6" s="1"/>
  <c r="E76" i="4"/>
  <c r="L1066" i="6" s="1"/>
  <c r="E77" i="4"/>
  <c r="L1067" i="6" s="1"/>
  <c r="E78" i="4"/>
  <c r="L1068" i="6" s="1"/>
  <c r="E79" i="4"/>
  <c r="L1069" i="6" s="1"/>
  <c r="E80" i="4"/>
  <c r="L1070" i="6" s="1"/>
  <c r="E81" i="4"/>
  <c r="L108" i="6" s="1"/>
  <c r="E82" i="4"/>
  <c r="L1071" i="6" s="1"/>
  <c r="E83" i="4"/>
  <c r="L1072" i="6" s="1"/>
  <c r="E84" i="4"/>
  <c r="L1073" i="6" s="1"/>
  <c r="E85" i="4"/>
  <c r="L1074" i="6" s="1"/>
  <c r="E86" i="4"/>
  <c r="L1075" i="6" s="1"/>
  <c r="E87" i="4"/>
  <c r="L1076" i="6" s="1"/>
  <c r="E88" i="4"/>
  <c r="L1077" i="6" s="1"/>
  <c r="E89" i="4"/>
  <c r="L1078" i="6" s="1"/>
  <c r="E90" i="4"/>
  <c r="L1079" i="6" s="1"/>
  <c r="E91" i="4"/>
  <c r="L1080" i="6" s="1"/>
  <c r="E92" i="4"/>
  <c r="L109" i="6" s="1"/>
  <c r="E93" i="4"/>
  <c r="L1081" i="6" s="1"/>
  <c r="E94" i="4"/>
  <c r="L1082" i="6" s="1"/>
  <c r="E95" i="4"/>
  <c r="L1083" i="6" s="1"/>
  <c r="E96" i="4"/>
  <c r="L1084" i="6" s="1"/>
  <c r="E97" i="4"/>
  <c r="L1085" i="6" s="1"/>
  <c r="E98" i="4"/>
  <c r="L1086" i="6" s="1"/>
  <c r="E99" i="4"/>
  <c r="L1087" i="6" s="1"/>
  <c r="E100" i="4"/>
  <c r="L1088" i="6" s="1"/>
  <c r="E101" i="4"/>
  <c r="L1089" i="6" s="1"/>
  <c r="E102" i="4"/>
  <c r="L1090" i="6" s="1"/>
  <c r="E103" i="4"/>
  <c r="L110" i="6" s="1"/>
  <c r="E104" i="4"/>
  <c r="L1091" i="6" s="1"/>
  <c r="E105" i="4"/>
  <c r="L1092" i="6" s="1"/>
  <c r="E106" i="4"/>
  <c r="L1093" i="6" s="1"/>
  <c r="E107" i="4"/>
  <c r="L1094" i="6" s="1"/>
  <c r="E108" i="4"/>
  <c r="L1095" i="6" s="1"/>
  <c r="E109" i="4"/>
  <c r="L1096" i="6" s="1"/>
  <c r="E110" i="4"/>
  <c r="L1097" i="6" s="1"/>
  <c r="E111" i="4"/>
  <c r="L1098" i="6" s="1"/>
  <c r="E112" i="4"/>
  <c r="L1099" i="6" s="1"/>
  <c r="E113" i="4"/>
  <c r="L1100" i="6" s="1"/>
  <c r="E114" i="4"/>
  <c r="L12" i="6" s="1"/>
  <c r="E115" i="4"/>
  <c r="L111" i="6" s="1"/>
  <c r="E116" i="4"/>
  <c r="L1101" i="6" s="1"/>
  <c r="E117" i="4"/>
  <c r="L1102" i="6" s="1"/>
  <c r="E118" i="4"/>
  <c r="L1103" i="6" s="1"/>
  <c r="E119" i="4"/>
  <c r="L1104" i="6" s="1"/>
  <c r="E120" i="4"/>
  <c r="L1105" i="6" s="1"/>
  <c r="E121" i="4"/>
  <c r="L1106" i="6" s="1"/>
  <c r="E122" i="4"/>
  <c r="L1107" i="6" s="1"/>
  <c r="E123" i="4"/>
  <c r="L1108" i="6" s="1"/>
  <c r="E124" i="4"/>
  <c r="L1109" i="6" s="1"/>
  <c r="E125" i="4"/>
  <c r="L1110" i="6" s="1"/>
  <c r="E126" i="4"/>
  <c r="L112" i="6" s="1"/>
  <c r="E127" i="4"/>
  <c r="L1111" i="6" s="1"/>
  <c r="E128" i="4"/>
  <c r="L1112" i="6" s="1"/>
  <c r="E129" i="4"/>
  <c r="L1113" i="6" s="1"/>
  <c r="E130" i="4"/>
  <c r="L1114" i="6" s="1"/>
  <c r="E131" i="4"/>
  <c r="L1115" i="6" s="1"/>
  <c r="E132" i="4"/>
  <c r="L1116" i="6" s="1"/>
  <c r="E133" i="4"/>
  <c r="L1117" i="6" s="1"/>
  <c r="E134" i="4"/>
  <c r="L1118" i="6" s="1"/>
  <c r="E135" i="4"/>
  <c r="L1119" i="6" s="1"/>
  <c r="E136" i="4"/>
  <c r="L1120" i="6" s="1"/>
  <c r="E137" i="4"/>
  <c r="L113" i="6" s="1"/>
  <c r="E138" i="4"/>
  <c r="L1121" i="6" s="1"/>
  <c r="E139" i="4"/>
  <c r="L1122" i="6" s="1"/>
  <c r="E140" i="4"/>
  <c r="L1123" i="6" s="1"/>
  <c r="E141" i="4"/>
  <c r="L1124" i="6" s="1"/>
  <c r="E142" i="4"/>
  <c r="L1125" i="6" s="1"/>
  <c r="E143" i="4"/>
  <c r="L1126" i="6" s="1"/>
  <c r="E144" i="4"/>
  <c r="L1127" i="6" s="1"/>
  <c r="E145" i="4"/>
  <c r="L1128" i="6" s="1"/>
  <c r="E146" i="4"/>
  <c r="L1129" i="6" s="1"/>
  <c r="E147" i="4"/>
  <c r="L1130" i="6" s="1"/>
  <c r="E148" i="4"/>
  <c r="L114" i="6" s="1"/>
  <c r="E149" i="4"/>
  <c r="L1131" i="6" s="1"/>
  <c r="E150" i="4"/>
  <c r="L1132" i="6" s="1"/>
  <c r="E151" i="4"/>
  <c r="L1133" i="6" s="1"/>
  <c r="E152" i="4"/>
  <c r="L1134" i="6" s="1"/>
  <c r="E153" i="4"/>
  <c r="L1135" i="6" s="1"/>
  <c r="E154" i="4"/>
  <c r="L1136" i="6" s="1"/>
  <c r="E155" i="4"/>
  <c r="L1137" i="6" s="1"/>
  <c r="E156" i="4"/>
  <c r="L1138" i="6" s="1"/>
  <c r="E157" i="4"/>
  <c r="L1139" i="6" s="1"/>
  <c r="E158" i="4"/>
  <c r="L1140" i="6" s="1"/>
  <c r="E159" i="4"/>
  <c r="L115" i="6" s="1"/>
  <c r="E160" i="4"/>
  <c r="L1141" i="6" s="1"/>
  <c r="E161" i="4"/>
  <c r="L1142" i="6" s="1"/>
  <c r="E162" i="4"/>
  <c r="L1143" i="6" s="1"/>
  <c r="E163" i="4"/>
  <c r="L1144" i="6" s="1"/>
  <c r="E164" i="4"/>
  <c r="L1145" i="6" s="1"/>
  <c r="E165" i="4"/>
  <c r="L1146" i="6" s="1"/>
  <c r="E166" i="4"/>
  <c r="L1147" i="6" s="1"/>
  <c r="E167" i="4"/>
  <c r="L1148" i="6" s="1"/>
  <c r="E168" i="4"/>
  <c r="L1149" i="6" s="1"/>
  <c r="E169" i="4"/>
  <c r="L1150" i="6" s="1"/>
  <c r="E170" i="4"/>
  <c r="L116" i="6" s="1"/>
  <c r="E171" i="4"/>
  <c r="L1151" i="6" s="1"/>
  <c r="E172" i="4"/>
  <c r="L1152" i="6" s="1"/>
  <c r="E173" i="4"/>
  <c r="L1153" i="6" s="1"/>
  <c r="E174" i="4"/>
  <c r="L1154" i="6" s="1"/>
  <c r="E175" i="4"/>
  <c r="L1155" i="6" s="1"/>
  <c r="E176" i="4"/>
  <c r="L1156" i="6" s="1"/>
  <c r="E177" i="4"/>
  <c r="L1157" i="6" s="1"/>
  <c r="E178" i="4"/>
  <c r="L1158" i="6" s="1"/>
  <c r="E179" i="4"/>
  <c r="L1159" i="6" s="1"/>
  <c r="E180" i="4"/>
  <c r="L1160" i="6" s="1"/>
  <c r="E181" i="4"/>
  <c r="L117" i="6" s="1"/>
  <c r="E182" i="4"/>
  <c r="L1161" i="6" s="1"/>
  <c r="E183" i="4"/>
  <c r="L1162" i="6" s="1"/>
  <c r="E184" i="4"/>
  <c r="L1163" i="6" s="1"/>
  <c r="E185" i="4"/>
  <c r="L1164" i="6" s="1"/>
  <c r="E186" i="4"/>
  <c r="L1165" i="6" s="1"/>
  <c r="E187" i="4"/>
  <c r="L1166" i="6" s="1"/>
  <c r="E188" i="4"/>
  <c r="L1167" i="6" s="1"/>
  <c r="E189" i="4"/>
  <c r="L1168" i="6" s="1"/>
  <c r="E190" i="4"/>
  <c r="L1169" i="6" s="1"/>
  <c r="E191" i="4"/>
  <c r="L1170" i="6" s="1"/>
  <c r="E192" i="4"/>
  <c r="L118" i="6" s="1"/>
  <c r="E193" i="4"/>
  <c r="L1171" i="6" s="1"/>
  <c r="E194" i="4"/>
  <c r="L1172" i="6" s="1"/>
  <c r="E195" i="4"/>
  <c r="L1173" i="6" s="1"/>
  <c r="E196" i="4"/>
  <c r="L1174" i="6" s="1"/>
  <c r="E197" i="4"/>
  <c r="L1175" i="6" s="1"/>
  <c r="E198" i="4"/>
  <c r="L1176" i="6" s="1"/>
  <c r="E199" i="4"/>
  <c r="L1177" i="6" s="1"/>
  <c r="E200" i="4"/>
  <c r="L1178" i="6" s="1"/>
  <c r="E201" i="4"/>
  <c r="L1179" i="6" s="1"/>
  <c r="E202" i="4"/>
  <c r="L1180" i="6" s="1"/>
  <c r="E203" i="4"/>
  <c r="L119" i="6" s="1"/>
  <c r="E204" i="4"/>
  <c r="L1181" i="6" s="1"/>
  <c r="E205" i="4"/>
  <c r="L1182" i="6" s="1"/>
  <c r="E206" i="4"/>
  <c r="L1183" i="6" s="1"/>
  <c r="E207" i="4"/>
  <c r="L1184" i="6" s="1"/>
  <c r="E208" i="4"/>
  <c r="L1185" i="6" s="1"/>
  <c r="E209" i="4"/>
  <c r="L1186" i="6" s="1"/>
  <c r="E210" i="4"/>
  <c r="L1187" i="6" s="1"/>
  <c r="E211" i="4"/>
  <c r="L1188" i="6" s="1"/>
  <c r="E212" i="4"/>
  <c r="L1189" i="6" s="1"/>
  <c r="E213" i="4"/>
  <c r="L1190" i="6" s="1"/>
  <c r="E214" i="4"/>
  <c r="L120" i="6" s="1"/>
  <c r="E215" i="4"/>
  <c r="L1191" i="6" s="1"/>
  <c r="E216" i="4"/>
  <c r="L1192" i="6" s="1"/>
  <c r="E217" i="4"/>
  <c r="L1193" i="6" s="1"/>
  <c r="E218" i="4"/>
  <c r="L1194" i="6" s="1"/>
  <c r="E219" i="4"/>
  <c r="L1195" i="6" s="1"/>
  <c r="E220" i="4"/>
  <c r="L1196" i="6" s="1"/>
  <c r="E221" i="4"/>
  <c r="L1197" i="6" s="1"/>
  <c r="E222" i="4"/>
  <c r="L1198" i="6" s="1"/>
  <c r="E223" i="4"/>
  <c r="L1199" i="6" s="1"/>
  <c r="E224" i="4"/>
  <c r="L1200" i="6" s="1"/>
  <c r="E225" i="4"/>
  <c r="L13" i="6" s="1"/>
  <c r="E226" i="4"/>
  <c r="L121" i="6" s="1"/>
  <c r="E227" i="4"/>
  <c r="L1201" i="6" s="1"/>
  <c r="E228" i="4"/>
  <c r="L1202" i="6" s="1"/>
  <c r="E229" i="4"/>
  <c r="L1203" i="6" s="1"/>
  <c r="E230" i="4"/>
  <c r="L1204" i="6" s="1"/>
  <c r="E231" i="4"/>
  <c r="L1205" i="6" s="1"/>
  <c r="E232" i="4"/>
  <c r="L1206" i="6" s="1"/>
  <c r="E233" i="4"/>
  <c r="L1207" i="6" s="1"/>
  <c r="E234" i="4"/>
  <c r="L1208" i="6" s="1"/>
  <c r="E235" i="4"/>
  <c r="L1209" i="6" s="1"/>
  <c r="E236" i="4"/>
  <c r="L1210" i="6" s="1"/>
  <c r="E237" i="4"/>
  <c r="L122" i="6" s="1"/>
  <c r="E238" i="4"/>
  <c r="L1211" i="6" s="1"/>
  <c r="E239" i="4"/>
  <c r="L1212" i="6" s="1"/>
  <c r="E240" i="4"/>
  <c r="L1213" i="6" s="1"/>
  <c r="E241" i="4"/>
  <c r="L1214" i="6" s="1"/>
  <c r="E242" i="4"/>
  <c r="L1215" i="6" s="1"/>
  <c r="E243" i="4"/>
  <c r="L1216" i="6" s="1"/>
  <c r="E244" i="4"/>
  <c r="L1217" i="6" s="1"/>
  <c r="E245" i="4"/>
  <c r="L1218" i="6" s="1"/>
  <c r="E246" i="4"/>
  <c r="L1219" i="6" s="1"/>
  <c r="E247" i="4"/>
  <c r="L1220" i="6" s="1"/>
  <c r="E248" i="4"/>
  <c r="L123" i="6" s="1"/>
  <c r="E249" i="4"/>
  <c r="L1221" i="6" s="1"/>
  <c r="E250" i="4"/>
  <c r="L1222" i="6" s="1"/>
  <c r="E251" i="4"/>
  <c r="L1223" i="6" s="1"/>
  <c r="E252" i="4"/>
  <c r="L1224" i="6" s="1"/>
  <c r="E253" i="4"/>
  <c r="L1225" i="6" s="1"/>
  <c r="E254" i="4"/>
  <c r="L1226" i="6" s="1"/>
  <c r="E255" i="4"/>
  <c r="L1227" i="6" s="1"/>
  <c r="E256" i="4"/>
  <c r="L1228" i="6" s="1"/>
  <c r="E257" i="4"/>
  <c r="L1229" i="6" s="1"/>
  <c r="E258" i="4"/>
  <c r="L1230" i="6" s="1"/>
  <c r="E259" i="4"/>
  <c r="L124" i="6" s="1"/>
  <c r="E260" i="4"/>
  <c r="L1231" i="6" s="1"/>
  <c r="E261" i="4"/>
  <c r="L1232" i="6" s="1"/>
  <c r="E262" i="4"/>
  <c r="L1233" i="6" s="1"/>
  <c r="E263" i="4"/>
  <c r="L1234" i="6" s="1"/>
  <c r="E264" i="4"/>
  <c r="L1235" i="6" s="1"/>
  <c r="E265" i="4"/>
  <c r="L1236" i="6" s="1"/>
  <c r="E266" i="4"/>
  <c r="L1237" i="6" s="1"/>
  <c r="E267" i="4"/>
  <c r="L1238" i="6" s="1"/>
  <c r="E268" i="4"/>
  <c r="L1239" i="6" s="1"/>
  <c r="E269" i="4"/>
  <c r="L1240" i="6" s="1"/>
  <c r="E270" i="4"/>
  <c r="L125" i="6" s="1"/>
  <c r="E271" i="4"/>
  <c r="L1241" i="6" s="1"/>
  <c r="E272" i="4"/>
  <c r="L1242" i="6" s="1"/>
  <c r="E273" i="4"/>
  <c r="L1243" i="6" s="1"/>
  <c r="E274" i="4"/>
  <c r="L1244" i="6" s="1"/>
  <c r="E275" i="4"/>
  <c r="L1245" i="6" s="1"/>
  <c r="E276" i="4"/>
  <c r="L1246" i="6" s="1"/>
  <c r="E277" i="4"/>
  <c r="L1247" i="6" s="1"/>
  <c r="E278" i="4"/>
  <c r="L1248" i="6" s="1"/>
  <c r="E279" i="4"/>
  <c r="L1249" i="6" s="1"/>
  <c r="E280" i="4"/>
  <c r="L1250" i="6" s="1"/>
  <c r="E281" i="4"/>
  <c r="L126" i="6" s="1"/>
  <c r="E282" i="4"/>
  <c r="L1251" i="6" s="1"/>
  <c r="E283" i="4"/>
  <c r="L1252" i="6" s="1"/>
  <c r="E284" i="4"/>
  <c r="L1253" i="6" s="1"/>
  <c r="E285" i="4"/>
  <c r="L1254" i="6" s="1"/>
  <c r="E286" i="4"/>
  <c r="L1255" i="6" s="1"/>
  <c r="E287" i="4"/>
  <c r="L1256" i="6" s="1"/>
  <c r="E288" i="4"/>
  <c r="L1257" i="6" s="1"/>
  <c r="E289" i="4"/>
  <c r="L1258" i="6" s="1"/>
  <c r="E290" i="4"/>
  <c r="L1259" i="6" s="1"/>
  <c r="E291" i="4"/>
  <c r="L1260" i="6" s="1"/>
  <c r="E292" i="4"/>
  <c r="L127" i="6" s="1"/>
  <c r="E293" i="4"/>
  <c r="L1261" i="6" s="1"/>
  <c r="E294" i="4"/>
  <c r="L1262" i="6" s="1"/>
  <c r="E295" i="4"/>
  <c r="L1263" i="6" s="1"/>
  <c r="E296" i="4"/>
  <c r="L1264" i="6" s="1"/>
  <c r="E297" i="4"/>
  <c r="L1265" i="6" s="1"/>
  <c r="E298" i="4"/>
  <c r="L1266" i="6" s="1"/>
  <c r="E299" i="4"/>
  <c r="L1267" i="6" s="1"/>
  <c r="E300" i="4"/>
  <c r="L1268" i="6" s="1"/>
  <c r="E301" i="4"/>
  <c r="L1269" i="6" s="1"/>
  <c r="E302" i="4"/>
  <c r="L1270" i="6" s="1"/>
  <c r="E303" i="4"/>
  <c r="L128" i="6" s="1"/>
  <c r="E304" i="4"/>
  <c r="L1271" i="6" s="1"/>
  <c r="E305" i="4"/>
  <c r="L1272" i="6" s="1"/>
  <c r="E306" i="4"/>
  <c r="L1273" i="6" s="1"/>
  <c r="E307" i="4"/>
  <c r="L1274" i="6" s="1"/>
  <c r="E308" i="4"/>
  <c r="L1275" i="6" s="1"/>
  <c r="E309" i="4"/>
  <c r="L1276" i="6" s="1"/>
  <c r="E310" i="4"/>
  <c r="L1277" i="6" s="1"/>
  <c r="E311" i="4"/>
  <c r="L1278" i="6" s="1"/>
  <c r="E312" i="4"/>
  <c r="L1279" i="6" s="1"/>
  <c r="E313" i="4"/>
  <c r="L1280" i="6" s="1"/>
  <c r="E314" i="4"/>
  <c r="L129" i="6" s="1"/>
  <c r="E315" i="4"/>
  <c r="L1281" i="6" s="1"/>
  <c r="E316" i="4"/>
  <c r="L1282" i="6" s="1"/>
  <c r="E317" i="4"/>
  <c r="L1283" i="6" s="1"/>
  <c r="E318" i="4"/>
  <c r="L1284" i="6" s="1"/>
  <c r="E319" i="4"/>
  <c r="L1285" i="6" s="1"/>
  <c r="E320" i="4"/>
  <c r="L1286" i="6" s="1"/>
  <c r="E321" i="4"/>
  <c r="L1287" i="6" s="1"/>
  <c r="E322" i="4"/>
  <c r="L1288" i="6" s="1"/>
  <c r="E323" i="4"/>
  <c r="L1289" i="6" s="1"/>
  <c r="E324" i="4"/>
  <c r="L1290" i="6" s="1"/>
  <c r="E325" i="4"/>
  <c r="L130" i="6" s="1"/>
  <c r="E326" i="4"/>
  <c r="L1291" i="6" s="1"/>
  <c r="E327" i="4"/>
  <c r="L1292" i="6" s="1"/>
  <c r="E328" i="4"/>
  <c r="L1293" i="6" s="1"/>
  <c r="E329" i="4"/>
  <c r="L1294" i="6" s="1"/>
  <c r="E330" i="4"/>
  <c r="L1295" i="6" s="1"/>
  <c r="E331" i="4"/>
  <c r="L1296" i="6" s="1"/>
  <c r="E332" i="4"/>
  <c r="L1297" i="6" s="1"/>
  <c r="E333" i="4"/>
  <c r="L1298" i="6" s="1"/>
  <c r="E334" i="4"/>
  <c r="L1299" i="6" s="1"/>
  <c r="E335" i="4"/>
  <c r="L1300" i="6" s="1"/>
  <c r="E336" i="4"/>
  <c r="L14" i="6" s="1"/>
  <c r="E337" i="4"/>
  <c r="L131" i="6" s="1"/>
  <c r="E338" i="4"/>
  <c r="L1301" i="6" s="1"/>
  <c r="E339" i="4"/>
  <c r="L1302" i="6" s="1"/>
  <c r="E340" i="4"/>
  <c r="L1303" i="6" s="1"/>
  <c r="E341" i="4"/>
  <c r="L1304" i="6" s="1"/>
  <c r="E342" i="4"/>
  <c r="L1305" i="6" s="1"/>
  <c r="E343" i="4"/>
  <c r="L1306" i="6" s="1"/>
  <c r="E344" i="4"/>
  <c r="L1307" i="6" s="1"/>
  <c r="E345" i="4"/>
  <c r="L1308" i="6" s="1"/>
  <c r="E346" i="4"/>
  <c r="L1309" i="6" s="1"/>
  <c r="E347" i="4"/>
  <c r="L1310" i="6" s="1"/>
  <c r="E348" i="4"/>
  <c r="L132" i="6" s="1"/>
  <c r="E349" i="4"/>
  <c r="L1311" i="6" s="1"/>
  <c r="E350" i="4"/>
  <c r="L1312" i="6" s="1"/>
  <c r="E351" i="4"/>
  <c r="L1313" i="6" s="1"/>
  <c r="E352" i="4"/>
  <c r="L1314" i="6" s="1"/>
  <c r="E353" i="4"/>
  <c r="L1315" i="6" s="1"/>
  <c r="E354" i="4"/>
  <c r="L1316" i="6" s="1"/>
  <c r="E355" i="4"/>
  <c r="L1317" i="6" s="1"/>
  <c r="E356" i="4"/>
  <c r="L1318" i="6" s="1"/>
  <c r="E357" i="4"/>
  <c r="L1319" i="6" s="1"/>
  <c r="E358" i="4"/>
  <c r="L1320" i="6" s="1"/>
  <c r="E359" i="4"/>
  <c r="L133" i="6" s="1"/>
  <c r="E360" i="4"/>
  <c r="L1321" i="6" s="1"/>
  <c r="E361" i="4"/>
  <c r="L1322" i="6" s="1"/>
  <c r="E362" i="4"/>
  <c r="L1323" i="6" s="1"/>
  <c r="E363" i="4"/>
  <c r="L1324" i="6" s="1"/>
  <c r="E364" i="4"/>
  <c r="L1325" i="6" s="1"/>
  <c r="E365" i="4"/>
  <c r="L1326" i="6" s="1"/>
  <c r="E366" i="4"/>
  <c r="L1327" i="6" s="1"/>
  <c r="E367" i="4"/>
  <c r="L1328" i="6" s="1"/>
  <c r="E368" i="4"/>
  <c r="L1329" i="6" s="1"/>
  <c r="E369" i="4"/>
  <c r="L1330" i="6" s="1"/>
  <c r="E370" i="4"/>
  <c r="L134" i="6" s="1"/>
  <c r="E371" i="4"/>
  <c r="L1331" i="6" s="1"/>
  <c r="E372" i="4"/>
  <c r="L1332" i="6" s="1"/>
  <c r="E373" i="4"/>
  <c r="L1333" i="6" s="1"/>
  <c r="E374" i="4"/>
  <c r="L1334" i="6" s="1"/>
  <c r="E375" i="4"/>
  <c r="L1335" i="6" s="1"/>
  <c r="E376" i="4"/>
  <c r="L1336" i="6" s="1"/>
  <c r="E377" i="4"/>
  <c r="L1337" i="6" s="1"/>
  <c r="E378" i="4"/>
  <c r="L1338" i="6" s="1"/>
  <c r="E379" i="4"/>
  <c r="L1339" i="6" s="1"/>
  <c r="E380" i="4"/>
  <c r="L1340" i="6" s="1"/>
  <c r="E381" i="4"/>
  <c r="L135" i="6" s="1"/>
  <c r="E382" i="4"/>
  <c r="L1341" i="6" s="1"/>
  <c r="E383" i="4"/>
  <c r="L1342" i="6" s="1"/>
  <c r="E384" i="4"/>
  <c r="L1343" i="6" s="1"/>
  <c r="E385" i="4"/>
  <c r="L1344" i="6" s="1"/>
  <c r="E386" i="4"/>
  <c r="L1345" i="6" s="1"/>
  <c r="E387" i="4"/>
  <c r="L1346" i="6" s="1"/>
  <c r="E388" i="4"/>
  <c r="L1347" i="6" s="1"/>
  <c r="E389" i="4"/>
  <c r="L1348" i="6" s="1"/>
  <c r="E390" i="4"/>
  <c r="L1349" i="6" s="1"/>
  <c r="E391" i="4"/>
  <c r="L1350" i="6" s="1"/>
  <c r="E392" i="4"/>
  <c r="L136" i="6" s="1"/>
  <c r="E393" i="4"/>
  <c r="L1351" i="6" s="1"/>
  <c r="E394" i="4"/>
  <c r="L1352" i="6" s="1"/>
  <c r="E395" i="4"/>
  <c r="L1353" i="6" s="1"/>
  <c r="E396" i="4"/>
  <c r="L1354" i="6" s="1"/>
  <c r="E397" i="4"/>
  <c r="L1355" i="6" s="1"/>
  <c r="E398" i="4"/>
  <c r="L1356" i="6" s="1"/>
  <c r="E399" i="4"/>
  <c r="L1357" i="6" s="1"/>
  <c r="E400" i="4"/>
  <c r="L1358" i="6" s="1"/>
  <c r="E401" i="4"/>
  <c r="L1359" i="6" s="1"/>
  <c r="E402" i="4"/>
  <c r="L1360" i="6" s="1"/>
  <c r="E403" i="4"/>
  <c r="L137" i="6" s="1"/>
  <c r="E404" i="4"/>
  <c r="L1361" i="6" s="1"/>
  <c r="E405" i="4"/>
  <c r="L1362" i="6" s="1"/>
  <c r="E406" i="4"/>
  <c r="L1363" i="6" s="1"/>
  <c r="E407" i="4"/>
  <c r="L1364" i="6" s="1"/>
  <c r="E408" i="4"/>
  <c r="L1365" i="6" s="1"/>
  <c r="E409" i="4"/>
  <c r="L1366" i="6" s="1"/>
  <c r="E410" i="4"/>
  <c r="L1367" i="6" s="1"/>
  <c r="E411" i="4"/>
  <c r="L1368" i="6" s="1"/>
  <c r="E412" i="4"/>
  <c r="L1369" i="6" s="1"/>
  <c r="E413" i="4"/>
  <c r="L1370" i="6" s="1"/>
  <c r="E414" i="4"/>
  <c r="L138" i="6" s="1"/>
  <c r="E415" i="4"/>
  <c r="L1371" i="6" s="1"/>
  <c r="E416" i="4"/>
  <c r="L1372" i="6" s="1"/>
  <c r="E417" i="4"/>
  <c r="L1373" i="6" s="1"/>
  <c r="E418" i="4"/>
  <c r="L1374" i="6" s="1"/>
  <c r="E419" i="4"/>
  <c r="L1375" i="6" s="1"/>
  <c r="E420" i="4"/>
  <c r="L1376" i="6" s="1"/>
  <c r="E421" i="4"/>
  <c r="L1377" i="6" s="1"/>
  <c r="E422" i="4"/>
  <c r="L1378" i="6" s="1"/>
  <c r="E423" i="4"/>
  <c r="L1379" i="6" s="1"/>
  <c r="E424" i="4"/>
  <c r="L1380" i="6" s="1"/>
  <c r="E425" i="4"/>
  <c r="L139" i="6" s="1"/>
  <c r="E426" i="4"/>
  <c r="L1381" i="6" s="1"/>
  <c r="E427" i="4"/>
  <c r="L1382" i="6" s="1"/>
  <c r="E428" i="4"/>
  <c r="L1383" i="6" s="1"/>
  <c r="E429" i="4"/>
  <c r="L1384" i="6" s="1"/>
  <c r="E430" i="4"/>
  <c r="L1385" i="6" s="1"/>
  <c r="E431" i="4"/>
  <c r="L1386" i="6" s="1"/>
  <c r="E432" i="4"/>
  <c r="L1387" i="6" s="1"/>
  <c r="E433" i="4"/>
  <c r="L1388" i="6" s="1"/>
  <c r="E434" i="4"/>
  <c r="L1389" i="6" s="1"/>
  <c r="E435" i="4"/>
  <c r="L1390" i="6" s="1"/>
  <c r="E436" i="4"/>
  <c r="L140" i="6" s="1"/>
  <c r="E437" i="4"/>
  <c r="L1391" i="6" s="1"/>
  <c r="E438" i="4"/>
  <c r="L1392" i="6" s="1"/>
  <c r="E439" i="4"/>
  <c r="L1393" i="6" s="1"/>
  <c r="E440" i="4"/>
  <c r="L1394" i="6" s="1"/>
  <c r="E441" i="4"/>
  <c r="L1395" i="6" s="1"/>
  <c r="E442" i="4"/>
  <c r="L1396" i="6" s="1"/>
  <c r="E443" i="4"/>
  <c r="L1397" i="6" s="1"/>
  <c r="E444" i="4"/>
  <c r="L1398" i="6" s="1"/>
  <c r="E445" i="4"/>
  <c r="L1399" i="6" s="1"/>
  <c r="E446" i="4"/>
  <c r="L1400" i="6" s="1"/>
  <c r="E447" i="4"/>
  <c r="L15" i="6" s="1"/>
  <c r="E448" i="4"/>
  <c r="L141" i="6" s="1"/>
  <c r="E449" i="4"/>
  <c r="L1401" i="6" s="1"/>
  <c r="E450" i="4"/>
  <c r="L1402" i="6" s="1"/>
  <c r="E451" i="4"/>
  <c r="L1403" i="6" s="1"/>
  <c r="E452" i="4"/>
  <c r="L1404" i="6" s="1"/>
  <c r="E453" i="4"/>
  <c r="L1405" i="6" s="1"/>
  <c r="E454" i="4"/>
  <c r="L1406" i="6" s="1"/>
  <c r="E455" i="4"/>
  <c r="L1407" i="6" s="1"/>
  <c r="E456" i="4"/>
  <c r="L1408" i="6" s="1"/>
  <c r="E457" i="4"/>
  <c r="L1409" i="6" s="1"/>
  <c r="E458" i="4"/>
  <c r="L1410" i="6" s="1"/>
  <c r="E459" i="4"/>
  <c r="L142" i="6" s="1"/>
  <c r="E460" i="4"/>
  <c r="L1411" i="6" s="1"/>
  <c r="E461" i="4"/>
  <c r="L1412" i="6" s="1"/>
  <c r="E462" i="4"/>
  <c r="L1413" i="6" s="1"/>
  <c r="E463" i="4"/>
  <c r="L1414" i="6" s="1"/>
  <c r="E464" i="4"/>
  <c r="L1415" i="6" s="1"/>
  <c r="E465" i="4"/>
  <c r="L1416" i="6" s="1"/>
  <c r="E466" i="4"/>
  <c r="L1417" i="6" s="1"/>
  <c r="E467" i="4"/>
  <c r="L1418" i="6" s="1"/>
  <c r="E468" i="4"/>
  <c r="L1419" i="6" s="1"/>
  <c r="E469" i="4"/>
  <c r="L1420" i="6" s="1"/>
  <c r="E470" i="4"/>
  <c r="L143" i="6" s="1"/>
  <c r="E471" i="4"/>
  <c r="L1421" i="6" s="1"/>
  <c r="E472" i="4"/>
  <c r="L1422" i="6" s="1"/>
  <c r="E473" i="4"/>
  <c r="L1423" i="6" s="1"/>
  <c r="E474" i="4"/>
  <c r="L1424" i="6" s="1"/>
  <c r="E475" i="4"/>
  <c r="L1425" i="6" s="1"/>
  <c r="E476" i="4"/>
  <c r="L1426" i="6" s="1"/>
  <c r="E477" i="4"/>
  <c r="L1427" i="6" s="1"/>
  <c r="E478" i="4"/>
  <c r="L1428" i="6" s="1"/>
  <c r="E479" i="4"/>
  <c r="L1429" i="6" s="1"/>
  <c r="E480" i="4"/>
  <c r="L1430" i="6" s="1"/>
  <c r="E481" i="4"/>
  <c r="L144" i="6" s="1"/>
  <c r="E482" i="4"/>
  <c r="L1431" i="6" s="1"/>
  <c r="E483" i="4"/>
  <c r="L1432" i="6" s="1"/>
  <c r="E484" i="4"/>
  <c r="L1433" i="6" s="1"/>
  <c r="E485" i="4"/>
  <c r="L1434" i="6" s="1"/>
  <c r="E486" i="4"/>
  <c r="L1435" i="6" s="1"/>
  <c r="E487" i="4"/>
  <c r="L1436" i="6" s="1"/>
  <c r="E488" i="4"/>
  <c r="L1437" i="6" s="1"/>
  <c r="E489" i="4"/>
  <c r="L1438" i="6" s="1"/>
  <c r="E490" i="4"/>
  <c r="L1439" i="6" s="1"/>
  <c r="E491" i="4"/>
  <c r="L1440" i="6" s="1"/>
  <c r="E492" i="4"/>
  <c r="L145" i="6" s="1"/>
  <c r="E493" i="4"/>
  <c r="L1441" i="6" s="1"/>
  <c r="E494" i="4"/>
  <c r="L1442" i="6" s="1"/>
  <c r="E495" i="4"/>
  <c r="L1443" i="6" s="1"/>
  <c r="E496" i="4"/>
  <c r="L1444" i="6" s="1"/>
  <c r="E497" i="4"/>
  <c r="L1445" i="6" s="1"/>
  <c r="E498" i="4"/>
  <c r="L1446" i="6" s="1"/>
  <c r="E499" i="4"/>
  <c r="L1447" i="6" s="1"/>
  <c r="E500" i="4"/>
  <c r="L1448" i="6" s="1"/>
  <c r="E501" i="4"/>
  <c r="L1449" i="6" s="1"/>
  <c r="E502" i="4"/>
  <c r="L1450" i="6" s="1"/>
  <c r="E503" i="4"/>
  <c r="L146" i="6" s="1"/>
  <c r="E504" i="4"/>
  <c r="L1451" i="6" s="1"/>
  <c r="E505" i="4"/>
  <c r="L1452" i="6" s="1"/>
  <c r="E506" i="4"/>
  <c r="L1453" i="6" s="1"/>
  <c r="E507" i="4"/>
  <c r="L1454" i="6" s="1"/>
  <c r="E508" i="4"/>
  <c r="L1455" i="6" s="1"/>
  <c r="E509" i="4"/>
  <c r="L1456" i="6" s="1"/>
  <c r="E510" i="4"/>
  <c r="L1457" i="6" s="1"/>
  <c r="E511" i="4"/>
  <c r="L1458" i="6" s="1"/>
  <c r="E512" i="4"/>
  <c r="L1459" i="6" s="1"/>
  <c r="E513" i="4"/>
  <c r="L1460" i="6" s="1"/>
  <c r="E514" i="4"/>
  <c r="L147" i="6" s="1"/>
  <c r="E515" i="4"/>
  <c r="L1461" i="6" s="1"/>
  <c r="E516" i="4"/>
  <c r="L1462" i="6" s="1"/>
  <c r="E517" i="4"/>
  <c r="L1463" i="6" s="1"/>
  <c r="E518" i="4"/>
  <c r="L1464" i="6" s="1"/>
  <c r="E519" i="4"/>
  <c r="L1465" i="6" s="1"/>
  <c r="E520" i="4"/>
  <c r="L1466" i="6" s="1"/>
  <c r="E521" i="4"/>
  <c r="L1467" i="6" s="1"/>
  <c r="E522" i="4"/>
  <c r="L1468" i="6" s="1"/>
  <c r="E523" i="4"/>
  <c r="L1469" i="6" s="1"/>
  <c r="E524" i="4"/>
  <c r="L1470" i="6" s="1"/>
  <c r="E525" i="4"/>
  <c r="L148" i="6" s="1"/>
  <c r="E526" i="4"/>
  <c r="L1471" i="6" s="1"/>
  <c r="E527" i="4"/>
  <c r="L1472" i="6" s="1"/>
  <c r="E528" i="4"/>
  <c r="L1473" i="6" s="1"/>
  <c r="E529" i="4"/>
  <c r="L1474" i="6" s="1"/>
  <c r="E530" i="4"/>
  <c r="L1475" i="6" s="1"/>
  <c r="E531" i="4"/>
  <c r="L1476" i="6" s="1"/>
  <c r="E532" i="4"/>
  <c r="L1477" i="6" s="1"/>
  <c r="E533" i="4"/>
  <c r="L1478" i="6" s="1"/>
  <c r="E534" i="4"/>
  <c r="L1479" i="6" s="1"/>
  <c r="E535" i="4"/>
  <c r="L1480" i="6" s="1"/>
  <c r="E536" i="4"/>
  <c r="L149" i="6" s="1"/>
  <c r="E537" i="4"/>
  <c r="L1481" i="6" s="1"/>
  <c r="E538" i="4"/>
  <c r="L1482" i="6" s="1"/>
  <c r="E539" i="4"/>
  <c r="L1483" i="6" s="1"/>
  <c r="E540" i="4"/>
  <c r="L1484" i="6" s="1"/>
  <c r="E541" i="4"/>
  <c r="L1485" i="6" s="1"/>
  <c r="E542" i="4"/>
  <c r="L1486" i="6" s="1"/>
  <c r="E543" i="4"/>
  <c r="L1487" i="6" s="1"/>
  <c r="E544" i="4"/>
  <c r="L1488" i="6" s="1"/>
  <c r="E545" i="4"/>
  <c r="L1489" i="6" s="1"/>
  <c r="E546" i="4"/>
  <c r="L1490" i="6" s="1"/>
  <c r="E547" i="4"/>
  <c r="L150" i="6" s="1"/>
  <c r="E548" i="4"/>
  <c r="L1491" i="6" s="1"/>
  <c r="E549" i="4"/>
  <c r="L1492" i="6" s="1"/>
  <c r="E550" i="4"/>
  <c r="L1493" i="6" s="1"/>
  <c r="E551" i="4"/>
  <c r="L1494" i="6" s="1"/>
  <c r="E552" i="4"/>
  <c r="L1495" i="6" s="1"/>
  <c r="E553" i="4"/>
  <c r="L1496" i="6" s="1"/>
  <c r="E554" i="4"/>
  <c r="L1497" i="6" s="1"/>
  <c r="E555" i="4"/>
  <c r="L1498" i="6" s="1"/>
  <c r="E556" i="4"/>
  <c r="L1499" i="6" s="1"/>
  <c r="E557" i="4"/>
  <c r="L1500" i="6" s="1"/>
  <c r="E558" i="4"/>
  <c r="L16" i="6" s="1"/>
  <c r="E559" i="4"/>
  <c r="L151" i="6" s="1"/>
  <c r="E560" i="4"/>
  <c r="L1501" i="6" s="1"/>
  <c r="E561" i="4"/>
  <c r="L1502" i="6" s="1"/>
  <c r="E562" i="4"/>
  <c r="L1503" i="6" s="1"/>
  <c r="E563" i="4"/>
  <c r="L1504" i="6" s="1"/>
  <c r="E564" i="4"/>
  <c r="L1505" i="6" s="1"/>
  <c r="E565" i="4"/>
  <c r="L1506" i="6" s="1"/>
  <c r="E566" i="4"/>
  <c r="L1507" i="6" s="1"/>
  <c r="E567" i="4"/>
  <c r="L1508" i="6" s="1"/>
  <c r="E568" i="4"/>
  <c r="L1509" i="6" s="1"/>
  <c r="E569" i="4"/>
  <c r="L1510" i="6" s="1"/>
  <c r="E570" i="4"/>
  <c r="L152" i="6" s="1"/>
  <c r="E571" i="4"/>
  <c r="L1511" i="6" s="1"/>
  <c r="E572" i="4"/>
  <c r="L1512" i="6" s="1"/>
  <c r="E573" i="4"/>
  <c r="L1513" i="6" s="1"/>
  <c r="E574" i="4"/>
  <c r="L1514" i="6" s="1"/>
  <c r="E575" i="4"/>
  <c r="L1515" i="6" s="1"/>
  <c r="E576" i="4"/>
  <c r="L1516" i="6" s="1"/>
  <c r="E577" i="4"/>
  <c r="L1517" i="6" s="1"/>
  <c r="E578" i="4"/>
  <c r="L1518" i="6" s="1"/>
  <c r="E579" i="4"/>
  <c r="L1519" i="6" s="1"/>
  <c r="E580" i="4"/>
  <c r="L1520" i="6" s="1"/>
  <c r="E581" i="4"/>
  <c r="L153" i="6" s="1"/>
  <c r="E582" i="4"/>
  <c r="L1521" i="6" s="1"/>
  <c r="E583" i="4"/>
  <c r="L1522" i="6" s="1"/>
  <c r="E584" i="4"/>
  <c r="L1523" i="6" s="1"/>
  <c r="E585" i="4"/>
  <c r="L1524" i="6" s="1"/>
  <c r="E586" i="4"/>
  <c r="L1525" i="6" s="1"/>
  <c r="E587" i="4"/>
  <c r="L1526" i="6" s="1"/>
  <c r="E588" i="4"/>
  <c r="L1527" i="6" s="1"/>
  <c r="E589" i="4"/>
  <c r="L1528" i="6" s="1"/>
  <c r="E590" i="4"/>
  <c r="L1529" i="6" s="1"/>
  <c r="E591" i="4"/>
  <c r="L1530" i="6" s="1"/>
  <c r="E592" i="4"/>
  <c r="L154" i="6" s="1"/>
  <c r="E593" i="4"/>
  <c r="L1531" i="6" s="1"/>
  <c r="E594" i="4"/>
  <c r="L1532" i="6" s="1"/>
  <c r="E595" i="4"/>
  <c r="L1533" i="6" s="1"/>
  <c r="E596" i="4"/>
  <c r="L1534" i="6" s="1"/>
  <c r="E597" i="4"/>
  <c r="L1535" i="6" s="1"/>
  <c r="E598" i="4"/>
  <c r="L1536" i="6" s="1"/>
  <c r="E599" i="4"/>
  <c r="L1537" i="6" s="1"/>
  <c r="E600" i="4"/>
  <c r="L1538" i="6" s="1"/>
  <c r="E601" i="4"/>
  <c r="L1539" i="6" s="1"/>
  <c r="E602" i="4"/>
  <c r="L1540" i="6" s="1"/>
  <c r="E603" i="4"/>
  <c r="L155" i="6" s="1"/>
  <c r="E604" i="4"/>
  <c r="L1541" i="6" s="1"/>
  <c r="E605" i="4"/>
  <c r="L1542" i="6" s="1"/>
  <c r="E606" i="4"/>
  <c r="L1543" i="6" s="1"/>
  <c r="E607" i="4"/>
  <c r="L1544" i="6" s="1"/>
  <c r="E608" i="4"/>
  <c r="L1545" i="6" s="1"/>
  <c r="E609" i="4"/>
  <c r="L1546" i="6" s="1"/>
  <c r="E610" i="4"/>
  <c r="L1547" i="6" s="1"/>
  <c r="E611" i="4"/>
  <c r="L1548" i="6" s="1"/>
  <c r="E612" i="4"/>
  <c r="L1549" i="6" s="1"/>
  <c r="E613" i="4"/>
  <c r="L1550" i="6" s="1"/>
  <c r="E614" i="4"/>
  <c r="L156" i="6" s="1"/>
  <c r="E615" i="4"/>
  <c r="L1551" i="6" s="1"/>
  <c r="E616" i="4"/>
  <c r="L1552" i="6" s="1"/>
  <c r="E617" i="4"/>
  <c r="L1553" i="6" s="1"/>
  <c r="E618" i="4"/>
  <c r="L1554" i="6" s="1"/>
  <c r="E619" i="4"/>
  <c r="L1555" i="6" s="1"/>
  <c r="E620" i="4"/>
  <c r="L1556" i="6" s="1"/>
  <c r="E621" i="4"/>
  <c r="L1557" i="6" s="1"/>
  <c r="E622" i="4"/>
  <c r="L1558" i="6" s="1"/>
  <c r="E623" i="4"/>
  <c r="L1559" i="6" s="1"/>
  <c r="E624" i="4"/>
  <c r="L1560" i="6" s="1"/>
  <c r="E625" i="4"/>
  <c r="L157" i="6" s="1"/>
  <c r="E626" i="4"/>
  <c r="L1561" i="6" s="1"/>
  <c r="E627" i="4"/>
  <c r="L1562" i="6" s="1"/>
  <c r="E628" i="4"/>
  <c r="L1563" i="6" s="1"/>
  <c r="E629" i="4"/>
  <c r="L1564" i="6" s="1"/>
  <c r="E630" i="4"/>
  <c r="L1565" i="6" s="1"/>
  <c r="E631" i="4"/>
  <c r="L1566" i="6" s="1"/>
  <c r="E632" i="4"/>
  <c r="L1567" i="6" s="1"/>
  <c r="E633" i="4"/>
  <c r="L1568" i="6" s="1"/>
  <c r="E634" i="4"/>
  <c r="L1569" i="6" s="1"/>
  <c r="E635" i="4"/>
  <c r="L1570" i="6" s="1"/>
  <c r="E636" i="4"/>
  <c r="L158" i="6" s="1"/>
  <c r="E637" i="4"/>
  <c r="L1571" i="6" s="1"/>
  <c r="E638" i="4"/>
  <c r="L1572" i="6" s="1"/>
  <c r="E639" i="4"/>
  <c r="L1573" i="6" s="1"/>
  <c r="E640" i="4"/>
  <c r="L1574" i="6" s="1"/>
  <c r="E641" i="4"/>
  <c r="L1575" i="6" s="1"/>
  <c r="E642" i="4"/>
  <c r="L1576" i="6" s="1"/>
  <c r="E643" i="4"/>
  <c r="L1577" i="6" s="1"/>
  <c r="E644" i="4"/>
  <c r="L1578" i="6" s="1"/>
  <c r="E645" i="4"/>
  <c r="L1579" i="6" s="1"/>
  <c r="E646" i="4"/>
  <c r="L1580" i="6" s="1"/>
  <c r="E647" i="4"/>
  <c r="L159" i="6" s="1"/>
  <c r="E648" i="4"/>
  <c r="L1581" i="6" s="1"/>
  <c r="E649" i="4"/>
  <c r="L1582" i="6" s="1"/>
  <c r="E650" i="4"/>
  <c r="L1583" i="6" s="1"/>
  <c r="E651" i="4"/>
  <c r="L1584" i="6" s="1"/>
  <c r="E652" i="4"/>
  <c r="L1585" i="6" s="1"/>
  <c r="E653" i="4"/>
  <c r="L1586" i="6" s="1"/>
  <c r="E654" i="4"/>
  <c r="L1587" i="6" s="1"/>
  <c r="E655" i="4"/>
  <c r="L1588" i="6" s="1"/>
  <c r="E656" i="4"/>
  <c r="L1589" i="6" s="1"/>
  <c r="E657" i="4"/>
  <c r="L1590" i="6" s="1"/>
  <c r="E658" i="4"/>
  <c r="L160" i="6" s="1"/>
  <c r="E659" i="4"/>
  <c r="L1591" i="6" s="1"/>
  <c r="E660" i="4"/>
  <c r="L1592" i="6" s="1"/>
  <c r="E661" i="4"/>
  <c r="L1593" i="6" s="1"/>
  <c r="E662" i="4"/>
  <c r="L1594" i="6" s="1"/>
  <c r="E663" i="4"/>
  <c r="L1595" i="6" s="1"/>
  <c r="E664" i="4"/>
  <c r="L1596" i="6" s="1"/>
  <c r="E665" i="4"/>
  <c r="L1597" i="6" s="1"/>
  <c r="E666" i="4"/>
  <c r="L1598" i="6" s="1"/>
  <c r="E667" i="4"/>
  <c r="L1599" i="6" s="1"/>
  <c r="E668" i="4"/>
  <c r="L1600" i="6" s="1"/>
  <c r="E669" i="4"/>
  <c r="L17" i="6" s="1"/>
  <c r="E670" i="4"/>
  <c r="L161" i="6" s="1"/>
  <c r="E671" i="4"/>
  <c r="L1601" i="6" s="1"/>
  <c r="E672" i="4"/>
  <c r="L1602" i="6" s="1"/>
  <c r="E673" i="4"/>
  <c r="L1603" i="6" s="1"/>
  <c r="E674" i="4"/>
  <c r="L1604" i="6" s="1"/>
  <c r="E675" i="4"/>
  <c r="L1605" i="6" s="1"/>
  <c r="E676" i="4"/>
  <c r="L1606" i="6" s="1"/>
  <c r="E677" i="4"/>
  <c r="L1607" i="6" s="1"/>
  <c r="E678" i="4"/>
  <c r="L1608" i="6" s="1"/>
  <c r="E679" i="4"/>
  <c r="L1609" i="6" s="1"/>
  <c r="E680" i="4"/>
  <c r="L1610" i="6" s="1"/>
  <c r="E681" i="4"/>
  <c r="L162" i="6" s="1"/>
  <c r="E682" i="4"/>
  <c r="L1611" i="6" s="1"/>
  <c r="E683" i="4"/>
  <c r="L1612" i="6" s="1"/>
  <c r="E684" i="4"/>
  <c r="L1613" i="6" s="1"/>
  <c r="E685" i="4"/>
  <c r="L1614" i="6" s="1"/>
  <c r="E686" i="4"/>
  <c r="L1615" i="6" s="1"/>
  <c r="E687" i="4"/>
  <c r="L1616" i="6" s="1"/>
  <c r="E688" i="4"/>
  <c r="L1617" i="6" s="1"/>
  <c r="E689" i="4"/>
  <c r="L1618" i="6" s="1"/>
  <c r="E690" i="4"/>
  <c r="L1619" i="6" s="1"/>
  <c r="E691" i="4"/>
  <c r="L1620" i="6" s="1"/>
  <c r="E692" i="4"/>
  <c r="L163" i="6" s="1"/>
  <c r="E693" i="4"/>
  <c r="L1621" i="6" s="1"/>
  <c r="E694" i="4"/>
  <c r="L1622" i="6" s="1"/>
  <c r="E695" i="4"/>
  <c r="L1623" i="6" s="1"/>
  <c r="E696" i="4"/>
  <c r="L1624" i="6" s="1"/>
  <c r="E697" i="4"/>
  <c r="L1625" i="6" s="1"/>
  <c r="E698" i="4"/>
  <c r="L1626" i="6" s="1"/>
  <c r="E699" i="4"/>
  <c r="L1627" i="6" s="1"/>
  <c r="E700" i="4"/>
  <c r="L1628" i="6" s="1"/>
  <c r="E701" i="4"/>
  <c r="L1629" i="6" s="1"/>
  <c r="E702" i="4"/>
  <c r="L1630" i="6" s="1"/>
  <c r="E703" i="4"/>
  <c r="L164" i="6" s="1"/>
  <c r="E704" i="4"/>
  <c r="L1631" i="6" s="1"/>
  <c r="E705" i="4"/>
  <c r="L1632" i="6" s="1"/>
  <c r="E706" i="4"/>
  <c r="L1633" i="6" s="1"/>
  <c r="E707" i="4"/>
  <c r="L1634" i="6" s="1"/>
  <c r="E708" i="4"/>
  <c r="L1635" i="6" s="1"/>
  <c r="E709" i="4"/>
  <c r="L1636" i="6" s="1"/>
  <c r="E710" i="4"/>
  <c r="L1637" i="6" s="1"/>
  <c r="E711" i="4"/>
  <c r="L1638" i="6" s="1"/>
  <c r="E712" i="4"/>
  <c r="L1639" i="6" s="1"/>
  <c r="E713" i="4"/>
  <c r="L1640" i="6" s="1"/>
  <c r="E714" i="4"/>
  <c r="L165" i="6" s="1"/>
  <c r="E715" i="4"/>
  <c r="L1641" i="6" s="1"/>
  <c r="E716" i="4"/>
  <c r="L1642" i="6" s="1"/>
  <c r="E717" i="4"/>
  <c r="L1643" i="6" s="1"/>
  <c r="E718" i="4"/>
  <c r="L1644" i="6" s="1"/>
  <c r="E719" i="4"/>
  <c r="L1645" i="6" s="1"/>
  <c r="E720" i="4"/>
  <c r="L1646" i="6" s="1"/>
  <c r="E721" i="4"/>
  <c r="L1647" i="6" s="1"/>
  <c r="E722" i="4"/>
  <c r="L1648" i="6" s="1"/>
  <c r="E723" i="4"/>
  <c r="L1649" i="6" s="1"/>
  <c r="E724" i="4"/>
  <c r="L1650" i="6" s="1"/>
  <c r="E725" i="4"/>
  <c r="L166" i="6" s="1"/>
  <c r="E726" i="4"/>
  <c r="L1651" i="6" s="1"/>
  <c r="E727" i="4"/>
  <c r="L1652" i="6" s="1"/>
  <c r="E728" i="4"/>
  <c r="L1653" i="6" s="1"/>
  <c r="E729" i="4"/>
  <c r="L1654" i="6" s="1"/>
  <c r="E730" i="4"/>
  <c r="L1655" i="6" s="1"/>
  <c r="E731" i="4"/>
  <c r="L1656" i="6" s="1"/>
  <c r="E732" i="4"/>
  <c r="L1657" i="6" s="1"/>
  <c r="E733" i="4"/>
  <c r="L1658" i="6" s="1"/>
  <c r="E734" i="4"/>
  <c r="L1659" i="6" s="1"/>
  <c r="E735" i="4"/>
  <c r="L1660" i="6" s="1"/>
  <c r="E736" i="4"/>
  <c r="L167" i="6" s="1"/>
  <c r="E737" i="4"/>
  <c r="L1661" i="6" s="1"/>
  <c r="E738" i="4"/>
  <c r="L1662" i="6" s="1"/>
  <c r="E739" i="4"/>
  <c r="L1663" i="6" s="1"/>
  <c r="E740" i="4"/>
  <c r="L1664" i="6" s="1"/>
  <c r="E741" i="4"/>
  <c r="L1665" i="6" s="1"/>
  <c r="E742" i="4"/>
  <c r="L1666" i="6" s="1"/>
  <c r="E743" i="4"/>
  <c r="L1667" i="6" s="1"/>
  <c r="E744" i="4"/>
  <c r="L1668" i="6" s="1"/>
  <c r="E745" i="4"/>
  <c r="L1669" i="6" s="1"/>
  <c r="E746" i="4"/>
  <c r="L1670" i="6" s="1"/>
  <c r="E747" i="4"/>
  <c r="L168" i="6" s="1"/>
  <c r="E748" i="4"/>
  <c r="L1671" i="6" s="1"/>
  <c r="E749" i="4"/>
  <c r="L1672" i="6" s="1"/>
  <c r="E750" i="4"/>
  <c r="L1673" i="6" s="1"/>
  <c r="E751" i="4"/>
  <c r="L1674" i="6" s="1"/>
  <c r="E752" i="4"/>
  <c r="L1675" i="6" s="1"/>
  <c r="E753" i="4"/>
  <c r="L1676" i="6" s="1"/>
  <c r="E754" i="4"/>
  <c r="L1677" i="6" s="1"/>
  <c r="E755" i="4"/>
  <c r="L1678" i="6" s="1"/>
  <c r="E756" i="4"/>
  <c r="L1679" i="6" s="1"/>
  <c r="E757" i="4"/>
  <c r="L1680" i="6" s="1"/>
  <c r="E758" i="4"/>
  <c r="L169" i="6" s="1"/>
  <c r="E759" i="4"/>
  <c r="L1681" i="6" s="1"/>
  <c r="E760" i="4"/>
  <c r="L1682" i="6" s="1"/>
  <c r="E761" i="4"/>
  <c r="L1683" i="6" s="1"/>
  <c r="E762" i="4"/>
  <c r="L1684" i="6" s="1"/>
  <c r="E763" i="4"/>
  <c r="L1685" i="6" s="1"/>
  <c r="E764" i="4"/>
  <c r="L1686" i="6" s="1"/>
  <c r="E765" i="4"/>
  <c r="L1687" i="6" s="1"/>
  <c r="E766" i="4"/>
  <c r="L1688" i="6" s="1"/>
  <c r="E767" i="4"/>
  <c r="L1689" i="6" s="1"/>
  <c r="E768" i="4"/>
  <c r="L1690" i="6" s="1"/>
  <c r="E769" i="4"/>
  <c r="L170" i="6" s="1"/>
  <c r="E770" i="4"/>
  <c r="L1691" i="6" s="1"/>
  <c r="E771" i="4"/>
  <c r="L1692" i="6" s="1"/>
  <c r="E772" i="4"/>
  <c r="L1693" i="6" s="1"/>
  <c r="E773" i="4"/>
  <c r="L1694" i="6" s="1"/>
  <c r="E774" i="4"/>
  <c r="L1695" i="6" s="1"/>
  <c r="E775" i="4"/>
  <c r="L1696" i="6" s="1"/>
  <c r="E776" i="4"/>
  <c r="L1697" i="6" s="1"/>
  <c r="E777" i="4"/>
  <c r="L1698" i="6" s="1"/>
  <c r="E778" i="4"/>
  <c r="L1699" i="6" s="1"/>
  <c r="E779" i="4"/>
  <c r="L1700" i="6" s="1"/>
  <c r="E780" i="4"/>
  <c r="L18" i="6" s="1"/>
  <c r="E781" i="4"/>
  <c r="L171" i="6" s="1"/>
  <c r="E782" i="4"/>
  <c r="L1701" i="6" s="1"/>
  <c r="E783" i="4"/>
  <c r="L1702" i="6" s="1"/>
  <c r="E784" i="4"/>
  <c r="L1703" i="6" s="1"/>
  <c r="E785" i="4"/>
  <c r="L1704" i="6" s="1"/>
  <c r="E786" i="4"/>
  <c r="L1705" i="6" s="1"/>
  <c r="E787" i="4"/>
  <c r="L1706" i="6" s="1"/>
  <c r="E788" i="4"/>
  <c r="L1707" i="6" s="1"/>
  <c r="E789" i="4"/>
  <c r="L1708" i="6" s="1"/>
  <c r="E790" i="4"/>
  <c r="L1709" i="6" s="1"/>
  <c r="E791" i="4"/>
  <c r="L1710" i="6" s="1"/>
  <c r="E792" i="4"/>
  <c r="L172" i="6" s="1"/>
  <c r="E793" i="4"/>
  <c r="L1711" i="6" s="1"/>
  <c r="E794" i="4"/>
  <c r="L1712" i="6" s="1"/>
  <c r="E795" i="4"/>
  <c r="L1713" i="6" s="1"/>
  <c r="E796" i="4"/>
  <c r="L1714" i="6" s="1"/>
  <c r="E797" i="4"/>
  <c r="L1715" i="6" s="1"/>
  <c r="E798" i="4"/>
  <c r="L1716" i="6" s="1"/>
  <c r="E799" i="4"/>
  <c r="L1717" i="6" s="1"/>
  <c r="E800" i="4"/>
  <c r="L1718" i="6" s="1"/>
  <c r="E801" i="4"/>
  <c r="L1719" i="6" s="1"/>
  <c r="E802" i="4"/>
  <c r="L1720" i="6" s="1"/>
  <c r="E803" i="4"/>
  <c r="L173" i="6" s="1"/>
  <c r="E804" i="4"/>
  <c r="L1721" i="6" s="1"/>
  <c r="E805" i="4"/>
  <c r="L1722" i="6" s="1"/>
  <c r="E806" i="4"/>
  <c r="L1723" i="6" s="1"/>
  <c r="E807" i="4"/>
  <c r="L1724" i="6" s="1"/>
  <c r="E808" i="4"/>
  <c r="L1725" i="6" s="1"/>
  <c r="E809" i="4"/>
  <c r="L1726" i="6" s="1"/>
  <c r="E810" i="4"/>
  <c r="L1727" i="6" s="1"/>
  <c r="E811" i="4"/>
  <c r="L1728" i="6" s="1"/>
  <c r="E812" i="4"/>
  <c r="L1729" i="6" s="1"/>
  <c r="E813" i="4"/>
  <c r="L1730" i="6" s="1"/>
  <c r="E814" i="4"/>
  <c r="L174" i="6" s="1"/>
  <c r="E815" i="4"/>
  <c r="L1731" i="6" s="1"/>
  <c r="E816" i="4"/>
  <c r="L1732" i="6" s="1"/>
  <c r="E817" i="4"/>
  <c r="L1733" i="6" s="1"/>
  <c r="E818" i="4"/>
  <c r="L1734" i="6" s="1"/>
  <c r="E819" i="4"/>
  <c r="L1735" i="6" s="1"/>
  <c r="E820" i="4"/>
  <c r="L1736" i="6" s="1"/>
  <c r="E821" i="4"/>
  <c r="L1737" i="6" s="1"/>
  <c r="E822" i="4"/>
  <c r="L1738" i="6" s="1"/>
  <c r="E823" i="4"/>
  <c r="L1739" i="6" s="1"/>
  <c r="E824" i="4"/>
  <c r="L1740" i="6" s="1"/>
  <c r="E825" i="4"/>
  <c r="L175" i="6" s="1"/>
  <c r="E826" i="4"/>
  <c r="L1741" i="6" s="1"/>
  <c r="E827" i="4"/>
  <c r="L1742" i="6" s="1"/>
  <c r="E828" i="4"/>
  <c r="L1743" i="6" s="1"/>
  <c r="E829" i="4"/>
  <c r="L1744" i="6" s="1"/>
  <c r="E830" i="4"/>
  <c r="L1745" i="6" s="1"/>
  <c r="E831" i="4"/>
  <c r="L1746" i="6" s="1"/>
  <c r="E832" i="4"/>
  <c r="L1747" i="6" s="1"/>
  <c r="E833" i="4"/>
  <c r="L1748" i="6" s="1"/>
  <c r="E834" i="4"/>
  <c r="L1749" i="6" s="1"/>
  <c r="E835" i="4"/>
  <c r="L1750" i="6" s="1"/>
  <c r="E836" i="4"/>
  <c r="L176" i="6" s="1"/>
  <c r="E837" i="4"/>
  <c r="L1751" i="6" s="1"/>
  <c r="E838" i="4"/>
  <c r="L1752" i="6" s="1"/>
  <c r="E839" i="4"/>
  <c r="L1753" i="6" s="1"/>
  <c r="E840" i="4"/>
  <c r="L1754" i="6" s="1"/>
  <c r="E841" i="4"/>
  <c r="L1755" i="6" s="1"/>
  <c r="E842" i="4"/>
  <c r="L1756" i="6" s="1"/>
  <c r="E843" i="4"/>
  <c r="L1757" i="6" s="1"/>
  <c r="E844" i="4"/>
  <c r="L1758" i="6" s="1"/>
  <c r="E845" i="4"/>
  <c r="L1759" i="6" s="1"/>
  <c r="E846" i="4"/>
  <c r="L1760" i="6" s="1"/>
  <c r="E847" i="4"/>
  <c r="L177" i="6" s="1"/>
  <c r="E848" i="4"/>
  <c r="L1761" i="6" s="1"/>
  <c r="E849" i="4"/>
  <c r="L1762" i="6" s="1"/>
  <c r="E850" i="4"/>
  <c r="L1763" i="6" s="1"/>
  <c r="E851" i="4"/>
  <c r="L1764" i="6" s="1"/>
  <c r="E852" i="4"/>
  <c r="L1765" i="6" s="1"/>
  <c r="E853" i="4"/>
  <c r="L1766" i="6" s="1"/>
  <c r="E854" i="4"/>
  <c r="L1767" i="6" s="1"/>
  <c r="E855" i="4"/>
  <c r="L1768" i="6" s="1"/>
  <c r="E856" i="4"/>
  <c r="L1769" i="6" s="1"/>
  <c r="E857" i="4"/>
  <c r="L1770" i="6" s="1"/>
  <c r="E858" i="4"/>
  <c r="L178" i="6" s="1"/>
  <c r="E859" i="4"/>
  <c r="L1771" i="6" s="1"/>
  <c r="E860" i="4"/>
  <c r="L1772" i="6" s="1"/>
  <c r="E861" i="4"/>
  <c r="L1773" i="6" s="1"/>
  <c r="E862" i="4"/>
  <c r="L1774" i="6" s="1"/>
  <c r="E863" i="4"/>
  <c r="L1775" i="6" s="1"/>
  <c r="E864" i="4"/>
  <c r="L1776" i="6" s="1"/>
  <c r="E865" i="4"/>
  <c r="L1777" i="6" s="1"/>
  <c r="E866" i="4"/>
  <c r="L1778" i="6" s="1"/>
  <c r="E867" i="4"/>
  <c r="L1779" i="6" s="1"/>
  <c r="E868" i="4"/>
  <c r="L1780" i="6" s="1"/>
  <c r="E869" i="4"/>
  <c r="L179" i="6" s="1"/>
  <c r="E870" i="4"/>
  <c r="L1781" i="6" s="1"/>
  <c r="E871" i="4"/>
  <c r="L1782" i="6" s="1"/>
  <c r="E872" i="4"/>
  <c r="L1783" i="6" s="1"/>
  <c r="E873" i="4"/>
  <c r="L1784" i="6" s="1"/>
  <c r="E874" i="4"/>
  <c r="L1785" i="6" s="1"/>
  <c r="E875" i="4"/>
  <c r="L1786" i="6" s="1"/>
  <c r="E876" i="4"/>
  <c r="L1787" i="6" s="1"/>
  <c r="E877" i="4"/>
  <c r="L1788" i="6" s="1"/>
  <c r="E878" i="4"/>
  <c r="L1789" i="6" s="1"/>
  <c r="E879" i="4"/>
  <c r="L1790" i="6" s="1"/>
  <c r="E880" i="4"/>
  <c r="L180" i="6" s="1"/>
  <c r="E881" i="4"/>
  <c r="L1791" i="6" s="1"/>
  <c r="E882" i="4"/>
  <c r="L1792" i="6" s="1"/>
  <c r="E883" i="4"/>
  <c r="L1793" i="6" s="1"/>
  <c r="E884" i="4"/>
  <c r="L1794" i="6" s="1"/>
  <c r="E885" i="4"/>
  <c r="L1795" i="6" s="1"/>
  <c r="E886" i="4"/>
  <c r="L1796" i="6" s="1"/>
  <c r="E887" i="4"/>
  <c r="L1797" i="6" s="1"/>
  <c r="E888" i="4"/>
  <c r="L1798" i="6" s="1"/>
  <c r="E889" i="4"/>
  <c r="L1799" i="6" s="1"/>
  <c r="E890" i="4"/>
  <c r="L1800" i="6" s="1"/>
  <c r="E891" i="4"/>
  <c r="L19" i="6" s="1"/>
  <c r="E892" i="4"/>
  <c r="L181" i="6" s="1"/>
  <c r="E893" i="4"/>
  <c r="L1801" i="6" s="1"/>
  <c r="E894" i="4"/>
  <c r="L1802" i="6" s="1"/>
  <c r="E895" i="4"/>
  <c r="L1803" i="6" s="1"/>
  <c r="E896" i="4"/>
  <c r="L1804" i="6" s="1"/>
  <c r="E897" i="4"/>
  <c r="L1805" i="6" s="1"/>
  <c r="E898" i="4"/>
  <c r="L1806" i="6" s="1"/>
  <c r="E899" i="4"/>
  <c r="L1807" i="6" s="1"/>
  <c r="E900" i="4"/>
  <c r="L1808" i="6" s="1"/>
  <c r="E901" i="4"/>
  <c r="L1809" i="6" s="1"/>
  <c r="E902" i="4"/>
  <c r="L1810" i="6" s="1"/>
  <c r="E903" i="4"/>
  <c r="L182" i="6" s="1"/>
  <c r="E904" i="4"/>
  <c r="L1811" i="6" s="1"/>
  <c r="E905" i="4"/>
  <c r="L1812" i="6" s="1"/>
  <c r="E906" i="4"/>
  <c r="L1813" i="6" s="1"/>
  <c r="E907" i="4"/>
  <c r="L1814" i="6" s="1"/>
  <c r="E908" i="4"/>
  <c r="L1815" i="6" s="1"/>
  <c r="E909" i="4"/>
  <c r="L1816" i="6" s="1"/>
  <c r="E910" i="4"/>
  <c r="L1817" i="6" s="1"/>
  <c r="E911" i="4"/>
  <c r="L1818" i="6" s="1"/>
  <c r="E912" i="4"/>
  <c r="L1819" i="6" s="1"/>
  <c r="E913" i="4"/>
  <c r="L1820" i="6" s="1"/>
  <c r="E914" i="4"/>
  <c r="L183" i="6" s="1"/>
  <c r="E915" i="4"/>
  <c r="L1821" i="6" s="1"/>
  <c r="E916" i="4"/>
  <c r="L1822" i="6" s="1"/>
  <c r="E917" i="4"/>
  <c r="L1823" i="6" s="1"/>
  <c r="E918" i="4"/>
  <c r="L1824" i="6" s="1"/>
  <c r="E919" i="4"/>
  <c r="L1825" i="6" s="1"/>
  <c r="E920" i="4"/>
  <c r="L1826" i="6" s="1"/>
  <c r="E921" i="4"/>
  <c r="L1827" i="6" s="1"/>
  <c r="E922" i="4"/>
  <c r="L1828" i="6" s="1"/>
  <c r="E923" i="4"/>
  <c r="L1829" i="6" s="1"/>
  <c r="E924" i="4"/>
  <c r="L1830" i="6" s="1"/>
  <c r="E925" i="4"/>
  <c r="L184" i="6" s="1"/>
  <c r="E926" i="4"/>
  <c r="L1831" i="6" s="1"/>
  <c r="E927" i="4"/>
  <c r="L1832" i="6" s="1"/>
  <c r="E928" i="4"/>
  <c r="L1833" i="6" s="1"/>
  <c r="E929" i="4"/>
  <c r="L1834" i="6" s="1"/>
  <c r="E930" i="4"/>
  <c r="L1835" i="6" s="1"/>
  <c r="E931" i="4"/>
  <c r="L1836" i="6" s="1"/>
  <c r="E932" i="4"/>
  <c r="L1837" i="6" s="1"/>
  <c r="E933" i="4"/>
  <c r="L1838" i="6" s="1"/>
  <c r="E934" i="4"/>
  <c r="L1839" i="6" s="1"/>
  <c r="E935" i="4"/>
  <c r="L1840" i="6" s="1"/>
  <c r="E936" i="4"/>
  <c r="L185" i="6" s="1"/>
  <c r="E937" i="4"/>
  <c r="L1841" i="6" s="1"/>
  <c r="E938" i="4"/>
  <c r="L1842" i="6" s="1"/>
  <c r="E939" i="4"/>
  <c r="L1843" i="6" s="1"/>
  <c r="E940" i="4"/>
  <c r="L1844" i="6" s="1"/>
  <c r="E941" i="4"/>
  <c r="L1845" i="6" s="1"/>
  <c r="E942" i="4"/>
  <c r="L1846" i="6" s="1"/>
  <c r="E943" i="4"/>
  <c r="L1847" i="6" s="1"/>
  <c r="E944" i="4"/>
  <c r="L1848" i="6" s="1"/>
  <c r="E945" i="4"/>
  <c r="L1849" i="6" s="1"/>
  <c r="E946" i="4"/>
  <c r="L1850" i="6" s="1"/>
  <c r="E947" i="4"/>
  <c r="L186" i="6" s="1"/>
  <c r="E948" i="4"/>
  <c r="L1851" i="6" s="1"/>
  <c r="E949" i="4"/>
  <c r="L1852" i="6" s="1"/>
  <c r="E950" i="4"/>
  <c r="L1853" i="6" s="1"/>
  <c r="E951" i="4"/>
  <c r="L1854" i="6" s="1"/>
  <c r="E952" i="4"/>
  <c r="L1855" i="6" s="1"/>
  <c r="E953" i="4"/>
  <c r="L1856" i="6" s="1"/>
  <c r="E954" i="4"/>
  <c r="L1857" i="6" s="1"/>
  <c r="E955" i="4"/>
  <c r="L1858" i="6" s="1"/>
  <c r="E956" i="4"/>
  <c r="L1859" i="6" s="1"/>
  <c r="E957" i="4"/>
  <c r="L1860" i="6" s="1"/>
  <c r="E958" i="4"/>
  <c r="L187" i="6" s="1"/>
  <c r="E959" i="4"/>
  <c r="L1861" i="6" s="1"/>
  <c r="E960" i="4"/>
  <c r="L1862" i="6" s="1"/>
  <c r="E961" i="4"/>
  <c r="L1863" i="6" s="1"/>
  <c r="E962" i="4"/>
  <c r="L1864" i="6" s="1"/>
  <c r="E963" i="4"/>
  <c r="L1865" i="6" s="1"/>
  <c r="E964" i="4"/>
  <c r="L1866" i="6" s="1"/>
  <c r="E965" i="4"/>
  <c r="L1867" i="6" s="1"/>
  <c r="E966" i="4"/>
  <c r="L1868" i="6" s="1"/>
  <c r="E967" i="4"/>
  <c r="L1869" i="6" s="1"/>
  <c r="E968" i="4"/>
  <c r="L1870" i="6" s="1"/>
  <c r="E969" i="4"/>
  <c r="L188" i="6" s="1"/>
  <c r="E970" i="4"/>
  <c r="L1871" i="6" s="1"/>
  <c r="E971" i="4"/>
  <c r="L1872" i="6" s="1"/>
  <c r="E972" i="4"/>
  <c r="L1873" i="6" s="1"/>
  <c r="E973" i="4"/>
  <c r="L1874" i="6" s="1"/>
  <c r="E974" i="4"/>
  <c r="L1875" i="6" s="1"/>
  <c r="E975" i="4"/>
  <c r="L1876" i="6" s="1"/>
  <c r="E976" i="4"/>
  <c r="L1877" i="6" s="1"/>
  <c r="E977" i="4"/>
  <c r="L1878" i="6" s="1"/>
  <c r="E978" i="4"/>
  <c r="L1879" i="6" s="1"/>
  <c r="E979" i="4"/>
  <c r="L1880" i="6" s="1"/>
  <c r="E980" i="4"/>
  <c r="L189" i="6" s="1"/>
  <c r="E981" i="4"/>
  <c r="L1881" i="6" s="1"/>
  <c r="E982" i="4"/>
  <c r="L1882" i="6" s="1"/>
  <c r="E983" i="4"/>
  <c r="L1883" i="6" s="1"/>
  <c r="E984" i="4"/>
  <c r="L1884" i="6" s="1"/>
  <c r="E985" i="4"/>
  <c r="L1885" i="6" s="1"/>
  <c r="E986" i="4"/>
  <c r="L1886" i="6" s="1"/>
  <c r="E987" i="4"/>
  <c r="L1887" i="6" s="1"/>
  <c r="E988" i="4"/>
  <c r="L1888" i="6" s="1"/>
  <c r="E989" i="4"/>
  <c r="L1889" i="6" s="1"/>
  <c r="E990" i="4"/>
  <c r="L1890" i="6" s="1"/>
  <c r="E991" i="4"/>
  <c r="L190" i="6" s="1"/>
  <c r="E992" i="4"/>
  <c r="L1891" i="6" s="1"/>
  <c r="E993" i="4"/>
  <c r="L1892" i="6" s="1"/>
  <c r="E994" i="4"/>
  <c r="L1893" i="6" s="1"/>
  <c r="E995" i="4"/>
  <c r="L1894" i="6" s="1"/>
  <c r="E996" i="4"/>
  <c r="L1895" i="6" s="1"/>
  <c r="E997" i="4"/>
  <c r="L1896" i="6" s="1"/>
  <c r="E998" i="4"/>
  <c r="L1897" i="6" s="1"/>
  <c r="E999" i="4"/>
  <c r="L1898" i="6" s="1"/>
  <c r="E1000" i="4"/>
  <c r="L1899" i="6" s="1"/>
  <c r="E1001" i="4"/>
  <c r="L1900" i="6" s="1"/>
  <c r="E1002" i="4"/>
  <c r="L20" i="6" s="1"/>
  <c r="E1003" i="4"/>
  <c r="L191" i="6" s="1"/>
  <c r="E1004" i="4"/>
  <c r="L1901" i="6" s="1"/>
  <c r="E1005" i="4"/>
  <c r="L1902" i="6" s="1"/>
  <c r="E1006" i="4"/>
  <c r="L1903" i="6" s="1"/>
  <c r="E1007" i="4"/>
  <c r="L1904" i="6" s="1"/>
  <c r="E1008" i="4"/>
  <c r="L1905" i="6" s="1"/>
  <c r="E1009" i="4"/>
  <c r="L1906" i="6" s="1"/>
  <c r="E1010" i="4"/>
  <c r="L1907" i="6" s="1"/>
  <c r="E1011" i="4"/>
  <c r="L1908" i="6" s="1"/>
  <c r="E1012" i="4"/>
  <c r="L1909" i="6" s="1"/>
  <c r="E1013" i="4"/>
  <c r="L1910" i="6" s="1"/>
  <c r="E1014" i="4"/>
  <c r="L192" i="6" s="1"/>
  <c r="E1015" i="4"/>
  <c r="L1911" i="6" s="1"/>
  <c r="E1016" i="4"/>
  <c r="L1912" i="6" s="1"/>
  <c r="E1017" i="4"/>
  <c r="L1913" i="6" s="1"/>
  <c r="E1018" i="4"/>
  <c r="L1914" i="6" s="1"/>
  <c r="E1019" i="4"/>
  <c r="L1915" i="6" s="1"/>
  <c r="E1020" i="4"/>
  <c r="L1916" i="6" s="1"/>
  <c r="E1021" i="4"/>
  <c r="L1917" i="6" s="1"/>
  <c r="E1022" i="4"/>
  <c r="L1918" i="6" s="1"/>
  <c r="E1023" i="4"/>
  <c r="L1919" i="6" s="1"/>
  <c r="E1024" i="4"/>
  <c r="L1920" i="6" s="1"/>
  <c r="E1025" i="4"/>
  <c r="L193" i="6" s="1"/>
  <c r="E1026" i="4"/>
  <c r="L1921" i="6" s="1"/>
  <c r="E1027" i="4"/>
  <c r="L1922" i="6" s="1"/>
  <c r="E1028" i="4"/>
  <c r="L1923" i="6" s="1"/>
  <c r="E1029" i="4"/>
  <c r="L1924" i="6" s="1"/>
  <c r="E1030" i="4"/>
  <c r="L1925" i="6" s="1"/>
  <c r="E1031" i="4"/>
  <c r="L1926" i="6" s="1"/>
  <c r="E1032" i="4"/>
  <c r="L1927" i="6" s="1"/>
  <c r="E1033" i="4"/>
  <c r="L1928" i="6" s="1"/>
  <c r="E1034" i="4"/>
  <c r="L1929" i="6" s="1"/>
  <c r="E1035" i="4"/>
  <c r="L1930" i="6" s="1"/>
  <c r="E1036" i="4"/>
  <c r="L194" i="6" s="1"/>
  <c r="E1037" i="4"/>
  <c r="L1931" i="6" s="1"/>
  <c r="E1038" i="4"/>
  <c r="L1932" i="6" s="1"/>
  <c r="E1039" i="4"/>
  <c r="L1933" i="6" s="1"/>
  <c r="E1040" i="4"/>
  <c r="L1934" i="6" s="1"/>
  <c r="E1041" i="4"/>
  <c r="L1935" i="6" s="1"/>
  <c r="E1042" i="4"/>
  <c r="L1936" i="6" s="1"/>
  <c r="E1043" i="4"/>
  <c r="L1937" i="6" s="1"/>
  <c r="E1044" i="4"/>
  <c r="L1938" i="6" s="1"/>
  <c r="E1045" i="4"/>
  <c r="L1939" i="6" s="1"/>
  <c r="E1046" i="4"/>
  <c r="L1940" i="6" s="1"/>
  <c r="E1047" i="4"/>
  <c r="L195" i="6" s="1"/>
  <c r="E1048" i="4"/>
  <c r="L1941" i="6" s="1"/>
  <c r="E1049" i="4"/>
  <c r="L1942" i="6" s="1"/>
  <c r="E1050" i="4"/>
  <c r="L1943" i="6" s="1"/>
  <c r="E1052" i="4"/>
  <c r="L1945" i="6" s="1"/>
  <c r="E1053" i="4"/>
  <c r="L1946" i="6" s="1"/>
  <c r="E1055" i="4"/>
  <c r="L1948" i="6" s="1"/>
  <c r="E1056" i="4"/>
  <c r="L1949" i="6" s="1"/>
  <c r="E1057" i="4"/>
  <c r="L1950" i="6" s="1"/>
  <c r="E1058" i="4"/>
  <c r="L196" i="6" s="1"/>
  <c r="E1059" i="4"/>
  <c r="L1951" i="6" s="1"/>
  <c r="E1060" i="4"/>
  <c r="L1952" i="6" s="1"/>
  <c r="E1061" i="4"/>
  <c r="L1953" i="6" s="1"/>
  <c r="E1062" i="4"/>
  <c r="L1954" i="6" s="1"/>
  <c r="E1063" i="4"/>
  <c r="L1955" i="6" s="1"/>
  <c r="E1064" i="4"/>
  <c r="L1956" i="6" s="1"/>
  <c r="E1065" i="4"/>
  <c r="L1957" i="6" s="1"/>
  <c r="E1066" i="4"/>
  <c r="L1958" i="6" s="1"/>
  <c r="E1067" i="4"/>
  <c r="L1959" i="6" s="1"/>
  <c r="E1068" i="4"/>
  <c r="L1960" i="6" s="1"/>
  <c r="E1069" i="4"/>
  <c r="L197" i="6" s="1"/>
  <c r="E1070" i="4"/>
  <c r="L1961" i="6" s="1"/>
  <c r="E1071" i="4"/>
  <c r="L1962" i="6" s="1"/>
  <c r="E1072" i="4"/>
  <c r="L1963" i="6" s="1"/>
  <c r="E1073" i="4"/>
  <c r="L1964" i="6" s="1"/>
  <c r="E1074" i="4"/>
  <c r="L1965" i="6" s="1"/>
  <c r="E1075" i="4"/>
  <c r="L1966" i="6" s="1"/>
  <c r="E1076" i="4"/>
  <c r="L1967" i="6" s="1"/>
  <c r="E1077" i="4"/>
  <c r="L1968" i="6" s="1"/>
  <c r="E1078" i="4"/>
  <c r="L1969" i="6" s="1"/>
  <c r="E1079" i="4"/>
  <c r="L1970" i="6" s="1"/>
  <c r="E1080" i="4"/>
  <c r="L198" i="6" s="1"/>
  <c r="E1081" i="4"/>
  <c r="L1971" i="6" s="1"/>
  <c r="E1082" i="4"/>
  <c r="L1972" i="6" s="1"/>
  <c r="E1083" i="4"/>
  <c r="L1973" i="6" s="1"/>
  <c r="E1084" i="4"/>
  <c r="L1974" i="6" s="1"/>
  <c r="E1085" i="4"/>
  <c r="L1975" i="6" s="1"/>
  <c r="E1086" i="4"/>
  <c r="L1976" i="6" s="1"/>
  <c r="E1087" i="4"/>
  <c r="L1977" i="6" s="1"/>
  <c r="E1088" i="4"/>
  <c r="L1978" i="6" s="1"/>
  <c r="E1089" i="4"/>
  <c r="L1979" i="6" s="1"/>
  <c r="E1090" i="4"/>
  <c r="L1980" i="6" s="1"/>
  <c r="E1091" i="4"/>
  <c r="L199" i="6" s="1"/>
  <c r="E1092" i="4"/>
  <c r="L1981" i="6" s="1"/>
  <c r="E1093" i="4"/>
  <c r="L1982" i="6" s="1"/>
  <c r="E1094" i="4"/>
  <c r="L1983" i="6" s="1"/>
  <c r="E1095" i="4"/>
  <c r="L1984" i="6" s="1"/>
  <c r="E1096" i="4"/>
  <c r="L1985" i="6" s="1"/>
  <c r="E1097" i="4"/>
  <c r="L1986" i="6" s="1"/>
  <c r="E1098" i="4"/>
  <c r="L1987" i="6" s="1"/>
  <c r="E1099" i="4"/>
  <c r="L1988" i="6" s="1"/>
  <c r="E1100" i="4"/>
  <c r="L1989" i="6" s="1"/>
  <c r="E1101" i="4"/>
  <c r="L1990" i="6" s="1"/>
  <c r="E1102" i="4"/>
  <c r="L200" i="6" s="1"/>
  <c r="E1103" i="4"/>
  <c r="L1991" i="6" s="1"/>
  <c r="E1104" i="4"/>
  <c r="L1992" i="6" s="1"/>
  <c r="E1105" i="4"/>
  <c r="L1993" i="6" s="1"/>
  <c r="E1106" i="4"/>
  <c r="L1994" i="6" s="1"/>
  <c r="E1107" i="4"/>
  <c r="L1995" i="6" s="1"/>
  <c r="E1108" i="4"/>
  <c r="L1996" i="6" s="1"/>
  <c r="E1109" i="4"/>
  <c r="L1997" i="6" s="1"/>
  <c r="E1110" i="4"/>
  <c r="L1998" i="6" s="1"/>
  <c r="E1111" i="4"/>
  <c r="L1999" i="6" s="1"/>
  <c r="E1112" i="4"/>
  <c r="L2000" i="6" s="1"/>
  <c r="E1113" i="4"/>
  <c r="L3" i="6" s="1"/>
  <c r="E1114" i="4"/>
  <c r="L21" i="6" s="1"/>
  <c r="E1115" i="4"/>
  <c r="L201" i="6" s="1"/>
  <c r="E1116" i="4"/>
  <c r="L2001" i="6" s="1"/>
  <c r="E1117" i="4"/>
  <c r="L2002" i="6" s="1"/>
  <c r="E1118" i="4"/>
  <c r="L2003" i="6" s="1"/>
  <c r="E1119" i="4"/>
  <c r="L2004" i="6" s="1"/>
  <c r="E1120" i="4"/>
  <c r="L2005" i="6" s="1"/>
  <c r="E1121" i="4"/>
  <c r="L2006" i="6" s="1"/>
  <c r="E1122" i="4"/>
  <c r="L2007" i="6" s="1"/>
  <c r="E1123" i="4"/>
  <c r="L2008" i="6" s="1"/>
  <c r="E1124" i="4"/>
  <c r="L2009" i="6" s="1"/>
  <c r="E1125" i="4"/>
  <c r="L2010" i="6" s="1"/>
  <c r="E1126" i="4"/>
  <c r="L202" i="6" s="1"/>
  <c r="E1127" i="4"/>
  <c r="L2011" i="6" s="1"/>
  <c r="E1128" i="4"/>
  <c r="L2012" i="6" s="1"/>
  <c r="E1129" i="4"/>
  <c r="L2013" i="6" s="1"/>
  <c r="E1130" i="4"/>
  <c r="L2014" i="6" s="1"/>
  <c r="E1131" i="4"/>
  <c r="L2015" i="6" s="1"/>
  <c r="E1132" i="4"/>
  <c r="L2016" i="6" s="1"/>
  <c r="E1133" i="4"/>
  <c r="L2017" i="6" s="1"/>
  <c r="E1134" i="4"/>
  <c r="L2018" i="6" s="1"/>
  <c r="E1135" i="4"/>
  <c r="L2019" i="6" s="1"/>
  <c r="E1136" i="4"/>
  <c r="L2020" i="6" s="1"/>
  <c r="E1137" i="4"/>
  <c r="L203" i="6" s="1"/>
  <c r="E1138" i="4"/>
  <c r="L2021" i="6" s="1"/>
  <c r="E1139" i="4"/>
  <c r="L2022" i="6" s="1"/>
  <c r="E1140" i="4"/>
  <c r="L2023" i="6" s="1"/>
  <c r="E1141" i="4"/>
  <c r="L2024" i="6" s="1"/>
  <c r="E1142" i="4"/>
  <c r="L2025" i="6" s="1"/>
  <c r="E1143" i="4"/>
  <c r="L2026" i="6" s="1"/>
  <c r="E1144" i="4"/>
  <c r="L2027" i="6" s="1"/>
  <c r="E1145" i="4"/>
  <c r="L2028" i="6" s="1"/>
  <c r="E1146" i="4"/>
  <c r="L2029" i="6" s="1"/>
  <c r="E1147" i="4"/>
  <c r="L2030" i="6" s="1"/>
  <c r="E1148" i="4"/>
  <c r="L204" i="6" s="1"/>
  <c r="E1149" i="4"/>
  <c r="L2031" i="6" s="1"/>
  <c r="E1150" i="4"/>
  <c r="L2032" i="6" s="1"/>
  <c r="E1151" i="4"/>
  <c r="L2033" i="6" s="1"/>
  <c r="E1152" i="4"/>
  <c r="L2034" i="6" s="1"/>
  <c r="E1153" i="4"/>
  <c r="L2035" i="6" s="1"/>
  <c r="E1154" i="4"/>
  <c r="L2036" i="6" s="1"/>
  <c r="E1155" i="4"/>
  <c r="L2037" i="6" s="1"/>
  <c r="E1156" i="4"/>
  <c r="L2038" i="6" s="1"/>
  <c r="E1157" i="4"/>
  <c r="L2039" i="6" s="1"/>
  <c r="E1158" i="4"/>
  <c r="L2040" i="6" s="1"/>
  <c r="E1159" i="4"/>
  <c r="L205" i="6" s="1"/>
  <c r="E1160" i="4"/>
  <c r="L2041" i="6" s="1"/>
  <c r="E1161" i="4"/>
  <c r="L2042" i="6" s="1"/>
  <c r="E1162" i="4"/>
  <c r="L2043" i="6" s="1"/>
  <c r="E1163" i="4"/>
  <c r="L2044" i="6" s="1"/>
  <c r="E1164" i="4"/>
  <c r="L2045" i="6" s="1"/>
  <c r="E1165" i="4"/>
  <c r="L2046" i="6" s="1"/>
  <c r="E1166" i="4"/>
  <c r="L2047" i="6" s="1"/>
  <c r="E1167" i="4"/>
  <c r="L2048" i="6" s="1"/>
  <c r="E1168" i="4"/>
  <c r="L2049" i="6" s="1"/>
  <c r="E1169" i="4"/>
  <c r="L2050" i="6" s="1"/>
  <c r="E1170" i="4"/>
  <c r="L206" i="6" s="1"/>
  <c r="E1171" i="4"/>
  <c r="L2051" i="6" s="1"/>
  <c r="E1172" i="4"/>
  <c r="L2052" i="6" s="1"/>
  <c r="E1173" i="4"/>
  <c r="L2053" i="6" s="1"/>
  <c r="E1174" i="4"/>
  <c r="L2054" i="6" s="1"/>
  <c r="E1175" i="4"/>
  <c r="L2055" i="6" s="1"/>
  <c r="E1176" i="4"/>
  <c r="L2056" i="6" s="1"/>
  <c r="E1177" i="4"/>
  <c r="L2057" i="6" s="1"/>
  <c r="E1178" i="4"/>
  <c r="L2058" i="6" s="1"/>
  <c r="E1179" i="4"/>
  <c r="L2059" i="6" s="1"/>
  <c r="E1180" i="4"/>
  <c r="L2060" i="6" s="1"/>
  <c r="E1181" i="4"/>
  <c r="L207" i="6" s="1"/>
  <c r="E1182" i="4"/>
  <c r="L2061" i="6" s="1"/>
  <c r="E1183" i="4"/>
  <c r="L2062" i="6" s="1"/>
  <c r="E1184" i="4"/>
  <c r="L2063" i="6" s="1"/>
  <c r="E1185" i="4"/>
  <c r="L2064" i="6" s="1"/>
  <c r="E1186" i="4"/>
  <c r="L2065" i="6" s="1"/>
  <c r="E1187" i="4"/>
  <c r="L2066" i="6" s="1"/>
  <c r="E1188" i="4"/>
  <c r="L2067" i="6" s="1"/>
  <c r="E1189" i="4"/>
  <c r="L2068" i="6" s="1"/>
  <c r="E1190" i="4"/>
  <c r="L2069" i="6" s="1"/>
  <c r="E1191" i="4"/>
  <c r="L2070" i="6" s="1"/>
  <c r="E1192" i="4"/>
  <c r="L208" i="6" s="1"/>
  <c r="E1193" i="4"/>
  <c r="L2071" i="6" s="1"/>
  <c r="E1194" i="4"/>
  <c r="L2072" i="6" s="1"/>
  <c r="E1195" i="4"/>
  <c r="L2073" i="6" s="1"/>
  <c r="E1196" i="4"/>
  <c r="L2074" i="6" s="1"/>
  <c r="E1197" i="4"/>
  <c r="L2075" i="6" s="1"/>
  <c r="E1198" i="4"/>
  <c r="L2076" i="6" s="1"/>
  <c r="E1199" i="4"/>
  <c r="L2077" i="6" s="1"/>
  <c r="E1200" i="4"/>
  <c r="L2078" i="6" s="1"/>
  <c r="E1201" i="4"/>
  <c r="L2079" i="6" s="1"/>
  <c r="E1202" i="4"/>
  <c r="L2080" i="6" s="1"/>
  <c r="E1203" i="4"/>
  <c r="L209" i="6" s="1"/>
  <c r="E1204" i="4"/>
  <c r="L2081" i="6" s="1"/>
  <c r="E1205" i="4"/>
  <c r="L2082" i="6" s="1"/>
  <c r="E1206" i="4"/>
  <c r="L2083" i="6" s="1"/>
  <c r="E1207" i="4"/>
  <c r="L2084" i="6" s="1"/>
  <c r="E1208" i="4"/>
  <c r="L2085" i="6" s="1"/>
  <c r="E1209" i="4"/>
  <c r="L2086" i="6" s="1"/>
  <c r="E1210" i="4"/>
  <c r="L2087" i="6" s="1"/>
  <c r="E1211" i="4"/>
  <c r="L2088" i="6" s="1"/>
  <c r="E1212" i="4"/>
  <c r="L2089" i="6" s="1"/>
  <c r="E1213" i="4"/>
  <c r="L2090" i="6" s="1"/>
  <c r="E1214" i="4"/>
  <c r="L210" i="6" s="1"/>
  <c r="E1215" i="4"/>
  <c r="L2091" i="6" s="1"/>
  <c r="E1216" i="4"/>
  <c r="L2092" i="6" s="1"/>
  <c r="E1217" i="4"/>
  <c r="L2093" i="6" s="1"/>
  <c r="E1218" i="4"/>
  <c r="L2094" i="6" s="1"/>
  <c r="E1219" i="4"/>
  <c r="L2095" i="6" s="1"/>
  <c r="E1220" i="4"/>
  <c r="L2096" i="6" s="1"/>
  <c r="E1221" i="4"/>
  <c r="L2097" i="6" s="1"/>
  <c r="E1222" i="4"/>
  <c r="L2098" i="6" s="1"/>
  <c r="E1223" i="4"/>
  <c r="L2099" i="6" s="1"/>
  <c r="E1224" i="4"/>
  <c r="L2100" i="6" s="1"/>
  <c r="E1225" i="4"/>
  <c r="L22" i="6" s="1"/>
  <c r="E1226" i="4"/>
  <c r="L211" i="6" s="1"/>
  <c r="E1227" i="4"/>
  <c r="L2101" i="6" s="1"/>
  <c r="E1228" i="4"/>
  <c r="L2102" i="6" s="1"/>
  <c r="E1229" i="4"/>
  <c r="L2103" i="6" s="1"/>
  <c r="E1230" i="4"/>
  <c r="L2104" i="6" s="1"/>
  <c r="E1231" i="4"/>
  <c r="L2105" i="6" s="1"/>
  <c r="E1232" i="4"/>
  <c r="L2106" i="6" s="1"/>
  <c r="E1233" i="4"/>
  <c r="L2107" i="6" s="1"/>
  <c r="E1234" i="4"/>
  <c r="L2108" i="6" s="1"/>
  <c r="E1235" i="4"/>
  <c r="L2109" i="6" s="1"/>
  <c r="E1236" i="4"/>
  <c r="L2110" i="6" s="1"/>
  <c r="E1237" i="4"/>
  <c r="L212" i="6" s="1"/>
  <c r="E1238" i="4"/>
  <c r="L2111" i="6" s="1"/>
  <c r="E1239" i="4"/>
  <c r="L2112" i="6" s="1"/>
  <c r="E1240" i="4"/>
  <c r="L2113" i="6" s="1"/>
  <c r="E1241" i="4"/>
  <c r="L2114" i="6" s="1"/>
  <c r="E1242" i="4"/>
  <c r="L2115" i="6" s="1"/>
  <c r="E1243" i="4"/>
  <c r="L2116" i="6" s="1"/>
  <c r="E1244" i="4"/>
  <c r="L2117" i="6" s="1"/>
  <c r="E1245" i="4"/>
  <c r="L2118" i="6" s="1"/>
  <c r="E1246" i="4"/>
  <c r="L2119" i="6" s="1"/>
  <c r="E1247" i="4"/>
  <c r="L2120" i="6" s="1"/>
  <c r="E1248" i="4"/>
  <c r="L213" i="6" s="1"/>
  <c r="E1249" i="4"/>
  <c r="L2121" i="6" s="1"/>
  <c r="E1250" i="4"/>
  <c r="L2122" i="6" s="1"/>
  <c r="E1251" i="4"/>
  <c r="L2123" i="6" s="1"/>
  <c r="E1252" i="4"/>
  <c r="L2124" i="6" s="1"/>
  <c r="E1253" i="4"/>
  <c r="L2125" i="6" s="1"/>
  <c r="E1254" i="4"/>
  <c r="L2126" i="6" s="1"/>
  <c r="E1255" i="4"/>
  <c r="L2127" i="6" s="1"/>
  <c r="E1256" i="4"/>
  <c r="L2128" i="6" s="1"/>
  <c r="E1257" i="4"/>
  <c r="L2129" i="6" s="1"/>
  <c r="E1258" i="4"/>
  <c r="L2130" i="6" s="1"/>
  <c r="E1259" i="4"/>
  <c r="L214" i="6" s="1"/>
  <c r="E1260" i="4"/>
  <c r="L2131" i="6" s="1"/>
  <c r="E1261" i="4"/>
  <c r="L2132" i="6" s="1"/>
  <c r="E1262" i="4"/>
  <c r="L2133" i="6" s="1"/>
  <c r="E1263" i="4"/>
  <c r="L2134" i="6" s="1"/>
  <c r="E1264" i="4"/>
  <c r="L2135" i="6" s="1"/>
  <c r="E1265" i="4"/>
  <c r="L2136" i="6" s="1"/>
  <c r="E1266" i="4"/>
  <c r="L2137" i="6" s="1"/>
  <c r="E1267" i="4"/>
  <c r="L2138" i="6" s="1"/>
  <c r="E1268" i="4"/>
  <c r="L2139" i="6" s="1"/>
  <c r="E1269" i="4"/>
  <c r="L2140" i="6" s="1"/>
  <c r="E1270" i="4"/>
  <c r="L215" i="6" s="1"/>
  <c r="E1271" i="4"/>
  <c r="L2141" i="6" s="1"/>
  <c r="E1272" i="4"/>
  <c r="L2142" i="6" s="1"/>
  <c r="E1273" i="4"/>
  <c r="L2143" i="6" s="1"/>
  <c r="E1274" i="4"/>
  <c r="L2144" i="6" s="1"/>
  <c r="E1275" i="4"/>
  <c r="L2145" i="6" s="1"/>
  <c r="E1276" i="4"/>
  <c r="L2146" i="6" s="1"/>
  <c r="E1277" i="4"/>
  <c r="L2147" i="6" s="1"/>
  <c r="E1278" i="4"/>
  <c r="L2148" i="6" s="1"/>
  <c r="E1279" i="4"/>
  <c r="L2149" i="6" s="1"/>
  <c r="E1280" i="4"/>
  <c r="L2150" i="6" s="1"/>
  <c r="E1281" i="4"/>
  <c r="L216" i="6" s="1"/>
  <c r="E1282" i="4"/>
  <c r="L2151" i="6" s="1"/>
  <c r="E1283" i="4"/>
  <c r="L2152" i="6" s="1"/>
  <c r="E1284" i="4"/>
  <c r="L2153" i="6" s="1"/>
  <c r="E1285" i="4"/>
  <c r="L2154" i="6" s="1"/>
  <c r="E1286" i="4"/>
  <c r="L2155" i="6" s="1"/>
  <c r="E1287" i="4"/>
  <c r="L2156" i="6" s="1"/>
  <c r="E1288" i="4"/>
  <c r="L2157" i="6" s="1"/>
  <c r="E1289" i="4"/>
  <c r="L2158" i="6" s="1"/>
  <c r="E1290" i="4"/>
  <c r="L2159" i="6" s="1"/>
  <c r="E1291" i="4"/>
  <c r="L2160" i="6" s="1"/>
  <c r="E1292" i="4"/>
  <c r="L217" i="6" s="1"/>
  <c r="E1293" i="4"/>
  <c r="L2161" i="6" s="1"/>
  <c r="E1294" i="4"/>
  <c r="L2162" i="6" s="1"/>
  <c r="E1295" i="4"/>
  <c r="L2163" i="6" s="1"/>
  <c r="E1296" i="4"/>
  <c r="L2164" i="6" s="1"/>
  <c r="E1297" i="4"/>
  <c r="L2165" i="6" s="1"/>
  <c r="E1298" i="4"/>
  <c r="L2166" i="6" s="1"/>
  <c r="E1299" i="4"/>
  <c r="L2167" i="6" s="1"/>
  <c r="E1300" i="4"/>
  <c r="L2168" i="6" s="1"/>
  <c r="E1301" i="4"/>
  <c r="L2169" i="6" s="1"/>
  <c r="E1302" i="4"/>
  <c r="L2170" i="6" s="1"/>
  <c r="E1303" i="4"/>
  <c r="L218" i="6" s="1"/>
  <c r="E1304" i="4"/>
  <c r="L2171" i="6" s="1"/>
  <c r="E1305" i="4"/>
  <c r="L2172" i="6" s="1"/>
  <c r="E1306" i="4"/>
  <c r="L2173" i="6" s="1"/>
  <c r="E1307" i="4"/>
  <c r="L2174" i="6" s="1"/>
  <c r="E1308" i="4"/>
  <c r="L2175" i="6" s="1"/>
  <c r="E1309" i="4"/>
  <c r="L2176" i="6" s="1"/>
  <c r="E1310" i="4"/>
  <c r="L2177" i="6" s="1"/>
  <c r="E1311" i="4"/>
  <c r="L2178" i="6" s="1"/>
  <c r="E1312" i="4"/>
  <c r="L2179" i="6" s="1"/>
  <c r="E1313" i="4"/>
  <c r="L2180" i="6" s="1"/>
  <c r="E1314" i="4"/>
  <c r="L219" i="6" s="1"/>
  <c r="E1315" i="4"/>
  <c r="L2181" i="6" s="1"/>
  <c r="E1316" i="4"/>
  <c r="L2182" i="6" s="1"/>
  <c r="E1317" i="4"/>
  <c r="L2183" i="6" s="1"/>
  <c r="E1318" i="4"/>
  <c r="L2184" i="6" s="1"/>
  <c r="E1319" i="4"/>
  <c r="L2185" i="6" s="1"/>
  <c r="E1320" i="4"/>
  <c r="L2186" i="6" s="1"/>
  <c r="E1321" i="4"/>
  <c r="L2187" i="6" s="1"/>
  <c r="E1322" i="4"/>
  <c r="L2188" i="6" s="1"/>
  <c r="E1323" i="4"/>
  <c r="L2189" i="6" s="1"/>
  <c r="E1324" i="4"/>
  <c r="L2190" i="6" s="1"/>
  <c r="E1325" i="4"/>
  <c r="L220" i="6" s="1"/>
  <c r="E1326" i="4"/>
  <c r="L2191" i="6" s="1"/>
  <c r="E1327" i="4"/>
  <c r="L2192" i="6" s="1"/>
  <c r="E1328" i="4"/>
  <c r="L2193" i="6" s="1"/>
  <c r="E1329" i="4"/>
  <c r="L2194" i="6" s="1"/>
  <c r="E1330" i="4"/>
  <c r="L2195" i="6" s="1"/>
  <c r="E1331" i="4"/>
  <c r="L2196" i="6" s="1"/>
  <c r="E1332" i="4"/>
  <c r="L2197" i="6" s="1"/>
  <c r="E1333" i="4"/>
  <c r="L2198" i="6" s="1"/>
  <c r="E1334" i="4"/>
  <c r="L2199" i="6" s="1"/>
  <c r="E1335" i="4"/>
  <c r="L2200" i="6" s="1"/>
  <c r="E1336" i="4"/>
  <c r="L23" i="6" s="1"/>
  <c r="E1337" i="4"/>
  <c r="L221" i="6" s="1"/>
  <c r="E1338" i="4"/>
  <c r="L2201" i="6" s="1"/>
  <c r="E1339" i="4"/>
  <c r="L2202" i="6" s="1"/>
  <c r="E1340" i="4"/>
  <c r="L2203" i="6" s="1"/>
  <c r="E1341" i="4"/>
  <c r="L2204" i="6" s="1"/>
  <c r="E1342" i="4"/>
  <c r="L2205" i="6" s="1"/>
  <c r="E1343" i="4"/>
  <c r="L2206" i="6" s="1"/>
  <c r="E1344" i="4"/>
  <c r="L2207" i="6" s="1"/>
  <c r="E1345" i="4"/>
  <c r="L2208" i="6" s="1"/>
  <c r="E1346" i="4"/>
  <c r="L2209" i="6" s="1"/>
  <c r="E1347" i="4"/>
  <c r="L2210" i="6" s="1"/>
  <c r="E1348" i="4"/>
  <c r="L222" i="6" s="1"/>
  <c r="E1349" i="4"/>
  <c r="L2211" i="6" s="1"/>
  <c r="E1350" i="4"/>
  <c r="L2212" i="6" s="1"/>
  <c r="E1351" i="4"/>
  <c r="L2213" i="6" s="1"/>
  <c r="E1352" i="4"/>
  <c r="L2214" i="6" s="1"/>
  <c r="E1353" i="4"/>
  <c r="L2215" i="6" s="1"/>
  <c r="E1354" i="4"/>
  <c r="L2216" i="6" s="1"/>
  <c r="E1355" i="4"/>
  <c r="L2217" i="6" s="1"/>
  <c r="E1356" i="4"/>
  <c r="L2218" i="6" s="1"/>
  <c r="E1357" i="4"/>
  <c r="L2219" i="6" s="1"/>
  <c r="E1358" i="4"/>
  <c r="L2220" i="6" s="1"/>
  <c r="E1359" i="4"/>
  <c r="L223" i="6" s="1"/>
  <c r="E1360" i="4"/>
  <c r="L2221" i="6" s="1"/>
  <c r="E1361" i="4"/>
  <c r="L2222" i="6" s="1"/>
  <c r="E1362" i="4"/>
  <c r="L2223" i="6" s="1"/>
  <c r="E1363" i="4"/>
  <c r="L2224" i="6" s="1"/>
  <c r="E1364" i="4"/>
  <c r="L2225" i="6" s="1"/>
  <c r="E1365" i="4"/>
  <c r="L2226" i="6" s="1"/>
  <c r="E1366" i="4"/>
  <c r="L2227" i="6" s="1"/>
  <c r="E1367" i="4"/>
  <c r="L2228" i="6" s="1"/>
  <c r="E1368" i="4"/>
  <c r="L2229" i="6" s="1"/>
  <c r="E1369" i="4"/>
  <c r="L2230" i="6" s="1"/>
  <c r="E1370" i="4"/>
  <c r="L224" i="6" s="1"/>
  <c r="E1371" i="4"/>
  <c r="L2231" i="6" s="1"/>
  <c r="E1372" i="4"/>
  <c r="L2232" i="6" s="1"/>
  <c r="E1373" i="4"/>
  <c r="L2233" i="6" s="1"/>
  <c r="E1374" i="4"/>
  <c r="L2234" i="6" s="1"/>
  <c r="E1375" i="4"/>
  <c r="L2235" i="6" s="1"/>
  <c r="E1376" i="4"/>
  <c r="L2236" i="6" s="1"/>
  <c r="E1377" i="4"/>
  <c r="L2237" i="6" s="1"/>
  <c r="E1378" i="4"/>
  <c r="L2238" i="6" s="1"/>
  <c r="E1379" i="4"/>
  <c r="L2239" i="6" s="1"/>
  <c r="E1380" i="4"/>
  <c r="L2240" i="6" s="1"/>
  <c r="E1381" i="4"/>
  <c r="L225" i="6" s="1"/>
  <c r="E1382" i="4"/>
  <c r="L2241" i="6" s="1"/>
  <c r="E1383" i="4"/>
  <c r="L2242" i="6" s="1"/>
  <c r="E1384" i="4"/>
  <c r="L2243" i="6" s="1"/>
  <c r="E1385" i="4"/>
  <c r="L2244" i="6" s="1"/>
  <c r="E1386" i="4"/>
  <c r="L2245" i="6" s="1"/>
  <c r="E1387" i="4"/>
  <c r="L2246" i="6" s="1"/>
  <c r="E1388" i="4"/>
  <c r="L2247" i="6" s="1"/>
  <c r="E1389" i="4"/>
  <c r="L2248" i="6" s="1"/>
  <c r="E1390" i="4"/>
  <c r="L2249" i="6" s="1"/>
  <c r="E1391" i="4"/>
  <c r="L2250" i="6" s="1"/>
  <c r="E1392" i="4"/>
  <c r="L226" i="6" s="1"/>
  <c r="E1393" i="4"/>
  <c r="L2251" i="6" s="1"/>
  <c r="E1394" i="4"/>
  <c r="L2252" i="6" s="1"/>
  <c r="E1395" i="4"/>
  <c r="L2253" i="6" s="1"/>
  <c r="E1396" i="4"/>
  <c r="L2254" i="6" s="1"/>
  <c r="E1397" i="4"/>
  <c r="L2255" i="6" s="1"/>
  <c r="E1398" i="4"/>
  <c r="L2256" i="6" s="1"/>
  <c r="E1399" i="4"/>
  <c r="L2257" i="6" s="1"/>
  <c r="E1400" i="4"/>
  <c r="L2258" i="6" s="1"/>
  <c r="E1401" i="4"/>
  <c r="L2259" i="6" s="1"/>
  <c r="E1402" i="4"/>
  <c r="L2260" i="6" s="1"/>
  <c r="E1403" i="4"/>
  <c r="L227" i="6" s="1"/>
  <c r="E1404" i="4"/>
  <c r="L2261" i="6" s="1"/>
  <c r="E1405" i="4"/>
  <c r="L2262" i="6" s="1"/>
  <c r="E1406" i="4"/>
  <c r="L2263" i="6" s="1"/>
  <c r="E1407" i="4"/>
  <c r="L2264" i="6" s="1"/>
  <c r="E1408" i="4"/>
  <c r="L2265" i="6" s="1"/>
  <c r="E1409" i="4"/>
  <c r="L2266" i="6" s="1"/>
  <c r="E1410" i="4"/>
  <c r="L2267" i="6" s="1"/>
  <c r="E1411" i="4"/>
  <c r="L2268" i="6" s="1"/>
  <c r="E1412" i="4"/>
  <c r="L2269" i="6" s="1"/>
  <c r="E1413" i="4"/>
  <c r="L2270" i="6" s="1"/>
  <c r="E1414" i="4"/>
  <c r="L228" i="6" s="1"/>
  <c r="E1415" i="4"/>
  <c r="L2271" i="6" s="1"/>
  <c r="E1416" i="4"/>
  <c r="L2272" i="6" s="1"/>
  <c r="E1417" i="4"/>
  <c r="L2273" i="6" s="1"/>
  <c r="E1418" i="4"/>
  <c r="L2274" i="6" s="1"/>
  <c r="E1419" i="4"/>
  <c r="L2275" i="6" s="1"/>
  <c r="E1420" i="4"/>
  <c r="L2276" i="6" s="1"/>
  <c r="E1421" i="4"/>
  <c r="L2277" i="6" s="1"/>
  <c r="E1422" i="4"/>
  <c r="L2278" i="6" s="1"/>
  <c r="E1423" i="4"/>
  <c r="L2279" i="6" s="1"/>
  <c r="E1424" i="4"/>
  <c r="L2280" i="6" s="1"/>
  <c r="E1425" i="4"/>
  <c r="L229" i="6" s="1"/>
  <c r="E1426" i="4"/>
  <c r="L2281" i="6" s="1"/>
  <c r="E1427" i="4"/>
  <c r="L2282" i="6" s="1"/>
  <c r="E1428" i="4"/>
  <c r="L2283" i="6" s="1"/>
  <c r="E1429" i="4"/>
  <c r="L2284" i="6" s="1"/>
  <c r="E1430" i="4"/>
  <c r="L2285" i="6" s="1"/>
  <c r="E1431" i="4"/>
  <c r="L2286" i="6" s="1"/>
  <c r="E1432" i="4"/>
  <c r="L2287" i="6" s="1"/>
  <c r="E1433" i="4"/>
  <c r="L2288" i="6" s="1"/>
  <c r="E1434" i="4"/>
  <c r="L2289" i="6" s="1"/>
  <c r="E1435" i="4"/>
  <c r="L2290" i="6" s="1"/>
  <c r="E1436" i="4"/>
  <c r="L230" i="6" s="1"/>
  <c r="E1437" i="4"/>
  <c r="L2291" i="6" s="1"/>
  <c r="E1438" i="4"/>
  <c r="L2292" i="6" s="1"/>
  <c r="E1439" i="4"/>
  <c r="L2293" i="6" s="1"/>
  <c r="E1440" i="4"/>
  <c r="L2294" i="6" s="1"/>
  <c r="E1441" i="4"/>
  <c r="L2295" i="6" s="1"/>
  <c r="E1442" i="4"/>
  <c r="L2296" i="6" s="1"/>
  <c r="E1443" i="4"/>
  <c r="L2297" i="6" s="1"/>
  <c r="E1444" i="4"/>
  <c r="L2298" i="6" s="1"/>
  <c r="E1445" i="4"/>
  <c r="L2299" i="6" s="1"/>
  <c r="E1446" i="4"/>
  <c r="L2300" i="6" s="1"/>
  <c r="E1447" i="4"/>
  <c r="L24" i="6" s="1"/>
  <c r="E1448" i="4"/>
  <c r="L231" i="6" s="1"/>
  <c r="E1449" i="4"/>
  <c r="L2301" i="6" s="1"/>
  <c r="E1450" i="4"/>
  <c r="L2302" i="6" s="1"/>
  <c r="E1451" i="4"/>
  <c r="L2303" i="6" s="1"/>
  <c r="E1452" i="4"/>
  <c r="L2304" i="6" s="1"/>
  <c r="E1453" i="4"/>
  <c r="L2305" i="6" s="1"/>
  <c r="E1454" i="4"/>
  <c r="L2306" i="6" s="1"/>
  <c r="E1455" i="4"/>
  <c r="L2307" i="6" s="1"/>
  <c r="E1456" i="4"/>
  <c r="L2308" i="6" s="1"/>
  <c r="E1457" i="4"/>
  <c r="L2309" i="6" s="1"/>
  <c r="E1458" i="4"/>
  <c r="L2310" i="6" s="1"/>
  <c r="E1459" i="4"/>
  <c r="L232" i="6" s="1"/>
  <c r="E1460" i="4"/>
  <c r="L2311" i="6" s="1"/>
  <c r="E1461" i="4"/>
  <c r="L2312" i="6" s="1"/>
  <c r="E1462" i="4"/>
  <c r="L2313" i="6" s="1"/>
  <c r="E1463" i="4"/>
  <c r="L2314" i="6" s="1"/>
  <c r="E1464" i="4"/>
  <c r="L2315" i="6" s="1"/>
  <c r="E1465" i="4"/>
  <c r="L2316" i="6" s="1"/>
  <c r="E1466" i="4"/>
  <c r="L2317" i="6" s="1"/>
  <c r="E1467" i="4"/>
  <c r="L2318" i="6" s="1"/>
  <c r="E1468" i="4"/>
  <c r="L2319" i="6" s="1"/>
  <c r="E1469" i="4"/>
  <c r="L2320" i="6" s="1"/>
  <c r="E1470" i="4"/>
  <c r="L233" i="6" s="1"/>
  <c r="E1471" i="4"/>
  <c r="L2321" i="6" s="1"/>
  <c r="E1472" i="4"/>
  <c r="L2322" i="6" s="1"/>
  <c r="E1473" i="4"/>
  <c r="L2323" i="6" s="1"/>
  <c r="E1474" i="4"/>
  <c r="L2324" i="6" s="1"/>
  <c r="E1475" i="4"/>
  <c r="L2325" i="6" s="1"/>
  <c r="E1476" i="4"/>
  <c r="L2326" i="6" s="1"/>
  <c r="E1477" i="4"/>
  <c r="L2327" i="6" s="1"/>
  <c r="E1478" i="4"/>
  <c r="L2328" i="6" s="1"/>
  <c r="E1479" i="4"/>
  <c r="L2329" i="6" s="1"/>
  <c r="E1480" i="4"/>
  <c r="L2330" i="6" s="1"/>
  <c r="E1481" i="4"/>
  <c r="L234" i="6" s="1"/>
  <c r="E1482" i="4"/>
  <c r="L2331" i="6" s="1"/>
  <c r="E1483" i="4"/>
  <c r="L2332" i="6" s="1"/>
  <c r="E1484" i="4"/>
  <c r="L2333" i="6" s="1"/>
  <c r="E1485" i="4"/>
  <c r="L2334" i="6" s="1"/>
  <c r="E1486" i="4"/>
  <c r="L2335" i="6" s="1"/>
  <c r="E1487" i="4"/>
  <c r="L2336" i="6" s="1"/>
  <c r="E1488" i="4"/>
  <c r="L235" i="6" s="1"/>
  <c r="E1489" i="4"/>
  <c r="L236" i="6" s="1"/>
  <c r="E1490" i="4"/>
  <c r="L237" i="6" s="1"/>
  <c r="E1491" i="4"/>
  <c r="L238" i="6" s="1"/>
  <c r="E1492" i="4"/>
  <c r="L239" i="6" s="1"/>
  <c r="E1493" i="4"/>
  <c r="L240" i="6" s="1"/>
  <c r="E1494" i="4"/>
  <c r="L25" i="6" s="1"/>
  <c r="E1495" i="4"/>
  <c r="L241" i="6" s="1"/>
  <c r="E1496" i="4"/>
  <c r="L242" i="6" s="1"/>
  <c r="E1497" i="4"/>
  <c r="L243" i="6" s="1"/>
  <c r="E1498" i="4"/>
  <c r="L244" i="6" s="1"/>
  <c r="E1499" i="4"/>
  <c r="L245" i="6" s="1"/>
  <c r="E1500" i="4"/>
  <c r="E1501" i="4"/>
  <c r="L246" i="6" s="1"/>
  <c r="E1502" i="4"/>
  <c r="L247" i="6" s="1"/>
  <c r="E1503" i="4"/>
  <c r="L248" i="6" s="1"/>
  <c r="E1504" i="4"/>
  <c r="L249" i="6" s="1"/>
  <c r="E1505" i="4"/>
  <c r="L250" i="6" s="1"/>
  <c r="E1506" i="4"/>
  <c r="L26" i="6" s="1"/>
  <c r="E1507" i="4"/>
  <c r="L251" i="6" s="1"/>
  <c r="E1508" i="4"/>
  <c r="L252" i="6" s="1"/>
  <c r="E1509" i="4"/>
  <c r="L253" i="6" s="1"/>
  <c r="E1510" i="4"/>
  <c r="L254" i="6" s="1"/>
  <c r="E1511" i="4"/>
  <c r="L255" i="6" s="1"/>
  <c r="E1512" i="4"/>
  <c r="L256" i="6" s="1"/>
  <c r="E1513" i="4"/>
  <c r="L257" i="6" s="1"/>
  <c r="E1514" i="4"/>
  <c r="L258" i="6" s="1"/>
  <c r="E1515" i="4"/>
  <c r="L259" i="6" s="1"/>
  <c r="E1516" i="4"/>
  <c r="L260" i="6" s="1"/>
  <c r="E1517" i="4"/>
  <c r="L27" i="6" s="1"/>
  <c r="E1518" i="4"/>
  <c r="L261" i="6" s="1"/>
  <c r="E1519" i="4"/>
  <c r="L262" i="6" s="1"/>
  <c r="E1520" i="4"/>
  <c r="L263" i="6" s="1"/>
  <c r="E1521" i="4"/>
  <c r="L264" i="6" s="1"/>
  <c r="E1522" i="4"/>
  <c r="L265" i="6" s="1"/>
  <c r="E1523" i="4"/>
  <c r="L266" i="6" s="1"/>
  <c r="E1524" i="4"/>
  <c r="L267" i="6" s="1"/>
  <c r="E1525" i="4"/>
  <c r="L268" i="6" s="1"/>
  <c r="E1526" i="4"/>
  <c r="L269" i="6" s="1"/>
  <c r="E1527" i="4"/>
  <c r="L270" i="6" s="1"/>
  <c r="E1528" i="4"/>
  <c r="L28" i="6" s="1"/>
  <c r="E1529" i="4"/>
  <c r="L271" i="6" s="1"/>
  <c r="E1530" i="4"/>
  <c r="L272" i="6" s="1"/>
  <c r="E1531" i="4"/>
  <c r="L273" i="6" s="1"/>
  <c r="E1532" i="4"/>
  <c r="L274" i="6" s="1"/>
  <c r="E1533" i="4"/>
  <c r="L275" i="6" s="1"/>
  <c r="E1534" i="4"/>
  <c r="L276" i="6" s="1"/>
  <c r="E1535" i="4"/>
  <c r="L277" i="6" s="1"/>
  <c r="E1536" i="4"/>
  <c r="L278" i="6" s="1"/>
  <c r="E1537" i="4"/>
  <c r="L279" i="6" s="1"/>
  <c r="E1538" i="4"/>
  <c r="L280" i="6" s="1"/>
  <c r="E1539" i="4"/>
  <c r="L29" i="6" s="1"/>
  <c r="E1540" i="4"/>
  <c r="L281" i="6" s="1"/>
  <c r="E1541" i="4"/>
  <c r="L282" i="6" s="1"/>
  <c r="E1542" i="4"/>
  <c r="L283" i="6" s="1"/>
  <c r="E1543" i="4"/>
  <c r="L284" i="6" s="1"/>
  <c r="E1544" i="4"/>
  <c r="L285" i="6" s="1"/>
  <c r="E1545" i="4"/>
  <c r="L286" i="6" s="1"/>
  <c r="E1546" i="4"/>
  <c r="L287" i="6" s="1"/>
  <c r="E1547" i="4"/>
  <c r="L288" i="6" s="1"/>
  <c r="E1548" i="4"/>
  <c r="L289" i="6" s="1"/>
  <c r="E1549" i="4"/>
  <c r="L290" i="6" s="1"/>
  <c r="E1550" i="4"/>
  <c r="L30" i="6" s="1"/>
  <c r="E1551" i="4"/>
  <c r="L291" i="6" s="1"/>
  <c r="E1552" i="4"/>
  <c r="L292" i="6" s="1"/>
  <c r="E1553" i="4"/>
  <c r="L293" i="6" s="1"/>
  <c r="E1554" i="4"/>
  <c r="L294" i="6" s="1"/>
  <c r="E1555" i="4"/>
  <c r="L295" i="6" s="1"/>
  <c r="E1556" i="4"/>
  <c r="L296" i="6" s="1"/>
  <c r="E1557" i="4"/>
  <c r="L297" i="6" s="1"/>
  <c r="E1558" i="4"/>
  <c r="L298" i="6" s="1"/>
  <c r="E1559" i="4"/>
  <c r="L299" i="6" s="1"/>
  <c r="E1560" i="4"/>
  <c r="L300" i="6" s="1"/>
  <c r="E1561" i="4"/>
  <c r="L4" i="6" s="1"/>
  <c r="E1562" i="4"/>
  <c r="L31" i="6" s="1"/>
  <c r="E1563" i="4"/>
  <c r="L301" i="6" s="1"/>
  <c r="E1564" i="4"/>
  <c r="L302" i="6" s="1"/>
  <c r="E1565" i="4"/>
  <c r="L303" i="6" s="1"/>
  <c r="E1566" i="4"/>
  <c r="L304" i="6" s="1"/>
  <c r="E1567" i="4"/>
  <c r="L305" i="6" s="1"/>
  <c r="E1568" i="4"/>
  <c r="L306" i="6" s="1"/>
  <c r="E1569" i="4"/>
  <c r="L307" i="6" s="1"/>
  <c r="E1570" i="4"/>
  <c r="L308" i="6" s="1"/>
  <c r="E1571" i="4"/>
  <c r="L309" i="6" s="1"/>
  <c r="E1572" i="4"/>
  <c r="L310" i="6" s="1"/>
  <c r="E1573" i="4"/>
  <c r="L32" i="6" s="1"/>
  <c r="E1574" i="4"/>
  <c r="L311" i="6" s="1"/>
  <c r="E1575" i="4"/>
  <c r="L312" i="6" s="1"/>
  <c r="E1576" i="4"/>
  <c r="L313" i="6" s="1"/>
  <c r="E1577" i="4"/>
  <c r="L314" i="6" s="1"/>
  <c r="E1578" i="4"/>
  <c r="L315" i="6" s="1"/>
  <c r="E1579" i="4"/>
  <c r="L316" i="6" s="1"/>
  <c r="E1580" i="4"/>
  <c r="L317" i="6" s="1"/>
  <c r="E1581" i="4"/>
  <c r="L318" i="6" s="1"/>
  <c r="E1582" i="4"/>
  <c r="L319" i="6" s="1"/>
  <c r="E1583" i="4"/>
  <c r="L320" i="6" s="1"/>
  <c r="E1584" i="4"/>
  <c r="L33" i="6" s="1"/>
  <c r="E1585" i="4"/>
  <c r="L321" i="6" s="1"/>
  <c r="E1586" i="4"/>
  <c r="L322" i="6" s="1"/>
  <c r="E1587" i="4"/>
  <c r="L323" i="6" s="1"/>
  <c r="E1588" i="4"/>
  <c r="L324" i="6" s="1"/>
  <c r="E1589" i="4"/>
  <c r="L325" i="6" s="1"/>
  <c r="E1590" i="4"/>
  <c r="L326" i="6" s="1"/>
  <c r="E1591" i="4"/>
  <c r="L327" i="6" s="1"/>
  <c r="E1592" i="4"/>
  <c r="L328" i="6" s="1"/>
  <c r="E1593" i="4"/>
  <c r="L329" i="6" s="1"/>
  <c r="E1594" i="4"/>
  <c r="L330" i="6" s="1"/>
  <c r="E1595" i="4"/>
  <c r="L34" i="6" s="1"/>
  <c r="E1596" i="4"/>
  <c r="L331" i="6" s="1"/>
  <c r="E1597" i="4"/>
  <c r="L332" i="6" s="1"/>
  <c r="E1598" i="4"/>
  <c r="L333" i="6" s="1"/>
  <c r="E1599" i="4"/>
  <c r="L334" i="6" s="1"/>
  <c r="E1600" i="4"/>
  <c r="L335" i="6" s="1"/>
  <c r="E1601" i="4"/>
  <c r="L336" i="6" s="1"/>
  <c r="E1602" i="4"/>
  <c r="L337" i="6" s="1"/>
  <c r="E1603" i="4"/>
  <c r="L338" i="6" s="1"/>
  <c r="E1604" i="4"/>
  <c r="L339" i="6" s="1"/>
  <c r="E1605" i="4"/>
  <c r="L340" i="6" s="1"/>
  <c r="E1606" i="4"/>
  <c r="L35" i="6" s="1"/>
  <c r="E1607" i="4"/>
  <c r="L341" i="6" s="1"/>
  <c r="E1608" i="4"/>
  <c r="L342" i="6" s="1"/>
  <c r="E1609" i="4"/>
  <c r="L343" i="6" s="1"/>
  <c r="E1610" i="4"/>
  <c r="L344" i="6" s="1"/>
  <c r="E1611" i="4"/>
  <c r="L345" i="6" s="1"/>
  <c r="E1612" i="4"/>
  <c r="E1613" i="4"/>
  <c r="L346" i="6" s="1"/>
  <c r="E1614" i="4"/>
  <c r="L347" i="6" s="1"/>
  <c r="E1615" i="4"/>
  <c r="L348" i="6" s="1"/>
  <c r="E1616" i="4"/>
  <c r="L349" i="6" s="1"/>
  <c r="E1617" i="4"/>
  <c r="L350" i="6" s="1"/>
  <c r="E1618" i="4"/>
  <c r="L36" i="6" s="1"/>
  <c r="E1619" i="4"/>
  <c r="L351" i="6" s="1"/>
  <c r="E1620" i="4"/>
  <c r="L352" i="6" s="1"/>
  <c r="E1621" i="4"/>
  <c r="L353" i="6" s="1"/>
  <c r="E1622" i="4"/>
  <c r="L354" i="6" s="1"/>
  <c r="E1623" i="4"/>
  <c r="L355" i="6" s="1"/>
  <c r="E1624" i="4"/>
  <c r="L356" i="6" s="1"/>
  <c r="E1625" i="4"/>
  <c r="L357" i="6" s="1"/>
  <c r="E1626" i="4"/>
  <c r="L358" i="6" s="1"/>
  <c r="E1627" i="4"/>
  <c r="L359" i="6" s="1"/>
  <c r="E1628" i="4"/>
  <c r="L360" i="6" s="1"/>
  <c r="E1629" i="4"/>
  <c r="L37" i="6" s="1"/>
  <c r="E1630" i="4"/>
  <c r="L361" i="6" s="1"/>
  <c r="E1631" i="4"/>
  <c r="L362" i="6" s="1"/>
  <c r="E1632" i="4"/>
  <c r="L363" i="6" s="1"/>
  <c r="E1633" i="4"/>
  <c r="L364" i="6" s="1"/>
  <c r="E1634" i="4"/>
  <c r="L365" i="6" s="1"/>
  <c r="E1635" i="4"/>
  <c r="L366" i="6" s="1"/>
  <c r="E1636" i="4"/>
  <c r="L367" i="6" s="1"/>
  <c r="E1637" i="4"/>
  <c r="L368" i="6" s="1"/>
  <c r="E1638" i="4"/>
  <c r="L369" i="6" s="1"/>
  <c r="E1639" i="4"/>
  <c r="L370" i="6" s="1"/>
  <c r="E1640" i="4"/>
  <c r="L38" i="6" s="1"/>
  <c r="E1641" i="4"/>
  <c r="L371" i="6" s="1"/>
  <c r="E1642" i="4"/>
  <c r="L372" i="6" s="1"/>
  <c r="E1643" i="4"/>
  <c r="L373" i="6" s="1"/>
  <c r="E1644" i="4"/>
  <c r="L374" i="6" s="1"/>
  <c r="E1645" i="4"/>
  <c r="L375" i="6" s="1"/>
  <c r="E1646" i="4"/>
  <c r="L376" i="6" s="1"/>
  <c r="E1647" i="4"/>
  <c r="L377" i="6" s="1"/>
  <c r="E1648" i="4"/>
  <c r="L378" i="6" s="1"/>
  <c r="E1649" i="4"/>
  <c r="L379" i="6" s="1"/>
  <c r="E1650" i="4"/>
  <c r="L380" i="6" s="1"/>
  <c r="E1651" i="4"/>
  <c r="L39" i="6" s="1"/>
  <c r="E1652" i="4"/>
  <c r="L381" i="6" s="1"/>
  <c r="E1653" i="4"/>
  <c r="L382" i="6" s="1"/>
  <c r="E1654" i="4"/>
  <c r="L383" i="6" s="1"/>
  <c r="E1655" i="4"/>
  <c r="L384" i="6" s="1"/>
  <c r="E1656" i="4"/>
  <c r="L385" i="6" s="1"/>
  <c r="E1657" i="4"/>
  <c r="L386" i="6" s="1"/>
  <c r="E1658" i="4"/>
  <c r="L387" i="6" s="1"/>
  <c r="E1659" i="4"/>
  <c r="L388" i="6" s="1"/>
  <c r="E1660" i="4"/>
  <c r="L389" i="6" s="1"/>
  <c r="E1661" i="4"/>
  <c r="L390" i="6" s="1"/>
  <c r="E1662" i="4"/>
  <c r="L40" i="6" s="1"/>
  <c r="E1663" i="4"/>
  <c r="L391" i="6" s="1"/>
  <c r="E1664" i="4"/>
  <c r="L392" i="6" s="1"/>
  <c r="E1665" i="4"/>
  <c r="L393" i="6" s="1"/>
  <c r="E1666" i="4"/>
  <c r="L394" i="6" s="1"/>
  <c r="E1667" i="4"/>
  <c r="L395" i="6" s="1"/>
  <c r="E1668" i="4"/>
  <c r="L396" i="6" s="1"/>
  <c r="E1669" i="4"/>
  <c r="L397" i="6" s="1"/>
  <c r="E1670" i="4"/>
  <c r="L398" i="6" s="1"/>
  <c r="E1671" i="4"/>
  <c r="L399" i="6" s="1"/>
  <c r="E1672" i="4"/>
  <c r="L400" i="6" s="1"/>
  <c r="E1673" i="4"/>
  <c r="L5" i="6" s="1"/>
  <c r="E1674" i="4"/>
  <c r="L41" i="6" s="1"/>
  <c r="E1675" i="4"/>
  <c r="L401" i="6" s="1"/>
  <c r="E1676" i="4"/>
  <c r="L402" i="6" s="1"/>
  <c r="E1677" i="4"/>
  <c r="L403" i="6" s="1"/>
  <c r="E1678" i="4"/>
  <c r="L404" i="6" s="1"/>
  <c r="E1679" i="4"/>
  <c r="L405" i="6" s="1"/>
  <c r="E1680" i="4"/>
  <c r="L406" i="6" s="1"/>
  <c r="E1681" i="4"/>
  <c r="L407" i="6" s="1"/>
  <c r="E1682" i="4"/>
  <c r="L408" i="6" s="1"/>
  <c r="E1683" i="4"/>
  <c r="L409" i="6" s="1"/>
  <c r="E1684" i="4"/>
  <c r="L410" i="6" s="1"/>
  <c r="E1685" i="4"/>
  <c r="L42" i="6" s="1"/>
  <c r="E1686" i="4"/>
  <c r="L411" i="6" s="1"/>
  <c r="E1687" i="4"/>
  <c r="L412" i="6" s="1"/>
  <c r="E1688" i="4"/>
  <c r="L413" i="6" s="1"/>
  <c r="E1689" i="4"/>
  <c r="L414" i="6" s="1"/>
  <c r="E1690" i="4"/>
  <c r="L415" i="6" s="1"/>
  <c r="E1691" i="4"/>
  <c r="L416" i="6" s="1"/>
  <c r="E1692" i="4"/>
  <c r="L417" i="6" s="1"/>
  <c r="E1693" i="4"/>
  <c r="L418" i="6" s="1"/>
  <c r="E1694" i="4"/>
  <c r="L419" i="6" s="1"/>
  <c r="E1695" i="4"/>
  <c r="L420" i="6" s="1"/>
  <c r="E1696" i="4"/>
  <c r="L43" i="6" s="1"/>
  <c r="E1697" i="4"/>
  <c r="L421" i="6" s="1"/>
  <c r="E1698" i="4"/>
  <c r="L422" i="6" s="1"/>
  <c r="E1699" i="4"/>
  <c r="L423" i="6" s="1"/>
  <c r="E1700" i="4"/>
  <c r="L424" i="6" s="1"/>
  <c r="E1701" i="4"/>
  <c r="L425" i="6" s="1"/>
  <c r="E1702" i="4"/>
  <c r="L426" i="6" s="1"/>
  <c r="E1703" i="4"/>
  <c r="L427" i="6" s="1"/>
  <c r="E1704" i="4"/>
  <c r="L428" i="6" s="1"/>
  <c r="E1705" i="4"/>
  <c r="L429" i="6" s="1"/>
  <c r="E1706" i="4"/>
  <c r="L430" i="6" s="1"/>
  <c r="E1707" i="4"/>
  <c r="L44" i="6" s="1"/>
  <c r="E1708" i="4"/>
  <c r="L431" i="6" s="1"/>
  <c r="E1709" i="4"/>
  <c r="L432" i="6" s="1"/>
  <c r="E1710" i="4"/>
  <c r="L433" i="6" s="1"/>
  <c r="E1711" i="4"/>
  <c r="L434" i="6" s="1"/>
  <c r="E1712" i="4"/>
  <c r="L435" i="6" s="1"/>
  <c r="E1713" i="4"/>
  <c r="L436" i="6" s="1"/>
  <c r="E1714" i="4"/>
  <c r="L437" i="6" s="1"/>
  <c r="E1715" i="4"/>
  <c r="L438" i="6" s="1"/>
  <c r="E1716" i="4"/>
  <c r="L439" i="6" s="1"/>
  <c r="E1717" i="4"/>
  <c r="L440" i="6" s="1"/>
  <c r="E1718" i="4"/>
  <c r="L45" i="6" s="1"/>
  <c r="E1719" i="4"/>
  <c r="L441" i="6" s="1"/>
  <c r="E1720" i="4"/>
  <c r="L442" i="6" s="1"/>
  <c r="E1721" i="4"/>
  <c r="L443" i="6" s="1"/>
  <c r="E1722" i="4"/>
  <c r="L444" i="6" s="1"/>
  <c r="E1723" i="4"/>
  <c r="L445" i="6" s="1"/>
  <c r="E1724" i="4"/>
  <c r="L446" i="6" s="1"/>
  <c r="E1725" i="4"/>
  <c r="L447" i="6" s="1"/>
  <c r="E1726" i="4"/>
  <c r="L448" i="6" s="1"/>
  <c r="E1727" i="4"/>
  <c r="L449" i="6" s="1"/>
  <c r="E1728" i="4"/>
  <c r="L450" i="6" s="1"/>
  <c r="E1729" i="4"/>
  <c r="L46" i="6" s="1"/>
  <c r="E1730" i="4"/>
  <c r="L451" i="6" s="1"/>
  <c r="E1731" i="4"/>
  <c r="L452" i="6" s="1"/>
  <c r="E1732" i="4"/>
  <c r="L453" i="6" s="1"/>
  <c r="E1733" i="4"/>
  <c r="L454" i="6" s="1"/>
  <c r="E1734" i="4"/>
  <c r="L455" i="6" s="1"/>
  <c r="E1735" i="4"/>
  <c r="L456" i="6" s="1"/>
  <c r="E1736" i="4"/>
  <c r="L457" i="6" s="1"/>
  <c r="E1737" i="4"/>
  <c r="L458" i="6" s="1"/>
  <c r="E1738" i="4"/>
  <c r="L459" i="6" s="1"/>
  <c r="E1739" i="4"/>
  <c r="L460" i="6" s="1"/>
  <c r="E1740" i="4"/>
  <c r="L47" i="6" s="1"/>
  <c r="E1741" i="4"/>
  <c r="L461" i="6" s="1"/>
  <c r="E1742" i="4"/>
  <c r="L462" i="6" s="1"/>
  <c r="E1743" i="4"/>
  <c r="L463" i="6" s="1"/>
  <c r="E1744" i="4"/>
  <c r="L464" i="6" s="1"/>
  <c r="E1745" i="4"/>
  <c r="L465" i="6" s="1"/>
  <c r="E1746" i="4"/>
  <c r="L466" i="6" s="1"/>
  <c r="E1747" i="4"/>
  <c r="L467" i="6" s="1"/>
  <c r="E1748" i="4"/>
  <c r="L468" i="6" s="1"/>
  <c r="E1749" i="4"/>
  <c r="L469" i="6" s="1"/>
  <c r="E1750" i="4"/>
  <c r="L470" i="6" s="1"/>
  <c r="E1751" i="4"/>
  <c r="L48" i="6" s="1"/>
  <c r="E1752" i="4"/>
  <c r="L471" i="6" s="1"/>
  <c r="E1753" i="4"/>
  <c r="L472" i="6" s="1"/>
  <c r="E1754" i="4"/>
  <c r="L473" i="6" s="1"/>
  <c r="E1755" i="4"/>
  <c r="L474" i="6" s="1"/>
  <c r="E1756" i="4"/>
  <c r="L475" i="6" s="1"/>
  <c r="E1757" i="4"/>
  <c r="L476" i="6" s="1"/>
  <c r="E1758" i="4"/>
  <c r="L477" i="6" s="1"/>
  <c r="E1759" i="4"/>
  <c r="L478" i="6" s="1"/>
  <c r="E1760" i="4"/>
  <c r="L479" i="6" s="1"/>
  <c r="E1761" i="4"/>
  <c r="L480" i="6" s="1"/>
  <c r="E1762" i="4"/>
  <c r="L49" i="6" s="1"/>
  <c r="E1763" i="4"/>
  <c r="L481" i="6" s="1"/>
  <c r="E1764" i="4"/>
  <c r="L482" i="6" s="1"/>
  <c r="E1765" i="4"/>
  <c r="L483" i="6" s="1"/>
  <c r="E1766" i="4"/>
  <c r="L484" i="6" s="1"/>
  <c r="E1767" i="4"/>
  <c r="L485" i="6" s="1"/>
  <c r="E1768" i="4"/>
  <c r="L486" i="6" s="1"/>
  <c r="E1769" i="4"/>
  <c r="L487" i="6" s="1"/>
  <c r="E1770" i="4"/>
  <c r="L488" i="6" s="1"/>
  <c r="E1771" i="4"/>
  <c r="L489" i="6" s="1"/>
  <c r="E1772" i="4"/>
  <c r="L490" i="6" s="1"/>
  <c r="E1773" i="4"/>
  <c r="L50" i="6" s="1"/>
  <c r="E1774" i="4"/>
  <c r="L491" i="6" s="1"/>
  <c r="E1775" i="4"/>
  <c r="L492" i="6" s="1"/>
  <c r="E1776" i="4"/>
  <c r="L493" i="6" s="1"/>
  <c r="E1777" i="4"/>
  <c r="L494" i="6" s="1"/>
  <c r="E1778" i="4"/>
  <c r="L495" i="6" s="1"/>
  <c r="E1779" i="4"/>
  <c r="L496" i="6" s="1"/>
  <c r="E1780" i="4"/>
  <c r="L497" i="6" s="1"/>
  <c r="E1781" i="4"/>
  <c r="L498" i="6" s="1"/>
  <c r="E1782" i="4"/>
  <c r="L499" i="6" s="1"/>
  <c r="E1783" i="4"/>
  <c r="L500" i="6" s="1"/>
  <c r="E1784" i="4"/>
  <c r="L6" i="6" s="1"/>
  <c r="E1785" i="4"/>
  <c r="L51" i="6" s="1"/>
  <c r="E1786" i="4"/>
  <c r="L501" i="6" s="1"/>
  <c r="E1787" i="4"/>
  <c r="L502" i="6" s="1"/>
  <c r="E1788" i="4"/>
  <c r="L503" i="6" s="1"/>
  <c r="E1789" i="4"/>
  <c r="L504" i="6" s="1"/>
  <c r="E1790" i="4"/>
  <c r="L505" i="6" s="1"/>
  <c r="E1791" i="4"/>
  <c r="L506" i="6" s="1"/>
  <c r="E1792" i="4"/>
  <c r="L507" i="6" s="1"/>
  <c r="E1793" i="4"/>
  <c r="L508" i="6" s="1"/>
  <c r="E1794" i="4"/>
  <c r="L509" i="6" s="1"/>
  <c r="E1795" i="4"/>
  <c r="L510" i="6" s="1"/>
  <c r="E1796" i="4"/>
  <c r="L52" i="6" s="1"/>
  <c r="E1797" i="4"/>
  <c r="L511" i="6" s="1"/>
  <c r="E1798" i="4"/>
  <c r="L512" i="6" s="1"/>
  <c r="E1799" i="4"/>
  <c r="L513" i="6" s="1"/>
  <c r="E1800" i="4"/>
  <c r="L514" i="6" s="1"/>
  <c r="E1801" i="4"/>
  <c r="L515" i="6" s="1"/>
  <c r="E1802" i="4"/>
  <c r="L516" i="6" s="1"/>
  <c r="E1803" i="4"/>
  <c r="L517" i="6" s="1"/>
  <c r="E1804" i="4"/>
  <c r="L518" i="6" s="1"/>
  <c r="E1805" i="4"/>
  <c r="L519" i="6" s="1"/>
  <c r="E1806" i="4"/>
  <c r="L520" i="6" s="1"/>
  <c r="E1807" i="4"/>
  <c r="L53" i="6" s="1"/>
  <c r="E1808" i="4"/>
  <c r="L521" i="6" s="1"/>
  <c r="E1809" i="4"/>
  <c r="L522" i="6" s="1"/>
  <c r="E1810" i="4"/>
  <c r="L523" i="6" s="1"/>
  <c r="E1811" i="4"/>
  <c r="L524" i="6" s="1"/>
  <c r="E1812" i="4"/>
  <c r="L525" i="6" s="1"/>
  <c r="E1813" i="4"/>
  <c r="L526" i="6" s="1"/>
  <c r="E1814" i="4"/>
  <c r="L527" i="6" s="1"/>
  <c r="E1815" i="4"/>
  <c r="L528" i="6" s="1"/>
  <c r="E1816" i="4"/>
  <c r="L529" i="6" s="1"/>
  <c r="E1817" i="4"/>
  <c r="L530" i="6" s="1"/>
  <c r="E1818" i="4"/>
  <c r="L54" i="6" s="1"/>
  <c r="E1819" i="4"/>
  <c r="L531" i="6" s="1"/>
  <c r="E1820" i="4"/>
  <c r="L532" i="6" s="1"/>
  <c r="E1821" i="4"/>
  <c r="L533" i="6" s="1"/>
  <c r="E1822" i="4"/>
  <c r="L534" i="6" s="1"/>
  <c r="E1823" i="4"/>
  <c r="L535" i="6" s="1"/>
  <c r="E1824" i="4"/>
  <c r="L536" i="6" s="1"/>
  <c r="E1825" i="4"/>
  <c r="L537" i="6" s="1"/>
  <c r="E1826" i="4"/>
  <c r="L538" i="6" s="1"/>
  <c r="E1827" i="4"/>
  <c r="L539" i="6" s="1"/>
  <c r="E1828" i="4"/>
  <c r="L540" i="6" s="1"/>
  <c r="E1829" i="4"/>
  <c r="L55" i="6" s="1"/>
  <c r="E1830" i="4"/>
  <c r="L541" i="6" s="1"/>
  <c r="E1831" i="4"/>
  <c r="L542" i="6" s="1"/>
  <c r="E1832" i="4"/>
  <c r="L543" i="6" s="1"/>
  <c r="E1833" i="4"/>
  <c r="L544" i="6" s="1"/>
  <c r="E1834" i="4"/>
  <c r="L545" i="6" s="1"/>
  <c r="E1835" i="4"/>
  <c r="L546" i="6" s="1"/>
  <c r="E1836" i="4"/>
  <c r="L547" i="6" s="1"/>
  <c r="E1837" i="4"/>
  <c r="L548" i="6" s="1"/>
  <c r="E1838" i="4"/>
  <c r="L549" i="6" s="1"/>
  <c r="E1839" i="4"/>
  <c r="L550" i="6" s="1"/>
  <c r="E1840" i="4"/>
  <c r="L56" i="6" s="1"/>
  <c r="E1841" i="4"/>
  <c r="L551" i="6" s="1"/>
  <c r="E1842" i="4"/>
  <c r="L552" i="6" s="1"/>
  <c r="E1843" i="4"/>
  <c r="L553" i="6" s="1"/>
  <c r="E1844" i="4"/>
  <c r="L554" i="6" s="1"/>
  <c r="E1845" i="4"/>
  <c r="L555" i="6" s="1"/>
  <c r="E1846" i="4"/>
  <c r="L556" i="6" s="1"/>
  <c r="E1847" i="4"/>
  <c r="L557" i="6" s="1"/>
  <c r="E1848" i="4"/>
  <c r="L558" i="6" s="1"/>
  <c r="E1849" i="4"/>
  <c r="L559" i="6" s="1"/>
  <c r="E1850" i="4"/>
  <c r="L560" i="6" s="1"/>
  <c r="E1851" i="4"/>
  <c r="L57" i="6" s="1"/>
  <c r="E1852" i="4"/>
  <c r="L561" i="6" s="1"/>
  <c r="E1853" i="4"/>
  <c r="L562" i="6" s="1"/>
  <c r="E1854" i="4"/>
  <c r="L563" i="6" s="1"/>
  <c r="E1855" i="4"/>
  <c r="L564" i="6" s="1"/>
  <c r="E1856" i="4"/>
  <c r="L565" i="6" s="1"/>
  <c r="E1857" i="4"/>
  <c r="L566" i="6" s="1"/>
  <c r="E1858" i="4"/>
  <c r="L567" i="6" s="1"/>
  <c r="E1859" i="4"/>
  <c r="L568" i="6" s="1"/>
  <c r="E1860" i="4"/>
  <c r="L569" i="6" s="1"/>
  <c r="E1861" i="4"/>
  <c r="L570" i="6" s="1"/>
  <c r="E1862" i="4"/>
  <c r="L58" i="6" s="1"/>
  <c r="E1863" i="4"/>
  <c r="L571" i="6" s="1"/>
  <c r="E1864" i="4"/>
  <c r="L572" i="6" s="1"/>
  <c r="E1865" i="4"/>
  <c r="L573" i="6" s="1"/>
  <c r="E1866" i="4"/>
  <c r="L574" i="6" s="1"/>
  <c r="E1867" i="4"/>
  <c r="L575" i="6" s="1"/>
  <c r="E1868" i="4"/>
  <c r="L576" i="6" s="1"/>
  <c r="E1869" i="4"/>
  <c r="L577" i="6" s="1"/>
  <c r="E1870" i="4"/>
  <c r="L578" i="6" s="1"/>
  <c r="E1871" i="4"/>
  <c r="L579" i="6" s="1"/>
  <c r="E1872" i="4"/>
  <c r="L580" i="6" s="1"/>
  <c r="E1873" i="4"/>
  <c r="L59" i="6" s="1"/>
  <c r="E1874" i="4"/>
  <c r="L581" i="6" s="1"/>
  <c r="E1875" i="4"/>
  <c r="L582" i="6" s="1"/>
  <c r="E1876" i="4"/>
  <c r="L583" i="6" s="1"/>
  <c r="E1877" i="4"/>
  <c r="L584" i="6" s="1"/>
  <c r="E1878" i="4"/>
  <c r="L585" i="6" s="1"/>
  <c r="E1879" i="4"/>
  <c r="L586" i="6" s="1"/>
  <c r="E1880" i="4"/>
  <c r="L587" i="6" s="1"/>
  <c r="E1881" i="4"/>
  <c r="L588" i="6" s="1"/>
  <c r="E1882" i="4"/>
  <c r="L589" i="6" s="1"/>
  <c r="E1883" i="4"/>
  <c r="L590" i="6" s="1"/>
  <c r="E1884" i="4"/>
  <c r="L60" i="6" s="1"/>
  <c r="E1885" i="4"/>
  <c r="L591" i="6" s="1"/>
  <c r="E1886" i="4"/>
  <c r="L592" i="6" s="1"/>
  <c r="E1887" i="4"/>
  <c r="L593" i="6" s="1"/>
  <c r="E1888" i="4"/>
  <c r="L594" i="6" s="1"/>
  <c r="E1889" i="4"/>
  <c r="L595" i="6" s="1"/>
  <c r="E1890" i="4"/>
  <c r="L596" i="6" s="1"/>
  <c r="E1891" i="4"/>
  <c r="L597" i="6" s="1"/>
  <c r="E1892" i="4"/>
  <c r="L598" i="6" s="1"/>
  <c r="E1893" i="4"/>
  <c r="L599" i="6" s="1"/>
  <c r="E1894" i="4"/>
  <c r="L600" i="6" s="1"/>
  <c r="E1895" i="4"/>
  <c r="L7" i="6" s="1"/>
  <c r="E1896" i="4"/>
  <c r="L61" i="6" s="1"/>
  <c r="E1897" i="4"/>
  <c r="L601" i="6" s="1"/>
  <c r="E1898" i="4"/>
  <c r="L602" i="6" s="1"/>
  <c r="E1899" i="4"/>
  <c r="L603" i="6" s="1"/>
  <c r="E1900" i="4"/>
  <c r="L604" i="6" s="1"/>
  <c r="E1901" i="4"/>
  <c r="L605" i="6" s="1"/>
  <c r="E1902" i="4"/>
  <c r="L606" i="6" s="1"/>
  <c r="E1903" i="4"/>
  <c r="L607" i="6" s="1"/>
  <c r="E1904" i="4"/>
  <c r="L608" i="6" s="1"/>
  <c r="E1905" i="4"/>
  <c r="L609" i="6" s="1"/>
  <c r="E1906" i="4"/>
  <c r="L610" i="6" s="1"/>
  <c r="E1907" i="4"/>
  <c r="L62" i="6" s="1"/>
  <c r="E1908" i="4"/>
  <c r="L611" i="6" s="1"/>
  <c r="E1909" i="4"/>
  <c r="L612" i="6" s="1"/>
  <c r="E1910" i="4"/>
  <c r="L613" i="6" s="1"/>
  <c r="E1911" i="4"/>
  <c r="L614" i="6" s="1"/>
  <c r="E1912" i="4"/>
  <c r="L615" i="6" s="1"/>
  <c r="E1913" i="4"/>
  <c r="L616" i="6" s="1"/>
  <c r="E1914" i="4"/>
  <c r="L617" i="6" s="1"/>
  <c r="E1915" i="4"/>
  <c r="L618" i="6" s="1"/>
  <c r="E1916" i="4"/>
  <c r="L619" i="6" s="1"/>
  <c r="E1917" i="4"/>
  <c r="L620" i="6" s="1"/>
  <c r="E1918" i="4"/>
  <c r="L63" i="6" s="1"/>
  <c r="E1919" i="4"/>
  <c r="L621" i="6" s="1"/>
  <c r="E1920" i="4"/>
  <c r="L622" i="6" s="1"/>
  <c r="E1921" i="4"/>
  <c r="L623" i="6" s="1"/>
  <c r="E1922" i="4"/>
  <c r="L624" i="6" s="1"/>
  <c r="E1923" i="4"/>
  <c r="L625" i="6" s="1"/>
  <c r="E1924" i="4"/>
  <c r="L626" i="6" s="1"/>
  <c r="E1925" i="4"/>
  <c r="L627" i="6" s="1"/>
  <c r="E1926" i="4"/>
  <c r="L628" i="6" s="1"/>
  <c r="E1927" i="4"/>
  <c r="L629" i="6" s="1"/>
  <c r="E1928" i="4"/>
  <c r="L630" i="6" s="1"/>
  <c r="E1929" i="4"/>
  <c r="L64" i="6" s="1"/>
  <c r="E1930" i="4"/>
  <c r="L631" i="6" s="1"/>
  <c r="E1931" i="4"/>
  <c r="L632" i="6" s="1"/>
  <c r="E1932" i="4"/>
  <c r="L633" i="6" s="1"/>
  <c r="E1933" i="4"/>
  <c r="L634" i="6" s="1"/>
  <c r="E1934" i="4"/>
  <c r="L635" i="6" s="1"/>
  <c r="E1935" i="4"/>
  <c r="L636" i="6" s="1"/>
  <c r="E1936" i="4"/>
  <c r="L637" i="6" s="1"/>
  <c r="E1937" i="4"/>
  <c r="L638" i="6" s="1"/>
  <c r="E1938" i="4"/>
  <c r="L639" i="6" s="1"/>
  <c r="E1939" i="4"/>
  <c r="L640" i="6" s="1"/>
  <c r="E1940" i="4"/>
  <c r="L65" i="6" s="1"/>
  <c r="E1941" i="4"/>
  <c r="L641" i="6" s="1"/>
  <c r="E1942" i="4"/>
  <c r="L642" i="6" s="1"/>
  <c r="E1943" i="4"/>
  <c r="L643" i="6" s="1"/>
  <c r="E1944" i="4"/>
  <c r="L644" i="6" s="1"/>
  <c r="E1945" i="4"/>
  <c r="L645" i="6" s="1"/>
  <c r="E1946" i="4"/>
  <c r="L646" i="6" s="1"/>
  <c r="E1947" i="4"/>
  <c r="L647" i="6" s="1"/>
  <c r="E1948" i="4"/>
  <c r="L648" i="6" s="1"/>
  <c r="E1949" i="4"/>
  <c r="L649" i="6" s="1"/>
  <c r="E1950" i="4"/>
  <c r="L650" i="6" s="1"/>
  <c r="E1951" i="4"/>
  <c r="L66" i="6" s="1"/>
  <c r="E1952" i="4"/>
  <c r="L651" i="6" s="1"/>
  <c r="E1953" i="4"/>
  <c r="L652" i="6" s="1"/>
  <c r="E1954" i="4"/>
  <c r="L653" i="6" s="1"/>
  <c r="E1955" i="4"/>
  <c r="L654" i="6" s="1"/>
  <c r="E1956" i="4"/>
  <c r="L655" i="6" s="1"/>
  <c r="E1957" i="4"/>
  <c r="L656" i="6" s="1"/>
  <c r="E1958" i="4"/>
  <c r="L657" i="6" s="1"/>
  <c r="E1959" i="4"/>
  <c r="L658" i="6" s="1"/>
  <c r="E1960" i="4"/>
  <c r="L659" i="6" s="1"/>
  <c r="E1961" i="4"/>
  <c r="L660" i="6" s="1"/>
  <c r="E1962" i="4"/>
  <c r="L67" i="6" s="1"/>
  <c r="E1963" i="4"/>
  <c r="L661" i="6" s="1"/>
  <c r="E1964" i="4"/>
  <c r="L662" i="6" s="1"/>
  <c r="E1965" i="4"/>
  <c r="L663" i="6" s="1"/>
  <c r="E1966" i="4"/>
  <c r="L664" i="6" s="1"/>
  <c r="E1967" i="4"/>
  <c r="L665" i="6" s="1"/>
  <c r="E1968" i="4"/>
  <c r="L666" i="6" s="1"/>
  <c r="E1969" i="4"/>
  <c r="L667" i="6" s="1"/>
  <c r="E1970" i="4"/>
  <c r="L668" i="6" s="1"/>
  <c r="E1971" i="4"/>
  <c r="L669" i="6" s="1"/>
  <c r="E1972" i="4"/>
  <c r="L670" i="6" s="1"/>
  <c r="E1973" i="4"/>
  <c r="L68" i="6" s="1"/>
  <c r="E1974" i="4"/>
  <c r="L671" i="6" s="1"/>
  <c r="E1975" i="4"/>
  <c r="L672" i="6" s="1"/>
  <c r="E1976" i="4"/>
  <c r="L673" i="6" s="1"/>
  <c r="E1977" i="4"/>
  <c r="L674" i="6" s="1"/>
  <c r="E1978" i="4"/>
  <c r="L675" i="6" s="1"/>
  <c r="E1979" i="4"/>
  <c r="L676" i="6" s="1"/>
  <c r="E1980" i="4"/>
  <c r="L677" i="6" s="1"/>
  <c r="E1981" i="4"/>
  <c r="L678" i="6" s="1"/>
  <c r="E1982" i="4"/>
  <c r="L679" i="6" s="1"/>
  <c r="E1983" i="4"/>
  <c r="L680" i="6" s="1"/>
  <c r="E1984" i="4"/>
  <c r="L69" i="6" s="1"/>
  <c r="E1985" i="4"/>
  <c r="L681" i="6" s="1"/>
  <c r="E1986" i="4"/>
  <c r="L682" i="6" s="1"/>
  <c r="E1987" i="4"/>
  <c r="L683" i="6" s="1"/>
  <c r="E1988" i="4"/>
  <c r="L684" i="6" s="1"/>
  <c r="E1989" i="4"/>
  <c r="L685" i="6" s="1"/>
  <c r="E1990" i="4"/>
  <c r="L686" i="6" s="1"/>
  <c r="E1991" i="4"/>
  <c r="L687" i="6" s="1"/>
  <c r="E1992" i="4"/>
  <c r="L688" i="6" s="1"/>
  <c r="E1993" i="4"/>
  <c r="L689" i="6" s="1"/>
  <c r="E1994" i="4"/>
  <c r="L690" i="6" s="1"/>
  <c r="E1995" i="4"/>
  <c r="L70" i="6" s="1"/>
  <c r="E1996" i="4"/>
  <c r="L691" i="6" s="1"/>
  <c r="E1997" i="4"/>
  <c r="L692" i="6" s="1"/>
  <c r="E1998" i="4"/>
  <c r="L693" i="6" s="1"/>
  <c r="E1999" i="4"/>
  <c r="L694" i="6" s="1"/>
  <c r="E2000" i="4"/>
  <c r="L695" i="6" s="1"/>
  <c r="E2001" i="4"/>
  <c r="L696" i="6" s="1"/>
  <c r="E2002" i="4"/>
  <c r="L697" i="6" s="1"/>
  <c r="E2003" i="4"/>
  <c r="L698" i="6" s="1"/>
  <c r="E2004" i="4"/>
  <c r="L699" i="6" s="1"/>
  <c r="E2005" i="4"/>
  <c r="L700" i="6" s="1"/>
  <c r="E2006" i="4"/>
  <c r="L8" i="6" s="1"/>
  <c r="E2007" i="4"/>
  <c r="L71" i="6" s="1"/>
  <c r="E2008" i="4"/>
  <c r="L701" i="6" s="1"/>
  <c r="E2009" i="4"/>
  <c r="L702" i="6" s="1"/>
  <c r="E2010" i="4"/>
  <c r="L703" i="6" s="1"/>
  <c r="E2011" i="4"/>
  <c r="L704" i="6" s="1"/>
  <c r="E2012" i="4"/>
  <c r="L705" i="6" s="1"/>
  <c r="E2013" i="4"/>
  <c r="L706" i="6" s="1"/>
  <c r="E2014" i="4"/>
  <c r="L707" i="6" s="1"/>
  <c r="E2015" i="4"/>
  <c r="L708" i="6" s="1"/>
  <c r="E2016" i="4"/>
  <c r="L709" i="6" s="1"/>
  <c r="E2017" i="4"/>
  <c r="L710" i="6" s="1"/>
  <c r="E2018" i="4"/>
  <c r="L72" i="6" s="1"/>
  <c r="E2019" i="4"/>
  <c r="L711" i="6" s="1"/>
  <c r="E2020" i="4"/>
  <c r="L712" i="6" s="1"/>
  <c r="E2021" i="4"/>
  <c r="L713" i="6" s="1"/>
  <c r="E2022" i="4"/>
  <c r="L714" i="6" s="1"/>
  <c r="E2023" i="4"/>
  <c r="L715" i="6" s="1"/>
  <c r="E2024" i="4"/>
  <c r="L716" i="6" s="1"/>
  <c r="E2025" i="4"/>
  <c r="L717" i="6" s="1"/>
  <c r="E2026" i="4"/>
  <c r="L718" i="6" s="1"/>
  <c r="E2027" i="4"/>
  <c r="L719" i="6" s="1"/>
  <c r="E2028" i="4"/>
  <c r="L720" i="6" s="1"/>
  <c r="E2029" i="4"/>
  <c r="L73" i="6" s="1"/>
  <c r="E2030" i="4"/>
  <c r="L721" i="6" s="1"/>
  <c r="E2031" i="4"/>
  <c r="L722" i="6" s="1"/>
  <c r="E2032" i="4"/>
  <c r="L723" i="6" s="1"/>
  <c r="E2033" i="4"/>
  <c r="L724" i="6" s="1"/>
  <c r="E2034" i="4"/>
  <c r="L725" i="6" s="1"/>
  <c r="E2035" i="4"/>
  <c r="L726" i="6" s="1"/>
  <c r="E2036" i="4"/>
  <c r="L727" i="6" s="1"/>
  <c r="E2037" i="4"/>
  <c r="L728" i="6" s="1"/>
  <c r="E2038" i="4"/>
  <c r="L729" i="6" s="1"/>
  <c r="E2039" i="4"/>
  <c r="L730" i="6" s="1"/>
  <c r="E2040" i="4"/>
  <c r="L74" i="6" s="1"/>
  <c r="E2041" i="4"/>
  <c r="L731" i="6" s="1"/>
  <c r="E2042" i="4"/>
  <c r="L732" i="6" s="1"/>
  <c r="E2043" i="4"/>
  <c r="L733" i="6" s="1"/>
  <c r="E2044" i="4"/>
  <c r="L734" i="6" s="1"/>
  <c r="E2045" i="4"/>
  <c r="L735" i="6" s="1"/>
  <c r="E2046" i="4"/>
  <c r="L736" i="6" s="1"/>
  <c r="E2047" i="4"/>
  <c r="L737" i="6" s="1"/>
  <c r="E2048" i="4"/>
  <c r="L738" i="6" s="1"/>
  <c r="E2049" i="4"/>
  <c r="L739" i="6" s="1"/>
  <c r="E2050" i="4"/>
  <c r="L740" i="6" s="1"/>
  <c r="E2051" i="4"/>
  <c r="L75" i="6" s="1"/>
  <c r="E2052" i="4"/>
  <c r="L741" i="6" s="1"/>
  <c r="E2053" i="4"/>
  <c r="L742" i="6" s="1"/>
  <c r="E2054" i="4"/>
  <c r="L743" i="6" s="1"/>
  <c r="E2055" i="4"/>
  <c r="L744" i="6" s="1"/>
  <c r="E2056" i="4"/>
  <c r="L745" i="6" s="1"/>
  <c r="E2057" i="4"/>
  <c r="L746" i="6" s="1"/>
  <c r="E2058" i="4"/>
  <c r="L747" i="6" s="1"/>
  <c r="E2059" i="4"/>
  <c r="L748" i="6" s="1"/>
  <c r="E2060" i="4"/>
  <c r="L749" i="6" s="1"/>
  <c r="E2061" i="4"/>
  <c r="L750" i="6" s="1"/>
  <c r="E2062" i="4"/>
  <c r="L76" i="6" s="1"/>
  <c r="E2063" i="4"/>
  <c r="L751" i="6" s="1"/>
  <c r="E2064" i="4"/>
  <c r="L752" i="6" s="1"/>
  <c r="E2065" i="4"/>
  <c r="L753" i="6" s="1"/>
  <c r="E2066" i="4"/>
  <c r="L754" i="6" s="1"/>
  <c r="E2067" i="4"/>
  <c r="L755" i="6" s="1"/>
  <c r="E2068" i="4"/>
  <c r="L756" i="6" s="1"/>
  <c r="E2069" i="4"/>
  <c r="L757" i="6" s="1"/>
  <c r="E2070" i="4"/>
  <c r="L758" i="6" s="1"/>
  <c r="E2071" i="4"/>
  <c r="L759" i="6" s="1"/>
  <c r="E2072" i="4"/>
  <c r="L760" i="6" s="1"/>
  <c r="E2073" i="4"/>
  <c r="L77" i="6" s="1"/>
  <c r="E2074" i="4"/>
  <c r="L761" i="6" s="1"/>
  <c r="E2075" i="4"/>
  <c r="L762" i="6" s="1"/>
  <c r="E2076" i="4"/>
  <c r="L763" i="6" s="1"/>
  <c r="E2077" i="4"/>
  <c r="L764" i="6" s="1"/>
  <c r="E2078" i="4"/>
  <c r="L765" i="6" s="1"/>
  <c r="E2079" i="4"/>
  <c r="L766" i="6" s="1"/>
  <c r="E2080" i="4"/>
  <c r="L767" i="6" s="1"/>
  <c r="E2081" i="4"/>
  <c r="L768" i="6" s="1"/>
  <c r="E2082" i="4"/>
  <c r="L769" i="6" s="1"/>
  <c r="E2083" i="4"/>
  <c r="L770" i="6" s="1"/>
  <c r="E2084" i="4"/>
  <c r="L78" i="6" s="1"/>
  <c r="E2085" i="4"/>
  <c r="L771" i="6" s="1"/>
  <c r="E2086" i="4"/>
  <c r="L772" i="6" s="1"/>
  <c r="E2087" i="4"/>
  <c r="L773" i="6" s="1"/>
  <c r="E2088" i="4"/>
  <c r="L774" i="6" s="1"/>
  <c r="E2089" i="4"/>
  <c r="L775" i="6" s="1"/>
  <c r="E2090" i="4"/>
  <c r="L776" i="6" s="1"/>
  <c r="E2091" i="4"/>
  <c r="L777" i="6" s="1"/>
  <c r="E2092" i="4"/>
  <c r="L778" i="6" s="1"/>
  <c r="E2093" i="4"/>
  <c r="L779" i="6" s="1"/>
  <c r="E2094" i="4"/>
  <c r="L780" i="6" s="1"/>
  <c r="E2095" i="4"/>
  <c r="L79" i="6" s="1"/>
  <c r="E2096" i="4"/>
  <c r="L781" i="6" s="1"/>
  <c r="E2097" i="4"/>
  <c r="L782" i="6" s="1"/>
  <c r="E2098" i="4"/>
  <c r="L783" i="6" s="1"/>
  <c r="E2099" i="4"/>
  <c r="L784" i="6" s="1"/>
  <c r="E2100" i="4"/>
  <c r="L785" i="6" s="1"/>
  <c r="E2101" i="4"/>
  <c r="L786" i="6" s="1"/>
  <c r="E2102" i="4"/>
  <c r="L787" i="6" s="1"/>
  <c r="E2103" i="4"/>
  <c r="L788" i="6" s="1"/>
  <c r="E2104" i="4"/>
  <c r="L789" i="6" s="1"/>
  <c r="E2105" i="4"/>
  <c r="L790" i="6" s="1"/>
  <c r="E2106" i="4"/>
  <c r="L80" i="6" s="1"/>
  <c r="E2107" i="4"/>
  <c r="L791" i="6" s="1"/>
  <c r="E2108" i="4"/>
  <c r="L792" i="6" s="1"/>
  <c r="E2109" i="4"/>
  <c r="L793" i="6" s="1"/>
  <c r="E2110" i="4"/>
  <c r="L794" i="6" s="1"/>
  <c r="E2111" i="4"/>
  <c r="L795" i="6" s="1"/>
  <c r="E2112" i="4"/>
  <c r="L796" i="6" s="1"/>
  <c r="E2113" i="4"/>
  <c r="L797" i="6" s="1"/>
  <c r="E2114" i="4"/>
  <c r="L798" i="6" s="1"/>
  <c r="E2115" i="4"/>
  <c r="L799" i="6" s="1"/>
  <c r="E2116" i="4"/>
  <c r="L800" i="6" s="1"/>
  <c r="E2117" i="4"/>
  <c r="L9" i="6" s="1"/>
  <c r="E2118" i="4"/>
  <c r="L81" i="6" s="1"/>
  <c r="E2119" i="4"/>
  <c r="L801" i="6" s="1"/>
  <c r="E2120" i="4"/>
  <c r="L802" i="6" s="1"/>
  <c r="E2121" i="4"/>
  <c r="L803" i="6" s="1"/>
  <c r="E2122" i="4"/>
  <c r="L804" i="6" s="1"/>
  <c r="E2123" i="4"/>
  <c r="L805" i="6" s="1"/>
  <c r="E2124" i="4"/>
  <c r="L806" i="6" s="1"/>
  <c r="E2125" i="4"/>
  <c r="L807" i="6" s="1"/>
  <c r="E2126" i="4"/>
  <c r="L808" i="6" s="1"/>
  <c r="E2127" i="4"/>
  <c r="L809" i="6" s="1"/>
  <c r="E2128" i="4"/>
  <c r="L810" i="6" s="1"/>
  <c r="E2129" i="4"/>
  <c r="L82" i="6" s="1"/>
  <c r="E2130" i="4"/>
  <c r="L811" i="6" s="1"/>
  <c r="E2131" i="4"/>
  <c r="L812" i="6" s="1"/>
  <c r="E2132" i="4"/>
  <c r="L813" i="6" s="1"/>
  <c r="E2133" i="4"/>
  <c r="L814" i="6" s="1"/>
  <c r="E2134" i="4"/>
  <c r="L815" i="6" s="1"/>
  <c r="E2135" i="4"/>
  <c r="L816" i="6" s="1"/>
  <c r="E2136" i="4"/>
  <c r="L817" i="6" s="1"/>
  <c r="E2137" i="4"/>
  <c r="L818" i="6" s="1"/>
  <c r="E2138" i="4"/>
  <c r="L819" i="6" s="1"/>
  <c r="E2139" i="4"/>
  <c r="L820" i="6" s="1"/>
  <c r="E2140" i="4"/>
  <c r="L83" i="6" s="1"/>
  <c r="E2141" i="4"/>
  <c r="L821" i="6" s="1"/>
  <c r="E2142" i="4"/>
  <c r="L822" i="6" s="1"/>
  <c r="E2143" i="4"/>
  <c r="L823" i="6" s="1"/>
  <c r="E2144" i="4"/>
  <c r="L824" i="6" s="1"/>
  <c r="E2145" i="4"/>
  <c r="L825" i="6" s="1"/>
  <c r="E2146" i="4"/>
  <c r="L826" i="6" s="1"/>
  <c r="E2147" i="4"/>
  <c r="L827" i="6" s="1"/>
  <c r="E2148" i="4"/>
  <c r="L828" i="6" s="1"/>
  <c r="E2149" i="4"/>
  <c r="L829" i="6" s="1"/>
  <c r="E2150" i="4"/>
  <c r="L830" i="6" s="1"/>
  <c r="E2151" i="4"/>
  <c r="L84" i="6" s="1"/>
  <c r="E2152" i="4"/>
  <c r="L831" i="6" s="1"/>
  <c r="E2153" i="4"/>
  <c r="L832" i="6" s="1"/>
  <c r="E2154" i="4"/>
  <c r="L833" i="6" s="1"/>
  <c r="E2155" i="4"/>
  <c r="L834" i="6" s="1"/>
  <c r="E2156" i="4"/>
  <c r="L835" i="6" s="1"/>
  <c r="E2157" i="4"/>
  <c r="L836" i="6" s="1"/>
  <c r="E2158" i="4"/>
  <c r="L837" i="6" s="1"/>
  <c r="E2159" i="4"/>
  <c r="L838" i="6" s="1"/>
  <c r="E2160" i="4"/>
  <c r="L839" i="6" s="1"/>
  <c r="E2161" i="4"/>
  <c r="L840" i="6" s="1"/>
  <c r="E2162" i="4"/>
  <c r="L85" i="6" s="1"/>
  <c r="E2163" i="4"/>
  <c r="L841" i="6" s="1"/>
  <c r="E2164" i="4"/>
  <c r="L842" i="6" s="1"/>
  <c r="E2165" i="4"/>
  <c r="L843" i="6" s="1"/>
  <c r="E2166" i="4"/>
  <c r="L844" i="6" s="1"/>
  <c r="E2167" i="4"/>
  <c r="L845" i="6" s="1"/>
  <c r="E2168" i="4"/>
  <c r="L846" i="6" s="1"/>
  <c r="E2169" i="4"/>
  <c r="L847" i="6" s="1"/>
  <c r="E2170" i="4"/>
  <c r="L848" i="6" s="1"/>
  <c r="E2171" i="4"/>
  <c r="L849" i="6" s="1"/>
  <c r="E2172" i="4"/>
  <c r="L850" i="6" s="1"/>
  <c r="E2173" i="4"/>
  <c r="L86" i="6" s="1"/>
  <c r="E2174" i="4"/>
  <c r="L851" i="6" s="1"/>
  <c r="E2175" i="4"/>
  <c r="L852" i="6" s="1"/>
  <c r="E2176" i="4"/>
  <c r="L853" i="6" s="1"/>
  <c r="E2177" i="4"/>
  <c r="L854" i="6" s="1"/>
  <c r="E2178" i="4"/>
  <c r="L855" i="6" s="1"/>
  <c r="E2179" i="4"/>
  <c r="L856" i="6" s="1"/>
  <c r="E2180" i="4"/>
  <c r="L857" i="6" s="1"/>
  <c r="E2181" i="4"/>
  <c r="L858" i="6" s="1"/>
  <c r="E2182" i="4"/>
  <c r="L859" i="6" s="1"/>
  <c r="E2183" i="4"/>
  <c r="L860" i="6" s="1"/>
  <c r="E2184" i="4"/>
  <c r="L87" i="6" s="1"/>
  <c r="E2185" i="4"/>
  <c r="L861" i="6" s="1"/>
  <c r="E2186" i="4"/>
  <c r="L862" i="6" s="1"/>
  <c r="E2187" i="4"/>
  <c r="L863" i="6" s="1"/>
  <c r="E2188" i="4"/>
  <c r="L864" i="6" s="1"/>
  <c r="E2189" i="4"/>
  <c r="L865" i="6" s="1"/>
  <c r="E2190" i="4"/>
  <c r="L866" i="6" s="1"/>
  <c r="E2191" i="4"/>
  <c r="L867" i="6" s="1"/>
  <c r="E2192" i="4"/>
  <c r="L868" i="6" s="1"/>
  <c r="E2193" i="4"/>
  <c r="L869" i="6" s="1"/>
  <c r="E2194" i="4"/>
  <c r="L870" i="6" s="1"/>
  <c r="E2195" i="4"/>
  <c r="L88" i="6" s="1"/>
  <c r="E2196" i="4"/>
  <c r="L871" i="6" s="1"/>
  <c r="E2197" i="4"/>
  <c r="L872" i="6" s="1"/>
  <c r="E2198" i="4"/>
  <c r="L873" i="6" s="1"/>
  <c r="E2199" i="4"/>
  <c r="L874" i="6" s="1"/>
  <c r="E2200" i="4"/>
  <c r="L875" i="6" s="1"/>
  <c r="E2201" i="4"/>
  <c r="L876" i="6" s="1"/>
  <c r="E2202" i="4"/>
  <c r="L877" i="6" s="1"/>
  <c r="E2203" i="4"/>
  <c r="L878" i="6" s="1"/>
  <c r="E2204" i="4"/>
  <c r="L879" i="6" s="1"/>
  <c r="E2205" i="4"/>
  <c r="L880" i="6" s="1"/>
  <c r="E2206" i="4"/>
  <c r="L89" i="6" s="1"/>
  <c r="E2207" i="4"/>
  <c r="L881" i="6" s="1"/>
  <c r="E2208" i="4"/>
  <c r="L882" i="6" s="1"/>
  <c r="E2209" i="4"/>
  <c r="L883" i="6" s="1"/>
  <c r="E2210" i="4"/>
  <c r="L884" i="6" s="1"/>
  <c r="E2211" i="4"/>
  <c r="L885" i="6" s="1"/>
  <c r="E2212" i="4"/>
  <c r="L886" i="6" s="1"/>
  <c r="E2213" i="4"/>
  <c r="L887" i="6" s="1"/>
  <c r="E2214" i="4"/>
  <c r="L888" i="6" s="1"/>
  <c r="E2215" i="4"/>
  <c r="L889" i="6" s="1"/>
  <c r="E2216" i="4"/>
  <c r="L890" i="6" s="1"/>
  <c r="E2217" i="4"/>
  <c r="L90" i="6" s="1"/>
  <c r="E2218" i="4"/>
  <c r="L891" i="6" s="1"/>
  <c r="E2219" i="4"/>
  <c r="L892" i="6" s="1"/>
  <c r="E2220" i="4"/>
  <c r="L893" i="6" s="1"/>
  <c r="E2221" i="4"/>
  <c r="L894" i="6" s="1"/>
  <c r="E2222" i="4"/>
  <c r="L895" i="6" s="1"/>
  <c r="E2223" i="4"/>
  <c r="L896" i="6" s="1"/>
  <c r="E2224" i="4"/>
  <c r="L897" i="6" s="1"/>
  <c r="E2225" i="4"/>
  <c r="L898" i="6" s="1"/>
  <c r="E2226" i="4"/>
  <c r="L899" i="6" s="1"/>
  <c r="E2227" i="4"/>
  <c r="L900" i="6" s="1"/>
  <c r="E2228" i="4"/>
  <c r="L10" i="6" s="1"/>
  <c r="E2229" i="4"/>
  <c r="L91" i="6" s="1"/>
  <c r="E2230" i="4"/>
  <c r="L901" i="6" s="1"/>
  <c r="E2231" i="4"/>
  <c r="L902" i="6" s="1"/>
  <c r="E2232" i="4"/>
  <c r="L903" i="6" s="1"/>
  <c r="E2233" i="4"/>
  <c r="L904" i="6" s="1"/>
  <c r="E2234" i="4"/>
  <c r="L905" i="6" s="1"/>
  <c r="E2235" i="4"/>
  <c r="L906" i="6" s="1"/>
  <c r="E2236" i="4"/>
  <c r="L907" i="6" s="1"/>
  <c r="E2237" i="4"/>
  <c r="L908" i="6" s="1"/>
  <c r="E2238" i="4"/>
  <c r="L909" i="6" s="1"/>
  <c r="E2239" i="4"/>
  <c r="L910" i="6" s="1"/>
  <c r="E2240" i="4"/>
  <c r="L92" i="6" s="1"/>
  <c r="E2241" i="4"/>
  <c r="L911" i="6" s="1"/>
  <c r="E2242" i="4"/>
  <c r="L912" i="6" s="1"/>
  <c r="E2243" i="4"/>
  <c r="L913" i="6" s="1"/>
  <c r="E2244" i="4"/>
  <c r="L914" i="6" s="1"/>
  <c r="E2245" i="4"/>
  <c r="L915" i="6" s="1"/>
  <c r="E2246" i="4"/>
  <c r="L916" i="6" s="1"/>
  <c r="E2247" i="4"/>
  <c r="L917" i="6" s="1"/>
  <c r="E2248" i="4"/>
  <c r="L918" i="6" s="1"/>
  <c r="E2249" i="4"/>
  <c r="L919" i="6" s="1"/>
  <c r="E2250" i="4"/>
  <c r="L920" i="6" s="1"/>
  <c r="E2251" i="4"/>
  <c r="L93" i="6" s="1"/>
  <c r="E2252" i="4"/>
  <c r="L921" i="6" s="1"/>
  <c r="E2253" i="4"/>
  <c r="L922" i="6" s="1"/>
  <c r="E2254" i="4"/>
  <c r="L923" i="6" s="1"/>
  <c r="E2255" i="4"/>
  <c r="L924" i="6" s="1"/>
  <c r="E2256" i="4"/>
  <c r="L925" i="6" s="1"/>
  <c r="E2257" i="4"/>
  <c r="L926" i="6" s="1"/>
  <c r="E2258" i="4"/>
  <c r="L927" i="6" s="1"/>
  <c r="E2259" i="4"/>
  <c r="L928" i="6" s="1"/>
  <c r="E2260" i="4"/>
  <c r="L929" i="6" s="1"/>
  <c r="E2261" i="4"/>
  <c r="L930" i="6" s="1"/>
  <c r="E2262" i="4"/>
  <c r="L94" i="6" s="1"/>
  <c r="E2263" i="4"/>
  <c r="L931" i="6" s="1"/>
  <c r="E2264" i="4"/>
  <c r="L932" i="6" s="1"/>
  <c r="E2265" i="4"/>
  <c r="L933" i="6" s="1"/>
  <c r="E2266" i="4"/>
  <c r="L934" i="6" s="1"/>
  <c r="E2267" i="4"/>
  <c r="L935" i="6" s="1"/>
  <c r="E2268" i="4"/>
  <c r="L936" i="6" s="1"/>
  <c r="E2269" i="4"/>
  <c r="L937" i="6" s="1"/>
  <c r="E2270" i="4"/>
  <c r="L938" i="6" s="1"/>
  <c r="E2271" i="4"/>
  <c r="L939" i="6" s="1"/>
  <c r="E2272" i="4"/>
  <c r="L940" i="6" s="1"/>
  <c r="E2273" i="4"/>
  <c r="L95" i="6" s="1"/>
  <c r="E2274" i="4"/>
  <c r="L941" i="6" s="1"/>
  <c r="E2275" i="4"/>
  <c r="L942" i="6" s="1"/>
  <c r="E2276" i="4"/>
  <c r="L943" i="6" s="1"/>
  <c r="E2277" i="4"/>
  <c r="L944" i="6" s="1"/>
  <c r="E2278" i="4"/>
  <c r="L945" i="6" s="1"/>
  <c r="E2279" i="4"/>
  <c r="L946" i="6" s="1"/>
  <c r="E2280" i="4"/>
  <c r="L947" i="6" s="1"/>
  <c r="E2281" i="4"/>
  <c r="L948" i="6" s="1"/>
  <c r="E2282" i="4"/>
  <c r="L949" i="6" s="1"/>
  <c r="E2283" i="4"/>
  <c r="L950" i="6" s="1"/>
  <c r="E2284" i="4"/>
  <c r="L96" i="6" s="1"/>
  <c r="E2285" i="4"/>
  <c r="L951" i="6" s="1"/>
  <c r="E2286" i="4"/>
  <c r="L952" i="6" s="1"/>
  <c r="E2287" i="4"/>
  <c r="L953" i="6" s="1"/>
  <c r="E2288" i="4"/>
  <c r="L954" i="6" s="1"/>
  <c r="E2289" i="4"/>
  <c r="L955" i="6" s="1"/>
  <c r="E2290" i="4"/>
  <c r="L956" i="6" s="1"/>
  <c r="E2291" i="4"/>
  <c r="L957" i="6" s="1"/>
  <c r="E2292" i="4"/>
  <c r="L958" i="6" s="1"/>
  <c r="E2293" i="4"/>
  <c r="L959" i="6" s="1"/>
  <c r="E2294" i="4"/>
  <c r="L960" i="6" s="1"/>
  <c r="E2295" i="4"/>
  <c r="L97" i="6" s="1"/>
  <c r="E2296" i="4"/>
  <c r="L961" i="6" s="1"/>
  <c r="E2297" i="4"/>
  <c r="L962" i="6" s="1"/>
  <c r="E2298" i="4"/>
  <c r="L963" i="6" s="1"/>
  <c r="E2299" i="4"/>
  <c r="L964" i="6" s="1"/>
  <c r="E2300" i="4"/>
  <c r="L965" i="6" s="1"/>
  <c r="E2301" i="4"/>
  <c r="L966" i="6" s="1"/>
  <c r="E2302" i="4"/>
  <c r="L967" i="6" s="1"/>
  <c r="E2303" i="4"/>
  <c r="L968" i="6" s="1"/>
  <c r="E2304" i="4"/>
  <c r="L969" i="6" s="1"/>
  <c r="E2305" i="4"/>
  <c r="L970" i="6" s="1"/>
  <c r="E2306" i="4"/>
  <c r="L98" i="6" s="1"/>
  <c r="E2307" i="4"/>
  <c r="L971" i="6" s="1"/>
  <c r="E2308" i="4"/>
  <c r="L972" i="6" s="1"/>
  <c r="E2309" i="4"/>
  <c r="L973" i="6" s="1"/>
  <c r="E2310" i="4"/>
  <c r="L974" i="6" s="1"/>
  <c r="E2311" i="4"/>
  <c r="L975" i="6" s="1"/>
  <c r="E2312" i="4"/>
  <c r="L976" i="6" s="1"/>
  <c r="E2313" i="4"/>
  <c r="L977" i="6" s="1"/>
  <c r="E2314" i="4"/>
  <c r="L978" i="6" s="1"/>
  <c r="E2315" i="4"/>
  <c r="L979" i="6" s="1"/>
  <c r="E2316" i="4"/>
  <c r="L980" i="6" s="1"/>
  <c r="E2317" i="4"/>
  <c r="L99" i="6" s="1"/>
  <c r="E2318" i="4"/>
  <c r="L981" i="6" s="1"/>
  <c r="E2319" i="4"/>
  <c r="L982" i="6" s="1"/>
  <c r="E2320" i="4"/>
  <c r="L983" i="6" s="1"/>
  <c r="E2321" i="4"/>
  <c r="L984" i="6" s="1"/>
  <c r="E2322" i="4"/>
  <c r="L985" i="6" s="1"/>
  <c r="E2323" i="4"/>
  <c r="L986" i="6" s="1"/>
  <c r="E2324" i="4"/>
  <c r="L987" i="6" s="1"/>
  <c r="E2325" i="4"/>
  <c r="L988" i="6" s="1"/>
  <c r="E2326" i="4"/>
  <c r="L989" i="6" s="1"/>
  <c r="E2327" i="4"/>
  <c r="L990" i="6" s="1"/>
  <c r="E2328" i="4"/>
  <c r="L100" i="6" s="1"/>
  <c r="E2329" i="4"/>
  <c r="L991" i="6" s="1"/>
  <c r="E2330" i="4"/>
  <c r="L992" i="6" s="1"/>
  <c r="E2331" i="4"/>
  <c r="L993" i="6" s="1"/>
  <c r="E2332" i="4"/>
  <c r="L994" i="6" s="1"/>
  <c r="E2333" i="4"/>
  <c r="L995" i="6" s="1"/>
  <c r="E2334" i="4"/>
  <c r="L996" i="6" s="1"/>
  <c r="E2335" i="4"/>
  <c r="L997" i="6" s="1"/>
  <c r="E2336" i="4"/>
  <c r="L998" i="6" s="1"/>
  <c r="E2337" i="4"/>
  <c r="L999" i="6" s="1"/>
  <c r="E2338" i="4"/>
  <c r="L1000" i="6" s="1"/>
  <c r="E2339" i="4"/>
  <c r="E2340" i="4"/>
  <c r="E2341" i="4"/>
  <c r="E2342" i="4"/>
  <c r="E2343" i="4"/>
  <c r="E2344" i="4"/>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J2005" i="6"/>
  <c r="J2006" i="6"/>
  <c r="J2007" i="6"/>
  <c r="J2008" i="6"/>
  <c r="J2009" i="6"/>
  <c r="J2010" i="6"/>
  <c r="J2011" i="6"/>
  <c r="J2012" i="6"/>
  <c r="J2013" i="6"/>
  <c r="J2014" i="6"/>
  <c r="J2015" i="6"/>
  <c r="J2016" i="6"/>
  <c r="J2017" i="6"/>
  <c r="J2018" i="6"/>
  <c r="J2019" i="6"/>
  <c r="J2020" i="6"/>
  <c r="J2021" i="6"/>
  <c r="J2022" i="6"/>
  <c r="J2023" i="6"/>
  <c r="J2024" i="6"/>
  <c r="J2025" i="6"/>
  <c r="J2026" i="6"/>
  <c r="J2027" i="6"/>
  <c r="J2028" i="6"/>
  <c r="J2029" i="6"/>
  <c r="J2030" i="6"/>
  <c r="J2031" i="6"/>
  <c r="J2032" i="6"/>
  <c r="J2033" i="6"/>
  <c r="J2034" i="6"/>
  <c r="J2035" i="6"/>
  <c r="J2036" i="6"/>
  <c r="J2037" i="6"/>
  <c r="J2038" i="6"/>
  <c r="J2039" i="6"/>
  <c r="J2040" i="6"/>
  <c r="J2041" i="6"/>
  <c r="J2042" i="6"/>
  <c r="J2043" i="6"/>
  <c r="J2044" i="6"/>
  <c r="J2045" i="6"/>
  <c r="J2046" i="6"/>
  <c r="J2047" i="6"/>
  <c r="J2048" i="6"/>
  <c r="J2049" i="6"/>
  <c r="J2050" i="6"/>
  <c r="J2051" i="6"/>
  <c r="J2052" i="6"/>
  <c r="J2053" i="6"/>
  <c r="J2054" i="6"/>
  <c r="J2055" i="6"/>
  <c r="J2056" i="6"/>
  <c r="J2057" i="6"/>
  <c r="J2058" i="6"/>
  <c r="J2059" i="6"/>
  <c r="J2060" i="6"/>
  <c r="J2061" i="6"/>
  <c r="J2062" i="6"/>
  <c r="J2063" i="6"/>
  <c r="J2064" i="6"/>
  <c r="J2065" i="6"/>
  <c r="J2066" i="6"/>
  <c r="J2067" i="6"/>
  <c r="J2068" i="6"/>
  <c r="J2069" i="6"/>
  <c r="J2070" i="6"/>
  <c r="J2071" i="6"/>
  <c r="J2072" i="6"/>
  <c r="J2073" i="6"/>
  <c r="J2074" i="6"/>
  <c r="J2075" i="6"/>
  <c r="J2076" i="6"/>
  <c r="J2077" i="6"/>
  <c r="J2078" i="6"/>
  <c r="J2079" i="6"/>
  <c r="J2080" i="6"/>
  <c r="J2081" i="6"/>
  <c r="J2082" i="6"/>
  <c r="J2083" i="6"/>
  <c r="J2084" i="6"/>
  <c r="J2085" i="6"/>
  <c r="J2086" i="6"/>
  <c r="J2087" i="6"/>
  <c r="J2088" i="6"/>
  <c r="J2089" i="6"/>
  <c r="J2090" i="6"/>
  <c r="J2091" i="6"/>
  <c r="J2092" i="6"/>
  <c r="J2093" i="6"/>
  <c r="J2094" i="6"/>
  <c r="J2095" i="6"/>
  <c r="J2096" i="6"/>
  <c r="J2097" i="6"/>
  <c r="J2098" i="6"/>
  <c r="J2099" i="6"/>
  <c r="J2100" i="6"/>
  <c r="J2101" i="6"/>
  <c r="J2102" i="6"/>
  <c r="J2103" i="6"/>
  <c r="J2104" i="6"/>
  <c r="J2105" i="6"/>
  <c r="J2106" i="6"/>
  <c r="J2107" i="6"/>
  <c r="J2108" i="6"/>
  <c r="J2109" i="6"/>
  <c r="J2110" i="6"/>
  <c r="J2111" i="6"/>
  <c r="J2112" i="6"/>
  <c r="J2113" i="6"/>
  <c r="J2114" i="6"/>
  <c r="J2115" i="6"/>
  <c r="J2116" i="6"/>
  <c r="J2117" i="6"/>
  <c r="J2118" i="6"/>
  <c r="J2119" i="6"/>
  <c r="J2120" i="6"/>
  <c r="J2121" i="6"/>
  <c r="J2122" i="6"/>
  <c r="J2123" i="6"/>
  <c r="J2124" i="6"/>
  <c r="J2125" i="6"/>
  <c r="J2126" i="6"/>
  <c r="J2127" i="6"/>
  <c r="J2128" i="6"/>
  <c r="J2129" i="6"/>
  <c r="J2130" i="6"/>
  <c r="J2131" i="6"/>
  <c r="J2132" i="6"/>
  <c r="J2133" i="6"/>
  <c r="J2134" i="6"/>
  <c r="J2135" i="6"/>
  <c r="J2136" i="6"/>
  <c r="J2137" i="6"/>
  <c r="J2138" i="6"/>
  <c r="J2139" i="6"/>
  <c r="J2140" i="6"/>
  <c r="J2141" i="6"/>
  <c r="J2142" i="6"/>
  <c r="J2143" i="6"/>
  <c r="J2144" i="6"/>
  <c r="J2145" i="6"/>
  <c r="J2146" i="6"/>
  <c r="J2147" i="6"/>
  <c r="J2148" i="6"/>
  <c r="J2149" i="6"/>
  <c r="J2150" i="6"/>
  <c r="J2151" i="6"/>
  <c r="J2152" i="6"/>
  <c r="J2153" i="6"/>
  <c r="J2154" i="6"/>
  <c r="J2155" i="6"/>
  <c r="J2156" i="6"/>
  <c r="J2157" i="6"/>
  <c r="J2158" i="6"/>
  <c r="J2159" i="6"/>
  <c r="J2160" i="6"/>
  <c r="J2161" i="6"/>
  <c r="J2162" i="6"/>
  <c r="J2163" i="6"/>
  <c r="J2164" i="6"/>
  <c r="J2165" i="6"/>
  <c r="J2166" i="6"/>
  <c r="J2167" i="6"/>
  <c r="J2168" i="6"/>
  <c r="J2169" i="6"/>
  <c r="J2170" i="6"/>
  <c r="J2171" i="6"/>
  <c r="J2172" i="6"/>
  <c r="J2173" i="6"/>
  <c r="J2174" i="6"/>
  <c r="J2175" i="6"/>
  <c r="J2176" i="6"/>
  <c r="J2177" i="6"/>
  <c r="J2178" i="6"/>
  <c r="J2179" i="6"/>
  <c r="J2180" i="6"/>
  <c r="J2181" i="6"/>
  <c r="J2182" i="6"/>
  <c r="J2183" i="6"/>
  <c r="J2184" i="6"/>
  <c r="J2185" i="6"/>
  <c r="J2186" i="6"/>
  <c r="J2187" i="6"/>
  <c r="J2188" i="6"/>
  <c r="J2189" i="6"/>
  <c r="J2190" i="6"/>
  <c r="J2191" i="6"/>
  <c r="J2192" i="6"/>
  <c r="J2193" i="6"/>
  <c r="J2194" i="6"/>
  <c r="J2195" i="6"/>
  <c r="J2196" i="6"/>
  <c r="J2197" i="6"/>
  <c r="J2198" i="6"/>
  <c r="J2199" i="6"/>
  <c r="J2200" i="6"/>
  <c r="J2201" i="6"/>
  <c r="J2202" i="6"/>
  <c r="J2203" i="6"/>
  <c r="J2204" i="6"/>
  <c r="J2205" i="6"/>
  <c r="J2206" i="6"/>
  <c r="J2207" i="6"/>
  <c r="J2208" i="6"/>
  <c r="J2209" i="6"/>
  <c r="J2210" i="6"/>
  <c r="J2211" i="6"/>
  <c r="J2212" i="6"/>
  <c r="J2213" i="6"/>
  <c r="J2214" i="6"/>
  <c r="J2215" i="6"/>
  <c r="J2216" i="6"/>
  <c r="J2217" i="6"/>
  <c r="J2218" i="6"/>
  <c r="J2219" i="6"/>
  <c r="J2220" i="6"/>
  <c r="J2221" i="6"/>
  <c r="J2222" i="6"/>
  <c r="J2223" i="6"/>
  <c r="J2224" i="6"/>
  <c r="J2225" i="6"/>
  <c r="J2226" i="6"/>
  <c r="J2227" i="6"/>
  <c r="J2228" i="6"/>
  <c r="J2229" i="6"/>
  <c r="J2230" i="6"/>
  <c r="J2231" i="6"/>
  <c r="J2232" i="6"/>
  <c r="J2233" i="6"/>
  <c r="J2234" i="6"/>
  <c r="J2235" i="6"/>
  <c r="J2236" i="6"/>
  <c r="J2237" i="6"/>
  <c r="J2238" i="6"/>
  <c r="J2239" i="6"/>
  <c r="J2240" i="6"/>
  <c r="J2241" i="6"/>
  <c r="J2242" i="6"/>
  <c r="J2243" i="6"/>
  <c r="J2244" i="6"/>
  <c r="J2245" i="6"/>
  <c r="J2246" i="6"/>
  <c r="J2247" i="6"/>
  <c r="J2248" i="6"/>
  <c r="J2249" i="6"/>
  <c r="J2250" i="6"/>
  <c r="J2251" i="6"/>
  <c r="J2252" i="6"/>
  <c r="J2253" i="6"/>
  <c r="J2254" i="6"/>
  <c r="J2255" i="6"/>
  <c r="J2256" i="6"/>
  <c r="J2257" i="6"/>
  <c r="J2258" i="6"/>
  <c r="J2259" i="6"/>
  <c r="J2260" i="6"/>
  <c r="J2261" i="6"/>
  <c r="J2262" i="6"/>
  <c r="J2263" i="6"/>
  <c r="J2264" i="6"/>
  <c r="J2265" i="6"/>
  <c r="J2266" i="6"/>
  <c r="J2267" i="6"/>
  <c r="J2268" i="6"/>
  <c r="J2269" i="6"/>
  <c r="J2270" i="6"/>
  <c r="J2271" i="6"/>
  <c r="J2272" i="6"/>
  <c r="J2273" i="6"/>
  <c r="J2274" i="6"/>
  <c r="J2275" i="6"/>
  <c r="J2276" i="6"/>
  <c r="J2277" i="6"/>
  <c r="J2278" i="6"/>
  <c r="J2279" i="6"/>
  <c r="J2280" i="6"/>
  <c r="J2281" i="6"/>
  <c r="J2282" i="6"/>
  <c r="J2283" i="6"/>
  <c r="J2284" i="6"/>
  <c r="J2285" i="6"/>
  <c r="J2286" i="6"/>
  <c r="J2287" i="6"/>
  <c r="J2288" i="6"/>
  <c r="J2289" i="6"/>
  <c r="J2290" i="6"/>
  <c r="J2291" i="6"/>
  <c r="J2292" i="6"/>
  <c r="J2293" i="6"/>
  <c r="J2294" i="6"/>
  <c r="J2295" i="6"/>
  <c r="J2296" i="6"/>
  <c r="J2297" i="6"/>
  <c r="J2298" i="6"/>
  <c r="J2299" i="6"/>
  <c r="J2300" i="6"/>
  <c r="J2301" i="6"/>
  <c r="J2302" i="6"/>
  <c r="J2303" i="6"/>
  <c r="J2304" i="6"/>
  <c r="J2305" i="6"/>
  <c r="J2306" i="6"/>
  <c r="J2307" i="6"/>
  <c r="J2308" i="6"/>
  <c r="J2309" i="6"/>
  <c r="J2310" i="6"/>
  <c r="J2311" i="6"/>
  <c r="J2312" i="6"/>
  <c r="J2313" i="6"/>
  <c r="J2314" i="6"/>
  <c r="J2315" i="6"/>
  <c r="J2316" i="6"/>
  <c r="J2317" i="6"/>
  <c r="J2318" i="6"/>
  <c r="J2319" i="6"/>
  <c r="J2320" i="6"/>
  <c r="J2321" i="6"/>
  <c r="J2322" i="6"/>
  <c r="J2323" i="6"/>
  <c r="J2324" i="6"/>
  <c r="J2325" i="6"/>
  <c r="J2326" i="6"/>
  <c r="J2327" i="6"/>
  <c r="J2328" i="6"/>
  <c r="J2329" i="6"/>
  <c r="J2330" i="6"/>
  <c r="J2331" i="6"/>
  <c r="J2332" i="6"/>
  <c r="J2333" i="6"/>
  <c r="J2334" i="6"/>
  <c r="J2335" i="6"/>
  <c r="J2336" i="6"/>
  <c r="J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2005" i="6"/>
  <c r="I2006" i="6"/>
  <c r="I2007" i="6"/>
  <c r="I2008" i="6"/>
  <c r="I2009" i="6"/>
  <c r="I2010" i="6"/>
  <c r="I2011" i="6"/>
  <c r="I2012" i="6"/>
  <c r="I2013" i="6"/>
  <c r="I2014" i="6"/>
  <c r="I2015" i="6"/>
  <c r="I2016" i="6"/>
  <c r="I2017" i="6"/>
  <c r="I2018" i="6"/>
  <c r="I2019" i="6"/>
  <c r="I2020" i="6"/>
  <c r="I2021" i="6"/>
  <c r="I2022" i="6"/>
  <c r="I2023" i="6"/>
  <c r="I2024" i="6"/>
  <c r="I2025" i="6"/>
  <c r="I2026" i="6"/>
  <c r="I2027" i="6"/>
  <c r="I2028" i="6"/>
  <c r="I2029" i="6"/>
  <c r="I2030" i="6"/>
  <c r="I2031" i="6"/>
  <c r="I2032" i="6"/>
  <c r="I2033" i="6"/>
  <c r="I2034" i="6"/>
  <c r="I2035" i="6"/>
  <c r="I2036" i="6"/>
  <c r="I2037" i="6"/>
  <c r="I2038" i="6"/>
  <c r="I2039" i="6"/>
  <c r="I2040" i="6"/>
  <c r="I2041" i="6"/>
  <c r="I2042" i="6"/>
  <c r="I2043" i="6"/>
  <c r="I2044" i="6"/>
  <c r="I2045" i="6"/>
  <c r="I2046" i="6"/>
  <c r="I2047" i="6"/>
  <c r="I2048" i="6"/>
  <c r="I2049" i="6"/>
  <c r="I2050" i="6"/>
  <c r="I2051" i="6"/>
  <c r="I2052" i="6"/>
  <c r="I2053" i="6"/>
  <c r="I2054" i="6"/>
  <c r="I2055" i="6"/>
  <c r="I2056" i="6"/>
  <c r="I2057" i="6"/>
  <c r="I2058" i="6"/>
  <c r="I2059" i="6"/>
  <c r="I2060" i="6"/>
  <c r="I2061" i="6"/>
  <c r="I2062" i="6"/>
  <c r="I2063" i="6"/>
  <c r="I2064" i="6"/>
  <c r="I2065" i="6"/>
  <c r="I2066" i="6"/>
  <c r="I2067" i="6"/>
  <c r="I2068" i="6"/>
  <c r="I2069" i="6"/>
  <c r="I2070" i="6"/>
  <c r="I2071" i="6"/>
  <c r="I2072" i="6"/>
  <c r="I2073" i="6"/>
  <c r="I2074" i="6"/>
  <c r="I2075" i="6"/>
  <c r="I2076" i="6"/>
  <c r="I2077" i="6"/>
  <c r="I2078" i="6"/>
  <c r="I2079" i="6"/>
  <c r="I2080" i="6"/>
  <c r="I2081" i="6"/>
  <c r="I2082" i="6"/>
  <c r="I2083" i="6"/>
  <c r="I2084" i="6"/>
  <c r="I2085" i="6"/>
  <c r="I2086" i="6"/>
  <c r="I2087" i="6"/>
  <c r="I2088" i="6"/>
  <c r="I2089" i="6"/>
  <c r="I2090" i="6"/>
  <c r="I2091" i="6"/>
  <c r="I2092" i="6"/>
  <c r="I2093" i="6"/>
  <c r="I2094" i="6"/>
  <c r="I2095" i="6"/>
  <c r="I2096" i="6"/>
  <c r="I2097" i="6"/>
  <c r="I2098" i="6"/>
  <c r="I2099" i="6"/>
  <c r="I2100" i="6"/>
  <c r="I2101" i="6"/>
  <c r="I2102" i="6"/>
  <c r="I2103" i="6"/>
  <c r="I2104" i="6"/>
  <c r="I2105" i="6"/>
  <c r="I2106" i="6"/>
  <c r="I2107" i="6"/>
  <c r="I2108" i="6"/>
  <c r="I2109" i="6"/>
  <c r="I2110" i="6"/>
  <c r="I2111" i="6"/>
  <c r="I2112" i="6"/>
  <c r="I2113" i="6"/>
  <c r="I2114" i="6"/>
  <c r="I2115" i="6"/>
  <c r="I2116" i="6"/>
  <c r="I2117" i="6"/>
  <c r="I2118" i="6"/>
  <c r="I2119" i="6"/>
  <c r="I2120" i="6"/>
  <c r="I2121" i="6"/>
  <c r="I2122" i="6"/>
  <c r="I2123" i="6"/>
  <c r="I2124" i="6"/>
  <c r="I2125" i="6"/>
  <c r="I2126" i="6"/>
  <c r="I2127" i="6"/>
  <c r="I2128" i="6"/>
  <c r="I2129" i="6"/>
  <c r="I2130" i="6"/>
  <c r="I2131" i="6"/>
  <c r="I2132" i="6"/>
  <c r="I2133" i="6"/>
  <c r="I2134" i="6"/>
  <c r="I2135" i="6"/>
  <c r="I2136" i="6"/>
  <c r="I2137" i="6"/>
  <c r="I2138" i="6"/>
  <c r="I2139" i="6"/>
  <c r="I2140" i="6"/>
  <c r="I2141" i="6"/>
  <c r="I2142" i="6"/>
  <c r="I2143" i="6"/>
  <c r="I2144" i="6"/>
  <c r="I2145" i="6"/>
  <c r="I2146" i="6"/>
  <c r="I2147" i="6"/>
  <c r="I2148" i="6"/>
  <c r="I2149" i="6"/>
  <c r="I2150" i="6"/>
  <c r="I2151" i="6"/>
  <c r="I2152" i="6"/>
  <c r="I2153" i="6"/>
  <c r="I2154" i="6"/>
  <c r="I2155" i="6"/>
  <c r="I2156" i="6"/>
  <c r="I2157" i="6"/>
  <c r="I2158" i="6"/>
  <c r="I2159" i="6"/>
  <c r="I2160" i="6"/>
  <c r="I2161" i="6"/>
  <c r="I2162" i="6"/>
  <c r="I2163" i="6"/>
  <c r="I2164" i="6"/>
  <c r="I2165" i="6"/>
  <c r="I2166" i="6"/>
  <c r="I2167" i="6"/>
  <c r="I2168" i="6"/>
  <c r="I2169" i="6"/>
  <c r="I2170" i="6"/>
  <c r="I2171" i="6"/>
  <c r="I2172" i="6"/>
  <c r="I2173" i="6"/>
  <c r="I2174" i="6"/>
  <c r="I2175" i="6"/>
  <c r="I2176" i="6"/>
  <c r="I2177" i="6"/>
  <c r="I2178" i="6"/>
  <c r="I2179" i="6"/>
  <c r="I2180" i="6"/>
  <c r="I2181" i="6"/>
  <c r="I2182" i="6"/>
  <c r="I2183" i="6"/>
  <c r="I2184" i="6"/>
  <c r="I2185" i="6"/>
  <c r="I2186" i="6"/>
  <c r="I2187" i="6"/>
  <c r="I2188" i="6"/>
  <c r="I2189" i="6"/>
  <c r="I2190" i="6"/>
  <c r="I2191" i="6"/>
  <c r="I2192" i="6"/>
  <c r="I2193" i="6"/>
  <c r="I2194" i="6"/>
  <c r="I2195" i="6"/>
  <c r="I2196" i="6"/>
  <c r="I2197" i="6"/>
  <c r="I2198" i="6"/>
  <c r="I2199" i="6"/>
  <c r="I2200" i="6"/>
  <c r="I2201" i="6"/>
  <c r="I2202" i="6"/>
  <c r="I2203" i="6"/>
  <c r="I2204" i="6"/>
  <c r="I2205" i="6"/>
  <c r="I2206" i="6"/>
  <c r="I2207" i="6"/>
  <c r="I2208" i="6"/>
  <c r="I2209" i="6"/>
  <c r="I2210" i="6"/>
  <c r="I2211" i="6"/>
  <c r="I2212" i="6"/>
  <c r="I2213" i="6"/>
  <c r="I2214" i="6"/>
  <c r="I2215" i="6"/>
  <c r="I2216" i="6"/>
  <c r="I2217" i="6"/>
  <c r="I2218" i="6"/>
  <c r="I2219" i="6"/>
  <c r="I2220" i="6"/>
  <c r="I2221" i="6"/>
  <c r="I2222" i="6"/>
  <c r="I2223" i="6"/>
  <c r="I2224" i="6"/>
  <c r="I2225" i="6"/>
  <c r="I2226" i="6"/>
  <c r="I2227" i="6"/>
  <c r="I2228" i="6"/>
  <c r="I2229" i="6"/>
  <c r="I2230" i="6"/>
  <c r="I2231" i="6"/>
  <c r="I2232" i="6"/>
  <c r="I2233" i="6"/>
  <c r="I2234" i="6"/>
  <c r="I2235" i="6"/>
  <c r="I2236" i="6"/>
  <c r="I2237" i="6"/>
  <c r="I2238" i="6"/>
  <c r="I2239" i="6"/>
  <c r="I2240" i="6"/>
  <c r="I2241" i="6"/>
  <c r="I2242" i="6"/>
  <c r="I2243" i="6"/>
  <c r="I2244" i="6"/>
  <c r="I2245" i="6"/>
  <c r="I2246" i="6"/>
  <c r="I2247" i="6"/>
  <c r="I2248" i="6"/>
  <c r="I2249" i="6"/>
  <c r="I2250" i="6"/>
  <c r="I2251" i="6"/>
  <c r="I2252" i="6"/>
  <c r="I2253" i="6"/>
  <c r="I2254" i="6"/>
  <c r="I2255" i="6"/>
  <c r="I2256" i="6"/>
  <c r="I2257" i="6"/>
  <c r="I2258" i="6"/>
  <c r="I2259" i="6"/>
  <c r="I2260" i="6"/>
  <c r="I2261" i="6"/>
  <c r="I2262" i="6"/>
  <c r="I2263" i="6"/>
  <c r="I2264" i="6"/>
  <c r="I2265" i="6"/>
  <c r="I2266" i="6"/>
  <c r="I2267" i="6"/>
  <c r="I2268" i="6"/>
  <c r="I2269" i="6"/>
  <c r="I2270" i="6"/>
  <c r="I2271" i="6"/>
  <c r="I2272" i="6"/>
  <c r="I2273" i="6"/>
  <c r="I2274" i="6"/>
  <c r="I2275" i="6"/>
  <c r="I2276" i="6"/>
  <c r="I2277" i="6"/>
  <c r="I2278" i="6"/>
  <c r="I2279" i="6"/>
  <c r="I2280" i="6"/>
  <c r="I2281" i="6"/>
  <c r="I2282" i="6"/>
  <c r="I2283" i="6"/>
  <c r="I2284" i="6"/>
  <c r="I2285" i="6"/>
  <c r="I2286" i="6"/>
  <c r="I2287" i="6"/>
  <c r="I2288" i="6"/>
  <c r="I2289" i="6"/>
  <c r="I2290" i="6"/>
  <c r="I2291" i="6"/>
  <c r="I2292" i="6"/>
  <c r="I2293" i="6"/>
  <c r="I2294" i="6"/>
  <c r="I2295" i="6"/>
  <c r="I2296" i="6"/>
  <c r="I2297" i="6"/>
  <c r="I2298" i="6"/>
  <c r="I2299" i="6"/>
  <c r="I2300" i="6"/>
  <c r="I2301" i="6"/>
  <c r="I2302" i="6"/>
  <c r="I2303" i="6"/>
  <c r="I2304" i="6"/>
  <c r="I2305" i="6"/>
  <c r="I2306" i="6"/>
  <c r="I2307" i="6"/>
  <c r="I2308" i="6"/>
  <c r="I2309" i="6"/>
  <c r="I2310" i="6"/>
  <c r="I2311" i="6"/>
  <c r="I2312" i="6"/>
  <c r="I2313" i="6"/>
  <c r="I2314" i="6"/>
  <c r="I2315" i="6"/>
  <c r="I2316" i="6"/>
  <c r="I2317" i="6"/>
  <c r="I2318" i="6"/>
  <c r="I2319" i="6"/>
  <c r="I2320" i="6"/>
  <c r="I2321" i="6"/>
  <c r="I2322" i="6"/>
  <c r="I2323" i="6"/>
  <c r="I2324" i="6"/>
  <c r="I2325" i="6"/>
  <c r="I2326" i="6"/>
  <c r="I2327" i="6"/>
  <c r="I2328" i="6"/>
  <c r="I2329" i="6"/>
  <c r="I2330" i="6"/>
  <c r="I2331" i="6"/>
  <c r="I2332" i="6"/>
  <c r="I2333" i="6"/>
  <c r="I2334" i="6"/>
  <c r="I2335" i="6"/>
  <c r="I2336" i="6"/>
  <c r="I2"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 i="6"/>
  <c r="H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 i="6"/>
  <c r="J39" i="5"/>
  <c r="B1051" i="4"/>
  <c r="E1051" i="4" s="1"/>
  <c r="L1944" i="6" s="1"/>
  <c r="B1054" i="4"/>
  <c r="E1054" i="4" s="1"/>
  <c r="L1947" i="6" s="1"/>
  <c r="J23" i="5"/>
  <c r="J22" i="5"/>
  <c r="J21" i="5"/>
  <c r="J20" i="5"/>
  <c r="J19" i="5"/>
  <c r="J15" i="5"/>
  <c r="J14" i="5"/>
  <c r="J13" i="5"/>
  <c r="K12" i="5"/>
  <c r="J11" i="5"/>
  <c r="J10" i="5"/>
  <c r="J8" i="5"/>
  <c r="J7" i="5"/>
  <c r="J4" i="5"/>
  <c r="J12" i="5" s="1"/>
  <c r="K19" i="4"/>
  <c r="O1014" i="6" s="1"/>
  <c r="J13" i="4"/>
  <c r="N1009" i="6" s="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 i="3"/>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J9" i="5" s="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 i="2"/>
  <c r="J40" i="5" l="1"/>
  <c r="J28" i="5"/>
  <c r="J30" i="5"/>
  <c r="J29" i="5"/>
  <c r="J26" i="5"/>
  <c r="J25" i="5"/>
</calcChain>
</file>

<file path=xl/sharedStrings.xml><?xml version="1.0" encoding="utf-8"?>
<sst xmlns="http://schemas.openxmlformats.org/spreadsheetml/2006/main" count="35225" uniqueCount="6109">
  <si>
    <t>Customer ID</t>
  </si>
  <si>
    <t>State ID</t>
  </si>
  <si>
    <t>Jul</t>
  </si>
  <si>
    <t>R1013</t>
  </si>
  <si>
    <t>Nov</t>
  </si>
  <si>
    <t>Jun</t>
  </si>
  <si>
    <t>Sep</t>
  </si>
  <si>
    <t>R1012</t>
  </si>
  <si>
    <t>Dec</t>
  </si>
  <si>
    <t>Aug</t>
  </si>
  <si>
    <t>Oct</t>
  </si>
  <si>
    <t>R1011</t>
  </si>
  <si>
    <t>R1015</t>
  </si>
  <si>
    <t>R1019</t>
  </si>
  <si>
    <t>R1016</t>
  </si>
  <si>
    <t>R1018</t>
  </si>
  <si>
    <t>R1025</t>
  </si>
  <si>
    <t>R1024</t>
  </si>
  <si>
    <t>R1023</t>
  </si>
  <si>
    <t>R1014</t>
  </si>
  <si>
    <t>R1021</t>
  </si>
  <si>
    <t>R1017</t>
  </si>
  <si>
    <t>R1020</t>
  </si>
  <si>
    <t>R1026</t>
  </si>
  <si>
    <t>R1022</t>
  </si>
  <si>
    <t>BMI</t>
  </si>
  <si>
    <t>HBA1C</t>
  </si>
  <si>
    <t>Heart Issues</t>
  </si>
  <si>
    <t>Any Transplants</t>
  </si>
  <si>
    <t>Cancer history</t>
  </si>
  <si>
    <t>No</t>
  </si>
  <si>
    <t>Yes</t>
  </si>
  <si>
    <t>Unknown</t>
  </si>
  <si>
    <t>Hawks</t>
  </si>
  <si>
    <t>Ms.</t>
  </si>
  <si>
    <t>Kelly</t>
  </si>
  <si>
    <t>Lehner</t>
  </si>
  <si>
    <t>Mr.</t>
  </si>
  <si>
    <t>Matthew</t>
  </si>
  <si>
    <t>Lu</t>
  </si>
  <si>
    <t>Phil</t>
  </si>
  <si>
    <t>Osborne</t>
  </si>
  <si>
    <t>Kelsey</t>
  </si>
  <si>
    <t>Kadala</t>
  </si>
  <si>
    <t>Kristyn</t>
  </si>
  <si>
    <t>Baker</t>
  </si>
  <si>
    <t>Macpherson</t>
  </si>
  <si>
    <t>Scott</t>
  </si>
  <si>
    <t>Hallman</t>
  </si>
  <si>
    <t>Stephen</t>
  </si>
  <si>
    <t>Moran</t>
  </si>
  <si>
    <t>Patrick</t>
  </si>
  <si>
    <t>Benner</t>
  </si>
  <si>
    <t>Brooke</t>
  </si>
  <si>
    <t>Andrea</t>
  </si>
  <si>
    <t>Franz</t>
  </si>
  <si>
    <t>Foster</t>
  </si>
  <si>
    <t>Wade</t>
  </si>
  <si>
    <t>Tenorio</t>
  </si>
  <si>
    <t>Franklin</t>
  </si>
  <si>
    <t>Rios</t>
  </si>
  <si>
    <t>Viau-Dupuis</t>
  </si>
  <si>
    <t>Philippe</t>
  </si>
  <si>
    <t>Cronin</t>
  </si>
  <si>
    <t>Jennifer</t>
  </si>
  <si>
    <t>Noordstar</t>
  </si>
  <si>
    <t>Christina</t>
  </si>
  <si>
    <t>Boudalia</t>
  </si>
  <si>
    <t>Flor</t>
  </si>
  <si>
    <t>John</t>
  </si>
  <si>
    <t>Fennon</t>
  </si>
  <si>
    <t>Myles</t>
  </si>
  <si>
    <t>Hribar</t>
  </si>
  <si>
    <t>Tassello</t>
  </si>
  <si>
    <t>Nicole</t>
  </si>
  <si>
    <t>Mauricette</t>
  </si>
  <si>
    <t>Eric</t>
  </si>
  <si>
    <t>Garcia</t>
  </si>
  <si>
    <t>Airoldi</t>
  </si>
  <si>
    <t>Adam</t>
  </si>
  <si>
    <t>Cater-Cyker</t>
  </si>
  <si>
    <t>Zach</t>
  </si>
  <si>
    <t>Hamm</t>
  </si>
  <si>
    <t>Stephanie</t>
  </si>
  <si>
    <t>Cox</t>
  </si>
  <si>
    <t>Sachrajda</t>
  </si>
  <si>
    <t>Natalie</t>
  </si>
  <si>
    <t>Gareri</t>
  </si>
  <si>
    <t>Welch</t>
  </si>
  <si>
    <t>Prindiville</t>
  </si>
  <si>
    <t>Brendan</t>
  </si>
  <si>
    <t>Courtney</t>
  </si>
  <si>
    <t>Bruestle</t>
  </si>
  <si>
    <t>Lachance</t>
  </si>
  <si>
    <t>Julien</t>
  </si>
  <si>
    <t>Eason</t>
  </si>
  <si>
    <t>Ryan</t>
  </si>
  <si>
    <t>Grummon</t>
  </si>
  <si>
    <t>Anna</t>
  </si>
  <si>
    <t>Vanwechel</t>
  </si>
  <si>
    <t>Samantha</t>
  </si>
  <si>
    <t>Fisher</t>
  </si>
  <si>
    <t>Robert</t>
  </si>
  <si>
    <t>Jenkins</t>
  </si>
  <si>
    <t>James</t>
  </si>
  <si>
    <t>Peters</t>
  </si>
  <si>
    <t>Roseann</t>
  </si>
  <si>
    <t>Aha</t>
  </si>
  <si>
    <t>McElwain</t>
  </si>
  <si>
    <t>Spencer</t>
  </si>
  <si>
    <t>Januszewski</t>
  </si>
  <si>
    <t>Rohne</t>
  </si>
  <si>
    <t>O'Grady</t>
  </si>
  <si>
    <t>Thomas</t>
  </si>
  <si>
    <t>Melissa</t>
  </si>
  <si>
    <t>Simone</t>
  </si>
  <si>
    <t>Flavio</t>
  </si>
  <si>
    <t>Beckett</t>
  </si>
  <si>
    <t>Sobrilsky</t>
  </si>
  <si>
    <t>Anthony</t>
  </si>
  <si>
    <t>Wang</t>
  </si>
  <si>
    <t>Alex</t>
  </si>
  <si>
    <t>Campa</t>
  </si>
  <si>
    <t>Clifford</t>
  </si>
  <si>
    <t>Andrew</t>
  </si>
  <si>
    <t>Dalmata</t>
  </si>
  <si>
    <t>Dara</t>
  </si>
  <si>
    <t>Vishik</t>
  </si>
  <si>
    <t>Inna</t>
  </si>
  <si>
    <t>Schorr</t>
  </si>
  <si>
    <t>Ari</t>
  </si>
  <si>
    <t>Lusardi</t>
  </si>
  <si>
    <t>Lindsey</t>
  </si>
  <si>
    <t>Rayner</t>
  </si>
  <si>
    <t>Kenny</t>
  </si>
  <si>
    <t>Voghel</t>
  </si>
  <si>
    <t>Louise</t>
  </si>
  <si>
    <t>Rieth</t>
  </si>
  <si>
    <t>Cameron</t>
  </si>
  <si>
    <t>Gollotto</t>
  </si>
  <si>
    <t>Katie</t>
  </si>
  <si>
    <t>Dunn</t>
  </si>
  <si>
    <t>Casey</t>
  </si>
  <si>
    <t>Blitzer</t>
  </si>
  <si>
    <t>Smith</t>
  </si>
  <si>
    <t>Hyland</t>
  </si>
  <si>
    <t>Megan</t>
  </si>
  <si>
    <t>Ducharme</t>
  </si>
  <si>
    <t>Daniel</t>
  </si>
  <si>
    <t>Johnson</t>
  </si>
  <si>
    <t>Steven</t>
  </si>
  <si>
    <t>Mutz</t>
  </si>
  <si>
    <t>Lee</t>
  </si>
  <si>
    <t>Freeman</t>
  </si>
  <si>
    <t>Turner</t>
  </si>
  <si>
    <t>Jeff</t>
  </si>
  <si>
    <t>Rangel</t>
  </si>
  <si>
    <t>Lacey</t>
  </si>
  <si>
    <t>Maurya</t>
  </si>
  <si>
    <t>Stiger</t>
  </si>
  <si>
    <t>Caldwell</t>
  </si>
  <si>
    <t>Bethany</t>
  </si>
  <si>
    <t>Marmillod</t>
  </si>
  <si>
    <t>Yves</t>
  </si>
  <si>
    <t>Cloutier-Simons</t>
  </si>
  <si>
    <t>Danielle</t>
  </si>
  <si>
    <t>Vegas</t>
  </si>
  <si>
    <t>Julia</t>
  </si>
  <si>
    <t>Cochran</t>
  </si>
  <si>
    <t>Joshua</t>
  </si>
  <si>
    <t>Holtzapple</t>
  </si>
  <si>
    <t>Meyer</t>
  </si>
  <si>
    <t>Brickley</t>
  </si>
  <si>
    <t>Magee</t>
  </si>
  <si>
    <t>Kate</t>
  </si>
  <si>
    <t>Thoma</t>
  </si>
  <si>
    <t>Kevin</t>
  </si>
  <si>
    <t>Heagy</t>
  </si>
  <si>
    <t>Regnier</t>
  </si>
  <si>
    <t>Philip</t>
  </si>
  <si>
    <t>Parendo</t>
  </si>
  <si>
    <t>Brett</t>
  </si>
  <si>
    <t>Schell</t>
  </si>
  <si>
    <t>Rebecca</t>
  </si>
  <si>
    <t>Driscoll</t>
  </si>
  <si>
    <t>Kelley</t>
  </si>
  <si>
    <t>Mitchell</t>
  </si>
  <si>
    <t>Cutler</t>
  </si>
  <si>
    <t>Hope</t>
  </si>
  <si>
    <t>Derian</t>
  </si>
  <si>
    <t>Farina</t>
  </si>
  <si>
    <t>Nicholas</t>
  </si>
  <si>
    <t>Saunders</t>
  </si>
  <si>
    <t>Kratz</t>
  </si>
  <si>
    <t>Boland</t>
  </si>
  <si>
    <t>Pamela</t>
  </si>
  <si>
    <t>Ramsey</t>
  </si>
  <si>
    <t>Jessica</t>
  </si>
  <si>
    <t>Gage</t>
  </si>
  <si>
    <t>Gollins</t>
  </si>
  <si>
    <t>Benestad</t>
  </si>
  <si>
    <t>Brian</t>
  </si>
  <si>
    <t>Aviv</t>
  </si>
  <si>
    <t>Sari</t>
  </si>
  <si>
    <t>Burns</t>
  </si>
  <si>
    <t>Maldonado</t>
  </si>
  <si>
    <t>Ricardo</t>
  </si>
  <si>
    <t>Yitref</t>
  </si>
  <si>
    <t>Gedion</t>
  </si>
  <si>
    <t>Loudon-Brown</t>
  </si>
  <si>
    <t>Mark</t>
  </si>
  <si>
    <t>Sugathadasa</t>
  </si>
  <si>
    <t>Ganley</t>
  </si>
  <si>
    <t>Emily</t>
  </si>
  <si>
    <t>Potter</t>
  </si>
  <si>
    <t>Amanda</t>
  </si>
  <si>
    <t>Rasmussen</t>
  </si>
  <si>
    <t>Robinson</t>
  </si>
  <si>
    <t>Knox</t>
  </si>
  <si>
    <t>Antonopoulos</t>
  </si>
  <si>
    <t>Yianna</t>
  </si>
  <si>
    <t>Groner</t>
  </si>
  <si>
    <t>Roberta</t>
  </si>
  <si>
    <t>Zywicki</t>
  </si>
  <si>
    <t>Benjamin</t>
  </si>
  <si>
    <t>Cardinal</t>
  </si>
  <si>
    <t>Craig</t>
  </si>
  <si>
    <t>Alleman</t>
  </si>
  <si>
    <t>Ann</t>
  </si>
  <si>
    <t>Stroffolino</t>
  </si>
  <si>
    <t>Clubb</t>
  </si>
  <si>
    <t>McGoogan</t>
  </si>
  <si>
    <t>Charlie</t>
  </si>
  <si>
    <t>Keflezighi</t>
  </si>
  <si>
    <t>Meb</t>
  </si>
  <si>
    <t>Syed</t>
  </si>
  <si>
    <t>Segal</t>
  </si>
  <si>
    <t>Defranco</t>
  </si>
  <si>
    <t>Meredith</t>
  </si>
  <si>
    <t>Kells</t>
  </si>
  <si>
    <t>Doug</t>
  </si>
  <si>
    <t>Lawton</t>
  </si>
  <si>
    <t>Elizabeth</t>
  </si>
  <si>
    <t>Bejar</t>
  </si>
  <si>
    <t>Castro</t>
  </si>
  <si>
    <t>Tice</t>
  </si>
  <si>
    <t>Wolf</t>
  </si>
  <si>
    <t>Dane</t>
  </si>
  <si>
    <t>Oppedal</t>
  </si>
  <si>
    <t>Jonas</t>
  </si>
  <si>
    <t>Wright</t>
  </si>
  <si>
    <t>George</t>
  </si>
  <si>
    <t>Ellis</t>
  </si>
  <si>
    <t>Sara</t>
  </si>
  <si>
    <t>Taormina</t>
  </si>
  <si>
    <t>Nick</t>
  </si>
  <si>
    <t>Lynch</t>
  </si>
  <si>
    <t>Timothy</t>
  </si>
  <si>
    <t>Tavella</t>
  </si>
  <si>
    <t>Neufeld</t>
  </si>
  <si>
    <t>Steph</t>
  </si>
  <si>
    <t>Walhovd</t>
  </si>
  <si>
    <t>Washburn</t>
  </si>
  <si>
    <t>Taylor</t>
  </si>
  <si>
    <t>Mroz</t>
  </si>
  <si>
    <t>William</t>
  </si>
  <si>
    <t>Canaday</t>
  </si>
  <si>
    <t>Sage</t>
  </si>
  <si>
    <t>Atkins</t>
  </si>
  <si>
    <t>Cole</t>
  </si>
  <si>
    <t>Kropelnicki</t>
  </si>
  <si>
    <t>Jesse</t>
  </si>
  <si>
    <t>Braund</t>
  </si>
  <si>
    <t>Anderson</t>
  </si>
  <si>
    <t>Bilbrey</t>
  </si>
  <si>
    <t>Curtis</t>
  </si>
  <si>
    <t>Michael</t>
  </si>
  <si>
    <t>Bardeesy</t>
  </si>
  <si>
    <t>Rami</t>
  </si>
  <si>
    <t>Shanahan</t>
  </si>
  <si>
    <t>Denis</t>
  </si>
  <si>
    <t>Sutter</t>
  </si>
  <si>
    <t>Yesian</t>
  </si>
  <si>
    <t>Bonnie</t>
  </si>
  <si>
    <t>Meers</t>
  </si>
  <si>
    <t>Conlon</t>
  </si>
  <si>
    <t>Paul</t>
  </si>
  <si>
    <t>Arnstein</t>
  </si>
  <si>
    <t>Jurek</t>
  </si>
  <si>
    <t>Samuel</t>
  </si>
  <si>
    <t>Thill</t>
  </si>
  <si>
    <t>Glaz</t>
  </si>
  <si>
    <t>Sampson</t>
  </si>
  <si>
    <t>Syndy</t>
  </si>
  <si>
    <t>Duliba</t>
  </si>
  <si>
    <t>Aleksandra</t>
  </si>
  <si>
    <t>Tanguay</t>
  </si>
  <si>
    <t>McClelland</t>
  </si>
  <si>
    <t>Richard</t>
  </si>
  <si>
    <t>Gorman</t>
  </si>
  <si>
    <t>Nishimura</t>
  </si>
  <si>
    <t>Akira</t>
  </si>
  <si>
    <t>Brimble</t>
  </si>
  <si>
    <t>Ben</t>
  </si>
  <si>
    <t>Trenk</t>
  </si>
  <si>
    <t>Jana</t>
  </si>
  <si>
    <t>Wittmann</t>
  </si>
  <si>
    <t>Jay</t>
  </si>
  <si>
    <t>Tremblay</t>
  </si>
  <si>
    <t>Marie-Helene</t>
  </si>
  <si>
    <t>Scofield</t>
  </si>
  <si>
    <t>Yost</t>
  </si>
  <si>
    <t>Gardner</t>
  </si>
  <si>
    <t>Torphy</t>
  </si>
  <si>
    <t>Bobby</t>
  </si>
  <si>
    <t>Busby</t>
  </si>
  <si>
    <t>Nguyen</t>
  </si>
  <si>
    <t>Lina</t>
  </si>
  <si>
    <t>Hanley</t>
  </si>
  <si>
    <t>Zebulon</t>
  </si>
  <si>
    <t>Scheer</t>
  </si>
  <si>
    <t>Rankin</t>
  </si>
  <si>
    <t>Greg</t>
  </si>
  <si>
    <t>Ricardi</t>
  </si>
  <si>
    <t>Karkos</t>
  </si>
  <si>
    <t>Price-Dierksen</t>
  </si>
  <si>
    <t>Knispel</t>
  </si>
  <si>
    <t>Manuela</t>
  </si>
  <si>
    <t>King</t>
  </si>
  <si>
    <t>Samuelson</t>
  </si>
  <si>
    <t>Fredsall</t>
  </si>
  <si>
    <t>Tyler</t>
  </si>
  <si>
    <t>Eggleston</t>
  </si>
  <si>
    <t>Jeffrey</t>
  </si>
  <si>
    <t>Palombaro</t>
  </si>
  <si>
    <t>Silva</t>
  </si>
  <si>
    <t>Bugala</t>
  </si>
  <si>
    <t>Amy</t>
  </si>
  <si>
    <t>Dublin</t>
  </si>
  <si>
    <t>Cleland</t>
  </si>
  <si>
    <t>Evans</t>
  </si>
  <si>
    <t>Sarah</t>
  </si>
  <si>
    <t>Boyd</t>
  </si>
  <si>
    <t>Lara</t>
  </si>
  <si>
    <t>Roulier</t>
  </si>
  <si>
    <t>Sebastien</t>
  </si>
  <si>
    <t>Mullins</t>
  </si>
  <si>
    <t>Padraig</t>
  </si>
  <si>
    <t>Hofmann</t>
  </si>
  <si>
    <t>Heather</t>
  </si>
  <si>
    <t>Jorge</t>
  </si>
  <si>
    <t>Klecker</t>
  </si>
  <si>
    <t>Jack</t>
  </si>
  <si>
    <t>Cancre</t>
  </si>
  <si>
    <t>Felix</t>
  </si>
  <si>
    <t>Denucci</t>
  </si>
  <si>
    <t>Christopher</t>
  </si>
  <si>
    <t>Saldana</t>
  </si>
  <si>
    <t>Weinberg</t>
  </si>
  <si>
    <t>Jill</t>
  </si>
  <si>
    <t>Walsh</t>
  </si>
  <si>
    <t>Pasten</t>
  </si>
  <si>
    <t>Alejandro</t>
  </si>
  <si>
    <t>LaBelle</t>
  </si>
  <si>
    <t>Ian</t>
  </si>
  <si>
    <t>Guzman</t>
  </si>
  <si>
    <t>Hector</t>
  </si>
  <si>
    <t>Turnbull</t>
  </si>
  <si>
    <t>Aguero</t>
  </si>
  <si>
    <t>Matt</t>
  </si>
  <si>
    <t>Woodward</t>
  </si>
  <si>
    <t>McElroy</t>
  </si>
  <si>
    <t>Grace</t>
  </si>
  <si>
    <t>Lopez</t>
  </si>
  <si>
    <t>Jaime</t>
  </si>
  <si>
    <t>Cardosi</t>
  </si>
  <si>
    <t>Calesse</t>
  </si>
  <si>
    <t>Looney</t>
  </si>
  <si>
    <t>Zyryanov</t>
  </si>
  <si>
    <t>Sergey</t>
  </si>
  <si>
    <t>Gavin</t>
  </si>
  <si>
    <t>Littlefield</t>
  </si>
  <si>
    <t>Shearer</t>
  </si>
  <si>
    <t>Armstrong</t>
  </si>
  <si>
    <t>Warriner</t>
  </si>
  <si>
    <t>Lawrence</t>
  </si>
  <si>
    <t>White</t>
  </si>
  <si>
    <t>Cordaro</t>
  </si>
  <si>
    <t>Hamilton</t>
  </si>
  <si>
    <t>Rick</t>
  </si>
  <si>
    <t>Duke</t>
  </si>
  <si>
    <t>Malatesta</t>
  </si>
  <si>
    <t>Hinrichsen</t>
  </si>
  <si>
    <t>Erik</t>
  </si>
  <si>
    <t>Lucan</t>
  </si>
  <si>
    <t>Koch</t>
  </si>
  <si>
    <t>Chris</t>
  </si>
  <si>
    <t>O'Connor</t>
  </si>
  <si>
    <t>Kampwerth</t>
  </si>
  <si>
    <t>Jeremy</t>
  </si>
  <si>
    <t>Federoff</t>
  </si>
  <si>
    <t>Allison</t>
  </si>
  <si>
    <t>Goya</t>
  </si>
  <si>
    <t>Hodges</t>
  </si>
  <si>
    <t>Erickson</t>
  </si>
  <si>
    <t>Anders</t>
  </si>
  <si>
    <t>Welleck</t>
  </si>
  <si>
    <t>Sean</t>
  </si>
  <si>
    <t>Polen</t>
  </si>
  <si>
    <t>Hufstader</t>
  </si>
  <si>
    <t>Susannah</t>
  </si>
  <si>
    <t>Doak</t>
  </si>
  <si>
    <t>Randy</t>
  </si>
  <si>
    <t>Noya</t>
  </si>
  <si>
    <t>Leslie</t>
  </si>
  <si>
    <t>Heninger</t>
  </si>
  <si>
    <t>Brittany</t>
  </si>
  <si>
    <t>Richardson</t>
  </si>
  <si>
    <t>Deucher</t>
  </si>
  <si>
    <t>Peter</t>
  </si>
  <si>
    <t>Wilson</t>
  </si>
  <si>
    <t>Douglas</t>
  </si>
  <si>
    <t>Hall</t>
  </si>
  <si>
    <t>Dan</t>
  </si>
  <si>
    <t>Reed</t>
  </si>
  <si>
    <t>Frome</t>
  </si>
  <si>
    <t>Creasy</t>
  </si>
  <si>
    <t>Latimer</t>
  </si>
  <si>
    <t>Wei</t>
  </si>
  <si>
    <t>Hayes</t>
  </si>
  <si>
    <t>Ashley</t>
  </si>
  <si>
    <t>Velardo</t>
  </si>
  <si>
    <t>Kastes</t>
  </si>
  <si>
    <t>Kylie</t>
  </si>
  <si>
    <t>Escorcia</t>
  </si>
  <si>
    <t>Carrie</t>
  </si>
  <si>
    <t>O'Bannon</t>
  </si>
  <si>
    <t>Black</t>
  </si>
  <si>
    <t>Alan</t>
  </si>
  <si>
    <t>Canton</t>
  </si>
  <si>
    <t>Nate</t>
  </si>
  <si>
    <t>Fine</t>
  </si>
  <si>
    <t>Bui</t>
  </si>
  <si>
    <t>Jason</t>
  </si>
  <si>
    <t>Riepma</t>
  </si>
  <si>
    <t>Inman</t>
  </si>
  <si>
    <t>Luke</t>
  </si>
  <si>
    <t>Kruzel</t>
  </si>
  <si>
    <t>Lindsay</t>
  </si>
  <si>
    <t>Simon</t>
  </si>
  <si>
    <t>Land</t>
  </si>
  <si>
    <t>Ainsley</t>
  </si>
  <si>
    <t>Brecher</t>
  </si>
  <si>
    <t>Debolt</t>
  </si>
  <si>
    <t>Oswalt</t>
  </si>
  <si>
    <t>Erin</t>
  </si>
  <si>
    <t>Adrienne</t>
  </si>
  <si>
    <t>Bulewich</t>
  </si>
  <si>
    <t>Fukuda</t>
  </si>
  <si>
    <t>Yutaka</t>
  </si>
  <si>
    <t>Phillips</t>
  </si>
  <si>
    <t>Maddison</t>
  </si>
  <si>
    <t>Lockwood</t>
  </si>
  <si>
    <t>Defilippi</t>
  </si>
  <si>
    <t>Jackson</t>
  </si>
  <si>
    <t>Ozahowski</t>
  </si>
  <si>
    <t>Guthals</t>
  </si>
  <si>
    <t>Nathaniel</t>
  </si>
  <si>
    <t>Yates</t>
  </si>
  <si>
    <t>Joan</t>
  </si>
  <si>
    <t>Lemos</t>
  </si>
  <si>
    <t>Seynders</t>
  </si>
  <si>
    <t>Walker</t>
  </si>
  <si>
    <t>Lam</t>
  </si>
  <si>
    <t>Sweigart</t>
  </si>
  <si>
    <t>Bradley</t>
  </si>
  <si>
    <t>Sieczkowski</t>
  </si>
  <si>
    <t>Jurgens</t>
  </si>
  <si>
    <t>Nancy</t>
  </si>
  <si>
    <t>Hackman</t>
  </si>
  <si>
    <t>Klarich</t>
  </si>
  <si>
    <t>Schulten</t>
  </si>
  <si>
    <t>Fagerstrom</t>
  </si>
  <si>
    <t>Bien</t>
  </si>
  <si>
    <t>Rod</t>
  </si>
  <si>
    <t>Hess</t>
  </si>
  <si>
    <t>Joey</t>
  </si>
  <si>
    <t>Shaw</t>
  </si>
  <si>
    <t>Hillary</t>
  </si>
  <si>
    <t>Williams</t>
  </si>
  <si>
    <t>Menzies</t>
  </si>
  <si>
    <t>Nicolas</t>
  </si>
  <si>
    <t>Buehler</t>
  </si>
  <si>
    <t>Marcel</t>
  </si>
  <si>
    <t>Degen</t>
  </si>
  <si>
    <t>Arsenault</t>
  </si>
  <si>
    <t>Evan</t>
  </si>
  <si>
    <t>Hoff</t>
  </si>
  <si>
    <t>Krisana</t>
  </si>
  <si>
    <t>Kyle</t>
  </si>
  <si>
    <t>Rindahl</t>
  </si>
  <si>
    <t>Martin</t>
  </si>
  <si>
    <t>Clark</t>
  </si>
  <si>
    <t>Stacey</t>
  </si>
  <si>
    <t>Irish</t>
  </si>
  <si>
    <t>Christine</t>
  </si>
  <si>
    <t>Dewitt</t>
  </si>
  <si>
    <t>Hickman</t>
  </si>
  <si>
    <t>Gonzalez</t>
  </si>
  <si>
    <t>Michele</t>
  </si>
  <si>
    <t>Difani</t>
  </si>
  <si>
    <t>Nikki</t>
  </si>
  <si>
    <t>Bryan</t>
  </si>
  <si>
    <t>Tunney</t>
  </si>
  <si>
    <t>Croll</t>
  </si>
  <si>
    <t>Rolfes</t>
  </si>
  <si>
    <t>Hinkle</t>
  </si>
  <si>
    <t>Leuchanka</t>
  </si>
  <si>
    <t>Aliaksandr</t>
  </si>
  <si>
    <t>Ayr</t>
  </si>
  <si>
    <t>Siegel</t>
  </si>
  <si>
    <t>Penrose</t>
  </si>
  <si>
    <t>Janice</t>
  </si>
  <si>
    <t>Schuler</t>
  </si>
  <si>
    <t>Stange</t>
  </si>
  <si>
    <t>Roy</t>
  </si>
  <si>
    <t>Marie-France</t>
  </si>
  <si>
    <t>Potere</t>
  </si>
  <si>
    <t>Podgurski</t>
  </si>
  <si>
    <t>Diamond</t>
  </si>
  <si>
    <t>Sallade</t>
  </si>
  <si>
    <t>Zhang</t>
  </si>
  <si>
    <t>Yu</t>
  </si>
  <si>
    <t>Chatfield</t>
  </si>
  <si>
    <t>Caleb</t>
  </si>
  <si>
    <t>Bruns</t>
  </si>
  <si>
    <t>Yochum</t>
  </si>
  <si>
    <t>Angela</t>
  </si>
  <si>
    <t>Freeburn</t>
  </si>
  <si>
    <t>Emma</t>
  </si>
  <si>
    <t>Jarosik</t>
  </si>
  <si>
    <t>Nathan</t>
  </si>
  <si>
    <t>Heinzen</t>
  </si>
  <si>
    <t>Kathryn</t>
  </si>
  <si>
    <t>Thacker</t>
  </si>
  <si>
    <t>Jeseritz</t>
  </si>
  <si>
    <t>Cheryl</t>
  </si>
  <si>
    <t>Hohman</t>
  </si>
  <si>
    <t>Kimberly</t>
  </si>
  <si>
    <t>Hill</t>
  </si>
  <si>
    <t>Cynthia</t>
  </si>
  <si>
    <t>Kuepfer</t>
  </si>
  <si>
    <t>Kaczmarek</t>
  </si>
  <si>
    <t>Bruce</t>
  </si>
  <si>
    <t>Pitt</t>
  </si>
  <si>
    <t>Lorton</t>
  </si>
  <si>
    <t>Castaneda</t>
  </si>
  <si>
    <t>Gabriela</t>
  </si>
  <si>
    <t>Cherop</t>
  </si>
  <si>
    <t>Sharon</t>
  </si>
  <si>
    <t>Howell</t>
  </si>
  <si>
    <t>Palmer</t>
  </si>
  <si>
    <t>Olson</t>
  </si>
  <si>
    <t>Waldron</t>
  </si>
  <si>
    <t>Colin</t>
  </si>
  <si>
    <t>Stack</t>
  </si>
  <si>
    <t>Rachael</t>
  </si>
  <si>
    <t>Maricela</t>
  </si>
  <si>
    <t>Daniels</t>
  </si>
  <si>
    <t>Marie</t>
  </si>
  <si>
    <t>Pepp</t>
  </si>
  <si>
    <t>Frank</t>
  </si>
  <si>
    <t>Buechler</t>
  </si>
  <si>
    <t>Jeffry</t>
  </si>
  <si>
    <t>Buenting</t>
  </si>
  <si>
    <t>Mike</t>
  </si>
  <si>
    <t>Arcand</t>
  </si>
  <si>
    <t>Pierre-Michel</t>
  </si>
  <si>
    <t>Kesack</t>
  </si>
  <si>
    <t>Post</t>
  </si>
  <si>
    <t>Dunne</t>
  </si>
  <si>
    <t>Morgan</t>
  </si>
  <si>
    <t>Kilel</t>
  </si>
  <si>
    <t>Caroline</t>
  </si>
  <si>
    <t>Nicholson</t>
  </si>
  <si>
    <t>Susmann</t>
  </si>
  <si>
    <t>Harsh</t>
  </si>
  <si>
    <t>Berenice</t>
  </si>
  <si>
    <t>Pocasangre</t>
  </si>
  <si>
    <t>Kenneth</t>
  </si>
  <si>
    <t>Miguel</t>
  </si>
  <si>
    <t>Riegel</t>
  </si>
  <si>
    <t>Monson</t>
  </si>
  <si>
    <t>Klubben</t>
  </si>
  <si>
    <t>Mascaro</t>
  </si>
  <si>
    <t>Norvell</t>
  </si>
  <si>
    <t>Ornelas</t>
  </si>
  <si>
    <t>Zachary</t>
  </si>
  <si>
    <t>Fitzpatrick</t>
  </si>
  <si>
    <t>Bloomquist</t>
  </si>
  <si>
    <t>Wick</t>
  </si>
  <si>
    <t>Zappala</t>
  </si>
  <si>
    <t>Dante</t>
  </si>
  <si>
    <t>Earle</t>
  </si>
  <si>
    <t>Majewski</t>
  </si>
  <si>
    <t>Apfelbaum</t>
  </si>
  <si>
    <t>Graham</t>
  </si>
  <si>
    <t>Whitacre</t>
  </si>
  <si>
    <t>Wegener</t>
  </si>
  <si>
    <t>Joel</t>
  </si>
  <si>
    <t>Collie</t>
  </si>
  <si>
    <t>Michelle</t>
  </si>
  <si>
    <t>Murphy</t>
  </si>
  <si>
    <t>Butters</t>
  </si>
  <si>
    <t>Cook</t>
  </si>
  <si>
    <t>Breen</t>
  </si>
  <si>
    <t>Edward</t>
  </si>
  <si>
    <t>Fitzsimons</t>
  </si>
  <si>
    <t>Houle</t>
  </si>
  <si>
    <t>Kacee</t>
  </si>
  <si>
    <t>Dave</t>
  </si>
  <si>
    <t>Ray</t>
  </si>
  <si>
    <t>Maryanna</t>
  </si>
  <si>
    <t>Jennings</t>
  </si>
  <si>
    <t>Fuller</t>
  </si>
  <si>
    <t>Deanna</t>
  </si>
  <si>
    <t>Lovisek</t>
  </si>
  <si>
    <t>Painter</t>
  </si>
  <si>
    <t>Edwards</t>
  </si>
  <si>
    <t>Liebl</t>
  </si>
  <si>
    <t>Gregory</t>
  </si>
  <si>
    <t>Kasabian-Larson</t>
  </si>
  <si>
    <t>Creamer</t>
  </si>
  <si>
    <t>Kimbel</t>
  </si>
  <si>
    <t>Livensparger</t>
  </si>
  <si>
    <t>Elliot</t>
  </si>
  <si>
    <t>Grange</t>
  </si>
  <si>
    <t>Nunlist</t>
  </si>
  <si>
    <t>Corey</t>
  </si>
  <si>
    <t>Cutter</t>
  </si>
  <si>
    <t>Cooney</t>
  </si>
  <si>
    <t>Bier</t>
  </si>
  <si>
    <t>Raven</t>
  </si>
  <si>
    <t>Muskopf</t>
  </si>
  <si>
    <t>Sirak</t>
  </si>
  <si>
    <t>Nelsen</t>
  </si>
  <si>
    <t>Jordan</t>
  </si>
  <si>
    <t>Schallner</t>
  </si>
  <si>
    <t>Nils</t>
  </si>
  <si>
    <t>Dunlap</t>
  </si>
  <si>
    <t>Messing</t>
  </si>
  <si>
    <t>Bondell</t>
  </si>
  <si>
    <t>Gaughan</t>
  </si>
  <si>
    <t>Gruman</t>
  </si>
  <si>
    <t>Tracy</t>
  </si>
  <si>
    <t>Whitlow</t>
  </si>
  <si>
    <t>Jenny</t>
  </si>
  <si>
    <t>Sabo</t>
  </si>
  <si>
    <t>Nazarian</t>
  </si>
  <si>
    <t>Fabienne</t>
  </si>
  <si>
    <t>Lerma</t>
  </si>
  <si>
    <t>Dahl</t>
  </si>
  <si>
    <t>Surtees</t>
  </si>
  <si>
    <t>Spetner</t>
  </si>
  <si>
    <t>Temima</t>
  </si>
  <si>
    <t>Brandon</t>
  </si>
  <si>
    <t>Eley</t>
  </si>
  <si>
    <t>Sedicum</t>
  </si>
  <si>
    <t>Victoria</t>
  </si>
  <si>
    <t>Markle</t>
  </si>
  <si>
    <t>Phoebe</t>
  </si>
  <si>
    <t>Kunz</t>
  </si>
  <si>
    <t>Wimert</t>
  </si>
  <si>
    <t>Peterson</t>
  </si>
  <si>
    <t>Mercier</t>
  </si>
  <si>
    <t>Christian</t>
  </si>
  <si>
    <t>Laurie</t>
  </si>
  <si>
    <t>Sekaquaptewa</t>
  </si>
  <si>
    <t>Frash</t>
  </si>
  <si>
    <t>Bukowski</t>
  </si>
  <si>
    <t>Nichole</t>
  </si>
  <si>
    <t>Sandahl</t>
  </si>
  <si>
    <t>Denise</t>
  </si>
  <si>
    <t>Speight</t>
  </si>
  <si>
    <t>Nielsen</t>
  </si>
  <si>
    <t>Katherine</t>
  </si>
  <si>
    <t>Zirdok</t>
  </si>
  <si>
    <t>Lynda</t>
  </si>
  <si>
    <t>Crudale</t>
  </si>
  <si>
    <t>Koopmans</t>
  </si>
  <si>
    <t>Milani</t>
  </si>
  <si>
    <t>Massimiliano</t>
  </si>
  <si>
    <t>Finelli</t>
  </si>
  <si>
    <t>Lauren</t>
  </si>
  <si>
    <t>Xiao</t>
  </si>
  <si>
    <t>Beasley</t>
  </si>
  <si>
    <t>Bedbury</t>
  </si>
  <si>
    <t>Stemberger</t>
  </si>
  <si>
    <t>Chebet</t>
  </si>
  <si>
    <t>Muir</t>
  </si>
  <si>
    <t>Yang</t>
  </si>
  <si>
    <t>Shizhong</t>
  </si>
  <si>
    <t>Gravel</t>
  </si>
  <si>
    <t>Marie-Claire</t>
  </si>
  <si>
    <t>Todd</t>
  </si>
  <si>
    <t>Carolyn</t>
  </si>
  <si>
    <t>Jamieson</t>
  </si>
  <si>
    <t>Dufeal</t>
  </si>
  <si>
    <t>Jean</t>
  </si>
  <si>
    <t>Sansonetti</t>
  </si>
  <si>
    <t>Koneazny</t>
  </si>
  <si>
    <t>Jim</t>
  </si>
  <si>
    <t>Glasson</t>
  </si>
  <si>
    <t>Rachel</t>
  </si>
  <si>
    <t>Canitz</t>
  </si>
  <si>
    <t>Corina</t>
  </si>
  <si>
    <t>Li</t>
  </si>
  <si>
    <t>Guannan</t>
  </si>
  <si>
    <t>Parsons</t>
  </si>
  <si>
    <t>Don</t>
  </si>
  <si>
    <t>Raulli</t>
  </si>
  <si>
    <t>Sevcik</t>
  </si>
  <si>
    <t>Narang</t>
  </si>
  <si>
    <t>Jatin</t>
  </si>
  <si>
    <t>Royston</t>
  </si>
  <si>
    <t>Tieri</t>
  </si>
  <si>
    <t>Whitney</t>
  </si>
  <si>
    <t>Blake</t>
  </si>
  <si>
    <t>Wandzilak</t>
  </si>
  <si>
    <t>Valenzona</t>
  </si>
  <si>
    <t>Damon</t>
  </si>
  <si>
    <t>Young</t>
  </si>
  <si>
    <t>Richards</t>
  </si>
  <si>
    <t>Malcolm</t>
  </si>
  <si>
    <t>Alexson</t>
  </si>
  <si>
    <t>Helen</t>
  </si>
  <si>
    <t>McKenna</t>
  </si>
  <si>
    <t>Argall</t>
  </si>
  <si>
    <t>Tara</t>
  </si>
  <si>
    <t>Patchell</t>
  </si>
  <si>
    <t>Kristin</t>
  </si>
  <si>
    <t>Catoggio</t>
  </si>
  <si>
    <t>Adams</t>
  </si>
  <si>
    <t>Windt</t>
  </si>
  <si>
    <t>Lisa</t>
  </si>
  <si>
    <t>Marion</t>
  </si>
  <si>
    <t>Raffetto</t>
  </si>
  <si>
    <t>Louis</t>
  </si>
  <si>
    <t>Oehlke</t>
  </si>
  <si>
    <t>Sudol</t>
  </si>
  <si>
    <t>Dolge</t>
  </si>
  <si>
    <t>Karen</t>
  </si>
  <si>
    <t>Marlier</t>
  </si>
  <si>
    <t>Girard</t>
  </si>
  <si>
    <t>Mathieu</t>
  </si>
  <si>
    <t>Hubbard</t>
  </si>
  <si>
    <t>Koester</t>
  </si>
  <si>
    <t>Matthews</t>
  </si>
  <si>
    <t>Rubinich</t>
  </si>
  <si>
    <t>Kara</t>
  </si>
  <si>
    <t>Alban</t>
  </si>
  <si>
    <t>Corcoran</t>
  </si>
  <si>
    <t>Sargent</t>
  </si>
  <si>
    <t>Amber</t>
  </si>
  <si>
    <t>Watson</t>
  </si>
  <si>
    <t>Esponda</t>
  </si>
  <si>
    <t>Krall</t>
  </si>
  <si>
    <t>Poskin</t>
  </si>
  <si>
    <t>Brady</t>
  </si>
  <si>
    <t>Halfmann</t>
  </si>
  <si>
    <t>Kameko</t>
  </si>
  <si>
    <t>Klapper</t>
  </si>
  <si>
    <t>Hicks</t>
  </si>
  <si>
    <t>Lockyer</t>
  </si>
  <si>
    <t>Byrnes</t>
  </si>
  <si>
    <t>Norris</t>
  </si>
  <si>
    <t>Sabine</t>
  </si>
  <si>
    <t>Darda</t>
  </si>
  <si>
    <t>Joseph</t>
  </si>
  <si>
    <t>Otstot</t>
  </si>
  <si>
    <t>Bowley</t>
  </si>
  <si>
    <t>Rogers</t>
  </si>
  <si>
    <t>Mclaughlin</t>
  </si>
  <si>
    <t>Laura</t>
  </si>
  <si>
    <t>Ziegler</t>
  </si>
  <si>
    <t>Hughey</t>
  </si>
  <si>
    <t>Knast</t>
  </si>
  <si>
    <t>Stob</t>
  </si>
  <si>
    <t>Jensen</t>
  </si>
  <si>
    <t>Mutter</t>
  </si>
  <si>
    <t>Ahern</t>
  </si>
  <si>
    <t>Chviruk</t>
  </si>
  <si>
    <t>Cathryn</t>
  </si>
  <si>
    <t>Meehan</t>
  </si>
  <si>
    <t>Gammon</t>
  </si>
  <si>
    <t>Shauna</t>
  </si>
  <si>
    <t>Terence</t>
  </si>
  <si>
    <t>Franco</t>
  </si>
  <si>
    <t>Marisol</t>
  </si>
  <si>
    <t>Patterson</t>
  </si>
  <si>
    <t>Valdes</t>
  </si>
  <si>
    <t>Whipple</t>
  </si>
  <si>
    <t>Marton</t>
  </si>
  <si>
    <t>Hildebrandt</t>
  </si>
  <si>
    <t>Biggs</t>
  </si>
  <si>
    <t>Shigezumi</t>
  </si>
  <si>
    <t>Meineke</t>
  </si>
  <si>
    <t>Ludington</t>
  </si>
  <si>
    <t>Johannah</t>
  </si>
  <si>
    <t>Perrich</t>
  </si>
  <si>
    <t>Cervantes</t>
  </si>
  <si>
    <t>Andrews</t>
  </si>
  <si>
    <t>Ruvalcaba</t>
  </si>
  <si>
    <t>Lizette</t>
  </si>
  <si>
    <t>Stone</t>
  </si>
  <si>
    <t>Jeb</t>
  </si>
  <si>
    <t>Campbell</t>
  </si>
  <si>
    <t>Asher</t>
  </si>
  <si>
    <t>Mazzotta</t>
  </si>
  <si>
    <t>Huttl</t>
  </si>
  <si>
    <t>Ferron</t>
  </si>
  <si>
    <t>Colarusso</t>
  </si>
  <si>
    <t>Pearlman</t>
  </si>
  <si>
    <t>Oz</t>
  </si>
  <si>
    <t>O'Mara</t>
  </si>
  <si>
    <t>Niska</t>
  </si>
  <si>
    <t>Schlich</t>
  </si>
  <si>
    <t>Ellgass</t>
  </si>
  <si>
    <t>Lowe</t>
  </si>
  <si>
    <t>Malone</t>
  </si>
  <si>
    <t>Dumke</t>
  </si>
  <si>
    <t>Haley</t>
  </si>
  <si>
    <t>Strong</t>
  </si>
  <si>
    <t>Ferguson</t>
  </si>
  <si>
    <t>Klein</t>
  </si>
  <si>
    <t>Eusebio</t>
  </si>
  <si>
    <t>Szolosi</t>
  </si>
  <si>
    <t>Beth</t>
  </si>
  <si>
    <t>Butler</t>
  </si>
  <si>
    <t>Fukuchi</t>
  </si>
  <si>
    <t>Yoshinori</t>
  </si>
  <si>
    <t>Drucker</t>
  </si>
  <si>
    <t>Aziz</t>
  </si>
  <si>
    <t>Pak</t>
  </si>
  <si>
    <t>Junyong</t>
  </si>
  <si>
    <t>Kieta</t>
  </si>
  <si>
    <t>Kristen</t>
  </si>
  <si>
    <t>Velez</t>
  </si>
  <si>
    <t>Bussiere</t>
  </si>
  <si>
    <t>Jonathan</t>
  </si>
  <si>
    <t>McCartney</t>
  </si>
  <si>
    <t>Bambauer</t>
  </si>
  <si>
    <t>Mertz</t>
  </si>
  <si>
    <t>Mason</t>
  </si>
  <si>
    <t>Alison</t>
  </si>
  <si>
    <t>Rotich</t>
  </si>
  <si>
    <t>Fetzer</t>
  </si>
  <si>
    <t>Mattis</t>
  </si>
  <si>
    <t>Balinsky</t>
  </si>
  <si>
    <t>Laurette</t>
  </si>
  <si>
    <t>Reilly</t>
  </si>
  <si>
    <t>Mary</t>
  </si>
  <si>
    <t>Petry</t>
  </si>
  <si>
    <t>Laleman</t>
  </si>
  <si>
    <t>Colby</t>
  </si>
  <si>
    <t>Wathke</t>
  </si>
  <si>
    <t>Brent</t>
  </si>
  <si>
    <t>Daly</t>
  </si>
  <si>
    <t>Dillon</t>
  </si>
  <si>
    <t>Pontes</t>
  </si>
  <si>
    <t>Kamilla</t>
  </si>
  <si>
    <t>Spies</t>
  </si>
  <si>
    <t>Greig</t>
  </si>
  <si>
    <t>Erlandson</t>
  </si>
  <si>
    <t>Autrey</t>
  </si>
  <si>
    <t>Michalski</t>
  </si>
  <si>
    <t>Grillo</t>
  </si>
  <si>
    <t>Gianfilippo</t>
  </si>
  <si>
    <t>Coronado</t>
  </si>
  <si>
    <t>Dewine</t>
  </si>
  <si>
    <t>Carman</t>
  </si>
  <si>
    <t>Neems</t>
  </si>
  <si>
    <t>Justin</t>
  </si>
  <si>
    <t>Pesyna</t>
  </si>
  <si>
    <t>Meling</t>
  </si>
  <si>
    <t>Nadar</t>
  </si>
  <si>
    <t>Devin</t>
  </si>
  <si>
    <t>Leedham</t>
  </si>
  <si>
    <t>Haglund</t>
  </si>
  <si>
    <t>Mills</t>
  </si>
  <si>
    <t>Drnjevich</t>
  </si>
  <si>
    <t>Kristina</t>
  </si>
  <si>
    <t>Clay</t>
  </si>
  <si>
    <t>Brad</t>
  </si>
  <si>
    <t>Marbury</t>
  </si>
  <si>
    <t>Coon</t>
  </si>
  <si>
    <t>Vanttinen</t>
  </si>
  <si>
    <t>Simo</t>
  </si>
  <si>
    <t>Garges</t>
  </si>
  <si>
    <t>Rivel</t>
  </si>
  <si>
    <t>Lawson</t>
  </si>
  <si>
    <t>Cale</t>
  </si>
  <si>
    <t>Stewart</t>
  </si>
  <si>
    <t>Drotz</t>
  </si>
  <si>
    <t>Mutai</t>
  </si>
  <si>
    <t>Lovlien</t>
  </si>
  <si>
    <t>Stoney</t>
  </si>
  <si>
    <t>Markert</t>
  </si>
  <si>
    <t>McLucas</t>
  </si>
  <si>
    <t>Erwin</t>
  </si>
  <si>
    <t>Sandra</t>
  </si>
  <si>
    <t>Otsuka</t>
  </si>
  <si>
    <t>Takuo</t>
  </si>
  <si>
    <t>Myers</t>
  </si>
  <si>
    <t>Cote</t>
  </si>
  <si>
    <t>Benoit</t>
  </si>
  <si>
    <t>Ehrhardt</t>
  </si>
  <si>
    <t>Petersen</t>
  </si>
  <si>
    <t>Ertel</t>
  </si>
  <si>
    <t>Monica</t>
  </si>
  <si>
    <t>Lanza</t>
  </si>
  <si>
    <t>Picklesimer</t>
  </si>
  <si>
    <t>Giles</t>
  </si>
  <si>
    <t>Della</t>
  </si>
  <si>
    <t>Harmon</t>
  </si>
  <si>
    <t>Pennings</t>
  </si>
  <si>
    <t>Tseronis</t>
  </si>
  <si>
    <t>Tasos</t>
  </si>
  <si>
    <t>Aliff</t>
  </si>
  <si>
    <t>Willenberg</t>
  </si>
  <si>
    <t>Lukasz</t>
  </si>
  <si>
    <t>Millett</t>
  </si>
  <si>
    <t>Meta</t>
  </si>
  <si>
    <t>Ackerman</t>
  </si>
  <si>
    <t>Valdez</t>
  </si>
  <si>
    <t>Angelica</t>
  </si>
  <si>
    <t>Michaud</t>
  </si>
  <si>
    <t>Kathleen</t>
  </si>
  <si>
    <t>Gunnink</t>
  </si>
  <si>
    <t>Gabriel</t>
  </si>
  <si>
    <t>Knight</t>
  </si>
  <si>
    <t>Grosscup</t>
  </si>
  <si>
    <t>Neil</t>
  </si>
  <si>
    <t>Koniuch</t>
  </si>
  <si>
    <t>Heitzman</t>
  </si>
  <si>
    <t>Ariel</t>
  </si>
  <si>
    <t>Tatton</t>
  </si>
  <si>
    <t>Flanagan</t>
  </si>
  <si>
    <t>Funk</t>
  </si>
  <si>
    <t>Davenport</t>
  </si>
  <si>
    <t>Lindbloom</t>
  </si>
  <si>
    <t>Wijayaratne</t>
  </si>
  <si>
    <t>Hiruni</t>
  </si>
  <si>
    <t>Ainsworth</t>
  </si>
  <si>
    <t>Gayagoy</t>
  </si>
  <si>
    <t>Kristi</t>
  </si>
  <si>
    <t>Fitzmaurice</t>
  </si>
  <si>
    <t>Rodriguez</t>
  </si>
  <si>
    <t>Jocelyn</t>
  </si>
  <si>
    <t>Tsoucas</t>
  </si>
  <si>
    <t>Muhly</t>
  </si>
  <si>
    <t>Lund</t>
  </si>
  <si>
    <t>Battaglino</t>
  </si>
  <si>
    <t>Pena</t>
  </si>
  <si>
    <t>Carolina</t>
  </si>
  <si>
    <t>Thomason</t>
  </si>
  <si>
    <t>Hancox</t>
  </si>
  <si>
    <t>Canarecci</t>
  </si>
  <si>
    <t>Toupin</t>
  </si>
  <si>
    <t>Marc-Olivier</t>
  </si>
  <si>
    <t>Mulley</t>
  </si>
  <si>
    <t>Parry</t>
  </si>
  <si>
    <t>Karine</t>
  </si>
  <si>
    <t>Thompson</t>
  </si>
  <si>
    <t>Nelson</t>
  </si>
  <si>
    <t>Adriana</t>
  </si>
  <si>
    <t>Forte</t>
  </si>
  <si>
    <t>Roberto</t>
  </si>
  <si>
    <t>McCollum</t>
  </si>
  <si>
    <t>Hevner</t>
  </si>
  <si>
    <t>Tiffany</t>
  </si>
  <si>
    <t>Looi</t>
  </si>
  <si>
    <t>Alexander</t>
  </si>
  <si>
    <t>Power</t>
  </si>
  <si>
    <t>Rich</t>
  </si>
  <si>
    <t>Routon</t>
  </si>
  <si>
    <t>Dochelli</t>
  </si>
  <si>
    <t>Gillespie</t>
  </si>
  <si>
    <t>Oskvig</t>
  </si>
  <si>
    <t>Holland-Stergar</t>
  </si>
  <si>
    <t>Arai</t>
  </si>
  <si>
    <t>Hiroki</t>
  </si>
  <si>
    <t>Olausson</t>
  </si>
  <si>
    <t>Wagner</t>
  </si>
  <si>
    <t>Delong</t>
  </si>
  <si>
    <t>Mehech</t>
  </si>
  <si>
    <t>Machiela</t>
  </si>
  <si>
    <t>Dupere</t>
  </si>
  <si>
    <t>Iandolo</t>
  </si>
  <si>
    <t>Meaghan</t>
  </si>
  <si>
    <t>Ito</t>
  </si>
  <si>
    <t>Rina</t>
  </si>
  <si>
    <t>Barry</t>
  </si>
  <si>
    <t>Boyce</t>
  </si>
  <si>
    <t>Albert</t>
  </si>
  <si>
    <t>Lin</t>
  </si>
  <si>
    <t>Nalven</t>
  </si>
  <si>
    <t>Bourgeois</t>
  </si>
  <si>
    <t>Orloff</t>
  </si>
  <si>
    <t>Conrad</t>
  </si>
  <si>
    <t>Ramirez</t>
  </si>
  <si>
    <t>Josh</t>
  </si>
  <si>
    <t>Fouquet</t>
  </si>
  <si>
    <t>Maxime</t>
  </si>
  <si>
    <t>McPhillips</t>
  </si>
  <si>
    <t>Burgin</t>
  </si>
  <si>
    <t>Roberts</t>
  </si>
  <si>
    <t>Nemec</t>
  </si>
  <si>
    <t>Appman</t>
  </si>
  <si>
    <t>Glotzbach</t>
  </si>
  <si>
    <t>Tenforde</t>
  </si>
  <si>
    <t>Armando</t>
  </si>
  <si>
    <t>Stanley</t>
  </si>
  <si>
    <t>Dana</t>
  </si>
  <si>
    <t>Vandongen</t>
  </si>
  <si>
    <t>Liebald</t>
  </si>
  <si>
    <t>Holte</t>
  </si>
  <si>
    <t>Tanya</t>
  </si>
  <si>
    <t>Bartlett</t>
  </si>
  <si>
    <t>Bergman</t>
  </si>
  <si>
    <t>Aitken</t>
  </si>
  <si>
    <t>Berger</t>
  </si>
  <si>
    <t>Richey</t>
  </si>
  <si>
    <t>Cary</t>
  </si>
  <si>
    <t>Trotter</t>
  </si>
  <si>
    <t>Chavez</t>
  </si>
  <si>
    <t>Orifice</t>
  </si>
  <si>
    <t>Farkash</t>
  </si>
  <si>
    <t>Crawford</t>
  </si>
  <si>
    <t>Polly</t>
  </si>
  <si>
    <t>Sittlington</t>
  </si>
  <si>
    <t>Silbert</t>
  </si>
  <si>
    <t>Carrique</t>
  </si>
  <si>
    <t>Kosla</t>
  </si>
  <si>
    <t>Parker</t>
  </si>
  <si>
    <t>Horton</t>
  </si>
  <si>
    <t>Boller</t>
  </si>
  <si>
    <t>Olaru</t>
  </si>
  <si>
    <t>Nuta</t>
  </si>
  <si>
    <t>Prescott</t>
  </si>
  <si>
    <t>Margie</t>
  </si>
  <si>
    <t>Hines</t>
  </si>
  <si>
    <t>Blanton</t>
  </si>
  <si>
    <t>Bustamante</t>
  </si>
  <si>
    <t>McCann</t>
  </si>
  <si>
    <t>Schmole</t>
  </si>
  <si>
    <t>Filip</t>
  </si>
  <si>
    <t>Barber</t>
  </si>
  <si>
    <t>Reichmann</t>
  </si>
  <si>
    <t>Cavatorta</t>
  </si>
  <si>
    <t>Yaeger</t>
  </si>
  <si>
    <t>Hughes</t>
  </si>
  <si>
    <t>Donahue</t>
  </si>
  <si>
    <t>Greenwell</t>
  </si>
  <si>
    <t>Steele</t>
  </si>
  <si>
    <t>Gunter</t>
  </si>
  <si>
    <t>Madeleine</t>
  </si>
  <si>
    <t>McDonough</t>
  </si>
  <si>
    <t>Sweetland</t>
  </si>
  <si>
    <t>Hammersmith</t>
  </si>
  <si>
    <t>French</t>
  </si>
  <si>
    <t>Garbe</t>
  </si>
  <si>
    <t>Duncan</t>
  </si>
  <si>
    <t>Wallace</t>
  </si>
  <si>
    <t>Tillman</t>
  </si>
  <si>
    <t>Tennille</t>
  </si>
  <si>
    <t>McSween</t>
  </si>
  <si>
    <t>Schubert</t>
  </si>
  <si>
    <t>Lalanne</t>
  </si>
  <si>
    <t>Shalane</t>
  </si>
  <si>
    <t>Arellano</t>
  </si>
  <si>
    <t>Charette</t>
  </si>
  <si>
    <t>Melanie</t>
  </si>
  <si>
    <t>Reyes</t>
  </si>
  <si>
    <t>Ruth</t>
  </si>
  <si>
    <t>Broderick</t>
  </si>
  <si>
    <t>Summers</t>
  </si>
  <si>
    <t>Taralyn</t>
  </si>
  <si>
    <t>Zhou</t>
  </si>
  <si>
    <t>Ning</t>
  </si>
  <si>
    <t>Clarke-Ames</t>
  </si>
  <si>
    <t>Staton</t>
  </si>
  <si>
    <t>Forster</t>
  </si>
  <si>
    <t>Brittney</t>
  </si>
  <si>
    <t>Monaghan</t>
  </si>
  <si>
    <t>Kawamoto</t>
  </si>
  <si>
    <t>Koji</t>
  </si>
  <si>
    <t>Dicharry</t>
  </si>
  <si>
    <t>Berry</t>
  </si>
  <si>
    <t>Colleen</t>
  </si>
  <si>
    <t>Porfirio</t>
  </si>
  <si>
    <t>Thind</t>
  </si>
  <si>
    <t>Horn</t>
  </si>
  <si>
    <t>Sabadosa</t>
  </si>
  <si>
    <t>Casady</t>
  </si>
  <si>
    <t>Ahokas</t>
  </si>
  <si>
    <t>Hebert</t>
  </si>
  <si>
    <t>Karl</t>
  </si>
  <si>
    <t>Fair</t>
  </si>
  <si>
    <t>Swenson</t>
  </si>
  <si>
    <t>Will</t>
  </si>
  <si>
    <t>Revenis</t>
  </si>
  <si>
    <t>Engnes</t>
  </si>
  <si>
    <t>Wiltse</t>
  </si>
  <si>
    <t>Fernandez</t>
  </si>
  <si>
    <t>Tom</t>
  </si>
  <si>
    <t>Pinney</t>
  </si>
  <si>
    <t>Levy</t>
  </si>
  <si>
    <t>Takeda</t>
  </si>
  <si>
    <t>Nobuyori</t>
  </si>
  <si>
    <t>Burke</t>
  </si>
  <si>
    <t>Duarte</t>
  </si>
  <si>
    <t>Nice</t>
  </si>
  <si>
    <t>Andy</t>
  </si>
  <si>
    <t>Windler</t>
  </si>
  <si>
    <t>Jones</t>
  </si>
  <si>
    <t>Marcus</t>
  </si>
  <si>
    <t>Stevenson</t>
  </si>
  <si>
    <t>Humphrey</t>
  </si>
  <si>
    <t>Geoff</t>
  </si>
  <si>
    <t>Payne</t>
  </si>
  <si>
    <t>Hails</t>
  </si>
  <si>
    <t>Proctor</t>
  </si>
  <si>
    <t>Kelli</t>
  </si>
  <si>
    <t>Gresh</t>
  </si>
  <si>
    <t>Anis</t>
  </si>
  <si>
    <t>Swartz</t>
  </si>
  <si>
    <t>Schluneker</t>
  </si>
  <si>
    <t>Bellemare</t>
  </si>
  <si>
    <t>Vitalo</t>
  </si>
  <si>
    <t>Marshall</t>
  </si>
  <si>
    <t>Wendy</t>
  </si>
  <si>
    <t>Pittaway</t>
  </si>
  <si>
    <t>Bill</t>
  </si>
  <si>
    <t>Antrim</t>
  </si>
  <si>
    <t>Ruhlman</t>
  </si>
  <si>
    <t>Uchiyama</t>
  </si>
  <si>
    <t>Desota</t>
  </si>
  <si>
    <t>Vanessa</t>
  </si>
  <si>
    <t>Edmonds</t>
  </si>
  <si>
    <t>Otto</t>
  </si>
  <si>
    <t>Kurt</t>
  </si>
  <si>
    <t>Duhaime</t>
  </si>
  <si>
    <t>Swann</t>
  </si>
  <si>
    <t>Burton</t>
  </si>
  <si>
    <t>Joslyn</t>
  </si>
  <si>
    <t>Fred</t>
  </si>
  <si>
    <t>Bennie</t>
  </si>
  <si>
    <t>Kanyane</t>
  </si>
  <si>
    <t>McFadden</t>
  </si>
  <si>
    <t>Connolly</t>
  </si>
  <si>
    <t>Merino</t>
  </si>
  <si>
    <t>Baird</t>
  </si>
  <si>
    <t>Locatelli</t>
  </si>
  <si>
    <t>Brake</t>
  </si>
  <si>
    <t>Jacobs</t>
  </si>
  <si>
    <t>Vaught</t>
  </si>
  <si>
    <t>Monteleone</t>
  </si>
  <si>
    <t>Verdugo</t>
  </si>
  <si>
    <t>Sellers</t>
  </si>
  <si>
    <t>Chad</t>
  </si>
  <si>
    <t>Bowman</t>
  </si>
  <si>
    <t>Marley</t>
  </si>
  <si>
    <t>Grey</t>
  </si>
  <si>
    <t>O'Rourke</t>
  </si>
  <si>
    <t>Fatehali</t>
  </si>
  <si>
    <t>Piza-Taylor</t>
  </si>
  <si>
    <t>Cavanaugh</t>
  </si>
  <si>
    <t>Julie</t>
  </si>
  <si>
    <t>Amako</t>
  </si>
  <si>
    <t>Megumi</t>
  </si>
  <si>
    <t>Musa</t>
  </si>
  <si>
    <t>Skylar</t>
  </si>
  <si>
    <t>Phillippi</t>
  </si>
  <si>
    <t>Hoskins</t>
  </si>
  <si>
    <t>Renee</t>
  </si>
  <si>
    <t>Triedman</t>
  </si>
  <si>
    <t>Lovuolo</t>
  </si>
  <si>
    <t>Tamara</t>
  </si>
  <si>
    <t>Chung</t>
  </si>
  <si>
    <t>Newsom</t>
  </si>
  <si>
    <t>Harrington</t>
  </si>
  <si>
    <t>Suzanne</t>
  </si>
  <si>
    <t>Hoffman</t>
  </si>
  <si>
    <t>Bronwyn</t>
  </si>
  <si>
    <t>Feehley</t>
  </si>
  <si>
    <t>Ashworth</t>
  </si>
  <si>
    <t>Hansen</t>
  </si>
  <si>
    <t>Czyz</t>
  </si>
  <si>
    <t>Bauder</t>
  </si>
  <si>
    <t>Mendoza</t>
  </si>
  <si>
    <t>Glass</t>
  </si>
  <si>
    <t>Butcher</t>
  </si>
  <si>
    <t>Traiser</t>
  </si>
  <si>
    <t>Miles</t>
  </si>
  <si>
    <t>Mudy-Mader</t>
  </si>
  <si>
    <t>Lucille</t>
  </si>
  <si>
    <t>Woo</t>
  </si>
  <si>
    <t>April</t>
  </si>
  <si>
    <t>Sheppard</t>
  </si>
  <si>
    <t>Doran</t>
  </si>
  <si>
    <t>Labrosse</t>
  </si>
  <si>
    <t>Emilie</t>
  </si>
  <si>
    <t>Lesniak</t>
  </si>
  <si>
    <t>Prowse</t>
  </si>
  <si>
    <t>Seigel</t>
  </si>
  <si>
    <t>Leah</t>
  </si>
  <si>
    <t>Blas</t>
  </si>
  <si>
    <t>Simpson</t>
  </si>
  <si>
    <t>Gierman</t>
  </si>
  <si>
    <t>Floris</t>
  </si>
  <si>
    <t>Jeuland</t>
  </si>
  <si>
    <t>Marc</t>
  </si>
  <si>
    <t>Chorney</t>
  </si>
  <si>
    <t>Rook</t>
  </si>
  <si>
    <t>Chin</t>
  </si>
  <si>
    <t>Savage</t>
  </si>
  <si>
    <t>Hitchings</t>
  </si>
  <si>
    <t>Truitt</t>
  </si>
  <si>
    <t>Chang</t>
  </si>
  <si>
    <t>Frey</t>
  </si>
  <si>
    <t>Krishna</t>
  </si>
  <si>
    <t>Aditi</t>
  </si>
  <si>
    <t>Maher</t>
  </si>
  <si>
    <t>Boivin</t>
  </si>
  <si>
    <t>Marianne</t>
  </si>
  <si>
    <t>McAlister</t>
  </si>
  <si>
    <t>Carla</t>
  </si>
  <si>
    <t>Akhmedova</t>
  </si>
  <si>
    <t>Oksana</t>
  </si>
  <si>
    <t>Tucker</t>
  </si>
  <si>
    <t>Gramelspacher</t>
  </si>
  <si>
    <t>Goldsmith</t>
  </si>
  <si>
    <t>Tranter</t>
  </si>
  <si>
    <t>Steve</t>
  </si>
  <si>
    <t>Tu</t>
  </si>
  <si>
    <t>Kaczka</t>
  </si>
  <si>
    <t>Hunter</t>
  </si>
  <si>
    <t>Dale</t>
  </si>
  <si>
    <t>Ashby</t>
  </si>
  <si>
    <t>Ausen</t>
  </si>
  <si>
    <t>O'Leary</t>
  </si>
  <si>
    <t>Scoville</t>
  </si>
  <si>
    <t>Kaus</t>
  </si>
  <si>
    <t>Rainey</t>
  </si>
  <si>
    <t>Chandler</t>
  </si>
  <si>
    <t>Rasch</t>
  </si>
  <si>
    <t>Plunkett</t>
  </si>
  <si>
    <t>Natty</t>
  </si>
  <si>
    <t>Gusmer</t>
  </si>
  <si>
    <t>Loftus</t>
  </si>
  <si>
    <t>Alvarez</t>
  </si>
  <si>
    <t>Petersson</t>
  </si>
  <si>
    <t>Liaw</t>
  </si>
  <si>
    <t>Tripaldi</t>
  </si>
  <si>
    <t>Cassandra</t>
  </si>
  <si>
    <t>Endara</t>
  </si>
  <si>
    <t>Valle</t>
  </si>
  <si>
    <t>Germain</t>
  </si>
  <si>
    <t>Finecey</t>
  </si>
  <si>
    <t>Meghan</t>
  </si>
  <si>
    <t>Roe</t>
  </si>
  <si>
    <t>Webb</t>
  </si>
  <si>
    <t>Stocker</t>
  </si>
  <si>
    <t>Jacobson</t>
  </si>
  <si>
    <t>Goodwin</t>
  </si>
  <si>
    <t>Brock</t>
  </si>
  <si>
    <t>Papp</t>
  </si>
  <si>
    <t>Siragusa</t>
  </si>
  <si>
    <t>Pizarro</t>
  </si>
  <si>
    <t>Strange</t>
  </si>
  <si>
    <t>Ginsburg</t>
  </si>
  <si>
    <t>Truex</t>
  </si>
  <si>
    <t>Higgins</t>
  </si>
  <si>
    <t>McCurdy</t>
  </si>
  <si>
    <t>Varner</t>
  </si>
  <si>
    <t>Dahmen</t>
  </si>
  <si>
    <t>Fraser</t>
  </si>
  <si>
    <t>Deeg</t>
  </si>
  <si>
    <t>Robertson</t>
  </si>
  <si>
    <t>Peck</t>
  </si>
  <si>
    <t>Burger</t>
  </si>
  <si>
    <t>Garrett</t>
  </si>
  <si>
    <t>Blain</t>
  </si>
  <si>
    <t>Winters</t>
  </si>
  <si>
    <t>McCue</t>
  </si>
  <si>
    <t>Webster</t>
  </si>
  <si>
    <t>Deanne</t>
  </si>
  <si>
    <t>Chiappone</t>
  </si>
  <si>
    <t>Opie</t>
  </si>
  <si>
    <t>Donnelly</t>
  </si>
  <si>
    <t>Rall</t>
  </si>
  <si>
    <t>Tracie</t>
  </si>
  <si>
    <t>Chen</t>
  </si>
  <si>
    <t>Peiweng</t>
  </si>
  <si>
    <t>Tufaro</t>
  </si>
  <si>
    <t>Theresa</t>
  </si>
  <si>
    <t>Susedik</t>
  </si>
  <si>
    <t>Deady</t>
  </si>
  <si>
    <t>Schaefer</t>
  </si>
  <si>
    <t>D'Alessandro</t>
  </si>
  <si>
    <t>Wyss</t>
  </si>
  <si>
    <t>Rose</t>
  </si>
  <si>
    <t>Jenessa</t>
  </si>
  <si>
    <t>Hopper</t>
  </si>
  <si>
    <t>Finneran</t>
  </si>
  <si>
    <t>Basham</t>
  </si>
  <si>
    <t>Oscal</t>
  </si>
  <si>
    <t>Dorian</t>
  </si>
  <si>
    <t>Craft</t>
  </si>
  <si>
    <t>Kebede</t>
  </si>
  <si>
    <t>Aberu</t>
  </si>
  <si>
    <t>Strobel</t>
  </si>
  <si>
    <t>Dalton</t>
  </si>
  <si>
    <t>Morimoto</t>
  </si>
  <si>
    <t>Manlove</t>
  </si>
  <si>
    <t>Madzik</t>
  </si>
  <si>
    <t>Hobson</t>
  </si>
  <si>
    <t>Tierney</t>
  </si>
  <si>
    <t>Gabris</t>
  </si>
  <si>
    <t>Howard</t>
  </si>
  <si>
    <t>Liza</t>
  </si>
  <si>
    <t>Kallay</t>
  </si>
  <si>
    <t>Leguizamo</t>
  </si>
  <si>
    <t>Escartin</t>
  </si>
  <si>
    <t>Chorey</t>
  </si>
  <si>
    <t>Billy</t>
  </si>
  <si>
    <t>McVay</t>
  </si>
  <si>
    <t>Vinson</t>
  </si>
  <si>
    <t>Tim</t>
  </si>
  <si>
    <t>Astrike-Davis</t>
  </si>
  <si>
    <t>Harder</t>
  </si>
  <si>
    <t>Bell</t>
  </si>
  <si>
    <t>Dawes</t>
  </si>
  <si>
    <t>Larios</t>
  </si>
  <si>
    <t>Yaremczuk</t>
  </si>
  <si>
    <t>Natasha</t>
  </si>
  <si>
    <t>Eversman</t>
  </si>
  <si>
    <t>Hickory</t>
  </si>
  <si>
    <t>Mckendree</t>
  </si>
  <si>
    <t>Mooney</t>
  </si>
  <si>
    <t>Craighead</t>
  </si>
  <si>
    <t>Lohrenz</t>
  </si>
  <si>
    <t>Demise</t>
  </si>
  <si>
    <t>Shure</t>
  </si>
  <si>
    <t>Guitard</t>
  </si>
  <si>
    <t>Brenda</t>
  </si>
  <si>
    <t>Navas</t>
  </si>
  <si>
    <t>Ptucha</t>
  </si>
  <si>
    <t>Kirouac</t>
  </si>
  <si>
    <t>Toews</t>
  </si>
  <si>
    <t>Wesley</t>
  </si>
  <si>
    <t>Perry</t>
  </si>
  <si>
    <t>Kretz</t>
  </si>
  <si>
    <t>Hempel</t>
  </si>
  <si>
    <t>Alexandra</t>
  </si>
  <si>
    <t>McBroom</t>
  </si>
  <si>
    <t>Yoo</t>
  </si>
  <si>
    <t>Rand</t>
  </si>
  <si>
    <t>Wolfe</t>
  </si>
  <si>
    <t>Vance</t>
  </si>
  <si>
    <t>Burnett</t>
  </si>
  <si>
    <t>Clason</t>
  </si>
  <si>
    <t>Gillian</t>
  </si>
  <si>
    <t>Pietz</t>
  </si>
  <si>
    <t>Tegenkamp</t>
  </si>
  <si>
    <t>Dover</t>
  </si>
  <si>
    <t>Dockemeyer</t>
  </si>
  <si>
    <t>Harel</t>
  </si>
  <si>
    <t>Gal</t>
  </si>
  <si>
    <t>Aguila</t>
  </si>
  <si>
    <t>Anton</t>
  </si>
  <si>
    <t>Yazmin</t>
  </si>
  <si>
    <t>Beisheim</t>
  </si>
  <si>
    <t>Florian</t>
  </si>
  <si>
    <t>Lenhoff</t>
  </si>
  <si>
    <t>Wehrwein</t>
  </si>
  <si>
    <t>Claire</t>
  </si>
  <si>
    <t>Markowitz</t>
  </si>
  <si>
    <t>Lynn</t>
  </si>
  <si>
    <t>Vos</t>
  </si>
  <si>
    <t>McLeod</t>
  </si>
  <si>
    <t>Balcom</t>
  </si>
  <si>
    <t>Dirth</t>
  </si>
  <si>
    <t>Inglish</t>
  </si>
  <si>
    <t>Massa-Musiak</t>
  </si>
  <si>
    <t>Elena</t>
  </si>
  <si>
    <t>Bailey</t>
  </si>
  <si>
    <t>Jacoby</t>
  </si>
  <si>
    <t>Bert</t>
  </si>
  <si>
    <t>Crimmings</t>
  </si>
  <si>
    <t>Crane</t>
  </si>
  <si>
    <t>Swartzfager</t>
  </si>
  <si>
    <t>Clevenger</t>
  </si>
  <si>
    <t>Reichardt</t>
  </si>
  <si>
    <t>Morton</t>
  </si>
  <si>
    <t>Sunstrum</t>
  </si>
  <si>
    <t>Frownfelter</t>
  </si>
  <si>
    <t>Richter</t>
  </si>
  <si>
    <t>England</t>
  </si>
  <si>
    <t>McLean</t>
  </si>
  <si>
    <t>Lane</t>
  </si>
  <si>
    <t>Vonachen</t>
  </si>
  <si>
    <t>Paige</t>
  </si>
  <si>
    <t>Betancourth</t>
  </si>
  <si>
    <t>Henstrom</t>
  </si>
  <si>
    <t>Pereira</t>
  </si>
  <si>
    <t>Brown</t>
  </si>
  <si>
    <t>Reasoner</t>
  </si>
  <si>
    <t>Carver</t>
  </si>
  <si>
    <t>Borror</t>
  </si>
  <si>
    <t>Saad</t>
  </si>
  <si>
    <t>Mohammad</t>
  </si>
  <si>
    <t>Trail</t>
  </si>
  <si>
    <t>Benton</t>
  </si>
  <si>
    <t>Bauman</t>
  </si>
  <si>
    <t>Bakula</t>
  </si>
  <si>
    <t>Davis</t>
  </si>
  <si>
    <t>Weiler</t>
  </si>
  <si>
    <t>Schaaf</t>
  </si>
  <si>
    <t>Gisele</t>
  </si>
  <si>
    <t>Sack</t>
  </si>
  <si>
    <t>Chenard</t>
  </si>
  <si>
    <t>Williamson</t>
  </si>
  <si>
    <t>Dollas</t>
  </si>
  <si>
    <t>Sprague</t>
  </si>
  <si>
    <t>Michell</t>
  </si>
  <si>
    <t>Datwyler</t>
  </si>
  <si>
    <t>Mead</t>
  </si>
  <si>
    <t>Kennedy</t>
  </si>
  <si>
    <t>Mallory</t>
  </si>
  <si>
    <t>Czech</t>
  </si>
  <si>
    <t>O'Brien</t>
  </si>
  <si>
    <t>Bachman</t>
  </si>
  <si>
    <t>Ariell</t>
  </si>
  <si>
    <t>Bednar</t>
  </si>
  <si>
    <t>Daye</t>
  </si>
  <si>
    <t>Clarke</t>
  </si>
  <si>
    <t>Koren</t>
  </si>
  <si>
    <t>Kuramoto</t>
  </si>
  <si>
    <t>Dierksen</t>
  </si>
  <si>
    <t>Zoeller</t>
  </si>
  <si>
    <t>Flesch</t>
  </si>
  <si>
    <t>Maltby</t>
  </si>
  <si>
    <t>Custance</t>
  </si>
  <si>
    <t>Choi</t>
  </si>
  <si>
    <t>Barnett</t>
  </si>
  <si>
    <t>Proulx</t>
  </si>
  <si>
    <t>Lundine</t>
  </si>
  <si>
    <t>Paullin</t>
  </si>
  <si>
    <t>Delucia</t>
  </si>
  <si>
    <t>Francesca</t>
  </si>
  <si>
    <t>Valentine</t>
  </si>
  <si>
    <t>Mohara</t>
  </si>
  <si>
    <t>Toshiyuki</t>
  </si>
  <si>
    <t>Fairbrother</t>
  </si>
  <si>
    <t>Fagan</t>
  </si>
  <si>
    <t>Toth</t>
  </si>
  <si>
    <t>Guinn</t>
  </si>
  <si>
    <t>Julee</t>
  </si>
  <si>
    <t>Diviney</t>
  </si>
  <si>
    <t>Ciaran</t>
  </si>
  <si>
    <t>Marlatt</t>
  </si>
  <si>
    <t>Ohler</t>
  </si>
  <si>
    <t>Makie</t>
  </si>
  <si>
    <t>Mossler</t>
  </si>
  <si>
    <t>Segall</t>
  </si>
  <si>
    <t>Sprieser</t>
  </si>
  <si>
    <t>Blanco</t>
  </si>
  <si>
    <t>Sheptock</t>
  </si>
  <si>
    <t>Tatiana</t>
  </si>
  <si>
    <t>Chruniak</t>
  </si>
  <si>
    <t>Miller</t>
  </si>
  <si>
    <t>Theis</t>
  </si>
  <si>
    <t>Sadler</t>
  </si>
  <si>
    <t>Maxwell</t>
  </si>
  <si>
    <t>Auger</t>
  </si>
  <si>
    <t>Pascale</t>
  </si>
  <si>
    <t>Steadman</t>
  </si>
  <si>
    <t>Becca</t>
  </si>
  <si>
    <t>McCarron</t>
  </si>
  <si>
    <t>Roecker</t>
  </si>
  <si>
    <t>Giumarra</t>
  </si>
  <si>
    <t>Bower</t>
  </si>
  <si>
    <t>Grant</t>
  </si>
  <si>
    <t>Capriccioso</t>
  </si>
  <si>
    <t>Starbuck</t>
  </si>
  <si>
    <t>McMahon</t>
  </si>
  <si>
    <t>Rissell</t>
  </si>
  <si>
    <t>Ethan</t>
  </si>
  <si>
    <t>Kromroy</t>
  </si>
  <si>
    <t>Manfredi</t>
  </si>
  <si>
    <t>Manwaring</t>
  </si>
  <si>
    <t>Tomaszewski</t>
  </si>
  <si>
    <t>Gannon</t>
  </si>
  <si>
    <t>Frye</t>
  </si>
  <si>
    <t>Currier</t>
  </si>
  <si>
    <t>Whittendale</t>
  </si>
  <si>
    <t>Rixe</t>
  </si>
  <si>
    <t>Ballon-Landa</t>
  </si>
  <si>
    <t>Zaferos</t>
  </si>
  <si>
    <t>Audrey</t>
  </si>
  <si>
    <t>Jacob</t>
  </si>
  <si>
    <t>Samland</t>
  </si>
  <si>
    <t>Shapiro</t>
  </si>
  <si>
    <t>Snitzer</t>
  </si>
  <si>
    <t>Watters</t>
  </si>
  <si>
    <t>Steele-Belkin</t>
  </si>
  <si>
    <t>Christensen</t>
  </si>
  <si>
    <t>Hodge</t>
  </si>
  <si>
    <t>Rusterholz</t>
  </si>
  <si>
    <t>Lafrance</t>
  </si>
  <si>
    <t>Sylvain</t>
  </si>
  <si>
    <t>Hallis</t>
  </si>
  <si>
    <t>Salowitz</t>
  </si>
  <si>
    <t>Langerak</t>
  </si>
  <si>
    <t>Bonilla</t>
  </si>
  <si>
    <t>Ciabattoni</t>
  </si>
  <si>
    <t>Warren</t>
  </si>
  <si>
    <t>Osmark</t>
  </si>
  <si>
    <t>Mathias</t>
  </si>
  <si>
    <t>Warwick</t>
  </si>
  <si>
    <t>Magnuson</t>
  </si>
  <si>
    <t>Marsh</t>
  </si>
  <si>
    <t>Kari</t>
  </si>
  <si>
    <t>Standiford</t>
  </si>
  <si>
    <t>Sherwin</t>
  </si>
  <si>
    <t>Alice</t>
  </si>
  <si>
    <t>Blekeli</t>
  </si>
  <si>
    <t>Vangampleare</t>
  </si>
  <si>
    <t>Hiatt</t>
  </si>
  <si>
    <t>Jon</t>
  </si>
  <si>
    <t>Tadesse</t>
  </si>
  <si>
    <t>Fasil</t>
  </si>
  <si>
    <t>Jaswell</t>
  </si>
  <si>
    <t>Phillips-Cook</t>
  </si>
  <si>
    <t>Katharina</t>
  </si>
  <si>
    <t>Desruisseaux</t>
  </si>
  <si>
    <t>Carl</t>
  </si>
  <si>
    <t>Ripp</t>
  </si>
  <si>
    <t>Harris</t>
  </si>
  <si>
    <t>Shafer</t>
  </si>
  <si>
    <t>Hemesath</t>
  </si>
  <si>
    <t>Vinci</t>
  </si>
  <si>
    <t>Diamond-Husmann</t>
  </si>
  <si>
    <t>Soto</t>
  </si>
  <si>
    <t>Dacko</t>
  </si>
  <si>
    <t>Glassey</t>
  </si>
  <si>
    <t>Frechette</t>
  </si>
  <si>
    <t>Benitez</t>
  </si>
  <si>
    <t>Braulio</t>
  </si>
  <si>
    <t>Gauthier</t>
  </si>
  <si>
    <t>Anne-Marie</t>
  </si>
  <si>
    <t>Fazioli</t>
  </si>
  <si>
    <t>Dannenhauer</t>
  </si>
  <si>
    <t>Rafer</t>
  </si>
  <si>
    <t>McComb</t>
  </si>
  <si>
    <t>Sambasivam</t>
  </si>
  <si>
    <t>Mahesh</t>
  </si>
  <si>
    <t>Maina</t>
  </si>
  <si>
    <t>Keshian</t>
  </si>
  <si>
    <t>Maas</t>
  </si>
  <si>
    <t>Sinasac</t>
  </si>
  <si>
    <t>Fritz</t>
  </si>
  <si>
    <t>Ruffo</t>
  </si>
  <si>
    <t>Long</t>
  </si>
  <si>
    <t>Rohde</t>
  </si>
  <si>
    <t>Bonzi</t>
  </si>
  <si>
    <t>Moore</t>
  </si>
  <si>
    <t>McGrane</t>
  </si>
  <si>
    <t>Stepnowski</t>
  </si>
  <si>
    <t>Roxanne</t>
  </si>
  <si>
    <t>Merkle</t>
  </si>
  <si>
    <t>Israel</t>
  </si>
  <si>
    <t>Samalya</t>
  </si>
  <si>
    <t>Vigneron</t>
  </si>
  <si>
    <t>Mucci</t>
  </si>
  <si>
    <t>Alicia</t>
  </si>
  <si>
    <t>MacDonald</t>
  </si>
  <si>
    <t>Deng</t>
  </si>
  <si>
    <t>Guomin</t>
  </si>
  <si>
    <t>Javier</t>
  </si>
  <si>
    <t>Strickland</t>
  </si>
  <si>
    <t>Cheney</t>
  </si>
  <si>
    <t>Godoy</t>
  </si>
  <si>
    <t>Walters</t>
  </si>
  <si>
    <t>Eddie</t>
  </si>
  <si>
    <t>Leboeuf</t>
  </si>
  <si>
    <t>Scheibel</t>
  </si>
  <si>
    <t>Ritter</t>
  </si>
  <si>
    <t>Pretot</t>
  </si>
  <si>
    <t>Willsey</t>
  </si>
  <si>
    <t>Roach</t>
  </si>
  <si>
    <t>Jacobsen</t>
  </si>
  <si>
    <t>O'Hora</t>
  </si>
  <si>
    <t>Amato</t>
  </si>
  <si>
    <t>Wegner</t>
  </si>
  <si>
    <t>Bokun</t>
  </si>
  <si>
    <t>Overpeck</t>
  </si>
  <si>
    <t>Levine</t>
  </si>
  <si>
    <t>Annie</t>
  </si>
  <si>
    <t>Wild</t>
  </si>
  <si>
    <t>Tabor</t>
  </si>
  <si>
    <t>Steffen</t>
  </si>
  <si>
    <t>Tadich</t>
  </si>
  <si>
    <t>Christenson</t>
  </si>
  <si>
    <t>B.j.</t>
  </si>
  <si>
    <t>Shell</t>
  </si>
  <si>
    <t>Rao</t>
  </si>
  <si>
    <t>Gomez</t>
  </si>
  <si>
    <t>Hemingway</t>
  </si>
  <si>
    <t>Rodney</t>
  </si>
  <si>
    <t>Pett</t>
  </si>
  <si>
    <t>Meingast</t>
  </si>
  <si>
    <t>Maximilian</t>
  </si>
  <si>
    <t>McCarthy</t>
  </si>
  <si>
    <t>Boyle</t>
  </si>
  <si>
    <t>Gundersen</t>
  </si>
  <si>
    <t>Eirik</t>
  </si>
  <si>
    <t>Wolswinkel</t>
  </si>
  <si>
    <t>Rik</t>
  </si>
  <si>
    <t>Bomberger</t>
  </si>
  <si>
    <t>Lapierre</t>
  </si>
  <si>
    <t>Yannick</t>
  </si>
  <si>
    <t>Beaty</t>
  </si>
  <si>
    <t>Hammer</t>
  </si>
  <si>
    <t>Randolph</t>
  </si>
  <si>
    <t>Masterson</t>
  </si>
  <si>
    <t>Friess</t>
  </si>
  <si>
    <t>Thibaud</t>
  </si>
  <si>
    <t>Mantoni</t>
  </si>
  <si>
    <t>Bodeen</t>
  </si>
  <si>
    <t>Gretchen</t>
  </si>
  <si>
    <t>McPherson</t>
  </si>
  <si>
    <t>Martina</t>
  </si>
  <si>
    <t>Palko</t>
  </si>
  <si>
    <t>Breathitt</t>
  </si>
  <si>
    <t>Evora</t>
  </si>
  <si>
    <t>Fischer</t>
  </si>
  <si>
    <t>Saeger</t>
  </si>
  <si>
    <t>Deba</t>
  </si>
  <si>
    <t>Buzunesh</t>
  </si>
  <si>
    <t>Leloup</t>
  </si>
  <si>
    <t>Mirte</t>
  </si>
  <si>
    <t>Labare</t>
  </si>
  <si>
    <t>Arouca</t>
  </si>
  <si>
    <t>Kerry</t>
  </si>
  <si>
    <t>Reese</t>
  </si>
  <si>
    <t>McCloskey</t>
  </si>
  <si>
    <t>Tedsen</t>
  </si>
  <si>
    <t>Koehlinger</t>
  </si>
  <si>
    <t>Pielechaty</t>
  </si>
  <si>
    <t>Korhonen</t>
  </si>
  <si>
    <t>Kehr</t>
  </si>
  <si>
    <t>Montagna</t>
  </si>
  <si>
    <t>Dino</t>
  </si>
  <si>
    <t>M√ºller</t>
  </si>
  <si>
    <t>Jan</t>
  </si>
  <si>
    <t>Morris</t>
  </si>
  <si>
    <t>Chaisson</t>
  </si>
  <si>
    <t>Pigott</t>
  </si>
  <si>
    <t>Cochrane</t>
  </si>
  <si>
    <t>Krysta</t>
  </si>
  <si>
    <t>Armitage</t>
  </si>
  <si>
    <t>Shen</t>
  </si>
  <si>
    <t>O'Kelly</t>
  </si>
  <si>
    <t>Huff</t>
  </si>
  <si>
    <t>Dye</t>
  </si>
  <si>
    <t>Willard</t>
  </si>
  <si>
    <t>D'Addario</t>
  </si>
  <si>
    <t>Buchanan</t>
  </si>
  <si>
    <t>Angie</t>
  </si>
  <si>
    <t>Waterson</t>
  </si>
  <si>
    <t>Piras</t>
  </si>
  <si>
    <t>Sabina</t>
  </si>
  <si>
    <t>Landberg</t>
  </si>
  <si>
    <t>Flynn</t>
  </si>
  <si>
    <t>Jackie</t>
  </si>
  <si>
    <t>Bishop</t>
  </si>
  <si>
    <t>Devitt</t>
  </si>
  <si>
    <t>Cindy</t>
  </si>
  <si>
    <t>Tramontano</t>
  </si>
  <si>
    <t>Gennaro</t>
  </si>
  <si>
    <t>Terry</t>
  </si>
  <si>
    <t>McGraw</t>
  </si>
  <si>
    <t>Keara</t>
  </si>
  <si>
    <t>Fellure</t>
  </si>
  <si>
    <t>Sanford</t>
  </si>
  <si>
    <t>Wrenn</t>
  </si>
  <si>
    <t>Krueger</t>
  </si>
  <si>
    <t>Jan-Patrick</t>
  </si>
  <si>
    <t>Babler</t>
  </si>
  <si>
    <t>Brezenski</t>
  </si>
  <si>
    <t>Marschner</t>
  </si>
  <si>
    <t>Travis</t>
  </si>
  <si>
    <t>Montez</t>
  </si>
  <si>
    <t>Ricky</t>
  </si>
  <si>
    <t>Hurt</t>
  </si>
  <si>
    <t>Garey</t>
  </si>
  <si>
    <t>Reddy</t>
  </si>
  <si>
    <t>Mueller</t>
  </si>
  <si>
    <t>Uribe</t>
  </si>
  <si>
    <t>Hand</t>
  </si>
  <si>
    <t>Mac-Thiong</t>
  </si>
  <si>
    <t>Jean-Marc</t>
  </si>
  <si>
    <t>Ulrich</t>
  </si>
  <si>
    <t>Alderfer</t>
  </si>
  <si>
    <t>Hannah</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</si>
  <si>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</si>
  <si>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</si>
  <si>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</si>
  <si>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</si>
  <si>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</si>
  <si>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</si>
  <si>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</si>
  <si>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</si>
  <si>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</si>
  <si>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</si>
  <si>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</si>
  <si>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</si>
  <si>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</si>
  <si>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</si>
  <si>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</si>
  <si>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</si>
  <si>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</si>
  <si>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</si>
  <si>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</si>
  <si>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</si>
  <si>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Eoghan</t>
  </si>
  <si>
    <t>Stanek</t>
  </si>
  <si>
    <t>Kassie</t>
  </si>
  <si>
    <t>Manning</t>
  </si>
  <si>
    <t>Ruben</t>
  </si>
  <si>
    <t>Schauwaers</t>
  </si>
  <si>
    <t>Hartman</t>
  </si>
  <si>
    <t>Fire</t>
  </si>
  <si>
    <t>Waliaula</t>
  </si>
  <si>
    <t>Blackshear</t>
  </si>
  <si>
    <t>Nettik</t>
  </si>
  <si>
    <t>Jenni</t>
  </si>
  <si>
    <t>Novales</t>
  </si>
  <si>
    <t>Rosauer</t>
  </si>
  <si>
    <t>Ryder</t>
  </si>
  <si>
    <t>Larsen</t>
  </si>
  <si>
    <t>Keate</t>
  </si>
  <si>
    <t>Starosciak</t>
  </si>
  <si>
    <t>Henderson</t>
  </si>
  <si>
    <t>Winkelman</t>
  </si>
  <si>
    <t>Monette</t>
  </si>
  <si>
    <t>Kramer</t>
  </si>
  <si>
    <t>Shelby</t>
  </si>
  <si>
    <t>Goldstein</t>
  </si>
  <si>
    <t>Leticia</t>
  </si>
  <si>
    <t>Barrett</t>
  </si>
  <si>
    <t>Irwin</t>
  </si>
  <si>
    <t>Glenn</t>
  </si>
  <si>
    <t>O'Meara</t>
  </si>
  <si>
    <t>Budrow</t>
  </si>
  <si>
    <t>Tecklenburg</t>
  </si>
  <si>
    <t>Schenck</t>
  </si>
  <si>
    <t>Blendell</t>
  </si>
  <si>
    <t>Parodi</t>
  </si>
  <si>
    <t>Katharine</t>
  </si>
  <si>
    <t>Linden</t>
  </si>
  <si>
    <t>Desiree</t>
  </si>
  <si>
    <t>Horning</t>
  </si>
  <si>
    <t>Goode</t>
  </si>
  <si>
    <t>Doden</t>
  </si>
  <si>
    <t>Groff</t>
  </si>
  <si>
    <t>Kuehler</t>
  </si>
  <si>
    <t>Gibby</t>
  </si>
  <si>
    <t>Busa</t>
  </si>
  <si>
    <t>Moyo</t>
  </si>
  <si>
    <t>Arturo</t>
  </si>
  <si>
    <t>Ketil</t>
  </si>
  <si>
    <t>Christi</t>
  </si>
  <si>
    <t>Ash</t>
  </si>
  <si>
    <t>Eve</t>
  </si>
  <si>
    <t>Dever</t>
  </si>
  <si>
    <t>Horvath</t>
  </si>
  <si>
    <t>Adrian</t>
  </si>
  <si>
    <t>Danner</t>
  </si>
  <si>
    <t>Weiss</t>
  </si>
  <si>
    <t>D'Andrea</t>
  </si>
  <si>
    <t>Olesky</t>
  </si>
  <si>
    <t>Whitcraft</t>
  </si>
  <si>
    <t>Salazar</t>
  </si>
  <si>
    <t>Robin</t>
  </si>
  <si>
    <t>Pond</t>
  </si>
  <si>
    <t>Egan</t>
  </si>
  <si>
    <t>Bersani</t>
  </si>
  <si>
    <t>Creech</t>
  </si>
  <si>
    <t>Sudres</t>
  </si>
  <si>
    <t>Couture</t>
  </si>
  <si>
    <t>Patronick</t>
  </si>
  <si>
    <t>Depasquale</t>
  </si>
  <si>
    <t>Lavergne</t>
  </si>
  <si>
    <t>Kawakami</t>
  </si>
  <si>
    <t>Gonsalves</t>
  </si>
  <si>
    <t>Emilee</t>
  </si>
  <si>
    <t>Aure</t>
  </si>
  <si>
    <t>Mattingly</t>
  </si>
  <si>
    <t>Stelpflug</t>
  </si>
  <si>
    <t>Condon</t>
  </si>
  <si>
    <t>Kieran</t>
  </si>
  <si>
    <t>Magato</t>
  </si>
  <si>
    <t>Dombrowski</t>
  </si>
  <si>
    <t>Ohara</t>
  </si>
  <si>
    <t>Chip</t>
  </si>
  <si>
    <t>Keno</t>
  </si>
  <si>
    <t>Lorch</t>
  </si>
  <si>
    <t>Sullivan</t>
  </si>
  <si>
    <t>Cave</t>
  </si>
  <si>
    <t>Gudenkauf</t>
  </si>
  <si>
    <t>Holley</t>
  </si>
  <si>
    <t>Kemble</t>
  </si>
  <si>
    <t>Bentley</t>
  </si>
  <si>
    <t>Bellucci</t>
  </si>
  <si>
    <t>Collins</t>
  </si>
  <si>
    <t>Gillman</t>
  </si>
  <si>
    <t>West</t>
  </si>
  <si>
    <t>Leigh</t>
  </si>
  <si>
    <t>Yosuke</t>
  </si>
  <si>
    <t>Reisenauer</t>
  </si>
  <si>
    <t>Rosenberg-Wohl</t>
  </si>
  <si>
    <t>Theriault</t>
  </si>
  <si>
    <t>Jodi</t>
  </si>
  <si>
    <t>Manuel</t>
  </si>
  <si>
    <t>Demko</t>
  </si>
  <si>
    <t>Battaglia</t>
  </si>
  <si>
    <t>Follo</t>
  </si>
  <si>
    <t>Barana</t>
  </si>
  <si>
    <t>Lysaght</t>
  </si>
  <si>
    <t>Chalmers</t>
  </si>
  <si>
    <t>MacPherson</t>
  </si>
  <si>
    <t>Susan</t>
  </si>
  <si>
    <t>Cummings</t>
  </si>
  <si>
    <t>Schroegel</t>
  </si>
  <si>
    <t>Randall</t>
  </si>
  <si>
    <t>Doyon</t>
  </si>
  <si>
    <t>Sankey</t>
  </si>
  <si>
    <t>Stilgenbauer</t>
  </si>
  <si>
    <t>Jaskiewicz</t>
  </si>
  <si>
    <t>Deppen</t>
  </si>
  <si>
    <t>Hine</t>
  </si>
  <si>
    <t>Mathews</t>
  </si>
  <si>
    <t>Yabu</t>
  </si>
  <si>
    <t>Yoshie</t>
  </si>
  <si>
    <t>Strang</t>
  </si>
  <si>
    <t>Shanley</t>
  </si>
  <si>
    <t>Keehan</t>
  </si>
  <si>
    <t>Jake</t>
  </si>
  <si>
    <t>Mahaney</t>
  </si>
  <si>
    <t>Nolan</t>
  </si>
  <si>
    <t>Sobrino</t>
  </si>
  <si>
    <t>Mayer</t>
  </si>
  <si>
    <t>Becker</t>
  </si>
  <si>
    <t>Ezra</t>
  </si>
  <si>
    <t>Platt</t>
  </si>
  <si>
    <t>Brodeur</t>
  </si>
  <si>
    <t>Fanny</t>
  </si>
  <si>
    <t>Jubinski</t>
  </si>
  <si>
    <t>Catherine</t>
  </si>
  <si>
    <t>Wall</t>
  </si>
  <si>
    <t>McKay</t>
  </si>
  <si>
    <t>Oh</t>
  </si>
  <si>
    <t>Kessell</t>
  </si>
  <si>
    <t>Caprario</t>
  </si>
  <si>
    <t>Wong</t>
  </si>
  <si>
    <t>Marina</t>
  </si>
  <si>
    <t>Lea</t>
  </si>
  <si>
    <t>Quigley</t>
  </si>
  <si>
    <t>Aoife</t>
  </si>
  <si>
    <t>Korir</t>
  </si>
  <si>
    <t>Downs</t>
  </si>
  <si>
    <t>Zywek</t>
  </si>
  <si>
    <t>Maciej</t>
  </si>
  <si>
    <t>Faulkner</t>
  </si>
  <si>
    <t>Erspamer</t>
  </si>
  <si>
    <t>Cathi</t>
  </si>
  <si>
    <t>Addison</t>
  </si>
  <si>
    <t>Wu</t>
  </si>
  <si>
    <t>Liang</t>
  </si>
  <si>
    <t>Lexy</t>
  </si>
  <si>
    <t>Bosl</t>
  </si>
  <si>
    <t>Goldberg</t>
  </si>
  <si>
    <t>Johnston</t>
  </si>
  <si>
    <t>Keating</t>
  </si>
  <si>
    <t>Paula</t>
  </si>
  <si>
    <t>Duhon</t>
  </si>
  <si>
    <t>Briseno</t>
  </si>
  <si>
    <t>Besse</t>
  </si>
  <si>
    <t>Arthur</t>
  </si>
  <si>
    <t>Shillings</t>
  </si>
  <si>
    <t>Tate</t>
  </si>
  <si>
    <t>Sachiko</t>
  </si>
  <si>
    <t>Hengoed</t>
  </si>
  <si>
    <t>Aller</t>
  </si>
  <si>
    <t>Pisano</t>
  </si>
  <si>
    <t>Sanca</t>
  </si>
  <si>
    <t>Bond</t>
  </si>
  <si>
    <t>Carron</t>
  </si>
  <si>
    <t>Ellwanger</t>
  </si>
  <si>
    <t>Chatham</t>
  </si>
  <si>
    <t>Hanson</t>
  </si>
  <si>
    <t>Derek</t>
  </si>
  <si>
    <t>Counts</t>
  </si>
  <si>
    <t>Carson</t>
  </si>
  <si>
    <t>Haines</t>
  </si>
  <si>
    <t>Schnabel</t>
  </si>
  <si>
    <t>Arciniaga</t>
  </si>
  <si>
    <t>Lizak</t>
  </si>
  <si>
    <t>Howery</t>
  </si>
  <si>
    <t>Crain</t>
  </si>
  <si>
    <t>Hotze</t>
  </si>
  <si>
    <t>Chauhan</t>
  </si>
  <si>
    <t>Raab</t>
  </si>
  <si>
    <t>McKown</t>
  </si>
  <si>
    <t>Schiemann</t>
  </si>
  <si>
    <t>Cress</t>
  </si>
  <si>
    <t>Mawson</t>
  </si>
  <si>
    <t>Wigginton</t>
  </si>
  <si>
    <t>Bo</t>
  </si>
  <si>
    <t>Schroeder</t>
  </si>
  <si>
    <t>Leonard</t>
  </si>
  <si>
    <t>Tissue</t>
  </si>
  <si>
    <t>Wood</t>
  </si>
  <si>
    <t>Denny</t>
  </si>
  <si>
    <t>Testa</t>
  </si>
  <si>
    <t>Buchholtz</t>
  </si>
  <si>
    <t>Trasi</t>
  </si>
  <si>
    <t>Hoyt</t>
  </si>
  <si>
    <t>Cabada</t>
  </si>
  <si>
    <t>Fernando</t>
  </si>
  <si>
    <t>Lobaciute</t>
  </si>
  <si>
    <t>Ieva</t>
  </si>
  <si>
    <t>Oberndorfer</t>
  </si>
  <si>
    <t>Hetherington</t>
  </si>
  <si>
    <t>Murray</t>
  </si>
  <si>
    <t>Higden</t>
  </si>
  <si>
    <t>Rediger</t>
  </si>
  <si>
    <t>Kris</t>
  </si>
  <si>
    <t>Grise</t>
  </si>
  <si>
    <t>Skildum</t>
  </si>
  <si>
    <t>Fischer-Daly</t>
  </si>
  <si>
    <t>Fan</t>
  </si>
  <si>
    <t>Rudder</t>
  </si>
  <si>
    <t>Cartmell</t>
  </si>
  <si>
    <t>Troland</t>
  </si>
  <si>
    <t>Berg</t>
  </si>
  <si>
    <t>Engtrakul</t>
  </si>
  <si>
    <t>Chaiwat</t>
  </si>
  <si>
    <t>Leonhardt</t>
  </si>
  <si>
    <t>Kerri</t>
  </si>
  <si>
    <t>Goetz</t>
  </si>
  <si>
    <t>Cacharelis</t>
  </si>
  <si>
    <t>Kariolis</t>
  </si>
  <si>
    <t>Zelwin</t>
  </si>
  <si>
    <t>Bannon</t>
  </si>
  <si>
    <t>Vetter</t>
  </si>
  <si>
    <t>Jablonski</t>
  </si>
  <si>
    <t>Jakubowitch</t>
  </si>
  <si>
    <t>Altshuler</t>
  </si>
  <si>
    <t>Ugarte</t>
  </si>
  <si>
    <t>Tusso</t>
  </si>
  <si>
    <t>Landry</t>
  </si>
  <si>
    <t>McDonald</t>
  </si>
  <si>
    <t>Larue</t>
  </si>
  <si>
    <t>Daubert</t>
  </si>
  <si>
    <t>Close</t>
  </si>
  <si>
    <t>Roels</t>
  </si>
  <si>
    <t>Guillaume</t>
  </si>
  <si>
    <t>Venosky</t>
  </si>
  <si>
    <t>Kaylee</t>
  </si>
  <si>
    <t>Gosnell</t>
  </si>
  <si>
    <t>Chewning-Kulick</t>
  </si>
  <si>
    <t>Manion</t>
  </si>
  <si>
    <t>Linda</t>
  </si>
  <si>
    <t>Leblanc</t>
  </si>
  <si>
    <t>Jacqueline</t>
  </si>
  <si>
    <t>Yefeng</t>
  </si>
  <si>
    <t>Goldsby</t>
  </si>
  <si>
    <t>Ken</t>
  </si>
  <si>
    <t>Mahoney</t>
  </si>
  <si>
    <t>McCracken</t>
  </si>
  <si>
    <t>Spewak</t>
  </si>
  <si>
    <t>Cottini</t>
  </si>
  <si>
    <t>Federica</t>
  </si>
  <si>
    <t>Findlay</t>
  </si>
  <si>
    <t>Strasburg</t>
  </si>
  <si>
    <t>Deeter</t>
  </si>
  <si>
    <t>Arpin</t>
  </si>
  <si>
    <t>Azelie</t>
  </si>
  <si>
    <t>Schoeneck</t>
  </si>
  <si>
    <t>Willits</t>
  </si>
  <si>
    <t>Syring</t>
  </si>
  <si>
    <t>Strike</t>
  </si>
  <si>
    <t>Hennigar</t>
  </si>
  <si>
    <t>May</t>
  </si>
  <si>
    <t>Metcalf</t>
  </si>
  <si>
    <t>Tiska</t>
  </si>
  <si>
    <t>Fairley</t>
  </si>
  <si>
    <t>Kim</t>
  </si>
  <si>
    <t>Piasta</t>
  </si>
  <si>
    <t>Dariusz</t>
  </si>
  <si>
    <t>Olsen</t>
  </si>
  <si>
    <t>Bartus</t>
  </si>
  <si>
    <t>Stevens</t>
  </si>
  <si>
    <t>Holly</t>
  </si>
  <si>
    <t>Fayter</t>
  </si>
  <si>
    <t>Parise</t>
  </si>
  <si>
    <t>Gryniewicz</t>
  </si>
  <si>
    <t>Panora</t>
  </si>
  <si>
    <t>Lambe</t>
  </si>
  <si>
    <t>Casto</t>
  </si>
  <si>
    <t>Trent</t>
  </si>
  <si>
    <t>Martelli</t>
  </si>
  <si>
    <t>Naskret</t>
  </si>
  <si>
    <t>Sawomir</t>
  </si>
  <si>
    <t>Micah</t>
  </si>
  <si>
    <t>Maloney</t>
  </si>
  <si>
    <t>Amherst</t>
  </si>
  <si>
    <t>Johansen</t>
  </si>
  <si>
    <t>Kaufmann</t>
  </si>
  <si>
    <t>Barnes-Zurkinden</t>
  </si>
  <si>
    <t>Flo</t>
  </si>
  <si>
    <t>Wolter</t>
  </si>
  <si>
    <t>Pearson</t>
  </si>
  <si>
    <t>Anabel</t>
  </si>
  <si>
    <t>Leon</t>
  </si>
  <si>
    <t>Marriott</t>
  </si>
  <si>
    <t>Wilkins</t>
  </si>
  <si>
    <t>Saiter</t>
  </si>
  <si>
    <t>Winrow</t>
  </si>
  <si>
    <t>Marcia</t>
  </si>
  <si>
    <t>Gries</t>
  </si>
  <si>
    <t>Strohschein</t>
  </si>
  <si>
    <t>Coogan</t>
  </si>
  <si>
    <t>Gagnon</t>
  </si>
  <si>
    <t>Isabelle</t>
  </si>
  <si>
    <t>Fox</t>
  </si>
  <si>
    <t>Traver</t>
  </si>
  <si>
    <t>Quick</t>
  </si>
  <si>
    <t>Theriot</t>
  </si>
  <si>
    <t>Michalis</t>
  </si>
  <si>
    <t>Pilar</t>
  </si>
  <si>
    <t>Palma</t>
  </si>
  <si>
    <t>Takaoka</t>
  </si>
  <si>
    <t>Masahiro</t>
  </si>
  <si>
    <t>Sherman</t>
  </si>
  <si>
    <t>Andre</t>
  </si>
  <si>
    <t>Switt</t>
  </si>
  <si>
    <t>Joyce</t>
  </si>
  <si>
    <t>Whitbeck</t>
  </si>
  <si>
    <t>Auer</t>
  </si>
  <si>
    <t>Attar</t>
  </si>
  <si>
    <t>Misuraca</t>
  </si>
  <si>
    <t>Spannaus</t>
  </si>
  <si>
    <t>Tarbiat</t>
  </si>
  <si>
    <t>Shalaleh</t>
  </si>
  <si>
    <t>Pulkkinen</t>
  </si>
  <si>
    <t>Trnovcova</t>
  </si>
  <si>
    <t>Zuzana</t>
  </si>
  <si>
    <t>Hetrick</t>
  </si>
  <si>
    <t>Stern</t>
  </si>
  <si>
    <t>Newman</t>
  </si>
  <si>
    <t>Mone</t>
  </si>
  <si>
    <t>Powers</t>
  </si>
  <si>
    <t>Ulery</t>
  </si>
  <si>
    <t>Cho</t>
  </si>
  <si>
    <t>Youngseong</t>
  </si>
  <si>
    <t>Reumann</t>
  </si>
  <si>
    <t>Cooper</t>
  </si>
  <si>
    <t>Cichon</t>
  </si>
  <si>
    <t>Maroevic</t>
  </si>
  <si>
    <t>Janez</t>
  </si>
  <si>
    <t>Schulz</t>
  </si>
  <si>
    <t>Capriolo</t>
  </si>
  <si>
    <t>Borleis</t>
  </si>
  <si>
    <t>Karakoyunlu</t>
  </si>
  <si>
    <t>Deniz</t>
  </si>
  <si>
    <t>Desrosiers</t>
  </si>
  <si>
    <t>Alfredo</t>
  </si>
  <si>
    <t>Comment</t>
  </si>
  <si>
    <t>Moss</t>
  </si>
  <si>
    <t>Troy</t>
  </si>
  <si>
    <t>Clash</t>
  </si>
  <si>
    <t>Blankenship</t>
  </si>
  <si>
    <t>Lloyd</t>
  </si>
  <si>
    <t>Jennefer</t>
  </si>
  <si>
    <t>Kong</t>
  </si>
  <si>
    <t>Benson</t>
  </si>
  <si>
    <t>Huntington</t>
  </si>
  <si>
    <t>Kendall</t>
  </si>
  <si>
    <t>Esther</t>
  </si>
  <si>
    <t>Gast</t>
  </si>
  <si>
    <t>Scanlin</t>
  </si>
  <si>
    <t>Philbrook</t>
  </si>
  <si>
    <t>Cowan</t>
  </si>
  <si>
    <t>Sousa</t>
  </si>
  <si>
    <t>Stanton</t>
  </si>
  <si>
    <t>Mollak</t>
  </si>
  <si>
    <t>Weston</t>
  </si>
  <si>
    <t>Rob</t>
  </si>
  <si>
    <t>Rabuzzi</t>
  </si>
  <si>
    <t>Hendrix</t>
  </si>
  <si>
    <t>Schout</t>
  </si>
  <si>
    <t>Schmaltz</t>
  </si>
  <si>
    <t>Virginie</t>
  </si>
  <si>
    <t>Eagen</t>
  </si>
  <si>
    <t>Rotramel</t>
  </si>
  <si>
    <t>Prevost</t>
  </si>
  <si>
    <t>Nyambaso</t>
  </si>
  <si>
    <t>Zachariah</t>
  </si>
  <si>
    <t>Shaffer</t>
  </si>
  <si>
    <t>Corkum</t>
  </si>
  <si>
    <t>Pedersen</t>
  </si>
  <si>
    <t>Melo</t>
  </si>
  <si>
    <t>Breno</t>
  </si>
  <si>
    <t>Sakamoto</t>
  </si>
  <si>
    <t>Takaya</t>
  </si>
  <si>
    <t>Lombardo</t>
  </si>
  <si>
    <t>Bode</t>
  </si>
  <si>
    <t>Bart</t>
  </si>
  <si>
    <t>Norcross</t>
  </si>
  <si>
    <t>Lazrus</t>
  </si>
  <si>
    <t>Tsegay</t>
  </si>
  <si>
    <t>Loreto</t>
  </si>
  <si>
    <t>Bird</t>
  </si>
  <si>
    <t>Callahan</t>
  </si>
  <si>
    <t>Timko</t>
  </si>
  <si>
    <t>Achatz</t>
  </si>
  <si>
    <t>Horwitz</t>
  </si>
  <si>
    <t>Yuri</t>
  </si>
  <si>
    <t>Gordyan</t>
  </si>
  <si>
    <t>Debbie</t>
  </si>
  <si>
    <t>Battoo</t>
  </si>
  <si>
    <t>Barker</t>
  </si>
  <si>
    <t>Saarnilehto</t>
  </si>
  <si>
    <t>Janne</t>
  </si>
  <si>
    <t>Hillman</t>
  </si>
  <si>
    <t>Bartel</t>
  </si>
  <si>
    <t>Callie</t>
  </si>
  <si>
    <t>Potekhina</t>
  </si>
  <si>
    <t>Lapp</t>
  </si>
  <si>
    <t>McCormick</t>
  </si>
  <si>
    <t>Coffed</t>
  </si>
  <si>
    <t>Estes</t>
  </si>
  <si>
    <t>Zamore</t>
  </si>
  <si>
    <t>Donaghy</t>
  </si>
  <si>
    <t>Roger</t>
  </si>
  <si>
    <t>Fiorini</t>
  </si>
  <si>
    <t>Watkins</t>
  </si>
  <si>
    <t>Cassel</t>
  </si>
  <si>
    <t>Terri</t>
  </si>
  <si>
    <t>O'Sullivan</t>
  </si>
  <si>
    <t>Chepkirui</t>
  </si>
  <si>
    <t>Gurney</t>
  </si>
  <si>
    <t>Francis</t>
  </si>
  <si>
    <t>Gruca</t>
  </si>
  <si>
    <t>Dorota</t>
  </si>
  <si>
    <t>Denton</t>
  </si>
  <si>
    <t>Bryant</t>
  </si>
  <si>
    <t>Trout</t>
  </si>
  <si>
    <t>Gilbert</t>
  </si>
  <si>
    <t>Chong</t>
  </si>
  <si>
    <t>Eduardo</t>
  </si>
  <si>
    <t>Henry</t>
  </si>
  <si>
    <t>Brenneman</t>
  </si>
  <si>
    <t>Kemp</t>
  </si>
  <si>
    <t>Hillyard</t>
  </si>
  <si>
    <t>Gonzales</t>
  </si>
  <si>
    <t>Christin</t>
  </si>
  <si>
    <t>Sayre</t>
  </si>
  <si>
    <t>Panke</t>
  </si>
  <si>
    <t>Brennan</t>
  </si>
  <si>
    <t>Ngo</t>
  </si>
  <si>
    <t>Guerdan</t>
  </si>
  <si>
    <t>Mills-Honarvar</t>
  </si>
  <si>
    <t>Donna</t>
  </si>
  <si>
    <t>Farvard</t>
  </si>
  <si>
    <t>Joe</t>
  </si>
  <si>
    <t>Skinner</t>
  </si>
  <si>
    <t>Kayleigh</t>
  </si>
  <si>
    <t>Shue</t>
  </si>
  <si>
    <t>Blinn</t>
  </si>
  <si>
    <t>Duyn</t>
  </si>
  <si>
    <t>Wardian</t>
  </si>
  <si>
    <t>Heuninck</t>
  </si>
  <si>
    <t>Kipyego</t>
  </si>
  <si>
    <t>Bernard</t>
  </si>
  <si>
    <t>Kuehl</t>
  </si>
  <si>
    <t>Burkholder</t>
  </si>
  <si>
    <t>Stadolnik</t>
  </si>
  <si>
    <t>Shields</t>
  </si>
  <si>
    <t>Margolis</t>
  </si>
  <si>
    <t>Uffenbeck</t>
  </si>
  <si>
    <t>Shelley</t>
  </si>
  <si>
    <t>Stepanova</t>
  </si>
  <si>
    <t>Jekaterina</t>
  </si>
  <si>
    <t>Verdi</t>
  </si>
  <si>
    <t>Pauline</t>
  </si>
  <si>
    <t>Mickelson</t>
  </si>
  <si>
    <t>Dibaba</t>
  </si>
  <si>
    <t>Mare</t>
  </si>
  <si>
    <t>Shilling</t>
  </si>
  <si>
    <t>Bashaw</t>
  </si>
  <si>
    <t>McCutcheon</t>
  </si>
  <si>
    <t>Connor</t>
  </si>
  <si>
    <t>Geoghegan</t>
  </si>
  <si>
    <t>Seth</t>
  </si>
  <si>
    <t>McGinn</t>
  </si>
  <si>
    <t>Quinteros</t>
  </si>
  <si>
    <t>Loenser</t>
  </si>
  <si>
    <t>Furrer</t>
  </si>
  <si>
    <t>Konigs</t>
  </si>
  <si>
    <t>Tesdahl</t>
  </si>
  <si>
    <t>Engel</t>
  </si>
  <si>
    <t>Kuck</t>
  </si>
  <si>
    <t>Missy</t>
  </si>
  <si>
    <t>Neuschel</t>
  </si>
  <si>
    <t>Marquez</t>
  </si>
  <si>
    <t>Alfons</t>
  </si>
  <si>
    <t>Green</t>
  </si>
  <si>
    <t>Schubel</t>
  </si>
  <si>
    <t>Jimenez</t>
  </si>
  <si>
    <t>Lilia</t>
  </si>
  <si>
    <t>Zimny-Schmitt</t>
  </si>
  <si>
    <t>Danny</t>
  </si>
  <si>
    <t>Brohart</t>
  </si>
  <si>
    <t>Oka</t>
  </si>
  <si>
    <t>Satomi</t>
  </si>
  <si>
    <t>Metzger</t>
  </si>
  <si>
    <t>Vaughn</t>
  </si>
  <si>
    <t>Petty</t>
  </si>
  <si>
    <t>Lasseron</t>
  </si>
  <si>
    <t>Bushong</t>
  </si>
  <si>
    <t>Cailtlin</t>
  </si>
  <si>
    <t>Dennison</t>
  </si>
  <si>
    <t>Lira</t>
  </si>
  <si>
    <t>Chuy</t>
  </si>
  <si>
    <t>Nahigian</t>
  </si>
  <si>
    <t>Cackett</t>
  </si>
  <si>
    <t>Hunter-Galvan</t>
  </si>
  <si>
    <t>Pierret</t>
  </si>
  <si>
    <t>O'Neil</t>
  </si>
  <si>
    <t>Leitz</t>
  </si>
  <si>
    <t>Aya</t>
  </si>
  <si>
    <t>Durfee</t>
  </si>
  <si>
    <t>Maylone</t>
  </si>
  <si>
    <t>Reiland</t>
  </si>
  <si>
    <t>Hu</t>
  </si>
  <si>
    <t>Ping</t>
  </si>
  <si>
    <t>Lessek</t>
  </si>
  <si>
    <t>Colavincenzo</t>
  </si>
  <si>
    <t>Mendez-Karr</t>
  </si>
  <si>
    <t>Saulnier</t>
  </si>
  <si>
    <t>Emmett</t>
  </si>
  <si>
    <t>Schoonover</t>
  </si>
  <si>
    <t>Hass</t>
  </si>
  <si>
    <t>Cadotte</t>
  </si>
  <si>
    <t>Cacciapaglia</t>
  </si>
  <si>
    <t>Mininger</t>
  </si>
  <si>
    <t>Mayo</t>
  </si>
  <si>
    <t>Zicko</t>
  </si>
  <si>
    <t>Chrissy</t>
  </si>
  <si>
    <t>Cupp</t>
  </si>
  <si>
    <t>Halle</t>
  </si>
  <si>
    <t>Klassen</t>
  </si>
  <si>
    <t>Musal</t>
  </si>
  <si>
    <t>Kitayama</t>
  </si>
  <si>
    <t>Dina</t>
  </si>
  <si>
    <t>Altman</t>
  </si>
  <si>
    <t>Demchko</t>
  </si>
  <si>
    <t>Caitrin</t>
  </si>
  <si>
    <t>Betts</t>
  </si>
  <si>
    <t>Vandeventer</t>
  </si>
  <si>
    <t>Alix</t>
  </si>
  <si>
    <t>Hirano</t>
  </si>
  <si>
    <t>Kakushin</t>
  </si>
  <si>
    <t>Davi</t>
  </si>
  <si>
    <t>Sloan</t>
  </si>
  <si>
    <t>Homich</t>
  </si>
  <si>
    <t>Kristjansson</t>
  </si>
  <si>
    <t>Valur</t>
  </si>
  <si>
    <t>Pitman</t>
  </si>
  <si>
    <t>Curley</t>
  </si>
  <si>
    <t>Zimmer</t>
  </si>
  <si>
    <t>Lissa</t>
  </si>
  <si>
    <t>Granski</t>
  </si>
  <si>
    <t>Alyson</t>
  </si>
  <si>
    <t>Regina</t>
  </si>
  <si>
    <t>Howe</t>
  </si>
  <si>
    <t>Therese</t>
  </si>
  <si>
    <t>Atwater</t>
  </si>
  <si>
    <t>Beau</t>
  </si>
  <si>
    <t>Gurganus</t>
  </si>
  <si>
    <t>Holden</t>
  </si>
  <si>
    <t>Parton</t>
  </si>
  <si>
    <t>Deborah</t>
  </si>
  <si>
    <t>Dent</t>
  </si>
  <si>
    <t>Ranti</t>
  </si>
  <si>
    <t>Ishaq</t>
  </si>
  <si>
    <t>Amany</t>
  </si>
  <si>
    <t>Wiles</t>
  </si>
  <si>
    <t>Kipling</t>
  </si>
  <si>
    <t>Serafini</t>
  </si>
  <si>
    <t>Button</t>
  </si>
  <si>
    <t>Gaal</t>
  </si>
  <si>
    <t>Liptak</t>
  </si>
  <si>
    <t>Kellam</t>
  </si>
  <si>
    <t>Gordon</t>
  </si>
  <si>
    <t>Wagoner</t>
  </si>
  <si>
    <t>Goffi</t>
  </si>
  <si>
    <t>Danilo</t>
  </si>
  <si>
    <t>Salovaara</t>
  </si>
  <si>
    <t>Mikko</t>
  </si>
  <si>
    <t>Allan</t>
  </si>
  <si>
    <t>McLaughlin</t>
  </si>
  <si>
    <t>Christy</t>
  </si>
  <si>
    <t>Tang</t>
  </si>
  <si>
    <t>Jingjing</t>
  </si>
  <si>
    <t>Chepkwony</t>
  </si>
  <si>
    <t>Frankline</t>
  </si>
  <si>
    <t>Szynkarczuk</t>
  </si>
  <si>
    <t>Natalia</t>
  </si>
  <si>
    <t>Brill</t>
  </si>
  <si>
    <t>Nunn</t>
  </si>
  <si>
    <t>Blair</t>
  </si>
  <si>
    <t>Sharkey</t>
  </si>
  <si>
    <t>Scalard</t>
  </si>
  <si>
    <t>Marny</t>
  </si>
  <si>
    <t>Burget</t>
  </si>
  <si>
    <t>English</t>
  </si>
  <si>
    <t>Hampton</t>
  </si>
  <si>
    <t>Lucas</t>
  </si>
  <si>
    <t>Cherewatti</t>
  </si>
  <si>
    <t>Olle</t>
  </si>
  <si>
    <t>Bernat</t>
  </si>
  <si>
    <t>Hamsi</t>
  </si>
  <si>
    <t>Hicham</t>
  </si>
  <si>
    <t>Finnegan</t>
  </si>
  <si>
    <t>Villa</t>
  </si>
  <si>
    <t>Elisabetta</t>
  </si>
  <si>
    <t>Cable</t>
  </si>
  <si>
    <t>Eiring</t>
  </si>
  <si>
    <t>Friedman</t>
  </si>
  <si>
    <t>Croker</t>
  </si>
  <si>
    <t>Beganics</t>
  </si>
  <si>
    <t>Huberty</t>
  </si>
  <si>
    <t>Hazlehurst</t>
  </si>
  <si>
    <t>Marin</t>
  </si>
  <si>
    <t>Dear</t>
  </si>
  <si>
    <t>Lederer</t>
  </si>
  <si>
    <t>Robson</t>
  </si>
  <si>
    <t>Galvan</t>
  </si>
  <si>
    <t>Teeuwen</t>
  </si>
  <si>
    <t>Rosalie</t>
  </si>
  <si>
    <t>List</t>
  </si>
  <si>
    <t>Shafar</t>
  </si>
  <si>
    <t>Vitaliy</t>
  </si>
  <si>
    <t>Copenhaver</t>
  </si>
  <si>
    <t>Stump</t>
  </si>
  <si>
    <t>Wehrman</t>
  </si>
  <si>
    <t>Sischo</t>
  </si>
  <si>
    <t>Fonti</t>
  </si>
  <si>
    <t>Merlis</t>
  </si>
  <si>
    <t>Hasegawa</t>
  </si>
  <si>
    <t>Kiyokatsu</t>
  </si>
  <si>
    <t>Haselden</t>
  </si>
  <si>
    <t>Simonson</t>
  </si>
  <si>
    <t>Montag</t>
  </si>
  <si>
    <t>Deroian</t>
  </si>
  <si>
    <t>Rhea</t>
  </si>
  <si>
    <t>Strickler</t>
  </si>
  <si>
    <t>Hallie</t>
  </si>
  <si>
    <t>Woodard</t>
  </si>
  <si>
    <t>Ji</t>
  </si>
  <si>
    <t>Sinda</t>
  </si>
  <si>
    <t>Rydland</t>
  </si>
  <si>
    <t>Mona</t>
  </si>
  <si>
    <t>Vespa</t>
  </si>
  <si>
    <t>Meadows</t>
  </si>
  <si>
    <t>Toppen</t>
  </si>
  <si>
    <t>Ermer</t>
  </si>
  <si>
    <t>Dionne</t>
  </si>
  <si>
    <t>Stasulli</t>
  </si>
  <si>
    <t>Dominique</t>
  </si>
  <si>
    <t>Duran</t>
  </si>
  <si>
    <t>Klundt</t>
  </si>
  <si>
    <t>Waters</t>
  </si>
  <si>
    <t>Rusk</t>
  </si>
  <si>
    <t>Gersbach</t>
  </si>
  <si>
    <t>Taylor-Watson</t>
  </si>
  <si>
    <t>Levitsky</t>
  </si>
  <si>
    <t>Lorraine</t>
  </si>
  <si>
    <t>Carroll</t>
  </si>
  <si>
    <t>Campos</t>
  </si>
  <si>
    <t>Flajslik</t>
  </si>
  <si>
    <t>Chua</t>
  </si>
  <si>
    <t>Wilzbacher</t>
  </si>
  <si>
    <t>Thayer</t>
  </si>
  <si>
    <t>Brosseau</t>
  </si>
  <si>
    <t>Phares</t>
  </si>
  <si>
    <t>Lavar</t>
  </si>
  <si>
    <t>Padula</t>
  </si>
  <si>
    <t>Gamirov</t>
  </si>
  <si>
    <t>Briot</t>
  </si>
  <si>
    <t>Putt</t>
  </si>
  <si>
    <t>Tammy</t>
  </si>
  <si>
    <t>Deiman</t>
  </si>
  <si>
    <t>Lena</t>
  </si>
  <si>
    <t>Bonanni</t>
  </si>
  <si>
    <t>Valentina</t>
  </si>
  <si>
    <t>Stein</t>
  </si>
  <si>
    <t>Laumann</t>
  </si>
  <si>
    <t>Galaviz</t>
  </si>
  <si>
    <t>Piper</t>
  </si>
  <si>
    <t>Cantini</t>
  </si>
  <si>
    <t>Werhane</t>
  </si>
  <si>
    <t>Davies</t>
  </si>
  <si>
    <t>Hummel</t>
  </si>
  <si>
    <t>Dj</t>
  </si>
  <si>
    <t>Lutz</t>
  </si>
  <si>
    <t>Viglienzoni</t>
  </si>
  <si>
    <t>Rathbun</t>
  </si>
  <si>
    <t>crane</t>
  </si>
  <si>
    <t>Conant</t>
  </si>
  <si>
    <t>Huyser-Wierenga</t>
  </si>
  <si>
    <t>Natalini</t>
  </si>
  <si>
    <t>Robbins</t>
  </si>
  <si>
    <t>Stanislav</t>
  </si>
  <si>
    <t>Mears</t>
  </si>
  <si>
    <t>Neill</t>
  </si>
  <si>
    <t>Tola</t>
  </si>
  <si>
    <t>Tadese</t>
  </si>
  <si>
    <t>Briskman</t>
  </si>
  <si>
    <t>Ritzenhein</t>
  </si>
  <si>
    <t>Dathan</t>
  </si>
  <si>
    <t>Malkowski</t>
  </si>
  <si>
    <t>Andreyko</t>
  </si>
  <si>
    <t>Lozier</t>
  </si>
  <si>
    <t>Rodas</t>
  </si>
  <si>
    <t>Karmen</t>
  </si>
  <si>
    <t>Lippmann</t>
  </si>
  <si>
    <t>Kiersten</t>
  </si>
  <si>
    <t>Klehm</t>
  </si>
  <si>
    <t>Desisa</t>
  </si>
  <si>
    <t>Lelisa</t>
  </si>
  <si>
    <t>Brooks</t>
  </si>
  <si>
    <t>Weispfennig</t>
  </si>
  <si>
    <t>Sorrell</t>
  </si>
  <si>
    <t>Marek</t>
  </si>
  <si>
    <t>Werner</t>
  </si>
  <si>
    <t>Penny</t>
  </si>
  <si>
    <t>Masayesva</t>
  </si>
  <si>
    <t>Paavola</t>
  </si>
  <si>
    <t>Gehlsen</t>
  </si>
  <si>
    <t>Roche</t>
  </si>
  <si>
    <t>Hearn</t>
  </si>
  <si>
    <t>Dimson</t>
  </si>
  <si>
    <t>Slason</t>
  </si>
  <si>
    <t>Gibson</t>
  </si>
  <si>
    <t>Erdos</t>
  </si>
  <si>
    <t>Elleree</t>
  </si>
  <si>
    <t>Cushman</t>
  </si>
  <si>
    <t>Hammel</t>
  </si>
  <si>
    <t>Ytterstad</t>
  </si>
  <si>
    <t>Prince</t>
  </si>
  <si>
    <t>Dani</t>
  </si>
  <si>
    <t>Petrulak</t>
  </si>
  <si>
    <t>Zablocki</t>
  </si>
  <si>
    <t>Babay</t>
  </si>
  <si>
    <t>Moody</t>
  </si>
  <si>
    <t>Swierzbinski</t>
  </si>
  <si>
    <t>Schwartz</t>
  </si>
  <si>
    <t>Sanseverino</t>
  </si>
  <si>
    <t>Lawder</t>
  </si>
  <si>
    <t>Hoerner</t>
  </si>
  <si>
    <t>Pat</t>
  </si>
  <si>
    <t>Beaulne</t>
  </si>
  <si>
    <t>Lunz</t>
  </si>
  <si>
    <t>Brackenwagen</t>
  </si>
  <si>
    <t>Schmitt</t>
  </si>
  <si>
    <t>Borden</t>
  </si>
  <si>
    <t>Regan</t>
  </si>
  <si>
    <t>Koenis</t>
  </si>
  <si>
    <t>Maaikel</t>
  </si>
  <si>
    <t>Kittaka</t>
  </si>
  <si>
    <t>Concannon</t>
  </si>
  <si>
    <t>Schultz</t>
  </si>
  <si>
    <t>Lyndsy</t>
  </si>
  <si>
    <t>Brannigan</t>
  </si>
  <si>
    <t>Cavallo</t>
  </si>
  <si>
    <t>Axelrod</t>
  </si>
  <si>
    <t>Roberge</t>
  </si>
  <si>
    <t>Kosters</t>
  </si>
  <si>
    <t>Dykes</t>
  </si>
  <si>
    <t>Velan</t>
  </si>
  <si>
    <t>Goolik</t>
  </si>
  <si>
    <t>Bain</t>
  </si>
  <si>
    <t>Wieck</t>
  </si>
  <si>
    <t>Sonja</t>
  </si>
  <si>
    <t>Friel</t>
  </si>
  <si>
    <t>Santandreu</t>
  </si>
  <si>
    <t>Gerber</t>
  </si>
  <si>
    <t>Cliff</t>
  </si>
  <si>
    <t>Benadum</t>
  </si>
  <si>
    <t>Blue</t>
  </si>
  <si>
    <t>Ragazzini</t>
  </si>
  <si>
    <t>Kessinger</t>
  </si>
  <si>
    <t>Bezgin</t>
  </si>
  <si>
    <t>Woldesilassie</t>
  </si>
  <si>
    <t>Pulliam</t>
  </si>
  <si>
    <t>Guisinger</t>
  </si>
  <si>
    <t>Arnerich</t>
  </si>
  <si>
    <t>Nolette</t>
  </si>
  <si>
    <t>Jerome</t>
  </si>
  <si>
    <t>Chabrier</t>
  </si>
  <si>
    <t>Knotts</t>
  </si>
  <si>
    <t>Pultorak</t>
  </si>
  <si>
    <t>Maxon</t>
  </si>
  <si>
    <t>Kraai</t>
  </si>
  <si>
    <t>Larosa</t>
  </si>
  <si>
    <t>Ali</t>
  </si>
  <si>
    <t>Haney</t>
  </si>
  <si>
    <t>Boulay</t>
  </si>
  <si>
    <t>Pierre</t>
  </si>
  <si>
    <t>Luy</t>
  </si>
  <si>
    <t>Fava</t>
  </si>
  <si>
    <t>Montoya</t>
  </si>
  <si>
    <t>Albertson</t>
  </si>
  <si>
    <t>Barger</t>
  </si>
  <si>
    <t>Fraioli</t>
  </si>
  <si>
    <t>Lusapho</t>
  </si>
  <si>
    <t>Talhelm</t>
  </si>
  <si>
    <t>Treece</t>
  </si>
  <si>
    <t>Beisel</t>
  </si>
  <si>
    <t>Enke</t>
  </si>
  <si>
    <t>Ferrell</t>
  </si>
  <si>
    <t>Gates</t>
  </si>
  <si>
    <t>Jeffers</t>
  </si>
  <si>
    <t>Sulhanek</t>
  </si>
  <si>
    <t>Roman</t>
  </si>
  <si>
    <t>Caron</t>
  </si>
  <si>
    <t>Fullarton</t>
  </si>
  <si>
    <t>Lindgren</t>
  </si>
  <si>
    <t>Akiha</t>
  </si>
  <si>
    <t>Sweny</t>
  </si>
  <si>
    <t>Tobin</t>
  </si>
  <si>
    <t>Keys</t>
  </si>
  <si>
    <t>Wilbur</t>
  </si>
  <si>
    <t>Ditota</t>
  </si>
  <si>
    <t>Horbol</t>
  </si>
  <si>
    <t>Flannery</t>
  </si>
  <si>
    <t>Murakami</t>
  </si>
  <si>
    <t>Petermann</t>
  </si>
  <si>
    <t>Lindy</t>
  </si>
  <si>
    <t>Danielson</t>
  </si>
  <si>
    <t>Street</t>
  </si>
  <si>
    <t>Buss</t>
  </si>
  <si>
    <t>Duffy</t>
  </si>
  <si>
    <t>Sebastian</t>
  </si>
  <si>
    <t>Avery</t>
  </si>
  <si>
    <t>Bohinski</t>
  </si>
  <si>
    <t>Kohls</t>
  </si>
  <si>
    <t>Katy</t>
  </si>
  <si>
    <t>Brietzke</t>
  </si>
  <si>
    <t>Albano</t>
  </si>
  <si>
    <t>Rosendahl</t>
  </si>
  <si>
    <t>German</t>
  </si>
  <si>
    <t>Fierro Vargas</t>
  </si>
  <si>
    <t>De Simone</t>
  </si>
  <si>
    <t>Van Hout</t>
  </si>
  <si>
    <t>Navarro Castro</t>
  </si>
  <si>
    <t>Garcia Garcia</t>
  </si>
  <si>
    <t>San Juan</t>
  </si>
  <si>
    <t>Sanchez Y Torres</t>
  </si>
  <si>
    <t>Martinez Lopez</t>
  </si>
  <si>
    <t>Van Es</t>
  </si>
  <si>
    <t>Mason Cox</t>
  </si>
  <si>
    <t>Corona Iturriaga</t>
  </si>
  <si>
    <t>Stanley Torres</t>
  </si>
  <si>
    <t>Pena Reyes</t>
  </si>
  <si>
    <t>Imbalzano Zegar</t>
  </si>
  <si>
    <t>Van Vugt</t>
  </si>
  <si>
    <t>Vallejo Sarmiento</t>
  </si>
  <si>
    <t>Evans Marke</t>
  </si>
  <si>
    <t>Herra Arroyo</t>
  </si>
  <si>
    <t>Escanero Palmer</t>
  </si>
  <si>
    <t>Van De Kamp</t>
  </si>
  <si>
    <t>De Mata</t>
  </si>
  <si>
    <t>Barrera Munoz</t>
  </si>
  <si>
    <t>Do Prado</t>
  </si>
  <si>
    <t>Sanchez Antognini</t>
  </si>
  <si>
    <t>Cifuentes Fetiva</t>
  </si>
  <si>
    <t>Mancebo Garcia</t>
  </si>
  <si>
    <t>Knight Pech</t>
  </si>
  <si>
    <t>De Jesus</t>
  </si>
  <si>
    <t>Tjong Clemons</t>
  </si>
  <si>
    <t>Shabot Marcos</t>
  </si>
  <si>
    <t>Van Nielen</t>
  </si>
  <si>
    <t>Rojas Alvarez</t>
  </si>
  <si>
    <t>Rosales Ramirez</t>
  </si>
  <si>
    <t>Von Rock</t>
  </si>
  <si>
    <t>De Hueck</t>
  </si>
  <si>
    <t>Van Meter</t>
  </si>
  <si>
    <t>Ruiz Herrero</t>
  </si>
  <si>
    <t>Bin Alias</t>
  </si>
  <si>
    <t>Ruiz-Tagle Barros</t>
  </si>
  <si>
    <t>Graves - Rostro</t>
  </si>
  <si>
    <t>Riveros Gonzalez</t>
  </si>
  <si>
    <t>Matthew D</t>
  </si>
  <si>
    <t>Russell B.</t>
  </si>
  <si>
    <t>Patrick R.</t>
  </si>
  <si>
    <t>Brooke N.</t>
  </si>
  <si>
    <t>Paola Andrea</t>
  </si>
  <si>
    <t>Leilani M.</t>
  </si>
  <si>
    <t>Jennifer A.</t>
  </si>
  <si>
    <t>Christina M.</t>
  </si>
  <si>
    <t>Madelyn C</t>
  </si>
  <si>
    <t>Eric A.</t>
  </si>
  <si>
    <t>Emiliano I.</t>
  </si>
  <si>
    <t>Stephanie W.</t>
  </si>
  <si>
    <t>Nicole J.</t>
  </si>
  <si>
    <t>Jefferson D</t>
  </si>
  <si>
    <t>Brendan D.</t>
  </si>
  <si>
    <t>Sydney L.</t>
  </si>
  <si>
    <t>Ryan M</t>
  </si>
  <si>
    <t>Anna H.</t>
  </si>
  <si>
    <t>James R.</t>
  </si>
  <si>
    <t>Eric W</t>
  </si>
  <si>
    <t>Brianna L</t>
  </si>
  <si>
    <t>Thomas J.</t>
  </si>
  <si>
    <t>Melissa L</t>
  </si>
  <si>
    <t>Anthony J.</t>
  </si>
  <si>
    <t>Andrew B</t>
  </si>
  <si>
    <t>Dara E</t>
  </si>
  <si>
    <t>Katie T.</t>
  </si>
  <si>
    <t>Bryson C.</t>
  </si>
  <si>
    <t>Steven M.</t>
  </si>
  <si>
    <t>Jenna L.</t>
  </si>
  <si>
    <t>Elenilton V. Sr.</t>
  </si>
  <si>
    <t>Samantha C</t>
  </si>
  <si>
    <t>Bethany A</t>
  </si>
  <si>
    <t>Gwen M.</t>
  </si>
  <si>
    <t>Stephen II</t>
  </si>
  <si>
    <t>Brett A</t>
  </si>
  <si>
    <t>Abigail K</t>
  </si>
  <si>
    <t>Elyse M.</t>
  </si>
  <si>
    <t>Pamela J.</t>
  </si>
  <si>
    <t>Ron N</t>
  </si>
  <si>
    <t>Robert M.</t>
  </si>
  <si>
    <t>Gamini P.</t>
  </si>
  <si>
    <t>Emily J</t>
  </si>
  <si>
    <t>Benjamin P.</t>
  </si>
  <si>
    <t>Jamie P</t>
  </si>
  <si>
    <t>Aaqib L.</t>
  </si>
  <si>
    <t>Craig A.</t>
  </si>
  <si>
    <t>Elizabeth J.</t>
  </si>
  <si>
    <t>Matthew P</t>
  </si>
  <si>
    <t>Guillermo Sr.</t>
  </si>
  <si>
    <t>Ryan C</t>
  </si>
  <si>
    <t>George E</t>
  </si>
  <si>
    <t>Sara S</t>
  </si>
  <si>
    <t>Becky L</t>
  </si>
  <si>
    <t>Steph K.</t>
  </si>
  <si>
    <t>Kristine B.</t>
  </si>
  <si>
    <t>Taylor B</t>
  </si>
  <si>
    <t>Tammi J.</t>
  </si>
  <si>
    <t>Matthew S.</t>
  </si>
  <si>
    <t>Valeria R</t>
  </si>
  <si>
    <t>Michael P</t>
  </si>
  <si>
    <t>Brian E</t>
  </si>
  <si>
    <t>Steeve T Sr.</t>
  </si>
  <si>
    <t>Aaron T</t>
  </si>
  <si>
    <t>Jay T.</t>
  </si>
  <si>
    <t>Bret R</t>
  </si>
  <si>
    <t>Gardner L</t>
  </si>
  <si>
    <t>Kelsey A.</t>
  </si>
  <si>
    <t>Bronwen L</t>
  </si>
  <si>
    <t>Jennifer L</t>
  </si>
  <si>
    <t>Abby W.</t>
  </si>
  <si>
    <t>Matthew F</t>
  </si>
  <si>
    <t>Ryan J.</t>
  </si>
  <si>
    <t>Andrew P</t>
  </si>
  <si>
    <t>George M. V</t>
  </si>
  <si>
    <t>Jack R</t>
  </si>
  <si>
    <t>Christopher C</t>
  </si>
  <si>
    <t>Ian E.</t>
  </si>
  <si>
    <t>Hector Sr.</t>
  </si>
  <si>
    <t>Elizabeth H</t>
  </si>
  <si>
    <t>Kate L</t>
  </si>
  <si>
    <t>Timothy V</t>
  </si>
  <si>
    <t>Andrew S</t>
  </si>
  <si>
    <t>Gavin M.</t>
  </si>
  <si>
    <t>Rick E</t>
  </si>
  <si>
    <t>Andrea H.</t>
  </si>
  <si>
    <t>Anthony S</t>
  </si>
  <si>
    <t>Kiley D</t>
  </si>
  <si>
    <t>Marian M.</t>
  </si>
  <si>
    <t>Allison H</t>
  </si>
  <si>
    <t>Anders J</t>
  </si>
  <si>
    <t>Brian M.</t>
  </si>
  <si>
    <t>Brittany L.</t>
  </si>
  <si>
    <t>Cassie J.</t>
  </si>
  <si>
    <t>Peter W</t>
  </si>
  <si>
    <t>Dan M.</t>
  </si>
  <si>
    <t>Eric L.</t>
  </si>
  <si>
    <t>Les J</t>
  </si>
  <si>
    <t>Melissa Y</t>
  </si>
  <si>
    <t>Stephanie M.</t>
  </si>
  <si>
    <t>Zach S</t>
  </si>
  <si>
    <t>Jesse G.</t>
  </si>
  <si>
    <t>Megan A.</t>
  </si>
  <si>
    <t>Luke M</t>
  </si>
  <si>
    <t>Jacy D</t>
  </si>
  <si>
    <t>Simon G.</t>
  </si>
  <si>
    <t>Ainsley E.</t>
  </si>
  <si>
    <t>Erica A.</t>
  </si>
  <si>
    <t>Erin C.</t>
  </si>
  <si>
    <t>Tyler M</t>
  </si>
  <si>
    <t>Andrew B.</t>
  </si>
  <si>
    <t>Shawn P.</t>
  </si>
  <si>
    <t>Kevin D.</t>
  </si>
  <si>
    <t>Christopher A</t>
  </si>
  <si>
    <t>Kacy L.</t>
  </si>
  <si>
    <t>Benjamin H.</t>
  </si>
  <si>
    <t>Xaviour J.</t>
  </si>
  <si>
    <t>Michael T.</t>
  </si>
  <si>
    <t>Nancy M</t>
  </si>
  <si>
    <t>Erik T.</t>
  </si>
  <si>
    <t>Rod W</t>
  </si>
  <si>
    <t>Hillary L.</t>
  </si>
  <si>
    <t>Eric J</t>
  </si>
  <si>
    <t>Ashley N</t>
  </si>
  <si>
    <t>Evan D</t>
  </si>
  <si>
    <t>Martin A.</t>
  </si>
  <si>
    <t>Sarah C.</t>
  </si>
  <si>
    <t>Jason W</t>
  </si>
  <si>
    <t>Philip J.</t>
  </si>
  <si>
    <t>Bryan L</t>
  </si>
  <si>
    <t>Timothy F</t>
  </si>
  <si>
    <t>Angielyn M</t>
  </si>
  <si>
    <t>Jeanie M.</t>
  </si>
  <si>
    <t>Jason M.</t>
  </si>
  <si>
    <t>Sheera K</t>
  </si>
  <si>
    <t>Timothy G.</t>
  </si>
  <si>
    <t>Alan R</t>
  </si>
  <si>
    <t>Erik F.</t>
  </si>
  <si>
    <t>Caleb N</t>
  </si>
  <si>
    <t>Angela R</t>
  </si>
  <si>
    <t>Keith J</t>
  </si>
  <si>
    <t>Nathan A</t>
  </si>
  <si>
    <t>Elizabeth H.</t>
  </si>
  <si>
    <t>Cheryl A</t>
  </si>
  <si>
    <t>Kimberly A</t>
  </si>
  <si>
    <t>Jason A</t>
  </si>
  <si>
    <t>Chelsey C.</t>
  </si>
  <si>
    <t>Devon A.</t>
  </si>
  <si>
    <t>Joni L</t>
  </si>
  <si>
    <t>Brian L.</t>
  </si>
  <si>
    <t>Morgan M.</t>
  </si>
  <si>
    <t>Drew T.</t>
  </si>
  <si>
    <t>Austin W</t>
  </si>
  <si>
    <t>Kenneth A</t>
  </si>
  <si>
    <t>Hadley T.</t>
  </si>
  <si>
    <t>Tenielle M</t>
  </si>
  <si>
    <t>Nora P</t>
  </si>
  <si>
    <t>Alyssa K.</t>
  </si>
  <si>
    <t>Sara E.</t>
  </si>
  <si>
    <t>Andrew D.</t>
  </si>
  <si>
    <t>Joel D</t>
  </si>
  <si>
    <t>Michael J.</t>
  </si>
  <si>
    <t>Summer B.</t>
  </si>
  <si>
    <t>Jessica H.</t>
  </si>
  <si>
    <t>Elizabeth M.</t>
  </si>
  <si>
    <t>Sarah E.</t>
  </si>
  <si>
    <t>Anne Elise</t>
  </si>
  <si>
    <t>Christopher R</t>
  </si>
  <si>
    <t>Christopher D.</t>
  </si>
  <si>
    <t>Patrick D.</t>
  </si>
  <si>
    <t>Anthony D.</t>
  </si>
  <si>
    <t>Kendra A</t>
  </si>
  <si>
    <t>Caitlin O.</t>
  </si>
  <si>
    <t>Tracy M</t>
  </si>
  <si>
    <t>Dustin M.</t>
  </si>
  <si>
    <t>Taryn L</t>
  </si>
  <si>
    <t>Serena M.</t>
  </si>
  <si>
    <t>Victoria M.</t>
  </si>
  <si>
    <t>Nicholas D</t>
  </si>
  <si>
    <t>Jonathon S.</t>
  </si>
  <si>
    <t>Joshua D.</t>
  </si>
  <si>
    <t>Denise M</t>
  </si>
  <si>
    <t>Peter R.</t>
  </si>
  <si>
    <t>Johnson K</t>
  </si>
  <si>
    <t>Linnea C.</t>
  </si>
  <si>
    <t>Massimiliano A.</t>
  </si>
  <si>
    <t>James M.</t>
  </si>
  <si>
    <t>Michele V.</t>
  </si>
  <si>
    <t>Harper L</t>
  </si>
  <si>
    <t>Todd J.</t>
  </si>
  <si>
    <t>Marissa D</t>
  </si>
  <si>
    <t>Jean Luc</t>
  </si>
  <si>
    <t>Matthew T</t>
  </si>
  <si>
    <t>Rachel L.</t>
  </si>
  <si>
    <t>Gavin V.</t>
  </si>
  <si>
    <t>J P. II</t>
  </si>
  <si>
    <t>Angela M.</t>
  </si>
  <si>
    <t>Blake K.</t>
  </si>
  <si>
    <t>Brian T.</t>
  </si>
  <si>
    <t>Malcolm J.</t>
  </si>
  <si>
    <t>Margaret B.</t>
  </si>
  <si>
    <t>Mrs</t>
  </si>
  <si>
    <t>.  Tara R</t>
  </si>
  <si>
    <t>Carly E</t>
  </si>
  <si>
    <t>Brian R.</t>
  </si>
  <si>
    <t>.  Jessica</t>
  </si>
  <si>
    <t>Dawn M.</t>
  </si>
  <si>
    <t>Kam S.</t>
  </si>
  <si>
    <t>Valerie A</t>
  </si>
  <si>
    <t>Freya R</t>
  </si>
  <si>
    <t>Bradley A.</t>
  </si>
  <si>
    <t>Amber R</t>
  </si>
  <si>
    <t>Sean K</t>
  </si>
  <si>
    <t>Jeremy A</t>
  </si>
  <si>
    <t>Karolyn A</t>
  </si>
  <si>
    <t>.  Anita L.</t>
  </si>
  <si>
    <t>Laura E.</t>
  </si>
  <si>
    <t>.  Ashley E</t>
  </si>
  <si>
    <t>Dan R.</t>
  </si>
  <si>
    <t>Brett W</t>
  </si>
  <si>
    <t>Dylan J</t>
  </si>
  <si>
    <t>Brooke M.</t>
  </si>
  <si>
    <t>.  Teiko</t>
  </si>
  <si>
    <t>Ryan A</t>
  </si>
  <si>
    <t>Andres Sr.</t>
  </si>
  <si>
    <t>Amy R.</t>
  </si>
  <si>
    <t>Mike G</t>
  </si>
  <si>
    <t>Simonezitrone Sr.</t>
  </si>
  <si>
    <t>Angela M</t>
  </si>
  <si>
    <t>Erin M.</t>
  </si>
  <si>
    <t>Bobby E.</t>
  </si>
  <si>
    <t>Daniel P.</t>
  </si>
  <si>
    <t>Marie E.</t>
  </si>
  <si>
    <t>.  Katie</t>
  </si>
  <si>
    <t>Eric D</t>
  </si>
  <si>
    <t>Haley L</t>
  </si>
  <si>
    <t>Kayla B.</t>
  </si>
  <si>
    <t>Mark D.</t>
  </si>
  <si>
    <t>Patrick J.</t>
  </si>
  <si>
    <t>.  Beth A</t>
  </si>
  <si>
    <t>Jason R</t>
  </si>
  <si>
    <t>Adrienne G.</t>
  </si>
  <si>
    <t>.  Meredith</t>
  </si>
  <si>
    <t>Kristen A.</t>
  </si>
  <si>
    <t>Maria I.</t>
  </si>
  <si>
    <t>Benjamina C</t>
  </si>
  <si>
    <t>Alison B</t>
  </si>
  <si>
    <t>Alexis N</t>
  </si>
  <si>
    <t>Shanda L</t>
  </si>
  <si>
    <t>.  Lacey</t>
  </si>
  <si>
    <t>Kati A</t>
  </si>
  <si>
    <t>.  Kelly J</t>
  </si>
  <si>
    <t>Greer D</t>
  </si>
  <si>
    <t>Eugene M</t>
  </si>
  <si>
    <t>Erin D</t>
  </si>
  <si>
    <t>Wayne I.</t>
  </si>
  <si>
    <t>Tracy L</t>
  </si>
  <si>
    <t>.  Heather</t>
  </si>
  <si>
    <t>.  Megan C</t>
  </si>
  <si>
    <t>Greg D.</t>
  </si>
  <si>
    <t>Steven L.</t>
  </si>
  <si>
    <t>Mark W.</t>
  </si>
  <si>
    <t>.  Aubri</t>
  </si>
  <si>
    <t>Erika M.</t>
  </si>
  <si>
    <t>Daniel G.</t>
  </si>
  <si>
    <t>Devin C.</t>
  </si>
  <si>
    <t>Louise A</t>
  </si>
  <si>
    <t>.  Sarah</t>
  </si>
  <si>
    <t>Jessica L</t>
  </si>
  <si>
    <t>.  Kristina K</t>
  </si>
  <si>
    <t>Margaret O</t>
  </si>
  <si>
    <t>Craig R.</t>
  </si>
  <si>
    <t>Christopher J</t>
  </si>
  <si>
    <t>Mario Sr.</t>
  </si>
  <si>
    <t>.  Meghann R.</t>
  </si>
  <si>
    <t>Scott M</t>
  </si>
  <si>
    <t>Caitlin E.</t>
  </si>
  <si>
    <t>.  Samantha A.</t>
  </si>
  <si>
    <t>.  Maya</t>
  </si>
  <si>
    <t>Zachary T</t>
  </si>
  <si>
    <t>.  Hilda</t>
  </si>
  <si>
    <t>Bethany N.</t>
  </si>
  <si>
    <t>.  Sandra H</t>
  </si>
  <si>
    <t>Kelly A.</t>
  </si>
  <si>
    <t>Jessica A.</t>
  </si>
  <si>
    <t>Monica K</t>
  </si>
  <si>
    <t>Kevin L</t>
  </si>
  <si>
    <t>Matthew A.</t>
  </si>
  <si>
    <t>Rachel E</t>
  </si>
  <si>
    <t>Gabriel D.</t>
  </si>
  <si>
    <t>Jeff T</t>
  </si>
  <si>
    <t>Neil D</t>
  </si>
  <si>
    <t>Katherine L.</t>
  </si>
  <si>
    <t>Ariel E</t>
  </si>
  <si>
    <t>Christopher P</t>
  </si>
  <si>
    <t>.  Erin M.</t>
  </si>
  <si>
    <t>.  Molly K.</t>
  </si>
  <si>
    <t>.  Jennifer</t>
  </si>
  <si>
    <t>Daniel M</t>
  </si>
  <si>
    <t>Reina H.</t>
  </si>
  <si>
    <t>Meredith L.</t>
  </si>
  <si>
    <t>.  Daphne</t>
  </si>
  <si>
    <t>Margaret E</t>
  </si>
  <si>
    <t>Mario J.</t>
  </si>
  <si>
    <t>.  Jenny K.</t>
  </si>
  <si>
    <t>Kimberly D</t>
  </si>
  <si>
    <t>Russell J</t>
  </si>
  <si>
    <t>Allison M.</t>
  </si>
  <si>
    <t>Miranda J</t>
  </si>
  <si>
    <t>.  Rebecca B.</t>
  </si>
  <si>
    <t>Rich M</t>
  </si>
  <si>
    <t>Aaron C</t>
  </si>
  <si>
    <t>Maria M</t>
  </si>
  <si>
    <t>Daven W</t>
  </si>
  <si>
    <t>.  Brianne</t>
  </si>
  <si>
    <t>Candace N</t>
  </si>
  <si>
    <t>Bruno F.</t>
  </si>
  <si>
    <t>.  Sally</t>
  </si>
  <si>
    <t>Meaghan J</t>
  </si>
  <si>
    <t>Kristin P.</t>
  </si>
  <si>
    <t>.  Ashley</t>
  </si>
  <si>
    <t>.  Shannon L</t>
  </si>
  <si>
    <t>Amy B</t>
  </si>
  <si>
    <t>A Danielle</t>
  </si>
  <si>
    <t>Conrad F</t>
  </si>
  <si>
    <t>Laura P.</t>
  </si>
  <si>
    <t>.  Lisa</t>
  </si>
  <si>
    <t>William D. Jr.</t>
  </si>
  <si>
    <t>Adam S</t>
  </si>
  <si>
    <t>Emily S</t>
  </si>
  <si>
    <t>Kelly R</t>
  </si>
  <si>
    <t>Bruce A Jr.</t>
  </si>
  <si>
    <t>Cary J</t>
  </si>
  <si>
    <t>.  Jill M</t>
  </si>
  <si>
    <t>Michael E.</t>
  </si>
  <si>
    <t>.  Lauren</t>
  </si>
  <si>
    <t>.  Kathryn E</t>
  </si>
  <si>
    <t>Mark H.</t>
  </si>
  <si>
    <t>.  Jessie M.</t>
  </si>
  <si>
    <t>Caroline S.</t>
  </si>
  <si>
    <t>Diego J</t>
  </si>
  <si>
    <t>Enrique M Sr.</t>
  </si>
  <si>
    <t>Rosemary E.</t>
  </si>
  <si>
    <t>Jennifer R.</t>
  </si>
  <si>
    <t>Lauren E</t>
  </si>
  <si>
    <t>Ashley M.</t>
  </si>
  <si>
    <t>Alison R.</t>
  </si>
  <si>
    <t>Jeremy J</t>
  </si>
  <si>
    <t>.  Amy L.</t>
  </si>
  <si>
    <t>.  Karen L.</t>
  </si>
  <si>
    <t>Justin E</t>
  </si>
  <si>
    <t>Jessica N.</t>
  </si>
  <si>
    <t>Ruth Angelica</t>
  </si>
  <si>
    <t>Una M</t>
  </si>
  <si>
    <t>James A</t>
  </si>
  <si>
    <t>.  Sheila</t>
  </si>
  <si>
    <t>.  Colleen M</t>
  </si>
  <si>
    <t>Deedra G.</t>
  </si>
  <si>
    <t>.  Kulwinder</t>
  </si>
  <si>
    <t>Ann M.</t>
  </si>
  <si>
    <t>Sarah E</t>
  </si>
  <si>
    <t>Apryl J.</t>
  </si>
  <si>
    <t>.  Ilana</t>
  </si>
  <si>
    <t>Bradley D</t>
  </si>
  <si>
    <t>.  Amy M</t>
  </si>
  <si>
    <t>Matthew W.</t>
  </si>
  <si>
    <t>Wayne A.</t>
  </si>
  <si>
    <t>Marcos S</t>
  </si>
  <si>
    <t>Marcus B</t>
  </si>
  <si>
    <t>Thomas K.</t>
  </si>
  <si>
    <t>Chris J.</t>
  </si>
  <si>
    <t>Kate A.</t>
  </si>
  <si>
    <t>.  Maggie M</t>
  </si>
  <si>
    <t>.  Michelle L.</t>
  </si>
  <si>
    <t>.  Ashley K</t>
  </si>
  <si>
    <t>Ryan K.</t>
  </si>
  <si>
    <t>Matthew J</t>
  </si>
  <si>
    <t>.  Karine</t>
  </si>
  <si>
    <t>Antonia G</t>
  </si>
  <si>
    <t>Casondra L</t>
  </si>
  <si>
    <t>Laura F</t>
  </si>
  <si>
    <t>Amelia F.</t>
  </si>
  <si>
    <t>Amy L.</t>
  </si>
  <si>
    <t>Katie J</t>
  </si>
  <si>
    <t>.  Mayumi</t>
  </si>
  <si>
    <t>Natali N</t>
  </si>
  <si>
    <t>Andee W.</t>
  </si>
  <si>
    <t>.  Amy</t>
  </si>
  <si>
    <t>C Fred</t>
  </si>
  <si>
    <t>Patrick Sr.</t>
  </si>
  <si>
    <t>Kelly M.</t>
  </si>
  <si>
    <t>Keila L</t>
  </si>
  <si>
    <t>Zanae E</t>
  </si>
  <si>
    <t>Jason L.</t>
  </si>
  <si>
    <t>Benjamin J.</t>
  </si>
  <si>
    <t>.  Erika</t>
  </si>
  <si>
    <t>Matthew R</t>
  </si>
  <si>
    <t>.  Orla</t>
  </si>
  <si>
    <t>Shaista S</t>
  </si>
  <si>
    <t>.  Emily</t>
  </si>
  <si>
    <t>Julie A.</t>
  </si>
  <si>
    <t>.  Victoria</t>
  </si>
  <si>
    <t>.  Amanda L</t>
  </si>
  <si>
    <t>Nellie A.</t>
  </si>
  <si>
    <t>Aimee J.</t>
  </si>
  <si>
    <t>Kristin A.</t>
  </si>
  <si>
    <t>Taylor J</t>
  </si>
  <si>
    <t>.  Kimberly M.</t>
  </si>
  <si>
    <t>Joshua E.</t>
  </si>
  <si>
    <t>Andrew R</t>
  </si>
  <si>
    <t>Francisco J. Sr.</t>
  </si>
  <si>
    <t>.  Rhonda</t>
  </si>
  <si>
    <t>Miles J.</t>
  </si>
  <si>
    <t>Justyna I.</t>
  </si>
  <si>
    <t>.  Alyssa</t>
  </si>
  <si>
    <t>Jessica E.</t>
  </si>
  <si>
    <t>Caitlin B.</t>
  </si>
  <si>
    <t>Joseph W</t>
  </si>
  <si>
    <t>.  Leah L.</t>
  </si>
  <si>
    <t>Wayne L.</t>
  </si>
  <si>
    <t>Aharon N</t>
  </si>
  <si>
    <t>Lawrence D.</t>
  </si>
  <si>
    <t>Anna E.</t>
  </si>
  <si>
    <t>Chia J.</t>
  </si>
  <si>
    <t>Laura A</t>
  </si>
  <si>
    <t>Leah A.</t>
  </si>
  <si>
    <t>Rebecca B.</t>
  </si>
  <si>
    <t>Maria A.</t>
  </si>
  <si>
    <t>.  Lisa M</t>
  </si>
  <si>
    <t>Steve Jr.</t>
  </si>
  <si>
    <t>.  Tiffany</t>
  </si>
  <si>
    <t>Brittany A.</t>
  </si>
  <si>
    <t>Robert S</t>
  </si>
  <si>
    <t>.  Ulrike</t>
  </si>
  <si>
    <t>Katlyn A.</t>
  </si>
  <si>
    <t>Morgan B.</t>
  </si>
  <si>
    <t>Silvana M.</t>
  </si>
  <si>
    <t>Nicholas T</t>
  </si>
  <si>
    <t>Antony G</t>
  </si>
  <si>
    <t>Rosemary C</t>
  </si>
  <si>
    <t>Carrie A.</t>
  </si>
  <si>
    <t>Gerardo Sr.</t>
  </si>
  <si>
    <t>Matthew R.</t>
  </si>
  <si>
    <t>.  Meghan E</t>
  </si>
  <si>
    <t>Lisa B</t>
  </si>
  <si>
    <t>.  Jane R.</t>
  </si>
  <si>
    <t>Allison M</t>
  </si>
  <si>
    <t>.  Sarah E.</t>
  </si>
  <si>
    <t>Philip J</t>
  </si>
  <si>
    <t>Jillian A.</t>
  </si>
  <si>
    <t>.  Laura D</t>
  </si>
  <si>
    <t>Megan E.</t>
  </si>
  <si>
    <t>Shannon J.</t>
  </si>
  <si>
    <t>Rachelle M</t>
  </si>
  <si>
    <t>Brandon F</t>
  </si>
  <si>
    <t>Danielle N</t>
  </si>
  <si>
    <t>.  Bettina</t>
  </si>
  <si>
    <t>.  Holli</t>
  </si>
  <si>
    <t>.  Heather C</t>
  </si>
  <si>
    <t>Thomas J</t>
  </si>
  <si>
    <t>.  Annabelle M</t>
  </si>
  <si>
    <t>Daniel T.</t>
  </si>
  <si>
    <t>.  Suzanne</t>
  </si>
  <si>
    <t>Jasmine P.</t>
  </si>
  <si>
    <t>Tristan D.</t>
  </si>
  <si>
    <t>Theresa M.</t>
  </si>
  <si>
    <t>Daniel J</t>
  </si>
  <si>
    <t>.  Courtney M.</t>
  </si>
  <si>
    <t>Jose A.</t>
  </si>
  <si>
    <t>Jonathon M.</t>
  </si>
  <si>
    <t>.  Stephanie A</t>
  </si>
  <si>
    <t>.  Krista</t>
  </si>
  <si>
    <t>Ryan M.</t>
  </si>
  <si>
    <t>Amanda N.</t>
  </si>
  <si>
    <t>Teresa P.</t>
  </si>
  <si>
    <t>Anna E</t>
  </si>
  <si>
    <t>Tania K.</t>
  </si>
  <si>
    <t>Ashley E</t>
  </si>
  <si>
    <t>Valery L</t>
  </si>
  <si>
    <t>.  Joanna G.</t>
  </si>
  <si>
    <t>.  Stefanie F.</t>
  </si>
  <si>
    <t>Liza J.</t>
  </si>
  <si>
    <t>Ian M.</t>
  </si>
  <si>
    <t>Claudia L.</t>
  </si>
  <si>
    <t>Jessica M</t>
  </si>
  <si>
    <t>Billy Jr.</t>
  </si>
  <si>
    <t>Emma M</t>
  </si>
  <si>
    <t>Abby A.</t>
  </si>
  <si>
    <t>Joshua P</t>
  </si>
  <si>
    <t>Erin C</t>
  </si>
  <si>
    <t>Joseph M</t>
  </si>
  <si>
    <t>Stephen J.</t>
  </si>
  <si>
    <t>.  Kathya</t>
  </si>
  <si>
    <t>Jamie L.</t>
  </si>
  <si>
    <t>.  Rebecca J</t>
  </si>
  <si>
    <t>Austin T.</t>
  </si>
  <si>
    <t>Jamie T</t>
  </si>
  <si>
    <t>Matthew T.</t>
  </si>
  <si>
    <t>.  Brenn E.</t>
  </si>
  <si>
    <t>Lisa M</t>
  </si>
  <si>
    <t>Thomas A.</t>
  </si>
  <si>
    <t>Kevin J</t>
  </si>
  <si>
    <t>William H. III</t>
  </si>
  <si>
    <t>Karen L</t>
  </si>
  <si>
    <t>Lynn M.</t>
  </si>
  <si>
    <t>.  Candice</t>
  </si>
  <si>
    <t>Jennifer D</t>
  </si>
  <si>
    <t>Devon R.</t>
  </si>
  <si>
    <t>John P.</t>
  </si>
  <si>
    <t>Daniel P</t>
  </si>
  <si>
    <t>.  Lisa K.</t>
  </si>
  <si>
    <t>.  Kristine</t>
  </si>
  <si>
    <t>Paul A</t>
  </si>
  <si>
    <t>Milah B</t>
  </si>
  <si>
    <t>Annette M.</t>
  </si>
  <si>
    <t>.  Yoko</t>
  </si>
  <si>
    <t>Tess A.</t>
  </si>
  <si>
    <t>William G.</t>
  </si>
  <si>
    <t>.  Maria</t>
  </si>
  <si>
    <t>Stephanie D</t>
  </si>
  <si>
    <t>Sara M.</t>
  </si>
  <si>
    <t>Scott A.</t>
  </si>
  <si>
    <t>Brian A.</t>
  </si>
  <si>
    <t>Kaitlin R.</t>
  </si>
  <si>
    <t>Kelli M</t>
  </si>
  <si>
    <t>.  Sarah M.</t>
  </si>
  <si>
    <t>.  Laura J</t>
  </si>
  <si>
    <t>Myra L</t>
  </si>
  <si>
    <t>Melissa M.</t>
  </si>
  <si>
    <t>Eleanor F.</t>
  </si>
  <si>
    <t>Robert G.</t>
  </si>
  <si>
    <t>Thomas C.</t>
  </si>
  <si>
    <t>Matthew J.</t>
  </si>
  <si>
    <t>Mallory D.</t>
  </si>
  <si>
    <t>.  Jamie</t>
  </si>
  <si>
    <t>Thomas B.</t>
  </si>
  <si>
    <t>.  Rachelle L</t>
  </si>
  <si>
    <t>Gregory A</t>
  </si>
  <si>
    <t>Lucie J.</t>
  </si>
  <si>
    <t>Elizabeth S.</t>
  </si>
  <si>
    <t>Carma S</t>
  </si>
  <si>
    <t>Tom L.</t>
  </si>
  <si>
    <t>Christopher M.</t>
  </si>
  <si>
    <t>Emily E</t>
  </si>
  <si>
    <t>Jose Antonio Sr.</t>
  </si>
  <si>
    <t>Dan T.</t>
  </si>
  <si>
    <t>Liisa A.</t>
  </si>
  <si>
    <t>Kathryn E.</t>
  </si>
  <si>
    <t>.  Nicole R.</t>
  </si>
  <si>
    <t>.  Sophia</t>
  </si>
  <si>
    <t>Sam L.</t>
  </si>
  <si>
    <t>.  Haley R.</t>
  </si>
  <si>
    <t>Andrew W</t>
  </si>
  <si>
    <t>Mark G</t>
  </si>
  <si>
    <t>Kasey E.</t>
  </si>
  <si>
    <t>Kristin M</t>
  </si>
  <si>
    <t>Mary-Lynn B.</t>
  </si>
  <si>
    <t>.  Jamie A</t>
  </si>
  <si>
    <t>Jeffrey A.</t>
  </si>
  <si>
    <t>Daniel S</t>
  </si>
  <si>
    <t>Marc C.</t>
  </si>
  <si>
    <t>Mark S</t>
  </si>
  <si>
    <t>Rachelle R</t>
  </si>
  <si>
    <t>Brenda J</t>
  </si>
  <si>
    <t>.  Kaitlin M</t>
  </si>
  <si>
    <t>William R.</t>
  </si>
  <si>
    <t>.  Veronica</t>
  </si>
  <si>
    <t>.  Daniela</t>
  </si>
  <si>
    <t>Deirdre A</t>
  </si>
  <si>
    <t>Alex F</t>
  </si>
  <si>
    <t>Johannes Fiskerstand</t>
  </si>
  <si>
    <t>Jon M</t>
  </si>
  <si>
    <t>Megan C.</t>
  </si>
  <si>
    <t>Lisa J.</t>
  </si>
  <si>
    <t>Doron P</t>
  </si>
  <si>
    <t>Kelsey J.</t>
  </si>
  <si>
    <t>Stephen A.</t>
  </si>
  <si>
    <t>Katie C</t>
  </si>
  <si>
    <t>Melissa K</t>
  </si>
  <si>
    <t>Kara H</t>
  </si>
  <si>
    <t>Juan Carlos</t>
  </si>
  <si>
    <t>John III</t>
  </si>
  <si>
    <t>.  Sarah M</t>
  </si>
  <si>
    <t>.  Kristin C</t>
  </si>
  <si>
    <t>Casey M.</t>
  </si>
  <si>
    <t>Samuel K.</t>
  </si>
  <si>
    <t>.  Yuki</t>
  </si>
  <si>
    <t>Erynn J.</t>
  </si>
  <si>
    <t>Rachel M</t>
  </si>
  <si>
    <t>Claire M</t>
  </si>
  <si>
    <t>Maria S.</t>
  </si>
  <si>
    <t>Katherine E</t>
  </si>
  <si>
    <t>Sarah K.</t>
  </si>
  <si>
    <t>Thomas S</t>
  </si>
  <si>
    <t>Martha Patricia</t>
  </si>
  <si>
    <t>Jennifer V.</t>
  </si>
  <si>
    <t>Michael W.</t>
  </si>
  <si>
    <t>Eddie C</t>
  </si>
  <si>
    <t>Maxime M</t>
  </si>
  <si>
    <t>Mark D</t>
  </si>
  <si>
    <t>Justin M</t>
  </si>
  <si>
    <t>Svetlana V.</t>
  </si>
  <si>
    <t>Jana L</t>
  </si>
  <si>
    <t>Torrey C III</t>
  </si>
  <si>
    <t>Jennifer D.</t>
  </si>
  <si>
    <t>Lana J</t>
  </si>
  <si>
    <t>Rebecca E</t>
  </si>
  <si>
    <t>Katie M.</t>
  </si>
  <si>
    <t>Elizabeth A.</t>
  </si>
  <si>
    <t>Annie J.</t>
  </si>
  <si>
    <t>Amy T</t>
  </si>
  <si>
    <t>Katarina D</t>
  </si>
  <si>
    <t>Neil K.</t>
  </si>
  <si>
    <t>.  Anne Hunter</t>
  </si>
  <si>
    <t>Carl R</t>
  </si>
  <si>
    <t>Daniel G</t>
  </si>
  <si>
    <t>Sean R</t>
  </si>
  <si>
    <t>Sara A.</t>
  </si>
  <si>
    <t>Gretchen K.</t>
  </si>
  <si>
    <t>Dustin J</t>
  </si>
  <si>
    <t>Daniel V.</t>
  </si>
  <si>
    <t>Kerry A.</t>
  </si>
  <si>
    <t>Christopher R.</t>
  </si>
  <si>
    <t>.  Elizabeth A</t>
  </si>
  <si>
    <t>Jonathan P</t>
  </si>
  <si>
    <t>.  Gina</t>
  </si>
  <si>
    <t>Jonathan E.</t>
  </si>
  <si>
    <t>Mark A</t>
  </si>
  <si>
    <t>.  Mary</t>
  </si>
  <si>
    <t>Stan J</t>
  </si>
  <si>
    <t>.  Jessica L.</t>
  </si>
  <si>
    <t>.  Natascia</t>
  </si>
  <si>
    <t>Kelly C</t>
  </si>
  <si>
    <t>James V</t>
  </si>
  <si>
    <t>Amy C</t>
  </si>
  <si>
    <t>Victoria U</t>
  </si>
  <si>
    <t>Amelia B</t>
  </si>
  <si>
    <t>Jackie J</t>
  </si>
  <si>
    <t>Cindy G.</t>
  </si>
  <si>
    <t>Patrick J</t>
  </si>
  <si>
    <t>.  Katena</t>
  </si>
  <si>
    <t>Bean K.</t>
  </si>
  <si>
    <t>Jesse J</t>
  </si>
  <si>
    <t>Lindsey M</t>
  </si>
  <si>
    <t>Marguerite K.</t>
  </si>
  <si>
    <t>.  Colleen L.</t>
  </si>
  <si>
    <t>Charlie A</t>
  </si>
  <si>
    <t>Lauren C</t>
  </si>
  <si>
    <t>Erik R</t>
  </si>
  <si>
    <t>Thomas A</t>
  </si>
  <si>
    <t>Kerry L</t>
  </si>
  <si>
    <t>Justin P</t>
  </si>
  <si>
    <t>Hannah E.</t>
  </si>
  <si>
    <t>Joseph P</t>
  </si>
  <si>
    <t>Gina M</t>
  </si>
  <si>
    <t>Shantel C.</t>
  </si>
  <si>
    <t>Jessica R</t>
  </si>
  <si>
    <t>.  Robyn</t>
  </si>
  <si>
    <t>Jessica F.</t>
  </si>
  <si>
    <t>Kelly A</t>
  </si>
  <si>
    <t>Brooke E</t>
  </si>
  <si>
    <t>Katelyn E.</t>
  </si>
  <si>
    <t>Pamela W</t>
  </si>
  <si>
    <t>Lindsey M.</t>
  </si>
  <si>
    <t>Ruben Dario</t>
  </si>
  <si>
    <t>Lindsay M</t>
  </si>
  <si>
    <t>.  Amanda</t>
  </si>
  <si>
    <t>Samuel H.</t>
  </si>
  <si>
    <t>Estuardo F</t>
  </si>
  <si>
    <t>Sharon E.</t>
  </si>
  <si>
    <t>Jacob W√¶ver</t>
  </si>
  <si>
    <t>Brooke S.</t>
  </si>
  <si>
    <t>Kaye A.</t>
  </si>
  <si>
    <t>Daniel C.</t>
  </si>
  <si>
    <t>.  Laurie A</t>
  </si>
  <si>
    <t>John S.</t>
  </si>
  <si>
    <t>Ashley N.</t>
  </si>
  <si>
    <t>Nelly S</t>
  </si>
  <si>
    <t>Meredith S</t>
  </si>
  <si>
    <t>Katherine A</t>
  </si>
  <si>
    <t>Kate L.</t>
  </si>
  <si>
    <t>Heather L</t>
  </si>
  <si>
    <t>Peter B.</t>
  </si>
  <si>
    <t>Adam C</t>
  </si>
  <si>
    <t>Steven J</t>
  </si>
  <si>
    <t>Jessica P.</t>
  </si>
  <si>
    <t>Arturo H.</t>
  </si>
  <si>
    <t>Edivaldo B. Sr.</t>
  </si>
  <si>
    <t>Shaun R</t>
  </si>
  <si>
    <t>Shawn E</t>
  </si>
  <si>
    <t>Johann A</t>
  </si>
  <si>
    <t>Robin M.</t>
  </si>
  <si>
    <t>Kyle K</t>
  </si>
  <si>
    <t>Michael A.</t>
  </si>
  <si>
    <t>Byron A</t>
  </si>
  <si>
    <t>Carine A</t>
  </si>
  <si>
    <t>Lindsay A.</t>
  </si>
  <si>
    <t>Justin R</t>
  </si>
  <si>
    <t>Amanda L</t>
  </si>
  <si>
    <t>Ayako N.</t>
  </si>
  <si>
    <t>Stephen M</t>
  </si>
  <si>
    <t>Annemarie A</t>
  </si>
  <si>
    <t>Ashley R</t>
  </si>
  <si>
    <t>Leslie A</t>
  </si>
  <si>
    <t>Mauricio J. Sr.</t>
  </si>
  <si>
    <t>Elizabeth A</t>
  </si>
  <si>
    <t>Zeke M.</t>
  </si>
  <si>
    <t>Miguel Angel Sr.</t>
  </si>
  <si>
    <t>.  Millicent M</t>
  </si>
  <si>
    <t>Kimberly K</t>
  </si>
  <si>
    <t>Justin C</t>
  </si>
  <si>
    <t>Tristan P.</t>
  </si>
  <si>
    <t>Traci A</t>
  </si>
  <si>
    <t>Logan M</t>
  </si>
  <si>
    <t>Tiffany A</t>
  </si>
  <si>
    <t>Misti C</t>
  </si>
  <si>
    <t>Angela J</t>
  </si>
  <si>
    <t>Jonathan D.</t>
  </si>
  <si>
    <t>Adrian R.</t>
  </si>
  <si>
    <t>Jason A.</t>
  </si>
  <si>
    <t>Cameron M.</t>
  </si>
  <si>
    <t>Claudia A.</t>
  </si>
  <si>
    <t>Nicole M.</t>
  </si>
  <si>
    <t>Jackie K.</t>
  </si>
  <si>
    <t>Tyler C</t>
  </si>
  <si>
    <t>Lauren A</t>
  </si>
  <si>
    <t>Mason D.</t>
  </si>
  <si>
    <t>Alison L.</t>
  </si>
  <si>
    <t>Karen A.</t>
  </si>
  <si>
    <t>Thomas R. Jr.</t>
  </si>
  <si>
    <t>Ari L.</t>
  </si>
  <si>
    <t>Peter W. Sr.</t>
  </si>
  <si>
    <t>Catherine A</t>
  </si>
  <si>
    <t>Janel N.</t>
  </si>
  <si>
    <t>Yann Kai</t>
  </si>
  <si>
    <t>Zachary R.</t>
  </si>
  <si>
    <t>Alejandro Sr.</t>
  </si>
  <si>
    <t>Nicholas R.</t>
  </si>
  <si>
    <t>Michael D</t>
  </si>
  <si>
    <t>Ross P</t>
  </si>
  <si>
    <t>Rebecca J</t>
  </si>
  <si>
    <t>Barry P.</t>
  </si>
  <si>
    <t>Jerry D.</t>
  </si>
  <si>
    <t>Alex M</t>
  </si>
  <si>
    <t>Samuel L</t>
  </si>
  <si>
    <t>Spencer A.</t>
  </si>
  <si>
    <t>.  Rochelle</t>
  </si>
  <si>
    <t>.  Madeline E.</t>
  </si>
  <si>
    <t>Maria Isabel</t>
  </si>
  <si>
    <t>Arthur M.</t>
  </si>
  <si>
    <t>Joseph R.</t>
  </si>
  <si>
    <t>.  Angela R.</t>
  </si>
  <si>
    <t>Kalvin J.</t>
  </si>
  <si>
    <t>Barbara G.</t>
  </si>
  <si>
    <t>Sunny S</t>
  </si>
  <si>
    <t>.  Anne-Marie</t>
  </si>
  <si>
    <t>Scott M.</t>
  </si>
  <si>
    <t>Marisa A</t>
  </si>
  <si>
    <t>Amy L</t>
  </si>
  <si>
    <t>Jenna M</t>
  </si>
  <si>
    <t>Lindsey A.</t>
  </si>
  <si>
    <t>Jennifer A</t>
  </si>
  <si>
    <t>Leif S.</t>
  </si>
  <si>
    <t>Stephanie A</t>
  </si>
  <si>
    <t>Kara Lynne</t>
  </si>
  <si>
    <t>.  Allie</t>
  </si>
  <si>
    <t>Drew L.</t>
  </si>
  <si>
    <t>Alexander G</t>
  </si>
  <si>
    <t>Andrea K.</t>
  </si>
  <si>
    <t>Alden W</t>
  </si>
  <si>
    <t>Suzanne M</t>
  </si>
  <si>
    <t>.  Rachel M</t>
  </si>
  <si>
    <t>Nicholas G</t>
  </si>
  <si>
    <t>Vasilis S</t>
  </si>
  <si>
    <t>Colleen C.</t>
  </si>
  <si>
    <t>.  Annika</t>
  </si>
  <si>
    <t>Nicholas C.</t>
  </si>
  <si>
    <t>.  Kelly K</t>
  </si>
  <si>
    <t>Patricio Sr.</t>
  </si>
  <si>
    <t>Robert B</t>
  </si>
  <si>
    <t>Benjamin M</t>
  </si>
  <si>
    <t>Eric R.</t>
  </si>
  <si>
    <t>Bob R</t>
  </si>
  <si>
    <t>Stephanie J.</t>
  </si>
  <si>
    <t>Travis G.</t>
  </si>
  <si>
    <t>Emma L.</t>
  </si>
  <si>
    <t>Owen R</t>
  </si>
  <si>
    <t>Annie E</t>
  </si>
  <si>
    <t>.  Noel K.</t>
  </si>
  <si>
    <t>Pamela L</t>
  </si>
  <si>
    <t>Andrew W.</t>
  </si>
  <si>
    <t>Monica M.</t>
  </si>
  <si>
    <t>Katarina K.</t>
  </si>
  <si>
    <t>Stacey L.</t>
  </si>
  <si>
    <t>James C.</t>
  </si>
  <si>
    <t>Jose Guadalupe P. Sr.</t>
  </si>
  <si>
    <t>Holly J</t>
  </si>
  <si>
    <t>Tricity M</t>
  </si>
  <si>
    <t>Sarah A</t>
  </si>
  <si>
    <t>Lisa M.</t>
  </si>
  <si>
    <t>Tracy A.</t>
  </si>
  <si>
    <t>Kelly H.</t>
  </si>
  <si>
    <t>Lindsay M.</t>
  </si>
  <si>
    <t>Austen G</t>
  </si>
  <si>
    <t>Tory J.</t>
  </si>
  <si>
    <t>Robert J.</t>
  </si>
  <si>
    <t>.  Sarah P.</t>
  </si>
  <si>
    <t>Richard J</t>
  </si>
  <si>
    <t>Jacqueline N.</t>
  </si>
  <si>
    <t>Samantha R.</t>
  </si>
  <si>
    <t>John P</t>
  </si>
  <si>
    <t>.  Kelli N</t>
  </si>
  <si>
    <t>Grant A</t>
  </si>
  <si>
    <t>Jonathan C</t>
  </si>
  <si>
    <t>Rachael M.</t>
  </si>
  <si>
    <t>Kyle M</t>
  </si>
  <si>
    <t>.  Christie</t>
  </si>
  <si>
    <t>Logan B.</t>
  </si>
  <si>
    <t>Stephanie L.</t>
  </si>
  <si>
    <t>Angela H</t>
  </si>
  <si>
    <t>Britt K</t>
  </si>
  <si>
    <t>Joyce R.</t>
  </si>
  <si>
    <t>Sarah M.</t>
  </si>
  <si>
    <t>Michaela L</t>
  </si>
  <si>
    <t>Daniel J.</t>
  </si>
  <si>
    <t>Matthew M</t>
  </si>
  <si>
    <t>Nadine A.</t>
  </si>
  <si>
    <t>Peter J. Jr.</t>
  </si>
  <si>
    <t>Colleen M</t>
  </si>
  <si>
    <t>Douglas W</t>
  </si>
  <si>
    <t>Brandon S.</t>
  </si>
  <si>
    <t>Sean P</t>
  </si>
  <si>
    <t>John I. Jr.</t>
  </si>
  <si>
    <t>Shannon L.</t>
  </si>
  <si>
    <t>Kaitlin M.</t>
  </si>
  <si>
    <t>Daniel C</t>
  </si>
  <si>
    <t>Tracey L.</t>
  </si>
  <si>
    <t>Timothy P.</t>
  </si>
  <si>
    <t>Hugo M</t>
  </si>
  <si>
    <t>Daniel J. Jr.</t>
  </si>
  <si>
    <t>Austin D</t>
  </si>
  <si>
    <t>Becky G.</t>
  </si>
  <si>
    <t>Allison A</t>
  </si>
  <si>
    <t>Patricia A</t>
  </si>
  <si>
    <t>.  Elizabeth A.</t>
  </si>
  <si>
    <t>Thomas IV</t>
  </si>
  <si>
    <t>Bradley E</t>
  </si>
  <si>
    <t>Ruby J</t>
  </si>
  <si>
    <t>Robert A.</t>
  </si>
  <si>
    <t>Yemane Adhane</t>
  </si>
  <si>
    <t>Jesse A.</t>
  </si>
  <si>
    <t>Patrick M.</t>
  </si>
  <si>
    <t>Daniell L</t>
  </si>
  <si>
    <t>Elizabeth L</t>
  </si>
  <si>
    <t>Stephanie C.</t>
  </si>
  <si>
    <t>Mary K.</t>
  </si>
  <si>
    <t>Samuel M.</t>
  </si>
  <si>
    <t>Tom J.</t>
  </si>
  <si>
    <t>Dougie J</t>
  </si>
  <si>
    <t>Jeremiah H</t>
  </si>
  <si>
    <t>Ashley J.</t>
  </si>
  <si>
    <t>Turner J.</t>
  </si>
  <si>
    <t>.  Katherine H.</t>
  </si>
  <si>
    <t>Alison W.</t>
  </si>
  <si>
    <t>Tammara C</t>
  </si>
  <si>
    <t>Jose Norberto Sr.</t>
  </si>
  <si>
    <t>Laura M.</t>
  </si>
  <si>
    <t>Melissa D.</t>
  </si>
  <si>
    <t>Dan C. Jr.</t>
  </si>
  <si>
    <t>Wesley C.</t>
  </si>
  <si>
    <t>Margaret P.</t>
  </si>
  <si>
    <t>Tiffany K</t>
  </si>
  <si>
    <t>Christine E</t>
  </si>
  <si>
    <t>Lorcan A.</t>
  </si>
  <si>
    <t>Paul M.</t>
  </si>
  <si>
    <t>Brenda M.</t>
  </si>
  <si>
    <t>Jeff H</t>
  </si>
  <si>
    <t>.  Bryn</t>
  </si>
  <si>
    <t>Aleah K</t>
  </si>
  <si>
    <t>Amanda R</t>
  </si>
  <si>
    <t>Murray W.</t>
  </si>
  <si>
    <t>.  Meghan P.</t>
  </si>
  <si>
    <t>Michael P.</t>
  </si>
  <si>
    <t>Russell M</t>
  </si>
  <si>
    <t>Brock J</t>
  </si>
  <si>
    <t>Stephen F.</t>
  </si>
  <si>
    <t>Lauren M</t>
  </si>
  <si>
    <t>Apolo U.</t>
  </si>
  <si>
    <t>Leah C.</t>
  </si>
  <si>
    <t>Peter T II</t>
  </si>
  <si>
    <t>Kindsey P.</t>
  </si>
  <si>
    <t>Thomas G.</t>
  </si>
  <si>
    <t>Kyle S</t>
  </si>
  <si>
    <t>Alexander J.</t>
  </si>
  <si>
    <t>Dustin L</t>
  </si>
  <si>
    <t>.  Chloe</t>
  </si>
  <si>
    <t>Laurie B</t>
  </si>
  <si>
    <t>Rachel B.</t>
  </si>
  <si>
    <t>Lindsay E.</t>
  </si>
  <si>
    <t>Kathleen M.</t>
  </si>
  <si>
    <t>Carolyn R</t>
  </si>
  <si>
    <t>Holly A</t>
  </si>
  <si>
    <t>.  Cynthia</t>
  </si>
  <si>
    <t>Christopher L.</t>
  </si>
  <si>
    <t>Christopher P.</t>
  </si>
  <si>
    <t>Christopher W</t>
  </si>
  <si>
    <t>Norman H.</t>
  </si>
  <si>
    <t>Tatyana K</t>
  </si>
  <si>
    <t>Tara D.</t>
  </si>
  <si>
    <t>Rasim M</t>
  </si>
  <si>
    <t>Adriana S</t>
  </si>
  <si>
    <t>.  Kristen M</t>
  </si>
  <si>
    <t>Michael J</t>
  </si>
  <si>
    <t>Amanda C.</t>
  </si>
  <si>
    <t>Erica J</t>
  </si>
  <si>
    <t>Chance B</t>
  </si>
  <si>
    <t>Kelsey M</t>
  </si>
  <si>
    <t>Nicholas E.</t>
  </si>
  <si>
    <t>Chuck W. Jr.</t>
  </si>
  <si>
    <t>Louis C.</t>
  </si>
  <si>
    <t>Ildiko M.</t>
  </si>
  <si>
    <t>Melinda E.</t>
  </si>
  <si>
    <t>Ashley M</t>
  </si>
  <si>
    <t>Sean P.</t>
  </si>
  <si>
    <t>Emily G</t>
  </si>
  <si>
    <t>Paula C.</t>
  </si>
  <si>
    <t>Kirsten N.</t>
  </si>
  <si>
    <t>Laura T.</t>
  </si>
  <si>
    <t>Jennifer L.</t>
  </si>
  <si>
    <t>Jeremy M</t>
  </si>
  <si>
    <t>Megan L.</t>
  </si>
  <si>
    <t>Benjamin L</t>
  </si>
  <si>
    <t>Rob G</t>
  </si>
  <si>
    <t>Stefanie A</t>
  </si>
  <si>
    <t>Caroline F.</t>
  </si>
  <si>
    <t>Julia J.</t>
  </si>
  <si>
    <t>Trevor N.</t>
  </si>
  <si>
    <t>Allison R.</t>
  </si>
  <si>
    <t>Janae N.</t>
  </si>
  <si>
    <t>Nicole F</t>
  </si>
  <si>
    <t>Krista L</t>
  </si>
  <si>
    <t>Benjamin W.</t>
  </si>
  <si>
    <t>Julia M</t>
  </si>
  <si>
    <t>Shamus M.</t>
  </si>
  <si>
    <t>Mary Beth</t>
  </si>
  <si>
    <t>Paige P</t>
  </si>
  <si>
    <t>Carissa A</t>
  </si>
  <si>
    <t>Kristin R.</t>
  </si>
  <si>
    <t>Hilary K.</t>
  </si>
  <si>
    <t>Carlos I</t>
  </si>
  <si>
    <t>Sarah S</t>
  </si>
  <si>
    <t>Shauna R.</t>
  </si>
  <si>
    <t>Lindsay J.</t>
  </si>
  <si>
    <t>Danya A.</t>
  </si>
  <si>
    <t>Jesus Sr.</t>
  </si>
  <si>
    <t>Catherine C.</t>
  </si>
  <si>
    <t>Nathan J</t>
  </si>
  <si>
    <t>Charlie T.</t>
  </si>
  <si>
    <t>Russell N.</t>
  </si>
  <si>
    <t>Scott R.</t>
  </si>
  <si>
    <t>Jose Francisco Sr.</t>
  </si>
  <si>
    <t>Paul J</t>
  </si>
  <si>
    <t>Edward J.</t>
  </si>
  <si>
    <t>Patrick A.</t>
  </si>
  <si>
    <t>Geraint H</t>
  </si>
  <si>
    <t>Zachary A</t>
  </si>
  <si>
    <t>Brian W.</t>
  </si>
  <si>
    <t>Ellen L.</t>
  </si>
  <si>
    <t>Abigail R.</t>
  </si>
  <si>
    <t>.  Grace H</t>
  </si>
  <si>
    <t>Caitie J.</t>
  </si>
  <si>
    <t>Ian T</t>
  </si>
  <si>
    <t>Aaron R</t>
  </si>
  <si>
    <t>Caitlin H.</t>
  </si>
  <si>
    <t>Harald E.</t>
  </si>
  <si>
    <t>Siobhan A.</t>
  </si>
  <si>
    <t>Andrea J.</t>
  </si>
  <si>
    <t>Rachel A.</t>
  </si>
  <si>
    <t>Chris C.</t>
  </si>
  <si>
    <t>Erik C.</t>
  </si>
  <si>
    <t>Shawn C</t>
  </si>
  <si>
    <t>Vajin L.</t>
  </si>
  <si>
    <t>John K. Jr.</t>
  </si>
  <si>
    <t>Kevin J.</t>
  </si>
  <si>
    <t>Kirby W.</t>
  </si>
  <si>
    <t>J A</t>
  </si>
  <si>
    <t>Dustin G.</t>
  </si>
  <si>
    <t>Anthony G</t>
  </si>
  <si>
    <t>Eric N</t>
  </si>
  <si>
    <t>Patrick H.</t>
  </si>
  <si>
    <t>Deborah L.</t>
  </si>
  <si>
    <t>Andrea K</t>
  </si>
  <si>
    <t>Brandon J</t>
  </si>
  <si>
    <t>Nina Wavik Sr.</t>
  </si>
  <si>
    <t>Kathryn M.</t>
  </si>
  <si>
    <t>Trent A</t>
  </si>
  <si>
    <t>Jennifer E</t>
  </si>
  <si>
    <t>Tiffany A.</t>
  </si>
  <si>
    <t>Rebecca M.</t>
  </si>
  <si>
    <t>Gregory S</t>
  </si>
  <si>
    <t>Alexandra S</t>
  </si>
  <si>
    <t>Amy K.</t>
  </si>
  <si>
    <t>Christopher S.</t>
  </si>
  <si>
    <t>William R</t>
  </si>
  <si>
    <t>Eric S</t>
  </si>
  <si>
    <t>Martha L.</t>
  </si>
  <si>
    <t>Ryan C.</t>
  </si>
  <si>
    <t>Jeffrey M</t>
  </si>
  <si>
    <t>Christi A.</t>
  </si>
  <si>
    <t>Sandra K.</t>
  </si>
  <si>
    <t>Julia R</t>
  </si>
  <si>
    <t>Sean Henry</t>
  </si>
  <si>
    <t>Abby L.</t>
  </si>
  <si>
    <t>Alvaro Sr.</t>
  </si>
  <si>
    <t>Mark P.</t>
  </si>
  <si>
    <t>Mario Jr.</t>
  </si>
  <si>
    <t>Alan F</t>
  </si>
  <si>
    <t>Jacob J</t>
  </si>
  <si>
    <t>Jose Tomas</t>
  </si>
  <si>
    <t>Mary Evan</t>
  </si>
  <si>
    <t>Justin K.</t>
  </si>
  <si>
    <t>Evelyn L</t>
  </si>
  <si>
    <t>Matthew S</t>
  </si>
  <si>
    <t>.  Kathleen</t>
  </si>
  <si>
    <t>John T</t>
  </si>
  <si>
    <t>Candice M</t>
  </si>
  <si>
    <t>Theodore A.</t>
  </si>
  <si>
    <t>Meghan K</t>
  </si>
  <si>
    <t>Susan E</t>
  </si>
  <si>
    <t>Juan D. Sr.</t>
  </si>
  <si>
    <t>Evan P</t>
  </si>
  <si>
    <t>Aaron K</t>
  </si>
  <si>
    <t>Title</t>
  </si>
  <si>
    <t>First Name</t>
  </si>
  <si>
    <t>Last name</t>
  </si>
  <si>
    <t>Weight Status</t>
  </si>
  <si>
    <t>Diabetes Status</t>
  </si>
  <si>
    <t>Date of Birth</t>
  </si>
  <si>
    <t>Collection Date</t>
  </si>
  <si>
    <t>Age</t>
  </si>
  <si>
    <t>Full Name</t>
  </si>
  <si>
    <t>ID1</t>
  </si>
  <si>
    <t>ID2</t>
  </si>
  <si>
    <t>ID3</t>
  </si>
  <si>
    <t>ID4</t>
  </si>
  <si>
    <t>ID5</t>
  </si>
  <si>
    <t>ID6</t>
  </si>
  <si>
    <t>ID7</t>
  </si>
  <si>
    <t>ID8</t>
  </si>
  <si>
    <t>ID9</t>
  </si>
  <si>
    <t>ID10</t>
  </si>
  <si>
    <t>ID11</t>
  </si>
  <si>
    <t>ID12</t>
  </si>
  <si>
    <t>DavID</t>
  </si>
  <si>
    <t>ID13</t>
  </si>
  <si>
    <t>ID14</t>
  </si>
  <si>
    <t>ID15</t>
  </si>
  <si>
    <t>ID16</t>
  </si>
  <si>
    <t>ID17</t>
  </si>
  <si>
    <t>ID18</t>
  </si>
  <si>
    <t>ID19</t>
  </si>
  <si>
    <t>SaID Sr.</t>
  </si>
  <si>
    <t>ID20</t>
  </si>
  <si>
    <t>ID21</t>
  </si>
  <si>
    <t>ID22</t>
  </si>
  <si>
    <t>ID23</t>
  </si>
  <si>
    <t>ID24</t>
  </si>
  <si>
    <t>ID25</t>
  </si>
  <si>
    <t>ID26</t>
  </si>
  <si>
    <t>ID27</t>
  </si>
  <si>
    <t>ID28</t>
  </si>
  <si>
    <t>ID29</t>
  </si>
  <si>
    <t>ID30</t>
  </si>
  <si>
    <t>ID31</t>
  </si>
  <si>
    <t>ID32</t>
  </si>
  <si>
    <t>ID33</t>
  </si>
  <si>
    <t>ID34</t>
  </si>
  <si>
    <t>KincaID</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</si>
  <si>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</si>
  <si>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</si>
  <si>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</si>
  <si>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</si>
  <si>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</si>
  <si>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</si>
  <si>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</si>
  <si>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</si>
  <si>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</si>
  <si>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</si>
  <si>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</si>
  <si>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</si>
  <si>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</si>
  <si>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</si>
  <si>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</si>
  <si>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</si>
  <si>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</si>
  <si>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</si>
  <si>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</si>
  <si>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</si>
  <si>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</si>
  <si>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</si>
  <si>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</si>
  <si>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</si>
  <si>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</si>
  <si>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</si>
  <si>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</si>
  <si>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</si>
  <si>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</si>
  <si>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</si>
  <si>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</si>
  <si>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</si>
  <si>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</si>
  <si>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</si>
  <si>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</si>
  <si>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</si>
  <si>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</si>
  <si>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</si>
  <si>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</si>
  <si>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</si>
  <si>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</si>
  <si>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</si>
  <si>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</si>
  <si>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</si>
  <si>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</si>
  <si>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</si>
  <si>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</si>
  <si>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</si>
  <si>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</si>
  <si>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</si>
  <si>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</si>
  <si>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</si>
  <si>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</si>
  <si>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</si>
  <si>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</si>
  <si>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</si>
  <si>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</si>
  <si>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</si>
  <si>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</si>
  <si>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</si>
  <si>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</si>
  <si>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</si>
  <si>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</si>
  <si>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</si>
  <si>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</si>
  <si>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</si>
  <si>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</si>
  <si>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</si>
  <si>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</si>
  <si>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</si>
  <si>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</si>
  <si>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</si>
  <si>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</si>
  <si>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</si>
  <si>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</si>
  <si>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</si>
  <si>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</si>
  <si>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</si>
  <si>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</si>
  <si>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</si>
  <si>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</si>
  <si>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</si>
  <si>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</si>
  <si>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</si>
  <si>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</si>
  <si>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</si>
  <si>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</si>
  <si>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</si>
  <si>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</si>
  <si>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</si>
  <si>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</si>
  <si>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</si>
  <si>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</si>
  <si>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</si>
  <si>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</si>
  <si>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</si>
  <si>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</si>
  <si>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</si>
  <si>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</si>
  <si>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</si>
  <si>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</si>
  <si>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</si>
  <si>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</si>
  <si>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</si>
  <si>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</si>
  <si>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</si>
  <si>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</si>
  <si>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</si>
  <si>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</si>
  <si>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</si>
  <si>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</si>
  <si>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</si>
  <si>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</si>
  <si>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</si>
  <si>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</si>
  <si>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</si>
  <si>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</si>
  <si>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</si>
  <si>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</si>
  <si>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</si>
  <si>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</si>
  <si>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</si>
  <si>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</si>
  <si>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</si>
  <si>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</si>
  <si>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</si>
  <si>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</si>
  <si>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</si>
  <si>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</si>
  <si>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</si>
  <si>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</si>
  <si>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</si>
  <si>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</si>
  <si>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</si>
  <si>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</si>
  <si>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</si>
  <si>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</si>
  <si>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</si>
  <si>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</si>
  <si>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</si>
  <si>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</si>
  <si>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</si>
  <si>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</si>
  <si>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</si>
  <si>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</si>
  <si>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</si>
  <si>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</si>
  <si>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</si>
  <si>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</si>
  <si>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</si>
  <si>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</si>
  <si>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</si>
  <si>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</si>
  <si>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</si>
  <si>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</si>
  <si>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</si>
  <si>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</si>
  <si>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</si>
  <si>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</si>
  <si>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</si>
  <si>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</si>
  <si>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</si>
  <si>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</si>
  <si>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</si>
  <si>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</si>
  <si>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</si>
  <si>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</si>
  <si>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</si>
  <si>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</si>
  <si>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</si>
  <si>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</si>
  <si>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</si>
  <si>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</si>
  <si>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</si>
  <si>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</si>
  <si>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</si>
  <si>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</si>
  <si>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</si>
  <si>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</si>
  <si>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</si>
  <si>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</si>
  <si>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</si>
  <si>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</si>
  <si>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</si>
  <si>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</si>
  <si>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</si>
  <si>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</si>
  <si>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</si>
  <si>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</si>
  <si>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</si>
  <si>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</si>
  <si>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</si>
  <si>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</si>
  <si>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</si>
  <si>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</si>
  <si>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</si>
  <si>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</si>
  <si>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</si>
  <si>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</si>
  <si>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</si>
  <si>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</si>
  <si>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</si>
  <si>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</si>
  <si>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</si>
  <si>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</si>
  <si>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</si>
  <si>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</si>
  <si>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</si>
  <si>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</si>
  <si>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</si>
  <si>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</si>
  <si>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</si>
  <si>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</si>
  <si>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</si>
  <si>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</si>
  <si>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</si>
  <si>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</si>
  <si>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</si>
  <si>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</si>
  <si>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LarscheID</t>
  </si>
  <si>
    <t>ID254</t>
  </si>
  <si>
    <t>ID255</t>
  </si>
  <si>
    <t>RIDgway</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</si>
  <si>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</si>
  <si>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</si>
  <si>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</si>
  <si>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</si>
  <si>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</si>
  <si>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</si>
  <si>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</si>
  <si>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</si>
  <si>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</si>
  <si>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</si>
  <si>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</si>
  <si>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</si>
  <si>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</si>
  <si>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</si>
  <si>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</si>
  <si>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</si>
  <si>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</si>
  <si>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</si>
  <si>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</si>
  <si>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</si>
  <si>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</si>
  <si>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</si>
  <si>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</si>
  <si>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</si>
  <si>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</si>
  <si>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</si>
  <si>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</si>
  <si>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</si>
  <si>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</si>
  <si>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</si>
  <si>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</si>
  <si>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</si>
  <si>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</si>
  <si>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</si>
  <si>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</si>
  <si>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</si>
  <si>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</si>
  <si>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</si>
  <si>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</si>
  <si>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</si>
  <si>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</si>
  <si>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</si>
  <si>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</si>
  <si>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</si>
  <si>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</si>
  <si>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</si>
  <si>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</si>
  <si>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</si>
  <si>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</si>
  <si>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</si>
  <si>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</si>
  <si>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</si>
  <si>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</si>
  <si>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</si>
  <si>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</si>
  <si>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</si>
  <si>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</si>
  <si>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WIDmann</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</si>
  <si>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</si>
  <si>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</si>
  <si>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</si>
  <si>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</si>
  <si>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</si>
  <si>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</si>
  <si>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</si>
  <si>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</si>
  <si>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</si>
  <si>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</si>
  <si>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</si>
  <si>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</si>
  <si>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</si>
  <si>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</si>
  <si>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</si>
  <si>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</si>
  <si>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</si>
  <si>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</si>
  <si>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</si>
  <si>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</si>
  <si>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</si>
  <si>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</si>
  <si>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</si>
  <si>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</si>
  <si>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</si>
  <si>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</si>
  <si>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</si>
  <si>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</si>
  <si>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</si>
  <si>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</si>
  <si>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</si>
  <si>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</si>
  <si>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</si>
  <si>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</si>
  <si>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</si>
  <si>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</si>
  <si>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</si>
  <si>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</si>
  <si>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</si>
  <si>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</si>
  <si>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</si>
  <si>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</si>
  <si>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</si>
  <si>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</si>
  <si>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</si>
  <si>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</si>
  <si>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</si>
  <si>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</si>
  <si>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</si>
  <si>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</si>
  <si>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</si>
  <si>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</si>
  <si>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</si>
  <si>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</si>
  <si>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</si>
  <si>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</si>
  <si>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</si>
  <si>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</si>
  <si>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</si>
  <si>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</si>
  <si>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</si>
  <si>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</si>
  <si>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</si>
  <si>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</si>
  <si>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</si>
  <si>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</si>
  <si>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</si>
  <si>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</si>
  <si>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</si>
  <si>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</si>
  <si>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</si>
  <si>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</si>
  <si>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</si>
  <si>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</si>
  <si>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</si>
  <si>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</si>
  <si>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</si>
  <si>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</si>
  <si>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</si>
  <si>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</si>
  <si>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</si>
  <si>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</si>
  <si>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</si>
  <si>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</si>
  <si>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</si>
  <si>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</si>
  <si>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</si>
  <si>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</si>
  <si>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</si>
  <si>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</si>
  <si>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</si>
  <si>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</si>
  <si>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</si>
  <si>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</si>
  <si>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</si>
  <si>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</si>
  <si>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</si>
  <si>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</si>
  <si>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</si>
  <si>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</si>
  <si>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</si>
  <si>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</si>
  <si>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</si>
  <si>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</si>
  <si>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</si>
  <si>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</si>
  <si>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</si>
  <si>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</si>
  <si>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</si>
  <si>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</si>
  <si>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</si>
  <si>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</si>
  <si>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</si>
  <si>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</si>
  <si>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</si>
  <si>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</si>
  <si>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</si>
  <si>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</si>
  <si>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</si>
  <si>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</si>
  <si>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</si>
  <si>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</si>
  <si>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</si>
  <si>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</si>
  <si>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</si>
  <si>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</si>
  <si>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</si>
  <si>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</si>
  <si>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</si>
  <si>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</si>
  <si>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</si>
  <si>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</si>
  <si>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</si>
  <si>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</si>
  <si>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</si>
  <si>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</si>
  <si>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</si>
  <si>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</si>
  <si>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</si>
  <si>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</si>
  <si>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</si>
  <si>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</si>
  <si>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</si>
  <si>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</si>
  <si>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</si>
  <si>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</si>
  <si>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</si>
  <si>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</si>
  <si>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</si>
  <si>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</si>
  <si>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</si>
  <si>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</si>
  <si>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</si>
  <si>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</si>
  <si>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</si>
  <si>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</si>
  <si>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</si>
  <si>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</si>
  <si>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</si>
  <si>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</si>
  <si>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</si>
  <si>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</si>
  <si>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</si>
  <si>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</si>
  <si>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</si>
  <si>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</si>
  <si>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</si>
  <si>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</si>
  <si>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</si>
  <si>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</si>
  <si>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</si>
  <si>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</si>
  <si>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</si>
  <si>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</si>
  <si>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</si>
  <si>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</si>
  <si>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</si>
  <si>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</si>
  <si>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</si>
  <si>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</si>
  <si>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</si>
  <si>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</si>
  <si>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</si>
  <si>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</si>
  <si>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</si>
  <si>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</si>
  <si>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</si>
  <si>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</si>
  <si>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</si>
  <si>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</si>
  <si>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</si>
  <si>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</si>
  <si>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</si>
  <si>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</si>
  <si>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</si>
  <si>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</si>
  <si>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</si>
  <si>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</si>
  <si>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</si>
  <si>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</si>
  <si>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</si>
  <si>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</si>
  <si>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</si>
  <si>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</si>
  <si>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</si>
  <si>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</si>
  <si>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</si>
  <si>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</si>
  <si>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</si>
  <si>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</si>
  <si>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</si>
  <si>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</si>
  <si>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</si>
  <si>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</si>
  <si>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</si>
  <si>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</si>
  <si>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</si>
  <si>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</si>
  <si>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</si>
  <si>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</si>
  <si>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</si>
  <si>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</si>
  <si>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</si>
  <si>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</si>
  <si>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</si>
  <si>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</si>
  <si>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</si>
  <si>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</si>
  <si>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</si>
  <si>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</si>
  <si>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</si>
  <si>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</si>
  <si>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</si>
  <si>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</si>
  <si>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</si>
  <si>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</si>
  <si>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</si>
  <si>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</si>
  <si>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</si>
  <si>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</si>
  <si>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</si>
  <si>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</si>
  <si>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</si>
  <si>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</si>
  <si>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</si>
  <si>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</si>
  <si>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</si>
  <si>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</si>
  <si>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</si>
  <si>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</si>
  <si>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</si>
  <si>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</si>
  <si>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ZIDek</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</si>
  <si>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</si>
  <si>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</si>
  <si>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</si>
  <si>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</si>
  <si>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</si>
  <si>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</si>
  <si>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</si>
  <si>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</si>
  <si>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</si>
  <si>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</si>
  <si>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</si>
  <si>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</si>
  <si>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</si>
  <si>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</si>
  <si>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</si>
  <si>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</si>
  <si>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</si>
  <si>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</si>
  <si>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</si>
  <si>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</si>
  <si>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</si>
  <si>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</si>
  <si>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</si>
  <si>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</si>
  <si>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</si>
  <si>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</si>
  <si>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</si>
  <si>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</si>
  <si>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</si>
  <si>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</si>
  <si>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</si>
  <si>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</si>
  <si>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</si>
  <si>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</si>
  <si>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</si>
  <si>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</si>
  <si>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</si>
  <si>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</si>
  <si>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</si>
  <si>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</si>
  <si>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</si>
  <si>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</si>
  <si>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</si>
  <si>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</si>
  <si>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</si>
  <si>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</si>
  <si>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</si>
  <si>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</si>
  <si>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</si>
  <si>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</si>
  <si>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WIDlowski</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</si>
  <si>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</si>
  <si>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</si>
  <si>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</si>
  <si>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</si>
  <si>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</si>
  <si>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</si>
  <si>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</si>
  <si>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</si>
  <si>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</si>
  <si>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</si>
  <si>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</si>
  <si>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</si>
  <si>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</si>
  <si>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</si>
  <si>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</si>
  <si>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</si>
  <si>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</si>
  <si>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</si>
  <si>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</si>
  <si>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</si>
  <si>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</si>
  <si>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</si>
  <si>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</si>
  <si>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</si>
  <si>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</si>
  <si>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</si>
  <si>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</si>
  <si>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</si>
  <si>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</si>
  <si>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</si>
  <si>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</si>
  <si>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</si>
  <si>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</si>
  <si>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</si>
  <si>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</si>
  <si>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</si>
  <si>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</si>
  <si>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</si>
  <si>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</si>
  <si>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</si>
  <si>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</si>
  <si>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</si>
  <si>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</si>
  <si>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</si>
  <si>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</si>
  <si>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</si>
  <si>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</si>
  <si>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</si>
  <si>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</si>
  <si>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</si>
  <si>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</si>
  <si>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</si>
  <si>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</si>
  <si>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</si>
  <si>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</si>
  <si>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</si>
  <si>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</si>
  <si>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</si>
  <si>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</si>
  <si>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</si>
  <si>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</si>
  <si>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</si>
  <si>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</si>
  <si>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</si>
  <si>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</si>
  <si>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</si>
  <si>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</si>
  <si>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</si>
  <si>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</si>
  <si>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</si>
  <si>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</si>
  <si>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</si>
  <si>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</si>
  <si>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</si>
  <si>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</si>
  <si>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</si>
  <si>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</si>
  <si>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</si>
  <si>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</si>
  <si>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</si>
  <si>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</si>
  <si>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</si>
  <si>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</si>
  <si>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</si>
  <si>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</si>
  <si>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</si>
  <si>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</si>
  <si>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</si>
  <si>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</si>
  <si>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</si>
  <si>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</si>
  <si>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</si>
  <si>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</si>
  <si>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</si>
  <si>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</si>
  <si>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</si>
  <si>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</si>
  <si>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</si>
  <si>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</si>
  <si>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</si>
  <si>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</si>
  <si>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</si>
  <si>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</si>
  <si>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</si>
  <si>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</si>
  <si>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</si>
  <si>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</si>
  <si>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</si>
  <si>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</si>
  <si>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</si>
  <si>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</si>
  <si>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</si>
  <si>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</si>
  <si>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</si>
  <si>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</si>
  <si>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</si>
  <si>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</si>
  <si>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</si>
  <si>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</si>
  <si>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</si>
  <si>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</si>
  <si>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</si>
  <si>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</si>
  <si>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</si>
  <si>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</si>
  <si>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</si>
  <si>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</si>
  <si>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</si>
  <si>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</si>
  <si>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</si>
  <si>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</si>
  <si>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</si>
  <si>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</si>
  <si>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</si>
  <si>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</si>
  <si>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</si>
  <si>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</si>
  <si>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</si>
  <si>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</si>
  <si>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</si>
  <si>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</si>
  <si>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  HeIDi</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</si>
  <si>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</si>
  <si>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</si>
  <si>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</si>
  <si>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</si>
  <si>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</si>
  <si>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</si>
  <si>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</si>
  <si>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</si>
  <si>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</si>
  <si>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</si>
  <si>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</si>
  <si>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</si>
  <si>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</si>
  <si>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</si>
  <si>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</si>
  <si>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</si>
  <si>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</si>
  <si>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</si>
  <si>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</si>
  <si>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</si>
  <si>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</si>
  <si>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</si>
  <si>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</si>
  <si>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</si>
  <si>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</si>
  <si>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</si>
  <si>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</si>
  <si>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</si>
  <si>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</si>
  <si>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</si>
  <si>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</si>
  <si>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</si>
  <si>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</si>
  <si>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</si>
  <si>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</si>
  <si>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</si>
  <si>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</si>
  <si>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</si>
  <si>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</si>
  <si>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</si>
  <si>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</si>
  <si>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</si>
  <si>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</si>
  <si>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</si>
  <si>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</si>
  <si>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</si>
  <si>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</si>
  <si>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</si>
  <si>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</si>
  <si>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</si>
  <si>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</si>
  <si>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</si>
  <si>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</si>
  <si>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</si>
  <si>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</si>
  <si>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</si>
  <si>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</si>
  <si>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</si>
  <si>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</si>
  <si>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</si>
  <si>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</si>
  <si>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</si>
  <si>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</si>
  <si>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</si>
  <si>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</si>
  <si>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</si>
  <si>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</si>
  <si>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</si>
  <si>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</si>
  <si>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</si>
  <si>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</si>
  <si>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</si>
  <si>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</si>
  <si>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</si>
  <si>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</si>
  <si>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</si>
  <si>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</si>
  <si>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</si>
  <si>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</si>
  <si>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</si>
  <si>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</si>
  <si>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</si>
  <si>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</si>
  <si>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</si>
  <si>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</si>
  <si>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</si>
  <si>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</si>
  <si>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Doolittle-CrIDer</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</si>
  <si>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</si>
  <si>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</si>
  <si>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</si>
  <si>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</si>
  <si>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</si>
  <si>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</si>
  <si>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</si>
  <si>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</si>
  <si>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</si>
  <si>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</si>
  <si>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</si>
  <si>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</si>
  <si>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</si>
  <si>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</si>
  <si>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</si>
  <si>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</si>
  <si>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</si>
  <si>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</si>
  <si>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</si>
  <si>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</si>
  <si>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</si>
  <si>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</si>
  <si>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</si>
  <si>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</si>
  <si>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</si>
  <si>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</si>
  <si>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</si>
  <si>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</si>
  <si>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</si>
  <si>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</si>
  <si>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</si>
  <si>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</si>
  <si>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</si>
  <si>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</si>
  <si>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</si>
  <si>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</si>
  <si>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</si>
  <si>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</si>
  <si>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</si>
  <si>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</si>
  <si>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</si>
  <si>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</si>
  <si>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</si>
  <si>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</si>
  <si>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</si>
  <si>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</si>
  <si>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</si>
  <si>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</si>
  <si>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</si>
  <si>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</si>
  <si>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</si>
  <si>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</si>
  <si>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</si>
  <si>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</si>
  <si>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</si>
  <si>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</si>
  <si>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</si>
  <si>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</si>
  <si>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</si>
  <si>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</si>
  <si>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</si>
  <si>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</si>
  <si>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</si>
  <si>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</si>
  <si>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</si>
  <si>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</si>
  <si>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</si>
  <si>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</si>
  <si>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</si>
  <si>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</si>
  <si>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</si>
  <si>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</si>
  <si>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</si>
  <si>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</si>
  <si>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</si>
  <si>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</si>
  <si>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</si>
  <si>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</si>
  <si>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</si>
  <si>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</si>
  <si>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</si>
  <si>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</si>
  <si>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</si>
  <si>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</si>
  <si>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</si>
  <si>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</si>
  <si>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</si>
  <si>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</si>
  <si>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</si>
  <si>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</si>
  <si>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</si>
  <si>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</si>
  <si>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</si>
  <si>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</si>
  <si>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</si>
  <si>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</si>
  <si>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</si>
  <si>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</si>
  <si>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</si>
  <si>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</si>
  <si>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</si>
  <si>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</si>
  <si>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</si>
  <si>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</si>
  <si>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</si>
  <si>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</si>
  <si>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</si>
  <si>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</si>
  <si>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</si>
  <si>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</si>
  <si>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</si>
  <si>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</si>
  <si>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</si>
  <si>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</si>
  <si>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</si>
  <si>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</si>
  <si>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</si>
  <si>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</si>
  <si>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</si>
  <si>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</si>
  <si>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</si>
  <si>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</si>
  <si>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</si>
  <si>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</si>
  <si>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</si>
  <si>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</si>
  <si>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</si>
  <si>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EIDinger</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</si>
  <si>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</si>
  <si>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</si>
  <si>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</si>
  <si>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</si>
  <si>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</si>
  <si>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</si>
  <si>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</si>
  <si>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</si>
  <si>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</si>
  <si>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</si>
  <si>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</si>
  <si>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</si>
  <si>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</si>
  <si>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</si>
  <si>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</si>
  <si>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</si>
  <si>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</si>
  <si>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</si>
  <si>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</si>
  <si>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</si>
  <si>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</si>
  <si>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</si>
  <si>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</si>
  <si>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</si>
  <si>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</si>
  <si>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</si>
  <si>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</si>
  <si>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</si>
  <si>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</si>
  <si>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</si>
  <si>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</si>
  <si>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</si>
  <si>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</si>
  <si>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</si>
  <si>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</si>
  <si>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</si>
  <si>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</si>
  <si>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</si>
  <si>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</si>
  <si>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</si>
  <si>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</si>
  <si>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</si>
  <si>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</si>
  <si>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</si>
  <si>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</si>
  <si>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</si>
  <si>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</si>
  <si>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</si>
  <si>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</si>
  <si>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</si>
  <si>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</si>
  <si>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</si>
  <si>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</si>
  <si>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</si>
  <si>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</si>
  <si>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</si>
  <si>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</si>
  <si>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</si>
  <si>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</si>
  <si>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</si>
  <si>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</si>
  <si>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BrIDget K.</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</si>
  <si>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</si>
  <si>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</si>
  <si>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</si>
  <si>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</si>
  <si>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</si>
  <si>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</si>
  <si>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</si>
  <si>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</si>
  <si>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</si>
  <si>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</si>
  <si>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</si>
  <si>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</si>
  <si>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</si>
  <si>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</si>
  <si>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</si>
  <si>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</si>
  <si>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</si>
  <si>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</si>
  <si>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</si>
  <si>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</si>
  <si>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</si>
  <si>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</si>
  <si>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</si>
  <si>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</si>
  <si>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</si>
  <si>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</si>
  <si>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</si>
  <si>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</si>
  <si>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</si>
  <si>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</si>
  <si>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</si>
  <si>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</si>
  <si>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</si>
  <si>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</si>
  <si>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</si>
  <si>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</si>
  <si>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</si>
  <si>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</si>
  <si>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</si>
  <si>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</si>
  <si>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</si>
  <si>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</si>
  <si>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</si>
  <si>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</si>
  <si>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</si>
  <si>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</si>
  <si>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</si>
  <si>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</si>
  <si>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</si>
  <si>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</si>
  <si>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</si>
  <si>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</si>
  <si>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</si>
  <si>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</si>
  <si>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</si>
  <si>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</si>
  <si>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</si>
  <si>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</si>
  <si>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</si>
  <si>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</si>
  <si>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</si>
  <si>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</si>
  <si>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</si>
  <si>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</si>
  <si>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</si>
  <si>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KIDwell</t>
  </si>
  <si>
    <t>ID1096</t>
  </si>
  <si>
    <t>ID1097</t>
  </si>
  <si>
    <t>ID1098</t>
  </si>
  <si>
    <t>ID1099</t>
  </si>
  <si>
    <t>ID1100</t>
  </si>
  <si>
    <t>ID1101</t>
  </si>
  <si>
    <t>ID1102</t>
  </si>
  <si>
    <t>ID1103</t>
  </si>
  <si>
    <t>ID1104</t>
  </si>
  <si>
    <t>ID1105</t>
  </si>
  <si>
    <t>ID1106</t>
  </si>
  <si>
    <t>ID1107</t>
  </si>
  <si>
    <t>ID1108</t>
  </si>
  <si>
    <t>ID1109</t>
  </si>
  <si>
    <t>.  SherIDan H</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</si>
  <si>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</si>
  <si>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</si>
  <si>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</si>
  <si>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</si>
  <si>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</si>
  <si>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</si>
  <si>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</si>
  <si>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</si>
  <si>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</si>
  <si>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</si>
  <si>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</si>
  <si>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</si>
  <si>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</si>
  <si>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</si>
  <si>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</si>
  <si>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</si>
  <si>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</si>
  <si>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</si>
  <si>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</si>
  <si>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</si>
  <si>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</si>
  <si>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</si>
  <si>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</si>
  <si>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</si>
  <si>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</si>
  <si>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</si>
  <si>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</si>
  <si>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</si>
  <si>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</si>
  <si>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</si>
  <si>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</si>
  <si>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</si>
  <si>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</si>
  <si>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</si>
  <si>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</si>
  <si>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</si>
  <si>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</si>
  <si>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</si>
  <si>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</si>
  <si>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</si>
  <si>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</si>
  <si>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</si>
  <si>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</si>
  <si>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</si>
  <si>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</si>
  <si>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</si>
  <si>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</si>
  <si>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</si>
  <si>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</si>
  <si>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</si>
  <si>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</si>
  <si>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</si>
  <si>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</si>
  <si>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</si>
  <si>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</si>
  <si>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</si>
  <si>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</si>
  <si>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</si>
  <si>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</si>
  <si>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</si>
  <si>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DavID W</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</si>
  <si>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</si>
  <si>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</si>
  <si>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</si>
  <si>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</si>
  <si>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</si>
  <si>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</si>
  <si>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</si>
  <si>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</si>
  <si>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</si>
  <si>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</si>
  <si>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</si>
  <si>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</si>
  <si>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</si>
  <si>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</si>
  <si>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</si>
  <si>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</si>
  <si>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</si>
  <si>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</si>
  <si>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</si>
  <si>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</si>
  <si>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</si>
  <si>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</si>
  <si>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</si>
  <si>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</si>
  <si>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</si>
  <si>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</si>
  <si>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</si>
  <si>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</si>
  <si>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</si>
  <si>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</si>
  <si>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</si>
  <si>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</si>
  <si>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</si>
  <si>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</si>
  <si>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</si>
  <si>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</si>
  <si>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</si>
  <si>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</si>
  <si>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</si>
  <si>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</si>
  <si>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</si>
  <si>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</si>
  <si>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</si>
  <si>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</si>
  <si>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</si>
  <si>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</si>
  <si>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</si>
  <si>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</si>
  <si>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</si>
  <si>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</si>
  <si>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</si>
  <si>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</si>
  <si>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</si>
  <si>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</si>
  <si>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</si>
  <si>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</si>
  <si>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</si>
  <si>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</si>
  <si>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</si>
  <si>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</si>
  <si>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</si>
  <si>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</si>
  <si>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</si>
  <si>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</si>
  <si>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</si>
  <si>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</si>
  <si>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</si>
  <si>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</si>
  <si>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</si>
  <si>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</si>
  <si>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</si>
  <si>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</si>
  <si>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</si>
  <si>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</si>
  <si>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</si>
  <si>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</si>
  <si>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</si>
  <si>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</si>
  <si>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</si>
  <si>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</si>
  <si>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</si>
  <si>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</si>
  <si>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</si>
  <si>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</si>
  <si>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</si>
  <si>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</si>
  <si>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</si>
  <si>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</si>
  <si>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</si>
  <si>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</si>
  <si>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</si>
  <si>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</si>
  <si>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</si>
  <si>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</si>
  <si>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</si>
  <si>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</si>
  <si>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</si>
  <si>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</si>
  <si>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</si>
  <si>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</si>
  <si>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RIDer</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</si>
  <si>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</si>
  <si>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</si>
  <si>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</si>
  <si>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</si>
  <si>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</si>
  <si>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</si>
  <si>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</si>
  <si>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</si>
  <si>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</si>
  <si>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</si>
  <si>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</si>
  <si>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</si>
  <si>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</si>
  <si>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</si>
  <si>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</si>
  <si>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</si>
  <si>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</si>
  <si>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</si>
  <si>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</si>
  <si>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</si>
  <si>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</si>
  <si>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</si>
  <si>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</si>
  <si>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</si>
  <si>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</si>
  <si>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</si>
  <si>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</si>
  <si>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</si>
  <si>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</si>
  <si>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</si>
  <si>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</si>
  <si>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</si>
  <si>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</si>
  <si>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</si>
  <si>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</si>
  <si>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</si>
  <si>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</si>
  <si>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</si>
  <si>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</si>
  <si>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</si>
  <si>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</si>
  <si>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</si>
  <si>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</si>
  <si>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</si>
  <si>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</si>
  <si>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</si>
  <si>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</si>
  <si>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</si>
  <si>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</si>
  <si>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</si>
  <si>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</si>
  <si>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</si>
  <si>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</si>
  <si>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</si>
  <si>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</si>
  <si>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</si>
  <si>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</si>
  <si>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</si>
  <si>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</si>
  <si>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</si>
  <si>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</si>
  <si>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</si>
  <si>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</si>
  <si>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</si>
  <si>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</si>
  <si>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</si>
  <si>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</si>
  <si>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</si>
  <si>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SIDebottom</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</si>
  <si>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</si>
  <si>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</si>
  <si>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</si>
  <si>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</si>
  <si>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</si>
  <si>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</si>
  <si>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</si>
  <si>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</si>
  <si>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</si>
  <si>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</si>
  <si>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</si>
  <si>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</si>
  <si>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</si>
  <si>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</si>
  <si>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</si>
  <si>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</si>
  <si>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</si>
  <si>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</si>
  <si>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</si>
  <si>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</si>
  <si>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</si>
  <si>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</si>
  <si>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</si>
  <si>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</si>
  <si>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</si>
  <si>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DavIDson</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</si>
  <si>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</si>
  <si>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</si>
  <si>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</si>
  <si>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</si>
  <si>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</si>
  <si>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</si>
  <si>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</si>
  <si>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</si>
  <si>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</si>
  <si>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</si>
  <si>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</si>
  <si>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</si>
  <si>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</si>
  <si>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</si>
  <si>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</si>
  <si>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</si>
  <si>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</si>
  <si>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</si>
  <si>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</si>
  <si>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</si>
  <si>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</si>
  <si>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</si>
  <si>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</si>
  <si>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</si>
  <si>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SteIDl</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</si>
  <si>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</si>
  <si>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</si>
  <si>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</si>
  <si>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</si>
  <si>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</si>
  <si>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</si>
  <si>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</si>
  <si>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</si>
  <si>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</si>
  <si>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</si>
  <si>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</si>
  <si>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</si>
  <si>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</si>
  <si>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</si>
  <si>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</si>
  <si>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</si>
  <si>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</si>
  <si>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</si>
  <si>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</si>
  <si>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</si>
  <si>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</si>
  <si>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</si>
  <si>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</si>
  <si>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</si>
  <si>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</si>
  <si>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</si>
  <si>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</si>
  <si>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</si>
  <si>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</si>
  <si>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</si>
  <si>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</si>
  <si>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</si>
  <si>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</si>
  <si>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</si>
  <si>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</si>
  <si>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</si>
  <si>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</si>
  <si>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</si>
  <si>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</si>
  <si>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</si>
  <si>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</si>
  <si>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</si>
  <si>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</si>
  <si>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</si>
  <si>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</si>
  <si>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</si>
  <si>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</si>
  <si>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</si>
  <si>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</si>
  <si>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</si>
  <si>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</si>
  <si>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</si>
  <si>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</si>
  <si>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</si>
  <si>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</si>
  <si>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</si>
  <si>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</si>
  <si>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</si>
  <si>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</si>
  <si>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</si>
  <si>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</si>
  <si>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</si>
  <si>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</si>
  <si>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</si>
  <si>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</si>
  <si>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</si>
  <si>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</si>
  <si>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</si>
  <si>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</si>
  <si>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</si>
  <si>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</si>
  <si>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</si>
  <si>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</si>
  <si>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</si>
  <si>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</si>
  <si>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</si>
  <si>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</si>
  <si>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</si>
  <si>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</si>
  <si>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</si>
  <si>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</si>
  <si>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</si>
  <si>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</si>
  <si>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</si>
  <si>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</si>
  <si>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</si>
  <si>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</si>
  <si>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</si>
  <si>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</si>
  <si>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</si>
  <si>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</si>
  <si>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</si>
  <si>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</si>
  <si>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</si>
  <si>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</si>
  <si>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</si>
  <si>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</si>
  <si>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</si>
  <si>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</si>
  <si>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</si>
  <si>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</si>
  <si>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</si>
  <si>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</si>
  <si>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</si>
  <si>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</si>
  <si>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</si>
  <si>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</si>
  <si>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</si>
  <si>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</si>
  <si>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</si>
  <si>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</si>
  <si>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</si>
  <si>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</si>
  <si>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</si>
  <si>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</si>
  <si>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</si>
  <si>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</si>
  <si>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</si>
  <si>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</si>
  <si>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</si>
  <si>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</si>
  <si>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</si>
  <si>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</si>
  <si>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</si>
  <si>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</si>
  <si>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</si>
  <si>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</si>
  <si>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</si>
  <si>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ChIDa</t>
  </si>
  <si>
    <t>ID1515</t>
  </si>
  <si>
    <t>ID1516</t>
  </si>
  <si>
    <t>ID1517</t>
  </si>
  <si>
    <t>ID1518</t>
  </si>
  <si>
    <t>ID1519</t>
  </si>
  <si>
    <t>ID1520</t>
  </si>
  <si>
    <t>ID1521</t>
  </si>
  <si>
    <t>ID1522</t>
  </si>
  <si>
    <t>ID1523</t>
  </si>
  <si>
    <t>ID1524</t>
  </si>
  <si>
    <t>ID1525</t>
  </si>
  <si>
    <t>ID1526</t>
  </si>
  <si>
    <t>ID1527</t>
  </si>
  <si>
    <t>DelfIDio</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</si>
  <si>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</si>
  <si>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</si>
  <si>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</si>
  <si>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</si>
  <si>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</si>
  <si>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</si>
  <si>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</si>
  <si>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</si>
  <si>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</si>
  <si>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</si>
  <si>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</si>
  <si>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</si>
  <si>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</si>
  <si>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</si>
  <si>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</si>
  <si>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</si>
  <si>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</si>
  <si>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</si>
  <si>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</si>
  <si>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</si>
  <si>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</si>
  <si>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</si>
  <si>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</si>
  <si>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</si>
  <si>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</si>
  <si>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</si>
  <si>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</si>
  <si>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</si>
  <si>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</si>
  <si>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</si>
  <si>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</si>
  <si>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</si>
  <si>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</si>
  <si>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</si>
  <si>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</si>
  <si>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HIDalgo Zambrano</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</si>
  <si>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</si>
  <si>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</si>
  <si>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</si>
  <si>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</si>
  <si>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</si>
  <si>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</si>
  <si>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</si>
  <si>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</si>
  <si>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</si>
  <si>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</si>
  <si>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</si>
  <si>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</si>
  <si>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</si>
  <si>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</si>
  <si>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</si>
  <si>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</si>
  <si>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</si>
  <si>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</si>
  <si>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</si>
  <si>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</si>
  <si>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</si>
  <si>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</si>
  <si>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</si>
  <si>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</si>
  <si>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</si>
  <si>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</si>
  <si>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</si>
  <si>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</si>
  <si>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</si>
  <si>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</si>
  <si>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</si>
  <si>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</si>
  <si>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</si>
  <si>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</si>
  <si>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</si>
  <si>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</si>
  <si>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</si>
  <si>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</si>
  <si>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</si>
  <si>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</si>
  <si>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</si>
  <si>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</si>
  <si>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</si>
  <si>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</si>
  <si>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</si>
  <si>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</si>
  <si>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</si>
  <si>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</si>
  <si>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</si>
  <si>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</si>
  <si>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</si>
  <si>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LyazID</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</si>
  <si>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</si>
  <si>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</si>
  <si>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</si>
  <si>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</si>
  <si>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</si>
  <si>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</si>
  <si>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</si>
  <si>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</si>
  <si>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</si>
  <si>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</si>
  <si>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</si>
  <si>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</si>
  <si>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</si>
  <si>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</si>
  <si>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</si>
  <si>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</si>
  <si>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</si>
  <si>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</si>
  <si>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</si>
  <si>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</si>
  <si>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</si>
  <si>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</si>
  <si>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</si>
  <si>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</si>
  <si>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</si>
  <si>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</si>
  <si>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</si>
  <si>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</si>
  <si>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HeIDi Z.</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</si>
  <si>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</si>
  <si>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</si>
  <si>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</si>
  <si>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</si>
  <si>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</si>
  <si>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</si>
  <si>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</si>
  <si>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</si>
  <si>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</si>
  <si>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</si>
  <si>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</si>
  <si>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</si>
  <si>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</si>
  <si>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</si>
  <si>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</si>
  <si>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</si>
  <si>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</si>
  <si>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</si>
  <si>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</si>
  <si>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</si>
  <si>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</si>
  <si>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</si>
  <si>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</si>
  <si>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</si>
  <si>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</si>
  <si>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</si>
  <si>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</si>
  <si>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</si>
  <si>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</si>
  <si>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</si>
  <si>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</si>
  <si>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</si>
  <si>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</si>
  <si>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</si>
  <si>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</si>
  <si>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</si>
  <si>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</si>
  <si>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</si>
  <si>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</si>
  <si>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</si>
  <si>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</si>
  <si>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</si>
  <si>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</si>
  <si>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</si>
  <si>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</si>
  <si>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</si>
  <si>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</si>
  <si>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</si>
  <si>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</si>
  <si>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</si>
  <si>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</si>
  <si>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</si>
  <si>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</si>
  <si>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</si>
  <si>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</si>
  <si>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</si>
  <si>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</si>
  <si>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</si>
  <si>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</si>
  <si>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</si>
  <si>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</si>
  <si>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</si>
  <si>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</si>
  <si>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</si>
  <si>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</si>
  <si>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</si>
  <si>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</si>
  <si>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</si>
  <si>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</si>
  <si>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</si>
  <si>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</si>
  <si>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</si>
  <si>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</si>
  <si>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</si>
  <si>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</si>
  <si>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</si>
  <si>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</si>
  <si>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</si>
  <si>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</si>
  <si>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</si>
  <si>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</si>
  <si>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</si>
  <si>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</si>
  <si>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</si>
  <si>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</si>
  <si>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</si>
  <si>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</si>
  <si>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</si>
  <si>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</si>
  <si>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</si>
  <si>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</si>
  <si>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</si>
  <si>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</si>
  <si>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</si>
  <si>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</si>
  <si>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</si>
  <si>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</si>
  <si>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</si>
  <si>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</si>
  <si>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</si>
  <si>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</si>
  <si>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</si>
  <si>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</si>
  <si>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</si>
  <si>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</si>
  <si>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</si>
  <si>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</si>
  <si>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</si>
  <si>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</si>
  <si>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</si>
  <si>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</si>
  <si>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</si>
  <si>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</si>
  <si>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</si>
  <si>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</si>
  <si>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</si>
  <si>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</si>
  <si>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</si>
  <si>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DavID A.</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</si>
  <si>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</si>
  <si>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</si>
  <si>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</si>
  <si>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</si>
  <si>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</si>
  <si>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</si>
  <si>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</si>
  <si>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</si>
  <si>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</si>
  <si>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</si>
  <si>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</si>
  <si>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</si>
  <si>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</si>
  <si>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</si>
  <si>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</si>
  <si>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</si>
  <si>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</si>
  <si>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</si>
  <si>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</si>
  <si>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</si>
  <si>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</si>
  <si>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</si>
  <si>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</si>
  <si>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</si>
  <si>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</si>
  <si>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</si>
  <si>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</si>
  <si>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</si>
  <si>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</si>
  <si>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</si>
  <si>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</si>
  <si>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</si>
  <si>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</si>
  <si>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</si>
  <si>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</si>
  <si>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</si>
  <si>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</si>
  <si>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</si>
  <si>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</si>
  <si>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</si>
  <si>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</si>
  <si>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</si>
  <si>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</si>
  <si>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</si>
  <si>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</si>
  <si>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</si>
  <si>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</si>
  <si>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</si>
  <si>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</si>
  <si>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</si>
  <si>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</si>
  <si>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</si>
  <si>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</si>
  <si>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</si>
  <si>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</si>
  <si>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</si>
  <si>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</si>
  <si>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</si>
  <si>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</si>
  <si>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</si>
  <si>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</si>
  <si>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</si>
  <si>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</si>
  <si>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</si>
  <si>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</si>
  <si>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</si>
  <si>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</si>
  <si>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</si>
  <si>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</si>
  <si>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</si>
  <si>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</si>
  <si>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</si>
  <si>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</si>
  <si>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</si>
  <si>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</si>
  <si>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</si>
  <si>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</si>
  <si>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</si>
  <si>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</si>
  <si>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</si>
  <si>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</si>
  <si>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</si>
  <si>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</si>
  <si>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</si>
  <si>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</si>
  <si>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</si>
  <si>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</si>
  <si>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</si>
  <si>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SchneIDer</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</si>
  <si>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</si>
  <si>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</si>
  <si>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</si>
  <si>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</si>
  <si>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</si>
  <si>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</si>
  <si>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</si>
  <si>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</si>
  <si>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</si>
  <si>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</si>
  <si>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</si>
  <si>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</si>
  <si>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</si>
  <si>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</si>
  <si>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</si>
  <si>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</si>
  <si>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</si>
  <si>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</si>
  <si>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</si>
  <si>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</si>
  <si>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</si>
  <si>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</si>
  <si>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</si>
  <si>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</si>
  <si>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</si>
  <si>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</si>
  <si>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</si>
  <si>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</si>
  <si>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</si>
  <si>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</si>
  <si>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</si>
  <si>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</si>
  <si>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</si>
  <si>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</si>
  <si>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</si>
  <si>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</si>
  <si>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</si>
  <si>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</si>
  <si>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</si>
  <si>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</si>
  <si>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</si>
  <si>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</si>
  <si>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</si>
  <si>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</si>
  <si>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</si>
  <si>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</si>
  <si>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</si>
  <si>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</si>
  <si>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</si>
  <si>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</si>
  <si>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</si>
  <si>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</si>
  <si>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</si>
  <si>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</si>
  <si>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</si>
  <si>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</si>
  <si>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</si>
  <si>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</si>
  <si>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</si>
  <si>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DavID M.</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</si>
  <si>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</si>
  <si>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</si>
  <si>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</si>
  <si>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</si>
  <si>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</si>
  <si>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</si>
  <si>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</si>
  <si>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</si>
  <si>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</si>
  <si>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</si>
  <si>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</si>
  <si>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</si>
  <si>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</si>
  <si>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</si>
  <si>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</si>
  <si>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</si>
  <si>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</si>
  <si>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</si>
  <si>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</si>
  <si>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</si>
  <si>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</si>
  <si>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</si>
  <si>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</si>
  <si>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</si>
  <si>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</si>
  <si>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</si>
  <si>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</si>
  <si>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</si>
  <si>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</si>
  <si>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</si>
  <si>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</si>
  <si>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</si>
  <si>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</si>
  <si>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</si>
  <si>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</si>
  <si>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</si>
  <si>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</si>
  <si>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</si>
  <si>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</si>
  <si>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</si>
  <si>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</si>
  <si>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</si>
  <si>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</si>
  <si>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</si>
  <si>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</si>
  <si>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</si>
  <si>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</si>
  <si>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</si>
  <si>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</si>
  <si>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</si>
  <si>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</si>
  <si>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</si>
  <si>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</si>
  <si>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</si>
  <si>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</si>
  <si>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</si>
  <si>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</si>
  <si>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</si>
  <si>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</si>
  <si>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</si>
  <si>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</si>
  <si>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</si>
  <si>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</si>
  <si>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</si>
  <si>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</si>
  <si>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</si>
  <si>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</si>
  <si>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</si>
  <si>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</si>
  <si>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</si>
  <si>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</si>
  <si>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</si>
  <si>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</si>
  <si>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</si>
  <si>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</si>
  <si>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</si>
  <si>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</si>
  <si>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</si>
  <si>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</si>
  <si>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</si>
  <si>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</si>
  <si>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</si>
  <si>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</si>
  <si>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</si>
  <si>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</si>
  <si>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</si>
  <si>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</si>
  <si>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</si>
  <si>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</si>
  <si>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</si>
  <si>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</si>
  <si>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</si>
  <si>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</si>
  <si>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</si>
  <si>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</si>
  <si>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</si>
  <si>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</si>
  <si>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</si>
  <si>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</si>
  <si>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</si>
  <si>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</si>
  <si>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</si>
  <si>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</si>
  <si>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</si>
  <si>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</si>
  <si>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</si>
  <si>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</si>
  <si>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</si>
  <si>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</si>
  <si>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</si>
  <si>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</si>
  <si>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</si>
  <si>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</si>
  <si>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</si>
  <si>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</si>
  <si>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</si>
  <si>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</si>
  <si>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</si>
  <si>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</si>
  <si>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</si>
  <si>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</si>
  <si>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</si>
  <si>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</si>
  <si>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</si>
  <si>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</si>
  <si>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</si>
  <si>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</si>
  <si>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</si>
  <si>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</si>
  <si>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</si>
  <si>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</si>
  <si>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</si>
  <si>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</si>
  <si>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</si>
  <si>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</si>
  <si>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</si>
  <si>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</si>
  <si>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</si>
  <si>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ReID</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</si>
  <si>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</si>
  <si>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</si>
  <si>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</si>
  <si>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</si>
  <si>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</si>
  <si>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</si>
  <si>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</si>
  <si>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</si>
  <si>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</si>
  <si>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</si>
  <si>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</si>
  <si>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</si>
  <si>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</si>
  <si>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</si>
  <si>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</si>
  <si>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</si>
  <si>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</si>
  <si>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</si>
  <si>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</si>
  <si>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</si>
  <si>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</si>
  <si>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</si>
  <si>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</si>
  <si>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</si>
  <si>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</si>
  <si>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</si>
  <si>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</si>
  <si>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</si>
  <si>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</si>
  <si>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</si>
  <si>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</si>
  <si>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</si>
  <si>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</si>
  <si>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</si>
  <si>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</si>
  <si>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</si>
  <si>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</si>
  <si>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</si>
  <si>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</si>
  <si>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</si>
  <si>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</si>
  <si>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</si>
  <si>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</si>
  <si>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</si>
  <si>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</si>
  <si>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</si>
  <si>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</si>
  <si>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</si>
  <si>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</si>
  <si>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</si>
  <si>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</si>
  <si>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</si>
  <si>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</si>
  <si>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</si>
  <si>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</si>
  <si>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</si>
  <si>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</si>
  <si>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</si>
  <si>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</si>
  <si>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</si>
  <si>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</si>
  <si>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</si>
  <si>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</si>
  <si>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</si>
  <si>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</si>
  <si>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</si>
  <si>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</si>
  <si>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</si>
  <si>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</si>
  <si>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</si>
  <si>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</si>
  <si>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</si>
  <si>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</si>
  <si>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</si>
  <si>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</si>
  <si>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</si>
  <si>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</si>
  <si>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</si>
  <si>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</si>
  <si>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</si>
  <si>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</si>
  <si>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</si>
  <si>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</si>
  <si>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</si>
  <si>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</si>
  <si>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</si>
  <si>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</si>
  <si>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</si>
  <si>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</si>
  <si>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</si>
  <si>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</si>
  <si>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</si>
  <si>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</si>
  <si>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</si>
  <si>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</si>
  <si>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</si>
  <si>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</si>
  <si>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</si>
  <si>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</si>
  <si>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</si>
  <si>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</si>
  <si>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</si>
  <si>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</si>
  <si>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</si>
  <si>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</si>
  <si>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</si>
  <si>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</si>
  <si>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</si>
  <si>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</si>
  <si>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</si>
  <si>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</si>
  <si>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</si>
  <si>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</si>
  <si>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</si>
  <si>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</si>
  <si>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</si>
  <si>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</si>
  <si>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</si>
  <si>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</si>
  <si>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</si>
  <si>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</si>
  <si>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</si>
  <si>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</si>
  <si>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</si>
  <si>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</si>
  <si>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</si>
  <si>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</si>
  <si>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</si>
  <si>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</si>
  <si>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</si>
  <si>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</si>
  <si>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</si>
  <si>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</si>
  <si>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</si>
  <si>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</si>
  <si>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</si>
  <si>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</si>
  <si>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</si>
  <si>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</si>
  <si>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</si>
  <si>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</si>
  <si>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</si>
  <si>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</si>
  <si>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</si>
  <si>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</si>
  <si>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</si>
  <si>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</si>
  <si>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</si>
  <si>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</si>
  <si>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</si>
  <si>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</si>
  <si>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</si>
  <si>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</si>
  <si>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</si>
  <si>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</si>
  <si>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</si>
  <si>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</si>
  <si>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</si>
  <si>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</si>
  <si>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</si>
  <si>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</si>
  <si>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</si>
  <si>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</si>
  <si>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</si>
  <si>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</si>
  <si>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</si>
  <si>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</si>
  <si>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</si>
  <si>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</si>
  <si>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</si>
  <si>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</si>
  <si>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</si>
  <si>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</si>
  <si>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</si>
  <si>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</si>
  <si>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</si>
  <si>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</si>
  <si>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</si>
  <si>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</si>
  <si>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</si>
  <si>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</si>
  <si>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</si>
  <si>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</si>
  <si>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</si>
  <si>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</si>
  <si>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</si>
  <si>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</si>
  <si>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</si>
  <si>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</si>
  <si>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</si>
  <si>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</si>
  <si>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</si>
  <si>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</si>
  <si>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</si>
  <si>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</si>
  <si>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</si>
  <si>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</si>
  <si>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</si>
  <si>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</si>
  <si>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</si>
  <si>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</si>
  <si>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</si>
  <si>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</si>
  <si>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SchmIDt</t>
  </si>
  <si>
    <t>ID2248</t>
  </si>
  <si>
    <t>ID2249</t>
  </si>
  <si>
    <t>ID2250</t>
  </si>
  <si>
    <t>ID2251</t>
  </si>
  <si>
    <t>ID2252</t>
  </si>
  <si>
    <t>ID2253</t>
  </si>
  <si>
    <t>ID2254</t>
  </si>
  <si>
    <t>ID2255</t>
  </si>
  <si>
    <t>ID2256</t>
  </si>
  <si>
    <t>ID2257</t>
  </si>
  <si>
    <t>ID2258</t>
  </si>
  <si>
    <t>ID2259</t>
  </si>
  <si>
    <t>ID2260</t>
  </si>
  <si>
    <t>ID2261</t>
  </si>
  <si>
    <t>ID2262</t>
  </si>
  <si>
    <t>ID2263</t>
  </si>
  <si>
    <t>ID2264</t>
  </si>
  <si>
    <t>Mohd SyahIDan</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</si>
  <si>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</si>
  <si>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</si>
  <si>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</si>
  <si>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</si>
  <si>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</si>
  <si>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</si>
  <si>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</si>
  <si>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</si>
  <si>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</si>
  <si>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</si>
  <si>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</si>
  <si>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</si>
  <si>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</si>
  <si>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</si>
  <si>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</si>
  <si>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</si>
  <si>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</si>
  <si>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</si>
  <si>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</si>
  <si>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</si>
  <si>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</si>
  <si>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</si>
  <si>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</si>
  <si>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</si>
  <si>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</si>
  <si>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</si>
  <si>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</si>
  <si>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</si>
  <si>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</si>
  <si>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</si>
  <si>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</si>
  <si>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</si>
  <si>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</si>
  <si>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</si>
  <si>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</si>
  <si>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</si>
  <si>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</si>
  <si>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</si>
  <si>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</si>
  <si>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</si>
  <si>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</si>
  <si>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</si>
  <si>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</si>
  <si>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</si>
  <si>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</si>
  <si>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</si>
  <si>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</si>
  <si>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</si>
  <si>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</si>
  <si>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</si>
  <si>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</si>
  <si>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</si>
  <si>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</si>
  <si>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</si>
  <si>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</si>
  <si>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</si>
  <si>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</si>
  <si>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</si>
  <si>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</si>
  <si>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</si>
  <si>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</si>
  <si>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</si>
  <si>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</si>
  <si>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</si>
  <si>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</si>
  <si>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</si>
  <si>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</si>
  <si>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</si>
  <si>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</si>
  <si>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</si>
  <si>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</si>
  <si>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Hospital Tier</t>
  </si>
  <si>
    <t>City Tier</t>
  </si>
  <si>
    <t>Tier - 2</t>
  </si>
  <si>
    <t>Tier - 3</t>
  </si>
  <si>
    <t>Tier - 1</t>
  </si>
  <si>
    <t>Charges</t>
  </si>
  <si>
    <t>Children</t>
  </si>
  <si>
    <t>Date</t>
  </si>
  <si>
    <t>Month</t>
  </si>
  <si>
    <t>Year</t>
  </si>
  <si>
    <t>ID2444</t>
  </si>
  <si>
    <t>ID3444</t>
  </si>
  <si>
    <t>Missing</t>
  </si>
  <si>
    <t>MEAN</t>
  </si>
  <si>
    <t>MEDIAN</t>
  </si>
  <si>
    <t>Standard Devation</t>
  </si>
  <si>
    <t>Mininum</t>
  </si>
  <si>
    <t>Maximun</t>
  </si>
  <si>
    <t>Sum of Charges</t>
  </si>
  <si>
    <t>Row Labels</t>
  </si>
  <si>
    <t>Grand Total</t>
  </si>
  <si>
    <t>Column Labels</t>
  </si>
  <si>
    <t>Average of Charges</t>
  </si>
  <si>
    <t xml:space="preserve">Customer ID </t>
  </si>
  <si>
    <t>First name</t>
  </si>
  <si>
    <t>Cancer History</t>
  </si>
  <si>
    <t>Number of Major Surgeries</t>
  </si>
  <si>
    <t>Smoker</t>
  </si>
  <si>
    <t>Count of Cancer History</t>
  </si>
  <si>
    <t>Smokers</t>
  </si>
  <si>
    <t>Without Cancer</t>
  </si>
  <si>
    <t>Cancer</t>
  </si>
  <si>
    <t>Non-Smokers</t>
  </si>
  <si>
    <t>Obesity</t>
  </si>
  <si>
    <t>Diabetes</t>
  </si>
  <si>
    <t>Prediabetes</t>
  </si>
  <si>
    <t>Normal</t>
  </si>
  <si>
    <t>Over Weight</t>
  </si>
  <si>
    <t>Health Weight</t>
  </si>
  <si>
    <t>Under Weight</t>
  </si>
  <si>
    <t>Average of HBA1C</t>
  </si>
  <si>
    <t>History of Transplants</t>
  </si>
  <si>
    <t>Number Of Major Surgeries</t>
  </si>
  <si>
    <t>Customer Names Table:</t>
  </si>
  <si>
    <t>Solution</t>
  </si>
  <si>
    <t>1. Are there any duplicate Customer IDs in the dataset? If yes, how many?</t>
  </si>
  <si>
    <t>2. Total Number of Customers</t>
  </si>
  <si>
    <t>Medical Examination Table:</t>
  </si>
  <si>
    <t>1. Total History of Cancer Customers</t>
  </si>
  <si>
    <t>2. Highest BMI Customers</t>
  </si>
  <si>
    <t>3. Total Number of Customers have Diabetes</t>
  </si>
  <si>
    <t>4. Total Number of Customers have heart issues</t>
  </si>
  <si>
    <t>5. Total number of major surgeries performed on customers</t>
  </si>
  <si>
    <t>6. Percentage of customers who have undergone any transplants.</t>
  </si>
  <si>
    <t>7. Average HBA1C value of customers who are smokers.</t>
  </si>
  <si>
    <t>8. No of customers with heart issues have done transplant</t>
  </si>
  <si>
    <t>9. Average BMI of the customers who have done more than 2 major surgeries</t>
  </si>
  <si>
    <t>Hospitalization details Table:</t>
  </si>
  <si>
    <t>1.Summary statistics for the ‘charges’ column.</t>
  </si>
  <si>
    <t>2. Median age and the most common age in the dataset</t>
  </si>
  <si>
    <t>3. Average hospitalization charges for customers who are more than 50 years old.</t>
  </si>
  <si>
    <t>4. Total charges across different hospital tiers.</t>
  </si>
  <si>
    <t>5.Which City tier has the highest average hospitalization charges</t>
  </si>
  <si>
    <t>6.Calculate the average charges for people who have more than 2 children.</t>
  </si>
  <si>
    <t>7.Find the integer average number of children of customers who are less than 40 years old.</t>
  </si>
  <si>
    <t>Analysis using Pie/Donut Chart:</t>
  </si>
  <si>
    <t>1. What is the distribution of cancer history among smokers and non-smokers?</t>
  </si>
  <si>
    <t>2. How does the total number of major surgeries and average HbA1C differ between patients with and without a history of transplants?</t>
  </si>
  <si>
    <t>Analysis using Column/Bar Chart:</t>
  </si>
  <si>
    <t>3. How do healthcare charges vary based on different weight statuses and diabetes statuses?</t>
  </si>
  <si>
    <t>4. Can you compare the average charges for each hospital tier within different states?</t>
  </si>
  <si>
    <t>Analysis using Line/Scatter Plot:</t>
  </si>
  <si>
    <t>5. Is there any correlation between age and both BMI and HbA1C in the dataset?</t>
  </si>
  <si>
    <t>6. Explore the relationship between age and healthcare charges.</t>
  </si>
  <si>
    <t>1) What is the distribution of cancer history among smokers and non-smokers?</t>
  </si>
  <si>
    <t>NumberOfMajorSurgeries</t>
  </si>
  <si>
    <t>Average of BMI</t>
  </si>
  <si>
    <t>3) How do healthcare charges vary based on different weight statuses and diabetes statuses?</t>
  </si>
  <si>
    <t>4) Can you compare the average charges for each hospital tier within different states?</t>
  </si>
  <si>
    <t>5) Is there any correlation between age and both BMI and HbA1C in the dataset?</t>
  </si>
  <si>
    <t>6) Explore the relationship between age and healthcare 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</si>
</sst>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mmm\,\ yyyy"/>
    <numFmt numFmtId="165" formatCode="_-[$$-409]* #,##0.00_ ;_-[$$-409]* \-#,##0.00\ ;_-[$$-409]* &quot;-&quot;??_ ;_-@_ "/>
    <numFmt numFmtId="166" formatCode="0.000"/>
  </numFmts>
  <fonts count="13"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u/>
      <sz val="11"/>
      <color theme="1"/>
      <name val="Calibri"/>
      <family val="2"/>
      <scheme val="minor"/>
    </font>
    <font>
      <sz val="8"/>
      <name val="Calibri"/>
      <family val="2"/>
      <scheme val="minor"/>
    </font>
    <font>
      <b/>
      <sz val="11"/>
      <color theme="0"/>
      <name val="Times New Roman"/>
      <family val="1"/>
    </font>
    <font>
      <b/>
      <sz val="11"/>
      <color rgb="FFFFFF00"/>
      <name val="Times New Roman"/>
      <family val="1"/>
    </font>
    <font>
      <b/>
      <sz val="11"/>
      <color theme="1"/>
      <name val="Times New Roman"/>
      <family val="1"/>
    </font>
    <font>
      <b/>
      <u/>
      <sz val="14"/>
      <color theme="1"/>
      <name val="Calibri"/>
      <family val="2"/>
      <scheme val="minor"/>
    </font>
    <font>
      <u/>
      <sz val="11"/>
      <color theme="1"/>
      <name val="Calibri"/>
      <family val="2"/>
      <scheme val="minor"/>
    </font>
    <font>
      <b/>
      <u/>
      <sz val="14"/>
      <color theme="1"/>
      <name val="Calibri"/>
      <family val="2"/>
    </font>
    <font>
      <b/>
      <sz val="11"/>
      <color theme="1"/>
      <name val="Calibri"/>
      <family val="2"/>
    </font>
  </fonts>
  <fills count="10">
    <fill>
      <patternFill patternType="none"/>
    </fill>
    <fill>
      <patternFill patternType="gray125"/>
    </fill>
    <fill>
      <patternFill patternType="solid">
        <fgColor theme="7" tint="0.39997558519241921"/>
        <bgColor indexed="64"/>
      </patternFill>
    </fill>
    <fill>
      <gradientFill degree="90">
        <stop position="0">
          <color rgb="FFDA69FD"/>
        </stop>
        <stop position="1">
          <color theme="8" tint="0.40000610370189521"/>
        </stop>
      </gradientFill>
    </fill>
    <fill>
      <gradientFill degree="90">
        <stop position="0">
          <color rgb="FF00B0F0"/>
        </stop>
        <stop position="1">
          <color rgb="FF66FFFF"/>
        </stop>
      </gradientFill>
    </fill>
    <fill>
      <gradientFill degree="90">
        <stop position="0">
          <color rgb="FFFEFE6E"/>
        </stop>
        <stop position="1">
          <color theme="6" tint="-0.25098422193060094"/>
        </stop>
      </gradientFill>
    </fill>
    <fill>
      <gradientFill degree="90">
        <stop position="0">
          <color theme="4" tint="-0.25098422193060094"/>
        </stop>
        <stop position="1">
          <color rgb="FFFFFF00"/>
        </stop>
      </gradientFill>
    </fill>
    <fill>
      <patternFill patternType="solid">
        <fgColor theme="1"/>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9" fontId="2" fillId="0" borderId="0" applyFont="0" applyFill="0" applyBorder="0" applyAlignment="0" applyProtection="0"/>
  </cellStyleXfs>
  <cellXfs count="47">
    <xf numFmtId="0" fontId="0" fillId="0" borderId="0" xfId="0"/>
    <xf numFmtId="0" fontId="0" fillId="0" borderId="0" xfId="0" applyAlignment="1">
      <alignment horizontal="center" vertical="center"/>
    </xf>
    <xf numFmtId="165" fontId="0" fillId="0" borderId="0" xfId="0" applyNumberFormat="1"/>
    <xf numFmtId="0" fontId="3" fillId="0" borderId="0" xfId="0" applyFont="1"/>
    <xf numFmtId="0" fontId="0" fillId="0" borderId="0" xfId="0" applyAlignment="1">
      <alignment horizontal="center"/>
    </xf>
    <xf numFmtId="2" fontId="0" fillId="0" borderId="0" xfId="0" applyNumberFormat="1"/>
    <xf numFmtId="0" fontId="4" fillId="0" borderId="0" xfId="0" applyFont="1"/>
    <xf numFmtId="0" fontId="0" fillId="0" borderId="0" xfId="0" pivotButton="1"/>
    <xf numFmtId="0" fontId="0" fillId="0" borderId="0" xfId="0" applyAlignment="1">
      <alignment horizontal="left"/>
    </xf>
    <xf numFmtId="0" fontId="3" fillId="2" borderId="1" xfId="0" applyFont="1" applyFill="1" applyBorder="1" applyAlignment="1">
      <alignment horizontal="center"/>
    </xf>
    <xf numFmtId="9" fontId="3" fillId="2" borderId="1" xfId="2" applyFont="1" applyFill="1" applyBorder="1" applyAlignment="1">
      <alignment horizontal="center"/>
    </xf>
    <xf numFmtId="2" fontId="3" fillId="2" borderId="1" xfId="0" applyNumberFormat="1" applyFont="1" applyFill="1" applyBorder="1" applyAlignment="1">
      <alignment horizontal="center"/>
    </xf>
    <xf numFmtId="166" fontId="3" fillId="2" borderId="1" xfId="0" applyNumberFormat="1" applyFont="1" applyFill="1" applyBorder="1" applyAlignment="1">
      <alignment horizontal="center"/>
    </xf>
    <xf numFmtId="0" fontId="3" fillId="0" borderId="0" xfId="0" pivotButton="1" applyFont="1"/>
    <xf numFmtId="0" fontId="0" fillId="0" borderId="0" xfId="1" applyFont="1"/>
    <xf numFmtId="1" fontId="0" fillId="0" borderId="0" xfId="0" applyNumberFormat="1"/>
    <xf numFmtId="0" fontId="0" fillId="0" borderId="0" xfId="0" applyAlignment="1">
      <alignment horizontal="left" indent="1"/>
    </xf>
    <xf numFmtId="1" fontId="0" fillId="0" borderId="0" xfId="0" applyNumberFormat="1" applyAlignment="1">
      <alignment horizontal="left"/>
    </xf>
    <xf numFmtId="14" fontId="0" fillId="0" borderId="0" xfId="0" applyNumberFormat="1"/>
    <xf numFmtId="15" fontId="0" fillId="0" borderId="0" xfId="0" applyNumberFormat="1" applyAlignment="1">
      <alignment vertical="center" wrapText="1"/>
    </xf>
    <xf numFmtId="0" fontId="0" fillId="0" borderId="0" xfId="0" pivotButton="1" applyAlignment="1">
      <alignment horizontal="center"/>
    </xf>
    <xf numFmtId="164" fontId="7" fillId="3" borderId="1" xfId="0" applyNumberFormat="1" applyFont="1" applyFill="1" applyBorder="1" applyAlignment="1">
      <alignment horizontal="center" vertical="center"/>
    </xf>
    <xf numFmtId="0" fontId="7" fillId="3" borderId="1" xfId="0" applyFont="1" applyFill="1" applyBorder="1" applyAlignment="1">
      <alignment horizontal="center" vertical="center"/>
    </xf>
    <xf numFmtId="164" fontId="8" fillId="4" borderId="1" xfId="0" applyNumberFormat="1" applyFont="1" applyFill="1" applyBorder="1" applyAlignment="1">
      <alignment horizontal="center" vertical="center"/>
    </xf>
    <xf numFmtId="0" fontId="8" fillId="4" borderId="1" xfId="0" applyFont="1" applyFill="1" applyBorder="1" applyAlignment="1">
      <alignment horizontal="center" vertical="center"/>
    </xf>
    <xf numFmtId="0" fontId="6" fillId="5" borderId="1" xfId="0" applyFont="1" applyFill="1" applyBorder="1" applyAlignment="1">
      <alignment horizontal="center" vertical="center"/>
    </xf>
    <xf numFmtId="14" fontId="6" fillId="5" borderId="1" xfId="0" applyNumberFormat="1" applyFont="1" applyFill="1" applyBorder="1" applyAlignment="1">
      <alignment horizontal="center" vertical="center"/>
    </xf>
    <xf numFmtId="165" fontId="6" fillId="5" borderId="1" xfId="0" applyNumberFormat="1" applyFont="1" applyFill="1" applyBorder="1" applyAlignment="1">
      <alignment horizontal="center" vertical="center"/>
    </xf>
    <xf numFmtId="0" fontId="6" fillId="6" borderId="0" xfId="0" applyFont="1" applyFill="1" applyAlignment="1">
      <alignment horizontal="center"/>
    </xf>
    <xf numFmtId="165" fontId="6" fillId="6" borderId="0" xfId="0" applyNumberFormat="1" applyFont="1" applyFill="1" applyAlignment="1">
      <alignment horizontal="center"/>
    </xf>
    <xf numFmtId="2" fontId="6" fillId="6" borderId="0" xfId="0" applyNumberFormat="1" applyFont="1" applyFill="1" applyAlignment="1">
      <alignment horizontal="center"/>
    </xf>
    <xf numFmtId="1" fontId="6" fillId="6" borderId="0" xfId="0" applyNumberFormat="1" applyFont="1" applyFill="1" applyAlignment="1">
      <alignment horizontal="center"/>
    </xf>
    <xf numFmtId="0" fontId="0" fillId="6" borderId="0" xfId="0" applyFill="1"/>
    <xf numFmtId="0" fontId="0" fillId="7" borderId="0" xfId="0" applyFill="1"/>
    <xf numFmtId="2" fontId="6" fillId="5" borderId="1" xfId="0" applyNumberFormat="1" applyFont="1" applyFill="1" applyBorder="1" applyAlignment="1">
      <alignment horizontal="center" vertical="center"/>
    </xf>
    <xf numFmtId="0" fontId="9" fillId="0" borderId="0" xfId="0" applyFont="1"/>
    <xf numFmtId="0" fontId="10" fillId="0" borderId="0" xfId="0" applyFont="1"/>
    <xf numFmtId="0" fontId="4" fillId="8" borderId="1" xfId="0" applyFont="1" applyFill="1" applyBorder="1"/>
    <xf numFmtId="165" fontId="3" fillId="2" borderId="1" xfId="0" applyNumberFormat="1" applyFont="1" applyFill="1" applyBorder="1" applyAlignment="1">
      <alignment horizontal="center"/>
    </xf>
    <xf numFmtId="0" fontId="11" fillId="0" borderId="0" xfId="0" applyFont="1" applyAlignment="1">
      <alignment vertical="center"/>
    </xf>
    <xf numFmtId="0" fontId="12" fillId="0" borderId="0" xfId="0" applyFont="1" applyAlignment="1">
      <alignment horizontal="left" vertical="center"/>
    </xf>
    <xf numFmtId="0" fontId="12" fillId="0" borderId="0" xfId="0" applyFont="1"/>
    <xf numFmtId="165" fontId="0" fillId="0" borderId="0" xfId="0" applyNumberFormat="1" applyAlignment="1">
      <alignment horizontal="right"/>
    </xf>
    <xf numFmtId="1" fontId="0" fillId="0" borderId="0" xfId="0" applyNumberFormat="1" applyAlignment="1">
      <alignment horizontal="center"/>
    </xf>
    <xf numFmtId="2" fontId="0" fillId="0" borderId="0" xfId="0" applyNumberFormat="1" applyAlignment="1">
      <alignment horizontal="center"/>
    </xf>
    <xf numFmtId="43" fontId="0" fillId="0" borderId="0" xfId="0" applyNumberFormat="1"/>
    <xf numFmtId="0" fontId="0" fillId="9" borderId="0" xfId="0" applyFill="1"/>
  </cellXfs>
  <cellStyles count="3">
    <cellStyle name="Normal" xfId="0" builtinId="0"/>
    <cellStyle name="Normal 2" xfId="1" xr:uid="{00000000-0005-0000-0000-000001000000}"/>
    <cellStyle name="Percent" xfId="2" builtinId="5"/>
  </cellStyles>
  <dxfs count="27">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alignment horizontal="center"/>
    </dxf>
    <dxf>
      <alignment horizontal="center"/>
    </dxf>
    <dxf>
      <alignment horizontal="center"/>
    </dxf>
    <dxf>
      <alignment horizontal="center"/>
    </dxf>
    <dxf>
      <alignment horizontal="center"/>
    </dxf>
    <dxf>
      <alignment horizontal="center"/>
    </dxf>
    <dxf>
      <numFmt numFmtId="2" formatCode="0.00"/>
    </dxf>
    <dxf>
      <alignment horizontal="right"/>
    </dxf>
    <dxf>
      <numFmt numFmtId="165" formatCode="_-[$$-409]* #,##0.00_ ;_-[$$-409]* \-#,##0.00\ ;_-[$$-409]* &quot;-&quot;??_ ;_-@_ "/>
    </dxf>
    <dxf>
      <numFmt numFmtId="2" formatCode="0.00"/>
    </dxf>
    <dxf>
      <numFmt numFmtId="2" formatCode="0.00"/>
    </dxf>
    <dxf>
      <numFmt numFmtId="2" formatCode="0.00"/>
    </dxf>
    <dxf>
      <numFmt numFmtId="2" formatCode="0.00"/>
    </dxf>
    <dxf>
      <numFmt numFmtId="165" formatCode="_-[$$-409]* #,##0.00_ ;_-[$$-409]* \-#,##0.00\ ;_-[$$-409]* &quot;-&quot;??_ ;_-@_ "/>
    </dxf>
    <dxf>
      <numFmt numFmtId="2" formatCode="0.00"/>
    </dxf>
    <dxf>
      <numFmt numFmtId="167" formatCode="0.000000000"/>
    </dxf>
    <dxf>
      <alignment horizontal="center"/>
    </dxf>
    <dxf>
      <alignment horizontal="center"/>
    </dxf>
    <dxf>
      <numFmt numFmtId="165" formatCode="_-[$$-409]* #,##0.00_ ;_-[$$-409]* \-#,##0.00\ ;_-[$$-409]* &quot;-&quot;??_ ;_-@_ "/>
    </dxf>
    <dxf>
      <numFmt numFmtId="165" formatCode="_-[$$-409]* #,##0.00_ ;_-[$$-409]* \-#,##0.00\ ;_-[$$-409]* &quot;-&quot;??_ ;_-@_ "/>
    </dxf>
    <dxf>
      <numFmt numFmtId="165" formatCode="_-[$$-409]* #,##0.00_ ;_-[$$-409]* \-#,##0.00\ ;_-[$$-409]* &quot;-&quot;??_ ;_-@_ "/>
    </dxf>
    <dxf>
      <font>
        <b/>
      </font>
    </dxf>
    <dxf>
      <font>
        <b/>
      </font>
    </dxf>
  </dxfs>
  <tableStyles count="0" defaultTableStyle="TableStyleMedium2" defaultPivotStyle="PivotStyleLight16"/>
  <colors>
    <mruColors>
      <color rgb="FF10E010"/>
      <color rgb="FFDA69FD"/>
      <color rgb="FF00CCFF"/>
      <color rgb="FF66FFFF"/>
      <color rgb="FF008080"/>
      <color rgb="FF006666"/>
      <color rgb="FF009999"/>
      <color rgb="FF7C73F3"/>
      <color rgb="FFFEFE6E"/>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Cancer History for Smokers vs Cancer History for Non-Smokers</a:t>
            </a:r>
          </a:p>
        </c:rich>
      </c:tx>
      <c:layout>
        <c:manualLayout>
          <c:xMode val="edge"/>
          <c:yMode val="edge"/>
          <c:x val="0.12677149296020337"/>
          <c:y val="3.74999789088982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1"/>
          <c:showCatName val="1"/>
          <c:showSerName val="0"/>
          <c:showPercent val="0"/>
          <c:showBubbleSize val="0"/>
          <c:extLst>
            <c:ext xmlns:c15="http://schemas.microsoft.com/office/drawing/2012/chart" uri="{CE6537A1-D6FC-4f65-9D91-7224C49458BB}"/>
          </c:extLst>
        </c:dLbl>
      </c:pivotFmt>
      <c:pivotFmt>
        <c:idx val="7"/>
        <c:dLbl>
          <c:idx val="0"/>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2.9776677265131767E-3"/>
              <c:y val="-0.14745766647742334"/>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3399504769309295"/>
              <c:y val="-8.64407010384896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3399504769309292"/>
              <c:y val="2.033898847964459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9330031795395365E-2"/>
              <c:y val="-0.11694918375795647"/>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3399504769309295"/>
              <c:y val="-8.64407010384896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3399504769309292"/>
              <c:y val="2.033898847964459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8.9330031795395365E-2"/>
              <c:y val="-0.11694918375795647"/>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9776677265131767E-3"/>
              <c:y val="-0.14745766647742334"/>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dLbl>
          <c:idx val="0"/>
          <c:layout>
            <c:manualLayout>
              <c:x val="0.13399504769309295"/>
              <c:y val="-8.64407010384896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dLbl>
          <c:idx val="0"/>
          <c:layout>
            <c:manualLayout>
              <c:x val="-0.13399504769309292"/>
              <c:y val="2.033898847964459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dLbl>
          <c:idx val="0"/>
          <c:layout>
            <c:manualLayout>
              <c:x val="-8.9330031795395365E-2"/>
              <c:y val="-0.1169491837579564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dLbl>
          <c:idx val="0"/>
          <c:layout>
            <c:manualLayout>
              <c:x val="0.10185442421662894"/>
              <c:y val="-9.412441942275974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4477476757193237"/>
          <c:y val="0.22492781786458232"/>
          <c:w val="0.26579504434068862"/>
          <c:h val="0.57074714806122151"/>
        </c:manualLayout>
      </c:layout>
      <c:doughnutChart>
        <c:varyColors val="1"/>
        <c:ser>
          <c:idx val="0"/>
          <c:order val="0"/>
          <c:tx>
            <c:v>Series1</c:v>
          </c:tx>
          <c:explosion val="1"/>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1-2503-44E2-AE6F-0A362072EE01}"/>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3-2503-44E2-AE6F-0A362072EE01}"/>
              </c:ext>
            </c:extLst>
          </c:dPt>
          <c:dPt>
            <c:idx val="2"/>
            <c:bubble3D val="0"/>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5-2503-44E2-AE6F-0A362072EE01}"/>
              </c:ext>
            </c:extLst>
          </c:dPt>
          <c:dPt>
            <c:idx val="3"/>
            <c:bubble3D val="0"/>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7-2503-44E2-AE6F-0A362072EE01}"/>
              </c:ext>
            </c:extLst>
          </c:dPt>
          <c:dLbls>
            <c:dLbl>
              <c:idx val="0"/>
              <c:layout>
                <c:manualLayout>
                  <c:x val="0.13399504769309295"/>
                  <c:y val="-8.6440701038489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03-44E2-AE6F-0A362072EE01}"/>
                </c:ext>
              </c:extLst>
            </c:dLbl>
            <c:dLbl>
              <c:idx val="1"/>
              <c:layout>
                <c:manualLayout>
                  <c:x val="-0.13399504769309292"/>
                  <c:y val="2.0338988479644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03-44E2-AE6F-0A362072EE01}"/>
                </c:ext>
              </c:extLst>
            </c:dLbl>
            <c:dLbl>
              <c:idx val="2"/>
              <c:layout>
                <c:manualLayout>
                  <c:x val="-8.9330031795395365E-2"/>
                  <c:y val="-0.11694918375795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03-44E2-AE6F-0A362072EE01}"/>
                </c:ext>
              </c:extLst>
            </c:dLbl>
            <c:dLbl>
              <c:idx val="3"/>
              <c:layout>
                <c:manualLayout>
                  <c:x val="0.10185442421662894"/>
                  <c:y val="-9.41244194227597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03-44E2-AE6F-0A362072EE0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Non-Smokers Without Cancer</c:v>
              </c:pt>
              <c:pt idx="1">
                <c:v>Non-Smokers Cancer</c:v>
              </c:pt>
              <c:pt idx="2">
                <c:v>Smokers Without Cancer</c:v>
              </c:pt>
              <c:pt idx="3">
                <c:v>Smokers Cancer</c:v>
              </c:pt>
            </c:strLit>
          </c:cat>
          <c:val>
            <c:numLit>
              <c:formatCode>General</c:formatCode>
              <c:ptCount val="4"/>
              <c:pt idx="0">
                <c:v>1540</c:v>
              </c:pt>
              <c:pt idx="1">
                <c:v>307</c:v>
              </c:pt>
              <c:pt idx="2">
                <c:v>404</c:v>
              </c:pt>
              <c:pt idx="3">
                <c:v>84</c:v>
              </c:pt>
            </c:numLit>
          </c:val>
          <c:extLst>
            <c:ext xmlns:c16="http://schemas.microsoft.com/office/drawing/2014/chart" uri="{C3380CC4-5D6E-409C-BE32-E72D297353CC}">
              <c16:uniqueId val="{00000008-2503-44E2-AE6F-0A362072EE0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15796410058139548"/>
          <c:y val="0.73940091847776379"/>
          <c:w val="0.71006470246729703"/>
          <c:h val="0.163984295738501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2"/>
      </a:solid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Data Analysis and Insights - Praveen.xlsx]Q2!PivotTable2</c:name>
    <c:fmtId val="28"/>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baseline="0">
                <a:solidFill>
                  <a:schemeClr val="bg1"/>
                </a:solidFill>
              </a:rPr>
              <a:t>Relation b/w Transplant history, HbA1C, &amp; No. of Surgeries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482758620689656"/>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195402298850573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252873563218393"/>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103448275862069"/>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4661765017660358"/>
              <c:y val="4.7756999125109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678160919540229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pivotFmt>
      <c:pivotFmt>
        <c:idx val="1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s>
    <c:plotArea>
      <c:layout/>
      <c:doughnutChart>
        <c:varyColors val="1"/>
        <c:ser>
          <c:idx val="0"/>
          <c:order val="0"/>
          <c:tx>
            <c:strRef>
              <c:f>'Q2'!$B$3:$B$4</c:f>
              <c:strCache>
                <c:ptCount val="1"/>
                <c:pt idx="0">
                  <c:v>0</c:v>
                </c:pt>
              </c:strCache>
            </c:strRef>
          </c:tx>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A-0F7B-4151-8B5F-9FC72BBD8D34}"/>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3-DF87-487F-8C9D-4F174589BF0C}"/>
              </c:ext>
            </c:extLst>
          </c:dPt>
          <c:dLbls>
            <c:dLbl>
              <c:idx val="0"/>
              <c:layout>
                <c:manualLayout>
                  <c:x val="0.1678160919540229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F7B-4151-8B5F-9FC72BBD8D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'Q2'!$B$5:$B$7</c:f>
              <c:numCache>
                <c:formatCode>0.00</c:formatCode>
                <c:ptCount val="2"/>
                <c:pt idx="0">
                  <c:v>7.1031378026070682</c:v>
                </c:pt>
              </c:numCache>
            </c:numRef>
          </c:val>
          <c:extLst>
            <c:ext xmlns:c16="http://schemas.microsoft.com/office/drawing/2014/chart" uri="{C3380CC4-5D6E-409C-BE32-E72D297353CC}">
              <c16:uniqueId val="{00000000-0F7B-4151-8B5F-9FC72BBD8D34}"/>
            </c:ext>
          </c:extLst>
        </c:ser>
        <c:ser>
          <c:idx val="1"/>
          <c:order val="1"/>
          <c:tx>
            <c:strRef>
              <c:f>'Q2'!$C$3:$C$4</c:f>
              <c:strCache>
                <c:ptCount val="1"/>
                <c:pt idx="0">
                  <c:v>1</c:v>
                </c:pt>
              </c:strCache>
            </c:strRef>
          </c:tx>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5-DF87-487F-8C9D-4F174589BF0C}"/>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7-DF87-487F-8C9D-4F174589BF0C}"/>
              </c:ext>
            </c:extLst>
          </c:dPt>
          <c:dLbls>
            <c:dLbl>
              <c:idx val="0"/>
              <c:layout>
                <c:manualLayout>
                  <c:x val="0.11954022988505739"/>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87-487F-8C9D-4F174589BF0C}"/>
                </c:ext>
              </c:extLst>
            </c:dLbl>
            <c:dLbl>
              <c:idx val="1"/>
              <c:layout>
                <c:manualLayout>
                  <c:x val="-0.14252873563218393"/>
                  <c:y val="5.55555555555554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F87-487F-8C9D-4F174589BF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'Q2'!$C$5:$C$7</c:f>
              <c:numCache>
                <c:formatCode>0.00</c:formatCode>
                <c:ptCount val="2"/>
                <c:pt idx="0">
                  <c:v>5.9088319427890328</c:v>
                </c:pt>
                <c:pt idx="1">
                  <c:v>5.1646031746031777</c:v>
                </c:pt>
              </c:numCache>
            </c:numRef>
          </c:val>
          <c:extLst>
            <c:ext xmlns:c16="http://schemas.microsoft.com/office/drawing/2014/chart" uri="{C3380CC4-5D6E-409C-BE32-E72D297353CC}">
              <c16:uniqueId val="{00000026-0F7B-4151-8B5F-9FC72BBD8D34}"/>
            </c:ext>
          </c:extLst>
        </c:ser>
        <c:ser>
          <c:idx val="2"/>
          <c:order val="2"/>
          <c:tx>
            <c:strRef>
              <c:f>'Q2'!$D$3:$D$4</c:f>
              <c:strCache>
                <c:ptCount val="1"/>
                <c:pt idx="0">
                  <c:v>2</c:v>
                </c:pt>
              </c:strCache>
            </c:strRef>
          </c:tx>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9-DF87-487F-8C9D-4F174589BF0C}"/>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B-DF87-487F-8C9D-4F174589BF0C}"/>
              </c:ext>
            </c:extLst>
          </c:dPt>
          <c:dLbls>
            <c:dLbl>
              <c:idx val="0"/>
              <c:layout>
                <c:manualLayout>
                  <c:x val="0.14482758620689656"/>
                  <c:y val="8.7962962962962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F87-487F-8C9D-4F174589BF0C}"/>
                </c:ext>
              </c:extLst>
            </c:dLbl>
            <c:dLbl>
              <c:idx val="1"/>
              <c:layout>
                <c:manualLayout>
                  <c:x val="-0.1103448275862069"/>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F87-487F-8C9D-4F174589BF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'Q2'!$D$5:$D$7</c:f>
              <c:numCache>
                <c:formatCode>0.00</c:formatCode>
                <c:ptCount val="2"/>
                <c:pt idx="0">
                  <c:v>7.138671875</c:v>
                </c:pt>
                <c:pt idx="1">
                  <c:v>5.3488888888888901</c:v>
                </c:pt>
              </c:numCache>
            </c:numRef>
          </c:val>
          <c:extLst>
            <c:ext xmlns:c16="http://schemas.microsoft.com/office/drawing/2014/chart" uri="{C3380CC4-5D6E-409C-BE32-E72D297353CC}">
              <c16:uniqueId val="{00000027-0F7B-4151-8B5F-9FC72BBD8D3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Weight Status vs Diabetes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4"/>
              <c:pt idx="0">
                <c:v>Health Weight</c:v>
              </c:pt>
              <c:pt idx="1">
                <c:v>Obesity</c:v>
              </c:pt>
              <c:pt idx="2">
                <c:v>Over Weight</c:v>
              </c:pt>
              <c:pt idx="3">
                <c:v>Under Weight</c:v>
              </c:pt>
            </c:strLit>
          </c:cat>
          <c:val>
            <c:numLit>
              <c:formatCode>General</c:formatCode>
              <c:ptCount val="4"/>
              <c:pt idx="0">
                <c:v>1555866.7599999991</c:v>
              </c:pt>
              <c:pt idx="1">
                <c:v>7761517.9899999974</c:v>
              </c:pt>
              <c:pt idx="2">
                <c:v>2409426.0700000008</c:v>
              </c:pt>
              <c:pt idx="3">
                <c:v>540440.75999999978</c:v>
              </c:pt>
            </c:numLit>
          </c:val>
          <c:extLst>
            <c:ext xmlns:c16="http://schemas.microsoft.com/office/drawing/2014/chart" uri="{C3380CC4-5D6E-409C-BE32-E72D297353CC}">
              <c16:uniqueId val="{00000000-39F2-4E23-8ED7-44EAF9F4EFD6}"/>
            </c:ext>
          </c:extLst>
        </c:ser>
        <c:ser>
          <c:idx val="1"/>
          <c:order val="1"/>
          <c:tx>
            <c:v>Series2</c:v>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4"/>
              <c:pt idx="0">
                <c:v>Health Weight</c:v>
              </c:pt>
              <c:pt idx="1">
                <c:v>Obesity</c:v>
              </c:pt>
              <c:pt idx="2">
                <c:v>Over Weight</c:v>
              </c:pt>
              <c:pt idx="3">
                <c:v>Under Weight</c:v>
              </c:pt>
            </c:strLit>
          </c:cat>
          <c:val>
            <c:numLit>
              <c:formatCode>General</c:formatCode>
              <c:ptCount val="4"/>
              <c:pt idx="0">
                <c:v>2371636.899999999</c:v>
              </c:pt>
              <c:pt idx="1">
                <c:v>8029583.5299999993</c:v>
              </c:pt>
              <c:pt idx="2">
                <c:v>2761951.17</c:v>
              </c:pt>
              <c:pt idx="3">
                <c:v>915006.78999999992</c:v>
              </c:pt>
            </c:numLit>
          </c:val>
          <c:extLst>
            <c:ext xmlns:c16="http://schemas.microsoft.com/office/drawing/2014/chart" uri="{C3380CC4-5D6E-409C-BE32-E72D297353CC}">
              <c16:uniqueId val="{00000008-39F2-4E23-8ED7-44EAF9F4EFD6}"/>
            </c:ext>
          </c:extLst>
        </c:ser>
        <c:ser>
          <c:idx val="2"/>
          <c:order val="2"/>
          <c:tx>
            <c:v>Series3</c:v>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4"/>
              <c:pt idx="0">
                <c:v>Health Weight</c:v>
              </c:pt>
              <c:pt idx="1">
                <c:v>Obesity</c:v>
              </c:pt>
              <c:pt idx="2">
                <c:v>Over Weight</c:v>
              </c:pt>
              <c:pt idx="3">
                <c:v>Under Weight</c:v>
              </c:pt>
            </c:strLit>
          </c:cat>
          <c:val>
            <c:numLit>
              <c:formatCode>General</c:formatCode>
              <c:ptCount val="4"/>
              <c:pt idx="0">
                <c:v>814080.49999999988</c:v>
              </c:pt>
              <c:pt idx="1">
                <c:v>2904609.56</c:v>
              </c:pt>
              <c:pt idx="2">
                <c:v>1053227.72</c:v>
              </c:pt>
              <c:pt idx="3">
                <c:v>272282.38999999996</c:v>
              </c:pt>
            </c:numLit>
          </c:val>
          <c:extLst>
            <c:ext xmlns:c16="http://schemas.microsoft.com/office/drawing/2014/chart" uri="{C3380CC4-5D6E-409C-BE32-E72D297353CC}">
              <c16:uniqueId val="{00000009-39F2-4E23-8ED7-44EAF9F4EFD6}"/>
            </c:ext>
          </c:extLst>
        </c:ser>
        <c:dLbls>
          <c:showLegendKey val="0"/>
          <c:showVal val="0"/>
          <c:showCatName val="0"/>
          <c:showSerName val="0"/>
          <c:showPercent val="0"/>
          <c:showBubbleSize val="0"/>
        </c:dLbls>
        <c:gapWidth val="100"/>
        <c:overlap val="-24"/>
        <c:axId val="593616320"/>
        <c:axId val="593616672"/>
      </c:barChart>
      <c:catAx>
        <c:axId val="593616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6672"/>
        <c:crosses val="autoZero"/>
        <c:auto val="1"/>
        <c:lblAlgn val="ctr"/>
        <c:lblOffset val="100"/>
        <c:noMultiLvlLbl val="0"/>
      </c:catAx>
      <c:valAx>
        <c:axId val="593616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charges for hospital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pivotFmt>
    </c:pivotFmts>
    <c:plotArea>
      <c:layout/>
      <c:barChart>
        <c:barDir val="bar"/>
        <c:grouping val="clustered"/>
        <c:varyColors val="0"/>
        <c:ser>
          <c:idx val="0"/>
          <c:order val="0"/>
          <c:tx>
            <c:v>Series1</c:v>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Lit>
          </c:cat>
          <c:val>
            <c:numLit>
              <c:formatCode>General</c:formatCode>
              <c:ptCount val="17"/>
              <c:pt idx="0">
                <c:v>33016.801525423725</c:v>
              </c:pt>
              <c:pt idx="1">
                <c:v>24775.305645161287</c:v>
              </c:pt>
              <c:pt idx="2">
                <c:v>30888.292388059701</c:v>
              </c:pt>
              <c:pt idx="3">
                <c:v>13891.86</c:v>
              </c:pt>
              <c:pt idx="4">
                <c:v>21523.52</c:v>
              </c:pt>
              <c:pt idx="5">
                <c:v>39868.616249999999</c:v>
              </c:pt>
              <c:pt idx="6">
                <c:v>34070.595714285715</c:v>
              </c:pt>
              <c:pt idx="7">
                <c:v>33475.82</c:v>
              </c:pt>
              <c:pt idx="8">
                <c:v>27621.609999999997</c:v>
              </c:pt>
              <c:pt idx="9">
                <c:v>0</c:v>
              </c:pt>
              <c:pt idx="10">
                <c:v>0</c:v>
              </c:pt>
              <c:pt idx="11">
                <c:v>0</c:v>
              </c:pt>
              <c:pt idx="12">
                <c:v>18261.7575</c:v>
              </c:pt>
              <c:pt idx="13">
                <c:v>30744.580769230768</c:v>
              </c:pt>
              <c:pt idx="14">
                <c:v>0</c:v>
              </c:pt>
              <c:pt idx="15">
                <c:v>18709.797999999999</c:v>
              </c:pt>
              <c:pt idx="16">
                <c:v>20996.530000000002</c:v>
              </c:pt>
            </c:numLit>
          </c:val>
          <c:extLst>
            <c:ext xmlns:c16="http://schemas.microsoft.com/office/drawing/2014/chart" uri="{C3380CC4-5D6E-409C-BE32-E72D297353CC}">
              <c16:uniqueId val="{00000000-E7F2-4E13-BC74-8B422501F809}"/>
            </c:ext>
          </c:extLst>
        </c:ser>
        <c:ser>
          <c:idx val="1"/>
          <c:order val="1"/>
          <c:tx>
            <c:v>Series2</c:v>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Lit>
          </c:cat>
          <c:val>
            <c:numLit>
              <c:formatCode>General</c:formatCode>
              <c:ptCount val="17"/>
              <c:pt idx="0">
                <c:v>18997.280691823893</c:v>
              </c:pt>
              <c:pt idx="1">
                <c:v>10301.351651917412</c:v>
              </c:pt>
              <c:pt idx="2">
                <c:v>8294.4887165775453</c:v>
              </c:pt>
              <c:pt idx="3">
                <c:v>2395.17</c:v>
              </c:pt>
              <c:pt idx="4">
                <c:v>16433.907142857144</c:v>
              </c:pt>
              <c:pt idx="5">
                <c:v>16075.963333333331</c:v>
              </c:pt>
              <c:pt idx="6">
                <c:v>11365.621875000001</c:v>
              </c:pt>
              <c:pt idx="7">
                <c:v>10139.553333333331</c:v>
              </c:pt>
              <c:pt idx="8">
                <c:v>8116.7199999999984</c:v>
              </c:pt>
              <c:pt idx="9">
                <c:v>6760.5433333333322</c:v>
              </c:pt>
              <c:pt idx="10">
                <c:v>7668.1787234042549</c:v>
              </c:pt>
              <c:pt idx="11">
                <c:v>10102.026666666667</c:v>
              </c:pt>
              <c:pt idx="12">
                <c:v>13457.094583333337</c:v>
              </c:pt>
              <c:pt idx="13">
                <c:v>10174.345999999994</c:v>
              </c:pt>
              <c:pt idx="14">
                <c:v>6886.0368421052626</c:v>
              </c:pt>
              <c:pt idx="15">
                <c:v>11919.607857142855</c:v>
              </c:pt>
              <c:pt idx="16">
                <c:v>0</c:v>
              </c:pt>
            </c:numLit>
          </c:val>
          <c:extLst>
            <c:ext xmlns:c16="http://schemas.microsoft.com/office/drawing/2014/chart" uri="{C3380CC4-5D6E-409C-BE32-E72D297353CC}">
              <c16:uniqueId val="{00000016-E7F2-4E13-BC74-8B422501F809}"/>
            </c:ext>
          </c:extLst>
        </c:ser>
        <c:ser>
          <c:idx val="2"/>
          <c:order val="2"/>
          <c:tx>
            <c:v>Series3</c:v>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Lit>
          </c:cat>
          <c:val>
            <c:numLit>
              <c:formatCode>General</c:formatCode>
              <c:ptCount val="17"/>
              <c:pt idx="0">
                <c:v>9225.9312230215783</c:v>
              </c:pt>
              <c:pt idx="1">
                <c:v>10179.941965317916</c:v>
              </c:pt>
              <c:pt idx="2">
                <c:v>6857.1091812865488</c:v>
              </c:pt>
              <c:pt idx="3">
                <c:v>16950.485000000001</c:v>
              </c:pt>
              <c:pt idx="4">
                <c:v>7570.7550000000001</c:v>
              </c:pt>
              <c:pt idx="5">
                <c:v>8133.0084090909086</c:v>
              </c:pt>
              <c:pt idx="6">
                <c:v>8667.3661538461529</c:v>
              </c:pt>
              <c:pt idx="7">
                <c:v>12570.970000000001</c:v>
              </c:pt>
              <c:pt idx="8">
                <c:v>12706.975999999999</c:v>
              </c:pt>
              <c:pt idx="9">
                <c:v>11716.453333333333</c:v>
              </c:pt>
              <c:pt idx="10">
                <c:v>11518.78565217391</c:v>
              </c:pt>
              <c:pt idx="11">
                <c:v>11637.812000000002</c:v>
              </c:pt>
              <c:pt idx="12">
                <c:v>12785.636999999999</c:v>
              </c:pt>
              <c:pt idx="13">
                <c:v>13360.978888888887</c:v>
              </c:pt>
              <c:pt idx="14">
                <c:v>10510.31380952381</c:v>
              </c:pt>
              <c:pt idx="15">
                <c:v>12296.779729729731</c:v>
              </c:pt>
              <c:pt idx="16">
                <c:v>0</c:v>
              </c:pt>
            </c:numLit>
          </c:val>
          <c:extLst>
            <c:ext xmlns:c16="http://schemas.microsoft.com/office/drawing/2014/chart" uri="{C3380CC4-5D6E-409C-BE32-E72D297353CC}">
              <c16:uniqueId val="{00000017-E7F2-4E13-BC74-8B422501F809}"/>
            </c:ext>
          </c:extLst>
        </c:ser>
        <c:dLbls>
          <c:showLegendKey val="0"/>
          <c:showVal val="0"/>
          <c:showCatName val="0"/>
          <c:showSerName val="0"/>
          <c:showPercent val="0"/>
          <c:showBubbleSize val="0"/>
        </c:dLbls>
        <c:gapWidth val="115"/>
        <c:axId val="569753760"/>
        <c:axId val="569750592"/>
      </c:barChart>
      <c:catAx>
        <c:axId val="569753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750592"/>
        <c:crosses val="autoZero"/>
        <c:auto val="1"/>
        <c:lblAlgn val="ctr"/>
        <c:lblOffset val="100"/>
        <c:noMultiLvlLbl val="0"/>
      </c:catAx>
      <c:valAx>
        <c:axId val="5697505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75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between age and BMI vs HbA1C </a:t>
            </a:r>
          </a:p>
        </c:rich>
      </c:tx>
      <c:layout>
        <c:manualLayout>
          <c:xMode val="edge"/>
          <c:yMode val="edge"/>
          <c:x val="0.18156933940569681"/>
          <c:y val="5.9424584383482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34925" cap="rnd">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34925" cap="rnd">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0651534170877E-2"/>
          <c:y val="0.12693315690597828"/>
          <c:w val="0.72919541183834236"/>
          <c:h val="0.78750710304350668"/>
        </c:manualLayout>
      </c:layout>
      <c:lineChart>
        <c:grouping val="standard"/>
        <c:varyColors val="0"/>
        <c:ser>
          <c:idx val="0"/>
          <c:order val="0"/>
          <c:tx>
            <c:v>Average of HBA1C</c:v>
          </c:tx>
          <c:spPr>
            <a:ln w="34925" cap="rnd">
              <a:solidFill>
                <a:schemeClr val="accent1"/>
              </a:solidFill>
              <a:round/>
            </a:ln>
            <a:effectLst>
              <a:outerShdw blurRad="53975" dist="41275" dir="14700000" algn="t" rotWithShape="0">
                <a:srgbClr val="000000">
                  <a:alpha val="60000"/>
                </a:srgbClr>
              </a:outerShdw>
            </a:effectLst>
          </c:spPr>
          <c:marker>
            <c:symbol val="none"/>
          </c:marker>
          <c:cat>
            <c:strLit>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Lit>
          </c:cat>
          <c:val>
            <c:numLit>
              <c:formatCode>General</c:formatCode>
              <c:ptCount val="48"/>
              <c:pt idx="0">
                <c:v>6.7545833333333354</c:v>
              </c:pt>
              <c:pt idx="1">
                <c:v>6.9869767441860455</c:v>
              </c:pt>
              <c:pt idx="2">
                <c:v>7.7836206896551738</c:v>
              </c:pt>
              <c:pt idx="3">
                <c:v>6.3118604651162808</c:v>
              </c:pt>
              <c:pt idx="4">
                <c:v>7.1858490566037743</c:v>
              </c:pt>
              <c:pt idx="5">
                <c:v>6.8096078431372566</c:v>
              </c:pt>
              <c:pt idx="6">
                <c:v>7.0617391304347832</c:v>
              </c:pt>
              <c:pt idx="7">
                <c:v>6.459122807017545</c:v>
              </c:pt>
              <c:pt idx="8">
                <c:v>6.4338636363636361</c:v>
              </c:pt>
              <c:pt idx="9">
                <c:v>6.4086274509803918</c:v>
              </c:pt>
              <c:pt idx="10">
                <c:v>6.3085714285714278</c:v>
              </c:pt>
              <c:pt idx="11">
                <c:v>6.1988679245283009</c:v>
              </c:pt>
              <c:pt idx="12">
                <c:v>6.6125423728813555</c:v>
              </c:pt>
              <c:pt idx="13">
                <c:v>7.1525531914893605</c:v>
              </c:pt>
              <c:pt idx="14">
                <c:v>7.5157142857142851</c:v>
              </c:pt>
              <c:pt idx="15">
                <c:v>6.4795454545454554</c:v>
              </c:pt>
              <c:pt idx="16">
                <c:v>6.6675409836065569</c:v>
              </c:pt>
              <c:pt idx="17">
                <c:v>6.5787804878048783</c:v>
              </c:pt>
              <c:pt idx="18">
                <c:v>6.8678571428571411</c:v>
              </c:pt>
              <c:pt idx="19">
                <c:v>6.6971698113207552</c:v>
              </c:pt>
              <c:pt idx="20">
                <c:v>6.7079545454545446</c:v>
              </c:pt>
              <c:pt idx="21">
                <c:v>5.9106976744186062</c:v>
              </c:pt>
              <c:pt idx="22">
                <c:v>6.4427777777777759</c:v>
              </c:pt>
              <c:pt idx="23">
                <c:v>6.807500000000001</c:v>
              </c:pt>
              <c:pt idx="24">
                <c:v>6.4136170212765959</c:v>
              </c:pt>
              <c:pt idx="25">
                <c:v>6.3994000000000018</c:v>
              </c:pt>
              <c:pt idx="26">
                <c:v>7.0476470588235287</c:v>
              </c:pt>
              <c:pt idx="27">
                <c:v>5.9918604651162797</c:v>
              </c:pt>
              <c:pt idx="28">
                <c:v>6.1539285714285716</c:v>
              </c:pt>
              <c:pt idx="29">
                <c:v>6.7252941176470609</c:v>
              </c:pt>
              <c:pt idx="30">
                <c:v>6.2708620689655179</c:v>
              </c:pt>
              <c:pt idx="31">
                <c:v>5.9814285714285722</c:v>
              </c:pt>
              <c:pt idx="32">
                <c:v>6.2177586206896569</c:v>
              </c:pt>
              <c:pt idx="33">
                <c:v>6.0905357142857151</c:v>
              </c:pt>
              <c:pt idx="34">
                <c:v>6.1589473684210496</c:v>
              </c:pt>
              <c:pt idx="35">
                <c:v>6.2498113207547163</c:v>
              </c:pt>
              <c:pt idx="36">
                <c:v>6.229166666666667</c:v>
              </c:pt>
              <c:pt idx="37">
                <c:v>6.7600000000000025</c:v>
              </c:pt>
              <c:pt idx="38">
                <c:v>6.0512499999999996</c:v>
              </c:pt>
              <c:pt idx="39">
                <c:v>6.175306122448978</c:v>
              </c:pt>
              <c:pt idx="40">
                <c:v>6.4751162790697689</c:v>
              </c:pt>
              <c:pt idx="41">
                <c:v>6.5391836734693873</c:v>
              </c:pt>
              <c:pt idx="42">
                <c:v>6.4264705882352953</c:v>
              </c:pt>
              <c:pt idx="43">
                <c:v>6.4952173913043456</c:v>
              </c:pt>
              <c:pt idx="44">
                <c:v>7.3438095238095222</c:v>
              </c:pt>
              <c:pt idx="45">
                <c:v>6.5004347826086963</c:v>
              </c:pt>
              <c:pt idx="46">
                <c:v>7.9618181818181828</c:v>
              </c:pt>
              <c:pt idx="47">
                <c:v>8.11</c:v>
              </c:pt>
            </c:numLit>
          </c:val>
          <c:smooth val="0"/>
          <c:extLst>
            <c:ext xmlns:c16="http://schemas.microsoft.com/office/drawing/2014/chart" uri="{C3380CC4-5D6E-409C-BE32-E72D297353CC}">
              <c16:uniqueId val="{00000000-0B96-4E44-B2ED-E74C21D13D14}"/>
            </c:ext>
          </c:extLst>
        </c:ser>
        <c:ser>
          <c:idx val="1"/>
          <c:order val="1"/>
          <c:tx>
            <c:v>Average of BMI</c:v>
          </c:tx>
          <c:spPr>
            <a:ln w="34925" cap="rnd">
              <a:solidFill>
                <a:schemeClr val="accent2"/>
              </a:solidFill>
              <a:round/>
            </a:ln>
            <a:effectLst>
              <a:outerShdw blurRad="53975" dist="41275" dir="14700000" algn="t" rotWithShape="0">
                <a:srgbClr val="000000">
                  <a:alpha val="60000"/>
                </a:srgbClr>
              </a:outerShdw>
            </a:effectLst>
          </c:spPr>
          <c:marker>
            <c:symbol val="none"/>
          </c:marker>
          <c:cat>
            <c:strLit>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Lit>
          </c:cat>
          <c:val>
            <c:numLit>
              <c:formatCode>General</c:formatCode>
              <c:ptCount val="48"/>
              <c:pt idx="0">
                <c:v>31.444270833333352</c:v>
              </c:pt>
              <c:pt idx="1">
                <c:v>32.850348837209296</c:v>
              </c:pt>
              <c:pt idx="2">
                <c:v>32.108103448275855</c:v>
              </c:pt>
              <c:pt idx="3">
                <c:v>33.504999999999995</c:v>
              </c:pt>
              <c:pt idx="4">
                <c:v>32.192830188679245</c:v>
              </c:pt>
              <c:pt idx="5">
                <c:v>32.33450980392157</c:v>
              </c:pt>
              <c:pt idx="6">
                <c:v>31.655434782608683</c:v>
              </c:pt>
              <c:pt idx="7">
                <c:v>30.881315789473668</c:v>
              </c:pt>
              <c:pt idx="8">
                <c:v>30.410340909090909</c:v>
              </c:pt>
              <c:pt idx="9">
                <c:v>30.684803921568623</c:v>
              </c:pt>
              <c:pt idx="10">
                <c:v>31.654821428571434</c:v>
              </c:pt>
              <c:pt idx="11">
                <c:v>32.607735849056603</c:v>
              </c:pt>
              <c:pt idx="12">
                <c:v>31.264237288135597</c:v>
              </c:pt>
              <c:pt idx="13">
                <c:v>30.760212765957458</c:v>
              </c:pt>
              <c:pt idx="14">
                <c:v>33.655102040816331</c:v>
              </c:pt>
              <c:pt idx="15">
                <c:v>27.955681818181816</c:v>
              </c:pt>
              <c:pt idx="16">
                <c:v>29.371311475409836</c:v>
              </c:pt>
              <c:pt idx="17">
                <c:v>31.025609756097566</c:v>
              </c:pt>
              <c:pt idx="18">
                <c:v>29.484285714285718</c:v>
              </c:pt>
              <c:pt idx="19">
                <c:v>32.574056603773592</c:v>
              </c:pt>
              <c:pt idx="20">
                <c:v>30.093636363636357</c:v>
              </c:pt>
              <c:pt idx="21">
                <c:v>31.651744186046514</c:v>
              </c:pt>
              <c:pt idx="22">
                <c:v>30.076203703703708</c:v>
              </c:pt>
              <c:pt idx="23">
                <c:v>31.631153846153858</c:v>
              </c:pt>
              <c:pt idx="24">
                <c:v>28.222659574468089</c:v>
              </c:pt>
              <c:pt idx="25">
                <c:v>30.392099999999992</c:v>
              </c:pt>
              <c:pt idx="26">
                <c:v>31.179509803921576</c:v>
              </c:pt>
              <c:pt idx="27">
                <c:v>28.912906976744189</c:v>
              </c:pt>
              <c:pt idx="28">
                <c:v>30.8799107142857</c:v>
              </c:pt>
              <c:pt idx="29">
                <c:v>30.875196078431369</c:v>
              </c:pt>
              <c:pt idx="30">
                <c:v>30.026293103448275</c:v>
              </c:pt>
              <c:pt idx="31">
                <c:v>32.716020408163267</c:v>
              </c:pt>
              <c:pt idx="32">
                <c:v>30.008362068965525</c:v>
              </c:pt>
              <c:pt idx="33">
                <c:v>30.634464285714277</c:v>
              </c:pt>
              <c:pt idx="34">
                <c:v>32.953947368421048</c:v>
              </c:pt>
              <c:pt idx="35">
                <c:v>32.188396226415094</c:v>
              </c:pt>
              <c:pt idx="36">
                <c:v>28.552187499999992</c:v>
              </c:pt>
              <c:pt idx="37">
                <c:v>29.478888888888896</c:v>
              </c:pt>
              <c:pt idx="38">
                <c:v>30.107916666666679</c:v>
              </c:pt>
              <c:pt idx="39">
                <c:v>28.413877551020413</c:v>
              </c:pt>
              <c:pt idx="40">
                <c:v>29.448372093023266</c:v>
              </c:pt>
              <c:pt idx="41">
                <c:v>31.396734693877551</c:v>
              </c:pt>
              <c:pt idx="42">
                <c:v>29.82421568627451</c:v>
              </c:pt>
              <c:pt idx="43">
                <c:v>32.296521739130441</c:v>
              </c:pt>
              <c:pt idx="44">
                <c:v>31.462619047619054</c:v>
              </c:pt>
              <c:pt idx="45">
                <c:v>31.182608695652181</c:v>
              </c:pt>
              <c:pt idx="46">
                <c:v>30.501818181818177</c:v>
              </c:pt>
              <c:pt idx="47">
                <c:v>26.41</c:v>
              </c:pt>
            </c:numLit>
          </c:val>
          <c:smooth val="0"/>
          <c:extLst>
            <c:ext xmlns:c16="http://schemas.microsoft.com/office/drawing/2014/chart" uri="{C3380CC4-5D6E-409C-BE32-E72D297353CC}">
              <c16:uniqueId val="{00000001-0B96-4E44-B2ED-E74C21D13D14}"/>
            </c:ext>
          </c:extLst>
        </c:ser>
        <c:dLbls>
          <c:showLegendKey val="0"/>
          <c:showVal val="0"/>
          <c:showCatName val="0"/>
          <c:showSerName val="0"/>
          <c:showPercent val="0"/>
          <c:showBubbleSize val="0"/>
        </c:dLbls>
        <c:smooth val="0"/>
        <c:axId val="593617024"/>
        <c:axId val="593613856"/>
      </c:lineChart>
      <c:catAx>
        <c:axId val="593617024"/>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3856"/>
        <c:crosses val="autoZero"/>
        <c:auto val="1"/>
        <c:lblAlgn val="ctr"/>
        <c:lblOffset val="100"/>
        <c:noMultiLvlLbl val="0"/>
      </c:catAx>
      <c:valAx>
        <c:axId val="593613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1" i="0" u="none" strike="noStrike" kern="1200" cap="none" baseline="0">
                <a:solidFill>
                  <a:schemeClr val="lt1">
                    <a:lumMod val="85000"/>
                  </a:schemeClr>
                </a:solidFill>
                <a:latin typeface="+mn-lt"/>
                <a:ea typeface="+mn-ea"/>
                <a:cs typeface="+mn-cs"/>
              </a:defRPr>
            </a:pPr>
            <a:r>
              <a:rPr lang="en-US" b="1"/>
              <a:t>Relationship between age and healthcare charges.</a:t>
            </a:r>
          </a:p>
        </c:rich>
      </c:tx>
      <c:layout>
        <c:manualLayout>
          <c:xMode val="edge"/>
          <c:yMode val="edge"/>
          <c:x val="0.13673603299587553"/>
          <c:y val="3.3201469816272963E-2"/>
        </c:manualLayout>
      </c:layout>
      <c:overlay val="0"/>
      <c:spPr>
        <a:noFill/>
        <a:ln>
          <a:noFill/>
        </a:ln>
        <a:effectLst/>
      </c:spPr>
      <c:txPr>
        <a:bodyPr rot="0" spcFirstLastPara="1" vertOverflow="ellipsis" vert="horz" wrap="square" anchor="ctr" anchorCtr="1"/>
        <a:lstStyle/>
        <a:p>
          <a:pPr algn="ct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rgbClr val="FF0000">
                    <a:alpha val="50000"/>
                  </a:srgbClr>
                </a:solidFill>
              </a:ln>
              <a:effectLst/>
            </c:spPr>
            <c:trendlineType val="linear"/>
            <c:dispRSqr val="0"/>
            <c:dispEq val="0"/>
          </c:trendline>
          <c:cat>
            <c:strLit>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Lit>
          </c:cat>
          <c:val>
            <c:numLit>
              <c:formatCode>General</c:formatCode>
              <c:ptCount val="48"/>
              <c:pt idx="0">
                <c:v>6842.744479166663</c:v>
              </c:pt>
              <c:pt idx="1">
                <c:v>9677.186860465119</c:v>
              </c:pt>
              <c:pt idx="2">
                <c:v>7411.4482758620707</c:v>
              </c:pt>
              <c:pt idx="3">
                <c:v>5214.5293023255808</c:v>
              </c:pt>
              <c:pt idx="4">
                <c:v>10292.635283018872</c:v>
              </c:pt>
              <c:pt idx="5">
                <c:v>10929.840588235294</c:v>
              </c:pt>
              <c:pt idx="6">
                <c:v>9765.5713043478263</c:v>
              </c:pt>
              <c:pt idx="7">
                <c:v>9184.8870175438587</c:v>
              </c:pt>
              <c:pt idx="8">
                <c:v>5920.5868181818187</c:v>
              </c:pt>
              <c:pt idx="9">
                <c:v>11846.241764705879</c:v>
              </c:pt>
              <c:pt idx="10">
                <c:v>9219.8155357142878</c:v>
              </c:pt>
              <c:pt idx="11">
                <c:v>9914.8000000000011</c:v>
              </c:pt>
              <c:pt idx="12">
                <c:v>14000.665762711862</c:v>
              </c:pt>
              <c:pt idx="13">
                <c:v>10949.846382978727</c:v>
              </c:pt>
              <c:pt idx="14">
                <c:v>13802.724081632659</c:v>
              </c:pt>
              <c:pt idx="15">
                <c:v>10908.257954545452</c:v>
              </c:pt>
              <c:pt idx="16">
                <c:v>11886.587049180325</c:v>
              </c:pt>
              <c:pt idx="17">
                <c:v>11065.232926829269</c:v>
              </c:pt>
              <c:pt idx="18">
                <c:v>12290.951190476191</c:v>
              </c:pt>
              <c:pt idx="19">
                <c:v>16309.475849056602</c:v>
              </c:pt>
              <c:pt idx="20">
                <c:v>10223.00477272727</c:v>
              </c:pt>
              <c:pt idx="21">
                <c:v>14130.77</c:v>
              </c:pt>
              <c:pt idx="22">
                <c:v>13058.025370370367</c:v>
              </c:pt>
              <c:pt idx="23">
                <c:v>12031.14961538462</c:v>
              </c:pt>
              <c:pt idx="24">
                <c:v>13180.461702127661</c:v>
              </c:pt>
              <c:pt idx="25">
                <c:v>17980.606000000003</c:v>
              </c:pt>
              <c:pt idx="26">
                <c:v>15162.016862745091</c:v>
              </c:pt>
              <c:pt idx="27">
                <c:v>15183.109069767441</c:v>
              </c:pt>
              <c:pt idx="28">
                <c:v>16788.825714285711</c:v>
              </c:pt>
              <c:pt idx="29">
                <c:v>19264.404705882353</c:v>
              </c:pt>
              <c:pt idx="30">
                <c:v>15253.752241379314</c:v>
              </c:pt>
              <c:pt idx="31">
                <c:v>14768.24530612245</c:v>
              </c:pt>
              <c:pt idx="32">
                <c:v>16208.155862068965</c:v>
              </c:pt>
              <c:pt idx="33">
                <c:v>17321.895535714288</c:v>
              </c:pt>
              <c:pt idx="34">
                <c:v>15809.703859649122</c:v>
              </c:pt>
              <c:pt idx="35">
                <c:v>16029.775283018869</c:v>
              </c:pt>
              <c:pt idx="36">
                <c:v>16905.133750000005</c:v>
              </c:pt>
              <c:pt idx="37">
                <c:v>18447.75711111111</c:v>
              </c:pt>
              <c:pt idx="38">
                <c:v>17000.735208333335</c:v>
              </c:pt>
              <c:pt idx="39">
                <c:v>15766.21836734693</c:v>
              </c:pt>
              <c:pt idx="40">
                <c:v>14948.267674418605</c:v>
              </c:pt>
              <c:pt idx="41">
                <c:v>18163.963877551025</c:v>
              </c:pt>
              <c:pt idx="42">
                <c:v>19949.302941176469</c:v>
              </c:pt>
              <c:pt idx="43">
                <c:v>22024.45739130435</c:v>
              </c:pt>
              <c:pt idx="44">
                <c:v>19581.849047619053</c:v>
              </c:pt>
              <c:pt idx="45">
                <c:v>19904.59304347826</c:v>
              </c:pt>
              <c:pt idx="46">
                <c:v>22631.465</c:v>
              </c:pt>
              <c:pt idx="47">
                <c:v>29330.98</c:v>
              </c:pt>
            </c:numLit>
          </c:val>
          <c:smooth val="0"/>
          <c:extLst>
            <c:ext xmlns:c16="http://schemas.microsoft.com/office/drawing/2014/chart" uri="{C3380CC4-5D6E-409C-BE32-E72D297353CC}">
              <c16:uniqueId val="{00000001-1B2B-4572-A737-C7A53E678339}"/>
            </c:ext>
          </c:extLst>
        </c:ser>
        <c:dLbls>
          <c:showLegendKey val="0"/>
          <c:showVal val="0"/>
          <c:showCatName val="0"/>
          <c:showSerName val="0"/>
          <c:showPercent val="0"/>
          <c:showBubbleSize val="0"/>
        </c:dLbls>
        <c:marker val="1"/>
        <c:smooth val="0"/>
        <c:axId val="593625824"/>
        <c:axId val="593626880"/>
      </c:lineChart>
      <c:catAx>
        <c:axId val="5936258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626880"/>
        <c:crosses val="autoZero"/>
        <c:auto val="0"/>
        <c:lblAlgn val="ctr"/>
        <c:lblOffset val="100"/>
        <c:noMultiLvlLbl val="0"/>
      </c:catAx>
      <c:valAx>
        <c:axId val="593626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625824"/>
        <c:crosses val="autoZero"/>
        <c:crossBetween val="between"/>
      </c:valAx>
      <c:spPr>
        <a:noFill/>
        <a:ln>
          <a:noFill/>
        </a:ln>
        <a:effectLst/>
      </c:spPr>
    </c:plotArea>
    <c:legend>
      <c:legendPos val="r"/>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a:t>Cancer History for Smokers vs Cancer History for Non-Smokers</a:t>
            </a:r>
          </a:p>
        </c:rich>
      </c:tx>
      <c:layout>
        <c:manualLayout>
          <c:xMode val="edge"/>
          <c:yMode val="edge"/>
          <c:x val="0.12677149296020337"/>
          <c:y val="3.7499978908898252E-2"/>
        </c:manualLayout>
      </c:layout>
      <c:overlay val="0"/>
      <c:spPr>
        <a:noFill/>
        <a:ln>
          <a:noFill/>
        </a:ln>
        <a:effectLst/>
      </c:spPr>
      <c:txPr>
        <a:bodyPr rot="0" spcFirstLastPara="1" vertOverflow="ellipsis" vert="horz" wrap="square" anchor="ctr" anchorCtr="1"/>
        <a:lstStyle/>
        <a:p>
          <a:pPr>
            <a:defRPr sz="9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1"/>
          <c:showCatName val="1"/>
          <c:showSerName val="0"/>
          <c:showPercent val="0"/>
          <c:showBubbleSize val="0"/>
          <c:extLst>
            <c:ext xmlns:c15="http://schemas.microsoft.com/office/drawing/2012/chart" uri="{CE6537A1-D6FC-4f65-9D91-7224C49458BB}"/>
          </c:extLst>
        </c:dLbl>
      </c:pivotFmt>
      <c:pivotFmt>
        <c:idx val="7"/>
        <c:dLbl>
          <c:idx val="0"/>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2.9776677265131767E-3"/>
              <c:y val="-0.14745766647742334"/>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3399504769309295"/>
              <c:y val="-8.64407010384896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3399504769309292"/>
              <c:y val="2.033898847964459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9330031795395365E-2"/>
              <c:y val="-0.11694918375795647"/>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3399504769309295"/>
              <c:y val="-8.64407010384896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3399504769309292"/>
              <c:y val="2.033898847964459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8.9330031795395365E-2"/>
              <c:y val="-0.11694918375795647"/>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9776677265131767E-3"/>
              <c:y val="-0.14745766647742334"/>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3399504769309295"/>
              <c:y val="-8.64407010384896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3399504769309292"/>
              <c:y val="2.033898847964459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8.9330031795395365E-2"/>
              <c:y val="-0.1169491837579564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0185442421662894"/>
              <c:y val="-9.412441942275974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3399504769309295"/>
              <c:y val="-8.644070103848962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3399504769309292"/>
              <c:y val="2.033898847964459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8.9330031795395365E-2"/>
              <c:y val="-0.1169491837579564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0185442421662894"/>
              <c:y val="-9.412441942275974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8.4243369734789283E-2"/>
              <c:y val="6.21761759497655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7.1762870514820595E-2"/>
              <c:y val="4.352332316483589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9.6723868954758221E-2"/>
              <c:y val="-3.108808797488275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24336973478939158"/>
              <c:y val="-1.243523518995311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057834631994529"/>
          <c:y val="0.16275177067468005"/>
          <c:w val="0.38444228161026162"/>
          <c:h val="0.78750728856550745"/>
        </c:manualLayout>
      </c:layout>
      <c:doughnutChart>
        <c:varyColors val="1"/>
        <c:ser>
          <c:idx val="0"/>
          <c:order val="0"/>
          <c:tx>
            <c:v>Total</c:v>
          </c:tx>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1-6BBD-49E7-89FD-BABB2B2CDDFE}"/>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3-6BBD-49E7-89FD-BABB2B2CDDFE}"/>
              </c:ext>
            </c:extLst>
          </c:dPt>
          <c:dPt>
            <c:idx val="2"/>
            <c:bubble3D val="0"/>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5-6BBD-49E7-89FD-BABB2B2CDDFE}"/>
              </c:ext>
            </c:extLst>
          </c:dPt>
          <c:dPt>
            <c:idx val="3"/>
            <c:bubble3D val="0"/>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7-6BBD-49E7-89FD-BABB2B2CDDFE}"/>
              </c:ext>
            </c:extLst>
          </c:dPt>
          <c:dLbls>
            <c:dLbl>
              <c:idx val="0"/>
              <c:layout>
                <c:manualLayout>
                  <c:x val="8.4243369734789283E-2"/>
                  <c:y val="6.2176175949765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BD-49E7-89FD-BABB2B2CDDFE}"/>
                </c:ext>
              </c:extLst>
            </c:dLbl>
            <c:dLbl>
              <c:idx val="1"/>
              <c:layout>
                <c:manualLayout>
                  <c:x val="-7.1762870514820595E-2"/>
                  <c:y val="4.35233231648358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BD-49E7-89FD-BABB2B2CDDFE}"/>
                </c:ext>
              </c:extLst>
            </c:dLbl>
            <c:dLbl>
              <c:idx val="2"/>
              <c:layout>
                <c:manualLayout>
                  <c:x val="-9.6723868954758221E-2"/>
                  <c:y val="-3.1088087974882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BBD-49E7-89FD-BABB2B2CDDFE}"/>
                </c:ext>
              </c:extLst>
            </c:dLbl>
            <c:dLbl>
              <c:idx val="3"/>
              <c:layout>
                <c:manualLayout>
                  <c:x val="0.24336973478939158"/>
                  <c:y val="-1.24352351899531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BBD-49E7-89FD-BABB2B2CDDFE}"/>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Non-Smokers Without Cancer</c:v>
              </c:pt>
              <c:pt idx="1">
                <c:v>Non-Smokers Cancer</c:v>
              </c:pt>
              <c:pt idx="2">
                <c:v>Smokers Without Cancer</c:v>
              </c:pt>
              <c:pt idx="3">
                <c:v>Smokers Cancer</c:v>
              </c:pt>
            </c:strLit>
          </c:cat>
          <c:val>
            <c:numLit>
              <c:formatCode>General</c:formatCode>
              <c:ptCount val="4"/>
              <c:pt idx="0">
                <c:v>1540</c:v>
              </c:pt>
              <c:pt idx="1">
                <c:v>307</c:v>
              </c:pt>
              <c:pt idx="2">
                <c:v>404</c:v>
              </c:pt>
              <c:pt idx="3">
                <c:v>84</c:v>
              </c:pt>
            </c:numLit>
          </c:val>
          <c:extLst>
            <c:ext xmlns:c16="http://schemas.microsoft.com/office/drawing/2014/chart" uri="{C3380CC4-5D6E-409C-BE32-E72D297353CC}">
              <c16:uniqueId val="{00000008-6BBD-49E7-89FD-BABB2B2CDDF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3843848543065038"/>
          <c:y val="0.25311774356292988"/>
          <c:w val="0.26099855620499884"/>
          <c:h val="0.642247081183817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Data Analysis and Insights - Praveen.xlsx]Q2!PivotTable2</c:name>
    <c:fmtId val="37"/>
  </c:pivotSource>
  <c:chart>
    <c:title>
      <c:tx>
        <c:rich>
          <a:bodyPr rot="0" spcFirstLastPara="1" vertOverflow="ellipsis" vert="horz" wrap="square" anchor="ctr" anchorCtr="1"/>
          <a:lstStyle/>
          <a:p>
            <a:pPr>
              <a:defRPr sz="1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000" b="1" i="0" u="none" strike="noStrike" kern="1200" baseline="0">
                <a:solidFill>
                  <a:schemeClr val="bg1"/>
                </a:solidFill>
              </a:rPr>
              <a:t>Relation b/w Transplant history, HbA1C, &amp; No. of Surgeries</a:t>
            </a:r>
          </a:p>
        </c:rich>
      </c:tx>
      <c:overlay val="0"/>
      <c:spPr>
        <a:noFill/>
        <a:ln>
          <a:noFill/>
        </a:ln>
        <a:effectLst/>
      </c:spPr>
      <c:txPr>
        <a:bodyPr rot="0" spcFirstLastPara="1" vertOverflow="ellipsis" vert="horz" wrap="square" anchor="ctr" anchorCtr="1"/>
        <a:lstStyle/>
        <a:p>
          <a:pPr>
            <a:defRPr sz="1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482758620689656"/>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195402298850573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252873563218393"/>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103448275862069"/>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661765017660358"/>
              <c:y val="4.7756999125109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678160919540229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678160919540229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195402298850573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252873563218393"/>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482758620689656"/>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103448275862069"/>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661765017660358"/>
              <c:y val="4.7756999125109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2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8567638621551164"/>
              <c:y val="5.86666666666665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25"/>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2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252873563218393"/>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482758620689656"/>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31"/>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dLbl>
          <c:idx val="0"/>
          <c:layout>
            <c:manualLayout>
              <c:x val="-0.14661765017660358"/>
              <c:y val="4.7756999125109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pivotFmt>
      <c:pivotFmt>
        <c:idx val="3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'Q2'!$B$3:$B$4</c:f>
              <c:strCache>
                <c:ptCount val="1"/>
                <c:pt idx="0">
                  <c:v>0</c:v>
                </c:pt>
              </c:strCache>
            </c:strRef>
          </c:tx>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1-65F9-4D06-8385-CBF2E92C75EC}"/>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3-65F9-4D06-8385-CBF2E92C75EC}"/>
              </c:ext>
            </c:extLst>
          </c:dPt>
          <c:dLbls>
            <c:dLbl>
              <c:idx val="0"/>
              <c:layout>
                <c:manualLayout>
                  <c:x val="0.18567638621551164"/>
                  <c:y val="5.86666666666665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F9-4D06-8385-CBF2E92C75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'Q2'!$B$5:$B$7</c:f>
              <c:numCache>
                <c:formatCode>0.00</c:formatCode>
                <c:ptCount val="2"/>
                <c:pt idx="0">
                  <c:v>7.1031378026070682</c:v>
                </c:pt>
              </c:numCache>
            </c:numRef>
          </c:val>
          <c:extLst>
            <c:ext xmlns:c16="http://schemas.microsoft.com/office/drawing/2014/chart" uri="{C3380CC4-5D6E-409C-BE32-E72D297353CC}">
              <c16:uniqueId val="{00000004-65F9-4D06-8385-CBF2E92C75EC}"/>
            </c:ext>
          </c:extLst>
        </c:ser>
        <c:ser>
          <c:idx val="1"/>
          <c:order val="1"/>
          <c:tx>
            <c:strRef>
              <c:f>'Q2'!$C$3:$C$4</c:f>
              <c:strCache>
                <c:ptCount val="1"/>
                <c:pt idx="0">
                  <c:v>1</c:v>
                </c:pt>
              </c:strCache>
            </c:strRef>
          </c:tx>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5-4E73-435D-8C7B-2EA6F4E4DBA4}"/>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7-4E73-435D-8C7B-2EA6F4E4DBA4}"/>
              </c:ext>
            </c:extLst>
          </c:dPt>
          <c:dLbls>
            <c:dLbl>
              <c:idx val="1"/>
              <c:layout>
                <c:manualLayout>
                  <c:x val="-0.14252873563218393"/>
                  <c:y val="5.55555555555554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73-435D-8C7B-2EA6F4E4DB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'Q2'!$A$5:$A$7</c:f>
              <c:strCache>
                <c:ptCount val="2"/>
                <c:pt idx="0">
                  <c:v>No</c:v>
                </c:pt>
                <c:pt idx="1">
                  <c:v>Yes</c:v>
                </c:pt>
              </c:strCache>
            </c:strRef>
          </c:cat>
          <c:val>
            <c:numRef>
              <c:f>'Q2'!$C$5:$C$7</c:f>
              <c:numCache>
                <c:formatCode>0.00</c:formatCode>
                <c:ptCount val="2"/>
                <c:pt idx="0">
                  <c:v>5.9088319427890328</c:v>
                </c:pt>
                <c:pt idx="1">
                  <c:v>5.1646031746031777</c:v>
                </c:pt>
              </c:numCache>
            </c:numRef>
          </c:val>
          <c:extLst>
            <c:ext xmlns:c16="http://schemas.microsoft.com/office/drawing/2014/chart" uri="{C3380CC4-5D6E-409C-BE32-E72D297353CC}">
              <c16:uniqueId val="{00000030-65F9-4D06-8385-CBF2E92C75EC}"/>
            </c:ext>
          </c:extLst>
        </c:ser>
        <c:ser>
          <c:idx val="2"/>
          <c:order val="2"/>
          <c:tx>
            <c:strRef>
              <c:f>'Q2'!$D$3:$D$4</c:f>
              <c:strCache>
                <c:ptCount val="1"/>
                <c:pt idx="0">
                  <c:v>2</c:v>
                </c:pt>
              </c:strCache>
            </c:strRef>
          </c:tx>
          <c:dPt>
            <c:idx val="0"/>
            <c:bubble3D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9-4E73-435D-8C7B-2EA6F4E4DBA4}"/>
              </c:ext>
            </c:extLst>
          </c:dPt>
          <c:dPt>
            <c:idx val="1"/>
            <c:bubble3D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extLst>
              <c:ext xmlns:c16="http://schemas.microsoft.com/office/drawing/2014/chart" uri="{C3380CC4-5D6E-409C-BE32-E72D297353CC}">
                <c16:uniqueId val="{0000000B-4E73-435D-8C7B-2EA6F4E4DBA4}"/>
              </c:ext>
            </c:extLst>
          </c:dPt>
          <c:dLbls>
            <c:dLbl>
              <c:idx val="0"/>
              <c:layout>
                <c:manualLayout>
                  <c:x val="0.14482758620689656"/>
                  <c:y val="8.7962962962962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E73-435D-8C7B-2EA6F4E4DB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'Q2'!$A$5:$A$7</c:f>
              <c:strCache>
                <c:ptCount val="2"/>
                <c:pt idx="0">
                  <c:v>No</c:v>
                </c:pt>
                <c:pt idx="1">
                  <c:v>Yes</c:v>
                </c:pt>
              </c:strCache>
            </c:strRef>
          </c:cat>
          <c:val>
            <c:numRef>
              <c:f>'Q2'!$D$5:$D$7</c:f>
              <c:numCache>
                <c:formatCode>0.00</c:formatCode>
                <c:ptCount val="2"/>
                <c:pt idx="0">
                  <c:v>7.138671875</c:v>
                </c:pt>
                <c:pt idx="1">
                  <c:v>5.3488888888888901</c:v>
                </c:pt>
              </c:numCache>
            </c:numRef>
          </c:val>
          <c:extLst>
            <c:ext xmlns:c16="http://schemas.microsoft.com/office/drawing/2014/chart" uri="{C3380CC4-5D6E-409C-BE32-E72D297353CC}">
              <c16:uniqueId val="{00000031-65F9-4D06-8385-CBF2E92C75E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Weight Status vs Diabetes Status</a:t>
            </a:r>
          </a:p>
        </c:rich>
      </c:tx>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09614704141167"/>
          <c:y val="0.19537944083810752"/>
          <c:w val="0.63186715311295449"/>
          <c:h val="0.59723949224771578"/>
        </c:manualLayout>
      </c:layout>
      <c:barChart>
        <c:barDir val="col"/>
        <c:grouping val="clustered"/>
        <c:varyColors val="0"/>
        <c:ser>
          <c:idx val="0"/>
          <c:order val="0"/>
          <c:tx>
            <c:v>Diabetes</c:v>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4"/>
              <c:pt idx="0">
                <c:v>Health Weight</c:v>
              </c:pt>
              <c:pt idx="1">
                <c:v>Obesity</c:v>
              </c:pt>
              <c:pt idx="2">
                <c:v>Over Weight</c:v>
              </c:pt>
              <c:pt idx="3">
                <c:v>Under Weight</c:v>
              </c:pt>
            </c:strLit>
          </c:cat>
          <c:val>
            <c:numLit>
              <c:formatCode>General</c:formatCode>
              <c:ptCount val="4"/>
              <c:pt idx="0">
                <c:v>1555866.7599999991</c:v>
              </c:pt>
              <c:pt idx="1">
                <c:v>7761517.9899999974</c:v>
              </c:pt>
              <c:pt idx="2">
                <c:v>2409426.0700000008</c:v>
              </c:pt>
              <c:pt idx="3">
                <c:v>540440.75999999978</c:v>
              </c:pt>
            </c:numLit>
          </c:val>
          <c:extLst>
            <c:ext xmlns:c16="http://schemas.microsoft.com/office/drawing/2014/chart" uri="{C3380CC4-5D6E-409C-BE32-E72D297353CC}">
              <c16:uniqueId val="{00000000-FE66-4D53-8769-EA7CB4F949EB}"/>
            </c:ext>
          </c:extLst>
        </c:ser>
        <c:ser>
          <c:idx val="1"/>
          <c:order val="1"/>
          <c:tx>
            <c:v>Normal</c:v>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4"/>
              <c:pt idx="0">
                <c:v>Health Weight</c:v>
              </c:pt>
              <c:pt idx="1">
                <c:v>Obesity</c:v>
              </c:pt>
              <c:pt idx="2">
                <c:v>Over Weight</c:v>
              </c:pt>
              <c:pt idx="3">
                <c:v>Under Weight</c:v>
              </c:pt>
            </c:strLit>
          </c:cat>
          <c:val>
            <c:numLit>
              <c:formatCode>General</c:formatCode>
              <c:ptCount val="4"/>
              <c:pt idx="0">
                <c:v>2371636.899999999</c:v>
              </c:pt>
              <c:pt idx="1">
                <c:v>8029583.5299999993</c:v>
              </c:pt>
              <c:pt idx="2">
                <c:v>2761951.17</c:v>
              </c:pt>
              <c:pt idx="3">
                <c:v>915006.78999999992</c:v>
              </c:pt>
            </c:numLit>
          </c:val>
          <c:extLst>
            <c:ext xmlns:c16="http://schemas.microsoft.com/office/drawing/2014/chart" uri="{C3380CC4-5D6E-409C-BE32-E72D297353CC}">
              <c16:uniqueId val="{00000006-FE66-4D53-8769-EA7CB4F949EB}"/>
            </c:ext>
          </c:extLst>
        </c:ser>
        <c:ser>
          <c:idx val="2"/>
          <c:order val="2"/>
          <c:tx>
            <c:v>Prediabetes</c:v>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4"/>
              <c:pt idx="0">
                <c:v>Health Weight</c:v>
              </c:pt>
              <c:pt idx="1">
                <c:v>Obesity</c:v>
              </c:pt>
              <c:pt idx="2">
                <c:v>Over Weight</c:v>
              </c:pt>
              <c:pt idx="3">
                <c:v>Under Weight</c:v>
              </c:pt>
            </c:strLit>
          </c:cat>
          <c:val>
            <c:numLit>
              <c:formatCode>General</c:formatCode>
              <c:ptCount val="4"/>
              <c:pt idx="0">
                <c:v>814080.49999999988</c:v>
              </c:pt>
              <c:pt idx="1">
                <c:v>2904609.56</c:v>
              </c:pt>
              <c:pt idx="2">
                <c:v>1053227.72</c:v>
              </c:pt>
              <c:pt idx="3">
                <c:v>272282.38999999996</c:v>
              </c:pt>
            </c:numLit>
          </c:val>
          <c:extLst>
            <c:ext xmlns:c16="http://schemas.microsoft.com/office/drawing/2014/chart" uri="{C3380CC4-5D6E-409C-BE32-E72D297353CC}">
              <c16:uniqueId val="{00000007-FE66-4D53-8769-EA7CB4F949EB}"/>
            </c:ext>
          </c:extLst>
        </c:ser>
        <c:dLbls>
          <c:showLegendKey val="0"/>
          <c:showVal val="0"/>
          <c:showCatName val="0"/>
          <c:showSerName val="0"/>
          <c:showPercent val="0"/>
          <c:showBubbleSize val="0"/>
        </c:dLbls>
        <c:gapWidth val="100"/>
        <c:overlap val="-24"/>
        <c:axId val="593616320"/>
        <c:axId val="593616672"/>
      </c:barChart>
      <c:catAx>
        <c:axId val="593616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6672"/>
        <c:crosses val="autoZero"/>
        <c:auto val="1"/>
        <c:lblAlgn val="ctr"/>
        <c:lblOffset val="100"/>
        <c:noMultiLvlLbl val="0"/>
      </c:catAx>
      <c:valAx>
        <c:axId val="593616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6320"/>
        <c:crosses val="autoZero"/>
        <c:crossBetween val="between"/>
      </c:valAx>
      <c:spPr>
        <a:noFill/>
        <a:ln>
          <a:noFill/>
        </a:ln>
        <a:effectLst/>
      </c:spPr>
    </c:plotArea>
    <c:legend>
      <c:legendPos val="r"/>
      <c:layout>
        <c:manualLayout>
          <c:xMode val="edge"/>
          <c:yMode val="edge"/>
          <c:x val="0.84788953015852431"/>
          <c:y val="0.36222325298332897"/>
          <c:w val="0.13366784986642413"/>
          <c:h val="0.4587989870940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0"/>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Correlation between age and BMI vs HbA1C </a:t>
            </a:r>
          </a:p>
        </c:rich>
      </c:tx>
      <c:layout>
        <c:manualLayout>
          <c:xMode val="edge"/>
          <c:yMode val="edge"/>
          <c:x val="7.4867991154054847E-2"/>
          <c:y val="0"/>
        </c:manualLayout>
      </c:layout>
      <c:overlay val="0"/>
      <c:spPr>
        <a:noFill/>
        <a:ln>
          <a:noFill/>
        </a:ln>
        <a:effectLst/>
      </c:spPr>
      <c:txPr>
        <a:bodyPr rot="0" spcFirstLastPara="1" vertOverflow="ellipsis" vert="horz" wrap="square" anchor="ctr" anchorCtr="0"/>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34925" cap="rnd">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34925" cap="rnd">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0651534170877E-2"/>
          <c:y val="0.12693315690597828"/>
          <c:w val="0.72919541183834236"/>
          <c:h val="0.78750710304350668"/>
        </c:manualLayout>
      </c:layout>
      <c:lineChart>
        <c:grouping val="standard"/>
        <c:varyColors val="0"/>
        <c:ser>
          <c:idx val="0"/>
          <c:order val="0"/>
          <c:tx>
            <c:v>Average of HBA1C</c:v>
          </c:tx>
          <c:spPr>
            <a:ln w="34925" cap="rnd">
              <a:solidFill>
                <a:schemeClr val="accent1"/>
              </a:solidFill>
              <a:round/>
            </a:ln>
            <a:effectLst>
              <a:outerShdw blurRad="53975" dist="41275" dir="14700000" algn="t" rotWithShape="0">
                <a:srgbClr val="000000">
                  <a:alpha val="60000"/>
                </a:srgbClr>
              </a:outerShdw>
            </a:effectLst>
          </c:spPr>
          <c:marker>
            <c:symbol val="none"/>
          </c:marker>
          <c:cat>
            <c:strLit>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Lit>
          </c:cat>
          <c:val>
            <c:numLit>
              <c:formatCode>General</c:formatCode>
              <c:ptCount val="48"/>
              <c:pt idx="0">
                <c:v>6.7545833333333354</c:v>
              </c:pt>
              <c:pt idx="1">
                <c:v>6.9869767441860455</c:v>
              </c:pt>
              <c:pt idx="2">
                <c:v>7.7836206896551738</c:v>
              </c:pt>
              <c:pt idx="3">
                <c:v>6.3118604651162808</c:v>
              </c:pt>
              <c:pt idx="4">
                <c:v>7.1858490566037743</c:v>
              </c:pt>
              <c:pt idx="5">
                <c:v>6.8096078431372566</c:v>
              </c:pt>
              <c:pt idx="6">
                <c:v>7.0617391304347832</c:v>
              </c:pt>
              <c:pt idx="7">
                <c:v>6.459122807017545</c:v>
              </c:pt>
              <c:pt idx="8">
                <c:v>6.4338636363636361</c:v>
              </c:pt>
              <c:pt idx="9">
                <c:v>6.4086274509803918</c:v>
              </c:pt>
              <c:pt idx="10">
                <c:v>6.3085714285714278</c:v>
              </c:pt>
              <c:pt idx="11">
                <c:v>6.1988679245283009</c:v>
              </c:pt>
              <c:pt idx="12">
                <c:v>6.6125423728813555</c:v>
              </c:pt>
              <c:pt idx="13">
                <c:v>7.1525531914893605</c:v>
              </c:pt>
              <c:pt idx="14">
                <c:v>7.5157142857142851</c:v>
              </c:pt>
              <c:pt idx="15">
                <c:v>6.4795454545454554</c:v>
              </c:pt>
              <c:pt idx="16">
                <c:v>6.6675409836065569</c:v>
              </c:pt>
              <c:pt idx="17">
                <c:v>6.5787804878048783</c:v>
              </c:pt>
              <c:pt idx="18">
                <c:v>6.8678571428571411</c:v>
              </c:pt>
              <c:pt idx="19">
                <c:v>6.6971698113207552</c:v>
              </c:pt>
              <c:pt idx="20">
                <c:v>6.7079545454545446</c:v>
              </c:pt>
              <c:pt idx="21">
                <c:v>5.9106976744186062</c:v>
              </c:pt>
              <c:pt idx="22">
                <c:v>6.4427777777777759</c:v>
              </c:pt>
              <c:pt idx="23">
                <c:v>6.807500000000001</c:v>
              </c:pt>
              <c:pt idx="24">
                <c:v>6.4136170212765959</c:v>
              </c:pt>
              <c:pt idx="25">
                <c:v>6.3994000000000018</c:v>
              </c:pt>
              <c:pt idx="26">
                <c:v>7.0476470588235287</c:v>
              </c:pt>
              <c:pt idx="27">
                <c:v>5.9918604651162797</c:v>
              </c:pt>
              <c:pt idx="28">
                <c:v>6.1539285714285716</c:v>
              </c:pt>
              <c:pt idx="29">
                <c:v>6.7252941176470609</c:v>
              </c:pt>
              <c:pt idx="30">
                <c:v>6.2708620689655179</c:v>
              </c:pt>
              <c:pt idx="31">
                <c:v>5.9814285714285722</c:v>
              </c:pt>
              <c:pt idx="32">
                <c:v>6.2177586206896569</c:v>
              </c:pt>
              <c:pt idx="33">
                <c:v>6.0905357142857151</c:v>
              </c:pt>
              <c:pt idx="34">
                <c:v>6.1589473684210496</c:v>
              </c:pt>
              <c:pt idx="35">
                <c:v>6.2498113207547163</c:v>
              </c:pt>
              <c:pt idx="36">
                <c:v>6.229166666666667</c:v>
              </c:pt>
              <c:pt idx="37">
                <c:v>6.7600000000000025</c:v>
              </c:pt>
              <c:pt idx="38">
                <c:v>6.0512499999999996</c:v>
              </c:pt>
              <c:pt idx="39">
                <c:v>6.175306122448978</c:v>
              </c:pt>
              <c:pt idx="40">
                <c:v>6.4751162790697689</c:v>
              </c:pt>
              <c:pt idx="41">
                <c:v>6.5391836734693873</c:v>
              </c:pt>
              <c:pt idx="42">
                <c:v>6.4264705882352953</c:v>
              </c:pt>
              <c:pt idx="43">
                <c:v>6.4952173913043456</c:v>
              </c:pt>
              <c:pt idx="44">
                <c:v>7.3438095238095222</c:v>
              </c:pt>
              <c:pt idx="45">
                <c:v>6.5004347826086963</c:v>
              </c:pt>
              <c:pt idx="46">
                <c:v>7.9618181818181828</c:v>
              </c:pt>
              <c:pt idx="47">
                <c:v>8.11</c:v>
              </c:pt>
            </c:numLit>
          </c:val>
          <c:smooth val="0"/>
          <c:extLst>
            <c:ext xmlns:c16="http://schemas.microsoft.com/office/drawing/2014/chart" uri="{C3380CC4-5D6E-409C-BE32-E72D297353CC}">
              <c16:uniqueId val="{00000001-E145-42ED-9884-4DA91536F224}"/>
            </c:ext>
          </c:extLst>
        </c:ser>
        <c:ser>
          <c:idx val="1"/>
          <c:order val="1"/>
          <c:tx>
            <c:v>Average of BMI</c:v>
          </c:tx>
          <c:spPr>
            <a:ln w="34925" cap="rnd">
              <a:solidFill>
                <a:schemeClr val="accent2"/>
              </a:solidFill>
              <a:round/>
            </a:ln>
            <a:effectLst>
              <a:outerShdw blurRad="53975" dist="41275" dir="14700000" algn="t" rotWithShape="0">
                <a:srgbClr val="000000">
                  <a:alpha val="60000"/>
                </a:srgbClr>
              </a:outerShdw>
            </a:effectLst>
          </c:spPr>
          <c:marker>
            <c:symbol val="none"/>
          </c:marker>
          <c:cat>
            <c:strLit>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Lit>
          </c:cat>
          <c:val>
            <c:numLit>
              <c:formatCode>General</c:formatCode>
              <c:ptCount val="48"/>
              <c:pt idx="0">
                <c:v>31.444270833333352</c:v>
              </c:pt>
              <c:pt idx="1">
                <c:v>32.850348837209296</c:v>
              </c:pt>
              <c:pt idx="2">
                <c:v>32.108103448275855</c:v>
              </c:pt>
              <c:pt idx="3">
                <c:v>33.504999999999995</c:v>
              </c:pt>
              <c:pt idx="4">
                <c:v>32.192830188679245</c:v>
              </c:pt>
              <c:pt idx="5">
                <c:v>32.33450980392157</c:v>
              </c:pt>
              <c:pt idx="6">
                <c:v>31.655434782608683</c:v>
              </c:pt>
              <c:pt idx="7">
                <c:v>30.881315789473668</c:v>
              </c:pt>
              <c:pt idx="8">
                <c:v>30.410340909090909</c:v>
              </c:pt>
              <c:pt idx="9">
                <c:v>30.684803921568623</c:v>
              </c:pt>
              <c:pt idx="10">
                <c:v>31.654821428571434</c:v>
              </c:pt>
              <c:pt idx="11">
                <c:v>32.607735849056603</c:v>
              </c:pt>
              <c:pt idx="12">
                <c:v>31.264237288135597</c:v>
              </c:pt>
              <c:pt idx="13">
                <c:v>30.760212765957458</c:v>
              </c:pt>
              <c:pt idx="14">
                <c:v>33.655102040816331</c:v>
              </c:pt>
              <c:pt idx="15">
                <c:v>27.955681818181816</c:v>
              </c:pt>
              <c:pt idx="16">
                <c:v>29.371311475409836</c:v>
              </c:pt>
              <c:pt idx="17">
                <c:v>31.025609756097566</c:v>
              </c:pt>
              <c:pt idx="18">
                <c:v>29.484285714285718</c:v>
              </c:pt>
              <c:pt idx="19">
                <c:v>32.574056603773592</c:v>
              </c:pt>
              <c:pt idx="20">
                <c:v>30.093636363636357</c:v>
              </c:pt>
              <c:pt idx="21">
                <c:v>31.651744186046514</c:v>
              </c:pt>
              <c:pt idx="22">
                <c:v>30.076203703703708</c:v>
              </c:pt>
              <c:pt idx="23">
                <c:v>31.631153846153858</c:v>
              </c:pt>
              <c:pt idx="24">
                <c:v>28.222659574468089</c:v>
              </c:pt>
              <c:pt idx="25">
                <c:v>30.392099999999992</c:v>
              </c:pt>
              <c:pt idx="26">
                <c:v>31.179509803921576</c:v>
              </c:pt>
              <c:pt idx="27">
                <c:v>28.912906976744189</c:v>
              </c:pt>
              <c:pt idx="28">
                <c:v>30.8799107142857</c:v>
              </c:pt>
              <c:pt idx="29">
                <c:v>30.875196078431369</c:v>
              </c:pt>
              <c:pt idx="30">
                <c:v>30.026293103448275</c:v>
              </c:pt>
              <c:pt idx="31">
                <c:v>32.716020408163267</c:v>
              </c:pt>
              <c:pt idx="32">
                <c:v>30.008362068965525</c:v>
              </c:pt>
              <c:pt idx="33">
                <c:v>30.634464285714277</c:v>
              </c:pt>
              <c:pt idx="34">
                <c:v>32.953947368421048</c:v>
              </c:pt>
              <c:pt idx="35">
                <c:v>32.188396226415094</c:v>
              </c:pt>
              <c:pt idx="36">
                <c:v>28.552187499999992</c:v>
              </c:pt>
              <c:pt idx="37">
                <c:v>29.478888888888896</c:v>
              </c:pt>
              <c:pt idx="38">
                <c:v>30.107916666666679</c:v>
              </c:pt>
              <c:pt idx="39">
                <c:v>28.413877551020413</c:v>
              </c:pt>
              <c:pt idx="40">
                <c:v>29.448372093023266</c:v>
              </c:pt>
              <c:pt idx="41">
                <c:v>31.396734693877551</c:v>
              </c:pt>
              <c:pt idx="42">
                <c:v>29.82421568627451</c:v>
              </c:pt>
              <c:pt idx="43">
                <c:v>32.296521739130441</c:v>
              </c:pt>
              <c:pt idx="44">
                <c:v>31.462619047619054</c:v>
              </c:pt>
              <c:pt idx="45">
                <c:v>31.182608695652181</c:v>
              </c:pt>
              <c:pt idx="46">
                <c:v>30.501818181818177</c:v>
              </c:pt>
              <c:pt idx="47">
                <c:v>26.41</c:v>
              </c:pt>
            </c:numLit>
          </c:val>
          <c:smooth val="0"/>
          <c:extLst>
            <c:ext xmlns:c16="http://schemas.microsoft.com/office/drawing/2014/chart" uri="{C3380CC4-5D6E-409C-BE32-E72D297353CC}">
              <c16:uniqueId val="{00000003-E145-42ED-9884-4DA91536F224}"/>
            </c:ext>
          </c:extLst>
        </c:ser>
        <c:dLbls>
          <c:showLegendKey val="0"/>
          <c:showVal val="0"/>
          <c:showCatName val="0"/>
          <c:showSerName val="0"/>
          <c:showPercent val="0"/>
          <c:showBubbleSize val="0"/>
        </c:dLbls>
        <c:smooth val="0"/>
        <c:axId val="593617024"/>
        <c:axId val="593613856"/>
      </c:lineChart>
      <c:catAx>
        <c:axId val="593617024"/>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3856"/>
        <c:crosses val="autoZero"/>
        <c:auto val="1"/>
        <c:lblAlgn val="ctr"/>
        <c:lblOffset val="100"/>
        <c:noMultiLvlLbl val="0"/>
      </c:catAx>
      <c:valAx>
        <c:axId val="593613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617024"/>
        <c:crosses val="autoZero"/>
        <c:crossBetween val="between"/>
      </c:valAx>
      <c:spPr>
        <a:noFill/>
        <a:ln>
          <a:noFill/>
        </a:ln>
        <a:effectLst/>
      </c:spPr>
    </c:plotArea>
    <c:legend>
      <c:legendPos val="r"/>
      <c:layout>
        <c:manualLayout>
          <c:xMode val="edge"/>
          <c:yMode val="edge"/>
          <c:x val="0.7885219166213232"/>
          <c:y val="0.28898254117737676"/>
          <c:w val="0.2085952039095651"/>
          <c:h val="0.5592032598227966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000" b="1" i="0" u="none" strike="noStrike" kern="1200" cap="none" baseline="0">
                <a:solidFill>
                  <a:schemeClr val="lt1">
                    <a:lumMod val="85000"/>
                  </a:schemeClr>
                </a:solidFill>
                <a:latin typeface="+mn-lt"/>
                <a:ea typeface="+mn-ea"/>
                <a:cs typeface="+mn-cs"/>
              </a:defRPr>
            </a:pPr>
            <a:r>
              <a:rPr lang="en-US" sz="1000" b="1"/>
              <a:t>Relationship between age and healthcare charges.</a:t>
            </a:r>
          </a:p>
        </c:rich>
      </c:tx>
      <c:layout>
        <c:manualLayout>
          <c:xMode val="edge"/>
          <c:yMode val="edge"/>
          <c:x val="0.13673603299587553"/>
          <c:y val="3.3201469816272963E-2"/>
        </c:manualLayout>
      </c:layout>
      <c:overlay val="0"/>
      <c:spPr>
        <a:noFill/>
        <a:ln>
          <a:noFill/>
        </a:ln>
        <a:effectLst/>
      </c:spPr>
      <c:txPr>
        <a:bodyPr rot="0" spcFirstLastPara="1" vertOverflow="ellipsis" vert="horz" wrap="square" anchor="ctr" anchorCtr="1"/>
        <a:lstStyle/>
        <a:p>
          <a:pPr algn="ctr">
            <a:defRPr sz="10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3678808927493"/>
          <c:y val="0.19420127316919608"/>
          <c:w val="0.61830257859142046"/>
          <c:h val="0.66590965313332851"/>
        </c:manualLayout>
      </c:layout>
      <c:lineChart>
        <c:grouping val="standard"/>
        <c:varyColors val="0"/>
        <c:ser>
          <c:idx val="0"/>
          <c:order val="0"/>
          <c:tx>
            <c:v>Total</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rgbClr val="FF0000">
                    <a:alpha val="50000"/>
                  </a:srgbClr>
                </a:solidFill>
              </a:ln>
              <a:effectLst/>
            </c:spPr>
            <c:trendlineType val="linear"/>
            <c:dispRSqr val="0"/>
            <c:dispEq val="0"/>
          </c:trendline>
          <c:cat>
            <c:strLit>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Lit>
          </c:cat>
          <c:val>
            <c:numLit>
              <c:formatCode>General</c:formatCode>
              <c:ptCount val="48"/>
              <c:pt idx="0">
                <c:v>6842.744479166663</c:v>
              </c:pt>
              <c:pt idx="1">
                <c:v>9677.186860465119</c:v>
              </c:pt>
              <c:pt idx="2">
                <c:v>7411.4482758620707</c:v>
              </c:pt>
              <c:pt idx="3">
                <c:v>5214.5293023255808</c:v>
              </c:pt>
              <c:pt idx="4">
                <c:v>10292.635283018872</c:v>
              </c:pt>
              <c:pt idx="5">
                <c:v>10929.840588235294</c:v>
              </c:pt>
              <c:pt idx="6">
                <c:v>9765.5713043478263</c:v>
              </c:pt>
              <c:pt idx="7">
                <c:v>9184.8870175438587</c:v>
              </c:pt>
              <c:pt idx="8">
                <c:v>5920.5868181818187</c:v>
              </c:pt>
              <c:pt idx="9">
                <c:v>11846.241764705879</c:v>
              </c:pt>
              <c:pt idx="10">
                <c:v>9219.8155357142878</c:v>
              </c:pt>
              <c:pt idx="11">
                <c:v>9914.8000000000011</c:v>
              </c:pt>
              <c:pt idx="12">
                <c:v>14000.665762711862</c:v>
              </c:pt>
              <c:pt idx="13">
                <c:v>10949.846382978727</c:v>
              </c:pt>
              <c:pt idx="14">
                <c:v>13802.724081632659</c:v>
              </c:pt>
              <c:pt idx="15">
                <c:v>10908.257954545452</c:v>
              </c:pt>
              <c:pt idx="16">
                <c:v>11886.587049180325</c:v>
              </c:pt>
              <c:pt idx="17">
                <c:v>11065.232926829269</c:v>
              </c:pt>
              <c:pt idx="18">
                <c:v>12290.951190476191</c:v>
              </c:pt>
              <c:pt idx="19">
                <c:v>16309.475849056602</c:v>
              </c:pt>
              <c:pt idx="20">
                <c:v>10223.00477272727</c:v>
              </c:pt>
              <c:pt idx="21">
                <c:v>14130.77</c:v>
              </c:pt>
              <c:pt idx="22">
                <c:v>13058.025370370367</c:v>
              </c:pt>
              <c:pt idx="23">
                <c:v>12031.14961538462</c:v>
              </c:pt>
              <c:pt idx="24">
                <c:v>13180.461702127661</c:v>
              </c:pt>
              <c:pt idx="25">
                <c:v>17980.606000000003</c:v>
              </c:pt>
              <c:pt idx="26">
                <c:v>15162.016862745091</c:v>
              </c:pt>
              <c:pt idx="27">
                <c:v>15183.109069767441</c:v>
              </c:pt>
              <c:pt idx="28">
                <c:v>16788.825714285711</c:v>
              </c:pt>
              <c:pt idx="29">
                <c:v>19264.404705882353</c:v>
              </c:pt>
              <c:pt idx="30">
                <c:v>15253.752241379314</c:v>
              </c:pt>
              <c:pt idx="31">
                <c:v>14768.24530612245</c:v>
              </c:pt>
              <c:pt idx="32">
                <c:v>16208.155862068965</c:v>
              </c:pt>
              <c:pt idx="33">
                <c:v>17321.895535714288</c:v>
              </c:pt>
              <c:pt idx="34">
                <c:v>15809.703859649122</c:v>
              </c:pt>
              <c:pt idx="35">
                <c:v>16029.775283018869</c:v>
              </c:pt>
              <c:pt idx="36">
                <c:v>16905.133750000005</c:v>
              </c:pt>
              <c:pt idx="37">
                <c:v>18447.75711111111</c:v>
              </c:pt>
              <c:pt idx="38">
                <c:v>17000.735208333335</c:v>
              </c:pt>
              <c:pt idx="39">
                <c:v>15766.21836734693</c:v>
              </c:pt>
              <c:pt idx="40">
                <c:v>14948.267674418605</c:v>
              </c:pt>
              <c:pt idx="41">
                <c:v>18163.963877551025</c:v>
              </c:pt>
              <c:pt idx="42">
                <c:v>19949.302941176469</c:v>
              </c:pt>
              <c:pt idx="43">
                <c:v>22024.45739130435</c:v>
              </c:pt>
              <c:pt idx="44">
                <c:v>19581.849047619053</c:v>
              </c:pt>
              <c:pt idx="45">
                <c:v>19904.59304347826</c:v>
              </c:pt>
              <c:pt idx="46">
                <c:v>22631.465</c:v>
              </c:pt>
              <c:pt idx="47">
                <c:v>29330.98</c:v>
              </c:pt>
            </c:numLit>
          </c:val>
          <c:smooth val="0"/>
          <c:extLst>
            <c:ext xmlns:c16="http://schemas.microsoft.com/office/drawing/2014/chart" uri="{C3380CC4-5D6E-409C-BE32-E72D297353CC}">
              <c16:uniqueId val="{00000002-F249-4C8D-BAE6-C036A661678D}"/>
            </c:ext>
          </c:extLst>
        </c:ser>
        <c:dLbls>
          <c:showLegendKey val="0"/>
          <c:showVal val="0"/>
          <c:showCatName val="0"/>
          <c:showSerName val="0"/>
          <c:showPercent val="0"/>
          <c:showBubbleSize val="0"/>
        </c:dLbls>
        <c:marker val="1"/>
        <c:smooth val="0"/>
        <c:axId val="593625824"/>
        <c:axId val="593626880"/>
      </c:lineChart>
      <c:catAx>
        <c:axId val="5936258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626880"/>
        <c:crosses val="autoZero"/>
        <c:auto val="0"/>
        <c:lblAlgn val="ctr"/>
        <c:lblOffset val="100"/>
        <c:noMultiLvlLbl val="0"/>
      </c:catAx>
      <c:valAx>
        <c:axId val="593626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625824"/>
        <c:crosses val="autoZero"/>
        <c:crossBetween val="between"/>
      </c:valAx>
      <c:spPr>
        <a:noFill/>
        <a:ln>
          <a:noFill/>
        </a:ln>
        <a:effectLst/>
      </c:spPr>
    </c:plotArea>
    <c:legend>
      <c:legendPos val="r"/>
      <c:legendEntry>
        <c:idx val="1"/>
        <c:delete val="1"/>
      </c:legendEntry>
      <c:layout>
        <c:manualLayout>
          <c:xMode val="edge"/>
          <c:yMode val="edge"/>
          <c:x val="0.73784621839774911"/>
          <c:y val="0.46215603140105227"/>
          <c:w val="0.24254264230180914"/>
          <c:h val="0.2036213346634838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accent1"/>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000" b="1" i="0" u="none" strike="noStrike" kern="1200" baseline="0">
                <a:solidFill>
                  <a:schemeClr val="bg1"/>
                </a:solidFill>
                <a:latin typeface="+mn-lt"/>
                <a:ea typeface="+mn-ea"/>
                <a:cs typeface="+mn-cs"/>
              </a:rPr>
              <a:t>Average charges for hospital tier</a:t>
            </a:r>
          </a:p>
        </c:rich>
      </c:tx>
      <c:overlay val="0"/>
      <c:spPr>
        <a:noFill/>
        <a:ln>
          <a:noFill/>
        </a:ln>
        <a:effectLst/>
      </c:spPr>
      <c:txPr>
        <a:bodyPr rot="0" spcFirstLastPara="1" vertOverflow="ellipsis" vert="horz" wrap="square" anchor="ctr" anchorCtr="1"/>
        <a:lstStyle/>
        <a:p>
          <a:pPr>
            <a:defRPr lang="en-US" sz="1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30193236714977"/>
          <c:y val="0.14685162861688844"/>
          <c:w val="0.68961932367149759"/>
          <c:h val="0.7305162772883953"/>
        </c:manualLayout>
      </c:layout>
      <c:barChart>
        <c:barDir val="bar"/>
        <c:grouping val="clustered"/>
        <c:varyColors val="0"/>
        <c:ser>
          <c:idx val="0"/>
          <c:order val="0"/>
          <c:tx>
            <c:v>Tier - 1</c:v>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Lit>
          </c:cat>
          <c:val>
            <c:numLit>
              <c:formatCode>General</c:formatCode>
              <c:ptCount val="17"/>
              <c:pt idx="0">
                <c:v>33016.801525423725</c:v>
              </c:pt>
              <c:pt idx="1">
                <c:v>24775.305645161287</c:v>
              </c:pt>
              <c:pt idx="2">
                <c:v>30888.292388059701</c:v>
              </c:pt>
              <c:pt idx="3">
                <c:v>13891.86</c:v>
              </c:pt>
              <c:pt idx="4">
                <c:v>21523.52</c:v>
              </c:pt>
              <c:pt idx="5">
                <c:v>39868.616249999999</c:v>
              </c:pt>
              <c:pt idx="6">
                <c:v>34070.595714285715</c:v>
              </c:pt>
              <c:pt idx="7">
                <c:v>33475.82</c:v>
              </c:pt>
              <c:pt idx="8">
                <c:v>27621.609999999997</c:v>
              </c:pt>
              <c:pt idx="9">
                <c:v>0</c:v>
              </c:pt>
              <c:pt idx="10">
                <c:v>0</c:v>
              </c:pt>
              <c:pt idx="11">
                <c:v>0</c:v>
              </c:pt>
              <c:pt idx="12">
                <c:v>18261.7575</c:v>
              </c:pt>
              <c:pt idx="13">
                <c:v>30744.580769230768</c:v>
              </c:pt>
              <c:pt idx="14">
                <c:v>0</c:v>
              </c:pt>
              <c:pt idx="15">
                <c:v>18709.797999999999</c:v>
              </c:pt>
              <c:pt idx="16">
                <c:v>20996.530000000002</c:v>
              </c:pt>
            </c:numLit>
          </c:val>
          <c:extLst>
            <c:ext xmlns:c16="http://schemas.microsoft.com/office/drawing/2014/chart" uri="{C3380CC4-5D6E-409C-BE32-E72D297353CC}">
              <c16:uniqueId val="{00000000-CE17-4D75-ADA7-664271574186}"/>
            </c:ext>
          </c:extLst>
        </c:ser>
        <c:ser>
          <c:idx val="1"/>
          <c:order val="1"/>
          <c:tx>
            <c:v>Tier - 2</c:v>
          </c:tx>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Lit>
          </c:cat>
          <c:val>
            <c:numLit>
              <c:formatCode>General</c:formatCode>
              <c:ptCount val="17"/>
              <c:pt idx="0">
                <c:v>18997.280691823893</c:v>
              </c:pt>
              <c:pt idx="1">
                <c:v>10301.351651917412</c:v>
              </c:pt>
              <c:pt idx="2">
                <c:v>8294.4887165775453</c:v>
              </c:pt>
              <c:pt idx="3">
                <c:v>2395.17</c:v>
              </c:pt>
              <c:pt idx="4">
                <c:v>16433.907142857144</c:v>
              </c:pt>
              <c:pt idx="5">
                <c:v>16075.963333333331</c:v>
              </c:pt>
              <c:pt idx="6">
                <c:v>11365.621875000001</c:v>
              </c:pt>
              <c:pt idx="7">
                <c:v>10139.553333333331</c:v>
              </c:pt>
              <c:pt idx="8">
                <c:v>8116.7199999999984</c:v>
              </c:pt>
              <c:pt idx="9">
                <c:v>6760.5433333333322</c:v>
              </c:pt>
              <c:pt idx="10">
                <c:v>7668.1787234042549</c:v>
              </c:pt>
              <c:pt idx="11">
                <c:v>10102.026666666667</c:v>
              </c:pt>
              <c:pt idx="12">
                <c:v>13457.094583333337</c:v>
              </c:pt>
              <c:pt idx="13">
                <c:v>10174.345999999994</c:v>
              </c:pt>
              <c:pt idx="14">
                <c:v>6886.0368421052626</c:v>
              </c:pt>
              <c:pt idx="15">
                <c:v>11919.607857142855</c:v>
              </c:pt>
              <c:pt idx="16">
                <c:v>0</c:v>
              </c:pt>
            </c:numLit>
          </c:val>
          <c:extLst>
            <c:ext xmlns:c16="http://schemas.microsoft.com/office/drawing/2014/chart" uri="{C3380CC4-5D6E-409C-BE32-E72D297353CC}">
              <c16:uniqueId val="{00000016-CE17-4D75-ADA7-664271574186}"/>
            </c:ext>
          </c:extLst>
        </c:ser>
        <c:ser>
          <c:idx val="2"/>
          <c:order val="2"/>
          <c:tx>
            <c:v>Tier - 3</c:v>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cat>
            <c:strLit>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Lit>
          </c:cat>
          <c:val>
            <c:numLit>
              <c:formatCode>General</c:formatCode>
              <c:ptCount val="17"/>
              <c:pt idx="0">
                <c:v>9225.9312230215783</c:v>
              </c:pt>
              <c:pt idx="1">
                <c:v>10179.941965317916</c:v>
              </c:pt>
              <c:pt idx="2">
                <c:v>6857.1091812865488</c:v>
              </c:pt>
              <c:pt idx="3">
                <c:v>16950.485000000001</c:v>
              </c:pt>
              <c:pt idx="4">
                <c:v>7570.7550000000001</c:v>
              </c:pt>
              <c:pt idx="5">
                <c:v>8133.0084090909086</c:v>
              </c:pt>
              <c:pt idx="6">
                <c:v>8667.3661538461529</c:v>
              </c:pt>
              <c:pt idx="7">
                <c:v>12570.970000000001</c:v>
              </c:pt>
              <c:pt idx="8">
                <c:v>12706.975999999999</c:v>
              </c:pt>
              <c:pt idx="9">
                <c:v>11716.453333333333</c:v>
              </c:pt>
              <c:pt idx="10">
                <c:v>11518.78565217391</c:v>
              </c:pt>
              <c:pt idx="11">
                <c:v>11637.812000000002</c:v>
              </c:pt>
              <c:pt idx="12">
                <c:v>12785.636999999999</c:v>
              </c:pt>
              <c:pt idx="13">
                <c:v>13360.978888888887</c:v>
              </c:pt>
              <c:pt idx="14">
                <c:v>10510.31380952381</c:v>
              </c:pt>
              <c:pt idx="15">
                <c:v>12296.779729729731</c:v>
              </c:pt>
              <c:pt idx="16">
                <c:v>0</c:v>
              </c:pt>
            </c:numLit>
          </c:val>
          <c:extLst>
            <c:ext xmlns:c16="http://schemas.microsoft.com/office/drawing/2014/chart" uri="{C3380CC4-5D6E-409C-BE32-E72D297353CC}">
              <c16:uniqueId val="{00000017-CE17-4D75-ADA7-664271574186}"/>
            </c:ext>
          </c:extLst>
        </c:ser>
        <c:dLbls>
          <c:showLegendKey val="0"/>
          <c:showVal val="0"/>
          <c:showCatName val="0"/>
          <c:showSerName val="0"/>
          <c:showPercent val="0"/>
          <c:showBubbleSize val="0"/>
        </c:dLbls>
        <c:gapWidth val="115"/>
        <c:axId val="569753760"/>
        <c:axId val="569750592"/>
      </c:barChart>
      <c:catAx>
        <c:axId val="569753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750592"/>
        <c:crosses val="autoZero"/>
        <c:auto val="1"/>
        <c:lblAlgn val="ctr"/>
        <c:lblOffset val="100"/>
        <c:noMultiLvlLbl val="0"/>
      </c:catAx>
      <c:valAx>
        <c:axId val="5697505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753760"/>
        <c:crosses val="autoZero"/>
        <c:crossBetween val="between"/>
      </c:valAx>
      <c:spPr>
        <a:noFill/>
        <a:ln>
          <a:noFill/>
        </a:ln>
        <a:effectLst/>
      </c:spPr>
    </c:plotArea>
    <c:legend>
      <c:legendPos val="r"/>
      <c:layout>
        <c:manualLayout>
          <c:xMode val="edge"/>
          <c:yMode val="edge"/>
          <c:x val="0.84863768115942018"/>
          <c:y val="0.42844925315970894"/>
          <c:w val="0.13295652173913045"/>
          <c:h val="0.1538268862504787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9525">
      <a:solidFill>
        <a:schemeClr val="accent1"/>
      </a:solidFill>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447676</xdr:colOff>
      <xdr:row>2</xdr:row>
      <xdr:rowOff>0</xdr:rowOff>
    </xdr:from>
    <xdr:to>
      <xdr:col>15</xdr:col>
      <xdr:colOff>276226</xdr:colOff>
      <xdr:row>18</xdr:row>
      <xdr:rowOff>47626</xdr:rowOff>
    </xdr:to>
    <xdr:graphicFrame macro="">
      <xdr:nvGraphicFramePr>
        <xdr:cNvPr id="2" name="Chart 1">
          <a:extLst>
            <a:ext uri="{FF2B5EF4-FFF2-40B4-BE49-F238E27FC236}">
              <a16:creationId xmlns:a16="http://schemas.microsoft.com/office/drawing/2014/main" id="{DF5F032A-E12C-4BF5-88E6-743F703FA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209549</xdr:colOff>
      <xdr:row>1</xdr:row>
      <xdr:rowOff>176212</xdr:rowOff>
    </xdr:from>
    <xdr:to>
      <xdr:col>16</xdr:col>
      <xdr:colOff>9524</xdr:colOff>
      <xdr:row>16</xdr:row>
      <xdr:rowOff>61912</xdr:rowOff>
    </xdr:to>
    <xdr:graphicFrame macro="">
      <xdr:nvGraphicFramePr>
        <xdr:cNvPr id="3" name="Chart 2">
          <a:extLst>
            <a:ext uri="{FF2B5EF4-FFF2-40B4-BE49-F238E27FC236}">
              <a16:creationId xmlns:a16="http://schemas.microsoft.com/office/drawing/2014/main" id="{65A02BD8-EC83-DDA5-8EB3-C9A38D2C0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514351</xdr:colOff>
      <xdr:row>1</xdr:row>
      <xdr:rowOff>85725</xdr:rowOff>
    </xdr:from>
    <xdr:to>
      <xdr:col>17</xdr:col>
      <xdr:colOff>400051</xdr:colOff>
      <xdr:row>21</xdr:row>
      <xdr:rowOff>9525</xdr:rowOff>
    </xdr:to>
    <xdr:graphicFrame macro="">
      <xdr:nvGraphicFramePr>
        <xdr:cNvPr id="2" name="Chart 1">
          <a:extLst>
            <a:ext uri="{FF2B5EF4-FFF2-40B4-BE49-F238E27FC236}">
              <a16:creationId xmlns:a16="http://schemas.microsoft.com/office/drawing/2014/main" id="{33F56CC1-5339-41EC-8C09-714176C08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495300</xdr:colOff>
      <xdr:row>1</xdr:row>
      <xdr:rowOff>171450</xdr:rowOff>
    </xdr:from>
    <xdr:to>
      <xdr:col>17</xdr:col>
      <xdr:colOff>295275</xdr:colOff>
      <xdr:row>21</xdr:row>
      <xdr:rowOff>95250</xdr:rowOff>
    </xdr:to>
    <xdr:graphicFrame macro="">
      <xdr:nvGraphicFramePr>
        <xdr:cNvPr id="2" name="Chart 1">
          <a:extLst>
            <a:ext uri="{FF2B5EF4-FFF2-40B4-BE49-F238E27FC236}">
              <a16:creationId xmlns:a16="http://schemas.microsoft.com/office/drawing/2014/main" id="{10E51E14-278C-4482-8F58-24D68D04E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400050</xdr:colOff>
      <xdr:row>1</xdr:row>
      <xdr:rowOff>180975</xdr:rowOff>
    </xdr:from>
    <xdr:to>
      <xdr:col>15</xdr:col>
      <xdr:colOff>314325</xdr:colOff>
      <xdr:row>33</xdr:row>
      <xdr:rowOff>19051</xdr:rowOff>
    </xdr:to>
    <xdr:graphicFrame macro="">
      <xdr:nvGraphicFramePr>
        <xdr:cNvPr id="2" name="Chart 1">
          <a:extLst>
            <a:ext uri="{FF2B5EF4-FFF2-40B4-BE49-F238E27FC236}">
              <a16:creationId xmlns:a16="http://schemas.microsoft.com/office/drawing/2014/main" id="{931A4456-697C-484B-88F0-3884FF068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xdr:row>
      <xdr:rowOff>0</xdr:rowOff>
    </xdr:from>
    <xdr:to>
      <xdr:col>17</xdr:col>
      <xdr:colOff>0</xdr:colOff>
      <xdr:row>28</xdr:row>
      <xdr:rowOff>0</xdr:rowOff>
    </xdr:to>
    <xdr:graphicFrame macro="">
      <xdr:nvGraphicFramePr>
        <xdr:cNvPr id="2" name="Chart 1">
          <a:extLst>
            <a:ext uri="{FF2B5EF4-FFF2-40B4-BE49-F238E27FC236}">
              <a16:creationId xmlns:a16="http://schemas.microsoft.com/office/drawing/2014/main" id="{FBEBCD70-36F2-4FC7-9B38-C190E42E9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42332</xdr:rowOff>
    </xdr:from>
    <xdr:to>
      <xdr:col>22</xdr:col>
      <xdr:colOff>427666</xdr:colOff>
      <xdr:row>2</xdr:row>
      <xdr:rowOff>158749</xdr:rowOff>
    </xdr:to>
    <xdr:sp macro="" textlink="">
      <xdr:nvSpPr>
        <xdr:cNvPr id="2" name="Rectangle: Rounded Corners 1">
          <a:extLst>
            <a:ext uri="{FF2B5EF4-FFF2-40B4-BE49-F238E27FC236}">
              <a16:creationId xmlns:a16="http://schemas.microsoft.com/office/drawing/2014/main" id="{0F1A5B58-91F2-47DC-A50A-7645AA8A1BA2}"/>
            </a:ext>
          </a:extLst>
        </xdr:cNvPr>
        <xdr:cNvSpPr/>
      </xdr:nvSpPr>
      <xdr:spPr>
        <a:xfrm>
          <a:off x="0" y="42332"/>
          <a:ext cx="13931999" cy="497417"/>
        </a:xfrm>
        <a:prstGeom prst="roundRect">
          <a:avLst>
            <a:gd name="adj" fmla="val 29710"/>
          </a:avLst>
        </a:prstGeom>
        <a:solidFill>
          <a:schemeClr val="accent2"/>
        </a:solidFill>
        <a:effectLst>
          <a:glow rad="63500">
            <a:schemeClr val="accent1">
              <a:satMod val="175000"/>
              <a:alpha val="40000"/>
            </a:schemeClr>
          </a:glow>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oneCellAnchor>
    <xdr:from>
      <xdr:col>1</xdr:col>
      <xdr:colOff>523875</xdr:colOff>
      <xdr:row>6</xdr:row>
      <xdr:rowOff>142875</xdr:rowOff>
    </xdr:from>
    <xdr:ext cx="184731" cy="264560"/>
    <xdr:sp macro="" textlink="">
      <xdr:nvSpPr>
        <xdr:cNvPr id="3" name="TextBox 2">
          <a:extLst>
            <a:ext uri="{FF2B5EF4-FFF2-40B4-BE49-F238E27FC236}">
              <a16:creationId xmlns:a16="http://schemas.microsoft.com/office/drawing/2014/main" id="{E1266BA6-2EAB-4F7C-86EC-88DBDCFC6CB2}"/>
            </a:ext>
          </a:extLst>
        </xdr:cNvPr>
        <xdr:cNvSpPr txBox="1"/>
      </xdr:nvSpPr>
      <xdr:spPr>
        <a:xfrm>
          <a:off x="1133475" y="14763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1</xdr:colOff>
      <xdr:row>0</xdr:row>
      <xdr:rowOff>42333</xdr:rowOff>
    </xdr:from>
    <xdr:to>
      <xdr:col>22</xdr:col>
      <xdr:colOff>0</xdr:colOff>
      <xdr:row>2</xdr:row>
      <xdr:rowOff>158750</xdr:rowOff>
    </xdr:to>
    <xdr:sp macro="" textlink="">
      <xdr:nvSpPr>
        <xdr:cNvPr id="4" name="TextBox 3">
          <a:extLst>
            <a:ext uri="{FF2B5EF4-FFF2-40B4-BE49-F238E27FC236}">
              <a16:creationId xmlns:a16="http://schemas.microsoft.com/office/drawing/2014/main" id="{08E93B19-67F5-4AAB-B184-7C2D3AAE959A}"/>
            </a:ext>
          </a:extLst>
        </xdr:cNvPr>
        <xdr:cNvSpPr txBox="1"/>
      </xdr:nvSpPr>
      <xdr:spPr>
        <a:xfrm>
          <a:off x="1" y="42333"/>
          <a:ext cx="13504332"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0"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rPr>
            <a:t>      HEALTHCARE  DATA ANALSIS AND INSIGHTS - DASHBOARD</a:t>
          </a:r>
        </a:p>
      </xdr:txBody>
    </xdr:sp>
    <xdr:clientData/>
  </xdr:twoCellAnchor>
  <xdr:twoCellAnchor>
    <xdr:from>
      <xdr:col>3</xdr:col>
      <xdr:colOff>0</xdr:colOff>
      <xdr:row>3</xdr:row>
      <xdr:rowOff>102113</xdr:rowOff>
    </xdr:from>
    <xdr:to>
      <xdr:col>9</xdr:col>
      <xdr:colOff>529000</xdr:colOff>
      <xdr:row>15</xdr:row>
      <xdr:rowOff>0</xdr:rowOff>
    </xdr:to>
    <xdr:graphicFrame macro="">
      <xdr:nvGraphicFramePr>
        <xdr:cNvPr id="18" name="Chart 17">
          <a:extLst>
            <a:ext uri="{FF2B5EF4-FFF2-40B4-BE49-F238E27FC236}">
              <a16:creationId xmlns:a16="http://schemas.microsoft.com/office/drawing/2014/main" id="{C2DCB5C4-9243-4141-8EA6-5F29A45AE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xdr:colOff>
      <xdr:row>15</xdr:row>
      <xdr:rowOff>95251</xdr:rowOff>
    </xdr:from>
    <xdr:to>
      <xdr:col>9</xdr:col>
      <xdr:colOff>529001</xdr:colOff>
      <xdr:row>28</xdr:row>
      <xdr:rowOff>1</xdr:rowOff>
    </xdr:to>
    <xdr:graphicFrame macro="">
      <xdr:nvGraphicFramePr>
        <xdr:cNvPr id="19" name="Chart 18">
          <a:extLst>
            <a:ext uri="{FF2B5EF4-FFF2-40B4-BE49-F238E27FC236}">
              <a16:creationId xmlns:a16="http://schemas.microsoft.com/office/drawing/2014/main" id="{039559C5-7572-4B80-8E7D-DD1A52800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3</xdr:row>
      <xdr:rowOff>95250</xdr:rowOff>
    </xdr:from>
    <xdr:to>
      <xdr:col>15</xdr:col>
      <xdr:colOff>530833</xdr:colOff>
      <xdr:row>15</xdr:row>
      <xdr:rowOff>0</xdr:rowOff>
    </xdr:to>
    <xdr:graphicFrame macro="">
      <xdr:nvGraphicFramePr>
        <xdr:cNvPr id="20" name="Chart 19">
          <a:extLst>
            <a:ext uri="{FF2B5EF4-FFF2-40B4-BE49-F238E27FC236}">
              <a16:creationId xmlns:a16="http://schemas.microsoft.com/office/drawing/2014/main" id="{811D3791-E476-4014-9B32-4CEAB3378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15</xdr:row>
      <xdr:rowOff>95250</xdr:rowOff>
    </xdr:from>
    <xdr:to>
      <xdr:col>22</xdr:col>
      <xdr:colOff>306917</xdr:colOff>
      <xdr:row>28</xdr:row>
      <xdr:rowOff>0</xdr:rowOff>
    </xdr:to>
    <xdr:graphicFrame macro="">
      <xdr:nvGraphicFramePr>
        <xdr:cNvPr id="22" name="Chart 21">
          <a:extLst>
            <a:ext uri="{FF2B5EF4-FFF2-40B4-BE49-F238E27FC236}">
              <a16:creationId xmlns:a16="http://schemas.microsoft.com/office/drawing/2014/main" id="{8B3FEC05-E43D-42AD-B21F-15B72A8C7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xdr:colOff>
      <xdr:row>3</xdr:row>
      <xdr:rowOff>105833</xdr:rowOff>
    </xdr:from>
    <xdr:to>
      <xdr:col>22</xdr:col>
      <xdr:colOff>306917</xdr:colOff>
      <xdr:row>15</xdr:row>
      <xdr:rowOff>0</xdr:rowOff>
    </xdr:to>
    <xdr:graphicFrame macro="">
      <xdr:nvGraphicFramePr>
        <xdr:cNvPr id="23" name="Chart 22">
          <a:extLst>
            <a:ext uri="{FF2B5EF4-FFF2-40B4-BE49-F238E27FC236}">
              <a16:creationId xmlns:a16="http://schemas.microsoft.com/office/drawing/2014/main" id="{A9C4E100-DA84-4525-9783-EBAFF866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15</xdr:row>
      <xdr:rowOff>95250</xdr:rowOff>
    </xdr:from>
    <xdr:to>
      <xdr:col>15</xdr:col>
      <xdr:colOff>518583</xdr:colOff>
      <xdr:row>28</xdr:row>
      <xdr:rowOff>0</xdr:rowOff>
    </xdr:to>
    <xdr:graphicFrame macro="">
      <xdr:nvGraphicFramePr>
        <xdr:cNvPr id="24" name="Chart 23">
          <a:extLst>
            <a:ext uri="{FF2B5EF4-FFF2-40B4-BE49-F238E27FC236}">
              <a16:creationId xmlns:a16="http://schemas.microsoft.com/office/drawing/2014/main" id="{01AAF664-CABC-4CAF-9D01-0F25E718D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95250</xdr:colOff>
      <xdr:row>9</xdr:row>
      <xdr:rowOff>89958</xdr:rowOff>
    </xdr:from>
    <xdr:to>
      <xdr:col>2</xdr:col>
      <xdr:colOff>443033</xdr:colOff>
      <xdr:row>15</xdr:row>
      <xdr:rowOff>0</xdr:rowOff>
    </xdr:to>
    <mc:AlternateContent xmlns:mc="http://schemas.openxmlformats.org/markup-compatibility/2006" xmlns:a14="http://schemas.microsoft.com/office/drawing/2010/main">
      <mc:Choice Requires="a14">
        <xdr:graphicFrame macro="">
          <xdr:nvGraphicFramePr>
            <xdr:cNvPr id="44" name="Hospital Tier">
              <a:extLst>
                <a:ext uri="{FF2B5EF4-FFF2-40B4-BE49-F238E27FC236}">
                  <a16:creationId xmlns:a16="http://schemas.microsoft.com/office/drawing/2014/main" id="{05295B5F-ADF2-90FA-5F12-40FA5651B7A3}"/>
                </a:ext>
              </a:extLst>
            </xdr:cNvPr>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mlns="">
        <xdr:sp macro="" textlink="">
          <xdr:nvSpPr>
            <xdr:cNvPr id="0" name=""/>
            <xdr:cNvSpPr>
              <a:spLocks noTextEdit="1"/>
            </xdr:cNvSpPr>
          </xdr:nvSpPr>
          <xdr:spPr>
            <a:xfrm>
              <a:off x="95250" y="1816364"/>
              <a:ext cx="1562221" cy="10530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15</xdr:row>
      <xdr:rowOff>116416</xdr:rowOff>
    </xdr:from>
    <xdr:to>
      <xdr:col>2</xdr:col>
      <xdr:colOff>451583</xdr:colOff>
      <xdr:row>20</xdr:row>
      <xdr:rowOff>95250</xdr:rowOff>
    </xdr:to>
    <mc:AlternateContent xmlns:mc="http://schemas.openxmlformats.org/markup-compatibility/2006" xmlns:a14="http://schemas.microsoft.com/office/drawing/2010/main">
      <mc:Choice Requires="a14">
        <xdr:graphicFrame macro="">
          <xdr:nvGraphicFramePr>
            <xdr:cNvPr id="46" name="Cancer History">
              <a:extLst>
                <a:ext uri="{FF2B5EF4-FFF2-40B4-BE49-F238E27FC236}">
                  <a16:creationId xmlns:a16="http://schemas.microsoft.com/office/drawing/2014/main" id="{EB66BC54-3C32-6518-A556-719DBBC03364}"/>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mlns="">
        <xdr:sp macro="" textlink="">
          <xdr:nvSpPr>
            <xdr:cNvPr id="0" name=""/>
            <xdr:cNvSpPr>
              <a:spLocks noTextEdit="1"/>
            </xdr:cNvSpPr>
          </xdr:nvSpPr>
          <xdr:spPr>
            <a:xfrm>
              <a:off x="95250" y="2985822"/>
              <a:ext cx="1570771" cy="931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113500</xdr:colOff>
      <xdr:row>3</xdr:row>
      <xdr:rowOff>166583</xdr:rowOff>
    </xdr:from>
    <xdr:to>
      <xdr:col>2</xdr:col>
      <xdr:colOff>469833</xdr:colOff>
      <xdr:row>9</xdr:row>
      <xdr:rowOff>0</xdr:rowOff>
    </xdr:to>
    <mc:AlternateContent xmlns:mc="http://schemas.openxmlformats.org/markup-compatibility/2006" xmlns:a14="http://schemas.microsoft.com/office/drawing/2010/main">
      <mc:Choice Requires="a14">
        <xdr:graphicFrame macro="">
          <xdr:nvGraphicFramePr>
            <xdr:cNvPr id="48" name="Diabetes Status">
              <a:extLst>
                <a:ext uri="{FF2B5EF4-FFF2-40B4-BE49-F238E27FC236}">
                  <a16:creationId xmlns:a16="http://schemas.microsoft.com/office/drawing/2014/main" id="{CAF37905-6ED6-DBB2-4820-EF7087FA1AAB}"/>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13500" y="738083"/>
              <a:ext cx="1570771" cy="988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89667</xdr:colOff>
      <xdr:row>21</xdr:row>
      <xdr:rowOff>0</xdr:rowOff>
    </xdr:from>
    <xdr:to>
      <xdr:col>2</xdr:col>
      <xdr:colOff>459229</xdr:colOff>
      <xdr:row>28</xdr:row>
      <xdr:rowOff>0</xdr:rowOff>
    </xdr:to>
    <mc:AlternateContent xmlns:mc="http://schemas.openxmlformats.org/markup-compatibility/2006" xmlns:a14="http://schemas.microsoft.com/office/drawing/2010/main">
      <mc:Choice Requires="a14">
        <xdr:graphicFrame macro="">
          <xdr:nvGraphicFramePr>
            <xdr:cNvPr id="50" name="Weight Status">
              <a:extLst>
                <a:ext uri="{FF2B5EF4-FFF2-40B4-BE49-F238E27FC236}">
                  <a16:creationId xmlns:a16="http://schemas.microsoft.com/office/drawing/2014/main" id="{81D4D0AD-52F0-187C-5661-5E7D9C76EB80}"/>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89667" y="4012406"/>
              <a:ext cx="15840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29.110099189813" createdVersion="8" refreshedVersion="8" minRefreshableVersion="3" recordCount="2343" xr:uid="{FF287FE9-92F1-4AB4-A135-DE0B32FD7A62}">
  <cacheSource type="worksheet">
    <worksheetSource ref="A1:L2344" sheet="Hospitalisation Details"/>
  </cacheSource>
  <cacheFields count="12">
    <cacheField name="Customer ID" numFmtId="49">
      <sharedItems/>
    </cacheField>
    <cacheField name="year" numFmtId="0">
      <sharedItems containsSemiMixedTypes="0" containsString="0" containsNumber="1" containsInteger="1" minValue="1958" maxValue="2004"/>
    </cacheField>
    <cacheField name="month" numFmtId="0">
      <sharedItems/>
    </cacheField>
    <cacheField name="date" numFmtId="0">
      <sharedItems containsSemiMixedTypes="0" containsString="0" containsNumber="1" containsInteger="1" minValue="1" maxValue="30"/>
    </cacheField>
    <cacheField name="Date of Birth" numFmtId="14">
      <sharedItems/>
    </cacheField>
    <cacheField name="Collection Date" numFmtId="15">
      <sharedItems containsSemiMixedTypes="0" containsNonDate="0" containsDate="1" containsString="0" minDate="2023-06-08T00:00:00" maxDate="2023-06-09T00:00:00"/>
    </cacheField>
    <cacheField name="Age" numFmtId="0">
      <sharedItems containsSemiMixedTypes="0" containsString="0" containsNumber="1" containsInteger="1" minValue="18" maxValue="65"/>
    </cacheField>
    <cacheField name="Children" numFmtId="0">
      <sharedItems containsSemiMixedTypes="0" containsString="0" containsNumber="1" containsInteger="1" minValue="0" maxValue="5"/>
    </cacheField>
    <cacheField name="Charges" numFmtId="165">
      <sharedItems containsSemiMixedTypes="0" containsString="0" containsNumber="1" minValue="563.84" maxValue="63770.43"/>
    </cacheField>
    <cacheField name="Hospital Tier" numFmtId="0">
      <sharedItems count="3">
        <s v="Tier - 2"/>
        <s v="Tier - 3"/>
        <s v="Tier - 1"/>
      </sharedItems>
    </cacheField>
    <cacheField name="City Tier" numFmtId="0">
      <sharedItems count="3">
        <s v="Tier - 3"/>
        <s v="Tier - 1"/>
        <s v="Tier - 2"/>
      </sharedItems>
    </cacheField>
    <cacheField name="State I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84.709910995371" createdVersion="8" refreshedVersion="8" minRefreshableVersion="3" recordCount="2335" xr:uid="{24557FD7-4146-4787-B1AD-23112311B2FA}">
  <cacheSource type="worksheet">
    <worksheetSource ref="A1:Q2336" sheet="Healthcare"/>
  </cacheSource>
  <cacheFields count="17">
    <cacheField name="Customer ID " numFmtId="0">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 of Major 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 Weight"/>
        <s v="Health Weight"/>
        <s v="Under Weight"/>
      </sharedItems>
    </cacheField>
    <cacheField name="Diabetes Status" numFmtId="0">
      <sharedItems count="3">
        <s v="Diabetes"/>
        <s v="Prediabetes"/>
        <s v="Normal"/>
      </sharedItems>
    </cacheField>
    <cacheField name="Date of Birth" numFmtId="0">
      <sharedItems/>
    </cacheField>
    <cacheField name="Charges" numFmtId="165">
      <sharedItems containsSemiMixedTypes="0" containsString="0" containsNumber="1" minValue="563.84" maxValue="51194.559999999998"/>
    </cacheField>
    <cacheField name="Hospital Tier" numFmtId="165">
      <sharedItems count="3">
        <s v="Tier - 2"/>
        <s v="Tier - 3"/>
        <s v="Tier - 1"/>
      </sharedItems>
    </cacheField>
    <cacheField name="City Tier" numFmtId="165">
      <sharedItems count="3">
        <s v="Tier - 3"/>
        <s v="Tier - 1"/>
        <s v="Tier - 2"/>
      </sharedItems>
    </cacheField>
    <cacheField name="State ID" numFmtId="2">
      <sharedItems count="17">
        <s v="R1013"/>
        <s v="R1012"/>
        <s v="R1026"/>
        <s v="R1024"/>
        <s v="R1011"/>
        <s v="R1021"/>
        <s v="R1017"/>
        <s v="R1023"/>
        <s v="R1022"/>
        <s v="R1016"/>
        <s v="R1014"/>
        <s v="R1025"/>
        <s v="R1019"/>
        <s v="R1020"/>
        <s v="R1018"/>
        <s v="R1015"/>
        <s v="Unknown"/>
      </sharedItems>
    </cacheField>
    <cacheField name="Age" numFmtId="1">
      <sharedItems containsSemiMixedTypes="0" containsString="0" containsNumber="1" containsInteger="1" minValue="18" maxValue="65" count="48">
        <n v="30"/>
        <n v="40"/>
        <n v="62"/>
        <n v="42"/>
        <n v="59"/>
        <n v="19"/>
        <n v="63"/>
        <n v="21"/>
        <n v="18"/>
        <n v="26"/>
        <n v="29"/>
        <n v="36"/>
        <n v="41"/>
        <n v="43"/>
        <n v="56"/>
        <n v="49"/>
        <n v="32"/>
        <n v="50"/>
        <n v="31"/>
        <n v="57"/>
        <n v="34"/>
        <n v="61"/>
        <n v="44"/>
        <n v="52"/>
        <n v="54"/>
        <n v="53"/>
        <n v="60"/>
        <n v="25"/>
        <n v="46"/>
        <n v="35"/>
        <n v="55"/>
        <n v="47"/>
        <n v="23"/>
        <n v="24"/>
        <n v="27"/>
        <n v="28"/>
        <n v="58"/>
        <n v="33"/>
        <n v="45"/>
        <n v="39"/>
        <n v="51"/>
        <n v="64"/>
        <n v="20"/>
        <n v="22"/>
        <n v="37"/>
        <n v="38"/>
        <n v="48"/>
        <n v="65"/>
      </sharedItems>
    </cacheField>
  </cacheFields>
  <extLst>
    <ext xmlns:x14="http://schemas.microsoft.com/office/spreadsheetml/2009/9/main" uri="{725AE2AE-9491-48be-B2B4-4EB974FC3084}">
      <x14:pivotCacheDefinition pivotCacheId="142231487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84.748907407411" createdVersion="8" refreshedVersion="8" minRefreshableVersion="3" recordCount="2335" xr:uid="{755187D5-F3EE-4526-A966-7B26EE600FAF}">
  <cacheSource type="worksheet">
    <worksheetSource ref="C1:Q2336" sheet="Healthcare"/>
  </cacheSource>
  <cacheFields count="15">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acheField>
    <cacheField name="Number of Major Surgeries" numFmtId="0">
      <sharedItems containsSemiMixedTypes="0" containsString="0" containsNumber="1" containsInteger="1" minValue="0" maxValue="3"/>
    </cacheField>
    <cacheField name="Smoker" numFmtId="0">
      <sharedItems/>
    </cacheField>
    <cacheField name="Weight Status" numFmtId="0">
      <sharedItems count="4">
        <s v="Obesity"/>
        <s v="Over Weight"/>
        <s v="Health Weight"/>
        <s v="Under Weight"/>
      </sharedItems>
    </cacheField>
    <cacheField name="Diabetes Status" numFmtId="0">
      <sharedItems count="3">
        <s v="Diabetes"/>
        <s v="Prediabetes"/>
        <s v="Normal"/>
      </sharedItems>
    </cacheField>
    <cacheField name="Date of Birth" numFmtId="0">
      <sharedItems/>
    </cacheField>
    <cacheField name="Charges" numFmtId="165">
      <sharedItems containsSemiMixedTypes="0" containsString="0" containsNumber="1" minValue="563.84" maxValue="51194.559999999998" count="2325">
        <n v="563.84"/>
        <n v="9147.5"/>
        <n v="13352.1"/>
        <n v="14843.96"/>
        <n v="17832.599999999999"/>
        <n v="22493.66"/>
        <n v="29523.17"/>
        <n v="35000.730000000003"/>
        <n v="39722.75"/>
        <n v="570.62"/>
        <n v="1515.34"/>
        <n v="2203.4699999999998"/>
        <n v="3176.29"/>
        <n v="4058.12"/>
        <n v="4883.87"/>
        <n v="5709.16"/>
        <n v="6474.01"/>
        <n v="7302.46"/>
        <n v="8112.59"/>
        <n v="9159.51"/>
        <n v="10118.42"/>
        <n v="11186.2"/>
        <n v="12130.8"/>
        <n v="12629.17"/>
        <n v="12718.21"/>
        <n v="12847.24"/>
        <n v="12979.36"/>
        <n v="13041.92"/>
        <n v="13129.6"/>
        <n v="13360.94"/>
        <n v="13430.27"/>
        <n v="13555"/>
        <n v="13725.47"/>
        <n v="13874.89"/>
        <n v="14007.22"/>
        <n v="14254.61"/>
        <n v="14358.36"/>
        <n v="14455.64"/>
        <n v="14630.52"/>
        <n v="14847.63"/>
        <n v="15052.68"/>
        <n v="15260.52"/>
        <n v="15555.19"/>
        <n v="15840.81"/>
        <n v="16138.76"/>
        <n v="16450.89"/>
        <n v="16779.400000000001"/>
        <n v="17128.43"/>
        <n v="17496.310000000001"/>
        <n v="17862.919999999998"/>
        <n v="18218.16"/>
        <n v="18765.88"/>
        <n v="18963.169999999998"/>
        <n v="19362"/>
        <n v="19749.38"/>
        <n v="20277.810000000001"/>
        <n v="20781.490000000002"/>
        <n v="21348.71"/>
        <n v="21978.68"/>
        <n v="23045.57"/>
        <n v="23887.66"/>
        <n v="24520.26"/>
        <n v="24915.22"/>
        <n v="25992.82"/>
        <n v="26607.89"/>
        <n v="27236.959999999999"/>
        <n v="27625.17"/>
        <n v="28245.34"/>
        <n v="28998.68"/>
        <n v="29583.8"/>
        <n v="30026.87"/>
        <n v="30422.03"/>
        <n v="31328.27"/>
        <n v="32222.81"/>
        <n v="32734.19"/>
        <n v="33090.660000000003"/>
        <n v="33732.69"/>
        <n v="34210.33"/>
        <n v="34543.39"/>
        <n v="35050.620000000003"/>
        <n v="35573.26"/>
        <n v="36074.339999999997"/>
        <n v="36332.449999999997"/>
        <n v="36889.99"/>
        <n v="37133.9"/>
        <n v="37675.06"/>
        <n v="38282.75"/>
        <n v="38740.120000000003"/>
        <n v="39125.33"/>
        <n v="39725.519999999997"/>
        <n v="40103.89"/>
        <n v="40720.550000000003"/>
        <n v="41250.39"/>
        <n v="41919.1"/>
        <n v="42560.43"/>
        <n v="43813.87"/>
        <n v="44641.2"/>
        <n v="46661.440000000002"/>
        <n v="47928.03"/>
        <n v="600"/>
        <n v="750"/>
        <n v="964.71"/>
        <n v="1071"/>
        <n v="1137.01"/>
        <n v="1167"/>
        <n v="1237"/>
        <n v="1261.8599999999999"/>
        <n v="1315"/>
        <n v="1402"/>
        <n v="1526.31"/>
        <n v="1627.28"/>
        <n v="1639.56"/>
        <n v="1708"/>
        <n v="1737.38"/>
        <n v="1832.09"/>
        <n v="1906.36"/>
        <n v="1984.45"/>
        <n v="2104.11"/>
        <n v="2150.4699999999998"/>
        <n v="2203.7399999999998"/>
        <n v="2257.48"/>
        <n v="2395.17"/>
        <n v="2483.7399999999998"/>
        <n v="2566.4699999999998"/>
        <n v="2690.11"/>
        <n v="2741.95"/>
        <n v="2850.68"/>
        <n v="2943.41"/>
        <n v="3062.51"/>
        <n v="3176.82"/>
        <n v="3277.16"/>
        <n v="3378.91"/>
        <n v="3471.41"/>
        <n v="3561.89"/>
        <n v="3622.13"/>
        <n v="3731.6"/>
        <n v="3796.36"/>
        <n v="3902.07"/>
        <n v="3981.98"/>
        <n v="4058.71"/>
        <n v="4163.21"/>
        <n v="4266.17"/>
        <n v="4392.7"/>
        <n v="4441.21"/>
        <n v="4515.71"/>
        <n v="4571.41"/>
        <n v="4687.8"/>
        <n v="4747.05"/>
        <n v="4830.63"/>
        <n v="4889.04"/>
        <n v="4949.76"/>
        <n v="5038.57"/>
        <n v="5136.75"/>
        <n v="5213.22"/>
        <n v="5272.18"/>
        <n v="5364.66"/>
        <n v="5415.66"/>
        <n v="5488.26"/>
        <n v="5615.37"/>
        <n v="5720.38"/>
        <n v="5843.99"/>
        <n v="5957.35"/>
        <n v="5990.17"/>
        <n v="6112.35"/>
        <n v="6170.96"/>
        <n v="6208.5"/>
        <n v="6276.3"/>
        <n v="6338.08"/>
        <n v="6402.29"/>
        <n v="6481.67"/>
        <n v="6555.07"/>
        <n v="6651.26"/>
        <n v="6737.98"/>
        <n v="6796.86"/>
        <n v="6875.96"/>
        <n v="6985.51"/>
        <n v="7077.19"/>
        <n v="7152.67"/>
        <n v="7220.25"/>
        <n v="7304.65"/>
        <n v="7348.14"/>
        <n v="7441.05"/>
        <n v="7518.03"/>
        <n v="7624.63"/>
        <n v="7662.47"/>
        <n v="7731.86"/>
        <n v="7824.37"/>
        <n v="7985.82"/>
        <n v="8059.68"/>
        <n v="8116.27"/>
        <n v="8219.2000000000007"/>
        <n v="8302.5400000000009"/>
        <n v="8413.4599999999991"/>
        <n v="8516.83"/>
        <n v="8569.86"/>
        <n v="8627.5400000000009"/>
        <n v="8782.4699999999993"/>
        <n v="8890.59"/>
        <n v="8978.19"/>
        <n v="9171.75"/>
        <n v="9283.56"/>
        <n v="9361.33"/>
        <n v="9448.42"/>
        <n v="9563.0300000000007"/>
        <n v="9630.2999999999993"/>
        <n v="9715.84"/>
        <n v="9836.2099999999991"/>
        <n v="9877.61"/>
        <n v="9991.0400000000009"/>
        <n v="10139.84"/>
        <n v="10264.44"/>
        <n v="10345.93"/>
        <n v="10422.92"/>
        <n v="10495.6"/>
        <n v="10602.39"/>
        <n v="10713.64"/>
        <n v="10825.25"/>
        <n v="10982.5"/>
        <n v="11068.77"/>
        <n v="11187.66"/>
        <n v="11294.57"/>
        <n v="11356.66"/>
        <n v="11412.02"/>
        <n v="11511.61"/>
        <n v="11576.13"/>
        <n v="11730.82"/>
        <n v="11837.16"/>
        <n v="11918.2"/>
        <n v="12029.29"/>
        <n v="12137.6"/>
        <n v="12237.73"/>
        <n v="12323.94"/>
        <n v="12479.71"/>
        <n v="12579.92"/>
        <n v="12592.53"/>
        <n v="12600.46"/>
        <n v="12609.89"/>
        <n v="12622.18"/>
        <n v="12624.74"/>
        <n v="12629.9"/>
        <n v="12638.2"/>
        <n v="12640.24"/>
        <n v="12643.38"/>
        <n v="12644.59"/>
        <n v="12648.7"/>
        <n v="12697.48"/>
        <n v="12699.56"/>
        <n v="12700.63"/>
        <n v="12713"/>
        <n v="12731"/>
        <n v="12741.17"/>
        <n v="12770.27"/>
        <n v="12776.05"/>
        <n v="12788.03"/>
        <n v="12788.18"/>
        <n v="12797.21"/>
        <n v="12815.44"/>
        <n v="12823.25"/>
        <n v="12829.46"/>
        <n v="12852.37"/>
        <n v="12856.84"/>
        <n v="12870.31"/>
        <n v="12890.06"/>
        <n v="12913.99"/>
        <n v="12925.89"/>
        <n v="12928.79"/>
        <n v="12949.16"/>
        <n v="12950.07"/>
        <n v="12957.12"/>
        <n v="12981.35"/>
        <n v="12982.87"/>
        <n v="12994.12"/>
        <n v="13002.91"/>
        <n v="13004.95"/>
        <n v="13008.07"/>
        <n v="13010.86"/>
        <n v="13012.21"/>
        <n v="13019.16"/>
        <n v="13023.93"/>
        <n v="13044.41"/>
        <n v="13047.33"/>
        <n v="13051.22"/>
        <n v="13063.88"/>
        <n v="13101.74"/>
        <n v="13110.79"/>
        <n v="13112.6"/>
        <n v="13113.51"/>
        <n v="13116.84"/>
        <n v="13126.68"/>
        <n v="13143.34"/>
        <n v="13143.86"/>
        <n v="13204.29"/>
        <n v="13214.43"/>
        <n v="13217.09"/>
        <n v="13224.06"/>
        <n v="13224.69"/>
        <n v="13228.85"/>
        <n v="13292.52"/>
        <n v="13333.71"/>
        <n v="13375.76"/>
        <n v="13377.41"/>
        <n v="13383.67"/>
        <n v="13390.56"/>
        <n v="13393.76"/>
        <n v="13405.39"/>
        <n v="13412.97"/>
        <n v="13415.04"/>
        <n v="13417.05"/>
        <n v="13429.04"/>
        <n v="13440.7"/>
        <n v="13451.12"/>
        <n v="13457.96"/>
        <n v="13462.52"/>
        <n v="13465.8"/>
        <n v="13470.8"/>
        <n v="13470.86"/>
        <n v="13472.19"/>
        <n v="13480.83"/>
        <n v="13511.28"/>
        <n v="13566.04"/>
        <n v="13588.17"/>
        <n v="13607.37"/>
        <n v="13616.36"/>
        <n v="13622.01"/>
        <n v="13635.64"/>
        <n v="13638.06"/>
        <n v="13677.68"/>
        <n v="13685.51"/>
        <n v="13714.55"/>
        <n v="13726.21"/>
        <n v="13746.74"/>
        <n v="13747.87"/>
        <n v="13770.1"/>
        <n v="13801.61"/>
        <n v="13819.49"/>
        <n v="13822.8"/>
        <n v="13831.12"/>
        <n v="13844.51"/>
        <n v="13844.8"/>
        <n v="13880.95"/>
        <n v="13886.4"/>
        <n v="13887.2"/>
        <n v="13887.97"/>
        <n v="13919.82"/>
        <n v="13974.46"/>
        <n v="13979.45"/>
        <n v="13981.85"/>
        <n v="14001.13"/>
        <n v="14001.29"/>
        <n v="14043.48"/>
        <n v="14081.93"/>
        <n v="14098.07"/>
        <n v="14119.62"/>
        <n v="14133.04"/>
        <n v="14152.46"/>
        <n v="14193.55"/>
        <n v="14209.4"/>
        <n v="14210.54"/>
        <n v="14235.07"/>
        <n v="14256.19"/>
        <n v="14256.79"/>
        <n v="14258.33"/>
        <n v="14283.46"/>
        <n v="14285.9"/>
        <n v="14313.85"/>
        <n v="14319.03"/>
        <n v="14337.91"/>
        <n v="14349.85"/>
        <n v="14355.43"/>
        <n v="14382.71"/>
        <n v="14394.4"/>
        <n v="14394.56"/>
        <n v="14410.93"/>
        <n v="14418.28"/>
        <n v="14426.07"/>
        <n v="14426.66"/>
        <n v="14427.63"/>
        <n v="14449.85"/>
        <n v="14451.84"/>
        <n v="14470.01"/>
        <n v="14474.68"/>
        <n v="14478.33"/>
        <n v="14507.46"/>
        <n v="14547.26"/>
        <n v="14571.89"/>
        <n v="14574.64"/>
        <n v="14590.63"/>
        <n v="14600.62"/>
        <n v="14612.33"/>
        <n v="14640.35"/>
        <n v="14657.2"/>
        <n v="14665.75"/>
        <n v="14692.67"/>
        <n v="14696.77"/>
        <n v="14711.74"/>
        <n v="14738.43"/>
        <n v="14750.42"/>
        <n v="14819"/>
        <n v="14839.34"/>
        <n v="14901.52"/>
        <n v="14908.27"/>
        <n v="14926.97"/>
        <n v="14945.34"/>
        <n v="14988.43"/>
        <n v="15006.58"/>
        <n v="15019.76"/>
        <n v="15025.76"/>
        <n v="15026.3"/>
        <n v="15038.51"/>
        <n v="15090.35"/>
        <n v="15103.69"/>
        <n v="15123.19"/>
        <n v="15150.44"/>
        <n v="15161.25"/>
        <n v="15161.53"/>
        <n v="15170.07"/>
        <n v="15174.81"/>
        <n v="15207.92"/>
        <n v="15230.32"/>
        <n v="15322.77"/>
        <n v="15359.1"/>
        <n v="15361.5"/>
        <n v="15363.77"/>
        <n v="15368.22"/>
        <n v="15377.77"/>
        <n v="15440.2"/>
        <n v="15450.48"/>
        <n v="15518.18"/>
        <n v="15532.16"/>
        <n v="15556.67"/>
        <n v="15608.58"/>
        <n v="15612.19"/>
        <n v="15646.28"/>
        <n v="15670.3"/>
        <n v="15698.86"/>
        <n v="15746.62"/>
        <n v="15817.99"/>
        <n v="15820.7"/>
        <n v="15828.82"/>
        <n v="15922.29"/>
        <n v="15965.29"/>
        <n v="15966.19"/>
        <n v="16059.06"/>
        <n v="16062.89"/>
        <n v="16069.08"/>
        <n v="16085.13"/>
        <n v="16097.94"/>
        <n v="16115.3"/>
        <n v="16122.65"/>
        <n v="16152.04"/>
        <n v="16190.97"/>
        <n v="16199.1"/>
        <n v="16205.88"/>
        <n v="16232.85"/>
        <n v="16267.32"/>
        <n v="16297.85"/>
        <n v="16311.05"/>
        <n v="16351.42"/>
        <n v="16420.490000000002"/>
        <n v="16455.71"/>
        <n v="16577.78"/>
        <n v="16586.5"/>
        <n v="16587.96"/>
        <n v="16600.16"/>
        <n v="16602.18"/>
        <n v="16631.61"/>
        <n v="16657.72"/>
        <n v="16770.990000000002"/>
        <n v="16776.3"/>
        <n v="16796.41"/>
        <n v="16841.32"/>
        <n v="16884.919999999998"/>
        <n v="16903.5"/>
        <n v="16921.09"/>
        <n v="16990.55"/>
        <n v="17016.009999999998"/>
        <n v="17043.34"/>
        <n v="17081.080000000002"/>
        <n v="17085.27"/>
        <n v="17172.27"/>
        <n v="17174.52"/>
        <n v="17178.68"/>
        <n v="17179.52"/>
        <n v="17253.43"/>
        <n v="17337.580000000002"/>
        <n v="17352.68"/>
        <n v="17361.77"/>
        <n v="17468.98"/>
        <n v="17479.53"/>
        <n v="17505.650000000001"/>
        <n v="17507.47"/>
        <n v="17556.88"/>
        <n v="17560.38"/>
        <n v="17584.72"/>
        <n v="17626.240000000002"/>
        <n v="17663.14"/>
        <n v="17748.509999999998"/>
        <n v="17777.73"/>
        <n v="17779.939999999999"/>
        <n v="17878.900000000001"/>
        <n v="17882.669999999998"/>
        <n v="17904.53"/>
        <n v="17929.3"/>
        <n v="17942.11"/>
        <n v="18031.16"/>
        <n v="18031.189999999999"/>
        <n v="18033.97"/>
        <n v="18157.88"/>
        <n v="18208.34"/>
        <n v="18223.45"/>
        <n v="18246.5"/>
        <n v="18259.22"/>
        <n v="18310.740000000002"/>
        <n v="18328.240000000002"/>
        <n v="18443.11"/>
        <n v="18608.259999999998"/>
        <n v="18648.419999999998"/>
        <n v="18682.740000000002"/>
        <n v="18694.689999999999"/>
        <n v="18767.740000000002"/>
        <n v="18804.75"/>
        <n v="18806.150000000001"/>
        <n v="18815.53"/>
        <n v="18838.7"/>
        <n v="18883.330000000002"/>
        <n v="18903.490000000002"/>
        <n v="18932.810000000001"/>
        <n v="18954.560000000001"/>
        <n v="18955.22"/>
        <n v="18972.5"/>
        <n v="19023.259999999998"/>
        <n v="19040.88"/>
        <n v="19107.78"/>
        <n v="19144.580000000002"/>
        <n v="19199.939999999999"/>
        <n v="19214.71"/>
        <n v="19259.96"/>
        <n v="19321.060000000001"/>
        <n v="19350.37"/>
        <n v="19442.349999999999"/>
        <n v="19444.27"/>
        <n v="19496.72"/>
        <n v="19515.54"/>
        <n v="19521.97"/>
        <n v="19539.240000000002"/>
        <n v="19551.34"/>
        <n v="19594.810000000001"/>
        <n v="19673.34"/>
        <n v="19719.689999999999"/>
        <n v="19798.05"/>
        <n v="19933.46"/>
        <n v="19964.75"/>
        <n v="19995.29"/>
        <n v="20009.63"/>
        <n v="20149.32"/>
        <n v="20167.34"/>
        <n v="20177.669999999998"/>
        <n v="20234.849999999999"/>
        <n v="20253.84"/>
        <n v="20296.86"/>
        <n v="20354.5"/>
        <n v="20420.599999999999"/>
        <n v="20446.849999999999"/>
        <n v="20463"/>
        <n v="20568.32"/>
        <n v="20630.28"/>
        <n v="20709.02"/>
        <n v="20745.990000000002"/>
        <n v="20773.63"/>
        <n v="20878.78"/>
        <n v="20893.060000000001"/>
        <n v="20984.09"/>
        <n v="21082.16"/>
        <n v="21098.55"/>
        <n v="21195.82"/>
        <n v="21223.68"/>
        <n v="21232.18"/>
        <n v="21259.38"/>
        <n v="21344.85"/>
        <n v="21472.48"/>
        <n v="21595.38"/>
        <n v="21659.93"/>
        <n v="21661.16"/>
        <n v="21677.279999999999"/>
        <n v="21771.34"/>
        <n v="21774.32"/>
        <n v="21797"/>
        <n v="21880.82"/>
        <n v="21882.400000000001"/>
        <n v="21984.47"/>
        <n v="22097.62"/>
        <n v="22144.03"/>
        <n v="22192.44"/>
        <n v="22218.11"/>
        <n v="22331.57"/>
        <n v="22395.74"/>
        <n v="22412.65"/>
        <n v="22462.04"/>
        <n v="22478.6"/>
        <n v="23065.42"/>
        <n v="23082.959999999999"/>
        <n v="23241.47"/>
        <n v="23244.79"/>
        <n v="23288.93"/>
        <n v="23306.55"/>
        <n v="23401.31"/>
        <n v="23563.02"/>
        <n v="23568.27"/>
        <n v="23807.24"/>
        <n v="23967.38"/>
        <n v="24059.68"/>
        <n v="24106.91"/>
        <n v="24180.93"/>
        <n v="24227.34"/>
        <n v="24294.02"/>
        <n v="24387.74"/>
        <n v="24393.62"/>
        <n v="24476.48"/>
        <n v="24513.09"/>
        <n v="24535.7"/>
        <n v="24603.05"/>
        <n v="24667.42"/>
        <n v="24671.66"/>
        <n v="24795.040000000001"/>
        <n v="24817.25"/>
        <n v="24863.25"/>
        <n v="24869.84"/>
        <n v="24873.38"/>
        <n v="24915.05"/>
        <n v="25075.97"/>
        <n v="25081.77"/>
        <n v="25127.22"/>
        <n v="25309.49"/>
        <n v="25333.33"/>
        <n v="25382.3"/>
        <n v="25517.11"/>
        <n v="25648.98"/>
        <n v="25656.58"/>
        <n v="25678.78"/>
        <n v="26018.95"/>
        <n v="26026.97"/>
        <n v="26109.33"/>
        <n v="26125.67"/>
        <n v="26140.36"/>
        <n v="26236.58"/>
        <n v="26316.59"/>
        <n v="26392.26"/>
        <n v="26467.1"/>
        <n v="26479.4"/>
        <n v="26912.560000000001"/>
        <n v="26926.51"/>
        <n v="26927.69"/>
        <n v="26936.98"/>
        <n v="27000.98"/>
        <n v="27037.91"/>
        <n v="27080.639999999999"/>
        <n v="27092.38"/>
        <n v="27117.99"/>
        <n v="27218.44"/>
        <n v="27322.73"/>
        <n v="27346.04"/>
        <n v="27375.9"/>
        <n v="27432.73"/>
        <n v="27495.59"/>
        <n v="27533.91"/>
        <n v="27534.53"/>
        <n v="27598.93"/>
        <n v="27614.71"/>
        <n v="27619.360000000001"/>
        <n v="27696.11"/>
        <n v="27724.29"/>
        <n v="27808.73"/>
        <n v="27849.94"/>
        <n v="27925.86"/>
        <n v="27931.11"/>
        <n v="27941.29"/>
        <n v="27980.77"/>
        <n v="28006.94"/>
        <n v="28101.33"/>
        <n v="28287.9"/>
        <n v="28302.33"/>
        <n v="28340.19"/>
        <n v="28468.92"/>
        <n v="28476.73"/>
        <n v="28542.86"/>
        <n v="28716.14"/>
        <n v="28868.66"/>
        <n v="28923.14"/>
        <n v="28950.47"/>
        <n v="29007.82"/>
        <n v="29114.21"/>
        <n v="29114.77"/>
        <n v="29141.360000000001"/>
        <n v="29160.39"/>
        <n v="29186.48"/>
        <n v="29227.599999999999"/>
        <n v="29330.98"/>
        <n v="29352.560000000001"/>
        <n v="29443.59"/>
        <n v="29622.69"/>
        <n v="29757.69"/>
        <n v="29760.6"/>
        <n v="29816.639999999999"/>
        <n v="29818.76"/>
        <n v="29852.48"/>
        <n v="29899.25"/>
        <n v="29929.56"/>
        <n v="29933.75"/>
        <n v="29969.67"/>
        <n v="30063.58"/>
        <n v="30095.97"/>
        <n v="30134.75"/>
        <n v="30166.62"/>
        <n v="30184.94"/>
        <n v="30260"/>
        <n v="30284.639999999999"/>
        <n v="30328.27"/>
        <n v="30366.93"/>
        <n v="30409.53"/>
        <n v="30457.37"/>
        <n v="30530.5"/>
        <n v="30625.65"/>
        <n v="30697.71"/>
        <n v="30724.44"/>
        <n v="30763.01"/>
        <n v="30942.19"/>
        <n v="31196.61"/>
        <n v="31234.560000000001"/>
        <n v="31322.53"/>
        <n v="31368.81"/>
        <n v="31591.82"/>
        <n v="31620"/>
        <n v="31736.7"/>
        <n v="31743.919999999998"/>
        <n v="31897.1"/>
        <n v="31980.89"/>
        <n v="32086.21"/>
        <n v="32108.66"/>
        <n v="32192.76"/>
        <n v="32259.96"/>
        <n v="32288.49"/>
        <n v="32428.63"/>
        <n v="32430.22"/>
        <n v="32462.35"/>
        <n v="32485.46"/>
        <n v="32548.34"/>
        <n v="32672.11"/>
        <n v="32686.080000000002"/>
        <n v="32716.2"/>
        <n v="32760.48"/>
        <n v="32765.33"/>
        <n v="32787.46"/>
        <n v="32827.51"/>
        <n v="32906.69"/>
        <n v="32947.629999999997"/>
        <n v="33017.46"/>
        <n v="33025.32"/>
        <n v="33057.230000000003"/>
        <n v="33074.94"/>
        <n v="33121"/>
        <n v="33292.83"/>
        <n v="33307.550000000003"/>
        <n v="33344.449999999997"/>
        <n v="33450.99"/>
        <n v="33471.97"/>
        <n v="33475.82"/>
        <n v="33527.1"/>
        <n v="33611.71"/>
        <n v="33707.550000000003"/>
        <n v="33750.29"/>
        <n v="33753.32"/>
        <n v="33829.39"/>
        <n v="33900.65"/>
        <n v="33907.550000000003"/>
        <n v="33975.47"/>
        <n v="34053.360000000001"/>
        <n v="34084.68"/>
        <n v="34166.269999999997"/>
        <n v="34205.07"/>
        <n v="34218.019999999997"/>
        <n v="34254.050000000003"/>
        <n v="34289.43"/>
        <n v="34293.120000000003"/>
        <n v="34303.17"/>
        <n v="34307.22"/>
        <n v="34402.22"/>
        <n v="34439.86"/>
        <n v="34456.269999999997"/>
        <n v="34472.839999999997"/>
        <n v="34617.839999999997"/>
        <n v="34672.15"/>
        <n v="34779.620000000003"/>
        <n v="34806.47"/>
        <n v="34828.65"/>
        <n v="34838.870000000003"/>
        <n v="34940.61"/>
        <n v="34975.68"/>
        <n v="34976.42"/>
        <n v="34979.86"/>
        <n v="35069.370000000003"/>
        <n v="35147.53"/>
        <n v="35160.129999999997"/>
        <n v="35302.089999999997"/>
        <n v="35315.96"/>
        <n v="35345.730000000003"/>
        <n v="35491.64"/>
        <n v="35517.19"/>
        <n v="35547.47"/>
        <n v="35547.72"/>
        <n v="35583.17"/>
        <n v="35585.58"/>
        <n v="35595.589999999997"/>
        <n v="35701.9"/>
        <n v="35711.39"/>
        <n v="35733.96"/>
        <n v="35883.269999999997"/>
        <n v="35952.65"/>
        <n v="36021.01"/>
        <n v="36085.22"/>
        <n v="36090.49"/>
        <n v="36124.57"/>
        <n v="36149.480000000003"/>
        <n v="36182.870000000003"/>
        <n v="36189.1"/>
        <n v="36197.699999999997"/>
        <n v="36219.410000000003"/>
        <n v="36307.800000000003"/>
        <n v="36314.050000000003"/>
        <n v="36350.71"/>
        <n v="36397.58"/>
        <n v="36445.550000000003"/>
        <n v="36541.550000000003"/>
        <n v="36572.800000000003"/>
        <n v="36580.28"/>
        <n v="36786.370000000003"/>
        <n v="36795.29"/>
        <n v="36837.47"/>
        <n v="36898.730000000003"/>
        <n v="36910.61"/>
        <n v="36911.99"/>
        <n v="36922.61"/>
        <n v="36935.64"/>
        <n v="36950.26"/>
        <n v="36976.449999999997"/>
        <n v="37040.879999999997"/>
        <n v="37076.370000000003"/>
        <n v="37079.370000000003"/>
        <n v="37165.160000000003"/>
        <n v="37251.22"/>
        <n v="37270.15"/>
        <n v="37272.339999999997"/>
        <n v="37277.269999999997"/>
        <n v="37425.94"/>
        <n v="37465.339999999997"/>
        <n v="37484.449999999997"/>
        <n v="37607.53"/>
        <n v="37650.74"/>
        <n v="37701.879999999997"/>
        <n v="37735.199999999997"/>
        <n v="37742.58"/>
        <n v="37800.980000000003"/>
        <n v="37829.72"/>
        <n v="38126.25"/>
        <n v="38189.1"/>
        <n v="38237.339999999997"/>
        <n v="38241.74"/>
        <n v="38245.589999999997"/>
        <n v="38313.129999999997"/>
        <n v="38344.57"/>
        <n v="38389.79"/>
        <n v="38405.26"/>
        <n v="38415.47"/>
        <n v="38511.629999999997"/>
        <n v="38652.089999999997"/>
        <n v="38709.18"/>
        <n v="38711"/>
        <n v="38746.36"/>
        <n v="38792.69"/>
        <n v="38836.980000000003"/>
        <n v="38869.25"/>
        <n v="38893.360000000001"/>
        <n v="38924.04"/>
        <n v="38932.559999999998"/>
        <n v="38947.43"/>
        <n v="38998.550000000003"/>
        <n v="39047.29"/>
        <n v="39221.120000000003"/>
        <n v="39241.440000000002"/>
        <n v="39315.279999999999"/>
        <n v="39352.6"/>
        <n v="39396.86"/>
        <n v="39556.49"/>
        <n v="39597.410000000003"/>
        <n v="39611.760000000002"/>
        <n v="39670.44"/>
        <n v="39721.93"/>
        <n v="39727.61"/>
        <n v="39774.28"/>
        <n v="39836.519999999997"/>
        <n v="39865.699999999997"/>
        <n v="39871.699999999997"/>
        <n v="39963.120000000003"/>
        <n v="39983.43"/>
        <n v="40003.33"/>
        <n v="40054.730000000003"/>
        <n v="40069.440000000002"/>
        <n v="40182.25"/>
        <n v="40204.83"/>
        <n v="40208.559999999998"/>
        <n v="40273.65"/>
        <n v="40284.379999999997"/>
        <n v="40309.93"/>
        <n v="40373.74"/>
        <n v="40419.019999999997"/>
        <n v="40590.550000000003"/>
        <n v="40692.910000000003"/>
        <n v="40817.85"/>
        <n v="40904.199999999997"/>
        <n v="40932.43"/>
        <n v="40941.29"/>
        <n v="40961.29"/>
        <n v="40974.160000000003"/>
        <n v="41034.22"/>
        <n v="41055.29"/>
        <n v="41097.160000000003"/>
        <n v="41191.57"/>
        <n v="41271.5"/>
        <n v="41331.79"/>
        <n v="41351.879999999997"/>
        <n v="41505.15"/>
        <n v="41636.199999999997"/>
        <n v="41661.599999999999"/>
        <n v="41676.080000000002"/>
        <n v="41681.86"/>
        <n v="41794.629999999997"/>
        <n v="41886.54"/>
        <n v="41949.24"/>
        <n v="41999.519999999997"/>
        <n v="42111.66"/>
        <n v="42112.24"/>
        <n v="42124.52"/>
        <n v="42188.15"/>
        <n v="42211.14"/>
        <n v="42303.69"/>
        <n v="42478.6"/>
        <n v="42538.720000000001"/>
        <n v="42644.2"/>
        <n v="42760.5"/>
        <n v="42764.12"/>
        <n v="42856.84"/>
        <n v="42969.85"/>
        <n v="42983.46"/>
        <n v="43073.760000000002"/>
        <n v="43254.42"/>
        <n v="43578.94"/>
        <n v="43753.34"/>
        <n v="43817.45"/>
        <n v="43896.38"/>
        <n v="43921.18"/>
        <n v="43943.88"/>
        <n v="44202.65"/>
        <n v="44260.75"/>
        <n v="44400.41"/>
        <n v="44423.8"/>
        <n v="44501.4"/>
        <n v="44585.46"/>
        <n v="45008.959999999999"/>
        <n v="45702.02"/>
        <n v="45710.21"/>
        <n v="45863.21"/>
        <n v="46113.51"/>
        <n v="46130.53"/>
        <n v="46151.12"/>
        <n v="46200.99"/>
        <n v="46255.11"/>
        <n v="46599.11"/>
        <n v="46718.16"/>
        <n v="46889.26"/>
        <n v="47055.53"/>
        <n v="47269.85"/>
        <n v="47291.06"/>
        <n v="47305.31"/>
        <n v="47403.88"/>
        <n v="47462.89"/>
        <n v="47496.49"/>
        <n v="47896.79"/>
        <n v="48173.36"/>
        <n v="48517.56"/>
        <n v="48549.18"/>
        <n v="48673.56"/>
        <n v="48675.519999999997"/>
        <n v="48824.45"/>
        <n v="48885.14"/>
        <n v="48970.25"/>
        <n v="49577.66"/>
        <n v="51194.559999999998"/>
        <n v="604.54"/>
        <n v="637.26"/>
        <n v="646.14"/>
        <n v="650"/>
        <n v="668"/>
        <n v="670"/>
        <n v="687.54"/>
        <n v="700"/>
        <n v="722.99"/>
        <n v="760"/>
        <n v="770"/>
        <n v="770.38"/>
        <n v="773.54"/>
        <n v="830.52"/>
        <n v="865.41"/>
        <n v="896.21"/>
        <n v="915.07"/>
        <n v="928.59"/>
        <n v="1006.65"/>
        <n v="1012"/>
        <n v="1019"/>
        <n v="1033.74"/>
        <n v="1044"/>
        <n v="1047"/>
        <n v="1049"/>
        <n v="1056"/>
        <n v="1068"/>
        <n v="1070"/>
        <n v="1082"/>
        <n v="1086"/>
        <n v="1121.8699999999999"/>
        <n v="1131.51"/>
        <n v="1132"/>
        <n v="1135"/>
        <n v="1135.94"/>
        <n v="1136.4000000000001"/>
        <n v="1137"/>
        <n v="1137.47"/>
        <n v="1141"/>
        <n v="1141.45"/>
        <n v="1142"/>
        <n v="1146.8"/>
        <n v="1149"/>
        <n v="1149.4000000000001"/>
        <n v="1158.32"/>
        <n v="1163.46"/>
        <n v="1165"/>
        <n v="1178"/>
        <n v="1178.07"/>
        <n v="1191"/>
        <n v="1200"/>
        <n v="1200.55"/>
        <n v="1210"/>
        <n v="1220"/>
        <n v="1224"/>
        <n v="1228"/>
        <n v="1234"/>
        <n v="1240"/>
        <n v="1241"/>
        <n v="1241.57"/>
        <n v="1242.26"/>
        <n v="1242.82"/>
        <n v="1252.4100000000001"/>
        <n v="1253"/>
        <n v="1253.94"/>
        <n v="1256.3"/>
        <n v="1261.44"/>
        <n v="1263.25"/>
        <n v="1267"/>
        <n v="1276"/>
        <n v="1283"/>
        <n v="1285"/>
        <n v="1286"/>
        <n v="1290.93"/>
        <n v="1293"/>
        <n v="1304"/>
        <n v="1329.17"/>
        <n v="1332.61"/>
        <n v="1338"/>
        <n v="1341.16"/>
        <n v="1359"/>
        <n v="1382"/>
        <n v="1389"/>
        <n v="1390"/>
        <n v="1391.53"/>
        <n v="1400.44"/>
        <n v="1417"/>
        <n v="1421"/>
        <n v="1422"/>
        <n v="1438"/>
        <n v="1445"/>
        <n v="1467"/>
        <n v="1477"/>
        <n v="1481"/>
        <n v="1493"/>
        <n v="1497"/>
        <n v="1532.47"/>
        <n v="1534.3"/>
        <n v="1566.88"/>
        <n v="1607.51"/>
        <n v="1615.77"/>
        <n v="1617.16"/>
        <n v="1621.34"/>
        <n v="1621.88"/>
        <n v="1622.19"/>
        <n v="1625.43"/>
        <n v="1628.47"/>
        <n v="1629.83"/>
        <n v="1631.67"/>
        <n v="1631.82"/>
        <n v="1632.04"/>
        <n v="1632.56"/>
        <n v="1633.04"/>
        <n v="1633.96"/>
        <n v="1634.57"/>
        <n v="1635.73"/>
        <n v="1646.43"/>
        <n v="1665"/>
        <n v="1674.63"/>
        <n v="1682.6"/>
        <n v="1694.8"/>
        <n v="1702.46"/>
        <n v="1704.57"/>
        <n v="1704.7"/>
        <n v="1705.62"/>
        <n v="1708.93"/>
        <n v="1711.03"/>
        <n v="1712.23"/>
        <n v="1719.44"/>
        <n v="1720.35"/>
        <n v="1725.55"/>
        <n v="1727.54"/>
        <n v="1727.79"/>
        <n v="1728.9"/>
        <n v="1731.68"/>
        <n v="1743.21"/>
        <n v="1744.47"/>
        <n v="1748.77"/>
        <n v="1756.6"/>
        <n v="1759.34"/>
        <n v="1769.53"/>
        <n v="1815.88"/>
        <n v="1822.54"/>
        <n v="1824.29"/>
        <n v="1826.84"/>
        <n v="1837.24"/>
        <n v="1837.28"/>
        <n v="1842.52"/>
        <n v="1850.55"/>
        <n v="1863.45"/>
        <n v="1865.98"/>
        <n v="1875.34"/>
        <n v="1877.93"/>
        <n v="1880.07"/>
        <n v="1880.49"/>
        <n v="1908.9"/>
        <n v="1909.53"/>
        <n v="1917.32"/>
        <n v="1964.78"/>
        <n v="1967.02"/>
        <n v="1969.61"/>
        <n v="1972.95"/>
        <n v="1977.82"/>
        <n v="1980.07"/>
        <n v="1981.58"/>
        <n v="1986.93"/>
        <n v="2007.95"/>
        <n v="2020.18"/>
        <n v="2020.55"/>
        <n v="2026.97"/>
        <n v="2045.69"/>
        <n v="2055.3200000000002"/>
        <n v="2094.1"/>
        <n v="2102.2600000000002"/>
        <n v="2103.08"/>
        <n v="2106.2600000000002"/>
        <n v="2117.34"/>
        <n v="2118.61"/>
        <n v="2128.4299999999998"/>
        <n v="2130.6799999999998"/>
        <n v="2134.9"/>
        <n v="2136.88"/>
        <n v="2137.65"/>
        <n v="2138.0700000000002"/>
        <n v="2144.85"/>
        <n v="2154.36"/>
        <n v="2155.6799999999998"/>
        <n v="2156.75"/>
        <n v="2166.73"/>
        <n v="2170.08"/>
        <n v="2193.1999999999998"/>
        <n v="2196.4699999999998"/>
        <n v="2198.19"/>
        <n v="2200.83"/>
        <n v="2201.1"/>
        <n v="2205.98"/>
        <n v="2207.6999999999998"/>
        <n v="2211.13"/>
        <n v="2213.21"/>
        <n v="2217.4699999999998"/>
        <n v="2217.6"/>
        <n v="2219.4499999999998"/>
        <n v="2221.56"/>
        <n v="2250.84"/>
        <n v="2254.8000000000002"/>
        <n v="2261.5700000000002"/>
        <n v="2277.7199999999998"/>
        <n v="2295.2399999999998"/>
        <n v="2302.3000000000002"/>
        <n v="2304"/>
        <n v="2322.62"/>
        <n v="2331.52"/>
        <n v="2352.9699999999998"/>
        <n v="2362.23"/>
        <n v="2373.3000000000002"/>
        <n v="2396.1"/>
        <n v="2404.73"/>
        <n v="2416.96"/>
        <n v="2438.06"/>
        <n v="2457.21"/>
        <n v="2457.5"/>
        <n v="2459.7199999999998"/>
        <n v="2464.62"/>
        <n v="2473.33"/>
        <n v="2480.98"/>
        <n v="2494.02"/>
        <n v="2497.04"/>
        <n v="2498.41"/>
        <n v="2500.9299999999998"/>
        <n v="2510.79"/>
        <n v="2523.17"/>
        <n v="2527.8200000000002"/>
        <n v="2534.39"/>
        <n v="2540.39"/>
        <n v="2545.6799999999998"/>
        <n v="2585.04"/>
        <n v="2585.27"/>
        <n v="2585.85"/>
        <n v="2597.7800000000002"/>
        <n v="2632.99"/>
        <n v="2639.04"/>
        <n v="2643.27"/>
        <n v="2680.95"/>
        <n v="2684.69"/>
        <n v="2689.5"/>
        <n v="2699.57"/>
        <n v="2709.11"/>
        <n v="2709.24"/>
        <n v="2710.83"/>
        <n v="2719.28"/>
        <n v="2721.32"/>
        <n v="2726.06"/>
        <n v="2727.4"/>
        <n v="2730.11"/>
        <n v="2731.91"/>
        <n v="2755.02"/>
        <n v="2758.99"/>
        <n v="2773.46"/>
        <n v="2775.19"/>
        <n v="2789.06"/>
        <n v="2801.26"/>
        <n v="2803.7"/>
        <n v="2819.51"/>
        <n v="2842.76"/>
        <n v="2855.44"/>
        <n v="2866.09"/>
        <n v="2867.12"/>
        <n v="2897.32"/>
        <n v="2897.46"/>
        <n v="2899.49"/>
        <n v="2902.91"/>
        <n v="2904.09"/>
        <n v="2913.57"/>
        <n v="2927.06"/>
        <n v="2974.13"/>
        <n v="2979.52"/>
        <n v="2985.67"/>
        <n v="3012.22"/>
        <n v="3018.04"/>
        <n v="3021.81"/>
        <n v="3044.21"/>
        <n v="3046.06"/>
        <n v="3051.73"/>
        <n v="3056.39"/>
        <n v="3065.49"/>
        <n v="3070.81"/>
        <n v="3077.1"/>
        <n v="3088.06"/>
        <n v="3128.35"/>
        <n v="3161.45"/>
        <n v="3162.02"/>
        <n v="3167.46"/>
        <n v="3171.61"/>
        <n v="3172.02"/>
        <n v="3179.96"/>
        <n v="3180.51"/>
        <n v="3201.25"/>
        <n v="3206.49"/>
        <n v="3208.79"/>
        <n v="3213.62"/>
        <n v="3227.12"/>
        <n v="3238.44"/>
        <n v="3260.2"/>
        <n v="3268.85"/>
        <n v="3279.87"/>
        <n v="3280.22"/>
        <n v="3292.53"/>
        <n v="3300.7"/>
        <n v="3308.46"/>
        <n v="3309.79"/>
        <n v="3342.79"/>
        <n v="3353.28"/>
        <n v="3353.47"/>
        <n v="3366.67"/>
        <n v="3385.4"/>
        <n v="3392.37"/>
        <n v="3392.98"/>
        <n v="3393.36"/>
        <n v="3410.32"/>
        <n v="3434.38"/>
        <n v="3436.5"/>
        <n v="3443.06"/>
        <n v="3453.77"/>
        <n v="3463.51"/>
        <n v="3481.87"/>
        <n v="3484.33"/>
        <n v="3490.55"/>
        <n v="3500.61"/>
        <n v="3537.7"/>
        <n v="3538.9"/>
        <n v="3540.12"/>
        <n v="3554.2"/>
        <n v="3556.92"/>
        <n v="3558.62"/>
        <n v="3562.87"/>
        <n v="3569.96"/>
        <n v="3578"/>
        <n v="3579.83"/>
        <n v="3589.14"/>
        <n v="3591.48"/>
        <n v="3594.17"/>
        <n v="3597.6"/>
        <n v="3603.6"/>
        <n v="3606.43"/>
        <n v="3645.09"/>
        <n v="3653.29"/>
        <n v="3659.35"/>
        <n v="3678.86"/>
        <n v="3688.35"/>
        <n v="3688.38"/>
        <n v="3693.43"/>
        <n v="3699.54"/>
        <n v="3704.35"/>
        <n v="3722.23"/>
        <n v="3732.63"/>
        <n v="3736.46"/>
        <n v="3748.56"/>
        <n v="3756.62"/>
        <n v="3757.84"/>
        <n v="3761.29"/>
        <n v="3766.88"/>
        <n v="3773.23"/>
        <n v="3785.77"/>
        <n v="3793.55"/>
        <n v="3797.2"/>
        <n v="3847.67"/>
        <n v="3857.76"/>
        <n v="3858.51"/>
        <n v="3861.21"/>
        <n v="3866.86"/>
        <n v="3875.73"/>
        <n v="3877.3"/>
        <n v="3889.2"/>
        <n v="3898.35"/>
        <n v="3906.13"/>
        <n v="3910.44"/>
        <n v="3925.76"/>
        <n v="3931.51"/>
        <n v="3935.18"/>
        <n v="3943.6"/>
        <n v="3947.41"/>
        <n v="3955.98"/>
        <n v="3956.07"/>
        <n v="3972.92"/>
        <n v="3987.93"/>
        <n v="3989.84"/>
        <n v="3994.18"/>
        <n v="4002.36"/>
        <n v="4005.42"/>
        <n v="4032.24"/>
        <n v="4038.41"/>
        <n v="4039.9"/>
        <n v="4040.56"/>
        <n v="4047.94"/>
        <n v="4070.42"/>
        <n v="4070.51"/>
        <n v="4074.45"/>
        <n v="4076.5"/>
        <n v="4133.6400000000003"/>
        <n v="4134.08"/>
        <n v="4137.5200000000004"/>
        <n v="4149.74"/>
        <n v="4151.03"/>
        <n v="4154.97"/>
        <n v="4185.1000000000004"/>
        <n v="4188.7299999999996"/>
        <n v="4189.1099999999997"/>
        <n v="4234.93"/>
        <n v="4237.13"/>
        <n v="4239.8900000000003"/>
        <n v="4243.59"/>
        <n v="4250.24"/>
        <n v="4260.74"/>
        <n v="4265.01"/>
        <n v="4278.55"/>
        <n v="4296.2700000000004"/>
        <n v="4320.41"/>
        <n v="4337.74"/>
        <n v="4340.4399999999996"/>
        <n v="4347.0200000000004"/>
        <n v="4349.46"/>
        <n v="4350.51"/>
        <n v="4357.04"/>
        <n v="4391.6499999999996"/>
        <n v="4397.3100000000004"/>
        <n v="4399.7299999999996"/>
        <n v="4402.2299999999996"/>
        <n v="4415.16"/>
        <n v="4420.95"/>
        <n v="4428.8900000000003"/>
        <n v="4433.3900000000003"/>
        <n v="4433.92"/>
        <n v="4435.09"/>
        <n v="4438.26"/>
        <n v="4449.46"/>
        <n v="4454.3999999999996"/>
        <n v="4462.72"/>
        <n v="4463.21"/>
        <n v="4466.62"/>
        <n v="4468.25"/>
        <n v="4488.58"/>
        <n v="4500.34"/>
        <n v="4504.66"/>
        <n v="4511.41"/>
        <n v="4518.3999999999996"/>
        <n v="4518.7700000000004"/>
        <n v="4518.83"/>
        <n v="4527.18"/>
        <n v="4529.4799999999996"/>
        <n v="4536.26"/>
        <n v="4544.2299999999996"/>
        <n v="4561.1899999999996"/>
        <n v="4562.84"/>
        <n v="4564.1899999999996"/>
        <n v="4608.03"/>
        <n v="4618.08"/>
        <n v="4646.76"/>
        <n v="4661.29"/>
        <n v="4667.6099999999997"/>
        <n v="4670.6400000000003"/>
        <n v="4673.3900000000003"/>
        <n v="4674.2"/>
        <n v="4678.8"/>
        <n v="4686.3900000000003"/>
        <n v="4699.47"/>
        <n v="4712.12"/>
        <n v="4718.2"/>
        <n v="4719.5200000000004"/>
        <n v="4719.74"/>
        <n v="4728.71"/>
        <n v="4734.6400000000003"/>
        <n v="4738.2700000000004"/>
        <n v="4740.78"/>
        <n v="4746.34"/>
        <n v="4751.07"/>
        <n v="4753.6400000000003"/>
        <n v="4762.33"/>
        <n v="4766.0200000000004"/>
        <n v="4779.6000000000004"/>
        <n v="4787.42"/>
        <n v="4795.66"/>
        <n v="4812.34"/>
        <n v="4827.1000000000004"/>
        <n v="4827.8999999999996"/>
        <n v="4835.43"/>
        <n v="4837.58"/>
        <n v="4839.18"/>
        <n v="4840.95"/>
        <n v="4843.79"/>
        <n v="4844.67"/>
        <n v="4846.53"/>
        <n v="4846.92"/>
        <n v="4859.8900000000003"/>
        <n v="4877.9799999999996"/>
        <n v="4890"/>
        <n v="4894.3900000000003"/>
        <n v="4894.75"/>
        <n v="4906.41"/>
        <n v="4911.8900000000003"/>
        <n v="4915.0600000000004"/>
        <n v="4922.92"/>
        <n v="4931.6499999999996"/>
        <n v="4934.71"/>
        <n v="4942.0600000000004"/>
        <n v="4985.22"/>
        <n v="4992.38"/>
        <n v="4999.04"/>
        <n v="5002.78"/>
        <n v="5003.7700000000004"/>
        <n v="5003.8500000000004"/>
        <n v="5012.47"/>
        <n v="5028.1499999999996"/>
        <n v="5031.2700000000004"/>
        <n v="5034.1000000000004"/>
        <n v="5043.13"/>
        <n v="5045.1499999999996"/>
        <n v="5054.05"/>
        <n v="5059.5600000000004"/>
        <n v="5077.1899999999996"/>
        <n v="5080.1000000000004"/>
        <n v="5087.92"/>
        <n v="5116.5"/>
        <n v="5124.1899999999996"/>
        <n v="5125.22"/>
        <n v="5138.26"/>
        <n v="5144.18"/>
        <n v="5148.55"/>
        <n v="5152.13"/>
        <n v="5166.96"/>
        <n v="5177.12"/>
        <n v="5195.58"/>
        <n v="5198.6899999999996"/>
        <n v="5207.97"/>
        <n v="5209.58"/>
        <n v="5216.4799999999996"/>
        <n v="5227.99"/>
        <n v="5240.7700000000004"/>
        <n v="5245.23"/>
        <n v="5246.05"/>
        <n v="5253.52"/>
        <n v="5257.51"/>
        <n v="5261.47"/>
        <n v="5266.37"/>
        <n v="5267.82"/>
        <n v="5275.86"/>
        <n v="5291.71"/>
        <n v="5293.67"/>
        <n v="5306.7"/>
        <n v="5312.17"/>
        <n v="5322.24"/>
        <n v="5325.65"/>
        <n v="5327.4"/>
        <n v="5344.81"/>
        <n v="5354.07"/>
        <n v="5373.36"/>
        <n v="5375.04"/>
        <n v="5377.46"/>
        <n v="5383.54"/>
        <n v="5385.34"/>
        <n v="5396.44"/>
        <n v="5397.62"/>
        <n v="5400.98"/>
        <n v="5402.89"/>
        <n v="5411.99"/>
        <n v="5425.02"/>
        <n v="5428.73"/>
        <n v="5428.98"/>
        <n v="5438.75"/>
        <n v="5458.05"/>
        <n v="5466.88"/>
        <n v="5469.01"/>
        <n v="5472.45"/>
        <n v="5478.04"/>
        <n v="5484.47"/>
        <n v="5503.36"/>
        <n v="5539.4"/>
        <n v="5540.35"/>
        <n v="5552.61"/>
        <n v="5576.35"/>
        <n v="5582.95"/>
        <n v="5584.31"/>
        <n v="5587.59"/>
        <n v="5594.85"/>
        <n v="5612.83"/>
        <n v="5630.46"/>
        <n v="5649.72"/>
        <n v="5650.14"/>
        <n v="5662.23"/>
        <n v="5679.13"/>
        <n v="5690.79"/>
        <n v="5693.43"/>
        <n v="5698.74"/>
        <n v="5699.84"/>
        <n v="5708.87"/>
        <n v="5729.01"/>
        <n v="5741.67"/>
        <n v="5748.13"/>
        <n v="5757.41"/>
        <n v="5778.71"/>
        <n v="5807.06"/>
        <n v="5812.9"/>
        <n v="5816.58"/>
        <n v="5832.6"/>
        <n v="5836.52"/>
        <n v="5846.92"/>
        <n v="5847.24"/>
        <n v="5855.9"/>
        <n v="5877.02"/>
        <n v="5910.94"/>
        <n v="5920.1"/>
        <n v="5926.85"/>
        <n v="5926.93"/>
        <n v="5927.65"/>
        <n v="5934.38"/>
        <n v="5960.91"/>
        <n v="5966.89"/>
        <n v="5969.72"/>
        <n v="5972.38"/>
        <n v="5974.38"/>
        <n v="5976.83"/>
        <n v="5979.66"/>
        <n v="5979.73"/>
        <n v="5979.99"/>
        <n v="5989.52"/>
        <n v="5993.62"/>
        <n v="6059.17"/>
        <n v="6061.8"/>
        <n v="6064.37"/>
        <n v="6067.13"/>
        <n v="6074.37"/>
        <n v="6079.67"/>
        <n v="6082.41"/>
        <n v="6098.38"/>
        <n v="6111.95"/>
        <n v="6113.23"/>
        <n v="6117.49"/>
        <n v="6123.57"/>
        <n v="6128.8"/>
        <n v="6138.5"/>
        <n v="6138.58"/>
        <n v="6139.14"/>
        <n v="6147.12"/>
        <n v="6152.05"/>
        <n v="6159.57"/>
        <n v="6183.32"/>
        <n v="6183.46"/>
        <n v="6184.3"/>
        <n v="6185.32"/>
        <n v="6186.13"/>
        <n v="6196.45"/>
        <n v="6198.75"/>
        <n v="6203.9"/>
        <n v="6207.26"/>
        <n v="6219.93"/>
        <n v="6236.95"/>
        <n v="6238.3"/>
        <n v="6250.44"/>
        <n v="6253.85"/>
        <n v="6254.13"/>
        <n v="6255.38"/>
        <n v="6261.2"/>
        <n v="6269.33"/>
        <n v="6272.48"/>
        <n v="6282.24"/>
        <n v="6289.75"/>
        <n v="6293.63"/>
        <n v="6302.23"/>
        <n v="6305.61"/>
        <n v="6311.11"/>
        <n v="6311.95"/>
        <n v="6313.76"/>
        <n v="6334.34"/>
        <n v="6335.64"/>
        <n v="6356.27"/>
        <n v="6358.78"/>
        <n v="6360.99"/>
        <n v="6361.47"/>
        <n v="6367.31"/>
        <n v="6373.56"/>
        <n v="6374.16"/>
        <n v="6389.38"/>
        <n v="6389.53"/>
        <n v="6393.6"/>
        <n v="6406.41"/>
        <n v="6407.05"/>
        <n v="6412.34"/>
        <n v="6414.18"/>
        <n v="6417.28"/>
        <n v="6423.48"/>
        <n v="6435.62"/>
        <n v="6455.86"/>
        <n v="6457.84"/>
        <n v="6473.15"/>
        <n v="6496.89"/>
        <n v="6500.24"/>
        <n v="6512.24"/>
        <n v="6529.21"/>
        <n v="6532.04"/>
        <n v="6536.68"/>
        <n v="6546.16"/>
        <n v="6548.2"/>
        <n v="6551.75"/>
        <n v="6552.01"/>
        <n v="6571.02"/>
        <n v="6571.54"/>
        <n v="6593.51"/>
        <n v="6600.21"/>
        <n v="6600.36"/>
        <n v="6610.11"/>
        <n v="6630.31"/>
        <n v="6638.16"/>
        <n v="6639.3"/>
        <n v="6640.54"/>
        <n v="6652.53"/>
        <n v="6653.79"/>
        <n v="6664.32"/>
        <n v="6664.69"/>
        <n v="6666.24"/>
        <n v="6686.43"/>
        <n v="6700.56"/>
        <n v="6706.47"/>
        <n v="6710.19"/>
        <n v="6721.37"/>
        <n v="6738.84"/>
        <n v="6746.74"/>
        <n v="6748.59"/>
        <n v="6749.63"/>
        <n v="6750.27"/>
        <n v="6753.04"/>
        <n v="6770.19"/>
        <n v="6775.96"/>
        <n v="6781.35"/>
        <n v="6781.52"/>
        <n v="6799.46"/>
        <n v="6809.46"/>
        <n v="6827.69"/>
        <n v="6837.37"/>
        <n v="6842.28"/>
        <n v="6843.17"/>
        <n v="6849.03"/>
        <n v="6858.48"/>
        <n v="6863.49"/>
        <n v="6868.39"/>
        <n v="6876.53"/>
        <n v="6877.98"/>
        <n v="6895.19"/>
        <n v="6933.24"/>
        <n v="6938.11"/>
        <n v="6940.91"/>
        <n v="6940.94"/>
        <n v="6948.7"/>
        <n v="6951.12"/>
        <n v="6965.21"/>
        <n v="6986.7"/>
        <n v="6989.95"/>
        <n v="7003.1"/>
        <n v="7033.08"/>
        <n v="7042.11"/>
        <n v="7045.5"/>
        <n v="7046.72"/>
        <n v="7050.02"/>
        <n v="7050.64"/>
        <n v="7054.41"/>
        <n v="7096.98"/>
        <n v="7106.81"/>
        <n v="7125.25"/>
        <n v="7128.64"/>
        <n v="7133.9"/>
        <n v="7144.4"/>
        <n v="7144.86"/>
        <n v="7147.11"/>
        <n v="7147.47"/>
        <n v="7151.09"/>
        <n v="7153.55"/>
        <n v="7160.09"/>
        <n v="7160.33"/>
        <n v="7162.01"/>
        <n v="7173.36"/>
        <n v="7175.51"/>
        <n v="7179.52"/>
        <n v="7196.87"/>
        <n v="7201.7"/>
        <n v="7209.49"/>
        <n v="7222.79"/>
        <n v="7228.22"/>
        <n v="7243.81"/>
        <n v="7248.71"/>
        <n v="7256.72"/>
        <n v="7261.74"/>
        <n v="7265.58"/>
        <n v="7265.7"/>
        <n v="7273.02"/>
        <n v="7281.51"/>
        <n v="7318.21"/>
        <n v="7318.22"/>
        <n v="7322.86"/>
        <n v="7323.73"/>
        <n v="7325.05"/>
        <n v="7325.47"/>
        <n v="7337.75"/>
        <n v="7339.93"/>
        <n v="7345.08"/>
        <n v="7345.73"/>
        <n v="7349.12"/>
        <n v="7357.49"/>
        <n v="7358.18"/>
        <n v="7362.31"/>
        <n v="7371.77"/>
        <n v="7388.85"/>
        <n v="7403.98"/>
        <n v="7418.52"/>
        <n v="7419.48"/>
        <n v="7421.19"/>
        <n v="7441.5"/>
        <n v="7443.64"/>
        <n v="7445.92"/>
        <n v="7448.4"/>
        <n v="7450.36"/>
        <n v="7463.51"/>
        <n v="7487.38"/>
        <n v="7494.63"/>
        <n v="7504.3"/>
        <n v="7512.27"/>
        <n v="7526.71"/>
        <n v="7531.7"/>
        <n v="7537.16"/>
        <n v="7538.52"/>
        <n v="7567.13"/>
        <n v="7585.62"/>
        <n v="7607.03"/>
        <n v="7609.6"/>
        <n v="7623.13"/>
        <n v="7623.52"/>
        <n v="7626.99"/>
        <n v="7633.72"/>
        <n v="7636.92"/>
        <n v="7639.42"/>
        <n v="7640.31"/>
        <n v="7642.05"/>
        <n v="7650.77"/>
        <n v="7650.8"/>
        <n v="7652.26"/>
        <n v="7657.69"/>
        <n v="7670.75"/>
        <n v="7676.4"/>
        <n v="7680.92"/>
        <n v="7681.17"/>
        <n v="7682.67"/>
        <n v="7684.62"/>
        <n v="7726.85"/>
        <n v="7727.25"/>
        <n v="7729.65"/>
        <n v="7731.43"/>
        <n v="7736.39"/>
        <n v="7740.34"/>
        <n v="7742.11"/>
        <n v="7749.16"/>
        <n v="7763.06"/>
        <n v="7789.64"/>
        <n v="7794.68"/>
        <n v="7803.77"/>
        <n v="7804.16"/>
        <n v="7812.67"/>
        <n v="7844.8"/>
        <n v="7851.85"/>
        <n v="7896.41"/>
        <n v="7935.29"/>
        <n v="7948.22"/>
        <n v="7953.72"/>
        <n v="7954.52"/>
        <n v="7958.13"/>
        <n v="7966.81"/>
        <n v="7980.34"/>
        <n v="7986.48"/>
        <n v="8004.96"/>
        <n v="8014.62"/>
        <n v="8017.06"/>
        <n v="8021.11"/>
        <n v="8023.14"/>
        <n v="8026.67"/>
        <n v="8027.97"/>
        <n v="8035.64"/>
        <n v="8059.06"/>
        <n v="8062.31"/>
        <n v="8062.76"/>
        <n v="8067.83"/>
        <n v="8068.19"/>
        <n v="8071.57"/>
        <n v="8077.41"/>
        <n v="8081.26"/>
        <n v="8081.74"/>
        <n v="8083.92"/>
        <n v="8091.3"/>
        <n v="8116.68"/>
        <n v="8124.41"/>
        <n v="8125.78"/>
        <n v="8157.92"/>
        <n v="8162.72"/>
        <n v="8177.9"/>
        <n v="8179.51"/>
        <n v="8182.89"/>
        <n v="8188.12"/>
        <n v="8211.1"/>
        <n v="8232.64"/>
        <n v="8233.1"/>
        <n v="8240.59"/>
        <n v="8252.2800000000007"/>
        <n v="8268"/>
        <n v="8269.0400000000009"/>
        <n v="8271.4599999999991"/>
        <n v="8277.52"/>
        <n v="8280.6200000000008"/>
        <n v="8283.68"/>
        <n v="8310.84"/>
        <n v="8314.65"/>
        <n v="8334.4599999999991"/>
        <n v="8334.59"/>
        <n v="8342.91"/>
        <n v="8347.16"/>
        <n v="8355.5400000000009"/>
        <n v="8396.6200000000008"/>
        <n v="8400.01"/>
        <n v="8410.0499999999993"/>
        <n v="8428.07"/>
        <n v="8440.0499999999993"/>
        <n v="8442.67"/>
        <n v="8444.4699999999993"/>
        <n v="8448.66"/>
        <n v="8450.82"/>
        <n v="8457.82"/>
        <n v="8466.35"/>
        <n v="8471.65"/>
        <n v="8515.76"/>
        <n v="8520.0300000000007"/>
        <n v="8522"/>
        <n v="8527.5300000000007"/>
        <n v="8534.67"/>
        <n v="8538.2900000000009"/>
        <n v="8539.67"/>
        <n v="8547.69"/>
        <n v="8551.35"/>
        <n v="8556.91"/>
        <n v="8567.25"/>
        <n v="8572.0400000000009"/>
        <n v="8573.2999999999993"/>
        <n v="8582.2999999999993"/>
        <n v="8596.83"/>
        <n v="8601.33"/>
        <n v="8603.82"/>
        <n v="8604.48"/>
        <n v="8605.36"/>
        <n v="8606.2199999999993"/>
        <n v="8615.2999999999993"/>
        <n v="8665.09"/>
        <n v="8665.14"/>
        <n v="8671.19"/>
        <n v="8688.86"/>
        <n v="8701.84"/>
        <n v="8703.4599999999991"/>
        <n v="8733.23"/>
        <n v="8747.68"/>
        <n v="8760.1200000000008"/>
        <n v="8765.25"/>
        <n v="8798.59"/>
        <n v="8800.49"/>
        <n v="8821.8799999999992"/>
        <n v="8823.2800000000007"/>
        <n v="8823.99"/>
        <n v="8824.27"/>
        <n v="8825.09"/>
        <n v="8827.2099999999991"/>
        <n v="8835.26"/>
        <n v="8871.15"/>
        <n v="8891.14"/>
        <n v="8906.14"/>
        <n v="8908.4699999999993"/>
        <n v="8930.93"/>
        <n v="8932.08"/>
        <n v="8944.1200000000008"/>
        <n v="8954.99"/>
        <n v="8964.06"/>
        <n v="8965.7999999999993"/>
        <n v="8968.33"/>
        <n v="8988.16"/>
        <n v="8998.43"/>
        <n v="9010.2000000000007"/>
        <n v="9048.0300000000007"/>
        <n v="9058.73"/>
        <n v="9095.07"/>
        <n v="9095.94"/>
        <n v="9101.7999999999993"/>
        <n v="9140.9500000000007"/>
        <n v="9144.57"/>
        <n v="9174.14"/>
        <n v="9182.17"/>
        <n v="9193.84"/>
        <n v="9210.06"/>
        <n v="9222.4"/>
        <n v="9225.26"/>
        <n v="9247.94"/>
        <n v="9249.5"/>
        <n v="9264.7999999999993"/>
        <n v="9282.48"/>
        <n v="9285.8700000000008"/>
        <n v="9288.0300000000007"/>
        <n v="9290.14"/>
        <n v="9301.89"/>
        <n v="9304.7000000000007"/>
        <n v="9310.81"/>
        <n v="9315.41"/>
        <n v="9320.26"/>
        <n v="9338.61"/>
        <n v="9344.2000000000007"/>
        <n v="9377.4500000000007"/>
        <n v="9377.9"/>
        <n v="9380.75"/>
        <n v="9386.16"/>
        <n v="9391.35"/>
        <n v="9411.01"/>
        <n v="9414.92"/>
        <n v="9432.93"/>
        <n v="9447.25"/>
        <n v="9447.3799999999992"/>
        <n v="9453.92"/>
        <n v="9487.64"/>
        <n v="9500.57"/>
        <n v="9504.31"/>
        <n v="9507.68"/>
        <n v="9528.9"/>
        <n v="9538.65"/>
        <n v="9540.17"/>
        <n v="9541.7000000000007"/>
        <n v="9549.57"/>
        <n v="9566.99"/>
        <n v="9582.5400000000009"/>
        <n v="9583.89"/>
        <n v="9584.0400000000009"/>
        <n v="9597.6299999999992"/>
        <n v="9617.66"/>
        <n v="9619.18"/>
        <n v="9620.33"/>
        <n v="9625.92"/>
        <n v="9628.7900000000009"/>
        <n v="9630.4"/>
        <n v="9630.91"/>
        <n v="9634.5400000000009"/>
        <n v="9644.25"/>
        <n v="9653.81"/>
        <n v="9664.34"/>
        <n v="9684.2900000000009"/>
        <n v="9698.42"/>
        <n v="9704.67"/>
        <n v="9710.7099999999991"/>
        <n v="9722.77"/>
        <n v="9724.5300000000007"/>
        <n v="9748.91"/>
        <n v="9753.49"/>
        <n v="9764.08"/>
        <n v="9778.35"/>
        <n v="9787.32"/>
        <n v="9788.8700000000008"/>
        <n v="9800.89"/>
        <n v="9819.25"/>
        <n v="9844.4500000000007"/>
        <n v="9850.43"/>
        <n v="9855.1299999999992"/>
        <n v="9861.0300000000007"/>
        <n v="9863.4699999999993"/>
        <n v="9866.2999999999993"/>
        <n v="9869.81"/>
        <n v="9870.59"/>
        <n v="9872.7000000000007"/>
        <n v="9875.68"/>
        <n v="9880.07"/>
        <n v="9890.23"/>
        <n v="9894.69"/>
        <n v="9907.83"/>
        <n v="9910.36"/>
        <n v="9930.64"/>
        <n v="9931.9599999999991"/>
        <n v="9933.44"/>
        <n v="9957.7199999999993"/>
        <n v="9964.06"/>
        <n v="10011.44"/>
        <n v="10027.15"/>
        <n v="10043.25"/>
        <n v="10065.41"/>
        <n v="10072.06"/>
        <n v="10085.85"/>
        <n v="10096.969999999999"/>
        <n v="10106.129999999999"/>
        <n v="10107.219999999999"/>
        <n v="10115.01"/>
        <n v="10141.14"/>
        <n v="10146.129999999999"/>
        <n v="10156.780000000001"/>
        <n v="10160.870000000001"/>
        <n v="10191.82"/>
        <n v="10197.77"/>
        <n v="10214.64"/>
        <n v="10226.280000000001"/>
        <n v="10231.5"/>
        <n v="10259.129999999999"/>
        <n v="10269.459999999999"/>
        <n v="10274.33"/>
        <n v="10276.99"/>
        <n v="10308.040000000001"/>
        <n v="10310.780000000001"/>
        <n v="10315.91"/>
        <n v="10322.9"/>
        <n v="10325.209999999999"/>
        <n v="10329.06"/>
        <n v="10338.93"/>
        <n v="10352.48"/>
        <n v="10355.64"/>
        <n v="10356.67"/>
        <n v="10370.91"/>
        <n v="10381.48"/>
        <n v="10403.27"/>
        <n v="10407.09"/>
        <n v="10407.98"/>
        <n v="10419.59"/>
        <n v="10419.65"/>
        <n v="10435.07"/>
        <n v="10436.1"/>
        <n v="10450.549999999999"/>
        <n v="10455.1"/>
        <n v="10455.14"/>
        <n v="10459.19"/>
        <n v="10461.98"/>
        <n v="10464.83"/>
        <n v="10486.55"/>
        <n v="10493.95"/>
        <n v="10546.48"/>
        <n v="10560.49"/>
        <n v="10564.88"/>
        <n v="10577.09"/>
        <n v="10579.71"/>
        <n v="10594.23"/>
        <n v="10594.5"/>
        <n v="10600.55"/>
        <n v="10601.41"/>
        <n v="10601.63"/>
        <n v="10608.67"/>
        <n v="10617.04"/>
        <n v="10620.26"/>
        <n v="10627.81"/>
        <n v="10665.44"/>
        <n v="10676.83"/>
        <n v="10690.11"/>
        <n v="10698.38"/>
        <n v="10702.64"/>
        <n v="10704.47"/>
        <n v="10719.57"/>
        <n v="10736.87"/>
        <n v="10749.02"/>
        <n v="10769.75"/>
        <n v="10791.96"/>
        <n v="10795.94"/>
        <n v="10796.35"/>
        <n v="10797.34"/>
        <n v="10806.84"/>
        <n v="10807.49"/>
        <n v="10848.13"/>
        <n v="10886.66"/>
        <n v="10923.93"/>
        <n v="10928.85"/>
        <n v="10942.13"/>
        <n v="10959.33"/>
        <n v="10959.69"/>
        <n v="10965.45"/>
        <n v="10976.25"/>
        <n v="10977.21"/>
        <n v="10991.58"/>
        <n v="11013.71"/>
        <n v="11015.17"/>
        <n v="11018.05"/>
        <n v="11028.56"/>
        <n v="11033.66"/>
        <n v="11037.51"/>
        <n v="11037.85"/>
        <n v="11046.02"/>
        <n v="11068.7"/>
        <n v="11070.54"/>
        <n v="11073.18"/>
        <n v="11082.58"/>
        <n v="11085.59"/>
        <n v="11090.72"/>
        <n v="11093.62"/>
        <n v="11103.33"/>
        <n v="11150.78"/>
        <n v="11163.57"/>
        <n v="11165.42"/>
        <n v="11217.35"/>
        <n v="11244.38"/>
        <n v="11250.43"/>
        <n v="11253.42"/>
        <n v="11255.29"/>
        <n v="11264.54"/>
        <n v="11265.71"/>
        <n v="11272.33"/>
        <n v="11286.54"/>
        <n v="11289.11"/>
        <n v="11299.34"/>
        <n v="11305.93"/>
        <n v="11312.33"/>
        <n v="11318.57"/>
        <n v="11319.12"/>
        <n v="11321.49"/>
        <n v="11326.71"/>
        <n v="11344.32"/>
        <n v="11345.52"/>
        <n v="11353.23"/>
        <n v="11362.76"/>
        <n v="11363.28"/>
        <n v="11365.95"/>
        <n v="11369.39"/>
        <n v="11378.57"/>
        <n v="11381.33"/>
        <n v="11388.27"/>
        <n v="11394.07"/>
        <n v="11396.9"/>
        <n v="11411.69"/>
        <n v="11419.49"/>
        <n v="11435.74"/>
        <n v="11436.74"/>
        <n v="11454.02"/>
        <n v="11455.28"/>
        <n v="11478.14"/>
        <n v="11482.63"/>
        <n v="11488.32"/>
        <n v="11492.46"/>
        <n v="11497.69"/>
        <n v="11512.41"/>
        <n v="11520.1"/>
        <n v="11524.25"/>
        <n v="11530.12"/>
        <n v="11534.87"/>
        <n v="11538.42"/>
        <n v="11540.25"/>
        <n v="11552.9"/>
        <n v="11554.22"/>
        <n v="11566.3"/>
        <n v="11602.75"/>
        <n v="11625.11"/>
        <n v="11657.72"/>
        <n v="11657.81"/>
        <n v="11658.12"/>
        <n v="11658.38"/>
        <n v="11674.13"/>
        <n v="11696.52"/>
        <n v="11712.97"/>
        <n v="11729.68"/>
        <n v="11735.88"/>
        <n v="11737.85"/>
        <n v="11741.73"/>
        <n v="11743.3"/>
        <n v="11743.93"/>
        <n v="11752.68"/>
        <n v="11763"/>
        <n v="11773.06"/>
        <n v="11830.61"/>
        <n v="11833.78"/>
        <n v="11840.78"/>
        <n v="11842.44"/>
        <n v="11842.62"/>
        <n v="11848.14"/>
        <n v="11856.41"/>
        <n v="11858.56"/>
        <n v="11879.1"/>
        <n v="11881.36"/>
        <n v="11881.97"/>
        <n v="11884.05"/>
        <n v="11931.13"/>
        <n v="11938.26"/>
        <n v="11941.83"/>
        <n v="11944.59"/>
        <n v="11945.13"/>
        <n v="11946.63"/>
        <n v="11987.17"/>
        <n v="11987.68"/>
        <n v="11994.89"/>
        <n v="12001.29"/>
        <n v="12032.33"/>
        <n v="12035.18"/>
        <n v="12044.34"/>
        <n v="12048.13"/>
        <n v="12091.34"/>
        <n v="12094.48"/>
        <n v="12096.65"/>
        <n v="12105.32"/>
        <n v="12124.99"/>
        <n v="12129.61"/>
        <n v="12142.58"/>
        <n v="12146.97"/>
        <n v="12148.2"/>
        <n v="12198.64"/>
        <n v="12218.7"/>
        <n v="12222.9"/>
        <n v="12224.35"/>
        <n v="12231.61"/>
        <n v="12233.83"/>
        <n v="12235.84"/>
        <n v="12244.53"/>
        <n v="12245.17"/>
        <n v="12254.44"/>
        <n v="12255.04"/>
        <n v="12265.51"/>
        <n v="12268.63"/>
        <n v="12269.69"/>
        <n v="12282.03"/>
        <n v="12282.38"/>
        <n v="12299.59"/>
        <n v="12333.83"/>
        <n v="12347.17"/>
        <n v="12363.55"/>
        <n v="12369.89"/>
        <n v="12404.88"/>
        <n v="12407.3"/>
        <n v="12408.29"/>
        <n v="12430.95"/>
        <n v="12452.25"/>
        <n v="12475.35"/>
        <n v="12485.8"/>
        <n v="12495.29"/>
        <n v="12499.88"/>
        <n v="12523.6"/>
        <n v="12557.61"/>
        <n v="12574.05"/>
      </sharedItems>
    </cacheField>
    <cacheField name="Hospital Tier" numFmtId="165">
      <sharedItems/>
    </cacheField>
    <cacheField name="City Tier" numFmtId="165">
      <sharedItems/>
    </cacheField>
    <cacheField name="State ID" numFmtId="2">
      <sharedItems/>
    </cacheField>
    <cacheField name="Age" numFmtId="1">
      <sharedItems containsSemiMixedTypes="0" containsString="0" containsNumber="1" containsInteger="1" minValue="18" maxValue="65"/>
    </cacheField>
  </cacheFields>
  <extLst>
    <ext xmlns:x14="http://schemas.microsoft.com/office/spreadsheetml/2009/9/main" uri="{725AE2AE-9491-48be-B2B4-4EB974FC3084}">
      <x14:pivotCacheDefinition pivotCacheId="17287547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3">
  <r>
    <s v="ID1"/>
    <n v="1992"/>
    <s v="Jul"/>
    <n v="9"/>
    <s v="9-Jul-1992"/>
    <d v="2023-06-08T00:00:00"/>
    <n v="30"/>
    <n v="0"/>
    <n v="563.84"/>
    <x v="0"/>
    <x v="0"/>
    <s v="R1013"/>
  </r>
  <r>
    <s v="ID10"/>
    <n v="1992"/>
    <s v="Nov"/>
    <n v="30"/>
    <s v="30-Nov-1992"/>
    <d v="2023-06-08T00:00:00"/>
    <n v="30"/>
    <n v="0"/>
    <n v="570.62"/>
    <x v="0"/>
    <x v="1"/>
    <s v="R1013"/>
  </r>
  <r>
    <s v="ID100"/>
    <n v="1993"/>
    <s v="Jun"/>
    <n v="30"/>
    <s v="30-Jun-1993"/>
    <d v="2023-06-08T00:00:00"/>
    <n v="29"/>
    <n v="0"/>
    <n v="600"/>
    <x v="0"/>
    <x v="1"/>
    <s v="R1013"/>
  </r>
  <r>
    <s v="ID1000"/>
    <n v="1992"/>
    <s v="Sep"/>
    <n v="13"/>
    <s v="13-Sep-1992"/>
    <d v="2023-06-08T00:00:00"/>
    <n v="30"/>
    <n v="0"/>
    <n v="604.54"/>
    <x v="1"/>
    <x v="0"/>
    <s v="R1013"/>
  </r>
  <r>
    <s v="ID1001"/>
    <n v="1998"/>
    <s v="Jul"/>
    <n v="27"/>
    <s v="27-Jul-1998"/>
    <d v="2023-06-08T00:00:00"/>
    <n v="24"/>
    <n v="0"/>
    <n v="637.26"/>
    <x v="1"/>
    <x v="0"/>
    <s v="R1013"/>
  </r>
  <r>
    <s v="ID1002"/>
    <n v="2001"/>
    <s v="Nov"/>
    <n v="20"/>
    <s v="20-Nov-2001"/>
    <d v="2023-06-08T00:00:00"/>
    <n v="21"/>
    <n v="0"/>
    <n v="646.14"/>
    <x v="1"/>
    <x v="0"/>
    <s v="R1012"/>
  </r>
  <r>
    <s v="ID1003"/>
    <n v="1993"/>
    <s v="Jun"/>
    <n v="1"/>
    <s v="1-Jun-1993"/>
    <d v="2023-06-08T00:00:00"/>
    <n v="30"/>
    <n v="0"/>
    <n v="650"/>
    <x v="1"/>
    <x v="0"/>
    <s v="R1013"/>
  </r>
  <r>
    <s v="ID1004"/>
    <n v="1995"/>
    <s v="Jul"/>
    <n v="4"/>
    <s v="4-Jul-1995"/>
    <d v="2023-06-08T00:00:00"/>
    <n v="27"/>
    <n v="0"/>
    <n v="650"/>
    <x v="1"/>
    <x v="0"/>
    <s v="R1013"/>
  </r>
  <r>
    <s v="ID1005"/>
    <n v="2002"/>
    <s v="Nov"/>
    <n v="29"/>
    <s v="29-Nov-2002"/>
    <d v="2023-06-08T00:00:00"/>
    <n v="20"/>
    <n v="0"/>
    <n v="668"/>
    <x v="1"/>
    <x v="2"/>
    <s v="R1012"/>
  </r>
  <r>
    <s v="ID1006"/>
    <n v="1997"/>
    <s v="Nov"/>
    <n v="9"/>
    <s v="9-Nov-1997"/>
    <d v="2023-06-08T00:00:00"/>
    <n v="25"/>
    <n v="0"/>
    <n v="670"/>
    <x v="1"/>
    <x v="0"/>
    <s v="R1013"/>
  </r>
  <r>
    <s v="ID1007"/>
    <n v="2001"/>
    <s v="Sep"/>
    <n v="12"/>
    <s v="12-Sep-2001"/>
    <d v="2023-06-08T00:00:00"/>
    <n v="21"/>
    <n v="0"/>
    <n v="687.54"/>
    <x v="1"/>
    <x v="2"/>
    <s v="R1013"/>
  </r>
  <r>
    <s v="ID1008"/>
    <n v="1999"/>
    <s v="Dec"/>
    <n v="26"/>
    <s v="26-Dec-1999"/>
    <d v="2023-06-08T00:00:00"/>
    <n v="23"/>
    <n v="0"/>
    <n v="700"/>
    <x v="0"/>
    <x v="0"/>
    <s v="R1013"/>
  </r>
  <r>
    <s v="ID1009"/>
    <n v="1999"/>
    <s v="Dec"/>
    <n v="14"/>
    <s v="14-Dec-1999"/>
    <d v="2023-06-08T00:00:00"/>
    <n v="23"/>
    <n v="0"/>
    <n v="722.99"/>
    <x v="1"/>
    <x v="1"/>
    <s v="R1013"/>
  </r>
  <r>
    <s v="ID101"/>
    <n v="2002"/>
    <s v="Sep"/>
    <n v="19"/>
    <s v="19-Sep-2002"/>
    <d v="2023-06-08T00:00:00"/>
    <n v="20"/>
    <n v="0"/>
    <n v="750"/>
    <x v="1"/>
    <x v="1"/>
    <s v="R1012"/>
  </r>
  <r>
    <s v="ID1010"/>
    <n v="1993"/>
    <s v="Aug"/>
    <n v="9"/>
    <s v="9-Aug-1993"/>
    <d v="2023-06-08T00:00:00"/>
    <n v="29"/>
    <n v="0"/>
    <n v="760"/>
    <x v="1"/>
    <x v="1"/>
    <s v="R1013"/>
  </r>
  <r>
    <s v="ID1011"/>
    <n v="1996"/>
    <s v="Oct"/>
    <n v="22"/>
    <s v="22-Oct-1996"/>
    <d v="2023-06-08T00:00:00"/>
    <n v="26"/>
    <n v="0"/>
    <n v="760"/>
    <x v="1"/>
    <x v="0"/>
    <s v="R1013"/>
  </r>
  <r>
    <s v="ID1012"/>
    <n v="1993"/>
    <s v="Jun"/>
    <n v="28"/>
    <s v="28-Jun-1993"/>
    <d v="2023-06-08T00:00:00"/>
    <n v="29"/>
    <n v="0"/>
    <n v="770"/>
    <x v="1"/>
    <x v="0"/>
    <s v="R1013"/>
  </r>
  <r>
    <s v="ID1013"/>
    <n v="1996"/>
    <s v="Sep"/>
    <n v="18"/>
    <s v="18-Sep-1996"/>
    <d v="2023-06-08T00:00:00"/>
    <n v="26"/>
    <n v="0"/>
    <n v="770.38"/>
    <x v="1"/>
    <x v="2"/>
    <s v="R1012"/>
  </r>
  <r>
    <s v="ID1014"/>
    <n v="1995"/>
    <s v="Dec"/>
    <n v="7"/>
    <s v="7-Dec-1995"/>
    <d v="2023-06-08T00:00:00"/>
    <n v="27"/>
    <n v="0"/>
    <n v="773.54"/>
    <x v="1"/>
    <x v="2"/>
    <s v="R1013"/>
  </r>
  <r>
    <s v="ID1015"/>
    <n v="2004"/>
    <s v="Oct"/>
    <n v="7"/>
    <s v="7-Oct-2004"/>
    <d v="2023-06-08T00:00:00"/>
    <n v="18"/>
    <n v="0"/>
    <n v="830.52"/>
    <x v="1"/>
    <x v="2"/>
    <s v="R1011"/>
  </r>
  <r>
    <s v="ID1016"/>
    <n v="2000"/>
    <s v="Nov"/>
    <n v="18"/>
    <s v="18-Nov-2000"/>
    <d v="2023-06-08T00:00:00"/>
    <n v="22"/>
    <n v="0"/>
    <n v="865.41"/>
    <x v="1"/>
    <x v="1"/>
    <s v="R1013"/>
  </r>
  <r>
    <s v="ID1017"/>
    <n v="1993"/>
    <s v="Nov"/>
    <n v="27"/>
    <s v="27-Nov-1993"/>
    <d v="2023-06-08T00:00:00"/>
    <n v="29"/>
    <n v="0"/>
    <n v="896.21"/>
    <x v="1"/>
    <x v="1"/>
    <s v="R1013"/>
  </r>
  <r>
    <s v="ID1018"/>
    <n v="1994"/>
    <s v="Oct"/>
    <n v="30"/>
    <s v="30-Oct-1994"/>
    <d v="2023-06-08T00:00:00"/>
    <n v="28"/>
    <n v="0"/>
    <n v="915.07"/>
    <x v="1"/>
    <x v="1"/>
    <s v="R1013"/>
  </r>
  <r>
    <s v="ID1019"/>
    <n v="1995"/>
    <s v="Oct"/>
    <n v="28"/>
    <s v="28-Oct-1995"/>
    <d v="2023-06-08T00:00:00"/>
    <n v="27"/>
    <n v="0"/>
    <n v="928.59"/>
    <x v="1"/>
    <x v="1"/>
    <s v="R1013"/>
  </r>
  <r>
    <s v="ID102"/>
    <n v="2001"/>
    <s v="Aug"/>
    <n v="19"/>
    <s v="19-Aug-2001"/>
    <d v="2023-06-08T00:00:00"/>
    <n v="21"/>
    <n v="0"/>
    <n v="964.71"/>
    <x v="1"/>
    <x v="2"/>
    <s v="R1013"/>
  </r>
  <r>
    <s v="ID1020"/>
    <n v="1994"/>
    <s v="Nov"/>
    <n v="22"/>
    <s v="22-Nov-1994"/>
    <d v="2023-06-08T00:00:00"/>
    <n v="28"/>
    <n v="0"/>
    <n v="1006.65"/>
    <x v="1"/>
    <x v="2"/>
    <s v="R1013"/>
  </r>
  <r>
    <s v="ID1021"/>
    <n v="2000"/>
    <s v="Oct"/>
    <n v="9"/>
    <s v="9-Oct-2000"/>
    <d v="2023-06-08T00:00:00"/>
    <n v="22"/>
    <n v="0"/>
    <n v="1012"/>
    <x v="1"/>
    <x v="2"/>
    <s v="R1013"/>
  </r>
  <r>
    <s v="ID1022"/>
    <n v="1999"/>
    <s v="Aug"/>
    <n v="5"/>
    <s v="5-Aug-1999"/>
    <d v="2023-06-08T00:00:00"/>
    <n v="23"/>
    <n v="0"/>
    <n v="1019"/>
    <x v="1"/>
    <x v="2"/>
    <s v="R1013"/>
  </r>
  <r>
    <s v="ID1023"/>
    <n v="1995"/>
    <s v="Oct"/>
    <n v="5"/>
    <s v="5-Oct-1995"/>
    <d v="2023-06-08T00:00:00"/>
    <n v="27"/>
    <n v="0"/>
    <n v="1033.74"/>
    <x v="1"/>
    <x v="1"/>
    <s v="R1013"/>
  </r>
  <r>
    <s v="ID1024"/>
    <n v="1994"/>
    <s v="Nov"/>
    <n v="17"/>
    <s v="17-Nov-1994"/>
    <d v="2023-06-08T00:00:00"/>
    <n v="28"/>
    <n v="0"/>
    <n v="1044"/>
    <x v="1"/>
    <x v="2"/>
    <s v="R1013"/>
  </r>
  <r>
    <s v="ID1025"/>
    <n v="2002"/>
    <s v="Jul"/>
    <n v="20"/>
    <s v="20-Jul-2002"/>
    <d v="2023-06-08T00:00:00"/>
    <n v="20"/>
    <n v="0"/>
    <n v="1047"/>
    <x v="1"/>
    <x v="1"/>
    <s v="R1013"/>
  </r>
  <r>
    <s v="ID1026"/>
    <n v="2002"/>
    <s v="Jul"/>
    <n v="1"/>
    <s v="1-Jul-2002"/>
    <d v="2023-06-08T00:00:00"/>
    <n v="20"/>
    <n v="0"/>
    <n v="1049"/>
    <x v="1"/>
    <x v="2"/>
    <s v="R1012"/>
  </r>
  <r>
    <s v="ID1027"/>
    <n v="1995"/>
    <s v="Jun"/>
    <n v="1"/>
    <s v="1-Jun-1995"/>
    <d v="2023-06-08T00:00:00"/>
    <n v="28"/>
    <n v="0"/>
    <n v="1056"/>
    <x v="1"/>
    <x v="2"/>
    <s v="R1013"/>
  </r>
  <r>
    <s v="ID1028"/>
    <n v="1993"/>
    <s v="Sep"/>
    <n v="28"/>
    <s v="28-Sep-1993"/>
    <d v="2023-06-08T00:00:00"/>
    <n v="29"/>
    <n v="0"/>
    <n v="1068"/>
    <x v="1"/>
    <x v="1"/>
    <s v="R1013"/>
  </r>
  <r>
    <s v="ID1029"/>
    <n v="2004"/>
    <s v="Aug"/>
    <n v="24"/>
    <s v="24-Aug-2004"/>
    <d v="2023-06-08T00:00:00"/>
    <n v="18"/>
    <n v="0"/>
    <n v="1070"/>
    <x v="1"/>
    <x v="0"/>
    <s v="R1013"/>
  </r>
  <r>
    <s v="ID103"/>
    <n v="1997"/>
    <s v="Aug"/>
    <n v="13"/>
    <s v="13-Aug-1997"/>
    <d v="2023-06-08T00:00:00"/>
    <n v="25"/>
    <n v="0"/>
    <n v="1071"/>
    <x v="1"/>
    <x v="0"/>
    <s v="R1013"/>
  </r>
  <r>
    <s v="ID1030"/>
    <n v="1998"/>
    <s v="Dec"/>
    <n v="26"/>
    <s v="26-Dec-1998"/>
    <d v="2023-06-08T00:00:00"/>
    <n v="24"/>
    <n v="0"/>
    <n v="1082"/>
    <x v="1"/>
    <x v="2"/>
    <s v="R1013"/>
  </r>
  <r>
    <s v="ID1031"/>
    <n v="2002"/>
    <s v="Aug"/>
    <n v="13"/>
    <s v="13-Aug-2002"/>
    <d v="2023-06-08T00:00:00"/>
    <n v="20"/>
    <n v="0"/>
    <n v="1086"/>
    <x v="1"/>
    <x v="0"/>
    <s v="R1013"/>
  </r>
  <r>
    <s v="ID1032"/>
    <n v="2004"/>
    <s v="Nov"/>
    <n v="12"/>
    <s v="12-Nov-2004"/>
    <d v="2023-06-08T00:00:00"/>
    <n v="18"/>
    <n v="0"/>
    <n v="1121.8699999999999"/>
    <x v="1"/>
    <x v="1"/>
    <s v="R1013"/>
  </r>
  <r>
    <s v="ID1033"/>
    <n v="2004"/>
    <s v="Jun"/>
    <n v="14"/>
    <s v="14-Jun-2004"/>
    <d v="2023-06-08T00:00:00"/>
    <n v="18"/>
    <n v="0"/>
    <n v="1131.51"/>
    <x v="1"/>
    <x v="1"/>
    <s v="R1013"/>
  </r>
  <r>
    <s v="ID1034"/>
    <n v="2002"/>
    <s v="Jul"/>
    <n v="19"/>
    <s v="19-Jul-2002"/>
    <d v="2023-06-08T00:00:00"/>
    <n v="20"/>
    <n v="0"/>
    <n v="1132"/>
    <x v="1"/>
    <x v="1"/>
    <s v="R1013"/>
  </r>
  <r>
    <s v="ID1035"/>
    <n v="2004"/>
    <s v="Oct"/>
    <n v="6"/>
    <s v="6-Oct-2004"/>
    <d v="2023-06-08T00:00:00"/>
    <n v="18"/>
    <n v="0"/>
    <n v="1135"/>
    <x v="1"/>
    <x v="0"/>
    <s v="R1013"/>
  </r>
  <r>
    <s v="ID1036"/>
    <n v="2004"/>
    <s v="Jun"/>
    <n v="11"/>
    <s v="11-Jun-2004"/>
    <d v="2023-06-08T00:00:00"/>
    <n v="18"/>
    <n v="0"/>
    <n v="1135.94"/>
    <x v="1"/>
    <x v="0"/>
    <s v="R1013"/>
  </r>
  <r>
    <s v="ID1037"/>
    <n v="2004"/>
    <s v="Nov"/>
    <n v="28"/>
    <s v="28-Nov-2004"/>
    <d v="2023-06-08T00:00:00"/>
    <n v="18"/>
    <n v="0"/>
    <n v="1136.4000000000001"/>
    <x v="1"/>
    <x v="0"/>
    <s v="R1013"/>
  </r>
  <r>
    <s v="ID1038"/>
    <n v="2002"/>
    <s v="Aug"/>
    <n v="11"/>
    <s v="11-Aug-2002"/>
    <d v="2023-06-08T00:00:00"/>
    <n v="20"/>
    <n v="0"/>
    <n v="1137"/>
    <x v="1"/>
    <x v="1"/>
    <s v="R1013"/>
  </r>
  <r>
    <s v="ID1039"/>
    <n v="2004"/>
    <s v="Nov"/>
    <n v="6"/>
    <s v="6-Nov-2004"/>
    <d v="2023-06-08T00:00:00"/>
    <n v="18"/>
    <n v="0"/>
    <n v="1137.01"/>
    <x v="1"/>
    <x v="1"/>
    <s v="R1013"/>
  </r>
  <r>
    <s v="ID104"/>
    <n v="2004"/>
    <s v="Oct"/>
    <n v="15"/>
    <s v="15-Oct-2004"/>
    <d v="2023-06-08T00:00:00"/>
    <n v="18"/>
    <n v="0"/>
    <n v="1137.01"/>
    <x v="1"/>
    <x v="1"/>
    <s v="R1013"/>
  </r>
  <r>
    <s v="ID1040"/>
    <n v="2004"/>
    <s v="Nov"/>
    <n v="27"/>
    <s v="27-Nov-2004"/>
    <d v="2023-06-08T00:00:00"/>
    <n v="18"/>
    <n v="0"/>
    <n v="1137.47"/>
    <x v="1"/>
    <x v="2"/>
    <s v="R1013"/>
  </r>
  <r>
    <s v="ID1041"/>
    <n v="2001"/>
    <s v="Oct"/>
    <n v="25"/>
    <s v="25-Oct-2001"/>
    <d v="2023-06-08T00:00:00"/>
    <n v="21"/>
    <n v="0"/>
    <n v="1141"/>
    <x v="1"/>
    <x v="1"/>
    <s v="R1013"/>
  </r>
  <r>
    <s v="ID1042"/>
    <n v="2004"/>
    <s v="Sep"/>
    <n v="12"/>
    <s v="12-Sep-2004"/>
    <d v="2023-06-08T00:00:00"/>
    <n v="18"/>
    <n v="0"/>
    <n v="1141.45"/>
    <x v="1"/>
    <x v="0"/>
    <s v="R1013"/>
  </r>
  <r>
    <s v="ID1043"/>
    <n v="2002"/>
    <s v="Oct"/>
    <n v="1"/>
    <s v="1-Oct-2002"/>
    <d v="2023-06-08T00:00:00"/>
    <n v="20"/>
    <n v="0"/>
    <n v="1142"/>
    <x v="1"/>
    <x v="2"/>
    <s v="R1011"/>
  </r>
  <r>
    <s v="ID1044"/>
    <n v="2004"/>
    <s v="Jun"/>
    <n v="10"/>
    <s v="10-Jun-2004"/>
    <d v="2023-06-08T00:00:00"/>
    <n v="18"/>
    <n v="0"/>
    <n v="1146.8"/>
    <x v="0"/>
    <x v="2"/>
    <s v="R1013"/>
  </r>
  <r>
    <s v="ID1045"/>
    <n v="2003"/>
    <s v="Jun"/>
    <n v="12"/>
    <s v="12-Jun-2003"/>
    <d v="2023-06-08T00:00:00"/>
    <n v="19"/>
    <n v="0"/>
    <n v="1149"/>
    <x v="0"/>
    <x v="1"/>
    <s v="R1012"/>
  </r>
  <r>
    <s v="ID1046"/>
    <n v="2004"/>
    <s v="Jul"/>
    <n v="18"/>
    <s v="18-Jul-2004"/>
    <d v="2023-06-08T00:00:00"/>
    <n v="18"/>
    <n v="0"/>
    <n v="1149.4000000000001"/>
    <x v="0"/>
    <x v="2"/>
    <s v="R1013"/>
  </r>
  <r>
    <s v="ID1047"/>
    <n v="1994"/>
    <s v="Jul"/>
    <n v="26"/>
    <s v="26-Jul-1994"/>
    <d v="2023-06-08T00:00:00"/>
    <n v="28"/>
    <n v="0"/>
    <n v="1158.32"/>
    <x v="0"/>
    <x v="1"/>
    <s v="R1013"/>
  </r>
  <r>
    <s v="ID1048"/>
    <n v="2004"/>
    <s v="Nov"/>
    <n v="11"/>
    <s v="11-Nov-2004"/>
    <d v="2023-06-08T00:00:00"/>
    <n v="18"/>
    <n v="0"/>
    <n v="1163.46"/>
    <x v="0"/>
    <x v="0"/>
    <s v="R1013"/>
  </r>
  <r>
    <s v="ID1049"/>
    <n v="2002"/>
    <s v="Jun"/>
    <n v="11"/>
    <s v="11-Jun-2002"/>
    <d v="2023-06-08T00:00:00"/>
    <n v="20"/>
    <n v="0"/>
    <n v="1165"/>
    <x v="0"/>
    <x v="0"/>
    <s v="R1012"/>
  </r>
  <r>
    <s v="ID105"/>
    <n v="2001"/>
    <s v="Nov"/>
    <n v="12"/>
    <s v="12-Nov-2001"/>
    <d v="2023-06-08T00:00:00"/>
    <n v="21"/>
    <n v="0"/>
    <n v="1167"/>
    <x v="0"/>
    <x v="1"/>
    <s v="R1013"/>
  </r>
  <r>
    <s v="ID1050"/>
    <n v="1996"/>
    <s v="Aug"/>
    <n v="11"/>
    <s v="11-Aug-1996"/>
    <d v="2023-06-08T00:00:00"/>
    <n v="26"/>
    <n v="0"/>
    <n v="1178"/>
    <x v="0"/>
    <x v="0"/>
    <s v="R1013"/>
  </r>
  <r>
    <s v="ID1051"/>
    <n v="1997"/>
    <s v="Jun"/>
    <n v="28"/>
    <s v="28-Jun-1997"/>
    <d v="2023-06-08T00:00:00"/>
    <n v="25"/>
    <n v="0"/>
    <n v="1178.07"/>
    <x v="0"/>
    <x v="2"/>
    <s v="R1013"/>
  </r>
  <r>
    <s v="ID1052"/>
    <n v="2002"/>
    <s v="Aug"/>
    <n v="26"/>
    <s v="26-Aug-2002"/>
    <d v="2023-06-08T00:00:00"/>
    <n v="20"/>
    <n v="0"/>
    <n v="1191"/>
    <x v="0"/>
    <x v="1"/>
    <s v="R1013"/>
  </r>
  <r>
    <s v="ID1053"/>
    <n v="1999"/>
    <s v="Jun"/>
    <n v="28"/>
    <s v="28-Jun-1999"/>
    <d v="2023-06-08T00:00:00"/>
    <n v="23"/>
    <n v="0"/>
    <n v="1200"/>
    <x v="0"/>
    <x v="0"/>
    <s v="R1012"/>
  </r>
  <r>
    <s v="ID1054"/>
    <n v="1992"/>
    <s v="Oct"/>
    <n v="6"/>
    <s v="6-Oct-1992"/>
    <d v="2023-06-08T00:00:00"/>
    <n v="30"/>
    <n v="0"/>
    <n v="1200.55"/>
    <x v="0"/>
    <x v="0"/>
    <s v="R1013"/>
  </r>
  <r>
    <s v="ID1055"/>
    <n v="2004"/>
    <s v="Jun"/>
    <n v="2"/>
    <s v="2-Jun-2004"/>
    <d v="2023-06-08T00:00:00"/>
    <n v="19"/>
    <n v="0"/>
    <n v="1210"/>
    <x v="0"/>
    <x v="1"/>
    <s v="R1013"/>
  </r>
  <r>
    <s v="ID1056"/>
    <n v="1996"/>
    <s v="Nov"/>
    <n v="4"/>
    <s v="4-Nov-1996"/>
    <d v="2023-06-08T00:00:00"/>
    <n v="26"/>
    <n v="0"/>
    <n v="1220"/>
    <x v="0"/>
    <x v="0"/>
    <s v="R1012"/>
  </r>
  <r>
    <s v="ID1057"/>
    <n v="2004"/>
    <s v="Jul"/>
    <n v="9"/>
    <s v="9-Jul-2004"/>
    <d v="2023-06-08T00:00:00"/>
    <n v="18"/>
    <n v="0"/>
    <n v="1224"/>
    <x v="0"/>
    <x v="1"/>
    <s v="R1013"/>
  </r>
  <r>
    <s v="ID1058"/>
    <n v="2004"/>
    <s v="Oct"/>
    <n v="16"/>
    <s v="16-Oct-2004"/>
    <d v="2023-06-08T00:00:00"/>
    <n v="18"/>
    <n v="0"/>
    <n v="1228"/>
    <x v="0"/>
    <x v="1"/>
    <s v="R1012"/>
  </r>
  <r>
    <s v="ID1059"/>
    <n v="1998"/>
    <s v="Jul"/>
    <n v="13"/>
    <s v="13-Jul-1998"/>
    <d v="2023-06-08T00:00:00"/>
    <n v="24"/>
    <n v="0"/>
    <n v="1234"/>
    <x v="0"/>
    <x v="1"/>
    <s v="R1013"/>
  </r>
  <r>
    <s v="ID106"/>
    <n v="2002"/>
    <s v="Dec"/>
    <n v="12"/>
    <s v="12-Dec-2002"/>
    <d v="2023-06-08T00:00:00"/>
    <n v="20"/>
    <n v="0"/>
    <n v="1237"/>
    <x v="0"/>
    <x v="2"/>
    <s v="R1013"/>
  </r>
  <r>
    <s v="ID1060"/>
    <n v="1998"/>
    <s v="Oct"/>
    <n v="11"/>
    <s v="11-Oct-1998"/>
    <d v="2023-06-08T00:00:00"/>
    <n v="24"/>
    <n v="0"/>
    <n v="1240"/>
    <x v="0"/>
    <x v="1"/>
    <s v="R1012"/>
  </r>
  <r>
    <s v="ID1061"/>
    <n v="2002"/>
    <s v="Jul"/>
    <n v="1"/>
    <s v="1-Jul-2002"/>
    <d v="2023-06-08T00:00:00"/>
    <n v="20"/>
    <n v="0"/>
    <n v="1241"/>
    <x v="0"/>
    <x v="2"/>
    <s v="R1013"/>
  </r>
  <r>
    <s v="ID1062"/>
    <n v="2003"/>
    <s v="Aug"/>
    <n v="2"/>
    <s v="2-Aug-2003"/>
    <d v="2023-06-08T00:00:00"/>
    <n v="19"/>
    <n v="0"/>
    <n v="1241.57"/>
    <x v="0"/>
    <x v="2"/>
    <s v="R1011"/>
  </r>
  <r>
    <s v="ID1063"/>
    <n v="2003"/>
    <s v="Sep"/>
    <n v="15"/>
    <s v="15-Sep-2003"/>
    <d v="2023-06-08T00:00:00"/>
    <n v="19"/>
    <n v="0"/>
    <n v="1242.26"/>
    <x v="0"/>
    <x v="1"/>
    <s v="R1011"/>
  </r>
  <r>
    <s v="ID1064"/>
    <n v="2003"/>
    <s v="Sep"/>
    <n v="8"/>
    <s v="8-Sep-2003"/>
    <d v="2023-06-08T00:00:00"/>
    <n v="19"/>
    <n v="0"/>
    <n v="1242.82"/>
    <x v="0"/>
    <x v="1"/>
    <s v="R1011"/>
  </r>
  <r>
    <s v="ID1065"/>
    <n v="2003"/>
    <s v="Sep"/>
    <n v="15"/>
    <s v="15-Sep-2003"/>
    <d v="2023-06-08T00:00:00"/>
    <n v="19"/>
    <n v="0"/>
    <n v="1252.4100000000001"/>
    <x v="0"/>
    <x v="0"/>
    <s v="R1011"/>
  </r>
  <r>
    <s v="ID1066"/>
    <n v="1997"/>
    <s v="Nov"/>
    <n v="4"/>
    <s v="4-Nov-1997"/>
    <d v="2023-06-08T00:00:00"/>
    <n v="25"/>
    <n v="0"/>
    <n v="1253"/>
    <x v="0"/>
    <x v="2"/>
    <s v="R1013"/>
  </r>
  <r>
    <s v="ID1067"/>
    <n v="2003"/>
    <s v="Dec"/>
    <n v="10"/>
    <s v="10-Dec-2003"/>
    <d v="2023-06-08T00:00:00"/>
    <n v="19"/>
    <n v="0"/>
    <n v="1253.94"/>
    <x v="0"/>
    <x v="2"/>
    <s v="R1011"/>
  </r>
  <r>
    <s v="ID1068"/>
    <n v="2003"/>
    <s v="Oct"/>
    <n v="13"/>
    <s v="13-Oct-2003"/>
    <d v="2023-06-08T00:00:00"/>
    <n v="19"/>
    <n v="0"/>
    <n v="1256.3"/>
    <x v="0"/>
    <x v="0"/>
    <s v="R1011"/>
  </r>
  <r>
    <s v="ID1069"/>
    <n v="2003"/>
    <s v="Oct"/>
    <n v="30"/>
    <s v="30-Oct-2003"/>
    <d v="2023-06-08T00:00:00"/>
    <n v="19"/>
    <n v="0"/>
    <n v="1261.44"/>
    <x v="0"/>
    <x v="0"/>
    <s v="R1011"/>
  </r>
  <r>
    <s v="ID107"/>
    <n v="2003"/>
    <s v="Aug"/>
    <n v="15"/>
    <s v="15-Aug-2003"/>
    <d v="2023-06-08T00:00:00"/>
    <n v="19"/>
    <n v="0"/>
    <n v="1261.8599999999999"/>
    <x v="0"/>
    <x v="0"/>
    <s v="R1011"/>
  </r>
  <r>
    <s v="ID1070"/>
    <n v="2003"/>
    <s v="Nov"/>
    <n v="21"/>
    <s v="21-Nov-2003"/>
    <d v="2023-06-08T00:00:00"/>
    <n v="19"/>
    <n v="0"/>
    <n v="1263.25"/>
    <x v="0"/>
    <x v="0"/>
    <s v="R1011"/>
  </r>
  <r>
    <s v="ID1071"/>
    <n v="2002"/>
    <s v="Dec"/>
    <n v="4"/>
    <s v="4-Dec-2002"/>
    <d v="2023-06-08T00:00:00"/>
    <n v="20"/>
    <n v="0"/>
    <n v="1267"/>
    <x v="0"/>
    <x v="1"/>
    <s v="R1013"/>
  </r>
  <r>
    <s v="ID1072"/>
    <n v="1997"/>
    <s v="Oct"/>
    <n v="26"/>
    <s v="26-Oct-1997"/>
    <d v="2023-06-08T00:00:00"/>
    <n v="25"/>
    <n v="0"/>
    <n v="1276"/>
    <x v="0"/>
    <x v="2"/>
    <s v="R1012"/>
  </r>
  <r>
    <s v="ID1073"/>
    <n v="2004"/>
    <s v="Sep"/>
    <n v="30"/>
    <s v="30-Sep-2004"/>
    <d v="2023-06-08T00:00:00"/>
    <n v="18"/>
    <n v="0"/>
    <n v="1283"/>
    <x v="0"/>
    <x v="1"/>
    <s v="R1013"/>
  </r>
  <r>
    <s v="ID1074"/>
    <n v="2004"/>
    <s v="Jul"/>
    <n v="28"/>
    <s v="28-Jul-2004"/>
    <d v="2023-06-08T00:00:00"/>
    <n v="18"/>
    <n v="0"/>
    <n v="1285"/>
    <x v="0"/>
    <x v="0"/>
    <s v="R1013"/>
  </r>
  <r>
    <s v="ID1075"/>
    <n v="2000"/>
    <s v="Jun"/>
    <n v="26"/>
    <s v="26-Jun-2000"/>
    <d v="2023-06-08T00:00:00"/>
    <n v="22"/>
    <n v="0"/>
    <n v="1286"/>
    <x v="0"/>
    <x v="2"/>
    <s v="R1013"/>
  </r>
  <r>
    <s v="ID1076"/>
    <n v="1998"/>
    <s v="Jun"/>
    <n v="4"/>
    <s v="4-Jun-1998"/>
    <d v="2023-06-08T00:00:00"/>
    <n v="25"/>
    <n v="0"/>
    <n v="1290.93"/>
    <x v="0"/>
    <x v="2"/>
    <s v="R1013"/>
  </r>
  <r>
    <s v="ID1077"/>
    <n v="2001"/>
    <s v="Nov"/>
    <n v="29"/>
    <s v="29-Nov-2001"/>
    <d v="2023-06-08T00:00:00"/>
    <n v="21"/>
    <n v="0"/>
    <n v="1293"/>
    <x v="0"/>
    <x v="0"/>
    <s v="R1012"/>
  </r>
  <r>
    <s v="ID1078"/>
    <n v="2002"/>
    <s v="Dec"/>
    <n v="10"/>
    <s v="10-Dec-2002"/>
    <d v="2023-06-08T00:00:00"/>
    <n v="20"/>
    <n v="0"/>
    <n v="1304"/>
    <x v="0"/>
    <x v="2"/>
    <s v="R1012"/>
  </r>
  <r>
    <s v="ID1079"/>
    <n v="1999"/>
    <s v="Dec"/>
    <n v="2"/>
    <s v="2-Dec-1999"/>
    <d v="2023-06-08T00:00:00"/>
    <n v="23"/>
    <n v="0"/>
    <n v="1304"/>
    <x v="0"/>
    <x v="2"/>
    <s v="R1013"/>
  </r>
  <r>
    <s v="ID108"/>
    <n v="2002"/>
    <s v="Oct"/>
    <n v="13"/>
    <s v="13-Oct-2002"/>
    <d v="2023-06-08T00:00:00"/>
    <n v="20"/>
    <n v="0"/>
    <n v="1315"/>
    <x v="0"/>
    <x v="2"/>
    <s v="R1013"/>
  </r>
  <r>
    <s v="ID1080"/>
    <n v="1999"/>
    <s v="Oct"/>
    <n v="14"/>
    <s v="14-Oct-1999"/>
    <d v="2023-06-08T00:00:00"/>
    <n v="23"/>
    <n v="0"/>
    <n v="1329.17"/>
    <x v="0"/>
    <x v="0"/>
    <s v="R1013"/>
  </r>
  <r>
    <s v="ID1081"/>
    <n v="1998"/>
    <s v="Jul"/>
    <n v="12"/>
    <s v="12-Jul-1998"/>
    <d v="2023-06-08T00:00:00"/>
    <n v="24"/>
    <n v="0"/>
    <n v="1332.61"/>
    <x v="0"/>
    <x v="0"/>
    <s v="R1013"/>
  </r>
  <r>
    <s v="ID1082"/>
    <n v="1995"/>
    <s v="Jul"/>
    <n v="30"/>
    <s v="30-Jul-1995"/>
    <d v="2023-06-08T00:00:00"/>
    <n v="27"/>
    <n v="0"/>
    <n v="1338"/>
    <x v="0"/>
    <x v="0"/>
    <s v="R1012"/>
  </r>
  <r>
    <s v="ID1083"/>
    <n v="1997"/>
    <s v="Nov"/>
    <n v="7"/>
    <s v="7-Nov-1997"/>
    <d v="2023-06-08T00:00:00"/>
    <n v="25"/>
    <n v="0"/>
    <n v="1341.16"/>
    <x v="0"/>
    <x v="2"/>
    <s v="R1012"/>
  </r>
  <r>
    <s v="ID1084"/>
    <n v="1998"/>
    <s v="Dec"/>
    <n v="3"/>
    <s v="3-Dec-1998"/>
    <d v="2023-06-08T00:00:00"/>
    <n v="24"/>
    <n v="0"/>
    <n v="1359"/>
    <x v="0"/>
    <x v="1"/>
    <s v="R1013"/>
  </r>
  <r>
    <s v="ID1085"/>
    <n v="2002"/>
    <s v="Aug"/>
    <n v="15"/>
    <s v="15-Aug-2002"/>
    <d v="2023-06-08T00:00:00"/>
    <n v="20"/>
    <n v="0"/>
    <n v="1382"/>
    <x v="0"/>
    <x v="1"/>
    <s v="R1013"/>
  </r>
  <r>
    <s v="ID1086"/>
    <n v="1999"/>
    <s v="Jul"/>
    <n v="6"/>
    <s v="6-Jul-1999"/>
    <d v="2023-06-08T00:00:00"/>
    <n v="23"/>
    <n v="0"/>
    <n v="1389"/>
    <x v="0"/>
    <x v="2"/>
    <s v="R1013"/>
  </r>
  <r>
    <s v="ID1087"/>
    <n v="2002"/>
    <s v="Nov"/>
    <n v="14"/>
    <s v="14-Nov-2002"/>
    <d v="2023-06-08T00:00:00"/>
    <n v="20"/>
    <n v="0"/>
    <n v="1390"/>
    <x v="0"/>
    <x v="2"/>
    <s v="R1013"/>
  </r>
  <r>
    <s v="ID1088"/>
    <n v="2002"/>
    <s v="Dec"/>
    <n v="22"/>
    <s v="22-Dec-2002"/>
    <d v="2023-06-08T00:00:00"/>
    <n v="20"/>
    <n v="0"/>
    <n v="1391.53"/>
    <x v="0"/>
    <x v="1"/>
    <s v="R1013"/>
  </r>
  <r>
    <s v="ID1089"/>
    <n v="1998"/>
    <s v="Sep"/>
    <n v="5"/>
    <s v="5-Sep-1998"/>
    <d v="2023-06-08T00:00:00"/>
    <n v="24"/>
    <n v="0"/>
    <n v="1400.44"/>
    <x v="0"/>
    <x v="2"/>
    <s v="R1013"/>
  </r>
  <r>
    <s v="ID109"/>
    <n v="1997"/>
    <s v="Oct"/>
    <n v="27"/>
    <s v="27-Oct-1997"/>
    <d v="2023-06-08T00:00:00"/>
    <n v="25"/>
    <n v="0"/>
    <n v="1402"/>
    <x v="0"/>
    <x v="0"/>
    <s v="R1011"/>
  </r>
  <r>
    <s v="ID1090"/>
    <n v="1996"/>
    <s v="Jun"/>
    <n v="23"/>
    <s v="23-Jun-1996"/>
    <d v="2023-06-08T00:00:00"/>
    <n v="26"/>
    <n v="0"/>
    <n v="1417"/>
    <x v="0"/>
    <x v="0"/>
    <s v="R1013"/>
  </r>
  <r>
    <s v="ID1091"/>
    <n v="2001"/>
    <s v="Aug"/>
    <n v="23"/>
    <s v="23-Aug-2001"/>
    <d v="2023-06-08T00:00:00"/>
    <n v="21"/>
    <n v="0"/>
    <n v="1421"/>
    <x v="0"/>
    <x v="2"/>
    <s v="R1013"/>
  </r>
  <r>
    <s v="ID1092"/>
    <n v="1997"/>
    <s v="Dec"/>
    <n v="5"/>
    <s v="5-Dec-1997"/>
    <d v="2023-06-08T00:00:00"/>
    <n v="25"/>
    <n v="0"/>
    <n v="1422"/>
    <x v="0"/>
    <x v="2"/>
    <s v="R1013"/>
  </r>
  <r>
    <s v="ID1093"/>
    <n v="2000"/>
    <s v="Sep"/>
    <n v="1"/>
    <s v="1-Sep-2000"/>
    <d v="2023-06-08T00:00:00"/>
    <n v="22"/>
    <n v="0"/>
    <n v="1438"/>
    <x v="0"/>
    <x v="2"/>
    <s v="R1013"/>
  </r>
  <r>
    <s v="ID1094"/>
    <n v="1997"/>
    <s v="Jun"/>
    <n v="19"/>
    <s v="19-Jun-1997"/>
    <d v="2023-06-08T00:00:00"/>
    <n v="25"/>
    <n v="0"/>
    <n v="1445"/>
    <x v="0"/>
    <x v="1"/>
    <s v="R1013"/>
  </r>
  <r>
    <s v="ID1095"/>
    <n v="2003"/>
    <s v="Jun"/>
    <n v="20"/>
    <s v="20-Jun-2003"/>
    <d v="2023-06-08T00:00:00"/>
    <n v="19"/>
    <n v="0"/>
    <n v="1467"/>
    <x v="0"/>
    <x v="2"/>
    <s v="R1013"/>
  </r>
  <r>
    <s v="ID1096"/>
    <n v="1998"/>
    <s v="Dec"/>
    <n v="7"/>
    <s v="7-Dec-1998"/>
    <d v="2023-06-08T00:00:00"/>
    <n v="24"/>
    <n v="0"/>
    <n v="1477"/>
    <x v="0"/>
    <x v="1"/>
    <s v="R1013"/>
  </r>
  <r>
    <s v="ID1097"/>
    <n v="1997"/>
    <s v="Jun"/>
    <n v="9"/>
    <s v="9-Jun-1997"/>
    <d v="2023-06-08T00:00:00"/>
    <n v="25"/>
    <n v="0"/>
    <n v="1481"/>
    <x v="0"/>
    <x v="1"/>
    <s v="R1012"/>
  </r>
  <r>
    <s v="ID1098"/>
    <n v="1995"/>
    <s v="Oct"/>
    <n v="7"/>
    <s v="7-Oct-1995"/>
    <d v="2023-06-08T00:00:00"/>
    <n v="27"/>
    <n v="0"/>
    <n v="1493"/>
    <x v="0"/>
    <x v="0"/>
    <s v="R1013"/>
  </r>
  <r>
    <s v="ID1099"/>
    <n v="1998"/>
    <s v="Jun"/>
    <n v="19"/>
    <s v="19-Jun-1998"/>
    <d v="2023-06-08T00:00:00"/>
    <n v="24"/>
    <n v="0"/>
    <n v="1497"/>
    <x v="0"/>
    <x v="2"/>
    <s v="R1013"/>
  </r>
  <r>
    <s v="ID11"/>
    <n v="2001"/>
    <s v="Aug"/>
    <n v="25"/>
    <s v="25-Aug-2001"/>
    <d v="2023-06-08T00:00:00"/>
    <n v="21"/>
    <n v="0"/>
    <n v="1515.34"/>
    <x v="0"/>
    <x v="0"/>
    <s v="R1013"/>
  </r>
  <r>
    <s v="ID110"/>
    <n v="2001"/>
    <s v="Jul"/>
    <n v="7"/>
    <s v="7-Jul-2001"/>
    <d v="2023-06-08T00:00:00"/>
    <n v="21"/>
    <n v="0"/>
    <n v="1526.31"/>
    <x v="0"/>
    <x v="0"/>
    <s v="R1011"/>
  </r>
  <r>
    <s v="ID1100"/>
    <n v="2001"/>
    <s v="Jun"/>
    <n v="2"/>
    <s v="2-Jun-2001"/>
    <d v="2023-06-08T00:00:00"/>
    <n v="22"/>
    <n v="0"/>
    <n v="1532.47"/>
    <x v="0"/>
    <x v="2"/>
    <s v="R1013"/>
  </r>
  <r>
    <s v="ID1101"/>
    <n v="2001"/>
    <s v="Dec"/>
    <n v="5"/>
    <s v="5-Dec-2001"/>
    <d v="2023-06-08T00:00:00"/>
    <n v="21"/>
    <n v="0"/>
    <n v="1534.3"/>
    <x v="0"/>
    <x v="2"/>
    <s v="R1013"/>
  </r>
  <r>
    <s v="ID1102"/>
    <n v="1992"/>
    <s v="Sep"/>
    <n v="22"/>
    <s v="22-Sep-1992"/>
    <d v="2023-06-08T00:00:00"/>
    <n v="30"/>
    <n v="0"/>
    <n v="1566.88"/>
    <x v="0"/>
    <x v="1"/>
    <s v="R1013"/>
  </r>
  <r>
    <s v="ID1103"/>
    <n v="2004"/>
    <s v="Nov"/>
    <n v="19"/>
    <s v="19-Nov-2004"/>
    <d v="2023-06-08T00:00:00"/>
    <n v="18"/>
    <n v="0"/>
    <n v="1607.51"/>
    <x v="0"/>
    <x v="0"/>
    <s v="R1013"/>
  </r>
  <r>
    <s v="ID1104"/>
    <n v="2004"/>
    <s v="Jul"/>
    <n v="22"/>
    <s v="22-Jul-2004"/>
    <d v="2023-06-08T00:00:00"/>
    <n v="18"/>
    <n v="0"/>
    <n v="1615.77"/>
    <x v="0"/>
    <x v="1"/>
    <s v="R1013"/>
  </r>
  <r>
    <s v="ID1105"/>
    <n v="1995"/>
    <s v="Aug"/>
    <n v="5"/>
    <s v="5-Aug-1995"/>
    <d v="2023-06-08T00:00:00"/>
    <n v="27"/>
    <n v="0"/>
    <n v="1617.16"/>
    <x v="0"/>
    <x v="1"/>
    <s v="R1013"/>
  </r>
  <r>
    <s v="ID1106"/>
    <n v="2003"/>
    <s v="Sep"/>
    <n v="14"/>
    <s v="14-Sep-2003"/>
    <d v="2023-06-08T00:00:00"/>
    <n v="19"/>
    <n v="0"/>
    <n v="1621.34"/>
    <x v="0"/>
    <x v="2"/>
    <s v="R1012"/>
  </r>
  <r>
    <s v="ID1107"/>
    <n v="2004"/>
    <s v="Aug"/>
    <n v="21"/>
    <s v="21-Aug-2004"/>
    <d v="2023-06-08T00:00:00"/>
    <n v="18"/>
    <n v="0"/>
    <n v="1621.88"/>
    <x v="0"/>
    <x v="2"/>
    <s v="R1013"/>
  </r>
  <r>
    <s v="ID1108"/>
    <n v="2004"/>
    <s v="Jul"/>
    <n v="25"/>
    <s v="25-Jul-2004"/>
    <d v="2023-06-08T00:00:00"/>
    <n v="18"/>
    <n v="0"/>
    <n v="1622.19"/>
    <x v="0"/>
    <x v="1"/>
    <s v="R1013"/>
  </r>
  <r>
    <s v="ID1109"/>
    <n v="2003"/>
    <s v="Sep"/>
    <n v="9"/>
    <s v="9-Sep-2003"/>
    <d v="2023-06-08T00:00:00"/>
    <n v="19"/>
    <n v="0"/>
    <n v="1625.43"/>
    <x v="0"/>
    <x v="0"/>
    <s v="R1012"/>
  </r>
  <r>
    <s v="ID111"/>
    <n v="2003"/>
    <s v="Dec"/>
    <n v="4"/>
    <s v="4-Dec-2003"/>
    <d v="2023-06-08T00:00:00"/>
    <n v="19"/>
    <n v="0"/>
    <n v="1627.28"/>
    <x v="0"/>
    <x v="2"/>
    <s v="R1012"/>
  </r>
  <r>
    <s v="ID1110"/>
    <n v="2003"/>
    <s v="Jul"/>
    <n v="17"/>
    <s v="17-Jul-2003"/>
    <d v="2023-06-08T00:00:00"/>
    <n v="19"/>
    <n v="0"/>
    <n v="1628.47"/>
    <x v="0"/>
    <x v="1"/>
    <s v="R1012"/>
  </r>
  <r>
    <s v="ID1111"/>
    <n v="2004"/>
    <s v="Oct"/>
    <n v="4"/>
    <s v="4-Oct-2004"/>
    <d v="2023-06-08T00:00:00"/>
    <n v="18"/>
    <n v="0"/>
    <n v="1629.83"/>
    <x v="0"/>
    <x v="2"/>
    <s v="R1013"/>
  </r>
  <r>
    <s v="ID1112"/>
    <n v="2004"/>
    <s v="Dec"/>
    <n v="5"/>
    <s v="5-Dec-2004"/>
    <d v="2023-06-08T00:00:00"/>
    <n v="18"/>
    <n v="0"/>
    <n v="1631.67"/>
    <x v="0"/>
    <x v="0"/>
    <s v="R1013"/>
  </r>
  <r>
    <s v="ID1113"/>
    <n v="2004"/>
    <s v="Jul"/>
    <n v="9"/>
    <s v="9-Jul-2004"/>
    <d v="2023-06-08T00:00:00"/>
    <n v="18"/>
    <n v="0"/>
    <n v="1631.82"/>
    <x v="0"/>
    <x v="1"/>
    <s v="R1013"/>
  </r>
  <r>
    <s v="ID1114"/>
    <n v="2003"/>
    <s v="Oct"/>
    <n v="3"/>
    <s v="3-Oct-2003"/>
    <d v="2023-06-08T00:00:00"/>
    <n v="19"/>
    <n v="0"/>
    <n v="1632.04"/>
    <x v="0"/>
    <x v="2"/>
    <s v="R1012"/>
  </r>
  <r>
    <s v="ID1115"/>
    <n v="2003"/>
    <s v="Sep"/>
    <n v="16"/>
    <s v="16-Sep-2003"/>
    <d v="2023-06-08T00:00:00"/>
    <n v="19"/>
    <n v="0"/>
    <n v="1632.56"/>
    <x v="0"/>
    <x v="2"/>
    <s v="R1012"/>
  </r>
  <r>
    <s v="ID1116"/>
    <n v="2004"/>
    <s v="Dec"/>
    <n v="13"/>
    <s v="13-Dec-2004"/>
    <d v="2023-06-08T00:00:00"/>
    <n v="18"/>
    <n v="0"/>
    <n v="1633.04"/>
    <x v="0"/>
    <x v="2"/>
    <s v="R1013"/>
  </r>
  <r>
    <s v="ID1117"/>
    <n v="2004"/>
    <s v="Aug"/>
    <n v="8"/>
    <s v="8-Aug-2004"/>
    <d v="2023-06-08T00:00:00"/>
    <n v="18"/>
    <n v="0"/>
    <n v="1633.96"/>
    <x v="0"/>
    <x v="1"/>
    <s v="R1013"/>
  </r>
  <r>
    <s v="ID1118"/>
    <n v="2004"/>
    <s v="Jun"/>
    <n v="13"/>
    <s v="13-Jun-2004"/>
    <d v="2023-06-08T00:00:00"/>
    <n v="18"/>
    <n v="0"/>
    <n v="1634.57"/>
    <x v="0"/>
    <x v="2"/>
    <s v="R1013"/>
  </r>
  <r>
    <s v="ID1119"/>
    <n v="2003"/>
    <s v="Dec"/>
    <n v="30"/>
    <s v="30-Dec-2003"/>
    <d v="2023-06-08T00:00:00"/>
    <n v="19"/>
    <n v="0"/>
    <n v="1635.73"/>
    <x v="0"/>
    <x v="0"/>
    <s v="R1012"/>
  </r>
  <r>
    <s v="ID112"/>
    <n v="2003"/>
    <s v="Sep"/>
    <n v="16"/>
    <s v="16-Sep-2003"/>
    <d v="2023-06-08T00:00:00"/>
    <n v="19"/>
    <n v="0"/>
    <n v="1639.56"/>
    <x v="0"/>
    <x v="2"/>
    <s v="R1012"/>
  </r>
  <r>
    <s v="ID1120"/>
    <n v="2003"/>
    <s v="Aug"/>
    <n v="21"/>
    <s v="21-Aug-2003"/>
    <d v="2023-06-08T00:00:00"/>
    <n v="19"/>
    <n v="0"/>
    <n v="1639.56"/>
    <x v="0"/>
    <x v="2"/>
    <s v="R1012"/>
  </r>
  <r>
    <s v="ID1121"/>
    <n v="2003"/>
    <s v="Dec"/>
    <n v="30"/>
    <s v="30-Dec-2003"/>
    <d v="2023-06-08T00:00:00"/>
    <n v="19"/>
    <n v="0"/>
    <n v="1646.43"/>
    <x v="0"/>
    <x v="1"/>
    <s v="R1012"/>
  </r>
  <r>
    <s v="ID1122"/>
    <n v="2000"/>
    <s v="Oct"/>
    <n v="23"/>
    <s v="23-Oct-2000"/>
    <d v="2023-06-08T00:00:00"/>
    <n v="22"/>
    <n v="0"/>
    <n v="1665"/>
    <x v="0"/>
    <x v="2"/>
    <s v="R1013"/>
  </r>
  <r>
    <s v="ID1123"/>
    <n v="2000"/>
    <s v="Jun"/>
    <n v="10"/>
    <s v="10-Jun-2000"/>
    <d v="2023-06-08T00:00:00"/>
    <n v="22"/>
    <n v="0"/>
    <n v="1674.63"/>
    <x v="0"/>
    <x v="2"/>
    <s v="R1013"/>
  </r>
  <r>
    <s v="ID1124"/>
    <n v="2000"/>
    <s v="Oct"/>
    <n v="21"/>
    <s v="21-Oct-2000"/>
    <d v="2023-06-08T00:00:00"/>
    <n v="22"/>
    <n v="0"/>
    <n v="1682.6"/>
    <x v="0"/>
    <x v="2"/>
    <s v="R1011"/>
  </r>
  <r>
    <s v="ID1125"/>
    <n v="2004"/>
    <s v="Nov"/>
    <n v="17"/>
    <s v="17-Nov-2004"/>
    <d v="2023-06-08T00:00:00"/>
    <n v="18"/>
    <n v="0"/>
    <n v="1694.8"/>
    <x v="0"/>
    <x v="2"/>
    <s v="R1015"/>
  </r>
  <r>
    <s v="ID1126"/>
    <n v="2004"/>
    <s v="Dec"/>
    <n v="10"/>
    <s v="10-Dec-2004"/>
    <d v="2023-06-08T00:00:00"/>
    <n v="18"/>
    <n v="0"/>
    <n v="1702.46"/>
    <x v="0"/>
    <x v="0"/>
    <s v="R1019"/>
  </r>
  <r>
    <s v="ID1127"/>
    <n v="2004"/>
    <s v="Nov"/>
    <n v="7"/>
    <s v="7-Nov-2004"/>
    <d v="2023-06-08T00:00:00"/>
    <n v="18"/>
    <n v="0"/>
    <n v="1704.57"/>
    <x v="0"/>
    <x v="1"/>
    <s v="R1016"/>
  </r>
  <r>
    <s v="ID1128"/>
    <n v="2004"/>
    <s v="Dec"/>
    <n v="14"/>
    <s v="14-Dec-2004"/>
    <d v="2023-06-08T00:00:00"/>
    <n v="18"/>
    <n v="0"/>
    <n v="1704.7"/>
    <x v="0"/>
    <x v="0"/>
    <s v="R1018"/>
  </r>
  <r>
    <s v="ID1129"/>
    <n v="2004"/>
    <s v="Dec"/>
    <n v="6"/>
    <s v="6-Dec-2004"/>
    <d v="2023-06-08T00:00:00"/>
    <n v="18"/>
    <n v="0"/>
    <n v="1705.62"/>
    <x v="0"/>
    <x v="2"/>
    <s v="R1015"/>
  </r>
  <r>
    <s v="ID113"/>
    <n v="2004"/>
    <s v="Oct"/>
    <n v="17"/>
    <s v="17-Oct-2004"/>
    <d v="2023-06-08T00:00:00"/>
    <n v="18"/>
    <n v="0"/>
    <n v="1708"/>
    <x v="1"/>
    <x v="2"/>
    <s v="R1016"/>
  </r>
  <r>
    <s v="ID1130"/>
    <n v="2004"/>
    <s v="Dec"/>
    <n v="12"/>
    <s v="12-Dec-2004"/>
    <d v="2023-06-08T00:00:00"/>
    <n v="18"/>
    <n v="0"/>
    <n v="1708.93"/>
    <x v="1"/>
    <x v="1"/>
    <s v="R1019"/>
  </r>
  <r>
    <s v="ID1131"/>
    <n v="2004"/>
    <s v="Sep"/>
    <n v="19"/>
    <s v="19-Sep-2004"/>
    <d v="2023-06-08T00:00:00"/>
    <n v="18"/>
    <n v="1"/>
    <n v="1711.03"/>
    <x v="1"/>
    <x v="0"/>
    <s v="R1013"/>
  </r>
  <r>
    <s v="ID1132"/>
    <n v="2004"/>
    <s v="Sep"/>
    <n v="21"/>
    <s v="21-Sep-2004"/>
    <d v="2023-06-08T00:00:00"/>
    <n v="18"/>
    <n v="0"/>
    <n v="1712.23"/>
    <x v="1"/>
    <x v="1"/>
    <s v="R1016"/>
  </r>
  <r>
    <s v="ID1133"/>
    <n v="2004"/>
    <s v="Jun"/>
    <n v="10"/>
    <s v="10-Jun-2004"/>
    <d v="2023-06-08T00:00:00"/>
    <n v="18"/>
    <n v="1"/>
    <n v="1719.44"/>
    <x v="1"/>
    <x v="0"/>
    <s v="R1013"/>
  </r>
  <r>
    <s v="ID1134"/>
    <n v="2004"/>
    <s v="Sep"/>
    <n v="11"/>
    <s v="11-Sep-2004"/>
    <d v="2023-06-08T00:00:00"/>
    <n v="18"/>
    <n v="1"/>
    <n v="1720.35"/>
    <x v="1"/>
    <x v="0"/>
    <s v="R1013"/>
  </r>
  <r>
    <s v="ID1135"/>
    <n v="2004"/>
    <s v="Oct"/>
    <n v="21"/>
    <s v="21-Oct-2004"/>
    <d v="2023-06-08T00:00:00"/>
    <n v="18"/>
    <n v="1"/>
    <n v="1725.55"/>
    <x v="1"/>
    <x v="2"/>
    <s v="R1013"/>
  </r>
  <r>
    <s v="ID1136"/>
    <n v="2004"/>
    <s v="Sep"/>
    <n v="9"/>
    <s v="9-Sep-2004"/>
    <d v="2023-06-08T00:00:00"/>
    <n v="18"/>
    <n v="1"/>
    <n v="1727.54"/>
    <x v="1"/>
    <x v="1"/>
    <s v="R1013"/>
  </r>
  <r>
    <s v="ID1137"/>
    <n v="2003"/>
    <s v="Nov"/>
    <n v="21"/>
    <s v="21-Nov-2003"/>
    <d v="2023-06-08T00:00:00"/>
    <n v="19"/>
    <n v="0"/>
    <n v="1727.79"/>
    <x v="1"/>
    <x v="0"/>
    <s v="R1011"/>
  </r>
  <r>
    <s v="ID1138"/>
    <n v="2003"/>
    <s v="Sep"/>
    <n v="1"/>
    <s v="1-Sep-2003"/>
    <d v="2023-06-08T00:00:00"/>
    <n v="19"/>
    <n v="0"/>
    <n v="1728.9"/>
    <x v="1"/>
    <x v="2"/>
    <s v="R1011"/>
  </r>
  <r>
    <s v="ID1139"/>
    <n v="2003"/>
    <s v="Nov"/>
    <n v="9"/>
    <s v="9-Nov-2003"/>
    <d v="2023-06-08T00:00:00"/>
    <n v="19"/>
    <n v="0"/>
    <n v="1731.68"/>
    <x v="1"/>
    <x v="2"/>
    <s v="R1011"/>
  </r>
  <r>
    <s v="ID114"/>
    <n v="2003"/>
    <s v="Nov"/>
    <n v="14"/>
    <s v="14-Nov-2003"/>
    <d v="2023-06-08T00:00:00"/>
    <n v="19"/>
    <n v="0"/>
    <n v="1737.38"/>
    <x v="1"/>
    <x v="2"/>
    <s v="R1011"/>
  </r>
  <r>
    <s v="ID1140"/>
    <n v="2003"/>
    <s v="Jul"/>
    <n v="25"/>
    <s v="25-Jul-2003"/>
    <d v="2023-06-08T00:00:00"/>
    <n v="19"/>
    <n v="0"/>
    <n v="1743.21"/>
    <x v="1"/>
    <x v="1"/>
    <s v="R1011"/>
  </r>
  <r>
    <s v="ID1141"/>
    <n v="2003"/>
    <s v="Jul"/>
    <n v="28"/>
    <s v="28-Jul-2003"/>
    <d v="2023-06-08T00:00:00"/>
    <n v="19"/>
    <n v="0"/>
    <n v="1744.47"/>
    <x v="1"/>
    <x v="1"/>
    <s v="R1011"/>
  </r>
  <r>
    <s v="ID1142"/>
    <n v="2003"/>
    <s v="Sep"/>
    <n v="26"/>
    <s v="26-Sep-2003"/>
    <d v="2023-06-08T00:00:00"/>
    <n v="19"/>
    <n v="0"/>
    <n v="1748.77"/>
    <x v="1"/>
    <x v="1"/>
    <s v="R1011"/>
  </r>
  <r>
    <s v="ID1143"/>
    <n v="1998"/>
    <s v="Oct"/>
    <n v="7"/>
    <s v="7-Oct-1998"/>
    <d v="2023-06-08T00:00:00"/>
    <n v="24"/>
    <n v="0"/>
    <n v="1756.6"/>
    <x v="1"/>
    <x v="0"/>
    <s v="R1013"/>
  </r>
  <r>
    <s v="ID1144"/>
    <n v="2003"/>
    <s v="Nov"/>
    <n v="19"/>
    <s v="19-Nov-2003"/>
    <d v="2023-06-08T00:00:00"/>
    <n v="19"/>
    <n v="0"/>
    <n v="1759.34"/>
    <x v="1"/>
    <x v="1"/>
    <s v="R1011"/>
  </r>
  <r>
    <s v="ID1145"/>
    <n v="2002"/>
    <s v="Dec"/>
    <n v="13"/>
    <s v="13-Dec-2002"/>
    <d v="2023-06-08T00:00:00"/>
    <n v="20"/>
    <n v="0"/>
    <n v="1769.53"/>
    <x v="1"/>
    <x v="0"/>
    <s v="R1012"/>
  </r>
  <r>
    <s v="ID1146"/>
    <n v="1999"/>
    <s v="Sep"/>
    <n v="25"/>
    <s v="25-Sep-1999"/>
    <d v="2023-06-08T00:00:00"/>
    <n v="23"/>
    <n v="0"/>
    <n v="1815.88"/>
    <x v="1"/>
    <x v="0"/>
    <s v="R1013"/>
  </r>
  <r>
    <s v="ID1147"/>
    <n v="2004"/>
    <s v="Aug"/>
    <n v="19"/>
    <s v="19-Aug-2004"/>
    <d v="2023-06-08T00:00:00"/>
    <n v="18"/>
    <n v="0"/>
    <n v="1822.54"/>
    <x v="1"/>
    <x v="1"/>
    <s v="R1012"/>
  </r>
  <r>
    <s v="ID1148"/>
    <n v="1999"/>
    <s v="Nov"/>
    <n v="17"/>
    <s v="17-Nov-1999"/>
    <d v="2023-06-08T00:00:00"/>
    <n v="23"/>
    <n v="0"/>
    <n v="1824.29"/>
    <x v="1"/>
    <x v="0"/>
    <s v="R1013"/>
  </r>
  <r>
    <s v="ID1149"/>
    <n v="1999"/>
    <s v="Oct"/>
    <n v="1"/>
    <s v="1-Oct-1999"/>
    <d v="2023-06-08T00:00:00"/>
    <n v="23"/>
    <n v="0"/>
    <n v="1826.84"/>
    <x v="1"/>
    <x v="2"/>
    <s v="R1011"/>
  </r>
  <r>
    <s v="ID115"/>
    <n v="2003"/>
    <s v="Aug"/>
    <n v="11"/>
    <s v="11-Aug-2003"/>
    <d v="2023-06-08T00:00:00"/>
    <n v="19"/>
    <n v="1"/>
    <n v="1832.09"/>
    <x v="1"/>
    <x v="0"/>
    <s v="R1011"/>
  </r>
  <r>
    <s v="ID1150"/>
    <n v="2003"/>
    <s v="Aug"/>
    <n v="4"/>
    <s v="4-Aug-2003"/>
    <d v="2023-06-08T00:00:00"/>
    <n v="19"/>
    <n v="1"/>
    <n v="1837.24"/>
    <x v="1"/>
    <x v="2"/>
    <s v="R1011"/>
  </r>
  <r>
    <s v="ID1151"/>
    <n v="1999"/>
    <s v="Dec"/>
    <n v="12"/>
    <s v="12-Dec-1999"/>
    <d v="2023-06-08T00:00:00"/>
    <n v="23"/>
    <n v="0"/>
    <n v="1837.28"/>
    <x v="1"/>
    <x v="2"/>
    <s v="R1013"/>
  </r>
  <r>
    <s v="ID1152"/>
    <n v="2003"/>
    <s v="Jul"/>
    <n v="20"/>
    <s v="20-Jul-2003"/>
    <d v="2023-06-08T00:00:00"/>
    <n v="19"/>
    <n v="1"/>
    <n v="1842.52"/>
    <x v="1"/>
    <x v="2"/>
    <s v="R1011"/>
  </r>
  <r>
    <s v="ID1153"/>
    <n v="1994"/>
    <s v="Dec"/>
    <n v="6"/>
    <s v="6-Dec-1994"/>
    <d v="2023-06-08T00:00:00"/>
    <n v="28"/>
    <n v="0"/>
    <n v="1850.55"/>
    <x v="1"/>
    <x v="2"/>
    <s v="R1012"/>
  </r>
  <r>
    <s v="ID1154"/>
    <n v="2004"/>
    <s v="Dec"/>
    <n v="27"/>
    <s v="27-Dec-2004"/>
    <d v="2023-06-08T00:00:00"/>
    <n v="18"/>
    <n v="0"/>
    <n v="1863.45"/>
    <x v="1"/>
    <x v="1"/>
    <s v="R1025"/>
  </r>
  <r>
    <s v="ID1155"/>
    <n v="1996"/>
    <s v="Jul"/>
    <n v="2"/>
    <s v="2-Jul-1996"/>
    <d v="2023-06-08T00:00:00"/>
    <n v="26"/>
    <n v="0"/>
    <n v="1865.98"/>
    <x v="1"/>
    <x v="0"/>
    <s v="R1012"/>
  </r>
  <r>
    <s v="ID1156"/>
    <n v="2002"/>
    <s v="Sep"/>
    <n v="22"/>
    <s v="22-Sep-2002"/>
    <d v="2023-06-08T00:00:00"/>
    <n v="20"/>
    <n v="0"/>
    <n v="1875.34"/>
    <x v="1"/>
    <x v="2"/>
    <s v="R1011"/>
  </r>
  <r>
    <s v="ID1157"/>
    <n v="2002"/>
    <s v="Oct"/>
    <n v="29"/>
    <s v="29-Oct-2002"/>
    <d v="2023-06-08T00:00:00"/>
    <n v="20"/>
    <n v="0"/>
    <n v="1877.93"/>
    <x v="1"/>
    <x v="1"/>
    <s v="R1013"/>
  </r>
  <r>
    <s v="ID1158"/>
    <n v="2002"/>
    <s v="Aug"/>
    <n v="29"/>
    <s v="29-Aug-2002"/>
    <d v="2023-06-08T00:00:00"/>
    <n v="20"/>
    <n v="0"/>
    <n v="1880.07"/>
    <x v="1"/>
    <x v="2"/>
    <s v="R1013"/>
  </r>
  <r>
    <s v="ID1159"/>
    <n v="2002"/>
    <s v="Aug"/>
    <n v="21"/>
    <s v="21-Aug-2002"/>
    <d v="2023-06-08T00:00:00"/>
    <n v="20"/>
    <n v="0"/>
    <n v="1880.49"/>
    <x v="1"/>
    <x v="1"/>
    <s v="R1011"/>
  </r>
  <r>
    <s v="ID116"/>
    <n v="2001"/>
    <s v="Aug"/>
    <n v="10"/>
    <s v="10-Aug-2001"/>
    <d v="2023-06-08T00:00:00"/>
    <n v="21"/>
    <n v="0"/>
    <n v="1906.36"/>
    <x v="1"/>
    <x v="1"/>
    <s v="R1012"/>
  </r>
  <r>
    <s v="ID1160"/>
    <n v="1994"/>
    <s v="Oct"/>
    <n v="6"/>
    <s v="6-Oct-1994"/>
    <d v="2023-06-08T00:00:00"/>
    <n v="28"/>
    <n v="0"/>
    <n v="1908.9"/>
    <x v="1"/>
    <x v="0"/>
    <s v="R1013"/>
  </r>
  <r>
    <s v="ID1161"/>
    <n v="2001"/>
    <s v="Aug"/>
    <n v="3"/>
    <s v="3-Aug-2001"/>
    <d v="2023-06-08T00:00:00"/>
    <n v="21"/>
    <n v="0"/>
    <n v="1909.53"/>
    <x v="1"/>
    <x v="0"/>
    <s v="R1012"/>
  </r>
  <r>
    <s v="ID1162"/>
    <n v="2001"/>
    <s v="Dec"/>
    <n v="9"/>
    <s v="9-Dec-2001"/>
    <d v="2023-06-08T00:00:00"/>
    <n v="21"/>
    <n v="0"/>
    <n v="1917.32"/>
    <x v="1"/>
    <x v="2"/>
    <s v="R1012"/>
  </r>
  <r>
    <s v="ID1163"/>
    <n v="2002"/>
    <s v="Sep"/>
    <n v="7"/>
    <s v="7-Sep-2002"/>
    <d v="2023-06-08T00:00:00"/>
    <n v="20"/>
    <n v="1"/>
    <n v="1964.78"/>
    <x v="1"/>
    <x v="1"/>
    <s v="R1011"/>
  </r>
  <r>
    <s v="ID1164"/>
    <n v="2002"/>
    <s v="Jul"/>
    <n v="29"/>
    <s v="29-Jul-2002"/>
    <d v="2023-06-08T00:00:00"/>
    <n v="20"/>
    <n v="0"/>
    <n v="1967.02"/>
    <x v="1"/>
    <x v="2"/>
    <s v="R1016"/>
  </r>
  <r>
    <s v="ID1165"/>
    <n v="1998"/>
    <s v="Sep"/>
    <n v="28"/>
    <s v="28-Sep-1998"/>
    <d v="2023-06-08T00:00:00"/>
    <n v="24"/>
    <n v="0"/>
    <n v="1969.61"/>
    <x v="1"/>
    <x v="0"/>
    <s v="R1011"/>
  </r>
  <r>
    <s v="ID1166"/>
    <n v="1998"/>
    <s v="Oct"/>
    <n v="5"/>
    <s v="5-Oct-1998"/>
    <d v="2023-06-08T00:00:00"/>
    <n v="24"/>
    <n v="0"/>
    <n v="1972.95"/>
    <x v="1"/>
    <x v="1"/>
    <s v="R1011"/>
  </r>
  <r>
    <s v="ID1167"/>
    <n v="1998"/>
    <s v="Sep"/>
    <n v="29"/>
    <s v="29-Sep-1998"/>
    <d v="2023-06-08T00:00:00"/>
    <n v="24"/>
    <n v="0"/>
    <n v="1977.82"/>
    <x v="1"/>
    <x v="1"/>
    <s v="R1011"/>
  </r>
  <r>
    <s v="ID1168"/>
    <n v="2002"/>
    <s v="Jul"/>
    <n v="16"/>
    <s v="16-Jul-2002"/>
    <d v="2023-06-08T00:00:00"/>
    <n v="20"/>
    <n v="1"/>
    <n v="1980.07"/>
    <x v="1"/>
    <x v="0"/>
    <s v="R1011"/>
  </r>
  <r>
    <s v="ID1169"/>
    <n v="1998"/>
    <s v="Dec"/>
    <n v="29"/>
    <s v="29-Dec-1998"/>
    <d v="2023-06-08T00:00:00"/>
    <n v="24"/>
    <n v="0"/>
    <n v="1981.58"/>
    <x v="1"/>
    <x v="1"/>
    <s v="R1013"/>
  </r>
  <r>
    <s v="ID117"/>
    <n v="2002"/>
    <s v="Sep"/>
    <n v="29"/>
    <s v="29-Sep-2002"/>
    <d v="2023-06-08T00:00:00"/>
    <n v="20"/>
    <n v="0"/>
    <n v="1984.45"/>
    <x v="1"/>
    <x v="0"/>
    <s v="R1016"/>
  </r>
  <r>
    <s v="ID1170"/>
    <n v="1998"/>
    <s v="Sep"/>
    <n v="14"/>
    <s v="14-Sep-1998"/>
    <d v="2023-06-08T00:00:00"/>
    <n v="24"/>
    <n v="0"/>
    <n v="1986.93"/>
    <x v="1"/>
    <x v="2"/>
    <s v="R1013"/>
  </r>
  <r>
    <s v="ID1171"/>
    <n v="2001"/>
    <s v="Aug"/>
    <n v="14"/>
    <s v="14-Aug-2001"/>
    <d v="2023-06-08T00:00:00"/>
    <n v="21"/>
    <n v="0"/>
    <n v="2007.95"/>
    <x v="1"/>
    <x v="2"/>
    <s v="R1011"/>
  </r>
  <r>
    <s v="ID1172"/>
    <n v="2001"/>
    <s v="Jul"/>
    <n v="1"/>
    <s v="1-Jul-2001"/>
    <d v="2023-06-08T00:00:00"/>
    <n v="21"/>
    <n v="0"/>
    <n v="2020.18"/>
    <x v="1"/>
    <x v="1"/>
    <s v="R1011"/>
  </r>
  <r>
    <s v="ID1173"/>
    <n v="2001"/>
    <s v="Sep"/>
    <n v="6"/>
    <s v="6-Sep-2001"/>
    <d v="2023-06-08T00:00:00"/>
    <n v="21"/>
    <n v="0"/>
    <n v="2020.55"/>
    <x v="1"/>
    <x v="2"/>
    <s v="R1013"/>
  </r>
  <r>
    <s v="ID1174"/>
    <n v="2001"/>
    <s v="Aug"/>
    <n v="4"/>
    <s v="4-Aug-2001"/>
    <d v="2023-06-08T00:00:00"/>
    <n v="21"/>
    <n v="0"/>
    <n v="2026.97"/>
    <x v="1"/>
    <x v="2"/>
    <s v="R1013"/>
  </r>
  <r>
    <s v="ID1175"/>
    <n v="2000"/>
    <s v="Sep"/>
    <n v="2"/>
    <s v="2-Sep-2000"/>
    <d v="2023-06-08T00:00:00"/>
    <n v="22"/>
    <n v="0"/>
    <n v="2045.69"/>
    <x v="1"/>
    <x v="0"/>
    <s v="R1012"/>
  </r>
  <r>
    <s v="ID1176"/>
    <n v="2000"/>
    <s v="Jul"/>
    <n v="26"/>
    <s v="26-Jul-2000"/>
    <d v="2023-06-08T00:00:00"/>
    <n v="22"/>
    <n v="0"/>
    <n v="2055.3200000000002"/>
    <x v="1"/>
    <x v="0"/>
    <s v="R1012"/>
  </r>
  <r>
    <s v="ID1177"/>
    <n v="2004"/>
    <s v="Jun"/>
    <n v="12"/>
    <s v="12-Jun-2004"/>
    <d v="2023-06-08T00:00:00"/>
    <n v="18"/>
    <n v="0"/>
    <n v="2094.1"/>
    <x v="1"/>
    <x v="2"/>
    <s v="R1025"/>
  </r>
  <r>
    <s v="ID1178"/>
    <n v="2001"/>
    <s v="Aug"/>
    <n v="14"/>
    <s v="14-Aug-2001"/>
    <d v="2023-06-08T00:00:00"/>
    <n v="21"/>
    <n v="0"/>
    <n v="2102.2600000000002"/>
    <x v="1"/>
    <x v="2"/>
    <s v="R1019"/>
  </r>
  <r>
    <s v="ID1179"/>
    <n v="2001"/>
    <s v="Jun"/>
    <n v="22"/>
    <s v="22-Jun-2001"/>
    <d v="2023-06-08T00:00:00"/>
    <n v="21"/>
    <n v="1"/>
    <n v="2103.08"/>
    <x v="1"/>
    <x v="2"/>
    <s v="R1011"/>
  </r>
  <r>
    <s v="ID118"/>
    <n v="2001"/>
    <s v="Nov"/>
    <n v="28"/>
    <s v="28-Nov-2001"/>
    <d v="2023-06-08T00:00:00"/>
    <n v="21"/>
    <n v="0"/>
    <n v="2104.11"/>
    <x v="0"/>
    <x v="1"/>
    <s v="R1016"/>
  </r>
  <r>
    <s v="ID1180"/>
    <n v="1989"/>
    <s v="Jul"/>
    <n v="21"/>
    <s v="21-Jul-1989"/>
    <d v="2023-06-08T00:00:00"/>
    <n v="33"/>
    <n v="3"/>
    <n v="2106.2600000000002"/>
    <x v="0"/>
    <x v="2"/>
    <s v="R1013"/>
  </r>
  <r>
    <s v="ID1181"/>
    <n v="2003"/>
    <s v="Sep"/>
    <n v="30"/>
    <s v="30-Sep-2003"/>
    <d v="2023-06-08T00:00:00"/>
    <n v="19"/>
    <n v="0"/>
    <n v="2117.34"/>
    <x v="0"/>
    <x v="0"/>
    <s v="R1012"/>
  </r>
  <r>
    <s v="ID1182"/>
    <n v="2004"/>
    <s v="Nov"/>
    <n v="4"/>
    <s v="4-Nov-2004"/>
    <d v="2023-06-08T00:00:00"/>
    <n v="18"/>
    <n v="0"/>
    <n v="2118.61"/>
    <x v="0"/>
    <x v="1"/>
    <s v="R1012"/>
  </r>
  <r>
    <s v="ID1183"/>
    <n v="2003"/>
    <s v="Aug"/>
    <n v="30"/>
    <s v="30-Aug-2003"/>
    <d v="2023-06-08T00:00:00"/>
    <n v="19"/>
    <n v="0"/>
    <n v="2128.4299999999998"/>
    <x v="0"/>
    <x v="1"/>
    <s v="R1012"/>
  </r>
  <r>
    <s v="ID1184"/>
    <n v="2003"/>
    <s v="Dec"/>
    <n v="22"/>
    <s v="22-Dec-2003"/>
    <d v="2023-06-08T00:00:00"/>
    <n v="19"/>
    <n v="0"/>
    <n v="2130.6799999999998"/>
    <x v="0"/>
    <x v="0"/>
    <s v="R1012"/>
  </r>
  <r>
    <s v="ID1185"/>
    <n v="2003"/>
    <s v="Sep"/>
    <n v="1"/>
    <s v="1-Sep-2003"/>
    <d v="2023-06-08T00:00:00"/>
    <n v="19"/>
    <n v="0"/>
    <n v="2134.9"/>
    <x v="0"/>
    <x v="0"/>
    <s v="R1012"/>
  </r>
  <r>
    <s v="ID1186"/>
    <n v="2003"/>
    <s v="Sep"/>
    <n v="26"/>
    <s v="26-Sep-2003"/>
    <d v="2023-06-08T00:00:00"/>
    <n v="19"/>
    <n v="0"/>
    <n v="2136.88"/>
    <x v="0"/>
    <x v="2"/>
    <s v="R1012"/>
  </r>
  <r>
    <s v="ID1187"/>
    <n v="1997"/>
    <s v="Sep"/>
    <n v="3"/>
    <s v="3-Sep-1997"/>
    <d v="2023-06-08T00:00:00"/>
    <n v="25"/>
    <n v="0"/>
    <n v="2137.65"/>
    <x v="1"/>
    <x v="1"/>
    <s v="R1013"/>
  </r>
  <r>
    <s v="ID1188"/>
    <n v="2003"/>
    <s v="Aug"/>
    <n v="19"/>
    <s v="19-Aug-2003"/>
    <d v="2023-06-08T00:00:00"/>
    <n v="19"/>
    <n v="0"/>
    <n v="2138.0700000000002"/>
    <x v="0"/>
    <x v="1"/>
    <s v="R1012"/>
  </r>
  <r>
    <s v="ID1189"/>
    <n v="2004"/>
    <s v="Oct"/>
    <n v="4"/>
    <s v="4-Oct-2004"/>
    <d v="2023-06-08T00:00:00"/>
    <n v="18"/>
    <n v="0"/>
    <n v="2144.85"/>
    <x v="0"/>
    <x v="1"/>
    <s v="R1011"/>
  </r>
  <r>
    <s v="ID119"/>
    <n v="2000"/>
    <s v="Dec"/>
    <n v="27"/>
    <s v="27-Dec-2000"/>
    <d v="2023-06-08T00:00:00"/>
    <n v="22"/>
    <n v="0"/>
    <n v="2150.4699999999998"/>
    <x v="0"/>
    <x v="0"/>
    <s v="R1011"/>
  </r>
  <r>
    <s v="ID1190"/>
    <n v="2000"/>
    <s v="Oct"/>
    <n v="22"/>
    <s v="22-Oct-2000"/>
    <d v="2023-06-08T00:00:00"/>
    <n v="22"/>
    <n v="0"/>
    <n v="2154.36"/>
    <x v="0"/>
    <x v="2"/>
    <s v="R1011"/>
  </r>
  <r>
    <s v="ID1191"/>
    <n v="2000"/>
    <s v="Nov"/>
    <n v="29"/>
    <s v="29-Nov-2000"/>
    <d v="2023-06-08T00:00:00"/>
    <n v="22"/>
    <n v="0"/>
    <n v="2155.6799999999998"/>
    <x v="0"/>
    <x v="0"/>
    <s v="R1013"/>
  </r>
  <r>
    <s v="ID1192"/>
    <n v="2000"/>
    <s v="Dec"/>
    <n v="10"/>
    <s v="10-Dec-2000"/>
    <d v="2023-06-08T00:00:00"/>
    <n v="22"/>
    <n v="0"/>
    <n v="2156.75"/>
    <x v="0"/>
    <x v="2"/>
    <s v="R1013"/>
  </r>
  <r>
    <s v="ID1193"/>
    <n v="2000"/>
    <s v="Aug"/>
    <n v="23"/>
    <s v="23-Aug-2000"/>
    <d v="2023-06-08T00:00:00"/>
    <n v="22"/>
    <n v="0"/>
    <n v="2166.73"/>
    <x v="0"/>
    <x v="2"/>
    <s v="R1011"/>
  </r>
  <r>
    <s v="ID1194"/>
    <n v="1994"/>
    <s v="Sep"/>
    <n v="27"/>
    <s v="27-Sep-1994"/>
    <d v="2023-06-08T00:00:00"/>
    <n v="28"/>
    <n v="0"/>
    <n v="2170.08"/>
    <x v="0"/>
    <x v="2"/>
    <s v="R1013"/>
  </r>
  <r>
    <s v="ID1195"/>
    <n v="1991"/>
    <s v="Dec"/>
    <n v="16"/>
    <s v="16-Dec-1991"/>
    <d v="2023-06-08T00:00:00"/>
    <n v="31"/>
    <n v="3"/>
    <n v="2193.1999999999998"/>
    <x v="0"/>
    <x v="2"/>
    <s v="R1012"/>
  </r>
  <r>
    <s v="ID1196"/>
    <n v="2004"/>
    <s v="Dec"/>
    <n v="7"/>
    <s v="7-Dec-2004"/>
    <d v="2023-06-08T00:00:00"/>
    <n v="18"/>
    <n v="0"/>
    <n v="2196.4699999999998"/>
    <x v="0"/>
    <x v="0"/>
    <s v="R1024"/>
  </r>
  <r>
    <s v="ID1197"/>
    <n v="2004"/>
    <s v="Sep"/>
    <n v="3"/>
    <s v="3-Sep-2004"/>
    <d v="2023-06-08T00:00:00"/>
    <n v="18"/>
    <n v="0"/>
    <n v="2198.19"/>
    <x v="0"/>
    <x v="1"/>
    <s v="R1023"/>
  </r>
  <r>
    <s v="ID1198"/>
    <n v="2004"/>
    <s v="Sep"/>
    <n v="12"/>
    <s v="12-Sep-2004"/>
    <d v="2023-06-08T00:00:00"/>
    <n v="18"/>
    <n v="0"/>
    <n v="2200.83"/>
    <x v="0"/>
    <x v="2"/>
    <s v="R1024"/>
  </r>
  <r>
    <s v="ID1199"/>
    <n v="2004"/>
    <s v="Jul"/>
    <n v="27"/>
    <s v="27-Jul-2004"/>
    <d v="2023-06-08T00:00:00"/>
    <n v="18"/>
    <n v="1"/>
    <n v="2201.1"/>
    <x v="0"/>
    <x v="0"/>
    <s v="R1013"/>
  </r>
  <r>
    <s v="ID12"/>
    <n v="2004"/>
    <s v="Aug"/>
    <n v="6"/>
    <s v="6-Aug-2004"/>
    <d v="2023-06-08T00:00:00"/>
    <n v="18"/>
    <n v="0"/>
    <n v="2203.4699999999998"/>
    <x v="0"/>
    <x v="2"/>
    <s v="R1024"/>
  </r>
  <r>
    <s v="ID120"/>
    <n v="2004"/>
    <s v="Oct"/>
    <n v="28"/>
    <s v="28-Oct-2004"/>
    <d v="2023-06-08T00:00:00"/>
    <n v="18"/>
    <n v="0"/>
    <n v="2203.7399999999998"/>
    <x v="0"/>
    <x v="2"/>
    <s v="R1024"/>
  </r>
  <r>
    <s v="ID1200"/>
    <n v="2004"/>
    <s v="Nov"/>
    <n v="13"/>
    <s v="13-Nov-2004"/>
    <d v="2023-06-08T00:00:00"/>
    <n v="18"/>
    <n v="0"/>
    <n v="2205.98"/>
    <x v="0"/>
    <x v="0"/>
    <s v="R1024"/>
  </r>
  <r>
    <s v="ID1201"/>
    <n v="2004"/>
    <s v="Aug"/>
    <n v="6"/>
    <s v="6-Aug-2004"/>
    <d v="2023-06-08T00:00:00"/>
    <n v="18"/>
    <n v="0"/>
    <n v="2207.6999999999998"/>
    <x v="0"/>
    <x v="2"/>
    <s v="R1024"/>
  </r>
  <r>
    <s v="ID1202"/>
    <n v="2004"/>
    <s v="Jul"/>
    <n v="27"/>
    <s v="27-Jul-2004"/>
    <d v="2023-06-08T00:00:00"/>
    <n v="18"/>
    <n v="0"/>
    <n v="2211.13"/>
    <x v="0"/>
    <x v="2"/>
    <s v="R1024"/>
  </r>
  <r>
    <s v="ID1203"/>
    <n v="1994"/>
    <s v="Nov"/>
    <n v="17"/>
    <s v="17-Nov-1994"/>
    <d v="2023-06-08T00:00:00"/>
    <n v="28"/>
    <n v="0"/>
    <n v="2213.21"/>
    <x v="0"/>
    <x v="2"/>
    <s v="R1013"/>
  </r>
  <r>
    <s v="ID1204"/>
    <n v="2004"/>
    <s v="Jun"/>
    <n v="13"/>
    <s v="13-Jun-2004"/>
    <d v="2023-06-08T00:00:00"/>
    <n v="18"/>
    <n v="0"/>
    <n v="2217.4699999999998"/>
    <x v="0"/>
    <x v="1"/>
    <s v="R1024"/>
  </r>
  <r>
    <s v="ID1205"/>
    <n v="2004"/>
    <s v="Sep"/>
    <n v="25"/>
    <s v="25-Sep-2004"/>
    <d v="2023-06-08T00:00:00"/>
    <n v="18"/>
    <n v="0"/>
    <n v="2217.6"/>
    <x v="0"/>
    <x v="1"/>
    <s v="R1024"/>
  </r>
  <r>
    <s v="ID1206"/>
    <n v="2004"/>
    <s v="Dec"/>
    <n v="12"/>
    <s v="12-Dec-2004"/>
    <d v="2023-06-08T00:00:00"/>
    <n v="18"/>
    <n v="1"/>
    <n v="2219.4499999999998"/>
    <x v="0"/>
    <x v="1"/>
    <s v="R1013"/>
  </r>
  <r>
    <s v="ID1207"/>
    <n v="2003"/>
    <s v="Dec"/>
    <n v="10"/>
    <s v="10-Dec-2003"/>
    <d v="2023-06-08T00:00:00"/>
    <n v="19"/>
    <n v="1"/>
    <n v="2221.56"/>
    <x v="0"/>
    <x v="0"/>
    <s v="R1012"/>
  </r>
  <r>
    <s v="ID1208"/>
    <n v="2000"/>
    <s v="Jun"/>
    <n v="30"/>
    <s v="30-Jun-2000"/>
    <d v="2023-06-08T00:00:00"/>
    <n v="22"/>
    <n v="0"/>
    <n v="2250.84"/>
    <x v="0"/>
    <x v="2"/>
    <s v="R1018"/>
  </r>
  <r>
    <s v="ID1209"/>
    <n v="2000"/>
    <s v="Dec"/>
    <n v="11"/>
    <s v="11-Dec-2000"/>
    <d v="2023-06-08T00:00:00"/>
    <n v="22"/>
    <n v="0"/>
    <n v="2254.8000000000002"/>
    <x v="0"/>
    <x v="0"/>
    <s v="R1016"/>
  </r>
  <r>
    <s v="ID121"/>
    <n v="2002"/>
    <s v="Jul"/>
    <n v="15"/>
    <s v="15-Jul-2002"/>
    <d v="2023-06-08T00:00:00"/>
    <n v="20"/>
    <n v="0"/>
    <n v="2257.48"/>
    <x v="0"/>
    <x v="1"/>
    <s v="R1012"/>
  </r>
  <r>
    <s v="ID1210"/>
    <n v="2002"/>
    <s v="Nov"/>
    <n v="12"/>
    <s v="12-Nov-2002"/>
    <d v="2023-06-08T00:00:00"/>
    <n v="20"/>
    <n v="0"/>
    <n v="2261.5700000000002"/>
    <x v="0"/>
    <x v="1"/>
    <s v="R1012"/>
  </r>
  <r>
    <s v="ID1211"/>
    <n v="1991"/>
    <s v="Jun"/>
    <n v="16"/>
    <s v="16-Jun-1991"/>
    <d v="2023-06-08T00:00:00"/>
    <n v="31"/>
    <n v="3"/>
    <n v="2277.7199999999998"/>
    <x v="0"/>
    <x v="1"/>
    <s v="R1013"/>
  </r>
  <r>
    <s v="ID1212"/>
    <n v="1989"/>
    <s v="Oct"/>
    <n v="5"/>
    <s v="5-Oct-1989"/>
    <d v="2023-06-08T00:00:00"/>
    <n v="33"/>
    <n v="3"/>
    <n v="2295.2399999999998"/>
    <x v="0"/>
    <x v="1"/>
    <s v="R1013"/>
  </r>
  <r>
    <s v="ID1213"/>
    <n v="1996"/>
    <s v="Nov"/>
    <n v="28"/>
    <s v="28-Nov-1996"/>
    <d v="2023-06-08T00:00:00"/>
    <n v="26"/>
    <n v="0"/>
    <n v="2302.3000000000002"/>
    <x v="2"/>
    <x v="2"/>
    <s v="R1011"/>
  </r>
  <r>
    <s v="ID1214"/>
    <n v="2004"/>
    <s v="Sep"/>
    <n v="6"/>
    <s v="6-Sep-2004"/>
    <d v="2023-06-08T00:00:00"/>
    <n v="18"/>
    <n v="2"/>
    <n v="2304"/>
    <x v="0"/>
    <x v="0"/>
    <s v="R1013"/>
  </r>
  <r>
    <s v="ID1215"/>
    <n v="1996"/>
    <s v="Dec"/>
    <n v="17"/>
    <s v="17-Dec-1996"/>
    <d v="2023-06-08T00:00:00"/>
    <n v="26"/>
    <n v="0"/>
    <n v="2322.62"/>
    <x v="0"/>
    <x v="1"/>
    <s v="R1013"/>
  </r>
  <r>
    <s v="ID1216"/>
    <n v="2003"/>
    <s v="Nov"/>
    <n v="18"/>
    <s v="18-Nov-2003"/>
    <d v="2023-06-08T00:00:00"/>
    <n v="19"/>
    <n v="1"/>
    <n v="2331.52"/>
    <x v="0"/>
    <x v="0"/>
    <s v="R1011"/>
  </r>
  <r>
    <s v="ID1217"/>
    <n v="1998"/>
    <s v="Oct"/>
    <n v="21"/>
    <s v="21-Oct-1998"/>
    <d v="2023-06-08T00:00:00"/>
    <n v="24"/>
    <n v="0"/>
    <n v="2352.9699999999998"/>
    <x v="1"/>
    <x v="0"/>
    <s v="R1012"/>
  </r>
  <r>
    <s v="ID1218"/>
    <n v="2002"/>
    <s v="Nov"/>
    <n v="5"/>
    <s v="5-Nov-2002"/>
    <d v="2023-06-08T00:00:00"/>
    <n v="20"/>
    <n v="1"/>
    <n v="2362.23"/>
    <x v="0"/>
    <x v="1"/>
    <s v="R1012"/>
  </r>
  <r>
    <s v="ID1219"/>
    <n v="1988"/>
    <s v="Dec"/>
    <n v="12"/>
    <s v="12-Dec-1988"/>
    <d v="2023-06-08T00:00:00"/>
    <n v="34"/>
    <n v="3"/>
    <n v="2373.3000000000002"/>
    <x v="0"/>
    <x v="2"/>
    <s v="R1013"/>
  </r>
  <r>
    <s v="ID122"/>
    <n v="1999"/>
    <s v="Dec"/>
    <n v="17"/>
    <s v="17-Dec-1999"/>
    <d v="2023-06-08T00:00:00"/>
    <n v="23"/>
    <n v="0"/>
    <n v="2395.17"/>
    <x v="0"/>
    <x v="1"/>
    <s v="R1014"/>
  </r>
  <r>
    <s v="ID1220"/>
    <n v="1999"/>
    <s v="Aug"/>
    <n v="10"/>
    <s v="10-Aug-1999"/>
    <d v="2023-06-08T00:00:00"/>
    <n v="23"/>
    <n v="0"/>
    <n v="2396.1"/>
    <x v="0"/>
    <x v="1"/>
    <s v="R1019"/>
  </r>
  <r>
    <s v="ID1221"/>
    <n v="2001"/>
    <s v="Jun"/>
    <n v="3"/>
    <s v="3-Jun-2001"/>
    <d v="2023-06-08T00:00:00"/>
    <n v="22"/>
    <n v="0"/>
    <n v="2404.73"/>
    <x v="0"/>
    <x v="0"/>
    <s v="R1012"/>
  </r>
  <r>
    <s v="ID1222"/>
    <n v="1999"/>
    <s v="Nov"/>
    <n v="12"/>
    <s v="12-Nov-1999"/>
    <d v="2023-06-08T00:00:00"/>
    <n v="23"/>
    <n v="1"/>
    <n v="2416.96"/>
    <x v="0"/>
    <x v="2"/>
    <s v="R1011"/>
  </r>
  <r>
    <s v="ID1223"/>
    <n v="1999"/>
    <s v="Nov"/>
    <n v="21"/>
    <s v="21-Nov-1999"/>
    <d v="2023-06-08T00:00:00"/>
    <n v="23"/>
    <n v="1"/>
    <n v="2438.06"/>
    <x v="0"/>
    <x v="2"/>
    <s v="R1013"/>
  </r>
  <r>
    <s v="ID1224"/>
    <n v="2002"/>
    <s v="Jul"/>
    <n v="29"/>
    <s v="29-Jul-2002"/>
    <d v="2023-06-08T00:00:00"/>
    <n v="20"/>
    <n v="0"/>
    <n v="2457.21"/>
    <x v="0"/>
    <x v="1"/>
    <s v="R1024"/>
  </r>
  <r>
    <s v="ID1225"/>
    <n v="1998"/>
    <s v="Nov"/>
    <n v="19"/>
    <s v="19-Nov-1998"/>
    <d v="2023-06-08T00:00:00"/>
    <n v="24"/>
    <n v="0"/>
    <n v="2457.5"/>
    <x v="0"/>
    <x v="1"/>
    <s v="R1011"/>
  </r>
  <r>
    <s v="ID1226"/>
    <n v="2002"/>
    <s v="Jul"/>
    <n v="11"/>
    <s v="11-Jul-2002"/>
    <d v="2023-06-08T00:00:00"/>
    <n v="20"/>
    <n v="0"/>
    <n v="2459.7199999999998"/>
    <x v="0"/>
    <x v="2"/>
    <s v="R1024"/>
  </r>
  <r>
    <s v="ID1227"/>
    <n v="1998"/>
    <s v="Aug"/>
    <n v="17"/>
    <s v="17-Aug-1998"/>
    <d v="2023-06-08T00:00:00"/>
    <n v="24"/>
    <n v="0"/>
    <n v="2464.62"/>
    <x v="0"/>
    <x v="0"/>
    <s v="R1013"/>
  </r>
  <r>
    <s v="ID1228"/>
    <n v="1998"/>
    <s v="Jul"/>
    <n v="2"/>
    <s v="2-Jul-1998"/>
    <d v="2023-06-08T00:00:00"/>
    <n v="24"/>
    <n v="0"/>
    <n v="2473.33"/>
    <x v="0"/>
    <x v="0"/>
    <s v="R1013"/>
  </r>
  <r>
    <s v="ID1229"/>
    <n v="1998"/>
    <s v="Jun"/>
    <n v="20"/>
    <s v="20-Jun-1998"/>
    <d v="2023-06-08T00:00:00"/>
    <n v="24"/>
    <n v="0"/>
    <n v="2480.98"/>
    <x v="0"/>
    <x v="2"/>
    <s v="R1013"/>
  </r>
  <r>
    <s v="ID123"/>
    <n v="1995"/>
    <s v="Nov"/>
    <n v="6"/>
    <s v="6-Nov-1995"/>
    <d v="2023-06-08T00:00:00"/>
    <n v="27"/>
    <n v="0"/>
    <n v="2483.7399999999998"/>
    <x v="1"/>
    <x v="2"/>
    <s v="R1013"/>
  </r>
  <r>
    <s v="ID1230"/>
    <n v="1995"/>
    <s v="Oct"/>
    <n v="14"/>
    <s v="14-Oct-1995"/>
    <d v="2023-06-08T00:00:00"/>
    <n v="27"/>
    <n v="0"/>
    <n v="2494.02"/>
    <x v="1"/>
    <x v="1"/>
    <s v="R1011"/>
  </r>
  <r>
    <s v="ID1231"/>
    <n v="1995"/>
    <s v="Jul"/>
    <n v="9"/>
    <s v="9-Jul-1995"/>
    <d v="2023-06-08T00:00:00"/>
    <n v="27"/>
    <n v="0"/>
    <n v="2497.04"/>
    <x v="1"/>
    <x v="0"/>
    <s v="R1013"/>
  </r>
  <r>
    <s v="ID1232"/>
    <n v="1995"/>
    <s v="Oct"/>
    <n v="15"/>
    <s v="15-Oct-1995"/>
    <d v="2023-06-08T00:00:00"/>
    <n v="27"/>
    <n v="0"/>
    <n v="2498.41"/>
    <x v="1"/>
    <x v="0"/>
    <s v="R1013"/>
  </r>
  <r>
    <s v="ID1233"/>
    <n v="2004"/>
    <s v="Sep"/>
    <n v="6"/>
    <s v="6-Sep-2004"/>
    <d v="2023-06-08T00:00:00"/>
    <n v="18"/>
    <n v="0"/>
    <n v="2500.9299999999998"/>
    <x v="0"/>
    <x v="2"/>
    <s v="R1012"/>
  </r>
  <r>
    <s v="ID1234"/>
    <n v="1991"/>
    <s v="Aug"/>
    <n v="5"/>
    <s v="5-Aug-1991"/>
    <d v="2023-06-08T00:00:00"/>
    <n v="31"/>
    <n v="3"/>
    <n v="2510.79"/>
    <x v="0"/>
    <x v="1"/>
    <s v="R1013"/>
  </r>
  <r>
    <s v="ID1235"/>
    <n v="1997"/>
    <s v="Nov"/>
    <n v="2"/>
    <s v="2-Nov-1997"/>
    <d v="2023-06-08T00:00:00"/>
    <n v="25"/>
    <n v="0"/>
    <n v="2523.17"/>
    <x v="1"/>
    <x v="1"/>
    <s v="R1012"/>
  </r>
  <r>
    <s v="ID1236"/>
    <n v="2000"/>
    <s v="Aug"/>
    <n v="25"/>
    <s v="25-Aug-2000"/>
    <d v="2023-06-08T00:00:00"/>
    <n v="22"/>
    <n v="0"/>
    <n v="2527.8200000000002"/>
    <x v="0"/>
    <x v="0"/>
    <s v="R1012"/>
  </r>
  <r>
    <s v="ID1237"/>
    <n v="1997"/>
    <s v="Jul"/>
    <n v="28"/>
    <s v="28-Jul-1997"/>
    <d v="2023-06-08T00:00:00"/>
    <n v="25"/>
    <n v="0"/>
    <n v="2534.39"/>
    <x v="1"/>
    <x v="0"/>
    <s v="R1012"/>
  </r>
  <r>
    <s v="ID1238"/>
    <n v="1990"/>
    <s v="Oct"/>
    <n v="1"/>
    <s v="1-Oct-1990"/>
    <d v="2023-06-08T00:00:00"/>
    <n v="32"/>
    <n v="3"/>
    <n v="2540.39"/>
    <x v="0"/>
    <x v="2"/>
    <s v="R1013"/>
  </r>
  <r>
    <s v="ID1239"/>
    <n v="1991"/>
    <s v="Nov"/>
    <n v="17"/>
    <s v="17-Nov-1991"/>
    <d v="2023-06-08T00:00:00"/>
    <n v="31"/>
    <n v="3"/>
    <n v="2545.6799999999998"/>
    <x v="0"/>
    <x v="1"/>
    <s v="R1013"/>
  </r>
  <r>
    <s v="ID124"/>
    <n v="2002"/>
    <s v="Oct"/>
    <n v="11"/>
    <s v="11-Oct-2002"/>
    <d v="2023-06-08T00:00:00"/>
    <n v="20"/>
    <n v="2"/>
    <n v="2566.4699999999998"/>
    <x v="0"/>
    <x v="0"/>
    <s v="R1013"/>
  </r>
  <r>
    <s v="ID1240"/>
    <n v="2002"/>
    <s v="Jul"/>
    <n v="20"/>
    <s v="20-Jul-2002"/>
    <d v="2023-06-08T00:00:00"/>
    <n v="20"/>
    <n v="0"/>
    <n v="2585.04"/>
    <x v="0"/>
    <x v="2"/>
    <s v="R1021"/>
  </r>
  <r>
    <s v="ID1241"/>
    <n v="2001"/>
    <s v="Oct"/>
    <n v="15"/>
    <s v="15-Oct-2001"/>
    <d v="2023-06-08T00:00:00"/>
    <n v="21"/>
    <n v="1"/>
    <n v="2585.27"/>
    <x v="0"/>
    <x v="0"/>
    <s v="R1011"/>
  </r>
  <r>
    <s v="ID1242"/>
    <n v="2001"/>
    <s v="Jul"/>
    <n v="28"/>
    <s v="28-Jul-2001"/>
    <d v="2023-06-08T00:00:00"/>
    <n v="21"/>
    <n v="0"/>
    <n v="2585.85"/>
    <x v="0"/>
    <x v="2"/>
    <s v="R1024"/>
  </r>
  <r>
    <s v="ID1243"/>
    <n v="2001"/>
    <s v="Aug"/>
    <n v="26"/>
    <s v="26-Aug-2001"/>
    <d v="2023-06-08T00:00:00"/>
    <n v="21"/>
    <n v="1"/>
    <n v="2597.7800000000002"/>
    <x v="0"/>
    <x v="1"/>
    <s v="R1011"/>
  </r>
  <r>
    <s v="ID1244"/>
    <n v="1997"/>
    <s v="Aug"/>
    <n v="26"/>
    <s v="26-Aug-1997"/>
    <d v="2023-06-08T00:00:00"/>
    <n v="25"/>
    <n v="0"/>
    <n v="2632.99"/>
    <x v="0"/>
    <x v="1"/>
    <s v="R1011"/>
  </r>
  <r>
    <s v="ID1245"/>
    <n v="2000"/>
    <s v="Jun"/>
    <n v="24"/>
    <s v="24-Jun-2000"/>
    <d v="2023-06-08T00:00:00"/>
    <n v="22"/>
    <n v="1"/>
    <n v="2639.04"/>
    <x v="0"/>
    <x v="2"/>
    <s v="R1012"/>
  </r>
  <r>
    <s v="ID1246"/>
    <n v="2000"/>
    <s v="Dec"/>
    <n v="9"/>
    <s v="9-Dec-2000"/>
    <d v="2023-06-08T00:00:00"/>
    <n v="22"/>
    <n v="1"/>
    <n v="2643.27"/>
    <x v="0"/>
    <x v="1"/>
    <s v="R1012"/>
  </r>
  <r>
    <s v="ID1247"/>
    <n v="1996"/>
    <s v="Aug"/>
    <n v="5"/>
    <s v="5-Aug-1996"/>
    <d v="2023-06-08T00:00:00"/>
    <n v="26"/>
    <n v="0"/>
    <n v="2680.95"/>
    <x v="1"/>
    <x v="2"/>
    <s v="R1012"/>
  </r>
  <r>
    <s v="ID1248"/>
    <n v="1994"/>
    <s v="Sep"/>
    <n v="17"/>
    <s v="17-Sep-1994"/>
    <d v="2023-06-08T00:00:00"/>
    <n v="28"/>
    <n v="0"/>
    <n v="2684.69"/>
    <x v="0"/>
    <x v="2"/>
    <s v="R1013"/>
  </r>
  <r>
    <s v="ID1249"/>
    <n v="1994"/>
    <s v="Oct"/>
    <n v="2"/>
    <s v="2-Oct-1994"/>
    <d v="2023-06-08T00:00:00"/>
    <n v="28"/>
    <n v="0"/>
    <n v="2689.5"/>
    <x v="1"/>
    <x v="2"/>
    <s v="R1013"/>
  </r>
  <r>
    <s v="ID125"/>
    <n v="1999"/>
    <s v="Jun"/>
    <n v="11"/>
    <s v="11-Jun-1999"/>
    <d v="2023-06-08T00:00:00"/>
    <n v="23"/>
    <n v="0"/>
    <n v="2690.11"/>
    <x v="0"/>
    <x v="2"/>
    <s v="R1012"/>
  </r>
  <r>
    <s v="ID1250"/>
    <n v="1996"/>
    <s v="Jun"/>
    <n v="13"/>
    <s v="13-Jun-1996"/>
    <d v="2023-06-08T00:00:00"/>
    <n v="26"/>
    <n v="0"/>
    <n v="2699.57"/>
    <x v="0"/>
    <x v="1"/>
    <s v="R1012"/>
  </r>
  <r>
    <s v="ID1251"/>
    <n v="2003"/>
    <s v="Jul"/>
    <n v="17"/>
    <s v="17-Jul-2003"/>
    <d v="2023-06-08T00:00:00"/>
    <n v="19"/>
    <n v="1"/>
    <n v="2709.11"/>
    <x v="0"/>
    <x v="2"/>
    <s v="R1012"/>
  </r>
  <r>
    <s v="ID1252"/>
    <n v="2003"/>
    <s v="Nov"/>
    <n v="21"/>
    <s v="21-Nov-2003"/>
    <d v="2023-06-08T00:00:00"/>
    <n v="19"/>
    <n v="1"/>
    <n v="2709.24"/>
    <x v="0"/>
    <x v="2"/>
    <s v="R1012"/>
  </r>
  <r>
    <s v="ID1253"/>
    <n v="2003"/>
    <s v="Dec"/>
    <n v="1"/>
    <s v="1-Dec-2003"/>
    <d v="2023-06-08T00:00:00"/>
    <n v="19"/>
    <n v="1"/>
    <n v="2710.83"/>
    <x v="0"/>
    <x v="0"/>
    <s v="R1012"/>
  </r>
  <r>
    <s v="ID1254"/>
    <n v="2003"/>
    <s v="Aug"/>
    <n v="6"/>
    <s v="6-Aug-2003"/>
    <d v="2023-06-08T00:00:00"/>
    <n v="19"/>
    <n v="1"/>
    <n v="2719.28"/>
    <x v="0"/>
    <x v="2"/>
    <s v="R1012"/>
  </r>
  <r>
    <s v="ID1255"/>
    <n v="1997"/>
    <s v="Oct"/>
    <n v="30"/>
    <s v="30-Oct-1997"/>
    <d v="2023-06-08T00:00:00"/>
    <n v="25"/>
    <n v="0"/>
    <n v="2721.32"/>
    <x v="2"/>
    <x v="0"/>
    <s v="R1014"/>
  </r>
  <r>
    <s v="ID1256"/>
    <n v="1988"/>
    <s v="Aug"/>
    <n v="20"/>
    <s v="20-Aug-1988"/>
    <d v="2023-06-08T00:00:00"/>
    <n v="34"/>
    <n v="3"/>
    <n v="2726.06"/>
    <x v="0"/>
    <x v="2"/>
    <s v="R1013"/>
  </r>
  <r>
    <s v="ID1257"/>
    <n v="1997"/>
    <s v="Oct"/>
    <n v="6"/>
    <s v="6-Oct-1997"/>
    <d v="2023-06-08T00:00:00"/>
    <n v="25"/>
    <n v="0"/>
    <n v="2727.4"/>
    <x v="1"/>
    <x v="0"/>
    <s v="R1016"/>
  </r>
  <r>
    <s v="ID1258"/>
    <n v="2003"/>
    <s v="Dec"/>
    <n v="3"/>
    <s v="3-Dec-2003"/>
    <d v="2023-06-08T00:00:00"/>
    <n v="19"/>
    <n v="1"/>
    <n v="2730.11"/>
    <x v="0"/>
    <x v="0"/>
    <s v="R1012"/>
  </r>
  <r>
    <s v="ID1259"/>
    <n v="2000"/>
    <s v="Dec"/>
    <n v="17"/>
    <s v="17-Dec-2000"/>
    <d v="2023-06-08T00:00:00"/>
    <n v="22"/>
    <n v="0"/>
    <n v="2731.91"/>
    <x v="0"/>
    <x v="0"/>
    <s v="R1024"/>
  </r>
  <r>
    <s v="ID126"/>
    <n v="2000"/>
    <s v="Oct"/>
    <n v="3"/>
    <s v="3-Oct-2000"/>
    <d v="2023-06-08T00:00:00"/>
    <n v="22"/>
    <n v="0"/>
    <n v="2741.95"/>
    <x v="0"/>
    <x v="0"/>
    <s v="R1024"/>
  </r>
  <r>
    <s v="ID1260"/>
    <n v="2000"/>
    <s v="Oct"/>
    <n v="11"/>
    <s v="11-Oct-2000"/>
    <d v="2023-06-08T00:00:00"/>
    <n v="22"/>
    <n v="0"/>
    <n v="2755.02"/>
    <x v="0"/>
    <x v="1"/>
    <s v="R1024"/>
  </r>
  <r>
    <s v="ID1261"/>
    <n v="1997"/>
    <s v="Aug"/>
    <n v="10"/>
    <s v="10-Aug-1997"/>
    <d v="2023-06-08T00:00:00"/>
    <n v="25"/>
    <n v="0"/>
    <n v="2758.99"/>
    <x v="0"/>
    <x v="1"/>
    <s v="R1012"/>
  </r>
  <r>
    <s v="ID1262"/>
    <n v="2004"/>
    <s v="Nov"/>
    <n v="14"/>
    <s v="14-Nov-2004"/>
    <d v="2023-06-08T00:00:00"/>
    <n v="18"/>
    <n v="0"/>
    <n v="2773.46"/>
    <x v="0"/>
    <x v="1"/>
    <s v="R1021"/>
  </r>
  <r>
    <s v="ID1263"/>
    <n v="1999"/>
    <s v="Jun"/>
    <n v="9"/>
    <s v="9-Jun-1999"/>
    <d v="2023-06-08T00:00:00"/>
    <n v="23"/>
    <n v="1"/>
    <n v="2775.19"/>
    <x v="0"/>
    <x v="1"/>
    <s v="R1012"/>
  </r>
  <r>
    <s v="ID1264"/>
    <n v="1999"/>
    <s v="Aug"/>
    <n v="29"/>
    <s v="29-Aug-1999"/>
    <d v="2023-06-08T00:00:00"/>
    <n v="23"/>
    <n v="1"/>
    <n v="2775.19"/>
    <x v="0"/>
    <x v="1"/>
    <s v="R1012"/>
  </r>
  <r>
    <s v="ID1265"/>
    <n v="1999"/>
    <s v="Dec"/>
    <n v="24"/>
    <s v="24-Dec-1999"/>
    <d v="2023-06-08T00:00:00"/>
    <n v="23"/>
    <n v="1"/>
    <n v="2789.06"/>
    <x v="0"/>
    <x v="0"/>
    <s v="R1012"/>
  </r>
  <r>
    <s v="ID1266"/>
    <n v="2004"/>
    <s v="Aug"/>
    <n v="4"/>
    <s v="4-Aug-2004"/>
    <d v="2023-06-08T00:00:00"/>
    <n v="18"/>
    <n v="2"/>
    <n v="2801.26"/>
    <x v="0"/>
    <x v="0"/>
    <s v="R1013"/>
  </r>
  <r>
    <s v="ID1267"/>
    <n v="2003"/>
    <s v="Sep"/>
    <n v="23"/>
    <s v="23-Sep-2003"/>
    <d v="2023-06-08T00:00:00"/>
    <n v="19"/>
    <n v="2"/>
    <n v="2803.7"/>
    <x v="0"/>
    <x v="1"/>
    <s v="R1012"/>
  </r>
  <r>
    <s v="ID1268"/>
    <n v="2000"/>
    <s v="Oct"/>
    <n v="1"/>
    <s v="1-Oct-2000"/>
    <d v="2023-06-08T00:00:00"/>
    <n v="22"/>
    <n v="0"/>
    <n v="2819.51"/>
    <x v="0"/>
    <x v="0"/>
    <s v="R1011"/>
  </r>
  <r>
    <s v="ID1269"/>
    <n v="1998"/>
    <s v="Nov"/>
    <n v="15"/>
    <s v="15-Nov-1998"/>
    <d v="2023-06-08T00:00:00"/>
    <n v="24"/>
    <n v="0"/>
    <n v="2842.76"/>
    <x v="0"/>
    <x v="0"/>
    <s v="R1012"/>
  </r>
  <r>
    <s v="ID127"/>
    <n v="1998"/>
    <s v="Jun"/>
    <n v="17"/>
    <s v="17-Jun-1998"/>
    <d v="2023-06-08T00:00:00"/>
    <n v="24"/>
    <n v="0"/>
    <n v="2850.68"/>
    <x v="0"/>
    <x v="0"/>
    <s v="R1012"/>
  </r>
  <r>
    <s v="ID1270"/>
    <n v="1998"/>
    <s v="Sep"/>
    <n v="4"/>
    <s v="4-Sep-1998"/>
    <d v="2023-06-08T00:00:00"/>
    <n v="24"/>
    <n v="0"/>
    <n v="2855.44"/>
    <x v="0"/>
    <x v="0"/>
    <s v="R1012"/>
  </r>
  <r>
    <s v="ID1271"/>
    <n v="1993"/>
    <s v="Nov"/>
    <n v="1"/>
    <s v="1-Nov-1993"/>
    <d v="2023-06-08T00:00:00"/>
    <n v="29"/>
    <n v="0"/>
    <n v="2866.09"/>
    <x v="1"/>
    <x v="0"/>
    <s v="R1011"/>
  </r>
  <r>
    <s v="ID1272"/>
    <n v="1993"/>
    <s v="Aug"/>
    <n v="12"/>
    <s v="12-Aug-1993"/>
    <d v="2023-06-08T00:00:00"/>
    <n v="29"/>
    <n v="0"/>
    <n v="2867.12"/>
    <x v="2"/>
    <x v="0"/>
    <s v="R1013"/>
  </r>
  <r>
    <s v="ID1273"/>
    <n v="1996"/>
    <s v="Jun"/>
    <n v="21"/>
    <s v="21-Jun-1996"/>
    <d v="2023-06-08T00:00:00"/>
    <n v="26"/>
    <n v="0"/>
    <n v="2897.32"/>
    <x v="1"/>
    <x v="0"/>
    <s v="R1016"/>
  </r>
  <r>
    <s v="ID1274"/>
    <n v="2000"/>
    <s v="Jul"/>
    <n v="14"/>
    <s v="14-Jul-2000"/>
    <d v="2023-06-08T00:00:00"/>
    <n v="22"/>
    <n v="0"/>
    <n v="2897.46"/>
    <x v="0"/>
    <x v="1"/>
    <s v="R1012"/>
  </r>
  <r>
    <s v="ID1275"/>
    <n v="1999"/>
    <s v="Nov"/>
    <n v="1"/>
    <s v="1-Nov-1999"/>
    <d v="2023-06-08T00:00:00"/>
    <n v="23"/>
    <n v="0"/>
    <n v="2899.49"/>
    <x v="0"/>
    <x v="2"/>
    <s v="R1024"/>
  </r>
  <r>
    <s v="ID1276"/>
    <n v="1996"/>
    <s v="Oct"/>
    <n v="24"/>
    <s v="24-Oct-1996"/>
    <d v="2023-06-08T00:00:00"/>
    <n v="26"/>
    <n v="1"/>
    <n v="2902.91"/>
    <x v="0"/>
    <x v="2"/>
    <s v="R1013"/>
  </r>
  <r>
    <s v="ID1277"/>
    <n v="1996"/>
    <s v="Jun"/>
    <n v="13"/>
    <s v="13-Jun-1996"/>
    <d v="2023-06-08T00:00:00"/>
    <n v="26"/>
    <n v="1"/>
    <n v="2904.09"/>
    <x v="0"/>
    <x v="2"/>
    <s v="R1011"/>
  </r>
  <r>
    <s v="ID1278"/>
    <n v="2003"/>
    <s v="Jun"/>
    <n v="5"/>
    <s v="5-Jun-2003"/>
    <d v="2023-06-08T00:00:00"/>
    <n v="20"/>
    <n v="2"/>
    <n v="2913.57"/>
    <x v="0"/>
    <x v="2"/>
    <s v="R1011"/>
  </r>
  <r>
    <s v="ID1279"/>
    <n v="1996"/>
    <s v="Jun"/>
    <n v="30"/>
    <s v="30-Jun-1996"/>
    <d v="2023-06-08T00:00:00"/>
    <n v="26"/>
    <n v="1"/>
    <n v="2927.06"/>
    <x v="0"/>
    <x v="2"/>
    <s v="R1013"/>
  </r>
  <r>
    <s v="ID128"/>
    <n v="2002"/>
    <s v="Sep"/>
    <n v="30"/>
    <s v="30-Sep-2002"/>
    <d v="2023-06-08T00:00:00"/>
    <n v="20"/>
    <n v="0"/>
    <n v="2943.41"/>
    <x v="0"/>
    <x v="0"/>
    <s v="R1012"/>
  </r>
  <r>
    <s v="ID1280"/>
    <n v="1995"/>
    <s v="Sep"/>
    <n v="24"/>
    <s v="24-Sep-1995"/>
    <d v="2023-06-08T00:00:00"/>
    <n v="27"/>
    <n v="0"/>
    <n v="2974.13"/>
    <x v="0"/>
    <x v="1"/>
    <s v="R1011"/>
  </r>
  <r>
    <s v="ID1281"/>
    <n v="1987"/>
    <s v="Jun"/>
    <n v="18"/>
    <s v="18-Jun-1987"/>
    <d v="2023-06-08T00:00:00"/>
    <n v="35"/>
    <n v="3"/>
    <n v="2979.52"/>
    <x v="0"/>
    <x v="0"/>
    <s v="R1013"/>
  </r>
  <r>
    <s v="ID1282"/>
    <n v="1991"/>
    <s v="Nov"/>
    <n v="20"/>
    <s v="20-Nov-1991"/>
    <d v="2023-06-08T00:00:00"/>
    <n v="31"/>
    <n v="3"/>
    <n v="2985.67"/>
    <x v="0"/>
    <x v="2"/>
    <s v="R1013"/>
  </r>
  <r>
    <s v="ID1283"/>
    <n v="2002"/>
    <s v="Dec"/>
    <n v="15"/>
    <s v="15-Dec-2002"/>
    <d v="2023-06-08T00:00:00"/>
    <n v="20"/>
    <n v="0"/>
    <n v="3012.22"/>
    <x v="0"/>
    <x v="0"/>
    <s v="R1012"/>
  </r>
  <r>
    <s v="ID1284"/>
    <n v="1988"/>
    <s v="Sep"/>
    <n v="28"/>
    <s v="28-Sep-1988"/>
    <d v="2023-06-08T00:00:00"/>
    <n v="34"/>
    <n v="3"/>
    <n v="3018.04"/>
    <x v="0"/>
    <x v="2"/>
    <s v="R1012"/>
  </r>
  <r>
    <s v="ID1285"/>
    <n v="1997"/>
    <s v="Dec"/>
    <n v="19"/>
    <s v="19-Dec-1997"/>
    <d v="2023-06-08T00:00:00"/>
    <n v="25"/>
    <n v="0"/>
    <n v="3021.81"/>
    <x v="0"/>
    <x v="0"/>
    <s v="R1012"/>
  </r>
  <r>
    <s v="ID1286"/>
    <n v="1998"/>
    <s v="Sep"/>
    <n v="15"/>
    <s v="15-Sep-1998"/>
    <d v="2023-06-08T00:00:00"/>
    <n v="24"/>
    <n v="0"/>
    <n v="3044.21"/>
    <x v="0"/>
    <x v="0"/>
    <s v="R1024"/>
  </r>
  <r>
    <s v="ID1287"/>
    <n v="1998"/>
    <s v="Aug"/>
    <n v="9"/>
    <s v="9-Aug-1998"/>
    <d v="2023-06-08T00:00:00"/>
    <n v="24"/>
    <n v="0"/>
    <n v="3046.06"/>
    <x v="0"/>
    <x v="1"/>
    <s v="R1023"/>
  </r>
  <r>
    <s v="ID1288"/>
    <n v="1997"/>
    <s v="Dec"/>
    <n v="22"/>
    <s v="22-Dec-1997"/>
    <d v="2023-06-08T00:00:00"/>
    <n v="25"/>
    <n v="0"/>
    <n v="3051.73"/>
    <x v="0"/>
    <x v="2"/>
    <s v="R1011"/>
  </r>
  <r>
    <s v="ID1289"/>
    <n v="2002"/>
    <s v="Jun"/>
    <n v="21"/>
    <s v="21-Jun-2002"/>
    <d v="2023-06-08T00:00:00"/>
    <n v="20"/>
    <n v="2"/>
    <n v="3056.39"/>
    <x v="0"/>
    <x v="0"/>
    <s v="R1013"/>
  </r>
  <r>
    <s v="ID129"/>
    <n v="1994"/>
    <s v="Sep"/>
    <n v="26"/>
    <s v="26-Sep-1994"/>
    <d v="2023-06-08T00:00:00"/>
    <n v="28"/>
    <n v="0"/>
    <n v="3062.51"/>
    <x v="1"/>
    <x v="1"/>
    <s v="R1012"/>
  </r>
  <r>
    <s v="ID1290"/>
    <n v="1989"/>
    <s v="Oct"/>
    <n v="1"/>
    <s v="1-Oct-1989"/>
    <d v="2023-06-08T00:00:00"/>
    <n v="33"/>
    <n v="3"/>
    <n v="3065.49"/>
    <x v="0"/>
    <x v="1"/>
    <s v="R1012"/>
  </r>
  <r>
    <s v="ID1291"/>
    <n v="1995"/>
    <s v="Sep"/>
    <n v="10"/>
    <s v="10-Sep-1995"/>
    <d v="2023-06-08T00:00:00"/>
    <n v="27"/>
    <n v="0"/>
    <n v="3070.81"/>
    <x v="1"/>
    <x v="1"/>
    <s v="R1017"/>
  </r>
  <r>
    <s v="ID1292"/>
    <n v="2001"/>
    <s v="Oct"/>
    <n v="13"/>
    <s v="13-Oct-2001"/>
    <d v="2023-06-08T00:00:00"/>
    <n v="21"/>
    <n v="2"/>
    <n v="3077.1"/>
    <x v="0"/>
    <x v="1"/>
    <s v="R1012"/>
  </r>
  <r>
    <s v="ID1293"/>
    <n v="1987"/>
    <s v="Aug"/>
    <n v="1"/>
    <s v="1-Aug-1987"/>
    <d v="2023-06-08T00:00:00"/>
    <n v="35"/>
    <n v="3"/>
    <n v="3088.06"/>
    <x v="0"/>
    <x v="2"/>
    <s v="R1013"/>
  </r>
  <r>
    <s v="ID1294"/>
    <n v="1999"/>
    <s v="Jun"/>
    <n v="25"/>
    <s v="25-Jun-1999"/>
    <d v="2023-06-08T00:00:00"/>
    <n v="23"/>
    <n v="0"/>
    <n v="3128.35"/>
    <x v="0"/>
    <x v="0"/>
    <s v="R1021"/>
  </r>
  <r>
    <s v="ID1295"/>
    <n v="1994"/>
    <s v="Jul"/>
    <n v="10"/>
    <s v="10-Jul-1994"/>
    <d v="2023-06-08T00:00:00"/>
    <n v="28"/>
    <n v="0"/>
    <n v="3161.45"/>
    <x v="0"/>
    <x v="1"/>
    <s v="R1011"/>
  </r>
  <r>
    <s v="ID1296"/>
    <n v="1993"/>
    <s v="Sep"/>
    <n v="25"/>
    <s v="25-Sep-1993"/>
    <d v="2023-06-08T00:00:00"/>
    <n v="29"/>
    <n v="0"/>
    <n v="3162.02"/>
    <x v="0"/>
    <x v="0"/>
    <s v="R1013"/>
  </r>
  <r>
    <s v="ID1297"/>
    <n v="2001"/>
    <s v="Aug"/>
    <n v="29"/>
    <s v="29-Aug-2001"/>
    <d v="2023-06-08T00:00:00"/>
    <n v="21"/>
    <n v="1"/>
    <n v="3167.46"/>
    <x v="0"/>
    <x v="0"/>
    <s v="R1024"/>
  </r>
  <r>
    <s v="ID1298"/>
    <n v="1994"/>
    <s v="Oct"/>
    <n v="25"/>
    <s v="25-Oct-1994"/>
    <d v="2023-06-08T00:00:00"/>
    <n v="28"/>
    <n v="0"/>
    <n v="3171.61"/>
    <x v="0"/>
    <x v="0"/>
    <s v="R1013"/>
  </r>
  <r>
    <s v="ID1299"/>
    <n v="1994"/>
    <s v="Jul"/>
    <n v="6"/>
    <s v="6-Jul-1994"/>
    <d v="2023-06-08T00:00:00"/>
    <n v="28"/>
    <n v="0"/>
    <n v="3172.02"/>
    <x v="0"/>
    <x v="1"/>
    <s v="R1011"/>
  </r>
  <r>
    <s v="ID13"/>
    <n v="1996"/>
    <s v="Aug"/>
    <n v="14"/>
    <s v="14-Aug-1996"/>
    <d v="2023-06-08T00:00:00"/>
    <n v="26"/>
    <n v="0"/>
    <n v="3176.29"/>
    <x v="0"/>
    <x v="2"/>
    <s v="R1012"/>
  </r>
  <r>
    <s v="ID130"/>
    <n v="1996"/>
    <s v="Jul"/>
    <n v="3"/>
    <s v="3-Jul-1996"/>
    <d v="2023-06-08T00:00:00"/>
    <n v="26"/>
    <n v="0"/>
    <n v="3176.82"/>
    <x v="0"/>
    <x v="1"/>
    <s v="R1012"/>
  </r>
  <r>
    <s v="ID1300"/>
    <n v="2000"/>
    <s v="Sep"/>
    <n v="23"/>
    <s v="23-Sep-2000"/>
    <d v="2023-06-08T00:00:00"/>
    <n v="22"/>
    <n v="0"/>
    <n v="3179.96"/>
    <x v="0"/>
    <x v="2"/>
    <s v="R1012"/>
  </r>
  <r>
    <s v="ID1301"/>
    <n v="2001"/>
    <s v="Sep"/>
    <n v="2"/>
    <s v="2-Sep-2001"/>
    <d v="2023-06-08T00:00:00"/>
    <n v="21"/>
    <n v="2"/>
    <n v="3180.51"/>
    <x v="0"/>
    <x v="2"/>
    <s v="R1013"/>
  </r>
  <r>
    <s v="ID1302"/>
    <n v="1996"/>
    <s v="Oct"/>
    <n v="11"/>
    <s v="11-Oct-1996"/>
    <d v="2023-06-08T00:00:00"/>
    <n v="26"/>
    <n v="0"/>
    <n v="3201.25"/>
    <x v="0"/>
    <x v="0"/>
    <s v="R1012"/>
  </r>
  <r>
    <s v="ID1303"/>
    <n v="1997"/>
    <s v="Jul"/>
    <n v="5"/>
    <s v="5-Jul-1997"/>
    <d v="2023-06-08T00:00:00"/>
    <n v="25"/>
    <n v="0"/>
    <n v="3206.49"/>
    <x v="0"/>
    <x v="0"/>
    <s v="R1024"/>
  </r>
  <r>
    <s v="ID1304"/>
    <n v="1997"/>
    <s v="Dec"/>
    <n v="22"/>
    <s v="22-Dec-1997"/>
    <d v="2023-06-08T00:00:00"/>
    <n v="25"/>
    <n v="1"/>
    <n v="3208.79"/>
    <x v="0"/>
    <x v="0"/>
    <s v="R1011"/>
  </r>
  <r>
    <s v="ID1305"/>
    <n v="1997"/>
    <s v="Jul"/>
    <n v="6"/>
    <s v="6-Jul-1997"/>
    <d v="2023-06-08T00:00:00"/>
    <n v="25"/>
    <n v="0"/>
    <n v="3213.62"/>
    <x v="0"/>
    <x v="2"/>
    <s v="R1024"/>
  </r>
  <r>
    <s v="ID1306"/>
    <n v="1997"/>
    <s v="Aug"/>
    <n v="2"/>
    <s v="2-Aug-1997"/>
    <d v="2023-06-08T00:00:00"/>
    <n v="25"/>
    <n v="1"/>
    <n v="3227.12"/>
    <x v="0"/>
    <x v="0"/>
    <s v="R1013"/>
  </r>
  <r>
    <s v="ID1307"/>
    <n v="1997"/>
    <s v="Sep"/>
    <n v="2"/>
    <s v="2-Sep-1997"/>
    <d v="2023-06-08T00:00:00"/>
    <n v="25"/>
    <n v="1"/>
    <n v="3238.44"/>
    <x v="0"/>
    <x v="0"/>
    <s v="R1013"/>
  </r>
  <r>
    <s v="ID1308"/>
    <n v="1991"/>
    <s v="Nov"/>
    <n v="13"/>
    <s v="13-Nov-1991"/>
    <d v="2023-06-08T00:00:00"/>
    <n v="31"/>
    <n v="0"/>
    <n v="3260.2"/>
    <x v="1"/>
    <x v="2"/>
    <s v="R1011"/>
  </r>
  <r>
    <s v="ID1309"/>
    <n v="1994"/>
    <s v="Dec"/>
    <n v="2"/>
    <s v="2-Dec-1994"/>
    <d v="2023-06-08T00:00:00"/>
    <n v="28"/>
    <n v="0"/>
    <n v="3268.85"/>
    <x v="1"/>
    <x v="1"/>
    <s v="R1016"/>
  </r>
  <r>
    <s v="ID131"/>
    <n v="1994"/>
    <s v="Jul"/>
    <n v="1"/>
    <s v="1-Jul-1994"/>
    <d v="2023-06-08T00:00:00"/>
    <n v="28"/>
    <n v="1"/>
    <n v="3277.16"/>
    <x v="0"/>
    <x v="0"/>
    <s v="R1011"/>
  </r>
  <r>
    <s v="ID1310"/>
    <n v="2001"/>
    <s v="Oct"/>
    <n v="6"/>
    <s v="6-Oct-2001"/>
    <d v="2023-06-08T00:00:00"/>
    <n v="21"/>
    <n v="2"/>
    <n v="3279.87"/>
    <x v="0"/>
    <x v="1"/>
    <s v="R1017"/>
  </r>
  <r>
    <s v="ID1311"/>
    <n v="2003"/>
    <s v="Jul"/>
    <n v="3"/>
    <s v="3-Jul-2003"/>
    <d v="2023-06-08T00:00:00"/>
    <n v="19"/>
    <n v="0"/>
    <n v="3280.22"/>
    <x v="0"/>
    <x v="0"/>
    <s v="R1011"/>
  </r>
  <r>
    <s v="ID1312"/>
    <n v="1996"/>
    <s v="Nov"/>
    <n v="17"/>
    <s v="17-Nov-1996"/>
    <d v="2023-06-08T00:00:00"/>
    <n v="26"/>
    <n v="1"/>
    <n v="3292.53"/>
    <x v="0"/>
    <x v="2"/>
    <s v="R1012"/>
  </r>
  <r>
    <s v="ID1313"/>
    <n v="2003"/>
    <s v="Dec"/>
    <n v="5"/>
    <s v="5-Dec-2003"/>
    <d v="2023-06-08T00:00:00"/>
    <n v="19"/>
    <n v="0"/>
    <n v="3300.7"/>
    <x v="0"/>
    <x v="2"/>
    <s v="R1025"/>
  </r>
  <r>
    <s v="ID1314"/>
    <n v="2003"/>
    <s v="Nov"/>
    <n v="18"/>
    <s v="18-Nov-2003"/>
    <d v="2023-06-08T00:00:00"/>
    <n v="19"/>
    <n v="0"/>
    <n v="3308.46"/>
    <x v="0"/>
    <x v="1"/>
    <s v="R1021"/>
  </r>
  <r>
    <s v="ID1315"/>
    <n v="1997"/>
    <s v="Jun"/>
    <n v="20"/>
    <s v="20-Jun-1997"/>
    <d v="2023-06-08T00:00:00"/>
    <n v="25"/>
    <n v="1"/>
    <n v="3309.79"/>
    <x v="1"/>
    <x v="0"/>
    <s v="R1017"/>
  </r>
  <r>
    <s v="ID1316"/>
    <n v="1991"/>
    <s v="Sep"/>
    <n v="1"/>
    <s v="1-Sep-1991"/>
    <d v="2023-06-08T00:00:00"/>
    <n v="31"/>
    <n v="3"/>
    <n v="3342.79"/>
    <x v="0"/>
    <x v="1"/>
    <s v="R1013"/>
  </r>
  <r>
    <s v="ID1317"/>
    <n v="1993"/>
    <s v="Oct"/>
    <n v="28"/>
    <s v="28-Oct-1993"/>
    <d v="2023-06-08T00:00:00"/>
    <n v="29"/>
    <n v="0"/>
    <n v="3353.28"/>
    <x v="0"/>
    <x v="1"/>
    <s v="R1011"/>
  </r>
  <r>
    <s v="ID1318"/>
    <n v="1995"/>
    <s v="Jun"/>
    <n v="23"/>
    <s v="23-Jun-1995"/>
    <d v="2023-06-08T00:00:00"/>
    <n v="27"/>
    <n v="0"/>
    <n v="3353.47"/>
    <x v="0"/>
    <x v="0"/>
    <s v="R1012"/>
  </r>
  <r>
    <s v="ID1319"/>
    <n v="1993"/>
    <s v="Oct"/>
    <n v="7"/>
    <s v="7-Oct-1993"/>
    <d v="2023-06-08T00:00:00"/>
    <n v="29"/>
    <n v="0"/>
    <n v="3366.67"/>
    <x v="0"/>
    <x v="2"/>
    <s v="R1013"/>
  </r>
  <r>
    <s v="ID132"/>
    <n v="1996"/>
    <s v="Dec"/>
    <n v="14"/>
    <s v="14-Dec-1996"/>
    <d v="2023-06-08T00:00:00"/>
    <n v="26"/>
    <n v="1"/>
    <n v="3378.91"/>
    <x v="0"/>
    <x v="1"/>
    <s v="R1011"/>
  </r>
  <r>
    <s v="ID1320"/>
    <n v="1996"/>
    <s v="Nov"/>
    <n v="13"/>
    <s v="13-Nov-1996"/>
    <d v="2023-06-08T00:00:00"/>
    <n v="26"/>
    <n v="0"/>
    <n v="3385.4"/>
    <x v="0"/>
    <x v="2"/>
    <s v="R1024"/>
  </r>
  <r>
    <s v="ID1321"/>
    <n v="1996"/>
    <s v="Aug"/>
    <n v="10"/>
    <s v="10-Aug-1996"/>
    <d v="2023-06-08T00:00:00"/>
    <n v="26"/>
    <n v="1"/>
    <n v="3392.37"/>
    <x v="0"/>
    <x v="0"/>
    <s v="R1013"/>
  </r>
  <r>
    <s v="ID1322"/>
    <n v="1996"/>
    <s v="Oct"/>
    <n v="27"/>
    <s v="27-Oct-1996"/>
    <d v="2023-06-08T00:00:00"/>
    <n v="26"/>
    <n v="1"/>
    <n v="3392.98"/>
    <x v="0"/>
    <x v="0"/>
    <s v="R1013"/>
  </r>
  <r>
    <s v="ID1323"/>
    <n v="2004"/>
    <s v="Jul"/>
    <n v="16"/>
    <s v="16-Jul-2004"/>
    <d v="2023-06-08T00:00:00"/>
    <n v="18"/>
    <n v="2"/>
    <n v="3393.36"/>
    <x v="0"/>
    <x v="2"/>
    <s v="R1023"/>
  </r>
  <r>
    <s v="ID1324"/>
    <n v="1996"/>
    <s v="Dec"/>
    <n v="19"/>
    <s v="19-Dec-1996"/>
    <d v="2023-06-08T00:00:00"/>
    <n v="26"/>
    <n v="1"/>
    <n v="3410.32"/>
    <x v="0"/>
    <x v="2"/>
    <s v="R1011"/>
  </r>
  <r>
    <s v="ID1325"/>
    <n v="2001"/>
    <s v="Dec"/>
    <n v="26"/>
    <s v="26-Dec-2001"/>
    <d v="2023-06-08T00:00:00"/>
    <n v="21"/>
    <n v="0"/>
    <n v="3434.38"/>
    <x v="0"/>
    <x v="2"/>
    <s v="R1011"/>
  </r>
  <r>
    <s v="ID1326"/>
    <n v="1986"/>
    <s v="Aug"/>
    <n v="27"/>
    <s v="27-Aug-1986"/>
    <d v="2023-06-08T00:00:00"/>
    <n v="36"/>
    <n v="3"/>
    <n v="3436.5"/>
    <x v="0"/>
    <x v="1"/>
    <s v="R1013"/>
  </r>
  <r>
    <s v="ID1327"/>
    <n v="2000"/>
    <s v="Jun"/>
    <n v="20"/>
    <s v="20-Jun-2000"/>
    <d v="2023-06-08T00:00:00"/>
    <n v="22"/>
    <n v="3"/>
    <n v="3443.06"/>
    <x v="0"/>
    <x v="1"/>
    <s v="R1011"/>
  </r>
  <r>
    <s v="ID1328"/>
    <n v="1987"/>
    <s v="Sep"/>
    <n v="14"/>
    <s v="14-Sep-1987"/>
    <d v="2023-06-08T00:00:00"/>
    <n v="35"/>
    <n v="3"/>
    <n v="3453.77"/>
    <x v="0"/>
    <x v="1"/>
    <s v="R1011"/>
  </r>
  <r>
    <s v="ID1329"/>
    <n v="2003"/>
    <s v="Jul"/>
    <n v="29"/>
    <s v="29-Jul-2003"/>
    <d v="2023-06-08T00:00:00"/>
    <n v="19"/>
    <n v="0"/>
    <n v="3463.51"/>
    <x v="0"/>
    <x v="1"/>
    <s v="R1025"/>
  </r>
  <r>
    <s v="ID133"/>
    <n v="1993"/>
    <s v="Oct"/>
    <n v="12"/>
    <s v="12-Oct-1993"/>
    <d v="2023-06-08T00:00:00"/>
    <n v="29"/>
    <n v="1"/>
    <n v="3471.41"/>
    <x v="0"/>
    <x v="2"/>
    <s v="R1013"/>
  </r>
  <r>
    <s v="ID1330"/>
    <n v="2004"/>
    <s v="Jun"/>
    <n v="26"/>
    <s v="26-Jun-2004"/>
    <d v="2023-06-08T00:00:00"/>
    <n v="18"/>
    <n v="3"/>
    <n v="3481.87"/>
    <x v="0"/>
    <x v="0"/>
    <s v="R1016"/>
  </r>
  <r>
    <s v="ID1331"/>
    <n v="1996"/>
    <s v="Sep"/>
    <n v="19"/>
    <s v="19-Sep-1996"/>
    <d v="2023-06-08T00:00:00"/>
    <n v="26"/>
    <n v="2"/>
    <n v="3484.33"/>
    <x v="1"/>
    <x v="0"/>
    <s v="R1011"/>
  </r>
  <r>
    <s v="ID1332"/>
    <n v="1996"/>
    <s v="Sep"/>
    <n v="18"/>
    <s v="18-Sep-1996"/>
    <d v="2023-06-08T00:00:00"/>
    <n v="26"/>
    <n v="1"/>
    <n v="3490.55"/>
    <x v="2"/>
    <x v="2"/>
    <s v="R1015"/>
  </r>
  <r>
    <s v="ID1333"/>
    <n v="1999"/>
    <s v="Sep"/>
    <n v="22"/>
    <s v="22-Sep-1999"/>
    <d v="2023-06-08T00:00:00"/>
    <n v="23"/>
    <n v="2"/>
    <n v="3500.61"/>
    <x v="0"/>
    <x v="2"/>
    <s v="R1013"/>
  </r>
  <r>
    <s v="ID1334"/>
    <n v="1998"/>
    <s v="Sep"/>
    <n v="16"/>
    <s v="16-Sep-1998"/>
    <d v="2023-06-08T00:00:00"/>
    <n v="24"/>
    <n v="2"/>
    <n v="3537.7"/>
    <x v="1"/>
    <x v="0"/>
    <s v="R1012"/>
  </r>
  <r>
    <s v="ID1335"/>
    <n v="2003"/>
    <s v="Aug"/>
    <n v="24"/>
    <s v="24-Aug-2003"/>
    <d v="2023-06-08T00:00:00"/>
    <n v="19"/>
    <n v="0"/>
    <n v="3538.9"/>
    <x v="0"/>
    <x v="2"/>
    <s v="R1012"/>
  </r>
  <r>
    <s v="ID1336"/>
    <n v="1988"/>
    <s v="Oct"/>
    <n v="15"/>
    <s v="15-Oct-1988"/>
    <d v="2023-06-08T00:00:00"/>
    <n v="34"/>
    <n v="3"/>
    <n v="3540.12"/>
    <x v="0"/>
    <x v="1"/>
    <s v="R1013"/>
  </r>
  <r>
    <s v="ID1337"/>
    <n v="1992"/>
    <s v="Dec"/>
    <n v="22"/>
    <s v="22-Dec-1992"/>
    <d v="2023-06-08T00:00:00"/>
    <n v="30"/>
    <n v="0"/>
    <n v="3554.2"/>
    <x v="0"/>
    <x v="0"/>
    <s v="R1011"/>
  </r>
  <r>
    <s v="ID1338"/>
    <n v="1994"/>
    <s v="Sep"/>
    <n v="24"/>
    <s v="24-Sep-1994"/>
    <d v="2023-06-08T00:00:00"/>
    <n v="28"/>
    <n v="0"/>
    <n v="3556.92"/>
    <x v="0"/>
    <x v="0"/>
    <s v="R1012"/>
  </r>
  <r>
    <s v="ID1339"/>
    <n v="1995"/>
    <s v="Oct"/>
    <n v="9"/>
    <s v="9-Oct-1995"/>
    <d v="2023-06-08T00:00:00"/>
    <n v="27"/>
    <n v="0"/>
    <n v="3558.62"/>
    <x v="0"/>
    <x v="0"/>
    <s v="R1024"/>
  </r>
  <r>
    <s v="ID134"/>
    <n v="1995"/>
    <s v="Jun"/>
    <n v="16"/>
    <s v="16-Jun-1995"/>
    <d v="2023-06-08T00:00:00"/>
    <n v="27"/>
    <n v="1"/>
    <n v="3561.89"/>
    <x v="0"/>
    <x v="1"/>
    <s v="R1013"/>
  </r>
  <r>
    <s v="ID1340"/>
    <n v="1981"/>
    <s v="Oct"/>
    <n v="10"/>
    <s v="10-Oct-1981"/>
    <d v="2023-06-08T00:00:00"/>
    <n v="41"/>
    <n v="1"/>
    <n v="3562.87"/>
    <x v="0"/>
    <x v="1"/>
    <s v="R1013"/>
  </r>
  <r>
    <s v="ID1341"/>
    <n v="1988"/>
    <s v="Aug"/>
    <n v="18"/>
    <s v="18-Aug-1988"/>
    <d v="2023-06-08T00:00:00"/>
    <n v="34"/>
    <n v="3"/>
    <n v="3569.96"/>
    <x v="0"/>
    <x v="1"/>
    <s v="R1012"/>
  </r>
  <r>
    <s v="ID1342"/>
    <n v="1995"/>
    <s v="Aug"/>
    <n v="23"/>
    <s v="23-Aug-1995"/>
    <d v="2023-06-08T00:00:00"/>
    <n v="27"/>
    <n v="1"/>
    <n v="3578"/>
    <x v="0"/>
    <x v="0"/>
    <s v="R1011"/>
  </r>
  <r>
    <s v="ID1343"/>
    <n v="2001"/>
    <s v="Nov"/>
    <n v="11"/>
    <s v="11-Nov-2001"/>
    <d v="2023-06-08T00:00:00"/>
    <n v="21"/>
    <n v="2"/>
    <n v="3579.83"/>
    <x v="0"/>
    <x v="2"/>
    <s v="R1012"/>
  </r>
  <r>
    <s v="ID1344"/>
    <n v="1986"/>
    <s v="Dec"/>
    <n v="27"/>
    <s v="27-Dec-1986"/>
    <d v="2023-06-08T00:00:00"/>
    <n v="36"/>
    <n v="3"/>
    <n v="3589.14"/>
    <x v="0"/>
    <x v="2"/>
    <s v="R1013"/>
  </r>
  <r>
    <s v="ID1345"/>
    <n v="1999"/>
    <s v="Jun"/>
    <n v="6"/>
    <s v="6-Jun-1999"/>
    <d v="2023-06-08T00:00:00"/>
    <n v="24"/>
    <n v="3"/>
    <n v="3591.48"/>
    <x v="0"/>
    <x v="0"/>
    <s v="R1011"/>
  </r>
  <r>
    <s v="ID1346"/>
    <n v="1997"/>
    <s v="Nov"/>
    <n v="4"/>
    <s v="4-Nov-1997"/>
    <d v="2023-06-08T00:00:00"/>
    <n v="25"/>
    <n v="1"/>
    <n v="3594.17"/>
    <x v="0"/>
    <x v="2"/>
    <s v="R1012"/>
  </r>
  <r>
    <s v="ID1347"/>
    <n v="1999"/>
    <s v="Aug"/>
    <n v="12"/>
    <s v="12-Aug-1999"/>
    <d v="2023-06-08T00:00:00"/>
    <n v="23"/>
    <n v="3"/>
    <n v="3597.6"/>
    <x v="0"/>
    <x v="2"/>
    <s v="R1011"/>
  </r>
  <r>
    <s v="ID1348"/>
    <n v="1988"/>
    <s v="Nov"/>
    <n v="4"/>
    <s v="4-Nov-1988"/>
    <d v="2023-06-08T00:00:00"/>
    <n v="34"/>
    <n v="3"/>
    <n v="3603.6"/>
    <x v="0"/>
    <x v="1"/>
    <s v="R1013"/>
  </r>
  <r>
    <s v="ID1349"/>
    <n v="1990"/>
    <s v="Oct"/>
    <n v="11"/>
    <s v="11-Oct-1990"/>
    <d v="2023-06-08T00:00:00"/>
    <n v="32"/>
    <n v="3"/>
    <n v="3606.43"/>
    <x v="0"/>
    <x v="1"/>
    <s v="R1013"/>
  </r>
  <r>
    <s v="ID135"/>
    <n v="1985"/>
    <s v="Jun"/>
    <n v="14"/>
    <s v="14-Jun-1985"/>
    <d v="2023-06-08T00:00:00"/>
    <n v="37"/>
    <n v="3"/>
    <n v="3622.13"/>
    <x v="0"/>
    <x v="1"/>
    <s v="R1013"/>
  </r>
  <r>
    <s v="ID1350"/>
    <n v="1992"/>
    <s v="Nov"/>
    <n v="17"/>
    <s v="17-Nov-1992"/>
    <d v="2023-06-08T00:00:00"/>
    <n v="30"/>
    <n v="0"/>
    <n v="3645.09"/>
    <x v="2"/>
    <x v="2"/>
    <s v="R1014"/>
  </r>
  <r>
    <s v="ID1351"/>
    <n v="1990"/>
    <s v="Nov"/>
    <n v="8"/>
    <s v="8-Nov-1990"/>
    <d v="2023-06-08T00:00:00"/>
    <n v="32"/>
    <n v="3"/>
    <n v="3653.29"/>
    <x v="0"/>
    <x v="0"/>
    <s v="R1011"/>
  </r>
  <r>
    <s v="ID1352"/>
    <n v="1992"/>
    <s v="Sep"/>
    <n v="14"/>
    <s v="14-Sep-1992"/>
    <d v="2023-06-08T00:00:00"/>
    <n v="30"/>
    <n v="1"/>
    <n v="3659.35"/>
    <x v="1"/>
    <x v="1"/>
    <s v="R1011"/>
  </r>
  <r>
    <s v="ID1353"/>
    <n v="1984"/>
    <s v="Jul"/>
    <n v="6"/>
    <s v="6-Jul-1984"/>
    <d v="2023-06-08T00:00:00"/>
    <n v="38"/>
    <n v="3"/>
    <n v="3678.86"/>
    <x v="0"/>
    <x v="0"/>
    <s v="R1013"/>
  </r>
  <r>
    <s v="ID1354"/>
    <n v="2003"/>
    <s v="Jul"/>
    <n v="10"/>
    <s v="10-Jul-2003"/>
    <d v="2023-06-08T00:00:00"/>
    <n v="19"/>
    <n v="0"/>
    <n v="3688.35"/>
    <x v="0"/>
    <x v="2"/>
    <s v="R1021"/>
  </r>
  <r>
    <s v="ID1355"/>
    <n v="1981"/>
    <s v="Dec"/>
    <n v="14"/>
    <s v="14-Dec-1981"/>
    <d v="2023-06-08T00:00:00"/>
    <n v="41"/>
    <n v="1"/>
    <n v="3688.38"/>
    <x v="0"/>
    <x v="2"/>
    <s v="R1013"/>
  </r>
  <r>
    <s v="ID1356"/>
    <n v="1995"/>
    <s v="Oct"/>
    <n v="21"/>
    <s v="21-Oct-1995"/>
    <d v="2023-06-08T00:00:00"/>
    <n v="27"/>
    <n v="2"/>
    <n v="3693.43"/>
    <x v="0"/>
    <x v="0"/>
    <s v="R1011"/>
  </r>
  <r>
    <s v="ID1357"/>
    <n v="1988"/>
    <s v="Aug"/>
    <n v="18"/>
    <s v="18-Aug-1988"/>
    <d v="2023-06-08T00:00:00"/>
    <n v="34"/>
    <n v="3"/>
    <n v="3699.54"/>
    <x v="0"/>
    <x v="0"/>
    <s v="R1013"/>
  </r>
  <r>
    <s v="ID1358"/>
    <n v="1989"/>
    <s v="Dec"/>
    <n v="2"/>
    <s v="2-Dec-1989"/>
    <d v="2023-06-08T00:00:00"/>
    <n v="33"/>
    <n v="0"/>
    <n v="3704.35"/>
    <x v="0"/>
    <x v="2"/>
    <s v="R1013"/>
  </r>
  <r>
    <s v="ID1359"/>
    <n v="2004"/>
    <s v="Nov"/>
    <n v="5"/>
    <s v="5-Nov-2004"/>
    <d v="2023-06-08T00:00:00"/>
    <n v="18"/>
    <n v="0"/>
    <n v="3722.23"/>
    <x v="0"/>
    <x v="2"/>
    <s v="R1025"/>
  </r>
  <r>
    <s v="ID136"/>
    <n v="1986"/>
    <s v="Dec"/>
    <n v="1"/>
    <s v="1-Dec-1986"/>
    <d v="2023-06-08T00:00:00"/>
    <n v="36"/>
    <n v="3"/>
    <n v="3731.6"/>
    <x v="0"/>
    <x v="2"/>
    <s v="R1013"/>
  </r>
  <r>
    <s v="ID1360"/>
    <n v="1994"/>
    <s v="Aug"/>
    <n v="22"/>
    <s v="22-Aug-1994"/>
    <d v="2023-06-08T00:00:00"/>
    <n v="28"/>
    <n v="0"/>
    <n v="3732.63"/>
    <x v="0"/>
    <x v="0"/>
    <s v="R1024"/>
  </r>
  <r>
    <s v="ID1361"/>
    <n v="1993"/>
    <s v="Jun"/>
    <n v="22"/>
    <s v="22-Jun-1993"/>
    <d v="2023-06-08T00:00:00"/>
    <n v="29"/>
    <n v="0"/>
    <n v="3736.46"/>
    <x v="0"/>
    <x v="2"/>
    <s v="R1012"/>
  </r>
  <r>
    <s v="ID1362"/>
    <n v="1986"/>
    <s v="Sep"/>
    <n v="9"/>
    <s v="9-Sep-1986"/>
    <d v="2023-06-08T00:00:00"/>
    <n v="36"/>
    <n v="3"/>
    <n v="3748.56"/>
    <x v="0"/>
    <x v="2"/>
    <s v="R1013"/>
  </r>
  <r>
    <s v="ID1363"/>
    <n v="1991"/>
    <s v="Oct"/>
    <n v="28"/>
    <s v="28-Oct-1991"/>
    <d v="2023-06-08T00:00:00"/>
    <n v="31"/>
    <n v="0"/>
    <n v="3756.62"/>
    <x v="0"/>
    <x v="2"/>
    <s v="R1013"/>
  </r>
  <r>
    <s v="ID1364"/>
    <n v="1991"/>
    <s v="Aug"/>
    <n v="25"/>
    <s v="25-Aug-1991"/>
    <d v="2023-06-08T00:00:00"/>
    <n v="31"/>
    <n v="0"/>
    <n v="3757.84"/>
    <x v="0"/>
    <x v="1"/>
    <s v="R1013"/>
  </r>
  <r>
    <s v="ID1365"/>
    <n v="1991"/>
    <s v="Oct"/>
    <n v="24"/>
    <s v="24-Oct-1991"/>
    <d v="2023-06-08T00:00:00"/>
    <n v="31"/>
    <n v="0"/>
    <n v="3761.29"/>
    <x v="0"/>
    <x v="0"/>
    <s v="R1011"/>
  </r>
  <r>
    <s v="ID1366"/>
    <n v="1994"/>
    <s v="Nov"/>
    <n v="21"/>
    <s v="21-Nov-1994"/>
    <d v="2023-06-08T00:00:00"/>
    <n v="28"/>
    <n v="1"/>
    <n v="3766.88"/>
    <x v="0"/>
    <x v="1"/>
    <s v="R1013"/>
  </r>
  <r>
    <s v="ID1367"/>
    <n v="1987"/>
    <s v="Oct"/>
    <n v="24"/>
    <s v="24-Oct-1987"/>
    <d v="2023-06-08T00:00:00"/>
    <n v="35"/>
    <n v="3"/>
    <n v="3773.23"/>
    <x v="0"/>
    <x v="0"/>
    <s v="R1013"/>
  </r>
  <r>
    <s v="ID1368"/>
    <n v="1981"/>
    <s v="Dec"/>
    <n v="13"/>
    <s v="13-Dec-1981"/>
    <d v="2023-06-08T00:00:00"/>
    <n v="41"/>
    <n v="1"/>
    <n v="3785.77"/>
    <x v="0"/>
    <x v="1"/>
    <s v="R1013"/>
  </r>
  <r>
    <s v="ID1369"/>
    <n v="1988"/>
    <s v="Aug"/>
    <n v="28"/>
    <s v="28-Aug-1988"/>
    <d v="2023-06-08T00:00:00"/>
    <n v="34"/>
    <n v="3"/>
    <n v="3793.55"/>
    <x v="0"/>
    <x v="0"/>
    <s v="R1013"/>
  </r>
  <r>
    <s v="ID137"/>
    <n v="1999"/>
    <s v="Jun"/>
    <n v="24"/>
    <s v="24-Jun-1999"/>
    <d v="2023-06-08T00:00:00"/>
    <n v="23"/>
    <n v="0"/>
    <n v="3796.36"/>
    <x v="0"/>
    <x v="0"/>
    <s v="R1012"/>
  </r>
  <r>
    <s v="ID1370"/>
    <n v="1981"/>
    <s v="Sep"/>
    <n v="29"/>
    <s v="29-Sep-1981"/>
    <d v="2023-06-08T00:00:00"/>
    <n v="41"/>
    <n v="1"/>
    <n v="3797.2"/>
    <x v="0"/>
    <x v="0"/>
    <s v="R1012"/>
  </r>
  <r>
    <s v="ID1371"/>
    <n v="1994"/>
    <s v="Aug"/>
    <n v="12"/>
    <s v="12-Aug-1994"/>
    <d v="2023-06-08T00:00:00"/>
    <n v="28"/>
    <n v="2"/>
    <n v="3847.67"/>
    <x v="1"/>
    <x v="2"/>
    <s v="R1011"/>
  </r>
  <r>
    <s v="ID1372"/>
    <n v="1991"/>
    <s v="Aug"/>
    <n v="19"/>
    <s v="19-Aug-1991"/>
    <d v="2023-06-08T00:00:00"/>
    <n v="31"/>
    <n v="0"/>
    <n v="3857.76"/>
    <x v="1"/>
    <x v="1"/>
    <s v="R1016"/>
  </r>
  <r>
    <s v="ID1373"/>
    <n v="2001"/>
    <s v="Jun"/>
    <n v="6"/>
    <s v="6-Jun-2001"/>
    <d v="2023-06-08T00:00:00"/>
    <n v="22"/>
    <n v="0"/>
    <n v="3858.51"/>
    <x v="0"/>
    <x v="0"/>
    <s v="R1025"/>
  </r>
  <r>
    <s v="ID1374"/>
    <n v="2001"/>
    <s v="Oct"/>
    <n v="18"/>
    <s v="18-Oct-2001"/>
    <d v="2023-06-08T00:00:00"/>
    <n v="21"/>
    <n v="3"/>
    <n v="3861.21"/>
    <x v="0"/>
    <x v="2"/>
    <s v="R1016"/>
  </r>
  <r>
    <s v="ID1375"/>
    <n v="1990"/>
    <s v="Jun"/>
    <n v="24"/>
    <s v="24-Jun-1990"/>
    <d v="2023-06-08T00:00:00"/>
    <n v="32"/>
    <n v="0"/>
    <n v="3866.86"/>
    <x v="2"/>
    <x v="1"/>
    <s v="R1012"/>
  </r>
  <r>
    <s v="ID1376"/>
    <n v="1991"/>
    <s v="Jul"/>
    <n v="25"/>
    <s v="25-Jul-1991"/>
    <d v="2023-06-08T00:00:00"/>
    <n v="31"/>
    <n v="1"/>
    <n v="3875.73"/>
    <x v="0"/>
    <x v="0"/>
    <s v="R1013"/>
  </r>
  <r>
    <s v="ID1377"/>
    <n v="1996"/>
    <s v="Oct"/>
    <n v="23"/>
    <s v="23-Oct-1996"/>
    <d v="2023-06-08T00:00:00"/>
    <n v="26"/>
    <n v="2"/>
    <n v="3877.3"/>
    <x v="2"/>
    <x v="0"/>
    <s v="R1012"/>
  </r>
  <r>
    <s v="ID1378"/>
    <n v="2004"/>
    <s v="Jul"/>
    <n v="13"/>
    <s v="13-Jul-2004"/>
    <d v="2023-06-08T00:00:00"/>
    <n v="18"/>
    <n v="0"/>
    <n v="3889.2"/>
    <x v="0"/>
    <x v="2"/>
    <s v="R1012"/>
  </r>
  <r>
    <s v="ID1379"/>
    <n v="1993"/>
    <s v="Sep"/>
    <n v="14"/>
    <s v="14-Sep-1993"/>
    <d v="2023-06-08T00:00:00"/>
    <n v="29"/>
    <n v="0"/>
    <n v="3898.35"/>
    <x v="0"/>
    <x v="2"/>
    <s v="R1012"/>
  </r>
  <r>
    <s v="ID138"/>
    <n v="1981"/>
    <s v="Aug"/>
    <n v="27"/>
    <s v="27-Aug-1981"/>
    <d v="2023-06-08T00:00:00"/>
    <n v="41"/>
    <n v="1"/>
    <n v="3902.07"/>
    <x v="0"/>
    <x v="2"/>
    <s v="R1013"/>
  </r>
  <r>
    <s v="ID1380"/>
    <n v="1997"/>
    <s v="Nov"/>
    <n v="24"/>
    <s v="24-Nov-1997"/>
    <d v="2023-06-08T00:00:00"/>
    <n v="25"/>
    <n v="3"/>
    <n v="3906.13"/>
    <x v="1"/>
    <x v="0"/>
    <s v="R1011"/>
  </r>
  <r>
    <s v="ID1381"/>
    <n v="1985"/>
    <s v="Jul"/>
    <n v="5"/>
    <s v="5-Jul-1985"/>
    <d v="2023-06-08T00:00:00"/>
    <n v="37"/>
    <n v="3"/>
    <n v="3910.44"/>
    <x v="0"/>
    <x v="2"/>
    <s v="R1013"/>
  </r>
  <r>
    <s v="ID1382"/>
    <n v="2000"/>
    <s v="Jul"/>
    <n v="10"/>
    <s v="10-Jul-2000"/>
    <d v="2023-06-08T00:00:00"/>
    <n v="22"/>
    <n v="2"/>
    <n v="3925.76"/>
    <x v="0"/>
    <x v="2"/>
    <s v="R1024"/>
  </r>
  <r>
    <s v="ID1383"/>
    <n v="2002"/>
    <s v="Jun"/>
    <n v="15"/>
    <s v="15-Jun-2002"/>
    <d v="2023-06-08T00:00:00"/>
    <n v="20"/>
    <n v="0"/>
    <n v="3931.51"/>
    <x v="0"/>
    <x v="0"/>
    <s v="R1011"/>
  </r>
  <r>
    <s v="ID1384"/>
    <n v="1988"/>
    <s v="Oct"/>
    <n v="24"/>
    <s v="24-Oct-1988"/>
    <d v="2023-06-08T00:00:00"/>
    <n v="34"/>
    <n v="0"/>
    <n v="3935.18"/>
    <x v="1"/>
    <x v="1"/>
    <s v="R1013"/>
  </r>
  <r>
    <s v="ID1385"/>
    <n v="1993"/>
    <s v="Sep"/>
    <n v="29"/>
    <s v="29-Sep-1993"/>
    <d v="2023-06-08T00:00:00"/>
    <n v="29"/>
    <n v="0"/>
    <n v="3943.6"/>
    <x v="0"/>
    <x v="0"/>
    <s v="R1024"/>
  </r>
  <r>
    <s v="ID1386"/>
    <n v="1993"/>
    <s v="Nov"/>
    <n v="11"/>
    <s v="11-Nov-1993"/>
    <d v="2023-06-08T00:00:00"/>
    <n v="29"/>
    <n v="1"/>
    <n v="3947.41"/>
    <x v="0"/>
    <x v="2"/>
    <s v="R1013"/>
  </r>
  <r>
    <s v="ID1387"/>
    <n v="1999"/>
    <s v="Jul"/>
    <n v="10"/>
    <s v="10-Jul-1999"/>
    <d v="2023-06-08T00:00:00"/>
    <n v="23"/>
    <n v="0"/>
    <n v="3955.98"/>
    <x v="0"/>
    <x v="0"/>
    <s v="R1021"/>
  </r>
  <r>
    <s v="ID1388"/>
    <n v="1995"/>
    <s v="Jul"/>
    <n v="11"/>
    <s v="11-Jul-1995"/>
    <d v="2023-06-08T00:00:00"/>
    <n v="27"/>
    <n v="1"/>
    <n v="3956.07"/>
    <x v="0"/>
    <x v="2"/>
    <s v="R1012"/>
  </r>
  <r>
    <s v="ID1389"/>
    <n v="1990"/>
    <s v="Jul"/>
    <n v="29"/>
    <s v="29-Jul-1990"/>
    <d v="2023-06-08T00:00:00"/>
    <n v="32"/>
    <n v="0"/>
    <n v="3972.92"/>
    <x v="0"/>
    <x v="0"/>
    <s v="R1013"/>
  </r>
  <r>
    <s v="ID139"/>
    <n v="1996"/>
    <s v="Aug"/>
    <n v="17"/>
    <s v="17-Aug-1996"/>
    <d v="2023-06-08T00:00:00"/>
    <n v="26"/>
    <n v="2"/>
    <n v="3981.98"/>
    <x v="0"/>
    <x v="2"/>
    <s v="R1013"/>
  </r>
  <r>
    <s v="ID1390"/>
    <n v="1996"/>
    <s v="Sep"/>
    <n v="8"/>
    <s v="8-Sep-1996"/>
    <d v="2023-06-08T00:00:00"/>
    <n v="26"/>
    <n v="2"/>
    <n v="3987.93"/>
    <x v="0"/>
    <x v="2"/>
    <s v="R1011"/>
  </r>
  <r>
    <s v="ID1391"/>
    <n v="1990"/>
    <s v="Nov"/>
    <n v="22"/>
    <s v="22-Nov-1990"/>
    <d v="2023-06-08T00:00:00"/>
    <n v="32"/>
    <n v="0"/>
    <n v="3989.84"/>
    <x v="0"/>
    <x v="2"/>
    <s v="R1011"/>
  </r>
  <r>
    <s v="ID1392"/>
    <n v="1990"/>
    <s v="Nov"/>
    <n v="1"/>
    <s v="1-Nov-1990"/>
    <d v="2023-06-08T00:00:00"/>
    <n v="32"/>
    <n v="0"/>
    <n v="3994.18"/>
    <x v="0"/>
    <x v="2"/>
    <s v="R1013"/>
  </r>
  <r>
    <s v="ID1393"/>
    <n v="1989"/>
    <s v="Jul"/>
    <n v="10"/>
    <s v="10-Jul-1989"/>
    <d v="2023-06-08T00:00:00"/>
    <n v="33"/>
    <n v="3"/>
    <n v="4002.36"/>
    <x v="0"/>
    <x v="1"/>
    <s v="R1013"/>
  </r>
  <r>
    <s v="ID1394"/>
    <n v="2000"/>
    <s v="Sep"/>
    <n v="13"/>
    <s v="13-Sep-2000"/>
    <d v="2023-06-08T00:00:00"/>
    <n v="22"/>
    <n v="3"/>
    <n v="4005.42"/>
    <x v="0"/>
    <x v="1"/>
    <s v="R1015"/>
  </r>
  <r>
    <s v="ID1395"/>
    <n v="1992"/>
    <s v="Oct"/>
    <n v="11"/>
    <s v="11-Oct-1992"/>
    <d v="2023-06-08T00:00:00"/>
    <n v="30"/>
    <n v="1"/>
    <n v="4032.24"/>
    <x v="1"/>
    <x v="0"/>
    <s v="R1012"/>
  </r>
  <r>
    <s v="ID1396"/>
    <n v="1984"/>
    <s v="Jul"/>
    <n v="7"/>
    <s v="7-Jul-1984"/>
    <d v="2023-06-08T00:00:00"/>
    <n v="38"/>
    <n v="3"/>
    <n v="4038.41"/>
    <x v="0"/>
    <x v="1"/>
    <s v="R1013"/>
  </r>
  <r>
    <s v="ID1397"/>
    <n v="1983"/>
    <s v="Nov"/>
    <n v="10"/>
    <s v="10-Nov-1983"/>
    <d v="2023-06-08T00:00:00"/>
    <n v="39"/>
    <n v="3"/>
    <n v="4039.9"/>
    <x v="0"/>
    <x v="1"/>
    <s v="R1013"/>
  </r>
  <r>
    <s v="ID1398"/>
    <n v="1993"/>
    <s v="Dec"/>
    <n v="26"/>
    <s v="26-Dec-1993"/>
    <d v="2023-06-08T00:00:00"/>
    <n v="29"/>
    <n v="1"/>
    <n v="4040.56"/>
    <x v="1"/>
    <x v="0"/>
    <s v="R1015"/>
  </r>
  <r>
    <s v="ID1399"/>
    <n v="1988"/>
    <s v="Nov"/>
    <n v="30"/>
    <s v="30-Nov-1988"/>
    <d v="2023-06-08T00:00:00"/>
    <n v="34"/>
    <n v="3"/>
    <n v="4047.94"/>
    <x v="0"/>
    <x v="1"/>
    <s v="R1013"/>
  </r>
  <r>
    <s v="ID14"/>
    <n v="1993"/>
    <s v="Aug"/>
    <n v="13"/>
    <s v="13-Aug-1993"/>
    <d v="2023-06-08T00:00:00"/>
    <n v="29"/>
    <n v="2"/>
    <n v="4058.12"/>
    <x v="0"/>
    <x v="1"/>
    <s v="R1013"/>
  </r>
  <r>
    <s v="ID140"/>
    <n v="1995"/>
    <s v="Sep"/>
    <n v="14"/>
    <s v="14-Sep-1995"/>
    <d v="2023-06-08T00:00:00"/>
    <n v="27"/>
    <n v="2"/>
    <n v="4058.71"/>
    <x v="1"/>
    <x v="0"/>
    <s v="R1012"/>
  </r>
  <r>
    <s v="ID1400"/>
    <n v="1983"/>
    <s v="Sep"/>
    <n v="16"/>
    <s v="16-Sep-1983"/>
    <d v="2023-06-08T00:00:00"/>
    <n v="39"/>
    <n v="3"/>
    <n v="4070.42"/>
    <x v="0"/>
    <x v="1"/>
    <s v="R1013"/>
  </r>
  <r>
    <s v="ID1401"/>
    <n v="2002"/>
    <s v="Oct"/>
    <n v="18"/>
    <s v="18-Oct-2002"/>
    <d v="2023-06-08T00:00:00"/>
    <n v="20"/>
    <n v="0"/>
    <n v="4070.51"/>
    <x v="0"/>
    <x v="1"/>
    <s v="R1012"/>
  </r>
  <r>
    <s v="ID1402"/>
    <n v="1990"/>
    <s v="Dec"/>
    <n v="1"/>
    <s v="1-Dec-1990"/>
    <d v="2023-06-08T00:00:00"/>
    <n v="32"/>
    <n v="1"/>
    <n v="4074.45"/>
    <x v="1"/>
    <x v="2"/>
    <s v="R1013"/>
  </r>
  <r>
    <s v="ID1403"/>
    <n v="1990"/>
    <s v="Dec"/>
    <n v="14"/>
    <s v="14-Dec-1990"/>
    <d v="2023-06-08T00:00:00"/>
    <n v="32"/>
    <n v="1"/>
    <n v="4076.5"/>
    <x v="0"/>
    <x v="0"/>
    <s v="R1011"/>
  </r>
  <r>
    <s v="ID1404"/>
    <n v="1994"/>
    <s v="Aug"/>
    <n v="21"/>
    <s v="21-Aug-1994"/>
    <d v="2023-06-08T00:00:00"/>
    <n v="28"/>
    <n v="1"/>
    <n v="4133.6400000000003"/>
    <x v="0"/>
    <x v="0"/>
    <s v="R1012"/>
  </r>
  <r>
    <s v="ID1405"/>
    <n v="1991"/>
    <s v="Aug"/>
    <n v="6"/>
    <s v="6-Aug-1991"/>
    <d v="2023-06-08T00:00:00"/>
    <n v="31"/>
    <n v="0"/>
    <n v="4134.08"/>
    <x v="0"/>
    <x v="1"/>
    <s v="R1012"/>
  </r>
  <r>
    <s v="ID1406"/>
    <n v="1992"/>
    <s v="Jun"/>
    <n v="18"/>
    <s v="18-Jun-1992"/>
    <d v="2023-06-08T00:00:00"/>
    <n v="30"/>
    <n v="0"/>
    <n v="4137.5200000000004"/>
    <x v="0"/>
    <x v="0"/>
    <s v="R1024"/>
  </r>
  <r>
    <s v="ID1407"/>
    <n v="1992"/>
    <s v="Jun"/>
    <n v="28"/>
    <s v="28-Jun-1992"/>
    <d v="2023-06-08T00:00:00"/>
    <n v="30"/>
    <n v="1"/>
    <n v="4149.74"/>
    <x v="0"/>
    <x v="1"/>
    <s v="R1011"/>
  </r>
  <r>
    <s v="ID1408"/>
    <n v="1992"/>
    <s v="Aug"/>
    <n v="4"/>
    <s v="4-Aug-1992"/>
    <d v="2023-06-08T00:00:00"/>
    <n v="30"/>
    <n v="1"/>
    <n v="4151.03"/>
    <x v="0"/>
    <x v="2"/>
    <s v="R1013"/>
  </r>
  <r>
    <s v="ID1409"/>
    <n v="1998"/>
    <s v="Nov"/>
    <n v="26"/>
    <s v="26-Nov-1998"/>
    <d v="2023-06-08T00:00:00"/>
    <n v="24"/>
    <n v="0"/>
    <n v="4154.97"/>
    <x v="0"/>
    <x v="1"/>
    <s v="R1012"/>
  </r>
  <r>
    <s v="ID141"/>
    <n v="1984"/>
    <s v="Sep"/>
    <n v="16"/>
    <s v="16-Sep-1984"/>
    <d v="2023-06-08T00:00:00"/>
    <n v="38"/>
    <n v="3"/>
    <n v="4163.21"/>
    <x v="0"/>
    <x v="2"/>
    <s v="R1012"/>
  </r>
  <r>
    <s v="ID1410"/>
    <n v="1989"/>
    <s v="Jun"/>
    <n v="25"/>
    <s v="25-Jun-1989"/>
    <d v="2023-06-08T00:00:00"/>
    <n v="33"/>
    <n v="0"/>
    <n v="4185.1000000000004"/>
    <x v="0"/>
    <x v="0"/>
    <s v="R1013"/>
  </r>
  <r>
    <s v="ID1411"/>
    <n v="1995"/>
    <s v="Oct"/>
    <n v="3"/>
    <s v="3-Oct-1995"/>
    <d v="2023-06-08T00:00:00"/>
    <n v="27"/>
    <n v="0"/>
    <n v="4188.7299999999996"/>
    <x v="0"/>
    <x v="2"/>
    <s v="R1025"/>
  </r>
  <r>
    <s v="ID1412"/>
    <n v="1997"/>
    <s v="Sep"/>
    <n v="6"/>
    <s v="6-Sep-1997"/>
    <d v="2023-06-08T00:00:00"/>
    <n v="25"/>
    <n v="2"/>
    <n v="4189.1099999999997"/>
    <x v="0"/>
    <x v="2"/>
    <s v="R1012"/>
  </r>
  <r>
    <s v="ID1413"/>
    <n v="1998"/>
    <s v="Dec"/>
    <n v="14"/>
    <s v="14-Dec-1998"/>
    <d v="2023-06-08T00:00:00"/>
    <n v="24"/>
    <n v="3"/>
    <n v="4234.93"/>
    <x v="0"/>
    <x v="1"/>
    <s v="R1011"/>
  </r>
  <r>
    <s v="ID1414"/>
    <n v="1992"/>
    <s v="Jun"/>
    <n v="27"/>
    <s v="27-Jun-1992"/>
    <d v="2023-06-08T00:00:00"/>
    <n v="30"/>
    <n v="1"/>
    <n v="4237.13"/>
    <x v="1"/>
    <x v="1"/>
    <s v="R1016"/>
  </r>
  <r>
    <s v="ID1415"/>
    <n v="1991"/>
    <s v="Nov"/>
    <n v="3"/>
    <s v="3-Nov-1991"/>
    <d v="2023-06-08T00:00:00"/>
    <n v="31"/>
    <n v="1"/>
    <n v="4239.8900000000003"/>
    <x v="0"/>
    <x v="2"/>
    <s v="R1012"/>
  </r>
  <r>
    <s v="ID1416"/>
    <n v="1991"/>
    <s v="Dec"/>
    <n v="1"/>
    <s v="1-Dec-1991"/>
    <d v="2023-06-08T00:00:00"/>
    <n v="31"/>
    <n v="1"/>
    <n v="4243.59"/>
    <x v="1"/>
    <x v="1"/>
    <s v="R1012"/>
  </r>
  <r>
    <s v="ID1417"/>
    <n v="1982"/>
    <s v="Jun"/>
    <n v="16"/>
    <s v="16-Jun-1982"/>
    <d v="2023-06-08T00:00:00"/>
    <n v="40"/>
    <n v="3"/>
    <n v="4250.24"/>
    <x v="0"/>
    <x v="0"/>
    <s v="R1013"/>
  </r>
  <r>
    <s v="ID1418"/>
    <n v="1995"/>
    <s v="Oct"/>
    <n v="14"/>
    <s v="14-Oct-1995"/>
    <d v="2023-06-08T00:00:00"/>
    <n v="27"/>
    <n v="3"/>
    <n v="4260.74"/>
    <x v="1"/>
    <x v="2"/>
    <s v="R1011"/>
  </r>
  <r>
    <s v="ID1419"/>
    <n v="1983"/>
    <s v="Nov"/>
    <n v="20"/>
    <s v="20-Nov-1983"/>
    <d v="2023-06-08T00:00:00"/>
    <n v="39"/>
    <n v="3"/>
    <n v="4265.01"/>
    <x v="0"/>
    <x v="1"/>
    <s v="R1012"/>
  </r>
  <r>
    <s v="ID142"/>
    <n v="1992"/>
    <s v="Jun"/>
    <n v="18"/>
    <s v="18-Jun-1992"/>
    <d v="2023-06-08T00:00:00"/>
    <n v="30"/>
    <n v="2"/>
    <n v="4266.17"/>
    <x v="1"/>
    <x v="2"/>
    <s v="R1013"/>
  </r>
  <r>
    <s v="ID1420"/>
    <n v="2003"/>
    <s v="Jun"/>
    <n v="8"/>
    <s v="8-Jun-2003"/>
    <d v="2023-06-08T00:00:00"/>
    <n v="20"/>
    <n v="0"/>
    <n v="4278.55"/>
    <x v="0"/>
    <x v="1"/>
    <s v="R1021"/>
  </r>
  <r>
    <s v="ID1421"/>
    <n v="2000"/>
    <s v="Nov"/>
    <n v="25"/>
    <s v="25-Nov-2000"/>
    <d v="2023-06-08T00:00:00"/>
    <n v="22"/>
    <n v="3"/>
    <n v="4296.2700000000004"/>
    <x v="0"/>
    <x v="0"/>
    <s v="R1012"/>
  </r>
  <r>
    <s v="ID1422"/>
    <n v="1988"/>
    <s v="Dec"/>
    <n v="19"/>
    <s v="19-Dec-1988"/>
    <d v="2023-06-08T00:00:00"/>
    <n v="34"/>
    <n v="0"/>
    <n v="4320.41"/>
    <x v="0"/>
    <x v="1"/>
    <s v="R1012"/>
  </r>
  <r>
    <s v="ID1423"/>
    <n v="1994"/>
    <s v="Nov"/>
    <n v="2"/>
    <s v="2-Nov-1994"/>
    <d v="2023-06-08T00:00:00"/>
    <n v="28"/>
    <n v="1"/>
    <n v="4337.74"/>
    <x v="0"/>
    <x v="1"/>
    <s v="R1024"/>
  </r>
  <r>
    <s v="ID1424"/>
    <n v="1994"/>
    <s v="Oct"/>
    <n v="26"/>
    <s v="26-Oct-1994"/>
    <d v="2023-06-08T00:00:00"/>
    <n v="28"/>
    <n v="2"/>
    <n v="4340.4399999999996"/>
    <x v="0"/>
    <x v="1"/>
    <s v="R1013"/>
  </r>
  <r>
    <s v="ID1425"/>
    <n v="1991"/>
    <s v="Jun"/>
    <n v="1"/>
    <s v="1-Jun-1991"/>
    <d v="2023-06-08T00:00:00"/>
    <n v="32"/>
    <n v="0"/>
    <n v="4347.0200000000004"/>
    <x v="0"/>
    <x v="1"/>
    <s v="R1024"/>
  </r>
  <r>
    <s v="ID1426"/>
    <n v="1994"/>
    <s v="Nov"/>
    <n v="1"/>
    <s v="1-Nov-1994"/>
    <d v="2023-06-08T00:00:00"/>
    <n v="28"/>
    <n v="2"/>
    <n v="4349.46"/>
    <x v="0"/>
    <x v="2"/>
    <s v="R1013"/>
  </r>
  <r>
    <s v="ID1427"/>
    <n v="1991"/>
    <s v="Sep"/>
    <n v="13"/>
    <s v="13-Sep-1991"/>
    <d v="2023-06-08T00:00:00"/>
    <n v="31"/>
    <n v="1"/>
    <n v="4350.51"/>
    <x v="0"/>
    <x v="2"/>
    <s v="R1013"/>
  </r>
  <r>
    <s v="ID1428"/>
    <n v="1990"/>
    <s v="Aug"/>
    <n v="28"/>
    <s v="28-Aug-1990"/>
    <d v="2023-06-08T00:00:00"/>
    <n v="32"/>
    <n v="0"/>
    <n v="4357.04"/>
    <x v="0"/>
    <x v="0"/>
    <s v="R1012"/>
  </r>
  <r>
    <s v="ID1429"/>
    <n v="1997"/>
    <s v="Nov"/>
    <n v="29"/>
    <s v="29-Nov-1997"/>
    <d v="2023-06-08T00:00:00"/>
    <n v="25"/>
    <n v="3"/>
    <n v="4391.6499999999996"/>
    <x v="0"/>
    <x v="2"/>
    <s v="R1011"/>
  </r>
  <r>
    <s v="ID143"/>
    <n v="1982"/>
    <s v="Jun"/>
    <n v="29"/>
    <s v="29-Jun-1982"/>
    <d v="2023-06-08T00:00:00"/>
    <n v="40"/>
    <n v="3"/>
    <n v="4392.7"/>
    <x v="0"/>
    <x v="2"/>
    <s v="R1013"/>
  </r>
  <r>
    <s v="ID1430"/>
    <n v="1988"/>
    <s v="Jul"/>
    <n v="18"/>
    <s v="18-Jul-1988"/>
    <d v="2023-06-08T00:00:00"/>
    <n v="34"/>
    <n v="3"/>
    <n v="4397.3100000000004"/>
    <x v="0"/>
    <x v="2"/>
    <s v="R1013"/>
  </r>
  <r>
    <s v="ID1431"/>
    <n v="1986"/>
    <s v="Aug"/>
    <n v="11"/>
    <s v="11-Aug-1986"/>
    <d v="2023-06-08T00:00:00"/>
    <n v="36"/>
    <n v="0"/>
    <n v="4399.7299999999996"/>
    <x v="1"/>
    <x v="2"/>
    <s v="R1013"/>
  </r>
  <r>
    <s v="ID1432"/>
    <n v="1986"/>
    <s v="Jul"/>
    <n v="13"/>
    <s v="13-Jul-1986"/>
    <d v="2023-06-08T00:00:00"/>
    <n v="36"/>
    <n v="0"/>
    <n v="4402.2299999999996"/>
    <x v="0"/>
    <x v="2"/>
    <s v="R1011"/>
  </r>
  <r>
    <s v="ID1433"/>
    <n v="1988"/>
    <s v="Sep"/>
    <n v="16"/>
    <s v="16-Sep-1988"/>
    <d v="2023-06-08T00:00:00"/>
    <n v="34"/>
    <n v="0"/>
    <n v="4415.16"/>
    <x v="0"/>
    <x v="1"/>
    <s v="R1013"/>
  </r>
  <r>
    <s v="ID1434"/>
    <n v="1992"/>
    <s v="Aug"/>
    <n v="15"/>
    <s v="15-Aug-1992"/>
    <d v="2023-06-08T00:00:00"/>
    <n v="30"/>
    <n v="0"/>
    <n v="4420.95"/>
    <x v="0"/>
    <x v="0"/>
    <s v="R1020"/>
  </r>
  <r>
    <s v="ID1435"/>
    <n v="1994"/>
    <s v="Dec"/>
    <n v="29"/>
    <s v="29-Dec-1994"/>
    <d v="2023-06-08T00:00:00"/>
    <n v="28"/>
    <n v="2"/>
    <n v="4428.8900000000003"/>
    <x v="1"/>
    <x v="1"/>
    <s v="R1017"/>
  </r>
  <r>
    <s v="ID1436"/>
    <n v="1993"/>
    <s v="Sep"/>
    <n v="4"/>
    <s v="4-Sep-1993"/>
    <d v="2023-06-08T00:00:00"/>
    <n v="29"/>
    <n v="2"/>
    <n v="4433.3900000000003"/>
    <x v="0"/>
    <x v="0"/>
    <s v="R1012"/>
  </r>
  <r>
    <s v="ID1437"/>
    <n v="1993"/>
    <s v="Dec"/>
    <n v="23"/>
    <s v="23-Dec-1993"/>
    <d v="2023-06-08T00:00:00"/>
    <n v="29"/>
    <n v="2"/>
    <n v="4433.92"/>
    <x v="0"/>
    <x v="2"/>
    <s v="R1012"/>
  </r>
  <r>
    <s v="ID1438"/>
    <n v="1994"/>
    <s v="Oct"/>
    <n v="8"/>
    <s v="8-Oct-1994"/>
    <d v="2023-06-08T00:00:00"/>
    <n v="28"/>
    <n v="2"/>
    <n v="4435.09"/>
    <x v="1"/>
    <x v="2"/>
    <s v="R1016"/>
  </r>
  <r>
    <s v="ID1439"/>
    <n v="1994"/>
    <s v="Oct"/>
    <n v="24"/>
    <s v="24-Oct-1994"/>
    <d v="2023-06-08T00:00:00"/>
    <n v="28"/>
    <n v="2"/>
    <n v="4438.26"/>
    <x v="0"/>
    <x v="0"/>
    <s v="R1017"/>
  </r>
  <r>
    <s v="ID144"/>
    <n v="1991"/>
    <s v="Sep"/>
    <n v="3"/>
    <s v="3-Sep-1991"/>
    <d v="2023-06-08T00:00:00"/>
    <n v="31"/>
    <n v="1"/>
    <n v="4441.21"/>
    <x v="2"/>
    <x v="2"/>
    <s v="R1014"/>
  </r>
  <r>
    <s v="ID1440"/>
    <n v="1994"/>
    <s v="Jun"/>
    <n v="28"/>
    <s v="28-Jun-1994"/>
    <d v="2023-06-08T00:00:00"/>
    <n v="28"/>
    <n v="3"/>
    <n v="4449.46"/>
    <x v="2"/>
    <x v="2"/>
    <s v="R1013"/>
  </r>
  <r>
    <s v="ID1441"/>
    <n v="1990"/>
    <s v="Aug"/>
    <n v="8"/>
    <s v="8-Aug-1990"/>
    <d v="2023-06-08T00:00:00"/>
    <n v="32"/>
    <n v="1"/>
    <n v="4454.3999999999996"/>
    <x v="0"/>
    <x v="0"/>
    <s v="R1012"/>
  </r>
  <r>
    <s v="ID1442"/>
    <n v="1990"/>
    <s v="Jul"/>
    <n v="15"/>
    <s v="15-Jul-1990"/>
    <d v="2023-06-08T00:00:00"/>
    <n v="32"/>
    <n v="1"/>
    <n v="4462.72"/>
    <x v="0"/>
    <x v="0"/>
    <s v="R1012"/>
  </r>
  <r>
    <s v="ID1443"/>
    <n v="1991"/>
    <s v="Jul"/>
    <n v="4"/>
    <s v="4-Jul-1991"/>
    <d v="2023-06-08T00:00:00"/>
    <n v="31"/>
    <n v="2"/>
    <n v="4463.21"/>
    <x v="1"/>
    <x v="0"/>
    <s v="R1013"/>
  </r>
  <r>
    <s v="ID1444"/>
    <n v="1999"/>
    <s v="Nov"/>
    <n v="20"/>
    <s v="20-Nov-1999"/>
    <d v="2023-06-08T00:00:00"/>
    <n v="23"/>
    <n v="3"/>
    <n v="4466.62"/>
    <x v="0"/>
    <x v="2"/>
    <s v="R1012"/>
  </r>
  <r>
    <s v="ID1445"/>
    <n v="2004"/>
    <s v="Jul"/>
    <n v="18"/>
    <s v="18-Jul-2004"/>
    <d v="2023-06-08T00:00:00"/>
    <n v="18"/>
    <n v="0"/>
    <n v="4468.25"/>
    <x v="0"/>
    <x v="2"/>
    <s v="R1012"/>
  </r>
  <r>
    <s v="ID1446"/>
    <n v="1992"/>
    <s v="Jul"/>
    <n v="12"/>
    <s v="12-Jul-1992"/>
    <d v="2023-06-08T00:00:00"/>
    <n v="30"/>
    <n v="0"/>
    <n v="4488.58"/>
    <x v="0"/>
    <x v="0"/>
    <s v="R1012"/>
  </r>
  <r>
    <s v="ID1447"/>
    <n v="1988"/>
    <s v="Jun"/>
    <n v="26"/>
    <s v="26-Jun-1988"/>
    <d v="2023-06-08T00:00:00"/>
    <n v="34"/>
    <n v="0"/>
    <n v="4500.34"/>
    <x v="0"/>
    <x v="1"/>
    <s v="R1017"/>
  </r>
  <r>
    <s v="ID1448"/>
    <n v="1997"/>
    <s v="Oct"/>
    <n v="13"/>
    <s v="13-Oct-1997"/>
    <d v="2023-06-08T00:00:00"/>
    <n v="25"/>
    <n v="4"/>
    <n v="4504.66"/>
    <x v="2"/>
    <x v="2"/>
    <s v="R1013"/>
  </r>
  <r>
    <s v="ID1449"/>
    <n v="1982"/>
    <s v="Sep"/>
    <n v="27"/>
    <s v="27-Sep-1982"/>
    <d v="2023-06-08T00:00:00"/>
    <n v="40"/>
    <n v="3"/>
    <n v="4511.41"/>
    <x v="0"/>
    <x v="0"/>
    <s v="R1013"/>
  </r>
  <r>
    <s v="ID145"/>
    <n v="1980"/>
    <s v="Jun"/>
    <n v="16"/>
    <s v="16-Jun-1980"/>
    <d v="2023-06-08T00:00:00"/>
    <n v="42"/>
    <n v="2"/>
    <n v="4515.71"/>
    <x v="0"/>
    <x v="0"/>
    <s v="R1013"/>
  </r>
  <r>
    <s v="ID1450"/>
    <n v="2003"/>
    <s v="Oct"/>
    <n v="2"/>
    <s v="2-Oct-2003"/>
    <d v="2023-06-08T00:00:00"/>
    <n v="19"/>
    <n v="0"/>
    <n v="4518.3999999999996"/>
    <x v="0"/>
    <x v="0"/>
    <s v="R1026"/>
  </r>
  <r>
    <s v="ID1451"/>
    <n v="1987"/>
    <s v="Dec"/>
    <n v="5"/>
    <s v="5-Dec-1987"/>
    <d v="2023-06-08T00:00:00"/>
    <n v="35"/>
    <n v="3"/>
    <n v="4518.7700000000004"/>
    <x v="0"/>
    <x v="0"/>
    <s v="R1012"/>
  </r>
  <r>
    <s v="ID1452"/>
    <n v="1988"/>
    <s v="Dec"/>
    <n v="21"/>
    <s v="21-Dec-1988"/>
    <d v="2023-06-08T00:00:00"/>
    <n v="34"/>
    <n v="0"/>
    <n v="4518.83"/>
    <x v="0"/>
    <x v="2"/>
    <s v="R1017"/>
  </r>
  <r>
    <s v="ID1453"/>
    <n v="1992"/>
    <s v="Aug"/>
    <n v="13"/>
    <s v="13-Aug-1992"/>
    <d v="2023-06-08T00:00:00"/>
    <n v="30"/>
    <n v="1"/>
    <n v="4527.18"/>
    <x v="0"/>
    <x v="2"/>
    <s v="R1012"/>
  </r>
  <r>
    <s v="ID1454"/>
    <n v="1993"/>
    <s v="Jun"/>
    <n v="29"/>
    <s v="29-Jun-1993"/>
    <d v="2023-06-08T00:00:00"/>
    <n v="29"/>
    <n v="2"/>
    <n v="4529.4799999999996"/>
    <x v="0"/>
    <x v="1"/>
    <s v="R1011"/>
  </r>
  <r>
    <s v="ID1455"/>
    <n v="1988"/>
    <s v="Jun"/>
    <n v="13"/>
    <s v="13-Jun-1988"/>
    <d v="2023-06-08T00:00:00"/>
    <n v="34"/>
    <n v="1"/>
    <n v="4536.26"/>
    <x v="0"/>
    <x v="2"/>
    <s v="R1011"/>
  </r>
  <r>
    <s v="ID1456"/>
    <n v="1990"/>
    <s v="Nov"/>
    <n v="17"/>
    <s v="17-Nov-1990"/>
    <d v="2023-06-08T00:00:00"/>
    <n v="32"/>
    <n v="0"/>
    <n v="4544.2299999999996"/>
    <x v="0"/>
    <x v="1"/>
    <s v="R1024"/>
  </r>
  <r>
    <s v="ID1457"/>
    <n v="2004"/>
    <s v="Dec"/>
    <n v="22"/>
    <s v="22-Dec-2004"/>
    <d v="2023-06-08T00:00:00"/>
    <n v="18"/>
    <n v="4"/>
    <n v="4561.1899999999996"/>
    <x v="0"/>
    <x v="2"/>
    <s v="R1024"/>
  </r>
  <r>
    <s v="ID1458"/>
    <n v="1990"/>
    <s v="Sep"/>
    <n v="20"/>
    <s v="20-Sep-1990"/>
    <d v="2023-06-08T00:00:00"/>
    <n v="32"/>
    <n v="1"/>
    <n v="4562.84"/>
    <x v="0"/>
    <x v="2"/>
    <s v="R1013"/>
  </r>
  <r>
    <s v="ID1459"/>
    <n v="1996"/>
    <s v="Dec"/>
    <n v="25"/>
    <s v="25-Dec-1996"/>
    <d v="2023-06-08T00:00:00"/>
    <n v="26"/>
    <n v="2"/>
    <n v="4564.1899999999996"/>
    <x v="0"/>
    <x v="2"/>
    <s v="R1024"/>
  </r>
  <r>
    <s v="ID146"/>
    <n v="1989"/>
    <s v="Sep"/>
    <n v="18"/>
    <s v="18-Sep-1989"/>
    <d v="2023-06-08T00:00:00"/>
    <n v="33"/>
    <n v="0"/>
    <n v="4571.41"/>
    <x v="0"/>
    <x v="2"/>
    <s v="R1012"/>
  </r>
  <r>
    <s v="ID1460"/>
    <n v="2000"/>
    <s v="Jul"/>
    <n v="2"/>
    <s v="2-Jul-2000"/>
    <d v="2023-06-08T00:00:00"/>
    <n v="22"/>
    <n v="0"/>
    <n v="4608.03"/>
    <x v="0"/>
    <x v="0"/>
    <s v="R1011"/>
  </r>
  <r>
    <s v="ID1461"/>
    <n v="1998"/>
    <s v="Jun"/>
    <n v="29"/>
    <s v="29-Jun-1998"/>
    <d v="2023-06-08T00:00:00"/>
    <n v="24"/>
    <n v="3"/>
    <n v="4618.08"/>
    <x v="0"/>
    <x v="1"/>
    <s v="R1012"/>
  </r>
  <r>
    <s v="ID1462"/>
    <n v="1985"/>
    <s v="Jun"/>
    <n v="22"/>
    <s v="22-Jun-1985"/>
    <d v="2023-06-08T00:00:00"/>
    <n v="37"/>
    <n v="0"/>
    <n v="4646.76"/>
    <x v="2"/>
    <x v="1"/>
    <s v="R1011"/>
  </r>
  <r>
    <s v="ID1463"/>
    <n v="1996"/>
    <s v="Oct"/>
    <n v="25"/>
    <s v="25-Oct-1996"/>
    <d v="2023-06-08T00:00:00"/>
    <n v="26"/>
    <n v="3"/>
    <n v="4661.29"/>
    <x v="0"/>
    <x v="1"/>
    <s v="R1017"/>
  </r>
  <r>
    <s v="ID1464"/>
    <n v="1990"/>
    <s v="Aug"/>
    <n v="5"/>
    <s v="5-Aug-1990"/>
    <d v="2023-06-08T00:00:00"/>
    <n v="32"/>
    <n v="1"/>
    <n v="4667.6099999999997"/>
    <x v="1"/>
    <x v="0"/>
    <s v="R1016"/>
  </r>
  <r>
    <s v="ID1465"/>
    <n v="1990"/>
    <s v="Sep"/>
    <n v="26"/>
    <s v="26-Sep-1990"/>
    <d v="2023-06-08T00:00:00"/>
    <n v="32"/>
    <n v="2"/>
    <n v="4670.6400000000003"/>
    <x v="0"/>
    <x v="2"/>
    <s v="R1011"/>
  </r>
  <r>
    <s v="ID1466"/>
    <n v="1990"/>
    <s v="Jul"/>
    <n v="13"/>
    <s v="13-Jul-1990"/>
    <d v="2023-06-08T00:00:00"/>
    <n v="32"/>
    <n v="2"/>
    <n v="4673.3900000000003"/>
    <x v="0"/>
    <x v="1"/>
    <s v="R1013"/>
  </r>
  <r>
    <s v="ID1467"/>
    <n v="1979"/>
    <s v="Oct"/>
    <n v="18"/>
    <s v="18-Oct-1979"/>
    <d v="2023-06-08T00:00:00"/>
    <n v="43"/>
    <n v="2"/>
    <n v="4674.2"/>
    <x v="0"/>
    <x v="1"/>
    <s v="R1013"/>
  </r>
  <r>
    <s v="ID1468"/>
    <n v="2003"/>
    <s v="Oct"/>
    <n v="4"/>
    <s v="4-Oct-2003"/>
    <d v="2023-06-08T00:00:00"/>
    <n v="19"/>
    <n v="0"/>
    <n v="4678.8"/>
    <x v="0"/>
    <x v="1"/>
    <s v="R1021"/>
  </r>
  <r>
    <s v="ID1469"/>
    <n v="1990"/>
    <s v="Sep"/>
    <n v="4"/>
    <s v="4-Sep-1990"/>
    <d v="2023-06-08T00:00:00"/>
    <n v="32"/>
    <n v="2"/>
    <n v="4686.3900000000003"/>
    <x v="1"/>
    <x v="0"/>
    <s v="R1013"/>
  </r>
  <r>
    <s v="ID147"/>
    <n v="2003"/>
    <s v="Jun"/>
    <n v="22"/>
    <s v="22-Jun-2003"/>
    <d v="2023-06-08T00:00:00"/>
    <n v="19"/>
    <n v="5"/>
    <n v="4687.8"/>
    <x v="0"/>
    <x v="0"/>
    <s v="R1011"/>
  </r>
  <r>
    <s v="ID1470"/>
    <n v="1977"/>
    <s v="Dec"/>
    <n v="4"/>
    <s v="4-Dec-1977"/>
    <d v="2023-06-08T00:00:00"/>
    <n v="45"/>
    <n v="2"/>
    <n v="4699.47"/>
    <x v="0"/>
    <x v="0"/>
    <s v="R1013"/>
  </r>
  <r>
    <s v="ID1471"/>
    <n v="1981"/>
    <s v="Aug"/>
    <n v="12"/>
    <s v="12-Aug-1981"/>
    <d v="2023-06-08T00:00:00"/>
    <n v="41"/>
    <n v="1"/>
    <n v="4712.12"/>
    <x v="0"/>
    <x v="0"/>
    <s v="R1011"/>
  </r>
  <r>
    <s v="ID1472"/>
    <n v="1992"/>
    <s v="Oct"/>
    <n v="9"/>
    <s v="9-Oct-1992"/>
    <d v="2023-06-08T00:00:00"/>
    <n v="30"/>
    <n v="1"/>
    <n v="4718.2"/>
    <x v="0"/>
    <x v="0"/>
    <s v="R1024"/>
  </r>
  <r>
    <s v="ID1473"/>
    <n v="1992"/>
    <s v="Sep"/>
    <n v="28"/>
    <s v="28-Sep-1992"/>
    <d v="2023-06-08T00:00:00"/>
    <n v="30"/>
    <n v="1"/>
    <n v="4719.5200000000004"/>
    <x v="0"/>
    <x v="2"/>
    <s v="R1024"/>
  </r>
  <r>
    <s v="ID1474"/>
    <n v="1994"/>
    <s v="Aug"/>
    <n v="12"/>
    <s v="12-Aug-1994"/>
    <d v="2023-06-08T00:00:00"/>
    <n v="28"/>
    <n v="2"/>
    <n v="4719.74"/>
    <x v="0"/>
    <x v="1"/>
    <s v="R1012"/>
  </r>
  <r>
    <s v="ID1475"/>
    <n v="1980"/>
    <s v="Jul"/>
    <n v="2"/>
    <s v="2-Jul-1980"/>
    <d v="2023-06-08T00:00:00"/>
    <n v="42"/>
    <n v="2"/>
    <n v="4728.71"/>
    <x v="0"/>
    <x v="0"/>
    <s v="R1012"/>
  </r>
  <r>
    <s v="ID1476"/>
    <n v="1986"/>
    <s v="Sep"/>
    <n v="5"/>
    <s v="5-Sep-1986"/>
    <d v="2023-06-08T00:00:00"/>
    <n v="36"/>
    <n v="3"/>
    <n v="4734.6400000000003"/>
    <x v="0"/>
    <x v="1"/>
    <s v="R1013"/>
  </r>
  <r>
    <s v="ID1477"/>
    <n v="1991"/>
    <s v="Oct"/>
    <n v="12"/>
    <s v="12-Oct-1991"/>
    <d v="2023-06-08T00:00:00"/>
    <n v="31"/>
    <n v="1"/>
    <n v="4738.2700000000004"/>
    <x v="0"/>
    <x v="0"/>
    <s v="R1012"/>
  </r>
  <r>
    <s v="ID1478"/>
    <n v="2004"/>
    <s v="Nov"/>
    <n v="24"/>
    <s v="24-Nov-2004"/>
    <d v="2023-06-08T00:00:00"/>
    <n v="18"/>
    <n v="0"/>
    <n v="4740.78"/>
    <x v="0"/>
    <x v="0"/>
    <s v="R1021"/>
  </r>
  <r>
    <s v="ID1479"/>
    <n v="1987"/>
    <s v="Jun"/>
    <n v="5"/>
    <s v="5-Jun-1987"/>
    <d v="2023-06-08T00:00:00"/>
    <n v="36"/>
    <n v="1"/>
    <n v="4746.34"/>
    <x v="0"/>
    <x v="2"/>
    <s v="R1011"/>
  </r>
  <r>
    <s v="ID148"/>
    <n v="1987"/>
    <s v="Sep"/>
    <n v="2"/>
    <s v="2-Sep-1987"/>
    <d v="2023-06-08T00:00:00"/>
    <n v="35"/>
    <n v="1"/>
    <n v="4747.05"/>
    <x v="0"/>
    <x v="2"/>
    <s v="R1013"/>
  </r>
  <r>
    <s v="ID1480"/>
    <n v="1987"/>
    <s v="Nov"/>
    <n v="22"/>
    <s v="22-Nov-1987"/>
    <d v="2023-06-08T00:00:00"/>
    <n v="35"/>
    <n v="1"/>
    <n v="4751.07"/>
    <x v="1"/>
    <x v="1"/>
    <s v="R1011"/>
  </r>
  <r>
    <s v="ID1481"/>
    <n v="1992"/>
    <s v="Aug"/>
    <n v="16"/>
    <s v="16-Aug-1992"/>
    <d v="2023-06-08T00:00:00"/>
    <n v="30"/>
    <n v="2"/>
    <n v="4753.6400000000003"/>
    <x v="0"/>
    <x v="0"/>
    <s v="R1013"/>
  </r>
  <r>
    <s v="ID1482"/>
    <n v="1987"/>
    <s v="Sep"/>
    <n v="27"/>
    <s v="27-Sep-1987"/>
    <d v="2023-06-08T00:00:00"/>
    <n v="35"/>
    <n v="1"/>
    <n v="4762.33"/>
    <x v="1"/>
    <x v="0"/>
    <s v="R1011"/>
  </r>
  <r>
    <s v="ID1483"/>
    <n v="1989"/>
    <s v="Aug"/>
    <n v="1"/>
    <s v="1-Aug-1989"/>
    <d v="2023-06-08T00:00:00"/>
    <n v="33"/>
    <n v="1"/>
    <n v="4766.0200000000004"/>
    <x v="0"/>
    <x v="0"/>
    <s v="R1011"/>
  </r>
  <r>
    <s v="ID1484"/>
    <n v="1989"/>
    <s v="Dec"/>
    <n v="9"/>
    <s v="9-Dec-1989"/>
    <d v="2023-06-08T00:00:00"/>
    <n v="33"/>
    <n v="1"/>
    <n v="4779.6000000000004"/>
    <x v="0"/>
    <x v="0"/>
    <s v="R1013"/>
  </r>
  <r>
    <s v="ID1485"/>
    <n v="1987"/>
    <s v="Jun"/>
    <n v="22"/>
    <s v="22-Jun-1987"/>
    <d v="2023-06-08T00:00:00"/>
    <n v="35"/>
    <n v="3"/>
    <n v="4787.42"/>
    <x v="0"/>
    <x v="0"/>
    <s v="R1013"/>
  </r>
  <r>
    <s v="ID1486"/>
    <n v="1989"/>
    <s v="Dec"/>
    <n v="16"/>
    <s v="16-Dec-1989"/>
    <d v="2023-06-08T00:00:00"/>
    <n v="33"/>
    <n v="1"/>
    <n v="4795.66"/>
    <x v="0"/>
    <x v="1"/>
    <s v="R1013"/>
  </r>
  <r>
    <s v="ID1487"/>
    <n v="1978"/>
    <s v="Oct"/>
    <n v="3"/>
    <s v="3-Oct-1978"/>
    <d v="2023-06-08T00:00:00"/>
    <n v="44"/>
    <n v="2"/>
    <n v="4812.34"/>
    <x v="0"/>
    <x v="0"/>
    <s v="R1013"/>
  </r>
  <r>
    <s v="ID1488"/>
    <n v="1981"/>
    <s v="Jul"/>
    <n v="3"/>
    <s v="3-Jul-1981"/>
    <d v="2023-06-08T00:00:00"/>
    <n v="41"/>
    <n v="1"/>
    <n v="4827.1000000000004"/>
    <x v="0"/>
    <x v="1"/>
    <s v="R1013"/>
  </r>
  <r>
    <s v="ID1489"/>
    <n v="1995"/>
    <s v="Dec"/>
    <n v="1"/>
    <s v="1-Dec-1995"/>
    <d v="2023-06-08T00:00:00"/>
    <n v="27"/>
    <n v="3"/>
    <n v="4827.8999999999996"/>
    <x v="2"/>
    <x v="2"/>
    <s v="Unknown"/>
  </r>
  <r>
    <s v="ID149"/>
    <n v="2002"/>
    <s v="Jun"/>
    <n v="27"/>
    <s v="27-Jun-2002"/>
    <d v="2023-06-08T00:00:00"/>
    <n v="20"/>
    <n v="5"/>
    <n v="4830.63"/>
    <x v="0"/>
    <x v="1"/>
    <s v="R1011"/>
  </r>
  <r>
    <s v="ID1490"/>
    <n v="2000"/>
    <s v="Dec"/>
    <n v="11"/>
    <s v="11-Dec-2000"/>
    <d v="2023-06-08T00:00:00"/>
    <n v="22"/>
    <n v="0"/>
    <n v="4835.43"/>
    <x v="0"/>
    <x v="2"/>
    <s v="R1021"/>
  </r>
  <r>
    <s v="ID1491"/>
    <n v="1992"/>
    <s v="Sep"/>
    <n v="10"/>
    <s v="10-Sep-1992"/>
    <d v="2023-06-08T00:00:00"/>
    <n v="30"/>
    <n v="3"/>
    <n v="4837.58"/>
    <x v="1"/>
    <x v="2"/>
    <s v="R1013"/>
  </r>
  <r>
    <s v="ID1492"/>
    <n v="1984"/>
    <s v="Oct"/>
    <n v="15"/>
    <s v="15-Oct-1984"/>
    <d v="2023-06-08T00:00:00"/>
    <n v="38"/>
    <n v="3"/>
    <n v="4839.18"/>
    <x v="0"/>
    <x v="1"/>
    <s v="R1012"/>
  </r>
  <r>
    <s v="ID1493"/>
    <n v="1995"/>
    <s v="Sep"/>
    <n v="29"/>
    <s v="29-Sep-1995"/>
    <d v="2023-06-08T00:00:00"/>
    <n v="27"/>
    <n v="0"/>
    <n v="4840.95"/>
    <x v="0"/>
    <x v="1"/>
    <s v="R1021"/>
  </r>
  <r>
    <s v="ID1494"/>
    <n v="1979"/>
    <s v="Dec"/>
    <n v="13"/>
    <s v="13-Dec-1979"/>
    <d v="2023-06-08T00:00:00"/>
    <n v="43"/>
    <n v="2"/>
    <n v="4843.79"/>
    <x v="0"/>
    <x v="0"/>
    <s v="R1013"/>
  </r>
  <r>
    <s v="ID1495"/>
    <n v="1974"/>
    <s v="Sep"/>
    <n v="11"/>
    <s v="11-Sep-1974"/>
    <d v="2023-06-08T00:00:00"/>
    <n v="48"/>
    <n v="0"/>
    <n v="4844.67"/>
    <x v="0"/>
    <x v="2"/>
    <s v="R1013"/>
  </r>
  <r>
    <s v="ID1496"/>
    <n v="2001"/>
    <s v="Jun"/>
    <n v="7"/>
    <s v="7-Jun-2001"/>
    <d v="2023-06-08T00:00:00"/>
    <n v="22"/>
    <n v="0"/>
    <n v="4846.53"/>
    <x v="0"/>
    <x v="0"/>
    <s v="R1021"/>
  </r>
  <r>
    <s v="ID1497"/>
    <n v="1995"/>
    <s v="Dec"/>
    <n v="27"/>
    <s v="27-Dec-1995"/>
    <d v="2023-06-08T00:00:00"/>
    <n v="27"/>
    <n v="3"/>
    <n v="4846.92"/>
    <x v="0"/>
    <x v="0"/>
    <s v="R1017"/>
  </r>
  <r>
    <s v="ID1498"/>
    <n v="1989"/>
    <s v="Sep"/>
    <n v="1"/>
    <s v="1-Sep-1989"/>
    <d v="2023-06-08T00:00:00"/>
    <n v="33"/>
    <n v="3"/>
    <n v="4859.8900000000003"/>
    <x v="0"/>
    <x v="0"/>
    <s v="R1011"/>
  </r>
  <r>
    <s v="ID1499"/>
    <n v="1997"/>
    <s v="Sep"/>
    <n v="29"/>
    <s v="29-Sep-1997"/>
    <d v="2023-06-08T00:00:00"/>
    <n v="25"/>
    <n v="4"/>
    <n v="4877.9799999999996"/>
    <x v="0"/>
    <x v="0"/>
    <s v="R1012"/>
  </r>
  <r>
    <s v="ID15"/>
    <n v="1986"/>
    <s v="Dec"/>
    <n v="23"/>
    <s v="23-Dec-1986"/>
    <d v="2023-06-08T00:00:00"/>
    <n v="36"/>
    <n v="0"/>
    <n v="4883.87"/>
    <x v="0"/>
    <x v="1"/>
    <s v="R1011"/>
  </r>
  <r>
    <s v="ID150"/>
    <n v="1986"/>
    <s v="Oct"/>
    <n v="27"/>
    <s v="27-Oct-1986"/>
    <d v="2023-06-08T00:00:00"/>
    <n v="36"/>
    <n v="0"/>
    <n v="4889.04"/>
    <x v="0"/>
    <x v="1"/>
    <s v="R1013"/>
  </r>
  <r>
    <s v="ID1500"/>
    <n v="1989"/>
    <s v="Jul"/>
    <n v="10"/>
    <s v="10-Jul-1989"/>
    <d v="2023-06-08T00:00:00"/>
    <n v="33"/>
    <n v="2"/>
    <n v="4890"/>
    <x v="1"/>
    <x v="2"/>
    <s v="R1013"/>
  </r>
  <r>
    <s v="ID1501"/>
    <n v="1990"/>
    <s v="Nov"/>
    <n v="28"/>
    <s v="28-Nov-1990"/>
    <d v="2023-06-08T00:00:00"/>
    <n v="32"/>
    <n v="3"/>
    <n v="4894.3900000000003"/>
    <x v="0"/>
    <x v="0"/>
    <s v="R1013"/>
  </r>
  <r>
    <s v="ID1502"/>
    <n v="1988"/>
    <s v="Sep"/>
    <n v="23"/>
    <s v="23-Sep-1988"/>
    <d v="2023-06-08T00:00:00"/>
    <n v="34"/>
    <n v="1"/>
    <n v="4894.75"/>
    <x v="1"/>
    <x v="0"/>
    <s v="R1012"/>
  </r>
  <r>
    <s v="ID1503"/>
    <n v="1993"/>
    <s v="Jul"/>
    <n v="10"/>
    <s v="10-Jul-1993"/>
    <d v="2023-06-08T00:00:00"/>
    <n v="29"/>
    <n v="2"/>
    <n v="4906.41"/>
    <x v="0"/>
    <x v="1"/>
    <s v="R1012"/>
  </r>
  <r>
    <s v="ID1504"/>
    <n v="1981"/>
    <s v="Oct"/>
    <n v="18"/>
    <s v="18-Oct-1981"/>
    <d v="2023-06-08T00:00:00"/>
    <n v="41"/>
    <n v="1"/>
    <n v="4911.8900000000003"/>
    <x v="0"/>
    <x v="0"/>
    <s v="R1013"/>
  </r>
  <r>
    <s v="ID1505"/>
    <n v="2002"/>
    <s v="Aug"/>
    <n v="21"/>
    <s v="21-Aug-2002"/>
    <d v="2023-06-08T00:00:00"/>
    <n v="20"/>
    <n v="5"/>
    <n v="4915.0600000000004"/>
    <x v="0"/>
    <x v="1"/>
    <s v="R1017"/>
  </r>
  <r>
    <s v="ID1506"/>
    <n v="1993"/>
    <s v="Aug"/>
    <n v="10"/>
    <s v="10-Aug-1993"/>
    <d v="2023-06-08T00:00:00"/>
    <n v="29"/>
    <n v="2"/>
    <n v="4922.92"/>
    <x v="0"/>
    <x v="2"/>
    <s v="R1012"/>
  </r>
  <r>
    <s v="ID1507"/>
    <n v="1991"/>
    <s v="Aug"/>
    <n v="23"/>
    <s v="23-Aug-1991"/>
    <d v="2023-06-08T00:00:00"/>
    <n v="31"/>
    <n v="2"/>
    <n v="4931.6499999999996"/>
    <x v="0"/>
    <x v="0"/>
    <s v="R1011"/>
  </r>
  <r>
    <s v="ID1508"/>
    <n v="1991"/>
    <s v="Nov"/>
    <n v="27"/>
    <s v="27-Nov-1991"/>
    <d v="2023-06-08T00:00:00"/>
    <n v="31"/>
    <n v="2"/>
    <n v="4934.71"/>
    <x v="0"/>
    <x v="0"/>
    <s v="R1011"/>
  </r>
  <r>
    <s v="ID1509"/>
    <n v="1974"/>
    <s v="Jun"/>
    <n v="26"/>
    <s v="26-Jun-1974"/>
    <d v="2023-06-08T00:00:00"/>
    <n v="48"/>
    <n v="0"/>
    <n v="4942.0600000000004"/>
    <x v="0"/>
    <x v="2"/>
    <s v="R1013"/>
  </r>
  <r>
    <s v="ID151"/>
    <n v="1991"/>
    <s v="Aug"/>
    <n v="30"/>
    <s v="30-Aug-1991"/>
    <d v="2023-06-08T00:00:00"/>
    <n v="31"/>
    <n v="2"/>
    <n v="4949.76"/>
    <x v="0"/>
    <x v="1"/>
    <s v="R1013"/>
  </r>
  <r>
    <s v="ID1510"/>
    <n v="1973"/>
    <s v="Nov"/>
    <n v="7"/>
    <s v="7-Nov-1973"/>
    <d v="2023-06-08T00:00:00"/>
    <n v="49"/>
    <n v="0"/>
    <n v="4985.22"/>
    <x v="0"/>
    <x v="0"/>
    <s v="R1013"/>
  </r>
  <r>
    <s v="ID1511"/>
    <n v="1988"/>
    <s v="Jun"/>
    <n v="24"/>
    <s v="24-Jun-1988"/>
    <d v="2023-06-08T00:00:00"/>
    <n v="34"/>
    <n v="0"/>
    <n v="4992.38"/>
    <x v="0"/>
    <x v="0"/>
    <s v="R1024"/>
  </r>
  <r>
    <s v="ID1512"/>
    <n v="2001"/>
    <s v="Oct"/>
    <n v="5"/>
    <s v="5-Oct-2001"/>
    <d v="2023-06-08T00:00:00"/>
    <n v="21"/>
    <n v="0"/>
    <n v="4999.04"/>
    <x v="0"/>
    <x v="2"/>
    <s v="R1011"/>
  </r>
  <r>
    <s v="ID1513"/>
    <n v="1988"/>
    <s v="Sep"/>
    <n v="4"/>
    <s v="4-Sep-1988"/>
    <d v="2023-06-08T00:00:00"/>
    <n v="34"/>
    <n v="1"/>
    <n v="5002.78"/>
    <x v="0"/>
    <x v="2"/>
    <s v="R1013"/>
  </r>
  <r>
    <s v="ID1514"/>
    <n v="1977"/>
    <s v="Jun"/>
    <n v="9"/>
    <s v="9-Jun-1977"/>
    <d v="2023-06-08T00:00:00"/>
    <n v="45"/>
    <n v="2"/>
    <n v="5003.7700000000004"/>
    <x v="0"/>
    <x v="0"/>
    <s v="R1013"/>
  </r>
  <r>
    <s v="ID1515"/>
    <n v="1988"/>
    <s v="Jul"/>
    <n v="8"/>
    <s v="8-Jul-1988"/>
    <d v="2023-06-08T00:00:00"/>
    <n v="34"/>
    <n v="1"/>
    <n v="5003.8500000000004"/>
    <x v="0"/>
    <x v="0"/>
    <s v="R1011"/>
  </r>
  <r>
    <s v="ID1516"/>
    <n v="1988"/>
    <s v="Nov"/>
    <n v="9"/>
    <s v="9-Nov-1988"/>
    <d v="2023-06-08T00:00:00"/>
    <n v="34"/>
    <n v="1"/>
    <n v="5012.47"/>
    <x v="0"/>
    <x v="0"/>
    <s v="R1011"/>
  </r>
  <r>
    <s v="ID1517"/>
    <n v="1985"/>
    <s v="Dec"/>
    <n v="28"/>
    <s v="28-Dec-1985"/>
    <d v="2023-06-08T00:00:00"/>
    <n v="37"/>
    <n v="0"/>
    <n v="5028.1499999999996"/>
    <x v="2"/>
    <x v="2"/>
    <s v="R1012"/>
  </r>
  <r>
    <s v="ID1518"/>
    <n v="1991"/>
    <s v="Sep"/>
    <n v="10"/>
    <s v="10-Sep-1991"/>
    <d v="2023-06-08T00:00:00"/>
    <n v="31"/>
    <n v="2"/>
    <n v="5031.2700000000004"/>
    <x v="1"/>
    <x v="1"/>
    <s v="R1016"/>
  </r>
  <r>
    <s v="ID1519"/>
    <n v="1986"/>
    <s v="Jun"/>
    <n v="29"/>
    <s v="29-Jun-1986"/>
    <d v="2023-06-08T00:00:00"/>
    <n v="36"/>
    <n v="3"/>
    <n v="5034.1000000000004"/>
    <x v="0"/>
    <x v="2"/>
    <s v="R1013"/>
  </r>
  <r>
    <s v="ID152"/>
    <n v="1997"/>
    <s v="Dec"/>
    <n v="4"/>
    <s v="4-Dec-1997"/>
    <d v="2023-06-08T00:00:00"/>
    <n v="25"/>
    <n v="0"/>
    <n v="5038.57"/>
    <x v="0"/>
    <x v="2"/>
    <s v="R1025"/>
  </r>
  <r>
    <s v="ID1520"/>
    <n v="2001"/>
    <s v="Oct"/>
    <n v="16"/>
    <s v="16-Oct-2001"/>
    <d v="2023-06-08T00:00:00"/>
    <n v="21"/>
    <n v="0"/>
    <n v="5043.13"/>
    <x v="0"/>
    <x v="0"/>
    <s v="R1011"/>
  </r>
  <r>
    <s v="ID1521"/>
    <n v="1997"/>
    <s v="Jul"/>
    <n v="29"/>
    <s v="29-Jul-1997"/>
    <d v="2023-06-08T00:00:00"/>
    <n v="25"/>
    <n v="0"/>
    <n v="5045.1499999999996"/>
    <x v="0"/>
    <x v="2"/>
    <s v="R1012"/>
  </r>
  <r>
    <s v="ID1522"/>
    <n v="1980"/>
    <s v="Sep"/>
    <n v="7"/>
    <s v="7-Sep-1980"/>
    <d v="2023-06-08T00:00:00"/>
    <n v="42"/>
    <n v="2"/>
    <n v="5054.05"/>
    <x v="0"/>
    <x v="2"/>
    <s v="R1013"/>
  </r>
  <r>
    <s v="ID1523"/>
    <n v="1993"/>
    <s v="Jun"/>
    <n v="11"/>
    <s v="11-Jun-1993"/>
    <d v="2023-06-08T00:00:00"/>
    <n v="29"/>
    <n v="0"/>
    <n v="5059.5600000000004"/>
    <x v="0"/>
    <x v="1"/>
    <s v="R1021"/>
  </r>
  <r>
    <s v="ID1524"/>
    <n v="1978"/>
    <s v="Nov"/>
    <n v="22"/>
    <s v="22-Nov-1978"/>
    <d v="2023-06-08T00:00:00"/>
    <n v="44"/>
    <n v="2"/>
    <n v="5077.1899999999996"/>
    <x v="0"/>
    <x v="0"/>
    <s v="R1012"/>
  </r>
  <r>
    <s v="ID1525"/>
    <n v="1997"/>
    <s v="Jul"/>
    <n v="14"/>
    <s v="14-Jul-1997"/>
    <d v="2023-06-08T00:00:00"/>
    <n v="25"/>
    <n v="5"/>
    <n v="5080.1000000000004"/>
    <x v="1"/>
    <x v="2"/>
    <s v="R1011"/>
  </r>
  <r>
    <s v="ID1526"/>
    <n v="1999"/>
    <s v="Jun"/>
    <n v="19"/>
    <s v="19-Jun-1999"/>
    <d v="2023-06-08T00:00:00"/>
    <n v="23"/>
    <n v="0"/>
    <n v="5087.92"/>
    <x v="0"/>
    <x v="2"/>
    <s v="R1026"/>
  </r>
  <r>
    <s v="ID1527"/>
    <n v="1987"/>
    <s v="Nov"/>
    <n v="18"/>
    <s v="18-Nov-1987"/>
    <d v="2023-06-08T00:00:00"/>
    <n v="35"/>
    <n v="1"/>
    <n v="5116.5"/>
    <x v="0"/>
    <x v="2"/>
    <s v="R1012"/>
  </r>
  <r>
    <s v="ID1528"/>
    <n v="1988"/>
    <s v="Nov"/>
    <n v="1"/>
    <s v="1-Nov-1988"/>
    <d v="2023-06-08T00:00:00"/>
    <n v="34"/>
    <n v="2"/>
    <n v="5124.1899999999996"/>
    <x v="0"/>
    <x v="0"/>
    <s v="R1013"/>
  </r>
  <r>
    <s v="ID1529"/>
    <n v="1987"/>
    <s v="Sep"/>
    <n v="13"/>
    <s v="13-Sep-1987"/>
    <d v="2023-06-08T00:00:00"/>
    <n v="35"/>
    <n v="1"/>
    <n v="5125.22"/>
    <x v="2"/>
    <x v="2"/>
    <s v="R1012"/>
  </r>
  <r>
    <s v="ID153"/>
    <n v="1988"/>
    <s v="Sep"/>
    <n v="15"/>
    <s v="15-Sep-1988"/>
    <d v="2023-06-08T00:00:00"/>
    <n v="34"/>
    <n v="3"/>
    <n v="5136.75"/>
    <x v="0"/>
    <x v="1"/>
    <s v="R1013"/>
  </r>
  <r>
    <s v="ID1530"/>
    <n v="1993"/>
    <s v="Dec"/>
    <n v="10"/>
    <s v="10-Dec-1993"/>
    <d v="2023-06-08T00:00:00"/>
    <n v="29"/>
    <n v="3"/>
    <n v="5138.26"/>
    <x v="0"/>
    <x v="2"/>
    <s v="R1013"/>
  </r>
  <r>
    <s v="ID1531"/>
    <n v="1984"/>
    <s v="Aug"/>
    <n v="22"/>
    <s v="22-Aug-1984"/>
    <d v="2023-06-08T00:00:00"/>
    <n v="38"/>
    <n v="3"/>
    <n v="5144.18"/>
    <x v="0"/>
    <x v="1"/>
    <s v="R1013"/>
  </r>
  <r>
    <s v="ID1532"/>
    <n v="1990"/>
    <s v="Aug"/>
    <n v="22"/>
    <s v="22-Aug-1990"/>
    <d v="2023-06-08T00:00:00"/>
    <n v="32"/>
    <n v="1"/>
    <n v="5148.55"/>
    <x v="0"/>
    <x v="2"/>
    <s v="R1024"/>
  </r>
  <r>
    <s v="ID1533"/>
    <n v="1990"/>
    <s v="Oct"/>
    <n v="9"/>
    <s v="9-Oct-1990"/>
    <d v="2023-06-08T00:00:00"/>
    <n v="32"/>
    <n v="2"/>
    <n v="5152.13"/>
    <x v="0"/>
    <x v="2"/>
    <s v="R1011"/>
  </r>
  <r>
    <s v="ID1534"/>
    <n v="1991"/>
    <s v="Aug"/>
    <n v="29"/>
    <s v="29-Aug-1991"/>
    <d v="2023-06-08T00:00:00"/>
    <n v="31"/>
    <n v="3"/>
    <n v="5166.96"/>
    <x v="0"/>
    <x v="2"/>
    <s v="R1012"/>
  </r>
  <r>
    <s v="ID1535"/>
    <n v="1984"/>
    <s v="Oct"/>
    <n v="16"/>
    <s v="16-Oct-1984"/>
    <d v="2023-06-08T00:00:00"/>
    <n v="38"/>
    <n v="3"/>
    <n v="5177.12"/>
    <x v="0"/>
    <x v="1"/>
    <s v="R1013"/>
  </r>
  <r>
    <s v="ID1536"/>
    <n v="1979"/>
    <s v="Sep"/>
    <n v="12"/>
    <s v="12-Sep-1979"/>
    <d v="2023-06-08T00:00:00"/>
    <n v="43"/>
    <n v="2"/>
    <n v="5195.58"/>
    <x v="0"/>
    <x v="2"/>
    <s v="R1013"/>
  </r>
  <r>
    <s v="ID1537"/>
    <n v="2004"/>
    <s v="Jun"/>
    <n v="6"/>
    <s v="6-Jun-2004"/>
    <d v="2023-06-08T00:00:00"/>
    <n v="19"/>
    <n v="0"/>
    <n v="5198.6899999999996"/>
    <x v="0"/>
    <x v="2"/>
    <s v="R1022"/>
  </r>
  <r>
    <s v="ID1538"/>
    <n v="1983"/>
    <s v="Oct"/>
    <n v="24"/>
    <s v="24-Oct-1983"/>
    <d v="2023-06-08T00:00:00"/>
    <n v="39"/>
    <n v="3"/>
    <n v="5207.97"/>
    <x v="0"/>
    <x v="2"/>
    <s v="R1012"/>
  </r>
  <r>
    <s v="ID1539"/>
    <n v="1993"/>
    <s v="Jun"/>
    <n v="17"/>
    <s v="17-Jun-1993"/>
    <d v="2023-06-08T00:00:00"/>
    <n v="29"/>
    <n v="3"/>
    <n v="5209.58"/>
    <x v="1"/>
    <x v="0"/>
    <s v="R1017"/>
  </r>
  <r>
    <s v="ID154"/>
    <n v="1999"/>
    <s v="Dec"/>
    <n v="1"/>
    <s v="1-Dec-1999"/>
    <d v="2023-06-08T00:00:00"/>
    <n v="23"/>
    <n v="0"/>
    <n v="5213.22"/>
    <x v="0"/>
    <x v="1"/>
    <s v="R1012"/>
  </r>
  <r>
    <s v="ID1540"/>
    <n v="1995"/>
    <s v="Jun"/>
    <n v="6"/>
    <s v="6-Jun-1995"/>
    <d v="2023-06-08T00:00:00"/>
    <n v="28"/>
    <n v="0"/>
    <n v="5216.4799999999996"/>
    <x v="0"/>
    <x v="2"/>
    <s v="R1025"/>
  </r>
  <r>
    <s v="ID1541"/>
    <n v="1987"/>
    <s v="Jun"/>
    <n v="29"/>
    <s v="29-Jun-1987"/>
    <d v="2023-06-08T00:00:00"/>
    <n v="35"/>
    <n v="0"/>
    <n v="5227.99"/>
    <x v="0"/>
    <x v="1"/>
    <s v="R1024"/>
  </r>
  <r>
    <s v="ID1542"/>
    <n v="1987"/>
    <s v="Dec"/>
    <n v="26"/>
    <s v="26-Dec-1987"/>
    <d v="2023-06-08T00:00:00"/>
    <n v="35"/>
    <n v="1"/>
    <n v="5240.7700000000004"/>
    <x v="0"/>
    <x v="2"/>
    <s v="R1011"/>
  </r>
  <r>
    <s v="ID1543"/>
    <n v="1987"/>
    <s v="Jul"/>
    <n v="5"/>
    <s v="5-Jul-1987"/>
    <d v="2023-06-08T00:00:00"/>
    <n v="35"/>
    <n v="1"/>
    <n v="5245.23"/>
    <x v="0"/>
    <x v="2"/>
    <s v="R1013"/>
  </r>
  <r>
    <s v="ID1544"/>
    <n v="1987"/>
    <s v="Sep"/>
    <n v="9"/>
    <s v="9-Sep-1987"/>
    <d v="2023-06-08T00:00:00"/>
    <n v="35"/>
    <n v="1"/>
    <n v="5246.05"/>
    <x v="0"/>
    <x v="0"/>
    <s v="R1011"/>
  </r>
  <r>
    <s v="ID1545"/>
    <n v="1990"/>
    <s v="Jul"/>
    <n v="6"/>
    <s v="6-Jul-1990"/>
    <d v="2023-06-08T00:00:00"/>
    <n v="32"/>
    <n v="3"/>
    <n v="5253.52"/>
    <x v="1"/>
    <x v="0"/>
    <s v="R1011"/>
  </r>
  <r>
    <s v="ID1546"/>
    <n v="1989"/>
    <s v="Nov"/>
    <n v="25"/>
    <s v="25-Nov-1989"/>
    <d v="2023-06-08T00:00:00"/>
    <n v="33"/>
    <n v="2"/>
    <n v="5257.51"/>
    <x v="0"/>
    <x v="2"/>
    <s v="R1012"/>
  </r>
  <r>
    <s v="ID1547"/>
    <n v="1989"/>
    <s v="Jul"/>
    <n v="19"/>
    <s v="19-Jul-1989"/>
    <d v="2023-06-08T00:00:00"/>
    <n v="33"/>
    <n v="2"/>
    <n v="5261.47"/>
    <x v="0"/>
    <x v="2"/>
    <s v="R1012"/>
  </r>
  <r>
    <s v="ID1548"/>
    <n v="1986"/>
    <s v="Oct"/>
    <n v="25"/>
    <s v="25-Oct-1986"/>
    <d v="2023-06-08T00:00:00"/>
    <n v="36"/>
    <n v="0"/>
    <n v="5266.37"/>
    <x v="0"/>
    <x v="2"/>
    <s v="R1012"/>
  </r>
  <r>
    <s v="ID1549"/>
    <n v="1986"/>
    <s v="Sep"/>
    <n v="20"/>
    <s v="20-Sep-1986"/>
    <d v="2023-06-08T00:00:00"/>
    <n v="36"/>
    <n v="0"/>
    <n v="5267.82"/>
    <x v="0"/>
    <x v="2"/>
    <s v="R1012"/>
  </r>
  <r>
    <s v="ID155"/>
    <n v="1986"/>
    <s v="Oct"/>
    <n v="20"/>
    <s v="20-Oct-1986"/>
    <d v="2023-06-08T00:00:00"/>
    <n v="36"/>
    <n v="0"/>
    <n v="5272.18"/>
    <x v="0"/>
    <x v="0"/>
    <s v="R1012"/>
  </r>
  <r>
    <s v="ID1550"/>
    <n v="1987"/>
    <s v="Sep"/>
    <n v="1"/>
    <s v="1-Sep-1987"/>
    <d v="2023-06-08T00:00:00"/>
    <n v="35"/>
    <n v="3"/>
    <n v="5275.86"/>
    <x v="0"/>
    <x v="2"/>
    <s v="R1013"/>
  </r>
  <r>
    <s v="ID1551"/>
    <n v="1974"/>
    <s v="Nov"/>
    <n v="12"/>
    <s v="12-Nov-1974"/>
    <d v="2023-06-08T00:00:00"/>
    <n v="48"/>
    <n v="0"/>
    <n v="5291.71"/>
    <x v="0"/>
    <x v="2"/>
    <s v="R1012"/>
  </r>
  <r>
    <s v="ID1552"/>
    <n v="2004"/>
    <s v="Aug"/>
    <n v="22"/>
    <s v="22-Aug-2004"/>
    <d v="2023-06-08T00:00:00"/>
    <n v="18"/>
    <n v="0"/>
    <n v="5293.67"/>
    <x v="0"/>
    <x v="2"/>
    <s v="R1022"/>
  </r>
  <r>
    <s v="ID1553"/>
    <n v="2000"/>
    <s v="Sep"/>
    <n v="9"/>
    <s v="9-Sep-2000"/>
    <d v="2023-06-08T00:00:00"/>
    <n v="22"/>
    <n v="0"/>
    <n v="5306.7"/>
    <x v="0"/>
    <x v="0"/>
    <s v="R1012"/>
  </r>
  <r>
    <s v="ID1554"/>
    <n v="1994"/>
    <s v="Nov"/>
    <n v="13"/>
    <s v="13-Nov-1994"/>
    <d v="2023-06-08T00:00:00"/>
    <n v="28"/>
    <n v="3"/>
    <n v="5312.17"/>
    <x v="0"/>
    <x v="2"/>
    <s v="R1012"/>
  </r>
  <r>
    <s v="ID1555"/>
    <n v="1974"/>
    <s v="Sep"/>
    <n v="2"/>
    <s v="2-Sep-1974"/>
    <d v="2023-06-08T00:00:00"/>
    <n v="48"/>
    <n v="0"/>
    <n v="5322.24"/>
    <x v="0"/>
    <x v="1"/>
    <s v="R1012"/>
  </r>
  <r>
    <s v="ID1556"/>
    <n v="1992"/>
    <s v="Jun"/>
    <n v="18"/>
    <s v="18-Jun-1992"/>
    <d v="2023-06-08T00:00:00"/>
    <n v="30"/>
    <n v="3"/>
    <n v="5325.65"/>
    <x v="0"/>
    <x v="1"/>
    <s v="R1011"/>
  </r>
  <r>
    <s v="ID1557"/>
    <n v="1991"/>
    <s v="Aug"/>
    <n v="28"/>
    <s v="28-Aug-1991"/>
    <d v="2023-06-08T00:00:00"/>
    <n v="31"/>
    <n v="2"/>
    <n v="5327.4"/>
    <x v="0"/>
    <x v="1"/>
    <s v="R1012"/>
  </r>
  <r>
    <s v="ID1558"/>
    <n v="1972"/>
    <s v="Dec"/>
    <n v="15"/>
    <s v="15-Dec-1972"/>
    <d v="2023-06-08T00:00:00"/>
    <n v="50"/>
    <n v="0"/>
    <n v="5344.81"/>
    <x v="0"/>
    <x v="0"/>
    <s v="R1013"/>
  </r>
  <r>
    <s v="ID1559"/>
    <n v="1989"/>
    <s v="Nov"/>
    <n v="7"/>
    <s v="7-Nov-1989"/>
    <d v="2023-06-08T00:00:00"/>
    <n v="33"/>
    <n v="1"/>
    <n v="5354.07"/>
    <x v="0"/>
    <x v="0"/>
    <s v="R1024"/>
  </r>
  <r>
    <s v="ID156"/>
    <n v="1994"/>
    <s v="Dec"/>
    <n v="7"/>
    <s v="7-Dec-1994"/>
    <d v="2023-06-08T00:00:00"/>
    <n v="28"/>
    <n v="0"/>
    <n v="5364.66"/>
    <x v="0"/>
    <x v="1"/>
    <s v="R1011"/>
  </r>
  <r>
    <s v="ID1560"/>
    <n v="1986"/>
    <s v="Jun"/>
    <n v="1"/>
    <s v="1-Jun-1986"/>
    <d v="2023-06-08T00:00:00"/>
    <n v="37"/>
    <n v="1"/>
    <n v="5373.36"/>
    <x v="0"/>
    <x v="2"/>
    <s v="R1012"/>
  </r>
  <r>
    <s v="ID1561"/>
    <n v="1989"/>
    <s v="Nov"/>
    <n v="18"/>
    <s v="18-Nov-1989"/>
    <d v="2023-06-08T00:00:00"/>
    <n v="33"/>
    <n v="2"/>
    <n v="5375.04"/>
    <x v="0"/>
    <x v="1"/>
    <s v="R1011"/>
  </r>
  <r>
    <s v="ID1562"/>
    <n v="1986"/>
    <s v="Jul"/>
    <n v="22"/>
    <s v="22-Jul-1986"/>
    <d v="2023-06-08T00:00:00"/>
    <n v="36"/>
    <n v="1"/>
    <n v="5377.46"/>
    <x v="0"/>
    <x v="0"/>
    <s v="R1012"/>
  </r>
  <r>
    <s v="ID1563"/>
    <n v="1984"/>
    <s v="Jun"/>
    <n v="1"/>
    <s v="1-Jun-1984"/>
    <d v="2023-06-08T00:00:00"/>
    <n v="39"/>
    <n v="0"/>
    <n v="5383.54"/>
    <x v="0"/>
    <x v="0"/>
    <s v="R1011"/>
  </r>
  <r>
    <s v="ID1564"/>
    <n v="1988"/>
    <s v="Aug"/>
    <n v="8"/>
    <s v="8-Aug-1988"/>
    <d v="2023-06-08T00:00:00"/>
    <n v="34"/>
    <n v="1"/>
    <n v="5385.34"/>
    <x v="0"/>
    <x v="0"/>
    <s v="R1012"/>
  </r>
  <r>
    <s v="ID1565"/>
    <n v="1989"/>
    <s v="Nov"/>
    <n v="6"/>
    <s v="6-Nov-1989"/>
    <d v="2023-06-08T00:00:00"/>
    <n v="33"/>
    <n v="3"/>
    <n v="5396.44"/>
    <x v="0"/>
    <x v="0"/>
    <s v="R1013"/>
  </r>
  <r>
    <s v="ID1566"/>
    <n v="1984"/>
    <s v="Sep"/>
    <n v="3"/>
    <s v="3-Sep-1984"/>
    <d v="2023-06-08T00:00:00"/>
    <n v="38"/>
    <n v="0"/>
    <n v="5397.62"/>
    <x v="0"/>
    <x v="2"/>
    <s v="R1013"/>
  </r>
  <r>
    <s v="ID1567"/>
    <n v="1984"/>
    <s v="Aug"/>
    <n v="1"/>
    <s v="1-Aug-1984"/>
    <d v="2023-06-08T00:00:00"/>
    <n v="38"/>
    <n v="0"/>
    <n v="5400.98"/>
    <x v="0"/>
    <x v="2"/>
    <s v="R1013"/>
  </r>
  <r>
    <s v="ID1568"/>
    <n v="1985"/>
    <s v="Dec"/>
    <n v="23"/>
    <s v="23-Dec-1985"/>
    <d v="2023-06-08T00:00:00"/>
    <n v="37"/>
    <n v="3"/>
    <n v="5402.89"/>
    <x v="0"/>
    <x v="1"/>
    <s v="R1013"/>
  </r>
  <r>
    <s v="ID1569"/>
    <n v="1975"/>
    <s v="Sep"/>
    <n v="27"/>
    <s v="27-Sep-1975"/>
    <d v="2023-06-08T00:00:00"/>
    <n v="47"/>
    <n v="1"/>
    <n v="5411.99"/>
    <x v="0"/>
    <x v="0"/>
    <s v="R1012"/>
  </r>
  <r>
    <s v="ID157"/>
    <n v="1982"/>
    <s v="Sep"/>
    <n v="27"/>
    <s v="27-Sep-1982"/>
    <d v="2023-06-08T00:00:00"/>
    <n v="40"/>
    <n v="0"/>
    <n v="5415.66"/>
    <x v="0"/>
    <x v="0"/>
    <s v="R1013"/>
  </r>
  <r>
    <s v="ID1570"/>
    <n v="1991"/>
    <s v="Jul"/>
    <n v="6"/>
    <s v="6-Jul-1991"/>
    <d v="2023-06-08T00:00:00"/>
    <n v="31"/>
    <n v="3"/>
    <n v="5425.02"/>
    <x v="0"/>
    <x v="1"/>
    <s v="R1012"/>
  </r>
  <r>
    <s v="ID1571"/>
    <n v="1992"/>
    <s v="Sep"/>
    <n v="17"/>
    <s v="17-Sep-1992"/>
    <d v="2023-06-08T00:00:00"/>
    <n v="30"/>
    <n v="3"/>
    <n v="5428.73"/>
    <x v="1"/>
    <x v="1"/>
    <s v="R1017"/>
  </r>
  <r>
    <s v="ID1572"/>
    <n v="1978"/>
    <s v="Jun"/>
    <n v="8"/>
    <s v="8-Jun-1978"/>
    <d v="2023-06-08T00:00:00"/>
    <n v="45"/>
    <n v="2"/>
    <n v="5428.98"/>
    <x v="0"/>
    <x v="2"/>
    <s v="R1012"/>
  </r>
  <r>
    <s v="ID1573"/>
    <n v="1982"/>
    <s v="Aug"/>
    <n v="25"/>
    <s v="25-Aug-1982"/>
    <d v="2023-06-08T00:00:00"/>
    <n v="40"/>
    <n v="0"/>
    <n v="5438.75"/>
    <x v="1"/>
    <x v="2"/>
    <s v="R1013"/>
  </r>
  <r>
    <s v="ID1574"/>
    <n v="1986"/>
    <s v="Dec"/>
    <n v="25"/>
    <s v="25-Dec-1986"/>
    <d v="2023-06-08T00:00:00"/>
    <n v="36"/>
    <n v="0"/>
    <n v="5458.05"/>
    <x v="0"/>
    <x v="2"/>
    <s v="R1024"/>
  </r>
  <r>
    <s v="ID1575"/>
    <n v="1973"/>
    <s v="Oct"/>
    <n v="24"/>
    <s v="24-Oct-1973"/>
    <d v="2023-06-08T00:00:00"/>
    <n v="49"/>
    <n v="0"/>
    <n v="5466.88"/>
    <x v="0"/>
    <x v="2"/>
    <s v="R1013"/>
  </r>
  <r>
    <s v="ID1576"/>
    <n v="1986"/>
    <s v="Dec"/>
    <n v="2"/>
    <s v="2-Dec-1986"/>
    <d v="2023-06-08T00:00:00"/>
    <n v="36"/>
    <n v="0"/>
    <n v="5469.01"/>
    <x v="0"/>
    <x v="2"/>
    <s v="R1024"/>
  </r>
  <r>
    <s v="ID1577"/>
    <n v="1986"/>
    <s v="Jul"/>
    <n v="12"/>
    <s v="12-Jul-1986"/>
    <d v="2023-06-08T00:00:00"/>
    <n v="36"/>
    <n v="1"/>
    <n v="5472.45"/>
    <x v="0"/>
    <x v="0"/>
    <s v="R1011"/>
  </r>
  <r>
    <s v="ID1578"/>
    <n v="1986"/>
    <s v="Sep"/>
    <n v="30"/>
    <s v="30-Sep-1986"/>
    <d v="2023-06-08T00:00:00"/>
    <n v="36"/>
    <n v="1"/>
    <n v="5478.04"/>
    <x v="0"/>
    <x v="0"/>
    <s v="R1013"/>
  </r>
  <r>
    <s v="ID1579"/>
    <n v="1984"/>
    <s v="Aug"/>
    <n v="26"/>
    <s v="26-Aug-1984"/>
    <d v="2023-06-08T00:00:00"/>
    <n v="38"/>
    <n v="1"/>
    <n v="5484.47"/>
    <x v="0"/>
    <x v="2"/>
    <s v="R1013"/>
  </r>
  <r>
    <s v="ID158"/>
    <n v="1984"/>
    <s v="Aug"/>
    <n v="17"/>
    <s v="17-Aug-1984"/>
    <d v="2023-06-08T00:00:00"/>
    <n v="38"/>
    <n v="1"/>
    <n v="5488.26"/>
    <x v="0"/>
    <x v="0"/>
    <s v="R1011"/>
  </r>
  <r>
    <s v="ID1580"/>
    <n v="1988"/>
    <s v="Jul"/>
    <n v="29"/>
    <s v="29-Jul-1988"/>
    <d v="2023-06-08T00:00:00"/>
    <n v="34"/>
    <n v="3"/>
    <n v="5503.36"/>
    <x v="0"/>
    <x v="2"/>
    <s v="R1012"/>
  </r>
  <r>
    <s v="ID1581"/>
    <n v="1981"/>
    <s v="Nov"/>
    <n v="7"/>
    <s v="7-Nov-1981"/>
    <d v="2023-06-08T00:00:00"/>
    <n v="41"/>
    <n v="1"/>
    <n v="5539.4"/>
    <x v="0"/>
    <x v="2"/>
    <s v="R1013"/>
  </r>
  <r>
    <s v="ID1582"/>
    <n v="1980"/>
    <s v="Dec"/>
    <n v="7"/>
    <s v="7-Dec-1980"/>
    <d v="2023-06-08T00:00:00"/>
    <n v="42"/>
    <n v="2"/>
    <n v="5540.35"/>
    <x v="0"/>
    <x v="2"/>
    <s v="R1012"/>
  </r>
  <r>
    <s v="ID1583"/>
    <n v="1999"/>
    <s v="Sep"/>
    <n v="22"/>
    <s v="22-Sep-1999"/>
    <d v="2023-06-08T00:00:00"/>
    <n v="23"/>
    <n v="0"/>
    <n v="5552.61"/>
    <x v="0"/>
    <x v="0"/>
    <s v="R1026"/>
  </r>
  <r>
    <s v="ID1584"/>
    <n v="1974"/>
    <s v="Sep"/>
    <n v="18"/>
    <s v="18-Sep-1974"/>
    <d v="2023-06-08T00:00:00"/>
    <n v="48"/>
    <n v="0"/>
    <n v="5576.35"/>
    <x v="0"/>
    <x v="0"/>
    <s v="R1013"/>
  </r>
  <r>
    <s v="ID1585"/>
    <n v="1985"/>
    <s v="Sep"/>
    <n v="5"/>
    <s v="5-Sep-1985"/>
    <d v="2023-06-08T00:00:00"/>
    <n v="37"/>
    <n v="3"/>
    <n v="5582.95"/>
    <x v="0"/>
    <x v="1"/>
    <s v="R1012"/>
  </r>
  <r>
    <s v="ID1586"/>
    <n v="1986"/>
    <s v="Nov"/>
    <n v="21"/>
    <s v="21-Nov-1986"/>
    <d v="2023-06-08T00:00:00"/>
    <n v="36"/>
    <n v="2"/>
    <n v="5584.31"/>
    <x v="1"/>
    <x v="1"/>
    <s v="R1013"/>
  </r>
  <r>
    <s v="ID1587"/>
    <n v="1983"/>
    <s v="Oct"/>
    <n v="3"/>
    <s v="3-Oct-1983"/>
    <d v="2023-06-08T00:00:00"/>
    <n v="39"/>
    <n v="3"/>
    <n v="5587.59"/>
    <x v="0"/>
    <x v="1"/>
    <s v="R1013"/>
  </r>
  <r>
    <s v="ID1588"/>
    <n v="1988"/>
    <s v="Nov"/>
    <n v="18"/>
    <s v="18-Nov-1988"/>
    <d v="2023-06-08T00:00:00"/>
    <n v="34"/>
    <n v="1"/>
    <n v="5594.85"/>
    <x v="0"/>
    <x v="0"/>
    <s v="R1024"/>
  </r>
  <r>
    <s v="ID1589"/>
    <n v="1978"/>
    <s v="Sep"/>
    <n v="11"/>
    <s v="11-Sep-1978"/>
    <d v="2023-06-08T00:00:00"/>
    <n v="44"/>
    <n v="2"/>
    <n v="5612.83"/>
    <x v="0"/>
    <x v="0"/>
    <s v="R1013"/>
  </r>
  <r>
    <s v="ID159"/>
    <n v="1994"/>
    <s v="Nov"/>
    <n v="15"/>
    <s v="15-Nov-1994"/>
    <d v="2023-06-08T00:00:00"/>
    <n v="28"/>
    <n v="5"/>
    <n v="5615.37"/>
    <x v="0"/>
    <x v="0"/>
    <s v="R1011"/>
  </r>
  <r>
    <s v="ID1590"/>
    <n v="1987"/>
    <s v="Dec"/>
    <n v="9"/>
    <s v="9-Dec-1987"/>
    <d v="2023-06-08T00:00:00"/>
    <n v="35"/>
    <n v="1"/>
    <n v="5630.46"/>
    <x v="0"/>
    <x v="0"/>
    <s v="R1012"/>
  </r>
  <r>
    <s v="ID1591"/>
    <n v="1983"/>
    <s v="Jun"/>
    <n v="8"/>
    <s v="8-Jun-1983"/>
    <d v="2023-06-08T00:00:00"/>
    <n v="40"/>
    <n v="0"/>
    <n v="5649.72"/>
    <x v="0"/>
    <x v="0"/>
    <s v="R1011"/>
  </r>
  <r>
    <s v="ID1592"/>
    <n v="1978"/>
    <s v="Sep"/>
    <n v="27"/>
    <s v="27-Sep-1978"/>
    <d v="2023-06-08T00:00:00"/>
    <n v="44"/>
    <n v="2"/>
    <n v="5650.14"/>
    <x v="0"/>
    <x v="1"/>
    <s v="R1013"/>
  </r>
  <r>
    <s v="ID1593"/>
    <n v="1983"/>
    <s v="Sep"/>
    <n v="3"/>
    <s v="3-Sep-1983"/>
    <d v="2023-06-08T00:00:00"/>
    <n v="39"/>
    <n v="0"/>
    <n v="5662.23"/>
    <x v="0"/>
    <x v="1"/>
    <s v="R1013"/>
  </r>
  <r>
    <s v="ID1594"/>
    <n v="1984"/>
    <s v="Aug"/>
    <n v="12"/>
    <s v="12-Aug-1984"/>
    <d v="2023-06-08T00:00:00"/>
    <n v="38"/>
    <n v="3"/>
    <n v="5679.13"/>
    <x v="0"/>
    <x v="2"/>
    <s v="R1013"/>
  </r>
  <r>
    <s v="ID1595"/>
    <n v="1972"/>
    <s v="Oct"/>
    <n v="28"/>
    <s v="28-Oct-1972"/>
    <d v="2023-06-08T00:00:00"/>
    <n v="50"/>
    <n v="0"/>
    <n v="5690.79"/>
    <x v="0"/>
    <x v="1"/>
    <s v="R1013"/>
  </r>
  <r>
    <s v="ID1596"/>
    <n v="1992"/>
    <s v="Nov"/>
    <n v="3"/>
    <s v="3-Nov-1992"/>
    <d v="2023-06-08T00:00:00"/>
    <n v="30"/>
    <n v="3"/>
    <n v="5693.43"/>
    <x v="0"/>
    <x v="0"/>
    <s v="R1012"/>
  </r>
  <r>
    <s v="ID1597"/>
    <n v="1974"/>
    <s v="Jul"/>
    <n v="6"/>
    <s v="6-Jul-1974"/>
    <d v="2023-06-08T00:00:00"/>
    <n v="48"/>
    <n v="0"/>
    <n v="5698.74"/>
    <x v="0"/>
    <x v="2"/>
    <s v="R1012"/>
  </r>
  <r>
    <s v="ID1598"/>
    <n v="1981"/>
    <s v="Jun"/>
    <n v="15"/>
    <s v="15-Jun-1981"/>
    <d v="2023-06-08T00:00:00"/>
    <n v="41"/>
    <n v="0"/>
    <n v="5699.84"/>
    <x v="0"/>
    <x v="0"/>
    <s v="R1013"/>
  </r>
  <r>
    <s v="ID1599"/>
    <n v="1993"/>
    <s v="Nov"/>
    <n v="3"/>
    <s v="3-Nov-1993"/>
    <d v="2023-06-08T00:00:00"/>
    <n v="29"/>
    <n v="4"/>
    <n v="5708.87"/>
    <x v="0"/>
    <x v="1"/>
    <s v="R1011"/>
  </r>
  <r>
    <s v="ID16"/>
    <n v="1981"/>
    <s v="Aug"/>
    <n v="30"/>
    <s v="30-Aug-1981"/>
    <d v="2023-06-08T00:00:00"/>
    <n v="41"/>
    <n v="0"/>
    <n v="5709.16"/>
    <x v="1"/>
    <x v="0"/>
    <s v="R1013"/>
  </r>
  <r>
    <s v="ID160"/>
    <n v="1971"/>
    <s v="Dec"/>
    <n v="18"/>
    <s v="18-Dec-1971"/>
    <d v="2023-06-08T00:00:00"/>
    <n v="51"/>
    <n v="0"/>
    <n v="5720.38"/>
    <x v="0"/>
    <x v="1"/>
    <s v="R1013"/>
  </r>
  <r>
    <s v="ID1600"/>
    <n v="1987"/>
    <s v="Oct"/>
    <n v="19"/>
    <s v="19-Oct-1987"/>
    <d v="2023-06-08T00:00:00"/>
    <n v="35"/>
    <n v="2"/>
    <n v="5729.01"/>
    <x v="2"/>
    <x v="2"/>
    <s v="R1012"/>
  </r>
  <r>
    <s v="ID1601"/>
    <n v="1972"/>
    <s v="Aug"/>
    <n v="21"/>
    <s v="21-Aug-1972"/>
    <d v="2023-06-08T00:00:00"/>
    <n v="50"/>
    <n v="0"/>
    <n v="5741.67"/>
    <x v="0"/>
    <x v="0"/>
    <s v="R1013"/>
  </r>
  <r>
    <s v="ID1602"/>
    <n v="1993"/>
    <s v="Jun"/>
    <n v="10"/>
    <s v="10-Jun-1993"/>
    <d v="2023-06-08T00:00:00"/>
    <n v="29"/>
    <n v="0"/>
    <n v="5748.13"/>
    <x v="0"/>
    <x v="1"/>
    <s v="R1021"/>
  </r>
  <r>
    <s v="ID1603"/>
    <n v="1983"/>
    <s v="Aug"/>
    <n v="30"/>
    <s v="30-Aug-1983"/>
    <d v="2023-06-08T00:00:00"/>
    <n v="39"/>
    <n v="0"/>
    <n v="5757.41"/>
    <x v="0"/>
    <x v="0"/>
    <s v="R1019"/>
  </r>
  <r>
    <s v="ID1604"/>
    <n v="2004"/>
    <s v="Nov"/>
    <n v="1"/>
    <s v="1-Nov-2004"/>
    <d v="2023-06-08T00:00:00"/>
    <n v="18"/>
    <n v="0"/>
    <n v="5778.71"/>
    <x v="0"/>
    <x v="0"/>
    <s v="R1022"/>
  </r>
  <r>
    <s v="ID1605"/>
    <n v="1980"/>
    <s v="Sep"/>
    <n v="18"/>
    <s v="18-Sep-1980"/>
    <d v="2023-06-08T00:00:00"/>
    <n v="42"/>
    <n v="2"/>
    <n v="5807.06"/>
    <x v="0"/>
    <x v="0"/>
    <s v="R1013"/>
  </r>
  <r>
    <s v="ID1606"/>
    <n v="1972"/>
    <s v="Nov"/>
    <n v="2"/>
    <s v="2-Nov-1972"/>
    <d v="2023-06-08T00:00:00"/>
    <n v="50"/>
    <n v="0"/>
    <n v="5812.9"/>
    <x v="0"/>
    <x v="2"/>
    <s v="R1013"/>
  </r>
  <r>
    <s v="ID1607"/>
    <n v="2002"/>
    <s v="Jul"/>
    <n v="22"/>
    <s v="22-Jul-2002"/>
    <d v="2023-06-08T00:00:00"/>
    <n v="20"/>
    <n v="0"/>
    <n v="5816.58"/>
    <x v="0"/>
    <x v="2"/>
    <s v="R1026"/>
  </r>
  <r>
    <s v="ID1608"/>
    <n v="1971"/>
    <s v="Sep"/>
    <n v="27"/>
    <s v="27-Sep-1971"/>
    <d v="2023-06-08T00:00:00"/>
    <n v="51"/>
    <n v="0"/>
    <n v="5832.6"/>
    <x v="0"/>
    <x v="0"/>
    <s v="R1012"/>
  </r>
  <r>
    <s v="ID1609"/>
    <n v="1987"/>
    <s v="Jul"/>
    <n v="27"/>
    <s v="27-Jul-1987"/>
    <d v="2023-06-08T00:00:00"/>
    <n v="35"/>
    <n v="2"/>
    <n v="5836.52"/>
    <x v="0"/>
    <x v="0"/>
    <s v="R1013"/>
  </r>
  <r>
    <s v="ID161"/>
    <n v="1995"/>
    <s v="Aug"/>
    <n v="20"/>
    <s v="20-Aug-1995"/>
    <d v="2023-06-08T00:00:00"/>
    <n v="27"/>
    <n v="0"/>
    <n v="5843.99"/>
    <x v="0"/>
    <x v="2"/>
    <s v="R1025"/>
  </r>
  <r>
    <s v="ID1610"/>
    <n v="1987"/>
    <s v="Sep"/>
    <n v="30"/>
    <s v="30-Sep-1987"/>
    <d v="2023-06-08T00:00:00"/>
    <n v="35"/>
    <n v="2"/>
    <n v="5846.92"/>
    <x v="0"/>
    <x v="2"/>
    <s v="R1013"/>
  </r>
  <r>
    <s v="ID1611"/>
    <n v="1985"/>
    <s v="Jun"/>
    <n v="18"/>
    <s v="18-Jun-1985"/>
    <d v="2023-06-08T00:00:00"/>
    <n v="37"/>
    <n v="3"/>
    <n v="5847.24"/>
    <x v="0"/>
    <x v="1"/>
    <s v="R1013"/>
  </r>
  <r>
    <s v="ID1612"/>
    <n v="1984"/>
    <s v="Nov"/>
    <n v="22"/>
    <s v="22-Nov-1984"/>
    <d v="2023-06-08T00:00:00"/>
    <n v="38"/>
    <n v="1"/>
    <n v="5855.9"/>
    <x v="0"/>
    <x v="0"/>
    <s v="R1012"/>
  </r>
  <r>
    <s v="ID1613"/>
    <n v="1993"/>
    <s v="Oct"/>
    <n v="19"/>
    <s v="19-Oct-1993"/>
    <d v="2023-06-08T00:00:00"/>
    <n v="29"/>
    <n v="0"/>
    <n v="5877.02"/>
    <x v="0"/>
    <x v="2"/>
    <s v="R1021"/>
  </r>
  <r>
    <s v="ID1614"/>
    <n v="1982"/>
    <s v="Jul"/>
    <n v="8"/>
    <s v="8-Jul-1982"/>
    <d v="2023-06-08T00:00:00"/>
    <n v="40"/>
    <n v="0"/>
    <n v="5910.94"/>
    <x v="0"/>
    <x v="1"/>
    <s v="R1011"/>
  </r>
  <r>
    <s v="ID1615"/>
    <n v="1982"/>
    <s v="Dec"/>
    <n v="21"/>
    <s v="21-Dec-1982"/>
    <d v="2023-06-08T00:00:00"/>
    <n v="40"/>
    <n v="0"/>
    <n v="5920.1"/>
    <x v="0"/>
    <x v="1"/>
    <s v="R1013"/>
  </r>
  <r>
    <s v="ID1616"/>
    <n v="1987"/>
    <s v="Jul"/>
    <n v="29"/>
    <s v="29-Jul-1987"/>
    <d v="2023-06-08T00:00:00"/>
    <n v="35"/>
    <n v="3"/>
    <n v="5926.85"/>
    <x v="1"/>
    <x v="0"/>
    <s v="R1011"/>
  </r>
  <r>
    <s v="ID1617"/>
    <n v="1993"/>
    <s v="Aug"/>
    <n v="13"/>
    <s v="13-Aug-1993"/>
    <d v="2023-06-08T00:00:00"/>
    <n v="29"/>
    <n v="0"/>
    <n v="5926.93"/>
    <x v="0"/>
    <x v="2"/>
    <s v="R1025"/>
  </r>
  <r>
    <s v="ID1618"/>
    <n v="1994"/>
    <s v="Jul"/>
    <n v="30"/>
    <s v="30-Jul-1994"/>
    <d v="2023-06-08T00:00:00"/>
    <n v="28"/>
    <n v="0"/>
    <n v="5927.65"/>
    <x v="0"/>
    <x v="1"/>
    <s v="R1012"/>
  </r>
  <r>
    <s v="ID1619"/>
    <n v="1987"/>
    <s v="Jul"/>
    <n v="14"/>
    <s v="14-Jul-1987"/>
    <d v="2023-06-08T00:00:00"/>
    <n v="35"/>
    <n v="3"/>
    <n v="5934.38"/>
    <x v="1"/>
    <x v="2"/>
    <s v="R1013"/>
  </r>
  <r>
    <s v="ID162"/>
    <n v="2003"/>
    <s v="Aug"/>
    <n v="13"/>
    <s v="13-Aug-2003"/>
    <d v="2023-06-08T00:00:00"/>
    <n v="19"/>
    <n v="0"/>
    <n v="5957.35"/>
    <x v="0"/>
    <x v="2"/>
    <s v="R1012"/>
  </r>
  <r>
    <s v="ID1620"/>
    <n v="2004"/>
    <s v="Jul"/>
    <n v="15"/>
    <s v="15-Jul-2004"/>
    <d v="2023-06-08T00:00:00"/>
    <n v="18"/>
    <n v="0"/>
    <n v="5960.91"/>
    <x v="0"/>
    <x v="1"/>
    <s v="R1026"/>
  </r>
  <r>
    <s v="ID1621"/>
    <n v="1980"/>
    <s v="Aug"/>
    <n v="5"/>
    <s v="5-Aug-1980"/>
    <d v="2023-06-08T00:00:00"/>
    <n v="42"/>
    <n v="0"/>
    <n v="5966.89"/>
    <x v="0"/>
    <x v="0"/>
    <s v="R1013"/>
  </r>
  <r>
    <s v="ID1622"/>
    <n v="1980"/>
    <s v="Jul"/>
    <n v="21"/>
    <s v="21-Jul-1980"/>
    <d v="2023-06-08T00:00:00"/>
    <n v="42"/>
    <n v="0"/>
    <n v="5969.72"/>
    <x v="1"/>
    <x v="0"/>
    <s v="R1011"/>
  </r>
  <r>
    <s v="ID1623"/>
    <n v="1989"/>
    <s v="Jul"/>
    <n v="22"/>
    <s v="22-Jul-1989"/>
    <d v="2023-06-08T00:00:00"/>
    <n v="33"/>
    <n v="3"/>
    <n v="5972.38"/>
    <x v="0"/>
    <x v="2"/>
    <s v="R1011"/>
  </r>
  <r>
    <s v="ID1624"/>
    <n v="1984"/>
    <s v="Sep"/>
    <n v="19"/>
    <s v="19-Sep-1984"/>
    <d v="2023-06-08T00:00:00"/>
    <n v="38"/>
    <n v="1"/>
    <n v="5974.38"/>
    <x v="0"/>
    <x v="0"/>
    <s v="R1013"/>
  </r>
  <r>
    <s v="ID1625"/>
    <n v="1984"/>
    <s v="Nov"/>
    <n v="11"/>
    <s v="11-Nov-1984"/>
    <d v="2023-06-08T00:00:00"/>
    <n v="38"/>
    <n v="1"/>
    <n v="5976.83"/>
    <x v="0"/>
    <x v="2"/>
    <s v="R1013"/>
  </r>
  <r>
    <s v="ID1626"/>
    <n v="1970"/>
    <s v="Jun"/>
    <n v="25"/>
    <s v="25-Jun-1970"/>
    <d v="2023-06-08T00:00:00"/>
    <n v="52"/>
    <n v="0"/>
    <n v="5979.66"/>
    <x v="0"/>
    <x v="0"/>
    <s v="R1013"/>
  </r>
  <r>
    <s v="ID1627"/>
    <n v="1980"/>
    <s v="Oct"/>
    <n v="10"/>
    <s v="10-Oct-1980"/>
    <d v="2023-06-08T00:00:00"/>
    <n v="42"/>
    <n v="0"/>
    <n v="5979.73"/>
    <x v="0"/>
    <x v="2"/>
    <s v="R1011"/>
  </r>
  <r>
    <s v="ID1628"/>
    <n v="1974"/>
    <s v="Oct"/>
    <n v="11"/>
    <s v="11-Oct-1974"/>
    <d v="2023-06-08T00:00:00"/>
    <n v="48"/>
    <n v="0"/>
    <n v="5979.99"/>
    <x v="0"/>
    <x v="0"/>
    <s v="R1013"/>
  </r>
  <r>
    <s v="ID1629"/>
    <n v="1988"/>
    <s v="Jun"/>
    <n v="10"/>
    <s v="10-Jun-1988"/>
    <d v="2023-06-08T00:00:00"/>
    <n v="34"/>
    <n v="2"/>
    <n v="5989.52"/>
    <x v="0"/>
    <x v="1"/>
    <s v="R1012"/>
  </r>
  <r>
    <s v="ID163"/>
    <n v="1974"/>
    <s v="Aug"/>
    <n v="17"/>
    <s v="17-Aug-1974"/>
    <d v="2023-06-08T00:00:00"/>
    <n v="48"/>
    <n v="0"/>
    <n v="5990.17"/>
    <x v="0"/>
    <x v="2"/>
    <s v="R1013"/>
  </r>
  <r>
    <s v="ID1630"/>
    <n v="1980"/>
    <s v="Aug"/>
    <n v="8"/>
    <s v="8-Aug-1980"/>
    <d v="2023-06-08T00:00:00"/>
    <n v="42"/>
    <n v="2"/>
    <n v="5993.62"/>
    <x v="0"/>
    <x v="0"/>
    <s v="R1013"/>
  </r>
  <r>
    <s v="ID1631"/>
    <n v="1989"/>
    <s v="Aug"/>
    <n v="16"/>
    <s v="16-Aug-1989"/>
    <d v="2023-06-08T00:00:00"/>
    <n v="33"/>
    <n v="4"/>
    <n v="6059.17"/>
    <x v="0"/>
    <x v="1"/>
    <s v="R1011"/>
  </r>
  <r>
    <s v="ID1632"/>
    <n v="1996"/>
    <s v="Jul"/>
    <n v="28"/>
    <s v="28-Jul-1996"/>
    <d v="2023-06-08T00:00:00"/>
    <n v="26"/>
    <n v="0"/>
    <n v="6061.8"/>
    <x v="0"/>
    <x v="0"/>
    <s v="R1012"/>
  </r>
  <r>
    <s v="ID1633"/>
    <n v="1994"/>
    <s v="Nov"/>
    <n v="8"/>
    <s v="8-Nov-1994"/>
    <d v="2023-06-08T00:00:00"/>
    <n v="28"/>
    <n v="0"/>
    <n v="6064.37"/>
    <x v="0"/>
    <x v="2"/>
    <s v="R1011"/>
  </r>
  <r>
    <s v="ID1634"/>
    <n v="1984"/>
    <s v="Sep"/>
    <n v="21"/>
    <s v="21-Sep-1984"/>
    <d v="2023-06-08T00:00:00"/>
    <n v="38"/>
    <n v="1"/>
    <n v="6067.13"/>
    <x v="1"/>
    <x v="1"/>
    <s v="R1016"/>
  </r>
  <r>
    <s v="ID1635"/>
    <n v="1979"/>
    <s v="Aug"/>
    <n v="8"/>
    <s v="8-Aug-1979"/>
    <d v="2023-06-08T00:00:00"/>
    <n v="43"/>
    <n v="2"/>
    <n v="6074.37"/>
    <x v="0"/>
    <x v="2"/>
    <s v="R1012"/>
  </r>
  <r>
    <s v="ID1636"/>
    <n v="1984"/>
    <s v="Oct"/>
    <n v="14"/>
    <s v="14-Oct-1984"/>
    <d v="2023-06-08T00:00:00"/>
    <n v="38"/>
    <n v="1"/>
    <n v="6079.67"/>
    <x v="2"/>
    <x v="1"/>
    <s v="R1014"/>
  </r>
  <r>
    <s v="ID1637"/>
    <n v="1984"/>
    <s v="Jul"/>
    <n v="25"/>
    <s v="25-Jul-1984"/>
    <d v="2023-06-08T00:00:00"/>
    <n v="38"/>
    <n v="2"/>
    <n v="6082.41"/>
    <x v="2"/>
    <x v="2"/>
    <s v="R1011"/>
  </r>
  <r>
    <s v="ID1638"/>
    <n v="1970"/>
    <s v="Jun"/>
    <n v="9"/>
    <s v="9-Jun-1970"/>
    <d v="2023-06-08T00:00:00"/>
    <n v="52"/>
    <n v="0"/>
    <n v="6098.38"/>
    <x v="0"/>
    <x v="2"/>
    <s v="R1013"/>
  </r>
  <r>
    <s v="ID1639"/>
    <n v="1995"/>
    <s v="Sep"/>
    <n v="9"/>
    <s v="9-Sep-1995"/>
    <d v="2023-06-08T00:00:00"/>
    <n v="27"/>
    <n v="0"/>
    <n v="6111.95"/>
    <x v="0"/>
    <x v="0"/>
    <s v="R1026"/>
  </r>
  <r>
    <s v="ID164"/>
    <n v="1985"/>
    <s v="Jul"/>
    <n v="21"/>
    <s v="21-Jul-1985"/>
    <d v="2023-06-08T00:00:00"/>
    <n v="37"/>
    <n v="1"/>
    <n v="6112.35"/>
    <x v="0"/>
    <x v="1"/>
    <s v="R1012"/>
  </r>
  <r>
    <s v="ID1640"/>
    <n v="1991"/>
    <s v="Jul"/>
    <n v="25"/>
    <s v="25-Jul-1991"/>
    <d v="2023-06-08T00:00:00"/>
    <n v="31"/>
    <n v="3"/>
    <n v="6113.23"/>
    <x v="0"/>
    <x v="2"/>
    <s v="R1024"/>
  </r>
  <r>
    <s v="ID1641"/>
    <n v="1983"/>
    <s v="Aug"/>
    <n v="11"/>
    <s v="11-Aug-1983"/>
    <d v="2023-06-08T00:00:00"/>
    <n v="39"/>
    <n v="1"/>
    <n v="6117.49"/>
    <x v="0"/>
    <x v="0"/>
    <s v="R1012"/>
  </r>
  <r>
    <s v="ID1642"/>
    <n v="1983"/>
    <s v="Nov"/>
    <n v="16"/>
    <s v="16-Nov-1983"/>
    <d v="2023-06-08T00:00:00"/>
    <n v="39"/>
    <n v="1"/>
    <n v="6123.57"/>
    <x v="1"/>
    <x v="2"/>
    <s v="R1012"/>
  </r>
  <r>
    <s v="ID1643"/>
    <n v="1990"/>
    <s v="Aug"/>
    <n v="18"/>
    <s v="18-Aug-1990"/>
    <d v="2023-06-08T00:00:00"/>
    <n v="32"/>
    <n v="3"/>
    <n v="6128.8"/>
    <x v="0"/>
    <x v="0"/>
    <s v="R1012"/>
  </r>
  <r>
    <s v="ID1644"/>
    <n v="1969"/>
    <s v="Nov"/>
    <n v="9"/>
    <s v="9-Nov-1969"/>
    <d v="2023-06-08T00:00:00"/>
    <n v="53"/>
    <n v="0"/>
    <n v="6138.5"/>
    <x v="0"/>
    <x v="2"/>
    <s v="R1011"/>
  </r>
  <r>
    <s v="ID1645"/>
    <n v="1978"/>
    <s v="Sep"/>
    <n v="5"/>
    <s v="5-Sep-1978"/>
    <d v="2023-06-08T00:00:00"/>
    <n v="44"/>
    <n v="2"/>
    <n v="6138.58"/>
    <x v="0"/>
    <x v="1"/>
    <s v="R1013"/>
  </r>
  <r>
    <s v="ID1646"/>
    <n v="1976"/>
    <s v="Dec"/>
    <n v="12"/>
    <s v="12-Dec-1976"/>
    <d v="2023-06-08T00:00:00"/>
    <n v="46"/>
    <n v="2"/>
    <n v="6139.14"/>
    <x v="0"/>
    <x v="0"/>
    <s v="R1013"/>
  </r>
  <r>
    <s v="ID1647"/>
    <n v="1970"/>
    <s v="Oct"/>
    <n v="14"/>
    <s v="14-Oct-1970"/>
    <d v="2023-06-08T00:00:00"/>
    <n v="52"/>
    <n v="0"/>
    <n v="6147.12"/>
    <x v="0"/>
    <x v="0"/>
    <s v="R1012"/>
  </r>
  <r>
    <s v="ID1648"/>
    <n v="1973"/>
    <s v="Nov"/>
    <n v="6"/>
    <s v="6-Nov-1973"/>
    <d v="2023-06-08T00:00:00"/>
    <n v="49"/>
    <n v="0"/>
    <n v="6152.05"/>
    <x v="0"/>
    <x v="0"/>
    <s v="R1013"/>
  </r>
  <r>
    <s v="ID1649"/>
    <n v="1985"/>
    <s v="Oct"/>
    <n v="15"/>
    <s v="15-Oct-1985"/>
    <d v="2023-06-08T00:00:00"/>
    <n v="37"/>
    <n v="3"/>
    <n v="6159.57"/>
    <x v="0"/>
    <x v="1"/>
    <s v="R1012"/>
  </r>
  <r>
    <s v="ID165"/>
    <n v="1984"/>
    <s v="Oct"/>
    <n v="6"/>
    <s v="6-Oct-1984"/>
    <d v="2023-06-08T00:00:00"/>
    <n v="38"/>
    <n v="3"/>
    <n v="6170.96"/>
    <x v="0"/>
    <x v="1"/>
    <s v="R1013"/>
  </r>
  <r>
    <s v="ID1650"/>
    <n v="1985"/>
    <s v="Aug"/>
    <n v="9"/>
    <s v="9-Aug-1985"/>
    <d v="2023-06-08T00:00:00"/>
    <n v="37"/>
    <n v="3"/>
    <n v="6183.32"/>
    <x v="0"/>
    <x v="2"/>
    <s v="R1012"/>
  </r>
  <r>
    <s v="ID1651"/>
    <n v="1970"/>
    <s v="Oct"/>
    <n v="5"/>
    <s v="5-Oct-1970"/>
    <d v="2023-06-08T00:00:00"/>
    <n v="52"/>
    <n v="0"/>
    <n v="6183.46"/>
    <x v="0"/>
    <x v="2"/>
    <s v="R1012"/>
  </r>
  <r>
    <s v="ID1652"/>
    <n v="1988"/>
    <s v="Nov"/>
    <n v="1"/>
    <s v="1-Nov-1988"/>
    <d v="2023-06-08T00:00:00"/>
    <n v="34"/>
    <n v="3"/>
    <n v="6184.3"/>
    <x v="0"/>
    <x v="0"/>
    <s v="R1013"/>
  </r>
  <r>
    <s v="ID1653"/>
    <n v="1981"/>
    <s v="Nov"/>
    <n v="22"/>
    <s v="22-Nov-1981"/>
    <d v="2023-06-08T00:00:00"/>
    <n v="41"/>
    <n v="0"/>
    <n v="6185.32"/>
    <x v="0"/>
    <x v="1"/>
    <s v="R1013"/>
  </r>
  <r>
    <s v="ID1654"/>
    <n v="1981"/>
    <s v="Oct"/>
    <n v="1"/>
    <s v="1-Oct-1981"/>
    <d v="2023-06-08T00:00:00"/>
    <n v="41"/>
    <n v="0"/>
    <n v="6186.13"/>
    <x v="0"/>
    <x v="0"/>
    <s v="R1011"/>
  </r>
  <r>
    <s v="ID1655"/>
    <n v="1988"/>
    <s v="Oct"/>
    <n v="23"/>
    <s v="23-Oct-1988"/>
    <d v="2023-06-08T00:00:00"/>
    <n v="34"/>
    <n v="3"/>
    <n v="6196.45"/>
    <x v="0"/>
    <x v="1"/>
    <s v="R1011"/>
  </r>
  <r>
    <s v="ID1656"/>
    <n v="1985"/>
    <s v="Jul"/>
    <n v="22"/>
    <s v="22-Jul-1985"/>
    <d v="2023-06-08T00:00:00"/>
    <n v="37"/>
    <n v="2"/>
    <n v="6198.75"/>
    <x v="0"/>
    <x v="1"/>
    <s v="R1012"/>
  </r>
  <r>
    <s v="ID1657"/>
    <n v="1985"/>
    <s v="Dec"/>
    <n v="20"/>
    <s v="20-Dec-1985"/>
    <d v="2023-06-08T00:00:00"/>
    <n v="37"/>
    <n v="2"/>
    <n v="6203.9"/>
    <x v="2"/>
    <x v="2"/>
    <s v="R1012"/>
  </r>
  <r>
    <s v="ID1658"/>
    <n v="1985"/>
    <s v="Sep"/>
    <n v="22"/>
    <s v="22-Sep-1985"/>
    <d v="2023-06-08T00:00:00"/>
    <n v="37"/>
    <n v="2"/>
    <n v="6203.9"/>
    <x v="0"/>
    <x v="2"/>
    <s v="R1012"/>
  </r>
  <r>
    <s v="ID1659"/>
    <n v="1999"/>
    <s v="Sep"/>
    <n v="10"/>
    <s v="10-Sep-1999"/>
    <d v="2023-06-08T00:00:00"/>
    <n v="23"/>
    <n v="0"/>
    <n v="6207.26"/>
    <x v="0"/>
    <x v="2"/>
    <s v="R1026"/>
  </r>
  <r>
    <s v="ID166"/>
    <n v="1992"/>
    <s v="Aug"/>
    <n v="12"/>
    <s v="12-Aug-1992"/>
    <d v="2023-06-08T00:00:00"/>
    <n v="30"/>
    <n v="0"/>
    <n v="6208.5"/>
    <x v="0"/>
    <x v="1"/>
    <s v="R1021"/>
  </r>
  <r>
    <s v="ID1660"/>
    <n v="1972"/>
    <s v="Jun"/>
    <n v="29"/>
    <s v="29-Jun-1972"/>
    <d v="2023-06-08T00:00:00"/>
    <n v="50"/>
    <n v="0"/>
    <n v="6219.93"/>
    <x v="0"/>
    <x v="2"/>
    <s v="R1013"/>
  </r>
  <r>
    <s v="ID1661"/>
    <n v="1978"/>
    <s v="Sep"/>
    <n v="19"/>
    <s v="19-Sep-1978"/>
    <d v="2023-06-08T00:00:00"/>
    <n v="44"/>
    <n v="2"/>
    <n v="6236.95"/>
    <x v="0"/>
    <x v="2"/>
    <s v="R1013"/>
  </r>
  <r>
    <s v="ID1662"/>
    <n v="1983"/>
    <s v="Aug"/>
    <n v="11"/>
    <s v="11-Aug-1983"/>
    <d v="2023-06-08T00:00:00"/>
    <n v="39"/>
    <n v="1"/>
    <n v="6238.3"/>
    <x v="0"/>
    <x v="1"/>
    <s v="R1011"/>
  </r>
  <r>
    <s v="ID1663"/>
    <n v="1979"/>
    <s v="Oct"/>
    <n v="10"/>
    <s v="10-Oct-1979"/>
    <d v="2023-06-08T00:00:00"/>
    <n v="43"/>
    <n v="0"/>
    <n v="6250.44"/>
    <x v="0"/>
    <x v="1"/>
    <s v="R1011"/>
  </r>
  <r>
    <s v="ID1664"/>
    <n v="1972"/>
    <s v="Nov"/>
    <n v="11"/>
    <s v="11-Nov-1972"/>
    <d v="2023-06-08T00:00:00"/>
    <n v="50"/>
    <n v="0"/>
    <n v="6253.85"/>
    <x v="0"/>
    <x v="2"/>
    <s v="R1013"/>
  </r>
  <r>
    <s v="ID1665"/>
    <n v="1972"/>
    <s v="Sep"/>
    <n v="8"/>
    <s v="8-Sep-1972"/>
    <d v="2023-06-08T00:00:00"/>
    <n v="50"/>
    <n v="0"/>
    <n v="6254.13"/>
    <x v="0"/>
    <x v="2"/>
    <s v="R1012"/>
  </r>
  <r>
    <s v="ID1666"/>
    <n v="1970"/>
    <s v="Oct"/>
    <n v="11"/>
    <s v="11-Oct-1970"/>
    <d v="2023-06-08T00:00:00"/>
    <n v="52"/>
    <n v="0"/>
    <n v="6255.38"/>
    <x v="0"/>
    <x v="2"/>
    <s v="R1013"/>
  </r>
  <r>
    <s v="ID1667"/>
    <n v="1995"/>
    <s v="Oct"/>
    <n v="17"/>
    <s v="17-Oct-1995"/>
    <d v="2023-06-08T00:00:00"/>
    <n v="27"/>
    <n v="0"/>
    <n v="6261.2"/>
    <x v="0"/>
    <x v="1"/>
    <s v="R1026"/>
  </r>
  <r>
    <s v="ID1668"/>
    <n v="1984"/>
    <s v="Sep"/>
    <n v="25"/>
    <s v="25-Sep-1984"/>
    <d v="2023-06-08T00:00:00"/>
    <n v="38"/>
    <n v="3"/>
    <n v="6269.33"/>
    <x v="0"/>
    <x v="1"/>
    <s v="R1013"/>
  </r>
  <r>
    <s v="ID1669"/>
    <n v="1981"/>
    <s v="Jun"/>
    <n v="30"/>
    <s v="30-Jun-1981"/>
    <d v="2023-06-08T00:00:00"/>
    <n v="41"/>
    <n v="1"/>
    <n v="6272.48"/>
    <x v="2"/>
    <x v="0"/>
    <s v="R1013"/>
  </r>
  <r>
    <s v="ID167"/>
    <n v="1993"/>
    <s v="Oct"/>
    <n v="16"/>
    <s v="16-Oct-1993"/>
    <d v="2023-06-08T00:00:00"/>
    <n v="29"/>
    <n v="0"/>
    <n v="6276.3"/>
    <x v="0"/>
    <x v="1"/>
    <s v="R1025"/>
  </r>
  <r>
    <s v="ID1670"/>
    <n v="1981"/>
    <s v="Nov"/>
    <n v="24"/>
    <s v="24-Nov-1981"/>
    <d v="2023-06-08T00:00:00"/>
    <n v="41"/>
    <n v="1"/>
    <n v="6282.24"/>
    <x v="0"/>
    <x v="1"/>
    <s v="R1011"/>
  </r>
  <r>
    <s v="ID1671"/>
    <n v="1981"/>
    <s v="Aug"/>
    <n v="26"/>
    <s v="26-Aug-1981"/>
    <d v="2023-06-08T00:00:00"/>
    <n v="41"/>
    <n v="1"/>
    <n v="6289.75"/>
    <x v="0"/>
    <x v="0"/>
    <s v="R1013"/>
  </r>
  <r>
    <s v="ID1672"/>
    <n v="1996"/>
    <s v="Jul"/>
    <n v="4"/>
    <s v="4-Jul-1996"/>
    <d v="2023-06-08T00:00:00"/>
    <n v="26"/>
    <n v="0"/>
    <n v="6293.63"/>
    <x v="0"/>
    <x v="0"/>
    <s v="R1021"/>
  </r>
  <r>
    <s v="ID1673"/>
    <n v="1974"/>
    <s v="Sep"/>
    <n v="17"/>
    <s v="17-Sep-1974"/>
    <d v="2023-06-08T00:00:00"/>
    <n v="48"/>
    <n v="0"/>
    <n v="6302.23"/>
    <x v="0"/>
    <x v="1"/>
    <s v="R1013"/>
  </r>
  <r>
    <s v="ID1674"/>
    <n v="1969"/>
    <s v="Sep"/>
    <n v="4"/>
    <s v="4-Sep-1969"/>
    <d v="2023-06-08T00:00:00"/>
    <n v="53"/>
    <n v="0"/>
    <n v="6305.61"/>
    <x v="0"/>
    <x v="2"/>
    <s v="R1012"/>
  </r>
  <r>
    <s v="ID1675"/>
    <n v="2004"/>
    <s v="Jul"/>
    <n v="27"/>
    <s v="27-Jul-2004"/>
    <d v="2023-06-08T00:00:00"/>
    <n v="18"/>
    <n v="0"/>
    <n v="6311.11"/>
    <x v="0"/>
    <x v="2"/>
    <s v="R1011"/>
  </r>
  <r>
    <s v="ID1676"/>
    <n v="1985"/>
    <s v="Nov"/>
    <n v="19"/>
    <s v="19-Nov-1985"/>
    <d v="2023-06-08T00:00:00"/>
    <n v="37"/>
    <n v="2"/>
    <n v="6311.95"/>
    <x v="0"/>
    <x v="1"/>
    <s v="R1011"/>
  </r>
  <r>
    <s v="ID1677"/>
    <n v="1985"/>
    <s v="Dec"/>
    <n v="15"/>
    <s v="15-Dec-1985"/>
    <d v="2023-06-08T00:00:00"/>
    <n v="37"/>
    <n v="2"/>
    <n v="6313.76"/>
    <x v="0"/>
    <x v="1"/>
    <s v="R1013"/>
  </r>
  <r>
    <s v="ID1678"/>
    <n v="1990"/>
    <s v="Aug"/>
    <n v="13"/>
    <s v="13-Aug-1990"/>
    <d v="2023-06-08T00:00:00"/>
    <n v="32"/>
    <n v="3"/>
    <n v="6334.34"/>
    <x v="0"/>
    <x v="2"/>
    <s v="R1024"/>
  </r>
  <r>
    <s v="ID1679"/>
    <n v="1986"/>
    <s v="Sep"/>
    <n v="25"/>
    <s v="25-Sep-1986"/>
    <d v="2023-06-08T00:00:00"/>
    <n v="36"/>
    <n v="3"/>
    <n v="6335.64"/>
    <x v="0"/>
    <x v="2"/>
    <s v="R1013"/>
  </r>
  <r>
    <s v="ID168"/>
    <n v="1983"/>
    <s v="Oct"/>
    <n v="21"/>
    <s v="21-Oct-1983"/>
    <d v="2023-06-08T00:00:00"/>
    <n v="39"/>
    <n v="2"/>
    <n v="6338.08"/>
    <x v="0"/>
    <x v="1"/>
    <s v="R1013"/>
  </r>
  <r>
    <s v="ID1680"/>
    <n v="1983"/>
    <s v="Aug"/>
    <n v="19"/>
    <s v="19-Aug-1983"/>
    <d v="2023-06-08T00:00:00"/>
    <n v="39"/>
    <n v="2"/>
    <n v="6356.27"/>
    <x v="1"/>
    <x v="2"/>
    <s v="R1013"/>
  </r>
  <r>
    <s v="ID1681"/>
    <n v="1980"/>
    <s v="Oct"/>
    <n v="30"/>
    <s v="30-Oct-1980"/>
    <d v="2023-06-08T00:00:00"/>
    <n v="42"/>
    <n v="0"/>
    <n v="6358.78"/>
    <x v="0"/>
    <x v="1"/>
    <s v="R1012"/>
  </r>
  <r>
    <s v="ID1682"/>
    <n v="1989"/>
    <s v="Jun"/>
    <n v="24"/>
    <s v="24-Jun-1989"/>
    <d v="2023-06-08T00:00:00"/>
    <n v="33"/>
    <n v="3"/>
    <n v="6360.99"/>
    <x v="0"/>
    <x v="2"/>
    <s v="R1012"/>
  </r>
  <r>
    <s v="ID1683"/>
    <n v="1996"/>
    <s v="Jul"/>
    <n v="7"/>
    <s v="7-Jul-1996"/>
    <d v="2023-06-08T00:00:00"/>
    <n v="26"/>
    <n v="0"/>
    <n v="6361.47"/>
    <x v="0"/>
    <x v="0"/>
    <s v="R1021"/>
  </r>
  <r>
    <s v="ID1684"/>
    <n v="1970"/>
    <s v="Nov"/>
    <n v="9"/>
    <s v="9-Nov-1970"/>
    <d v="2023-06-08T00:00:00"/>
    <n v="52"/>
    <n v="0"/>
    <n v="6367.31"/>
    <x v="0"/>
    <x v="1"/>
    <s v="R1013"/>
  </r>
  <r>
    <s v="ID1685"/>
    <n v="1984"/>
    <s v="Aug"/>
    <n v="13"/>
    <s v="13-Aug-1984"/>
    <d v="2023-06-08T00:00:00"/>
    <n v="38"/>
    <n v="1"/>
    <n v="6373.56"/>
    <x v="0"/>
    <x v="1"/>
    <s v="R1012"/>
  </r>
  <r>
    <s v="ID1686"/>
    <n v="1976"/>
    <s v="Nov"/>
    <n v="18"/>
    <s v="18-Nov-1976"/>
    <d v="2023-06-08T00:00:00"/>
    <n v="46"/>
    <n v="2"/>
    <n v="6374.16"/>
    <x v="0"/>
    <x v="2"/>
    <s v="R1013"/>
  </r>
  <r>
    <s v="ID1687"/>
    <n v="1982"/>
    <s v="Aug"/>
    <n v="6"/>
    <s v="6-Aug-1982"/>
    <d v="2023-06-08T00:00:00"/>
    <n v="40"/>
    <n v="1"/>
    <n v="6389.38"/>
    <x v="2"/>
    <x v="2"/>
    <s v="R1012"/>
  </r>
  <r>
    <s v="ID1688"/>
    <n v="1997"/>
    <s v="Aug"/>
    <n v="16"/>
    <s v="16-Aug-1997"/>
    <d v="2023-06-08T00:00:00"/>
    <n v="25"/>
    <n v="0"/>
    <n v="6389.53"/>
    <x v="0"/>
    <x v="2"/>
    <s v="R1021"/>
  </r>
  <r>
    <s v="ID1689"/>
    <n v="1982"/>
    <s v="Oct"/>
    <n v="28"/>
    <s v="28-Oct-1982"/>
    <d v="2023-06-08T00:00:00"/>
    <n v="40"/>
    <n v="1"/>
    <n v="6393.6"/>
    <x v="0"/>
    <x v="1"/>
    <s v="R1012"/>
  </r>
  <r>
    <s v="ID169"/>
    <n v="1987"/>
    <s v="Sep"/>
    <n v="9"/>
    <s v="9-Sep-1987"/>
    <d v="2023-06-08T00:00:00"/>
    <n v="35"/>
    <n v="2"/>
    <n v="6402.29"/>
    <x v="0"/>
    <x v="0"/>
    <s v="R1024"/>
  </r>
  <r>
    <s v="ID1690"/>
    <n v="1985"/>
    <s v="Dec"/>
    <n v="10"/>
    <s v="10-Dec-1985"/>
    <d v="2023-06-08T00:00:00"/>
    <n v="37"/>
    <n v="2"/>
    <n v="6406.41"/>
    <x v="2"/>
    <x v="0"/>
    <s v="R1014"/>
  </r>
  <r>
    <s v="ID1691"/>
    <n v="1970"/>
    <s v="Aug"/>
    <n v="20"/>
    <s v="20-Aug-1970"/>
    <d v="2023-06-08T00:00:00"/>
    <n v="52"/>
    <n v="0"/>
    <n v="6407.05"/>
    <x v="0"/>
    <x v="1"/>
    <s v="R1013"/>
  </r>
  <r>
    <s v="ID1692"/>
    <n v="1971"/>
    <s v="Aug"/>
    <n v="22"/>
    <s v="22-Aug-1971"/>
    <d v="2023-06-08T00:00:00"/>
    <n v="51"/>
    <n v="0"/>
    <n v="6412.34"/>
    <x v="0"/>
    <x v="0"/>
    <s v="R1013"/>
  </r>
  <r>
    <s v="ID1693"/>
    <n v="1987"/>
    <s v="Sep"/>
    <n v="4"/>
    <s v="4-Sep-1987"/>
    <d v="2023-06-08T00:00:00"/>
    <n v="35"/>
    <n v="3"/>
    <n v="6414.18"/>
    <x v="0"/>
    <x v="2"/>
    <s v="R1011"/>
  </r>
  <r>
    <s v="ID1694"/>
    <n v="1976"/>
    <s v="Dec"/>
    <n v="30"/>
    <s v="30-Dec-1976"/>
    <d v="2023-06-08T00:00:00"/>
    <n v="46"/>
    <n v="2"/>
    <n v="6417.28"/>
    <x v="0"/>
    <x v="0"/>
    <s v="R1013"/>
  </r>
  <r>
    <s v="ID1695"/>
    <n v="1975"/>
    <s v="Aug"/>
    <n v="5"/>
    <s v="5-Aug-1975"/>
    <d v="2023-06-08T00:00:00"/>
    <n v="47"/>
    <n v="1"/>
    <n v="6423.48"/>
    <x v="0"/>
    <x v="0"/>
    <s v="R1013"/>
  </r>
  <r>
    <s v="ID1696"/>
    <n v="1985"/>
    <s v="Jul"/>
    <n v="22"/>
    <s v="22-Jul-1985"/>
    <d v="2023-06-08T00:00:00"/>
    <n v="37"/>
    <n v="3"/>
    <n v="6435.62"/>
    <x v="1"/>
    <x v="2"/>
    <s v="R1013"/>
  </r>
  <r>
    <s v="ID1697"/>
    <n v="1984"/>
    <s v="Aug"/>
    <n v="26"/>
    <s v="26-Aug-1984"/>
    <d v="2023-06-08T00:00:00"/>
    <n v="38"/>
    <n v="2"/>
    <n v="6455.86"/>
    <x v="1"/>
    <x v="0"/>
    <s v="R1012"/>
  </r>
  <r>
    <s v="ID1698"/>
    <n v="1984"/>
    <s v="Nov"/>
    <n v="1"/>
    <s v="1-Nov-1984"/>
    <d v="2023-06-08T00:00:00"/>
    <n v="38"/>
    <n v="2"/>
    <n v="6457.84"/>
    <x v="0"/>
    <x v="0"/>
    <s v="R1012"/>
  </r>
  <r>
    <s v="ID1699"/>
    <n v="1981"/>
    <s v="Jul"/>
    <n v="27"/>
    <s v="27-Jul-1981"/>
    <d v="2023-06-08T00:00:00"/>
    <n v="41"/>
    <n v="1"/>
    <n v="6473.15"/>
    <x v="0"/>
    <x v="2"/>
    <s v="R1013"/>
  </r>
  <r>
    <s v="ID17"/>
    <n v="1980"/>
    <s v="Jun"/>
    <n v="8"/>
    <s v="8-Jun-1980"/>
    <d v="2023-06-08T00:00:00"/>
    <n v="43"/>
    <n v="0"/>
    <n v="6474.01"/>
    <x v="0"/>
    <x v="0"/>
    <s v="R1011"/>
  </r>
  <r>
    <s v="ID170"/>
    <n v="1970"/>
    <s v="Dec"/>
    <n v="1"/>
    <s v="1-Dec-1970"/>
    <d v="2023-06-08T00:00:00"/>
    <n v="52"/>
    <n v="0"/>
    <n v="6481.67"/>
    <x v="0"/>
    <x v="2"/>
    <s v="R1013"/>
  </r>
  <r>
    <s v="ID1700"/>
    <n v="1982"/>
    <s v="Oct"/>
    <n v="9"/>
    <s v="9-Oct-1982"/>
    <d v="2023-06-08T00:00:00"/>
    <n v="40"/>
    <n v="1"/>
    <n v="6496.89"/>
    <x v="0"/>
    <x v="0"/>
    <s v="R1011"/>
  </r>
  <r>
    <s v="ID1701"/>
    <n v="1982"/>
    <s v="Aug"/>
    <n v="28"/>
    <s v="28-Aug-1982"/>
    <d v="2023-06-08T00:00:00"/>
    <n v="40"/>
    <n v="1"/>
    <n v="6500.24"/>
    <x v="0"/>
    <x v="2"/>
    <s v="R1013"/>
  </r>
  <r>
    <s v="ID1702"/>
    <n v="1994"/>
    <s v="Jul"/>
    <n v="7"/>
    <s v="7-Jul-1994"/>
    <d v="2023-06-08T00:00:00"/>
    <n v="28"/>
    <n v="0"/>
    <n v="6512.24"/>
    <x v="0"/>
    <x v="1"/>
    <s v="R1021"/>
  </r>
  <r>
    <s v="ID1703"/>
    <n v="1976"/>
    <s v="Oct"/>
    <n v="23"/>
    <s v="23-Oct-1976"/>
    <d v="2023-06-08T00:00:00"/>
    <n v="46"/>
    <n v="2"/>
    <n v="6529.21"/>
    <x v="0"/>
    <x v="1"/>
    <s v="R1013"/>
  </r>
  <r>
    <s v="ID1704"/>
    <n v="1982"/>
    <s v="Aug"/>
    <n v="12"/>
    <s v="12-Aug-1982"/>
    <d v="2023-06-08T00:00:00"/>
    <n v="40"/>
    <n v="3"/>
    <n v="6532.04"/>
    <x v="0"/>
    <x v="1"/>
    <s v="R1013"/>
  </r>
  <r>
    <s v="ID1705"/>
    <n v="1982"/>
    <s v="Oct"/>
    <n v="2"/>
    <s v="2-Oct-1982"/>
    <d v="2023-06-08T00:00:00"/>
    <n v="40"/>
    <n v="3"/>
    <n v="6536.68"/>
    <x v="0"/>
    <x v="2"/>
    <s v="R1012"/>
  </r>
  <r>
    <s v="ID1706"/>
    <n v="1969"/>
    <s v="Dec"/>
    <n v="3"/>
    <s v="3-Dec-1969"/>
    <d v="2023-06-08T00:00:00"/>
    <n v="53"/>
    <n v="0"/>
    <n v="6546.16"/>
    <x v="0"/>
    <x v="0"/>
    <s v="R1013"/>
  </r>
  <r>
    <s v="ID1707"/>
    <n v="1986"/>
    <s v="Dec"/>
    <n v="18"/>
    <s v="18-Dec-1986"/>
    <d v="2023-06-08T00:00:00"/>
    <n v="36"/>
    <n v="3"/>
    <n v="6548.2"/>
    <x v="0"/>
    <x v="0"/>
    <s v="R1012"/>
  </r>
  <r>
    <s v="ID1708"/>
    <n v="1989"/>
    <s v="Aug"/>
    <n v="6"/>
    <s v="6-Aug-1989"/>
    <d v="2023-06-08T00:00:00"/>
    <n v="33"/>
    <n v="3"/>
    <n v="6551.75"/>
    <x v="0"/>
    <x v="2"/>
    <s v="R1024"/>
  </r>
  <r>
    <s v="ID1709"/>
    <n v="1968"/>
    <s v="Dec"/>
    <n v="11"/>
    <s v="11-Dec-1968"/>
    <d v="2023-06-08T00:00:00"/>
    <n v="54"/>
    <n v="0"/>
    <n v="6552.01"/>
    <x v="1"/>
    <x v="2"/>
    <s v="R1013"/>
  </r>
  <r>
    <s v="ID171"/>
    <n v="1984"/>
    <s v="Sep"/>
    <n v="20"/>
    <s v="20-Sep-1984"/>
    <d v="2023-06-08T00:00:00"/>
    <n v="38"/>
    <n v="1"/>
    <n v="6555.07"/>
    <x v="0"/>
    <x v="2"/>
    <s v="R1024"/>
  </r>
  <r>
    <s v="ID1710"/>
    <n v="1981"/>
    <s v="Jul"/>
    <n v="20"/>
    <s v="20-Jul-1981"/>
    <d v="2023-06-08T00:00:00"/>
    <n v="41"/>
    <n v="0"/>
    <n v="6571.02"/>
    <x v="0"/>
    <x v="1"/>
    <s v="R1012"/>
  </r>
  <r>
    <s v="ID1711"/>
    <n v="1984"/>
    <s v="Oct"/>
    <n v="5"/>
    <s v="5-Oct-1984"/>
    <d v="2023-06-08T00:00:00"/>
    <n v="38"/>
    <n v="2"/>
    <n v="6571.54"/>
    <x v="0"/>
    <x v="0"/>
    <s v="R1011"/>
  </r>
  <r>
    <s v="ID1712"/>
    <n v="1982"/>
    <s v="Nov"/>
    <n v="22"/>
    <s v="22-Nov-1982"/>
    <d v="2023-06-08T00:00:00"/>
    <n v="40"/>
    <n v="2"/>
    <n v="6593.51"/>
    <x v="0"/>
    <x v="1"/>
    <s v="R1013"/>
  </r>
  <r>
    <s v="ID1713"/>
    <n v="1982"/>
    <s v="Dec"/>
    <n v="29"/>
    <s v="29-Dec-1982"/>
    <d v="2023-06-08T00:00:00"/>
    <n v="40"/>
    <n v="1"/>
    <n v="6600.21"/>
    <x v="1"/>
    <x v="2"/>
    <s v="R1016"/>
  </r>
  <r>
    <s v="ID1714"/>
    <n v="1982"/>
    <s v="Nov"/>
    <n v="7"/>
    <s v="7-Nov-1982"/>
    <d v="2023-06-08T00:00:00"/>
    <n v="40"/>
    <n v="2"/>
    <n v="6600.36"/>
    <x v="0"/>
    <x v="0"/>
    <s v="R1011"/>
  </r>
  <r>
    <s v="ID1715"/>
    <n v="1982"/>
    <s v="Aug"/>
    <n v="28"/>
    <s v="28-Aug-1982"/>
    <d v="2023-06-08T00:00:00"/>
    <n v="40"/>
    <n v="1"/>
    <n v="6610.11"/>
    <x v="1"/>
    <x v="2"/>
    <s v="R1015"/>
  </r>
  <r>
    <s v="ID1716"/>
    <n v="1973"/>
    <s v="Aug"/>
    <n v="29"/>
    <s v="29-Aug-1973"/>
    <d v="2023-06-08T00:00:00"/>
    <n v="49"/>
    <n v="0"/>
    <n v="6630.31"/>
    <x v="0"/>
    <x v="1"/>
    <s v="R1013"/>
  </r>
  <r>
    <s v="ID1717"/>
    <n v="2003"/>
    <s v="Sep"/>
    <n v="4"/>
    <s v="4-Sep-2003"/>
    <d v="2023-06-08T00:00:00"/>
    <n v="19"/>
    <n v="0"/>
    <n v="6638.16"/>
    <x v="0"/>
    <x v="1"/>
    <s v="R1012"/>
  </r>
  <r>
    <s v="ID1718"/>
    <n v="1990"/>
    <s v="Jun"/>
    <n v="6"/>
    <s v="6-Jun-1990"/>
    <d v="2023-06-08T00:00:00"/>
    <n v="33"/>
    <n v="3"/>
    <n v="6639.3"/>
    <x v="0"/>
    <x v="2"/>
    <s v="R1021"/>
  </r>
  <r>
    <s v="ID1719"/>
    <n v="1984"/>
    <s v="Dec"/>
    <n v="8"/>
    <s v="8-Dec-1984"/>
    <d v="2023-06-08T00:00:00"/>
    <n v="38"/>
    <n v="2"/>
    <n v="6640.54"/>
    <x v="0"/>
    <x v="0"/>
    <s v="R1019"/>
  </r>
  <r>
    <s v="ID172"/>
    <n v="1970"/>
    <s v="Nov"/>
    <n v="8"/>
    <s v="8-Nov-1970"/>
    <d v="2023-06-08T00:00:00"/>
    <n v="52"/>
    <n v="0"/>
    <n v="6651.26"/>
    <x v="0"/>
    <x v="0"/>
    <s v="R1013"/>
  </r>
  <r>
    <s v="ID1720"/>
    <n v="1984"/>
    <s v="Jul"/>
    <n v="1"/>
    <s v="1-Jul-1984"/>
    <d v="2023-06-08T00:00:00"/>
    <n v="38"/>
    <n v="3"/>
    <n v="6652.53"/>
    <x v="1"/>
    <x v="2"/>
    <s v="R1013"/>
  </r>
  <r>
    <s v="ID1721"/>
    <n v="1989"/>
    <s v="Nov"/>
    <n v="19"/>
    <s v="19-Nov-1989"/>
    <d v="2023-06-08T00:00:00"/>
    <n v="33"/>
    <n v="5"/>
    <n v="6653.79"/>
    <x v="0"/>
    <x v="1"/>
    <s v="R1013"/>
  </r>
  <r>
    <s v="ID1722"/>
    <n v="1982"/>
    <s v="Sep"/>
    <n v="27"/>
    <s v="27-Sep-1982"/>
    <d v="2023-06-08T00:00:00"/>
    <n v="40"/>
    <n v="3"/>
    <n v="6664.32"/>
    <x v="0"/>
    <x v="2"/>
    <s v="R1013"/>
  </r>
  <r>
    <s v="ID1723"/>
    <n v="1981"/>
    <s v="Sep"/>
    <n v="17"/>
    <s v="17-Sep-1981"/>
    <d v="2023-06-08T00:00:00"/>
    <n v="41"/>
    <n v="1"/>
    <n v="6664.69"/>
    <x v="1"/>
    <x v="1"/>
    <s v="R1012"/>
  </r>
  <r>
    <s v="ID1724"/>
    <n v="1989"/>
    <s v="Oct"/>
    <n v="20"/>
    <s v="20-Oct-1989"/>
    <d v="2023-06-08T00:00:00"/>
    <n v="33"/>
    <n v="5"/>
    <n v="6666.24"/>
    <x v="1"/>
    <x v="1"/>
    <s v="R1011"/>
  </r>
  <r>
    <s v="ID1725"/>
    <n v="1985"/>
    <s v="Jul"/>
    <n v="9"/>
    <s v="9-Jul-1985"/>
    <d v="2023-06-08T00:00:00"/>
    <n v="37"/>
    <n v="2"/>
    <n v="6686.43"/>
    <x v="0"/>
    <x v="0"/>
    <s v="R1012"/>
  </r>
  <r>
    <s v="ID1726"/>
    <n v="1968"/>
    <s v="Jul"/>
    <n v="13"/>
    <s v="13-Jul-1968"/>
    <d v="2023-06-08T00:00:00"/>
    <n v="54"/>
    <n v="0"/>
    <n v="6700.56"/>
    <x v="1"/>
    <x v="1"/>
    <s v="R1012"/>
  </r>
  <r>
    <s v="ID1727"/>
    <n v="1971"/>
    <s v="Dec"/>
    <n v="12"/>
    <s v="12-Dec-1971"/>
    <d v="2023-06-08T00:00:00"/>
    <n v="51"/>
    <n v="0"/>
    <n v="6706.47"/>
    <x v="0"/>
    <x v="1"/>
    <s v="R1013"/>
  </r>
  <r>
    <s v="ID1728"/>
    <n v="1983"/>
    <s v="Jun"/>
    <n v="12"/>
    <s v="12-Jun-1983"/>
    <d v="2023-06-08T00:00:00"/>
    <n v="39"/>
    <n v="2"/>
    <n v="6710.19"/>
    <x v="1"/>
    <x v="0"/>
    <s v="R1012"/>
  </r>
  <r>
    <s v="ID1729"/>
    <n v="1994"/>
    <s v="Jun"/>
    <n v="13"/>
    <s v="13-Jun-1994"/>
    <d v="2023-06-08T00:00:00"/>
    <n v="28"/>
    <n v="0"/>
    <n v="6721.37"/>
    <x v="0"/>
    <x v="1"/>
    <s v="R1012"/>
  </r>
  <r>
    <s v="ID173"/>
    <n v="1978"/>
    <s v="Oct"/>
    <n v="21"/>
    <s v="21-Oct-1978"/>
    <d v="2023-06-08T00:00:00"/>
    <n v="44"/>
    <n v="2"/>
    <n v="6737.98"/>
    <x v="0"/>
    <x v="0"/>
    <s v="R1013"/>
  </r>
  <r>
    <s v="ID1730"/>
    <n v="1968"/>
    <s v="Jul"/>
    <n v="18"/>
    <s v="18-Jul-1968"/>
    <d v="2023-06-08T00:00:00"/>
    <n v="54"/>
    <n v="0"/>
    <n v="6738.84"/>
    <x v="1"/>
    <x v="1"/>
    <s v="R1012"/>
  </r>
  <r>
    <s v="ID1731"/>
    <n v="1986"/>
    <s v="Aug"/>
    <n v="7"/>
    <s v="7-Aug-1986"/>
    <d v="2023-06-08T00:00:00"/>
    <n v="36"/>
    <n v="3"/>
    <n v="6746.74"/>
    <x v="1"/>
    <x v="2"/>
    <s v="R1016"/>
  </r>
  <r>
    <s v="ID1732"/>
    <n v="1986"/>
    <s v="Jun"/>
    <n v="5"/>
    <s v="5-Jun-1986"/>
    <d v="2023-06-08T00:00:00"/>
    <n v="37"/>
    <n v="3"/>
    <n v="6748.59"/>
    <x v="1"/>
    <x v="1"/>
    <s v="R1016"/>
  </r>
  <r>
    <s v="ID1733"/>
    <n v="1970"/>
    <s v="Jun"/>
    <n v="17"/>
    <s v="17-Jun-1970"/>
    <d v="2023-06-08T00:00:00"/>
    <n v="52"/>
    <n v="0"/>
    <n v="6749.63"/>
    <x v="0"/>
    <x v="1"/>
    <s v="R1013"/>
  </r>
  <r>
    <s v="ID1734"/>
    <n v="1966"/>
    <s v="Dec"/>
    <n v="9"/>
    <s v="9-Dec-1966"/>
    <d v="2023-06-08T00:00:00"/>
    <n v="56"/>
    <n v="0"/>
    <n v="6750.27"/>
    <x v="1"/>
    <x v="2"/>
    <s v="R1013"/>
  </r>
  <r>
    <s v="ID1735"/>
    <n v="1988"/>
    <s v="Oct"/>
    <n v="10"/>
    <s v="10-Oct-1988"/>
    <d v="2023-06-08T00:00:00"/>
    <n v="34"/>
    <n v="3"/>
    <n v="6753.04"/>
    <x v="0"/>
    <x v="2"/>
    <s v="R1024"/>
  </r>
  <r>
    <s v="ID1736"/>
    <n v="1981"/>
    <s v="Sep"/>
    <n v="21"/>
    <s v="21-Sep-1981"/>
    <d v="2023-06-08T00:00:00"/>
    <n v="41"/>
    <n v="1"/>
    <n v="6770.19"/>
    <x v="0"/>
    <x v="0"/>
    <s v="R1013"/>
  </r>
  <r>
    <s v="ID1737"/>
    <n v="1981"/>
    <s v="Sep"/>
    <n v="3"/>
    <s v="3-Sep-1981"/>
    <d v="2023-06-08T00:00:00"/>
    <n v="41"/>
    <n v="1"/>
    <n v="6775.96"/>
    <x v="0"/>
    <x v="0"/>
    <s v="R1011"/>
  </r>
  <r>
    <s v="ID1738"/>
    <n v="1981"/>
    <s v="Oct"/>
    <n v="8"/>
    <s v="8-Oct-1981"/>
    <d v="2023-06-08T00:00:00"/>
    <n v="41"/>
    <n v="1"/>
    <n v="6781.35"/>
    <x v="0"/>
    <x v="1"/>
    <s v="R1013"/>
  </r>
  <r>
    <s v="ID1739"/>
    <n v="1980"/>
    <s v="Nov"/>
    <n v="23"/>
    <s v="23-Nov-1980"/>
    <d v="2023-06-08T00:00:00"/>
    <n v="42"/>
    <n v="2"/>
    <n v="6781.52"/>
    <x v="0"/>
    <x v="2"/>
    <s v="R1013"/>
  </r>
  <r>
    <s v="ID174"/>
    <n v="1985"/>
    <s v="Dec"/>
    <n v="24"/>
    <s v="24-Dec-1985"/>
    <d v="2023-06-08T00:00:00"/>
    <n v="37"/>
    <n v="3"/>
    <n v="6796.86"/>
    <x v="1"/>
    <x v="0"/>
    <s v="R1012"/>
  </r>
  <r>
    <s v="ID1740"/>
    <n v="1991"/>
    <s v="Jun"/>
    <n v="29"/>
    <s v="29-Jun-1991"/>
    <d v="2023-06-08T00:00:00"/>
    <n v="31"/>
    <n v="5"/>
    <n v="6799.46"/>
    <x v="2"/>
    <x v="2"/>
    <s v="R1014"/>
  </r>
  <r>
    <s v="ID1741"/>
    <n v="1975"/>
    <s v="Aug"/>
    <n v="17"/>
    <s v="17-Aug-1975"/>
    <d v="2023-06-08T00:00:00"/>
    <n v="47"/>
    <n v="1"/>
    <n v="6809.46"/>
    <x v="0"/>
    <x v="1"/>
    <s v="R1012"/>
  </r>
  <r>
    <s v="ID1742"/>
    <n v="1994"/>
    <s v="Jul"/>
    <n v="8"/>
    <s v="8-Jul-1994"/>
    <d v="2023-06-08T00:00:00"/>
    <n v="28"/>
    <n v="0"/>
    <n v="6827.69"/>
    <x v="0"/>
    <x v="2"/>
    <s v="R1021"/>
  </r>
  <r>
    <s v="ID1743"/>
    <n v="1979"/>
    <s v="Jul"/>
    <n v="15"/>
    <s v="15-Jul-1979"/>
    <d v="2023-06-08T00:00:00"/>
    <n v="43"/>
    <n v="0"/>
    <n v="6837.37"/>
    <x v="1"/>
    <x v="1"/>
    <s v="R1016"/>
  </r>
  <r>
    <s v="ID1744"/>
    <n v="2000"/>
    <s v="Nov"/>
    <n v="30"/>
    <s v="30-Nov-2000"/>
    <d v="2023-06-08T00:00:00"/>
    <n v="22"/>
    <n v="0"/>
    <n v="6842.28"/>
    <x v="0"/>
    <x v="1"/>
    <s v="R1012"/>
  </r>
  <r>
    <s v="ID1745"/>
    <n v="1977"/>
    <s v="Jun"/>
    <n v="15"/>
    <s v="15-Jun-1977"/>
    <d v="2023-06-08T00:00:00"/>
    <n v="45"/>
    <n v="2"/>
    <n v="6843.17"/>
    <x v="0"/>
    <x v="1"/>
    <s v="R1013"/>
  </r>
  <r>
    <s v="ID1746"/>
    <n v="1979"/>
    <s v="Nov"/>
    <n v="4"/>
    <s v="4-Nov-1979"/>
    <d v="2023-06-08T00:00:00"/>
    <n v="43"/>
    <n v="1"/>
    <n v="6849.03"/>
    <x v="0"/>
    <x v="2"/>
    <s v="R1011"/>
  </r>
  <r>
    <s v="ID1747"/>
    <n v="1981"/>
    <s v="Jun"/>
    <n v="19"/>
    <s v="19-Jun-1981"/>
    <d v="2023-06-08T00:00:00"/>
    <n v="41"/>
    <n v="1"/>
    <n v="6858.48"/>
    <x v="0"/>
    <x v="2"/>
    <s v="R1019"/>
  </r>
  <r>
    <s v="ID1748"/>
    <n v="1978"/>
    <s v="Aug"/>
    <n v="5"/>
    <s v="5-Aug-1978"/>
    <d v="2023-06-08T00:00:00"/>
    <n v="44"/>
    <n v="2"/>
    <n v="6863.49"/>
    <x v="0"/>
    <x v="1"/>
    <s v="R1013"/>
  </r>
  <r>
    <s v="ID1749"/>
    <n v="1969"/>
    <s v="Oct"/>
    <n v="23"/>
    <s v="23-Oct-1969"/>
    <d v="2023-06-08T00:00:00"/>
    <n v="53"/>
    <n v="0"/>
    <n v="6868.39"/>
    <x v="0"/>
    <x v="2"/>
    <s v="R1013"/>
  </r>
  <r>
    <s v="ID175"/>
    <n v="1981"/>
    <s v="Jun"/>
    <n v="23"/>
    <s v="23-Jun-1981"/>
    <d v="2023-06-08T00:00:00"/>
    <n v="41"/>
    <n v="2"/>
    <n v="6875.96"/>
    <x v="0"/>
    <x v="2"/>
    <s v="R1011"/>
  </r>
  <r>
    <s v="ID1750"/>
    <n v="2004"/>
    <s v="Dec"/>
    <n v="24"/>
    <s v="24-Dec-2004"/>
    <d v="2023-06-08T00:00:00"/>
    <n v="18"/>
    <n v="0"/>
    <n v="6876.53"/>
    <x v="0"/>
    <x v="1"/>
    <s v="R1012"/>
  </r>
  <r>
    <s v="ID1751"/>
    <n v="1985"/>
    <s v="Sep"/>
    <n v="10"/>
    <s v="10-Sep-1985"/>
    <d v="2023-06-08T00:00:00"/>
    <n v="37"/>
    <n v="2"/>
    <n v="6877.98"/>
    <x v="0"/>
    <x v="1"/>
    <s v="R1024"/>
  </r>
  <r>
    <s v="ID1752"/>
    <n v="1989"/>
    <s v="Dec"/>
    <n v="21"/>
    <s v="21-Dec-1989"/>
    <d v="2023-06-08T00:00:00"/>
    <n v="33"/>
    <n v="3"/>
    <n v="6895.19"/>
    <x v="0"/>
    <x v="0"/>
    <s v="R1024"/>
  </r>
  <r>
    <s v="ID1753"/>
    <n v="1984"/>
    <s v="Sep"/>
    <n v="5"/>
    <s v="5-Sep-1984"/>
    <d v="2023-06-08T00:00:00"/>
    <n v="38"/>
    <n v="2"/>
    <n v="6933.24"/>
    <x v="0"/>
    <x v="0"/>
    <s v="R1012"/>
  </r>
  <r>
    <s v="ID1754"/>
    <n v="1978"/>
    <s v="Nov"/>
    <n v="29"/>
    <s v="29-Nov-1978"/>
    <d v="2023-06-08T00:00:00"/>
    <n v="44"/>
    <n v="2"/>
    <n v="6938.11"/>
    <x v="0"/>
    <x v="2"/>
    <s v="R1013"/>
  </r>
  <r>
    <s v="ID1755"/>
    <n v="1980"/>
    <s v="Aug"/>
    <n v="30"/>
    <s v="30-Aug-1980"/>
    <d v="2023-06-08T00:00:00"/>
    <n v="42"/>
    <n v="1"/>
    <n v="6940.91"/>
    <x v="0"/>
    <x v="2"/>
    <s v="R1012"/>
  </r>
  <r>
    <s v="ID1756"/>
    <n v="1980"/>
    <s v="Oct"/>
    <n v="5"/>
    <s v="5-Oct-1980"/>
    <d v="2023-06-08T00:00:00"/>
    <n v="42"/>
    <n v="2"/>
    <n v="6940.94"/>
    <x v="0"/>
    <x v="0"/>
    <s v="R1013"/>
  </r>
  <r>
    <s v="ID1757"/>
    <n v="1978"/>
    <s v="Dec"/>
    <n v="15"/>
    <s v="15-Dec-1978"/>
    <d v="2023-06-08T00:00:00"/>
    <n v="44"/>
    <n v="0"/>
    <n v="6948.7"/>
    <x v="2"/>
    <x v="2"/>
    <s v="R1012"/>
  </r>
  <r>
    <s v="ID1758"/>
    <n v="1980"/>
    <s v="Aug"/>
    <n v="18"/>
    <s v="18-Aug-1980"/>
    <d v="2023-06-08T00:00:00"/>
    <n v="42"/>
    <n v="2"/>
    <n v="6951.12"/>
    <x v="0"/>
    <x v="2"/>
    <s v="R1013"/>
  </r>
  <r>
    <s v="ID1759"/>
    <n v="1975"/>
    <s v="Jun"/>
    <n v="3"/>
    <s v="3-Jun-1975"/>
    <d v="2023-06-08T00:00:00"/>
    <n v="48"/>
    <n v="1"/>
    <n v="6965.21"/>
    <x v="0"/>
    <x v="0"/>
    <s v="R1013"/>
  </r>
  <r>
    <s v="ID176"/>
    <n v="1985"/>
    <s v="Dec"/>
    <n v="10"/>
    <s v="10-Dec-1985"/>
    <d v="2023-06-08T00:00:00"/>
    <n v="37"/>
    <n v="3"/>
    <n v="6985.51"/>
    <x v="0"/>
    <x v="2"/>
    <s v="R1019"/>
  </r>
  <r>
    <s v="ID1760"/>
    <n v="1982"/>
    <s v="Oct"/>
    <n v="18"/>
    <s v="18-Oct-1982"/>
    <d v="2023-06-08T00:00:00"/>
    <n v="40"/>
    <n v="2"/>
    <n v="6986.7"/>
    <x v="1"/>
    <x v="1"/>
    <s v="R1012"/>
  </r>
  <r>
    <s v="ID1761"/>
    <n v="1982"/>
    <s v="Sep"/>
    <n v="1"/>
    <s v="1-Sep-1982"/>
    <d v="2023-06-08T00:00:00"/>
    <n v="40"/>
    <n v="3"/>
    <n v="6989.95"/>
    <x v="0"/>
    <x v="1"/>
    <s v="R1013"/>
  </r>
  <r>
    <s v="ID1762"/>
    <n v="1969"/>
    <s v="Jul"/>
    <n v="6"/>
    <s v="6-Jul-1969"/>
    <d v="2023-06-08T00:00:00"/>
    <n v="53"/>
    <n v="0"/>
    <n v="7003.1"/>
    <x v="0"/>
    <x v="0"/>
    <s v="R1013"/>
  </r>
  <r>
    <s v="ID1763"/>
    <n v="1978"/>
    <s v="Jun"/>
    <n v="2"/>
    <s v="2-Jun-1978"/>
    <d v="2023-06-08T00:00:00"/>
    <n v="45"/>
    <n v="2"/>
    <n v="7033.08"/>
    <x v="0"/>
    <x v="2"/>
    <s v="R1013"/>
  </r>
  <r>
    <s v="ID1764"/>
    <n v="1995"/>
    <s v="Oct"/>
    <n v="29"/>
    <s v="29-Oct-1995"/>
    <d v="2023-06-08T00:00:00"/>
    <n v="27"/>
    <n v="0"/>
    <n v="7042.11"/>
    <x v="0"/>
    <x v="0"/>
    <s v="R1012"/>
  </r>
  <r>
    <s v="ID1765"/>
    <n v="1980"/>
    <s v="Jul"/>
    <n v="26"/>
    <s v="26-Jul-1980"/>
    <d v="2023-06-08T00:00:00"/>
    <n v="42"/>
    <n v="1"/>
    <n v="7045.5"/>
    <x v="0"/>
    <x v="1"/>
    <s v="R1011"/>
  </r>
  <r>
    <s v="ID1766"/>
    <n v="1980"/>
    <s v="Oct"/>
    <n v="22"/>
    <s v="22-Oct-1980"/>
    <d v="2023-06-08T00:00:00"/>
    <n v="42"/>
    <n v="1"/>
    <n v="7046.72"/>
    <x v="0"/>
    <x v="0"/>
    <s v="R1013"/>
  </r>
  <r>
    <s v="ID1767"/>
    <n v="1980"/>
    <s v="Jul"/>
    <n v="21"/>
    <s v="21-Jul-1980"/>
    <d v="2023-06-08T00:00:00"/>
    <n v="42"/>
    <n v="0"/>
    <n v="7050.02"/>
    <x v="0"/>
    <x v="1"/>
    <s v="R1024"/>
  </r>
  <r>
    <s v="ID1768"/>
    <n v="1980"/>
    <s v="Jun"/>
    <n v="28"/>
    <s v="28-Jun-1980"/>
    <d v="2023-06-08T00:00:00"/>
    <n v="42"/>
    <n v="1"/>
    <n v="7050.64"/>
    <x v="0"/>
    <x v="0"/>
    <s v="R1011"/>
  </r>
  <r>
    <s v="ID1769"/>
    <n v="1978"/>
    <s v="Jun"/>
    <n v="24"/>
    <s v="24-Jun-1978"/>
    <d v="2023-06-08T00:00:00"/>
    <n v="44"/>
    <n v="2"/>
    <n v="7054.41"/>
    <x v="0"/>
    <x v="2"/>
    <s v="R1013"/>
  </r>
  <r>
    <s v="ID177"/>
    <n v="1982"/>
    <s v="Oct"/>
    <n v="6"/>
    <s v="6-Oct-1982"/>
    <d v="2023-06-08T00:00:00"/>
    <n v="40"/>
    <n v="1"/>
    <n v="7077.19"/>
    <x v="0"/>
    <x v="0"/>
    <s v="R1024"/>
  </r>
  <r>
    <s v="ID1770"/>
    <n v="1992"/>
    <s v="Jun"/>
    <n v="18"/>
    <s v="18-Jun-1992"/>
    <d v="2023-06-08T00:00:00"/>
    <n v="30"/>
    <n v="0"/>
    <n v="7096.98"/>
    <x v="0"/>
    <x v="2"/>
    <s v="R1012"/>
  </r>
  <r>
    <s v="ID1771"/>
    <n v="1987"/>
    <s v="Aug"/>
    <n v="11"/>
    <s v="11-Aug-1987"/>
    <d v="2023-06-08T00:00:00"/>
    <n v="35"/>
    <n v="3"/>
    <n v="7106.81"/>
    <x v="0"/>
    <x v="1"/>
    <s v="R1012"/>
  </r>
  <r>
    <s v="ID1772"/>
    <n v="1968"/>
    <s v="Jun"/>
    <n v="29"/>
    <s v="29-Jun-1968"/>
    <d v="2023-06-08T00:00:00"/>
    <n v="54"/>
    <n v="0"/>
    <n v="7125.25"/>
    <x v="1"/>
    <x v="2"/>
    <s v="R1013"/>
  </r>
  <r>
    <s v="ID1773"/>
    <n v="1993"/>
    <s v="Aug"/>
    <n v="1"/>
    <s v="1-Aug-1993"/>
    <d v="2023-06-08T00:00:00"/>
    <n v="29"/>
    <n v="0"/>
    <n v="7128.64"/>
    <x v="0"/>
    <x v="2"/>
    <s v="R1021"/>
  </r>
  <r>
    <s v="ID1774"/>
    <n v="1984"/>
    <s v="Jul"/>
    <n v="7"/>
    <s v="7-Jul-1984"/>
    <d v="2023-06-08T00:00:00"/>
    <n v="38"/>
    <n v="2"/>
    <n v="7133.9"/>
    <x v="0"/>
    <x v="1"/>
    <s v="R1024"/>
  </r>
  <r>
    <s v="ID1775"/>
    <n v="1999"/>
    <s v="Aug"/>
    <n v="8"/>
    <s v="8-Aug-1999"/>
    <d v="2023-06-08T00:00:00"/>
    <n v="23"/>
    <n v="0"/>
    <n v="7144.4"/>
    <x v="0"/>
    <x v="1"/>
    <s v="R1022"/>
  </r>
  <r>
    <s v="ID1776"/>
    <n v="1984"/>
    <s v="Nov"/>
    <n v="21"/>
    <s v="21-Nov-1984"/>
    <d v="2023-06-08T00:00:00"/>
    <n v="38"/>
    <n v="2"/>
    <n v="7144.86"/>
    <x v="0"/>
    <x v="2"/>
    <s v="R1024"/>
  </r>
  <r>
    <s v="ID1777"/>
    <n v="1976"/>
    <s v="Jun"/>
    <n v="24"/>
    <s v="24-Jun-1976"/>
    <d v="2023-06-08T00:00:00"/>
    <n v="46"/>
    <n v="0"/>
    <n v="7147.11"/>
    <x v="1"/>
    <x v="2"/>
    <s v="R1011"/>
  </r>
  <r>
    <s v="ID1778"/>
    <n v="1978"/>
    <s v="Jul"/>
    <n v="30"/>
    <s v="30-Jul-1978"/>
    <d v="2023-06-08T00:00:00"/>
    <n v="44"/>
    <n v="1"/>
    <n v="7147.47"/>
    <x v="0"/>
    <x v="0"/>
    <s v="R1013"/>
  </r>
  <r>
    <s v="ID1779"/>
    <n v="1984"/>
    <s v="Jun"/>
    <n v="29"/>
    <s v="29-Jun-1984"/>
    <d v="2023-06-08T00:00:00"/>
    <n v="38"/>
    <n v="3"/>
    <n v="7151.09"/>
    <x v="0"/>
    <x v="2"/>
    <s v="R1011"/>
  </r>
  <r>
    <s v="ID178"/>
    <n v="1978"/>
    <s v="Sep"/>
    <n v="6"/>
    <s v="6-Sep-1978"/>
    <d v="2023-06-08T00:00:00"/>
    <n v="44"/>
    <n v="1"/>
    <n v="7152.67"/>
    <x v="1"/>
    <x v="2"/>
    <s v="R1013"/>
  </r>
  <r>
    <s v="ID1780"/>
    <n v="1981"/>
    <s v="Jul"/>
    <n v="17"/>
    <s v="17-Jul-1981"/>
    <d v="2023-06-08T00:00:00"/>
    <n v="41"/>
    <n v="1"/>
    <n v="7153.55"/>
    <x v="0"/>
    <x v="1"/>
    <s v="R1012"/>
  </r>
  <r>
    <s v="ID1781"/>
    <n v="1980"/>
    <s v="Jun"/>
    <n v="22"/>
    <s v="22-Jun-1980"/>
    <d v="2023-06-08T00:00:00"/>
    <n v="42"/>
    <n v="2"/>
    <n v="7160.09"/>
    <x v="0"/>
    <x v="2"/>
    <s v="R1011"/>
  </r>
  <r>
    <s v="ID1782"/>
    <n v="1980"/>
    <s v="Oct"/>
    <n v="7"/>
    <s v="7-Oct-1980"/>
    <d v="2023-06-08T00:00:00"/>
    <n v="42"/>
    <n v="2"/>
    <n v="7160.33"/>
    <x v="0"/>
    <x v="1"/>
    <s v="R1013"/>
  </r>
  <r>
    <s v="ID1783"/>
    <n v="1980"/>
    <s v="Sep"/>
    <n v="30"/>
    <s v="30-Sep-1980"/>
    <d v="2023-06-08T00:00:00"/>
    <n v="42"/>
    <n v="2"/>
    <n v="7162.01"/>
    <x v="0"/>
    <x v="0"/>
    <s v="R1013"/>
  </r>
  <r>
    <s v="ID1784"/>
    <n v="1982"/>
    <s v="Aug"/>
    <n v="16"/>
    <s v="16-Aug-1982"/>
    <d v="2023-06-08T00:00:00"/>
    <n v="40"/>
    <n v="2"/>
    <n v="7173.36"/>
    <x v="1"/>
    <x v="2"/>
    <s v="R1016"/>
  </r>
  <r>
    <s v="ID1785"/>
    <n v="1975"/>
    <s v="Jul"/>
    <n v="19"/>
    <s v="19-Jul-1975"/>
    <d v="2023-06-08T00:00:00"/>
    <n v="47"/>
    <n v="1"/>
    <n v="7175.51"/>
    <x v="0"/>
    <x v="0"/>
    <s v="R1013"/>
  </r>
  <r>
    <s v="ID1786"/>
    <n v="1968"/>
    <s v="Aug"/>
    <n v="26"/>
    <s v="26-Aug-1968"/>
    <d v="2023-06-08T00:00:00"/>
    <n v="54"/>
    <n v="0"/>
    <n v="7179.52"/>
    <x v="1"/>
    <x v="0"/>
    <s v="R1013"/>
  </r>
  <r>
    <s v="ID1787"/>
    <n v="1982"/>
    <s v="Sep"/>
    <n v="14"/>
    <s v="14-Sep-1982"/>
    <d v="2023-06-08T00:00:00"/>
    <n v="40"/>
    <n v="3"/>
    <n v="7196.87"/>
    <x v="1"/>
    <x v="2"/>
    <s v="R1011"/>
  </r>
  <r>
    <s v="ID1788"/>
    <n v="1983"/>
    <s v="Aug"/>
    <n v="11"/>
    <s v="11-Aug-1983"/>
    <d v="2023-06-08T00:00:00"/>
    <n v="39"/>
    <n v="2"/>
    <n v="7201.7"/>
    <x v="0"/>
    <x v="0"/>
    <s v="R1012"/>
  </r>
  <r>
    <s v="ID1789"/>
    <n v="1983"/>
    <s v="Nov"/>
    <n v="21"/>
    <s v="21-Nov-1983"/>
    <d v="2023-06-08T00:00:00"/>
    <n v="39"/>
    <n v="2"/>
    <n v="7209.49"/>
    <x v="0"/>
    <x v="0"/>
    <s v="R1012"/>
  </r>
  <r>
    <s v="ID179"/>
    <n v="1991"/>
    <s v="Jun"/>
    <n v="28"/>
    <s v="28-Jun-1991"/>
    <d v="2023-06-08T00:00:00"/>
    <n v="31"/>
    <n v="3"/>
    <n v="7220.25"/>
    <x v="0"/>
    <x v="2"/>
    <s v="R1021"/>
  </r>
  <r>
    <s v="ID1790"/>
    <n v="1977"/>
    <s v="Sep"/>
    <n v="15"/>
    <s v="15-Sep-1977"/>
    <d v="2023-06-08T00:00:00"/>
    <n v="45"/>
    <n v="0"/>
    <n v="7222.79"/>
    <x v="1"/>
    <x v="0"/>
    <s v="R1012"/>
  </r>
  <r>
    <s v="ID1791"/>
    <n v="1986"/>
    <s v="Jul"/>
    <n v="13"/>
    <s v="13-Jul-1986"/>
    <d v="2023-06-08T00:00:00"/>
    <n v="36"/>
    <n v="3"/>
    <n v="7228.22"/>
    <x v="0"/>
    <x v="1"/>
    <s v="R1024"/>
  </r>
  <r>
    <s v="ID1792"/>
    <n v="1986"/>
    <s v="Sep"/>
    <n v="2"/>
    <s v="2-Sep-1986"/>
    <d v="2023-06-08T00:00:00"/>
    <n v="36"/>
    <n v="4"/>
    <n v="7243.81"/>
    <x v="0"/>
    <x v="0"/>
    <s v="R1013"/>
  </r>
  <r>
    <s v="ID1793"/>
    <n v="1982"/>
    <s v="Jul"/>
    <n v="24"/>
    <s v="24-Jul-1982"/>
    <d v="2023-06-08T00:00:00"/>
    <n v="40"/>
    <n v="3"/>
    <n v="7248.71"/>
    <x v="0"/>
    <x v="1"/>
    <s v="R1013"/>
  </r>
  <r>
    <s v="ID1794"/>
    <n v="1981"/>
    <s v="Aug"/>
    <n v="14"/>
    <s v="14-Aug-1981"/>
    <d v="2023-06-08T00:00:00"/>
    <n v="41"/>
    <n v="2"/>
    <n v="7256.72"/>
    <x v="1"/>
    <x v="2"/>
    <s v="R1012"/>
  </r>
  <r>
    <s v="ID1795"/>
    <n v="1981"/>
    <s v="Jun"/>
    <n v="13"/>
    <s v="13-Jun-1981"/>
    <d v="2023-06-08T00:00:00"/>
    <n v="41"/>
    <n v="2"/>
    <n v="7261.74"/>
    <x v="1"/>
    <x v="0"/>
    <s v="R1012"/>
  </r>
  <r>
    <s v="ID1796"/>
    <n v="1973"/>
    <s v="Oct"/>
    <n v="25"/>
    <s v="25-Oct-1973"/>
    <d v="2023-06-08T00:00:00"/>
    <n v="49"/>
    <n v="0"/>
    <n v="7265.58"/>
    <x v="0"/>
    <x v="2"/>
    <s v="R1013"/>
  </r>
  <r>
    <s v="ID1797"/>
    <n v="1981"/>
    <s v="Aug"/>
    <n v="4"/>
    <s v="4-Aug-1981"/>
    <d v="2023-06-08T00:00:00"/>
    <n v="41"/>
    <n v="2"/>
    <n v="7265.7"/>
    <x v="1"/>
    <x v="0"/>
    <s v="R1012"/>
  </r>
  <r>
    <s v="ID1798"/>
    <n v="1976"/>
    <s v="Dec"/>
    <n v="18"/>
    <s v="18-Dec-1976"/>
    <d v="2023-06-08T00:00:00"/>
    <n v="46"/>
    <n v="2"/>
    <n v="7273.02"/>
    <x v="0"/>
    <x v="1"/>
    <s v="R1013"/>
  </r>
  <r>
    <s v="ID1799"/>
    <n v="1985"/>
    <s v="Nov"/>
    <n v="2"/>
    <s v="2-Nov-1985"/>
    <d v="2023-06-08T00:00:00"/>
    <n v="37"/>
    <n v="3"/>
    <n v="7281.51"/>
    <x v="0"/>
    <x v="1"/>
    <s v="R1012"/>
  </r>
  <r>
    <s v="ID18"/>
    <n v="1966"/>
    <s v="Dec"/>
    <n v="26"/>
    <s v="26-Dec-1966"/>
    <d v="2023-06-08T00:00:00"/>
    <n v="56"/>
    <n v="0"/>
    <n v="7302.46"/>
    <x v="1"/>
    <x v="1"/>
    <s v="R1012"/>
  </r>
  <r>
    <s v="ID180"/>
    <n v="1965"/>
    <s v="Jun"/>
    <n v="6"/>
    <s v="6-Jun-1965"/>
    <d v="2023-06-08T00:00:00"/>
    <n v="58"/>
    <n v="0"/>
    <n v="7304.65"/>
    <x v="1"/>
    <x v="0"/>
    <s v="R1013"/>
  </r>
  <r>
    <s v="ID1800"/>
    <n v="1965"/>
    <s v="Jun"/>
    <n v="25"/>
    <s v="25-Jun-1965"/>
    <d v="2023-06-08T00:00:00"/>
    <n v="57"/>
    <n v="0"/>
    <n v="7318.21"/>
    <x v="1"/>
    <x v="1"/>
    <s v="R1013"/>
  </r>
  <r>
    <s v="ID1801"/>
    <n v="1972"/>
    <s v="Aug"/>
    <n v="11"/>
    <s v="11-Aug-1972"/>
    <d v="2023-06-08T00:00:00"/>
    <n v="50"/>
    <n v="0"/>
    <n v="7318.22"/>
    <x v="0"/>
    <x v="0"/>
    <s v="R1012"/>
  </r>
  <r>
    <s v="ID1802"/>
    <n v="1965"/>
    <s v="Jul"/>
    <n v="11"/>
    <s v="11-Jul-1965"/>
    <d v="2023-06-08T00:00:00"/>
    <n v="57"/>
    <n v="0"/>
    <n v="7322.86"/>
    <x v="1"/>
    <x v="0"/>
    <s v="R1012"/>
  </r>
  <r>
    <s v="ID1803"/>
    <n v="2004"/>
    <s v="Nov"/>
    <n v="15"/>
    <s v="15-Nov-2004"/>
    <d v="2023-06-08T00:00:00"/>
    <n v="18"/>
    <n v="0"/>
    <n v="7323.73"/>
    <x v="0"/>
    <x v="2"/>
    <s v="R1024"/>
  </r>
  <r>
    <s v="ID1804"/>
    <n v="1979"/>
    <s v="Jun"/>
    <n v="19"/>
    <s v="19-Jun-1979"/>
    <d v="2023-06-08T00:00:00"/>
    <n v="43"/>
    <n v="0"/>
    <n v="7325.05"/>
    <x v="0"/>
    <x v="0"/>
    <s v="R1024"/>
  </r>
  <r>
    <s v="ID1805"/>
    <n v="1984"/>
    <s v="Jul"/>
    <n v="25"/>
    <s v="25-Jul-1984"/>
    <d v="2023-06-08T00:00:00"/>
    <n v="38"/>
    <n v="3"/>
    <n v="7325.47"/>
    <x v="0"/>
    <x v="1"/>
    <s v="R1012"/>
  </r>
  <r>
    <s v="ID1806"/>
    <n v="1979"/>
    <s v="Sep"/>
    <n v="19"/>
    <s v="19-Sep-1979"/>
    <d v="2023-06-08T00:00:00"/>
    <n v="43"/>
    <n v="1"/>
    <n v="7337.75"/>
    <x v="0"/>
    <x v="0"/>
    <s v="R1011"/>
  </r>
  <r>
    <s v="ID1807"/>
    <n v="1986"/>
    <s v="Jun"/>
    <n v="15"/>
    <s v="15-Jun-1986"/>
    <d v="2023-06-08T00:00:00"/>
    <n v="36"/>
    <n v="3"/>
    <n v="7339.93"/>
    <x v="0"/>
    <x v="2"/>
    <s v="R1012"/>
  </r>
  <r>
    <s v="ID1808"/>
    <n v="1977"/>
    <s v="Dec"/>
    <n v="18"/>
    <s v="18-Dec-1977"/>
    <d v="2023-06-08T00:00:00"/>
    <n v="45"/>
    <n v="0"/>
    <n v="7345.08"/>
    <x v="0"/>
    <x v="1"/>
    <s v="R1011"/>
  </r>
  <r>
    <s v="ID1809"/>
    <n v="1979"/>
    <s v="Jun"/>
    <n v="26"/>
    <s v="26-Jun-1979"/>
    <d v="2023-06-08T00:00:00"/>
    <n v="43"/>
    <n v="1"/>
    <n v="7345.73"/>
    <x v="0"/>
    <x v="1"/>
    <s v="R1013"/>
  </r>
  <r>
    <s v="ID181"/>
    <n v="1977"/>
    <s v="Dec"/>
    <n v="1"/>
    <s v="1-Dec-1977"/>
    <d v="2023-06-08T00:00:00"/>
    <n v="45"/>
    <n v="0"/>
    <n v="7348.14"/>
    <x v="0"/>
    <x v="1"/>
    <s v="R1011"/>
  </r>
  <r>
    <s v="ID1810"/>
    <n v="1993"/>
    <s v="Oct"/>
    <n v="5"/>
    <s v="5-Oct-1993"/>
    <d v="2023-06-08T00:00:00"/>
    <n v="29"/>
    <n v="0"/>
    <n v="7349.12"/>
    <x v="0"/>
    <x v="2"/>
    <s v="R1021"/>
  </r>
  <r>
    <s v="ID1811"/>
    <n v="1983"/>
    <s v="Jun"/>
    <n v="21"/>
    <s v="21-Jun-1983"/>
    <d v="2023-06-08T00:00:00"/>
    <n v="39"/>
    <n v="3"/>
    <n v="7357.49"/>
    <x v="0"/>
    <x v="2"/>
    <s v="R1012"/>
  </r>
  <r>
    <s v="ID1812"/>
    <n v="1981"/>
    <s v="Jul"/>
    <n v="16"/>
    <s v="16-Jul-1981"/>
    <d v="2023-06-08T00:00:00"/>
    <n v="41"/>
    <n v="1"/>
    <n v="7358.18"/>
    <x v="0"/>
    <x v="0"/>
    <s v="R1024"/>
  </r>
  <r>
    <s v="ID1813"/>
    <n v="1965"/>
    <s v="Dec"/>
    <n v="9"/>
    <s v="9-Dec-1965"/>
    <d v="2023-06-08T00:00:00"/>
    <n v="57"/>
    <n v="0"/>
    <n v="7362.31"/>
    <x v="1"/>
    <x v="0"/>
    <s v="R1013"/>
  </r>
  <r>
    <s v="ID1814"/>
    <n v="1981"/>
    <s v="Nov"/>
    <n v="24"/>
    <s v="24-Nov-1981"/>
    <d v="2023-06-08T00:00:00"/>
    <n v="41"/>
    <n v="2"/>
    <n v="7371.77"/>
    <x v="0"/>
    <x v="1"/>
    <s v="R1011"/>
  </r>
  <r>
    <s v="ID1815"/>
    <n v="1993"/>
    <s v="Jul"/>
    <n v="22"/>
    <s v="22-Jul-1993"/>
    <d v="2023-06-08T00:00:00"/>
    <n v="29"/>
    <n v="0"/>
    <n v="7388.85"/>
    <x v="0"/>
    <x v="2"/>
    <s v="R1026"/>
  </r>
  <r>
    <s v="ID1816"/>
    <n v="1965"/>
    <s v="Dec"/>
    <n v="5"/>
    <s v="5-Dec-1965"/>
    <d v="2023-06-08T00:00:00"/>
    <n v="57"/>
    <n v="0"/>
    <n v="7403.98"/>
    <x v="1"/>
    <x v="2"/>
    <s v="R1013"/>
  </r>
  <r>
    <s v="ID1817"/>
    <n v="1983"/>
    <s v="Sep"/>
    <n v="19"/>
    <s v="19-Sep-1983"/>
    <d v="2023-06-08T00:00:00"/>
    <n v="39"/>
    <n v="3"/>
    <n v="7418.52"/>
    <x v="0"/>
    <x v="2"/>
    <s v="R1011"/>
  </r>
  <r>
    <s v="ID1818"/>
    <n v="1978"/>
    <s v="Nov"/>
    <n v="12"/>
    <s v="12-Nov-1978"/>
    <d v="2023-06-08T00:00:00"/>
    <n v="44"/>
    <n v="0"/>
    <n v="7419.48"/>
    <x v="0"/>
    <x v="2"/>
    <s v="R1012"/>
  </r>
  <r>
    <s v="ID1819"/>
    <n v="1978"/>
    <s v="Dec"/>
    <n v="2"/>
    <s v="2-Dec-1978"/>
    <d v="2023-06-08T00:00:00"/>
    <n v="44"/>
    <n v="0"/>
    <n v="7421.19"/>
    <x v="0"/>
    <x v="0"/>
    <s v="R1012"/>
  </r>
  <r>
    <s v="ID182"/>
    <n v="1977"/>
    <s v="Aug"/>
    <n v="25"/>
    <s v="25-Aug-1977"/>
    <d v="2023-06-08T00:00:00"/>
    <n v="45"/>
    <n v="1"/>
    <n v="7441.05"/>
    <x v="1"/>
    <x v="2"/>
    <s v="R1011"/>
  </r>
  <r>
    <s v="ID1820"/>
    <n v="1979"/>
    <s v="Sep"/>
    <n v="1"/>
    <s v="1-Sep-1979"/>
    <d v="2023-06-08T00:00:00"/>
    <n v="43"/>
    <n v="2"/>
    <n v="7441.5"/>
    <x v="1"/>
    <x v="2"/>
    <s v="R1011"/>
  </r>
  <r>
    <s v="ID1821"/>
    <n v="1980"/>
    <s v="Jul"/>
    <n v="7"/>
    <s v="7-Jul-1980"/>
    <d v="2023-06-08T00:00:00"/>
    <n v="42"/>
    <n v="1"/>
    <n v="7443.64"/>
    <x v="0"/>
    <x v="0"/>
    <s v="R1012"/>
  </r>
  <r>
    <s v="ID1822"/>
    <n v="1977"/>
    <s v="Sep"/>
    <n v="25"/>
    <s v="25-Sep-1977"/>
    <d v="2023-06-08T00:00:00"/>
    <n v="45"/>
    <n v="1"/>
    <n v="7445.92"/>
    <x v="1"/>
    <x v="1"/>
    <s v="R1011"/>
  </r>
  <r>
    <s v="ID1823"/>
    <n v="1977"/>
    <s v="Sep"/>
    <n v="30"/>
    <s v="30-Sep-1977"/>
    <d v="2023-06-08T00:00:00"/>
    <n v="45"/>
    <n v="0"/>
    <n v="7448.4"/>
    <x v="1"/>
    <x v="0"/>
    <s v="R1017"/>
  </r>
  <r>
    <s v="ID1824"/>
    <n v="2001"/>
    <s v="Jun"/>
    <n v="1"/>
    <s v="1-Jun-2001"/>
    <d v="2023-06-08T00:00:00"/>
    <n v="22"/>
    <n v="0"/>
    <n v="7450.36"/>
    <x v="0"/>
    <x v="2"/>
    <s v="R1012"/>
  </r>
  <r>
    <s v="ID1825"/>
    <n v="1967"/>
    <s v="Aug"/>
    <n v="4"/>
    <s v="4-Aug-1967"/>
    <d v="2023-06-08T00:00:00"/>
    <n v="55"/>
    <n v="0"/>
    <n v="7463.51"/>
    <x v="1"/>
    <x v="0"/>
    <s v="R1013"/>
  </r>
  <r>
    <s v="ID1826"/>
    <n v="1996"/>
    <s v="Jun"/>
    <n v="14"/>
    <s v="14-Jun-1996"/>
    <d v="2023-06-08T00:00:00"/>
    <n v="26"/>
    <n v="0"/>
    <n v="7487.38"/>
    <x v="0"/>
    <x v="0"/>
    <s v="R1012"/>
  </r>
  <r>
    <s v="ID1827"/>
    <n v="1988"/>
    <s v="Dec"/>
    <n v="15"/>
    <s v="15-Dec-1988"/>
    <d v="2023-06-08T00:00:00"/>
    <n v="34"/>
    <n v="3"/>
    <n v="7494.63"/>
    <x v="0"/>
    <x v="0"/>
    <s v="R1025"/>
  </r>
  <r>
    <s v="ID1828"/>
    <n v="1997"/>
    <s v="Oct"/>
    <n v="28"/>
    <s v="28-Oct-1997"/>
    <d v="2023-06-08T00:00:00"/>
    <n v="25"/>
    <n v="0"/>
    <n v="7504.3"/>
    <x v="0"/>
    <x v="1"/>
    <s v="R1012"/>
  </r>
  <r>
    <s v="ID1829"/>
    <n v="1983"/>
    <s v="Jul"/>
    <n v="10"/>
    <s v="10-Jul-1983"/>
    <d v="2023-06-08T00:00:00"/>
    <n v="39"/>
    <n v="4"/>
    <n v="7512.27"/>
    <x v="1"/>
    <x v="2"/>
    <s v="R1011"/>
  </r>
  <r>
    <s v="ID183"/>
    <n v="1978"/>
    <s v="Oct"/>
    <n v="18"/>
    <s v="18-Oct-1978"/>
    <d v="2023-06-08T00:00:00"/>
    <n v="44"/>
    <n v="1"/>
    <n v="7518.03"/>
    <x v="0"/>
    <x v="0"/>
    <s v="R1012"/>
  </r>
  <r>
    <s v="ID1830"/>
    <n v="1976"/>
    <s v="Oct"/>
    <n v="10"/>
    <s v="10-Oct-1976"/>
    <d v="2023-06-08T00:00:00"/>
    <n v="46"/>
    <n v="0"/>
    <n v="7526.71"/>
    <x v="1"/>
    <x v="1"/>
    <s v="R1012"/>
  </r>
  <r>
    <s v="ID1831"/>
    <n v="1978"/>
    <s v="Dec"/>
    <n v="14"/>
    <s v="14-Dec-1978"/>
    <d v="2023-06-08T00:00:00"/>
    <n v="44"/>
    <n v="2"/>
    <n v="7531.7"/>
    <x v="0"/>
    <x v="1"/>
    <s v="R1013"/>
  </r>
  <r>
    <s v="ID1832"/>
    <n v="1984"/>
    <s v="Aug"/>
    <n v="22"/>
    <s v="22-Aug-1984"/>
    <d v="2023-06-08T00:00:00"/>
    <n v="38"/>
    <n v="3"/>
    <n v="7537.16"/>
    <x v="0"/>
    <x v="2"/>
    <s v="R1012"/>
  </r>
  <r>
    <s v="ID1833"/>
    <n v="1988"/>
    <s v="Dec"/>
    <n v="15"/>
    <s v="15-Dec-1988"/>
    <d v="2023-06-08T00:00:00"/>
    <n v="34"/>
    <n v="3"/>
    <n v="7538.52"/>
    <x v="0"/>
    <x v="2"/>
    <s v="R1012"/>
  </r>
  <r>
    <s v="ID1834"/>
    <n v="1994"/>
    <s v="Aug"/>
    <n v="14"/>
    <s v="14-Aug-1994"/>
    <d v="2023-06-08T00:00:00"/>
    <n v="28"/>
    <n v="0"/>
    <n v="7567.13"/>
    <x v="0"/>
    <x v="2"/>
    <s v="R1021"/>
  </r>
  <r>
    <s v="ID1835"/>
    <n v="1967"/>
    <s v="Jul"/>
    <n v="17"/>
    <s v="17-Jul-1967"/>
    <d v="2023-06-08T00:00:00"/>
    <n v="55"/>
    <n v="0"/>
    <n v="7585.62"/>
    <x v="1"/>
    <x v="2"/>
    <s v="R1013"/>
  </r>
  <r>
    <s v="ID1836"/>
    <n v="1997"/>
    <s v="Sep"/>
    <n v="30"/>
    <s v="30-Sep-1997"/>
    <d v="2023-06-08T00:00:00"/>
    <n v="25"/>
    <n v="0"/>
    <n v="7607.03"/>
    <x v="0"/>
    <x v="2"/>
    <s v="R1012"/>
  </r>
  <r>
    <s v="ID1837"/>
    <n v="1968"/>
    <s v="Jul"/>
    <n v="3"/>
    <s v="3-Jul-1968"/>
    <d v="2023-06-08T00:00:00"/>
    <n v="54"/>
    <n v="0"/>
    <n v="7609.6"/>
    <x v="1"/>
    <x v="2"/>
    <s v="R1012"/>
  </r>
  <r>
    <s v="ID1838"/>
    <n v="1996"/>
    <s v="Sep"/>
    <n v="17"/>
    <s v="17-Sep-1996"/>
    <d v="2023-06-08T00:00:00"/>
    <n v="26"/>
    <n v="0"/>
    <n v="7623.13"/>
    <x v="0"/>
    <x v="0"/>
    <s v="R1011"/>
  </r>
  <r>
    <s v="ID1839"/>
    <n v="1978"/>
    <s v="Nov"/>
    <n v="28"/>
    <s v="28-Nov-1978"/>
    <d v="2023-06-08T00:00:00"/>
    <n v="44"/>
    <n v="1"/>
    <n v="7623.52"/>
    <x v="0"/>
    <x v="1"/>
    <s v="R1011"/>
  </r>
  <r>
    <s v="ID184"/>
    <n v="1978"/>
    <s v="Nov"/>
    <n v="6"/>
    <s v="6-Nov-1978"/>
    <d v="2023-06-08T00:00:00"/>
    <n v="44"/>
    <n v="1"/>
    <n v="7624.63"/>
    <x v="0"/>
    <x v="1"/>
    <s v="R1011"/>
  </r>
  <r>
    <s v="ID1840"/>
    <n v="1978"/>
    <s v="Nov"/>
    <n v="29"/>
    <s v="29-Nov-1978"/>
    <d v="2023-06-08T00:00:00"/>
    <n v="44"/>
    <n v="1"/>
    <n v="7626.99"/>
    <x v="0"/>
    <x v="2"/>
    <s v="R1011"/>
  </r>
  <r>
    <s v="ID1841"/>
    <n v="1978"/>
    <s v="Aug"/>
    <n v="24"/>
    <s v="24-Aug-1978"/>
    <d v="2023-06-08T00:00:00"/>
    <n v="44"/>
    <n v="1"/>
    <n v="7633.72"/>
    <x v="0"/>
    <x v="1"/>
    <s v="R1013"/>
  </r>
  <r>
    <s v="ID1842"/>
    <n v="2001"/>
    <s v="Dec"/>
    <n v="13"/>
    <s v="13-Dec-2001"/>
    <d v="2023-06-08T00:00:00"/>
    <n v="21"/>
    <n v="0"/>
    <n v="7636.92"/>
    <x v="0"/>
    <x v="0"/>
    <s v="R1012"/>
  </r>
  <r>
    <s v="ID1843"/>
    <n v="1980"/>
    <s v="Jun"/>
    <n v="20"/>
    <s v="20-Jun-1980"/>
    <d v="2023-06-08T00:00:00"/>
    <n v="42"/>
    <n v="1"/>
    <n v="7639.42"/>
    <x v="0"/>
    <x v="2"/>
    <s v="R1024"/>
  </r>
  <r>
    <s v="ID1844"/>
    <n v="1980"/>
    <s v="Jul"/>
    <n v="24"/>
    <s v="24-Jul-1980"/>
    <d v="2023-06-08T00:00:00"/>
    <n v="42"/>
    <n v="2"/>
    <n v="7640.31"/>
    <x v="0"/>
    <x v="1"/>
    <s v="R1013"/>
  </r>
  <r>
    <s v="ID1845"/>
    <n v="1999"/>
    <s v="Jun"/>
    <n v="15"/>
    <s v="15-Jun-1999"/>
    <d v="2023-06-08T00:00:00"/>
    <n v="23"/>
    <n v="0"/>
    <n v="7642.05"/>
    <x v="0"/>
    <x v="2"/>
    <s v="R1026"/>
  </r>
  <r>
    <s v="ID1846"/>
    <n v="1980"/>
    <s v="Oct"/>
    <n v="16"/>
    <s v="16-Oct-1980"/>
    <d v="2023-06-08T00:00:00"/>
    <n v="42"/>
    <n v="1"/>
    <n v="7650.77"/>
    <x v="0"/>
    <x v="2"/>
    <s v="R1024"/>
  </r>
  <r>
    <s v="ID1847"/>
    <n v="1993"/>
    <s v="Aug"/>
    <n v="10"/>
    <s v="10-Aug-1993"/>
    <d v="2023-06-08T00:00:00"/>
    <n v="29"/>
    <n v="0"/>
    <n v="7650.8"/>
    <x v="0"/>
    <x v="2"/>
    <s v="R1012"/>
  </r>
  <r>
    <s v="ID1848"/>
    <n v="1998"/>
    <s v="Sep"/>
    <n v="30"/>
    <s v="30-Sep-1998"/>
    <d v="2023-06-08T00:00:00"/>
    <n v="24"/>
    <n v="0"/>
    <n v="7652.26"/>
    <x v="0"/>
    <x v="0"/>
    <s v="R1023"/>
  </r>
  <r>
    <s v="ID1849"/>
    <n v="1965"/>
    <s v="Dec"/>
    <n v="27"/>
    <s v="27-Dec-1965"/>
    <d v="2023-06-08T00:00:00"/>
    <n v="57"/>
    <n v="0"/>
    <n v="7657.69"/>
    <x v="1"/>
    <x v="0"/>
    <s v="R1012"/>
  </r>
  <r>
    <s v="ID185"/>
    <n v="1976"/>
    <s v="Oct"/>
    <n v="9"/>
    <s v="9-Oct-1976"/>
    <d v="2023-06-08T00:00:00"/>
    <n v="46"/>
    <n v="2"/>
    <n v="7662.47"/>
    <x v="0"/>
    <x v="1"/>
    <s v="R1011"/>
  </r>
  <r>
    <s v="ID1850"/>
    <n v="1996"/>
    <s v="Nov"/>
    <n v="24"/>
    <s v="24-Nov-1996"/>
    <d v="2023-06-08T00:00:00"/>
    <n v="26"/>
    <n v="0"/>
    <n v="7670.75"/>
    <x v="0"/>
    <x v="2"/>
    <s v="R1022"/>
  </r>
  <r>
    <s v="ID1851"/>
    <n v="1995"/>
    <s v="Sep"/>
    <n v="13"/>
    <s v="13-Sep-1995"/>
    <d v="2023-06-08T00:00:00"/>
    <n v="27"/>
    <n v="0"/>
    <n v="7676.4"/>
    <x v="0"/>
    <x v="1"/>
    <s v="R1012"/>
  </r>
  <r>
    <s v="ID1852"/>
    <n v="1971"/>
    <s v="Oct"/>
    <n v="11"/>
    <s v="11-Oct-1971"/>
    <d v="2023-06-08T00:00:00"/>
    <n v="51"/>
    <n v="0"/>
    <n v="7680.92"/>
    <x v="0"/>
    <x v="1"/>
    <s v="R1013"/>
  </r>
  <r>
    <s v="ID1853"/>
    <n v="1981"/>
    <s v="Dec"/>
    <n v="19"/>
    <s v="19-Dec-1981"/>
    <d v="2023-06-08T00:00:00"/>
    <n v="41"/>
    <n v="1"/>
    <n v="7681.17"/>
    <x v="0"/>
    <x v="2"/>
    <s v="R1020"/>
  </r>
  <r>
    <s v="ID1854"/>
    <n v="1982"/>
    <s v="Dec"/>
    <n v="18"/>
    <s v="18-Dec-1982"/>
    <d v="2023-06-08T00:00:00"/>
    <n v="40"/>
    <n v="3"/>
    <n v="7682.67"/>
    <x v="0"/>
    <x v="1"/>
    <s v="R1013"/>
  </r>
  <r>
    <s v="ID1855"/>
    <n v="1987"/>
    <s v="Jul"/>
    <n v="12"/>
    <s v="12-Jul-1987"/>
    <d v="2023-06-08T00:00:00"/>
    <n v="35"/>
    <n v="3"/>
    <n v="7684.62"/>
    <x v="0"/>
    <x v="0"/>
    <s v="R1021"/>
  </r>
  <r>
    <s v="ID1856"/>
    <n v="1978"/>
    <s v="Dec"/>
    <n v="29"/>
    <s v="29-Dec-1978"/>
    <d v="2023-06-08T00:00:00"/>
    <n v="44"/>
    <n v="2"/>
    <n v="7726.85"/>
    <x v="2"/>
    <x v="2"/>
    <s v="R1011"/>
  </r>
  <r>
    <s v="ID1857"/>
    <n v="1979"/>
    <s v="Jun"/>
    <n v="2"/>
    <s v="2-Jun-1979"/>
    <d v="2023-06-08T00:00:00"/>
    <n v="44"/>
    <n v="1"/>
    <n v="7727.25"/>
    <x v="0"/>
    <x v="0"/>
    <s v="R1012"/>
  </r>
  <r>
    <s v="ID1858"/>
    <n v="1980"/>
    <s v="Sep"/>
    <n v="10"/>
    <s v="10-Sep-1980"/>
    <d v="2023-06-08T00:00:00"/>
    <n v="42"/>
    <n v="2"/>
    <n v="7729.65"/>
    <x v="1"/>
    <x v="1"/>
    <s v="R1016"/>
  </r>
  <r>
    <s v="ID1859"/>
    <n v="1978"/>
    <s v="Dec"/>
    <n v="4"/>
    <s v="4-Dec-1978"/>
    <d v="2023-06-08T00:00:00"/>
    <n v="44"/>
    <n v="2"/>
    <n v="7731.43"/>
    <x v="1"/>
    <x v="2"/>
    <s v="R1013"/>
  </r>
  <r>
    <s v="ID186"/>
    <n v="1977"/>
    <s v="Aug"/>
    <n v="29"/>
    <s v="29-Aug-1977"/>
    <d v="2023-06-08T00:00:00"/>
    <n v="45"/>
    <n v="0"/>
    <n v="7731.86"/>
    <x v="0"/>
    <x v="0"/>
    <s v="R1012"/>
  </r>
  <r>
    <s v="ID1860"/>
    <n v="1965"/>
    <s v="Jul"/>
    <n v="18"/>
    <s v="18-Jul-1965"/>
    <d v="2023-06-08T00:00:00"/>
    <n v="57"/>
    <n v="0"/>
    <n v="7736.39"/>
    <x v="1"/>
    <x v="2"/>
    <s v="R1013"/>
  </r>
  <r>
    <s v="ID1861"/>
    <n v="1978"/>
    <s v="Sep"/>
    <n v="4"/>
    <s v="4-Sep-1978"/>
    <d v="2023-06-08T00:00:00"/>
    <n v="44"/>
    <n v="2"/>
    <n v="7740.34"/>
    <x v="2"/>
    <x v="1"/>
    <s v="R1011"/>
  </r>
  <r>
    <s v="ID1862"/>
    <n v="1976"/>
    <s v="Dec"/>
    <n v="12"/>
    <s v="12-Dec-1976"/>
    <d v="2023-06-08T00:00:00"/>
    <n v="46"/>
    <n v="1"/>
    <n v="7742.11"/>
    <x v="1"/>
    <x v="2"/>
    <s v="R1013"/>
  </r>
  <r>
    <s v="ID1863"/>
    <n v="1981"/>
    <s v="Jun"/>
    <n v="30"/>
    <s v="30-Jun-1981"/>
    <d v="2023-06-08T00:00:00"/>
    <n v="41"/>
    <n v="2"/>
    <n v="7749.16"/>
    <x v="0"/>
    <x v="1"/>
    <s v="R1012"/>
  </r>
  <r>
    <s v="ID1864"/>
    <n v="1997"/>
    <s v="Dec"/>
    <n v="21"/>
    <s v="21-Dec-1997"/>
    <d v="2023-06-08T00:00:00"/>
    <n v="25"/>
    <n v="0"/>
    <n v="7763.06"/>
    <x v="0"/>
    <x v="1"/>
    <s v="R1012"/>
  </r>
  <r>
    <s v="ID1865"/>
    <n v="1974"/>
    <s v="Dec"/>
    <n v="6"/>
    <s v="6-Dec-1974"/>
    <d v="2023-06-08T00:00:00"/>
    <n v="48"/>
    <n v="0"/>
    <n v="7789.64"/>
    <x v="2"/>
    <x v="0"/>
    <s v="R1013"/>
  </r>
  <r>
    <s v="ID1866"/>
    <n v="1999"/>
    <s v="Dec"/>
    <n v="25"/>
    <s v="25-Dec-1999"/>
    <d v="2023-06-08T00:00:00"/>
    <n v="23"/>
    <n v="0"/>
    <n v="7794.68"/>
    <x v="0"/>
    <x v="2"/>
    <s v="R1026"/>
  </r>
  <r>
    <s v="ID1867"/>
    <n v="1997"/>
    <s v="Dec"/>
    <n v="2"/>
    <s v="2-Dec-1997"/>
    <d v="2023-06-08T00:00:00"/>
    <n v="25"/>
    <n v="0"/>
    <n v="7803.77"/>
    <x v="0"/>
    <x v="0"/>
    <s v="R1012"/>
  </r>
  <r>
    <s v="ID1868"/>
    <n v="1974"/>
    <s v="Nov"/>
    <n v="9"/>
    <s v="9-Nov-1974"/>
    <d v="2023-06-08T00:00:00"/>
    <n v="48"/>
    <n v="0"/>
    <n v="7804.16"/>
    <x v="0"/>
    <x v="0"/>
    <s v="R1013"/>
  </r>
  <r>
    <s v="ID1869"/>
    <n v="1991"/>
    <s v="Dec"/>
    <n v="21"/>
    <s v="21-Dec-1991"/>
    <d v="2023-06-08T00:00:00"/>
    <n v="31"/>
    <n v="3"/>
    <n v="7812.67"/>
    <x v="0"/>
    <x v="1"/>
    <s v="R1012"/>
  </r>
  <r>
    <s v="ID187"/>
    <n v="1989"/>
    <s v="Oct"/>
    <n v="12"/>
    <s v="12-Oct-1989"/>
    <d v="2023-06-08T00:00:00"/>
    <n v="33"/>
    <n v="3"/>
    <n v="7824.37"/>
    <x v="0"/>
    <x v="2"/>
    <s v="R1012"/>
  </r>
  <r>
    <s v="ID1870"/>
    <n v="2001"/>
    <s v="Oct"/>
    <n v="5"/>
    <s v="5-Oct-2001"/>
    <d v="2023-06-08T00:00:00"/>
    <n v="21"/>
    <n v="0"/>
    <n v="7844.8"/>
    <x v="0"/>
    <x v="2"/>
    <s v="R1012"/>
  </r>
  <r>
    <s v="ID1871"/>
    <n v="1994"/>
    <s v="Nov"/>
    <n v="17"/>
    <s v="17-Nov-1994"/>
    <d v="2023-06-08T00:00:00"/>
    <n v="28"/>
    <n v="0"/>
    <n v="7851.85"/>
    <x v="0"/>
    <x v="0"/>
    <s v="R1012"/>
  </r>
  <r>
    <s v="ID1872"/>
    <n v="1962"/>
    <s v="Oct"/>
    <n v="10"/>
    <s v="10-Oct-1962"/>
    <d v="2023-06-08T00:00:00"/>
    <n v="60"/>
    <n v="0"/>
    <n v="7896.41"/>
    <x v="1"/>
    <x v="2"/>
    <s v="R1013"/>
  </r>
  <r>
    <s v="ID1873"/>
    <n v="1977"/>
    <s v="Jul"/>
    <n v="20"/>
    <s v="20-Jul-1977"/>
    <d v="2023-06-08T00:00:00"/>
    <n v="45"/>
    <n v="0"/>
    <n v="7935.29"/>
    <x v="0"/>
    <x v="1"/>
    <s v="R1024"/>
  </r>
  <r>
    <s v="ID1874"/>
    <n v="1987"/>
    <s v="Oct"/>
    <n v="29"/>
    <s v="29-Oct-1987"/>
    <d v="2023-06-08T00:00:00"/>
    <n v="35"/>
    <n v="3"/>
    <n v="7948.22"/>
    <x v="0"/>
    <x v="0"/>
    <s v="R1025"/>
  </r>
  <r>
    <s v="ID1875"/>
    <n v="1966"/>
    <s v="Jul"/>
    <n v="9"/>
    <s v="9-Jul-1966"/>
    <d v="2023-06-08T00:00:00"/>
    <n v="56"/>
    <n v="0"/>
    <n v="7953.72"/>
    <x v="1"/>
    <x v="0"/>
    <s v="R1012"/>
  </r>
  <r>
    <s v="ID1876"/>
    <n v="1981"/>
    <s v="Dec"/>
    <n v="28"/>
    <s v="28-Dec-1981"/>
    <d v="2023-06-08T00:00:00"/>
    <n v="41"/>
    <n v="3"/>
    <n v="7954.52"/>
    <x v="0"/>
    <x v="2"/>
    <s v="R1011"/>
  </r>
  <r>
    <s v="ID1877"/>
    <n v="1970"/>
    <s v="Jun"/>
    <n v="19"/>
    <s v="19-Jun-1970"/>
    <d v="2023-06-08T00:00:00"/>
    <n v="52"/>
    <n v="0"/>
    <n v="7958.13"/>
    <x v="0"/>
    <x v="2"/>
    <s v="R1013"/>
  </r>
  <r>
    <s v="ID1878"/>
    <n v="1975"/>
    <s v="Aug"/>
    <n v="10"/>
    <s v="10-Aug-1975"/>
    <d v="2023-06-08T00:00:00"/>
    <n v="47"/>
    <n v="1"/>
    <n v="7966.81"/>
    <x v="0"/>
    <x v="2"/>
    <s v="R1013"/>
  </r>
  <r>
    <s v="ID1879"/>
    <n v="1972"/>
    <s v="Nov"/>
    <n v="23"/>
    <s v="23-Nov-1972"/>
    <d v="2023-06-08T00:00:00"/>
    <n v="50"/>
    <n v="0"/>
    <n v="7980.34"/>
    <x v="0"/>
    <x v="2"/>
    <s v="R1013"/>
  </r>
  <r>
    <s v="ID188"/>
    <n v="1983"/>
    <s v="Aug"/>
    <n v="28"/>
    <s v="28-Aug-1983"/>
    <d v="2023-06-08T00:00:00"/>
    <n v="39"/>
    <n v="3"/>
    <n v="7985.82"/>
    <x v="0"/>
    <x v="1"/>
    <s v="R1024"/>
  </r>
  <r>
    <s v="ID1880"/>
    <n v="1983"/>
    <s v="Aug"/>
    <n v="20"/>
    <s v="20-Aug-1983"/>
    <d v="2023-06-08T00:00:00"/>
    <n v="39"/>
    <n v="3"/>
    <n v="7986.48"/>
    <x v="0"/>
    <x v="0"/>
    <s v="R1024"/>
  </r>
  <r>
    <s v="ID1881"/>
    <n v="1962"/>
    <s v="Aug"/>
    <n v="22"/>
    <s v="22-Aug-1962"/>
    <d v="2023-06-08T00:00:00"/>
    <n v="60"/>
    <n v="0"/>
    <n v="8004.96"/>
    <x v="1"/>
    <x v="1"/>
    <s v="R1013"/>
  </r>
  <r>
    <s v="ID1882"/>
    <n v="1995"/>
    <s v="Sep"/>
    <n v="18"/>
    <s v="18-Sep-1995"/>
    <d v="2023-06-08T00:00:00"/>
    <n v="27"/>
    <n v="0"/>
    <n v="8014.62"/>
    <x v="0"/>
    <x v="0"/>
    <s v="R1012"/>
  </r>
  <r>
    <s v="ID1883"/>
    <n v="1980"/>
    <s v="Nov"/>
    <n v="8"/>
    <s v="8-Nov-1980"/>
    <d v="2023-06-08T00:00:00"/>
    <n v="42"/>
    <n v="2"/>
    <n v="8017.06"/>
    <x v="0"/>
    <x v="2"/>
    <s v="R1012"/>
  </r>
  <r>
    <s v="ID1884"/>
    <n v="1989"/>
    <s v="Nov"/>
    <n v="3"/>
    <s v="3-Nov-1989"/>
    <d v="2023-06-08T00:00:00"/>
    <n v="33"/>
    <n v="3"/>
    <n v="8021.11"/>
    <x v="0"/>
    <x v="1"/>
    <s v="R1012"/>
  </r>
  <r>
    <s v="ID1885"/>
    <n v="1978"/>
    <s v="Jul"/>
    <n v="17"/>
    <s v="17-Jul-1978"/>
    <d v="2023-06-08T00:00:00"/>
    <n v="44"/>
    <n v="1"/>
    <n v="8023.14"/>
    <x v="0"/>
    <x v="0"/>
    <s v="R1012"/>
  </r>
  <r>
    <s v="ID1886"/>
    <n v="1976"/>
    <s v="Dec"/>
    <n v="20"/>
    <s v="20-Dec-1976"/>
    <d v="2023-06-08T00:00:00"/>
    <n v="46"/>
    <n v="0"/>
    <n v="8026.67"/>
    <x v="0"/>
    <x v="2"/>
    <s v="R1012"/>
  </r>
  <r>
    <s v="ID1887"/>
    <n v="1977"/>
    <s v="Nov"/>
    <n v="6"/>
    <s v="6-Nov-1977"/>
    <d v="2023-06-08T00:00:00"/>
    <n v="45"/>
    <n v="2"/>
    <n v="8027.97"/>
    <x v="1"/>
    <x v="2"/>
    <s v="R1011"/>
  </r>
  <r>
    <s v="ID1888"/>
    <n v="2003"/>
    <s v="Dec"/>
    <n v="12"/>
    <s v="12-Dec-2003"/>
    <d v="2023-06-08T00:00:00"/>
    <n v="19"/>
    <n v="0"/>
    <n v="8035.64"/>
    <x v="0"/>
    <x v="2"/>
    <s v="R1012"/>
  </r>
  <r>
    <s v="ID1889"/>
    <n v="1985"/>
    <s v="Nov"/>
    <n v="28"/>
    <s v="28-Nov-1985"/>
    <d v="2023-06-08T00:00:00"/>
    <n v="37"/>
    <n v="3"/>
    <n v="8059.06"/>
    <x v="0"/>
    <x v="0"/>
    <s v="R1012"/>
  </r>
  <r>
    <s v="ID189"/>
    <n v="1982"/>
    <s v="Dec"/>
    <n v="27"/>
    <s v="27-Dec-1982"/>
    <d v="2023-06-08T00:00:00"/>
    <n v="40"/>
    <n v="3"/>
    <n v="8059.68"/>
    <x v="0"/>
    <x v="0"/>
    <s v="R1012"/>
  </r>
  <r>
    <s v="ID1890"/>
    <n v="1970"/>
    <s v="Dec"/>
    <n v="12"/>
    <s v="12-Dec-1970"/>
    <d v="2023-06-08T00:00:00"/>
    <n v="52"/>
    <n v="0"/>
    <n v="8062.31"/>
    <x v="0"/>
    <x v="1"/>
    <s v="R1013"/>
  </r>
  <r>
    <s v="ID1891"/>
    <n v="1975"/>
    <s v="Jun"/>
    <n v="28"/>
    <s v="28-Jun-1975"/>
    <d v="2023-06-08T00:00:00"/>
    <n v="47"/>
    <n v="1"/>
    <n v="8062.76"/>
    <x v="1"/>
    <x v="0"/>
    <s v="R1011"/>
  </r>
  <r>
    <s v="ID1892"/>
    <n v="1965"/>
    <s v="Aug"/>
    <n v="11"/>
    <s v="11-Aug-1965"/>
    <d v="2023-06-08T00:00:00"/>
    <n v="57"/>
    <n v="0"/>
    <n v="8067.83"/>
    <x v="1"/>
    <x v="1"/>
    <s v="R1013"/>
  </r>
  <r>
    <s v="ID1893"/>
    <n v="1975"/>
    <s v="Dec"/>
    <n v="15"/>
    <s v="15-Dec-1975"/>
    <d v="2023-06-08T00:00:00"/>
    <n v="47"/>
    <n v="1"/>
    <n v="8068.19"/>
    <x v="1"/>
    <x v="2"/>
    <s v="R1011"/>
  </r>
  <r>
    <s v="ID1894"/>
    <n v="1965"/>
    <s v="Oct"/>
    <n v="21"/>
    <s v="21-Oct-1965"/>
    <d v="2023-06-08T00:00:00"/>
    <n v="57"/>
    <n v="0"/>
    <n v="8071.57"/>
    <x v="1"/>
    <x v="1"/>
    <s v="R1011"/>
  </r>
  <r>
    <s v="ID1895"/>
    <n v="1993"/>
    <s v="Nov"/>
    <n v="7"/>
    <s v="7-Nov-1993"/>
    <d v="2023-06-08T00:00:00"/>
    <n v="29"/>
    <n v="0"/>
    <n v="8077.41"/>
    <x v="0"/>
    <x v="1"/>
    <s v="R1026"/>
  </r>
  <r>
    <s v="ID1896"/>
    <n v="2001"/>
    <s v="Aug"/>
    <n v="28"/>
    <s v="28-Aug-2001"/>
    <d v="2023-06-08T00:00:00"/>
    <n v="21"/>
    <n v="0"/>
    <n v="8081.26"/>
    <x v="0"/>
    <x v="2"/>
    <s v="R1012"/>
  </r>
  <r>
    <s v="ID1897"/>
    <n v="1994"/>
    <s v="Oct"/>
    <n v="12"/>
    <s v="12-Oct-1994"/>
    <d v="2023-06-08T00:00:00"/>
    <n v="28"/>
    <n v="0"/>
    <n v="8081.74"/>
    <x v="0"/>
    <x v="2"/>
    <s v="R1026"/>
  </r>
  <r>
    <s v="ID1898"/>
    <n v="1975"/>
    <s v="Dec"/>
    <n v="21"/>
    <s v="21-Dec-1975"/>
    <d v="2023-06-08T00:00:00"/>
    <n v="47"/>
    <n v="1"/>
    <n v="8083.92"/>
    <x v="1"/>
    <x v="0"/>
    <s v="R1013"/>
  </r>
  <r>
    <s v="ID1899"/>
    <n v="1967"/>
    <s v="Jun"/>
    <n v="10"/>
    <s v="10-Jun-1967"/>
    <d v="2023-06-08T00:00:00"/>
    <n v="55"/>
    <n v="0"/>
    <n v="8091.3"/>
    <x v="1"/>
    <x v="1"/>
    <s v="R1012"/>
  </r>
  <r>
    <s v="ID19"/>
    <n v="1973"/>
    <s v="Oct"/>
    <n v="11"/>
    <s v="11-Oct-1973"/>
    <d v="2023-06-08T00:00:00"/>
    <n v="49"/>
    <n v="0"/>
    <n v="8112.59"/>
    <x v="0"/>
    <x v="2"/>
    <s v="R1013"/>
  </r>
  <r>
    <s v="ID190"/>
    <n v="1978"/>
    <s v="Sep"/>
    <n v="1"/>
    <s v="1-Sep-1978"/>
    <d v="2023-06-08T00:00:00"/>
    <n v="44"/>
    <n v="2"/>
    <n v="8116.27"/>
    <x v="1"/>
    <x v="1"/>
    <s v="R1012"/>
  </r>
  <r>
    <s v="ID1900"/>
    <n v="1973"/>
    <s v="Dec"/>
    <n v="16"/>
    <s v="16-Dec-1973"/>
    <d v="2023-06-08T00:00:00"/>
    <n v="49"/>
    <n v="0"/>
    <n v="8116.68"/>
    <x v="1"/>
    <x v="1"/>
    <s v="R1011"/>
  </r>
  <r>
    <s v="ID1901"/>
    <n v="1973"/>
    <s v="Aug"/>
    <n v="30"/>
    <s v="30-Aug-1973"/>
    <d v="2023-06-08T00:00:00"/>
    <n v="49"/>
    <n v="0"/>
    <n v="8124.41"/>
    <x v="1"/>
    <x v="1"/>
    <s v="R1013"/>
  </r>
  <r>
    <s v="ID1902"/>
    <n v="1973"/>
    <s v="Sep"/>
    <n v="3"/>
    <s v="3-Sep-1973"/>
    <d v="2023-06-08T00:00:00"/>
    <n v="49"/>
    <n v="0"/>
    <n v="8125.78"/>
    <x v="0"/>
    <x v="2"/>
    <s v="R1013"/>
  </r>
  <r>
    <s v="ID1903"/>
    <n v="1990"/>
    <s v="Jun"/>
    <n v="21"/>
    <s v="21-Jun-1990"/>
    <d v="2023-06-08T00:00:00"/>
    <n v="32"/>
    <n v="3"/>
    <n v="8157.92"/>
    <x v="0"/>
    <x v="0"/>
    <s v="R1025"/>
  </r>
  <r>
    <s v="ID1904"/>
    <n v="1982"/>
    <s v="Jun"/>
    <n v="28"/>
    <s v="28-Jun-1982"/>
    <d v="2023-06-08T00:00:00"/>
    <n v="40"/>
    <n v="4"/>
    <n v="8162.72"/>
    <x v="1"/>
    <x v="0"/>
    <s v="R1012"/>
  </r>
  <r>
    <s v="ID1905"/>
    <n v="1963"/>
    <s v="Nov"/>
    <n v="5"/>
    <s v="5-Nov-1963"/>
    <d v="2023-06-08T00:00:00"/>
    <n v="59"/>
    <n v="0"/>
    <n v="8177.9"/>
    <x v="1"/>
    <x v="1"/>
    <s v="R1013"/>
  </r>
  <r>
    <s v="ID1906"/>
    <n v="1983"/>
    <s v="Jun"/>
    <n v="8"/>
    <s v="8-Jun-1983"/>
    <d v="2023-06-08T00:00:00"/>
    <n v="40"/>
    <n v="3"/>
    <n v="8179.51"/>
    <x v="0"/>
    <x v="2"/>
    <s v="R1020"/>
  </r>
  <r>
    <s v="ID1907"/>
    <n v="1997"/>
    <s v="Oct"/>
    <n v="21"/>
    <s v="21-Oct-1997"/>
    <d v="2023-06-08T00:00:00"/>
    <n v="25"/>
    <n v="0"/>
    <n v="8182.89"/>
    <x v="0"/>
    <x v="1"/>
    <s v="R1026"/>
  </r>
  <r>
    <s v="ID1908"/>
    <n v="1962"/>
    <s v="Nov"/>
    <n v="23"/>
    <s v="23-Nov-1962"/>
    <d v="2023-06-08T00:00:00"/>
    <n v="60"/>
    <n v="0"/>
    <n v="8188.12"/>
    <x v="1"/>
    <x v="0"/>
    <s v="R1013"/>
  </r>
  <r>
    <s v="ID1909"/>
    <n v="1978"/>
    <s v="Oct"/>
    <n v="24"/>
    <s v="24-Oct-1978"/>
    <d v="2023-06-08T00:00:00"/>
    <n v="44"/>
    <n v="2"/>
    <n v="8211.1"/>
    <x v="0"/>
    <x v="0"/>
    <s v="R1013"/>
  </r>
  <r>
    <s v="ID191"/>
    <n v="1978"/>
    <s v="Jun"/>
    <n v="30"/>
    <s v="30-Jun-1978"/>
    <d v="2023-06-08T00:00:00"/>
    <n v="44"/>
    <n v="2"/>
    <n v="8219.2000000000007"/>
    <x v="0"/>
    <x v="2"/>
    <s v="R1013"/>
  </r>
  <r>
    <s v="ID1910"/>
    <n v="1976"/>
    <s v="Sep"/>
    <n v="3"/>
    <s v="3-Sep-1976"/>
    <d v="2023-06-08T00:00:00"/>
    <n v="46"/>
    <n v="1"/>
    <n v="8232.64"/>
    <x v="0"/>
    <x v="0"/>
    <s v="R1013"/>
  </r>
  <r>
    <s v="ID1911"/>
    <n v="1976"/>
    <s v="Jun"/>
    <n v="30"/>
    <s v="30-Jun-1976"/>
    <d v="2023-06-08T00:00:00"/>
    <n v="46"/>
    <n v="1"/>
    <n v="8233.1"/>
    <x v="0"/>
    <x v="2"/>
    <s v="R1013"/>
  </r>
  <r>
    <s v="ID1912"/>
    <n v="1976"/>
    <s v="Sep"/>
    <n v="2"/>
    <s v="2-Sep-1976"/>
    <d v="2023-06-08T00:00:00"/>
    <n v="46"/>
    <n v="1"/>
    <n v="8240.59"/>
    <x v="0"/>
    <x v="2"/>
    <s v="R1013"/>
  </r>
  <r>
    <s v="ID1913"/>
    <n v="1982"/>
    <s v="Sep"/>
    <n v="27"/>
    <s v="27-Sep-1982"/>
    <d v="2023-06-08T00:00:00"/>
    <n v="40"/>
    <n v="3"/>
    <n v="8252.2800000000007"/>
    <x v="0"/>
    <x v="2"/>
    <s v="R1024"/>
  </r>
  <r>
    <s v="ID1914"/>
    <n v="1964"/>
    <s v="Sep"/>
    <n v="5"/>
    <s v="5-Sep-1964"/>
    <d v="2023-06-08T00:00:00"/>
    <n v="58"/>
    <n v="0"/>
    <n v="8268"/>
    <x v="1"/>
    <x v="0"/>
    <s v="R1013"/>
  </r>
  <r>
    <s v="ID1915"/>
    <n v="1974"/>
    <s v="Aug"/>
    <n v="5"/>
    <s v="5-Aug-1974"/>
    <d v="2023-06-08T00:00:00"/>
    <n v="48"/>
    <n v="0"/>
    <n v="8269.0400000000009"/>
    <x v="0"/>
    <x v="1"/>
    <s v="R1011"/>
  </r>
  <r>
    <s v="ID1916"/>
    <n v="2000"/>
    <s v="Nov"/>
    <n v="28"/>
    <s v="28-Nov-2000"/>
    <d v="2023-06-08T00:00:00"/>
    <n v="22"/>
    <n v="0"/>
    <n v="8271.4599999999991"/>
    <x v="0"/>
    <x v="1"/>
    <s v="R1023"/>
  </r>
  <r>
    <s v="ID1917"/>
    <n v="1974"/>
    <s v="Sep"/>
    <n v="26"/>
    <s v="26-Sep-1974"/>
    <d v="2023-06-08T00:00:00"/>
    <n v="48"/>
    <n v="0"/>
    <n v="8277.52"/>
    <x v="0"/>
    <x v="2"/>
    <s v="R1011"/>
  </r>
  <r>
    <s v="ID1918"/>
    <n v="1974"/>
    <s v="Dec"/>
    <n v="22"/>
    <s v="22-Dec-1974"/>
    <d v="2023-06-08T00:00:00"/>
    <n v="48"/>
    <n v="0"/>
    <n v="8280.6200000000008"/>
    <x v="0"/>
    <x v="2"/>
    <s v="R1013"/>
  </r>
  <r>
    <s v="ID1919"/>
    <n v="1974"/>
    <s v="Jun"/>
    <n v="6"/>
    <s v="6-Jun-1974"/>
    <d v="2023-06-08T00:00:00"/>
    <n v="49"/>
    <n v="0"/>
    <n v="8283.68"/>
    <x v="0"/>
    <x v="0"/>
    <s v="R1013"/>
  </r>
  <r>
    <s v="ID192"/>
    <n v="1978"/>
    <s v="Jun"/>
    <n v="26"/>
    <s v="26-Jun-1978"/>
    <d v="2023-06-08T00:00:00"/>
    <n v="44"/>
    <n v="2"/>
    <n v="8302.5400000000009"/>
    <x v="1"/>
    <x v="0"/>
    <s v="R1016"/>
  </r>
  <r>
    <s v="ID1920"/>
    <n v="1979"/>
    <s v="Aug"/>
    <n v="7"/>
    <s v="7-Aug-1979"/>
    <d v="2023-06-08T00:00:00"/>
    <n v="43"/>
    <n v="2"/>
    <n v="8310.84"/>
    <x v="0"/>
    <x v="2"/>
    <s v="R1012"/>
  </r>
  <r>
    <s v="ID1921"/>
    <n v="1993"/>
    <s v="Jun"/>
    <n v="22"/>
    <s v="22-Jun-1993"/>
    <d v="2023-06-08T00:00:00"/>
    <n v="29"/>
    <n v="0"/>
    <n v="8314.65"/>
    <x v="0"/>
    <x v="1"/>
    <s v="R1012"/>
  </r>
  <r>
    <s v="ID1922"/>
    <n v="1976"/>
    <s v="Jul"/>
    <n v="12"/>
    <s v="12-Jul-1976"/>
    <d v="2023-06-08T00:00:00"/>
    <n v="46"/>
    <n v="1"/>
    <n v="8334.4599999999991"/>
    <x v="1"/>
    <x v="2"/>
    <s v="R1016"/>
  </r>
  <r>
    <s v="ID1923"/>
    <n v="1976"/>
    <s v="Jul"/>
    <n v="20"/>
    <s v="20-Jul-1976"/>
    <d v="2023-06-08T00:00:00"/>
    <n v="46"/>
    <n v="1"/>
    <n v="8334.59"/>
    <x v="1"/>
    <x v="2"/>
    <s v="R1016"/>
  </r>
  <r>
    <s v="ID1924"/>
    <n v="1976"/>
    <s v="Jul"/>
    <n v="7"/>
    <s v="7-Jul-1976"/>
    <d v="2023-06-08T00:00:00"/>
    <n v="46"/>
    <n v="1"/>
    <n v="8342.91"/>
    <x v="1"/>
    <x v="1"/>
    <s v="R1016"/>
  </r>
  <r>
    <s v="ID1925"/>
    <n v="1976"/>
    <s v="Jun"/>
    <n v="12"/>
    <s v="12-Jun-1976"/>
    <d v="2023-06-08T00:00:00"/>
    <n v="46"/>
    <n v="2"/>
    <n v="8347.16"/>
    <x v="0"/>
    <x v="1"/>
    <s v="R1013"/>
  </r>
  <r>
    <s v="ID1926"/>
    <n v="1963"/>
    <s v="Sep"/>
    <n v="21"/>
    <s v="21-Sep-1963"/>
    <d v="2023-06-08T00:00:00"/>
    <n v="59"/>
    <n v="0"/>
    <n v="8355.5400000000009"/>
    <x v="1"/>
    <x v="0"/>
    <s v="R1012"/>
  </r>
  <r>
    <s v="ID1927"/>
    <n v="1971"/>
    <s v="Sep"/>
    <n v="4"/>
    <s v="4-Sep-1971"/>
    <d v="2023-06-08T00:00:00"/>
    <n v="51"/>
    <n v="0"/>
    <n v="8396.6200000000008"/>
    <x v="0"/>
    <x v="0"/>
    <s v="R1013"/>
  </r>
  <r>
    <s v="ID1928"/>
    <n v="1971"/>
    <s v="Sep"/>
    <n v="18"/>
    <s v="18-Sep-1971"/>
    <d v="2023-06-08T00:00:00"/>
    <n v="51"/>
    <n v="0"/>
    <n v="8400.01"/>
    <x v="0"/>
    <x v="0"/>
    <s v="R1013"/>
  </r>
  <r>
    <s v="ID1929"/>
    <n v="1979"/>
    <s v="Jun"/>
    <n v="11"/>
    <s v="11-Jun-1979"/>
    <d v="2023-06-08T00:00:00"/>
    <n v="43"/>
    <n v="3"/>
    <n v="8410.0499999999993"/>
    <x v="0"/>
    <x v="2"/>
    <s v="R1012"/>
  </r>
  <r>
    <s v="ID193"/>
    <n v="1977"/>
    <s v="Sep"/>
    <n v="4"/>
    <s v="4-Sep-1977"/>
    <d v="2023-06-08T00:00:00"/>
    <n v="45"/>
    <n v="2"/>
    <n v="8413.4599999999991"/>
    <x v="1"/>
    <x v="1"/>
    <s v="R1012"/>
  </r>
  <r>
    <s v="ID1930"/>
    <n v="1975"/>
    <s v="Sep"/>
    <n v="28"/>
    <s v="28-Sep-1975"/>
    <d v="2023-06-08T00:00:00"/>
    <n v="47"/>
    <n v="1"/>
    <n v="8428.07"/>
    <x v="1"/>
    <x v="2"/>
    <s v="R1012"/>
  </r>
  <r>
    <s v="ID1931"/>
    <n v="1963"/>
    <s v="Sep"/>
    <n v="24"/>
    <s v="24-Sep-1963"/>
    <d v="2023-06-08T00:00:00"/>
    <n v="59"/>
    <n v="0"/>
    <n v="8440.0499999999993"/>
    <x v="1"/>
    <x v="2"/>
    <s v="R1013"/>
  </r>
  <r>
    <s v="ID1932"/>
    <n v="1972"/>
    <s v="Sep"/>
    <n v="9"/>
    <s v="9-Sep-1972"/>
    <d v="2023-06-08T00:00:00"/>
    <n v="50"/>
    <n v="0"/>
    <n v="8442.67"/>
    <x v="0"/>
    <x v="0"/>
    <s v="R1013"/>
  </r>
  <r>
    <s v="ID1933"/>
    <n v="1972"/>
    <s v="Sep"/>
    <n v="4"/>
    <s v="4-Sep-1972"/>
    <d v="2023-06-08T00:00:00"/>
    <n v="50"/>
    <n v="0"/>
    <n v="8444.4699999999993"/>
    <x v="1"/>
    <x v="1"/>
    <s v="R1011"/>
  </r>
  <r>
    <s v="ID1934"/>
    <n v="1966"/>
    <s v="Jun"/>
    <n v="12"/>
    <s v="12-Jun-1966"/>
    <d v="2023-06-08T00:00:00"/>
    <n v="56"/>
    <n v="0"/>
    <n v="8448.66"/>
    <x v="1"/>
    <x v="1"/>
    <s v="R1013"/>
  </r>
  <r>
    <s v="ID1935"/>
    <n v="1984"/>
    <s v="Jun"/>
    <n v="19"/>
    <s v="19-Jun-1984"/>
    <d v="2023-06-08T00:00:00"/>
    <n v="38"/>
    <n v="3"/>
    <n v="8450.82"/>
    <x v="0"/>
    <x v="2"/>
    <s v="R1025"/>
  </r>
  <r>
    <s v="ID1936"/>
    <n v="1972"/>
    <s v="Dec"/>
    <n v="26"/>
    <s v="26-Dec-1972"/>
    <d v="2023-06-08T00:00:00"/>
    <n v="50"/>
    <n v="0"/>
    <n v="8457.82"/>
    <x v="0"/>
    <x v="0"/>
    <s v="R1011"/>
  </r>
  <r>
    <s v="ID1937"/>
    <n v="1992"/>
    <s v="Sep"/>
    <n v="9"/>
    <s v="9-Sep-1992"/>
    <d v="2023-06-08T00:00:00"/>
    <n v="30"/>
    <n v="0"/>
    <n v="8466.35"/>
    <x v="0"/>
    <x v="2"/>
    <s v="R1012"/>
  </r>
  <r>
    <s v="ID1938"/>
    <n v="1993"/>
    <s v="Nov"/>
    <n v="10"/>
    <s v="10-Nov-1993"/>
    <d v="2023-06-08T00:00:00"/>
    <n v="29"/>
    <n v="0"/>
    <n v="8471.65"/>
    <x v="0"/>
    <x v="1"/>
    <s v="R1012"/>
  </r>
  <r>
    <s v="ID1939"/>
    <n v="1977"/>
    <s v="Dec"/>
    <n v="26"/>
    <s v="26-Dec-1977"/>
    <d v="2023-06-08T00:00:00"/>
    <n v="45"/>
    <n v="2"/>
    <n v="8515.76"/>
    <x v="0"/>
    <x v="2"/>
    <s v="R1013"/>
  </r>
  <r>
    <s v="ID194"/>
    <n v="1977"/>
    <s v="Jun"/>
    <n v="21"/>
    <s v="21-Jun-1977"/>
    <d v="2023-06-08T00:00:00"/>
    <n v="45"/>
    <n v="2"/>
    <n v="8516.83"/>
    <x v="0"/>
    <x v="1"/>
    <s v="R1013"/>
  </r>
  <r>
    <s v="ID1940"/>
    <n v="1977"/>
    <s v="Dec"/>
    <n v="29"/>
    <s v="29-Dec-1977"/>
    <d v="2023-06-08T00:00:00"/>
    <n v="45"/>
    <n v="2"/>
    <n v="8520.0300000000007"/>
    <x v="0"/>
    <x v="0"/>
    <s v="R1011"/>
  </r>
  <r>
    <s v="ID1941"/>
    <n v="1979"/>
    <s v="Aug"/>
    <n v="13"/>
    <s v="13-Aug-1979"/>
    <d v="2023-06-08T00:00:00"/>
    <n v="43"/>
    <n v="3"/>
    <n v="8522"/>
    <x v="0"/>
    <x v="2"/>
    <s v="R1011"/>
  </r>
  <r>
    <s v="ID1942"/>
    <n v="1977"/>
    <s v="Jul"/>
    <n v="26"/>
    <s v="26-Jul-1977"/>
    <d v="2023-06-08T00:00:00"/>
    <n v="45"/>
    <n v="2"/>
    <n v="8527.5300000000007"/>
    <x v="0"/>
    <x v="2"/>
    <s v="R1013"/>
  </r>
  <r>
    <s v="ID1943"/>
    <n v="1992"/>
    <s v="Jul"/>
    <n v="24"/>
    <s v="24-Jul-1992"/>
    <d v="2023-06-08T00:00:00"/>
    <n v="30"/>
    <n v="0"/>
    <n v="8534.67"/>
    <x v="0"/>
    <x v="0"/>
    <s v="R1024"/>
  </r>
  <r>
    <s v="ID1944"/>
    <n v="1981"/>
    <s v="Dec"/>
    <n v="27"/>
    <s v="27-Dec-1981"/>
    <d v="2023-06-08T00:00:00"/>
    <n v="41"/>
    <n v="3"/>
    <n v="8538.2900000000009"/>
    <x v="0"/>
    <x v="0"/>
    <s v="R1024"/>
  </r>
  <r>
    <s v="ID1945"/>
    <n v="1975"/>
    <s v="Nov"/>
    <n v="6"/>
    <s v="6-Nov-1975"/>
    <d v="2023-06-08T00:00:00"/>
    <n v="47"/>
    <n v="1"/>
    <n v="8539.67"/>
    <x v="0"/>
    <x v="0"/>
    <s v="R1011"/>
  </r>
  <r>
    <s v="ID1946"/>
    <n v="1992"/>
    <s v="Dec"/>
    <n v="12"/>
    <s v="12-Dec-1992"/>
    <d v="2023-06-08T00:00:00"/>
    <n v="30"/>
    <n v="1"/>
    <n v="8547.69"/>
    <x v="0"/>
    <x v="1"/>
    <s v="R1013"/>
  </r>
  <r>
    <s v="ID1947"/>
    <n v="1975"/>
    <s v="Aug"/>
    <n v="6"/>
    <s v="6-Aug-1975"/>
    <d v="2023-06-08T00:00:00"/>
    <n v="47"/>
    <n v="1"/>
    <n v="8551.35"/>
    <x v="0"/>
    <x v="2"/>
    <s v="R1011"/>
  </r>
  <r>
    <s v="ID1948"/>
    <n v="1975"/>
    <s v="Aug"/>
    <n v="21"/>
    <s v="21-Aug-1975"/>
    <d v="2023-06-08T00:00:00"/>
    <n v="47"/>
    <n v="1"/>
    <n v="8556.91"/>
    <x v="0"/>
    <x v="1"/>
    <s v="R1011"/>
  </r>
  <r>
    <s v="ID1949"/>
    <n v="1988"/>
    <s v="Sep"/>
    <n v="21"/>
    <s v="21-Sep-1988"/>
    <d v="2023-06-08T00:00:00"/>
    <n v="34"/>
    <n v="3"/>
    <n v="8567.25"/>
    <x v="0"/>
    <x v="1"/>
    <s v="R1012"/>
  </r>
  <r>
    <s v="ID195"/>
    <n v="1975"/>
    <s v="Sep"/>
    <n v="26"/>
    <s v="26-Sep-1975"/>
    <d v="2023-06-08T00:00:00"/>
    <n v="47"/>
    <n v="1"/>
    <n v="8569.86"/>
    <x v="0"/>
    <x v="0"/>
    <s v="R1013"/>
  </r>
  <r>
    <s v="ID1950"/>
    <n v="1982"/>
    <s v="Dec"/>
    <n v="6"/>
    <s v="6-Dec-1982"/>
    <d v="2023-06-08T00:00:00"/>
    <n v="40"/>
    <n v="3"/>
    <n v="8572.0400000000009"/>
    <x v="0"/>
    <x v="2"/>
    <s v="R1021"/>
  </r>
  <r>
    <s v="ID1951"/>
    <n v="1987"/>
    <s v="Nov"/>
    <n v="11"/>
    <s v="11-Nov-1987"/>
    <d v="2023-06-08T00:00:00"/>
    <n v="35"/>
    <n v="3"/>
    <n v="8573.2999999999993"/>
    <x v="0"/>
    <x v="2"/>
    <s v="R1021"/>
  </r>
  <r>
    <s v="ID1952"/>
    <n v="1983"/>
    <s v="Dec"/>
    <n v="30"/>
    <s v="30-Dec-1983"/>
    <d v="2023-06-08T00:00:00"/>
    <n v="39"/>
    <n v="5"/>
    <n v="8582.2999999999993"/>
    <x v="0"/>
    <x v="1"/>
    <s v="R1013"/>
  </r>
  <r>
    <s v="ID1953"/>
    <n v="1983"/>
    <s v="Jul"/>
    <n v="25"/>
    <s v="25-Jul-1983"/>
    <d v="2023-06-08T00:00:00"/>
    <n v="39"/>
    <n v="5"/>
    <n v="8596.83"/>
    <x v="0"/>
    <x v="0"/>
    <s v="R1013"/>
  </r>
  <r>
    <s v="ID1954"/>
    <n v="1973"/>
    <s v="Jul"/>
    <n v="11"/>
    <s v="11-Jul-1973"/>
    <d v="2023-06-08T00:00:00"/>
    <n v="49"/>
    <n v="0"/>
    <n v="8601.33"/>
    <x v="0"/>
    <x v="1"/>
    <s v="R1013"/>
  </r>
  <r>
    <s v="ID1955"/>
    <n v="1977"/>
    <s v="Sep"/>
    <n v="24"/>
    <s v="24-Sep-1977"/>
    <d v="2023-06-08T00:00:00"/>
    <n v="45"/>
    <n v="2"/>
    <n v="8603.82"/>
    <x v="0"/>
    <x v="1"/>
    <s v="R1019"/>
  </r>
  <r>
    <s v="ID1956"/>
    <n v="1977"/>
    <s v="Nov"/>
    <n v="12"/>
    <s v="12-Nov-1977"/>
    <d v="2023-06-08T00:00:00"/>
    <n v="45"/>
    <n v="2"/>
    <n v="8604.48"/>
    <x v="1"/>
    <x v="2"/>
    <s v="R1016"/>
  </r>
  <r>
    <s v="ID1957"/>
    <n v="1977"/>
    <s v="Oct"/>
    <n v="15"/>
    <s v="15-Oct-1977"/>
    <d v="2023-06-08T00:00:00"/>
    <n v="45"/>
    <n v="3"/>
    <n v="8605.36"/>
    <x v="0"/>
    <x v="2"/>
    <s v="R1013"/>
  </r>
  <r>
    <s v="ID1958"/>
    <n v="1979"/>
    <s v="Jul"/>
    <n v="17"/>
    <s v="17-Jul-1979"/>
    <d v="2023-06-08T00:00:00"/>
    <n v="43"/>
    <n v="3"/>
    <n v="8606.2199999999993"/>
    <x v="2"/>
    <x v="2"/>
    <s v="R1014"/>
  </r>
  <r>
    <s v="ID1959"/>
    <n v="1977"/>
    <s v="Sep"/>
    <n v="2"/>
    <s v="2-Sep-1977"/>
    <d v="2023-06-08T00:00:00"/>
    <n v="45"/>
    <n v="3"/>
    <n v="8615.2999999999993"/>
    <x v="0"/>
    <x v="0"/>
    <s v="R1011"/>
  </r>
  <r>
    <s v="ID196"/>
    <n v="1975"/>
    <s v="Aug"/>
    <n v="3"/>
    <s v="3-Aug-1975"/>
    <d v="2023-06-08T00:00:00"/>
    <n v="47"/>
    <n v="1"/>
    <n v="8627.5400000000009"/>
    <x v="0"/>
    <x v="2"/>
    <s v="R1017"/>
  </r>
  <r>
    <s v="ID1960"/>
    <n v="1965"/>
    <s v="Oct"/>
    <n v="21"/>
    <s v="21-Oct-1965"/>
    <d v="2023-06-08T00:00:00"/>
    <n v="57"/>
    <n v="0"/>
    <n v="8665.09"/>
    <x v="1"/>
    <x v="2"/>
    <s v="R1012"/>
  </r>
  <r>
    <s v="ID1961"/>
    <n v="1969"/>
    <s v="Aug"/>
    <n v="10"/>
    <s v="10-Aug-1969"/>
    <d v="2023-06-08T00:00:00"/>
    <n v="53"/>
    <n v="0"/>
    <n v="8665.14"/>
    <x v="0"/>
    <x v="0"/>
    <s v="R1013"/>
  </r>
  <r>
    <s v="ID1962"/>
    <n v="1974"/>
    <s v="Aug"/>
    <n v="16"/>
    <s v="16-Aug-1974"/>
    <d v="2023-06-08T00:00:00"/>
    <n v="48"/>
    <n v="0"/>
    <n v="8671.19"/>
    <x v="0"/>
    <x v="1"/>
    <s v="R1012"/>
  </r>
  <r>
    <s v="ID1963"/>
    <n v="1973"/>
    <s v="Oct"/>
    <n v="11"/>
    <s v="11-Oct-1973"/>
    <d v="2023-06-08T00:00:00"/>
    <n v="49"/>
    <n v="0"/>
    <n v="8688.86"/>
    <x v="0"/>
    <x v="1"/>
    <s v="R1017"/>
  </r>
  <r>
    <s v="ID1964"/>
    <n v="1980"/>
    <s v="Oct"/>
    <n v="28"/>
    <s v="28-Oct-1980"/>
    <d v="2023-06-08T00:00:00"/>
    <n v="42"/>
    <n v="2"/>
    <n v="8701.84"/>
    <x v="0"/>
    <x v="0"/>
    <s v="R1021"/>
  </r>
  <r>
    <s v="ID1965"/>
    <n v="1973"/>
    <s v="Jun"/>
    <n v="25"/>
    <s v="25-Jun-1973"/>
    <d v="2023-06-08T00:00:00"/>
    <n v="49"/>
    <n v="1"/>
    <n v="8703.4599999999991"/>
    <x v="1"/>
    <x v="0"/>
    <s v="R1011"/>
  </r>
  <r>
    <s v="ID1966"/>
    <n v="1976"/>
    <s v="Jun"/>
    <n v="17"/>
    <s v="17-Jun-1976"/>
    <d v="2023-06-08T00:00:00"/>
    <n v="46"/>
    <n v="2"/>
    <n v="8733.23"/>
    <x v="0"/>
    <x v="0"/>
    <s v="R1012"/>
  </r>
  <r>
    <s v="ID1967"/>
    <n v="1999"/>
    <s v="Aug"/>
    <n v="23"/>
    <s v="23-Aug-1999"/>
    <d v="2023-06-08T00:00:00"/>
    <n v="23"/>
    <n v="0"/>
    <n v="8747.68"/>
    <x v="0"/>
    <x v="0"/>
    <s v="R1011"/>
  </r>
  <r>
    <s v="ID1968"/>
    <n v="1969"/>
    <s v="Sep"/>
    <n v="9"/>
    <s v="9-Sep-1969"/>
    <d v="2023-06-08T00:00:00"/>
    <n v="53"/>
    <n v="0"/>
    <n v="8760.1200000000008"/>
    <x v="0"/>
    <x v="1"/>
    <s v="R1013"/>
  </r>
  <r>
    <s v="ID1969"/>
    <n v="1974"/>
    <s v="Sep"/>
    <n v="6"/>
    <s v="6-Sep-1974"/>
    <d v="2023-06-08T00:00:00"/>
    <n v="48"/>
    <n v="1"/>
    <n v="8765.25"/>
    <x v="0"/>
    <x v="0"/>
    <s v="R1012"/>
  </r>
  <r>
    <s v="ID197"/>
    <n v="1971"/>
    <s v="Aug"/>
    <n v="23"/>
    <s v="23-Aug-1971"/>
    <d v="2023-06-08T00:00:00"/>
    <n v="51"/>
    <n v="0"/>
    <n v="8782.4699999999993"/>
    <x v="0"/>
    <x v="0"/>
    <s v="R1011"/>
  </r>
  <r>
    <s v="ID1970"/>
    <n v="1971"/>
    <s v="Jun"/>
    <n v="18"/>
    <s v="18-Jun-1971"/>
    <d v="2023-06-08T00:00:00"/>
    <n v="51"/>
    <n v="0"/>
    <n v="8798.59"/>
    <x v="0"/>
    <x v="1"/>
    <s v="R1011"/>
  </r>
  <r>
    <s v="ID1971"/>
    <n v="1965"/>
    <s v="Aug"/>
    <n v="29"/>
    <s v="29-Aug-1965"/>
    <d v="2023-06-08T00:00:00"/>
    <n v="57"/>
    <n v="0"/>
    <n v="8800.49"/>
    <x v="1"/>
    <x v="2"/>
    <s v="R1013"/>
  </r>
  <r>
    <s v="ID1972"/>
    <n v="2001"/>
    <s v="Nov"/>
    <n v="7"/>
    <s v="7-Nov-2001"/>
    <d v="2023-06-08T00:00:00"/>
    <n v="21"/>
    <n v="0"/>
    <n v="8821.8799999999992"/>
    <x v="0"/>
    <x v="0"/>
    <s v="R1023"/>
  </r>
  <r>
    <s v="ID1973"/>
    <n v="1976"/>
    <s v="Jun"/>
    <n v="14"/>
    <s v="14-Jun-1976"/>
    <d v="2023-06-08T00:00:00"/>
    <n v="46"/>
    <n v="2"/>
    <n v="8823.2800000000007"/>
    <x v="0"/>
    <x v="1"/>
    <s v="R1011"/>
  </r>
  <r>
    <s v="ID1974"/>
    <n v="1976"/>
    <s v="Oct"/>
    <n v="19"/>
    <s v="19-Oct-1976"/>
    <d v="2023-06-08T00:00:00"/>
    <n v="46"/>
    <n v="1"/>
    <n v="8823.99"/>
    <x v="0"/>
    <x v="0"/>
    <s v="R1024"/>
  </r>
  <r>
    <s v="ID1975"/>
    <n v="1988"/>
    <s v="Aug"/>
    <n v="22"/>
    <s v="22-Aug-1988"/>
    <d v="2023-06-08T00:00:00"/>
    <n v="34"/>
    <n v="3"/>
    <n v="8824.27"/>
    <x v="0"/>
    <x v="1"/>
    <s v="R1025"/>
  </r>
  <r>
    <s v="ID1976"/>
    <n v="1976"/>
    <s v="Jul"/>
    <n v="14"/>
    <s v="14-Jul-1976"/>
    <d v="2023-06-08T00:00:00"/>
    <n v="46"/>
    <n v="2"/>
    <n v="8825.09"/>
    <x v="0"/>
    <x v="0"/>
    <s v="R1011"/>
  </r>
  <r>
    <s v="ID1977"/>
    <n v="1972"/>
    <s v="Nov"/>
    <n v="14"/>
    <s v="14-Nov-1972"/>
    <d v="2023-06-08T00:00:00"/>
    <n v="50"/>
    <n v="0"/>
    <n v="8827.2099999999991"/>
    <x v="1"/>
    <x v="1"/>
    <s v="R1012"/>
  </r>
  <r>
    <s v="ID1978"/>
    <n v="1972"/>
    <s v="Nov"/>
    <n v="22"/>
    <s v="22-Nov-1972"/>
    <d v="2023-06-08T00:00:00"/>
    <n v="50"/>
    <n v="0"/>
    <n v="8835.26"/>
    <x v="1"/>
    <x v="2"/>
    <s v="R1012"/>
  </r>
  <r>
    <s v="ID1979"/>
    <n v="1974"/>
    <s v="Jun"/>
    <n v="18"/>
    <s v="18-Jun-1974"/>
    <d v="2023-06-08T00:00:00"/>
    <n v="48"/>
    <n v="1"/>
    <n v="8871.15"/>
    <x v="0"/>
    <x v="0"/>
    <s v="R1013"/>
  </r>
  <r>
    <s v="ID198"/>
    <n v="1973"/>
    <s v="Sep"/>
    <n v="9"/>
    <s v="9-Sep-1973"/>
    <d v="2023-06-08T00:00:00"/>
    <n v="49"/>
    <n v="0"/>
    <n v="8890.59"/>
    <x v="0"/>
    <x v="0"/>
    <s v="R1012"/>
  </r>
  <r>
    <s v="ID1980"/>
    <n v="1978"/>
    <s v="Dec"/>
    <n v="16"/>
    <s v="16-Dec-1978"/>
    <d v="2023-06-08T00:00:00"/>
    <n v="44"/>
    <n v="3"/>
    <n v="8891.14"/>
    <x v="0"/>
    <x v="0"/>
    <s v="R1017"/>
  </r>
  <r>
    <s v="ID1981"/>
    <n v="1997"/>
    <s v="Nov"/>
    <n v="28"/>
    <s v="28-Nov-1997"/>
    <d v="2023-06-08T00:00:00"/>
    <n v="25"/>
    <n v="0"/>
    <n v="8906.14"/>
    <x v="0"/>
    <x v="2"/>
    <s v="R1012"/>
  </r>
  <r>
    <s v="ID1982"/>
    <n v="1967"/>
    <s v="Sep"/>
    <n v="6"/>
    <s v="6-Sep-1967"/>
    <d v="2023-06-08T00:00:00"/>
    <n v="55"/>
    <n v="0"/>
    <n v="8908.4699999999993"/>
    <x v="1"/>
    <x v="2"/>
    <s v="R1013"/>
  </r>
  <r>
    <s v="ID1983"/>
    <n v="1975"/>
    <s v="Jul"/>
    <n v="7"/>
    <s v="7-Jul-1975"/>
    <d v="2023-06-08T00:00:00"/>
    <n v="47"/>
    <n v="1"/>
    <n v="8930.93"/>
    <x v="0"/>
    <x v="2"/>
    <s v="R1012"/>
  </r>
  <r>
    <s v="ID1984"/>
    <n v="1972"/>
    <s v="Jun"/>
    <n v="6"/>
    <s v="6-Jun-1972"/>
    <d v="2023-06-08T00:00:00"/>
    <n v="51"/>
    <n v="0"/>
    <n v="8932.08"/>
    <x v="0"/>
    <x v="1"/>
    <s v="R1011"/>
  </r>
  <r>
    <s v="ID1985"/>
    <n v="1976"/>
    <s v="Dec"/>
    <n v="25"/>
    <s v="25-Dec-1976"/>
    <d v="2023-06-08T00:00:00"/>
    <n v="46"/>
    <n v="3"/>
    <n v="8944.1200000000008"/>
    <x v="1"/>
    <x v="2"/>
    <s v="R1013"/>
  </r>
  <r>
    <s v="ID1986"/>
    <n v="1992"/>
    <s v="Sep"/>
    <n v="27"/>
    <s v="27-Sep-1992"/>
    <d v="2023-06-08T00:00:00"/>
    <n v="30"/>
    <n v="0"/>
    <n v="8954.99"/>
    <x v="0"/>
    <x v="0"/>
    <s v="R1026"/>
  </r>
  <r>
    <s v="ID1987"/>
    <n v="1974"/>
    <s v="Aug"/>
    <n v="17"/>
    <s v="17-Aug-1974"/>
    <d v="2023-06-08T00:00:00"/>
    <n v="48"/>
    <n v="1"/>
    <n v="8964.06"/>
    <x v="1"/>
    <x v="2"/>
    <s v="R1016"/>
  </r>
  <r>
    <s v="ID1988"/>
    <n v="1983"/>
    <s v="Jul"/>
    <n v="15"/>
    <s v="15-Jul-1983"/>
    <d v="2023-06-08T00:00:00"/>
    <n v="39"/>
    <n v="5"/>
    <n v="8965.7999999999993"/>
    <x v="0"/>
    <x v="0"/>
    <s v="R1012"/>
  </r>
  <r>
    <s v="ID1989"/>
    <n v="1974"/>
    <s v="Sep"/>
    <n v="8"/>
    <s v="8-Sep-1974"/>
    <d v="2023-06-08T00:00:00"/>
    <n v="48"/>
    <n v="2"/>
    <n v="8968.33"/>
    <x v="1"/>
    <x v="2"/>
    <s v="R1011"/>
  </r>
  <r>
    <s v="ID199"/>
    <n v="1974"/>
    <s v="Jul"/>
    <n v="21"/>
    <s v="21-Jul-1974"/>
    <d v="2023-06-08T00:00:00"/>
    <n v="48"/>
    <n v="2"/>
    <n v="8978.19"/>
    <x v="0"/>
    <x v="2"/>
    <s v="R1013"/>
  </r>
  <r>
    <s v="ID1990"/>
    <n v="1973"/>
    <s v="Oct"/>
    <n v="11"/>
    <s v="11-Oct-1973"/>
    <d v="2023-06-08T00:00:00"/>
    <n v="49"/>
    <n v="0"/>
    <n v="8988.16"/>
    <x v="0"/>
    <x v="1"/>
    <s v="R1012"/>
  </r>
  <r>
    <s v="ID1991"/>
    <n v="1979"/>
    <s v="Dec"/>
    <n v="16"/>
    <s v="16-Dec-1979"/>
    <d v="2023-06-08T00:00:00"/>
    <n v="43"/>
    <n v="2"/>
    <n v="8998.43"/>
    <x v="0"/>
    <x v="1"/>
    <s v="R1025"/>
  </r>
  <r>
    <s v="ID1992"/>
    <n v="1993"/>
    <s v="Dec"/>
    <n v="1"/>
    <s v="1-Dec-1993"/>
    <d v="2023-06-08T00:00:00"/>
    <n v="29"/>
    <n v="0"/>
    <n v="9010.2000000000007"/>
    <x v="0"/>
    <x v="0"/>
    <s v="R1026"/>
  </r>
  <r>
    <s v="ID1993"/>
    <n v="1972"/>
    <s v="Dec"/>
    <n v="7"/>
    <s v="7-Dec-1972"/>
    <d v="2023-06-08T00:00:00"/>
    <n v="50"/>
    <n v="1"/>
    <n v="9048.0300000000007"/>
    <x v="0"/>
    <x v="2"/>
    <s v="R1013"/>
  </r>
  <r>
    <s v="ID1994"/>
    <n v="1972"/>
    <s v="Dec"/>
    <n v="2"/>
    <s v="2-Dec-1972"/>
    <d v="2023-06-08T00:00:00"/>
    <n v="50"/>
    <n v="1"/>
    <n v="9058.73"/>
    <x v="1"/>
    <x v="2"/>
    <s v="R1013"/>
  </r>
  <r>
    <s v="ID1995"/>
    <n v="1977"/>
    <s v="Nov"/>
    <n v="4"/>
    <s v="4-Nov-1977"/>
    <d v="2023-06-08T00:00:00"/>
    <n v="45"/>
    <n v="2"/>
    <n v="9095.07"/>
    <x v="0"/>
    <x v="2"/>
    <s v="R1024"/>
  </r>
  <r>
    <s v="ID1996"/>
    <n v="1965"/>
    <s v="Nov"/>
    <n v="9"/>
    <s v="9-Nov-1965"/>
    <d v="2023-06-08T00:00:00"/>
    <n v="57"/>
    <n v="0"/>
    <n v="9095.94"/>
    <x v="1"/>
    <x v="1"/>
    <s v="R1011"/>
  </r>
  <r>
    <s v="ID1997"/>
    <n v="1977"/>
    <s v="Dec"/>
    <n v="2"/>
    <s v="2-Dec-1977"/>
    <d v="2023-06-08T00:00:00"/>
    <n v="45"/>
    <n v="3"/>
    <n v="9101.7999999999993"/>
    <x v="0"/>
    <x v="1"/>
    <s v="R1011"/>
  </r>
  <r>
    <s v="ID1998"/>
    <n v="1970"/>
    <s v="Aug"/>
    <n v="12"/>
    <s v="12-Aug-1970"/>
    <d v="2023-06-08T00:00:00"/>
    <n v="52"/>
    <n v="0"/>
    <n v="9140.9500000000007"/>
    <x v="1"/>
    <x v="0"/>
    <s v="R1013"/>
  </r>
  <r>
    <s v="ID1999"/>
    <n v="1970"/>
    <s v="Oct"/>
    <n v="18"/>
    <s v="18-Oct-1970"/>
    <d v="2023-06-08T00:00:00"/>
    <n v="52"/>
    <n v="0"/>
    <n v="9144.57"/>
    <x v="1"/>
    <x v="2"/>
    <s v="R1011"/>
  </r>
  <r>
    <s v="ID2"/>
    <n v="1982"/>
    <s v="Dec"/>
    <n v="8"/>
    <s v="8-Dec-1982"/>
    <d v="2023-06-08T00:00:00"/>
    <n v="40"/>
    <n v="3"/>
    <n v="9147.5"/>
    <x v="0"/>
    <x v="1"/>
    <s v="R1012"/>
  </r>
  <r>
    <s v="ID20"/>
    <n v="1990"/>
    <s v="Aug"/>
    <n v="23"/>
    <s v="23-Aug-1990"/>
    <d v="2023-06-08T00:00:00"/>
    <n v="32"/>
    <n v="3"/>
    <n v="9159.51"/>
    <x v="0"/>
    <x v="2"/>
    <s v="R1021"/>
  </r>
  <r>
    <s v="ID200"/>
    <n v="1970"/>
    <s v="Oct"/>
    <n v="24"/>
    <s v="24-Oct-1970"/>
    <d v="2023-06-08T00:00:00"/>
    <n v="52"/>
    <n v="0"/>
    <n v="9171.75"/>
    <x v="0"/>
    <x v="2"/>
    <s v="R1012"/>
  </r>
  <r>
    <s v="ID2000"/>
    <n v="1971"/>
    <s v="Dec"/>
    <n v="29"/>
    <s v="29-Dec-1971"/>
    <d v="2023-06-08T00:00:00"/>
    <n v="51"/>
    <n v="0"/>
    <n v="9174.14"/>
    <x v="1"/>
    <x v="1"/>
    <s v="R1012"/>
  </r>
  <r>
    <s v="ID2001"/>
    <n v="1973"/>
    <s v="Dec"/>
    <n v="25"/>
    <s v="25-Dec-1973"/>
    <d v="2023-06-08T00:00:00"/>
    <n v="49"/>
    <n v="1"/>
    <n v="9182.17"/>
    <x v="0"/>
    <x v="0"/>
    <s v="R1011"/>
  </r>
  <r>
    <s v="ID2002"/>
    <n v="1976"/>
    <s v="Sep"/>
    <n v="10"/>
    <s v="10-Sep-1976"/>
    <d v="2023-06-08T00:00:00"/>
    <n v="46"/>
    <n v="2"/>
    <n v="9193.84"/>
    <x v="0"/>
    <x v="1"/>
    <s v="R1012"/>
  </r>
  <r>
    <s v="ID2003"/>
    <n v="1986"/>
    <s v="Dec"/>
    <n v="25"/>
    <s v="25-Dec-1986"/>
    <d v="2023-06-08T00:00:00"/>
    <n v="36"/>
    <n v="3"/>
    <n v="9210.06"/>
    <x v="0"/>
    <x v="0"/>
    <s v="R1021"/>
  </r>
  <r>
    <s v="ID2004"/>
    <n v="1981"/>
    <s v="Dec"/>
    <n v="5"/>
    <s v="5-Dec-1981"/>
    <d v="2023-06-08T00:00:00"/>
    <n v="41"/>
    <n v="5"/>
    <n v="9222.4"/>
    <x v="0"/>
    <x v="0"/>
    <s v="R1019"/>
  </r>
  <r>
    <s v="ID2005"/>
    <n v="1975"/>
    <s v="Dec"/>
    <n v="6"/>
    <s v="6-Dec-1975"/>
    <d v="2023-06-08T00:00:00"/>
    <n v="47"/>
    <n v="2"/>
    <n v="9225.26"/>
    <x v="1"/>
    <x v="0"/>
    <s v="R1015"/>
  </r>
  <r>
    <s v="ID2006"/>
    <n v="1980"/>
    <s v="Oct"/>
    <n v="5"/>
    <s v="5-Oct-1980"/>
    <d v="2023-06-08T00:00:00"/>
    <n v="42"/>
    <n v="2"/>
    <n v="9247.94"/>
    <x v="0"/>
    <x v="1"/>
    <s v="R1021"/>
  </r>
  <r>
    <s v="ID2007"/>
    <n v="1974"/>
    <s v="Aug"/>
    <n v="21"/>
    <s v="21-Aug-1974"/>
    <d v="2023-06-08T00:00:00"/>
    <n v="48"/>
    <n v="1"/>
    <n v="9249.5"/>
    <x v="0"/>
    <x v="1"/>
    <s v="R1012"/>
  </r>
  <r>
    <s v="ID2008"/>
    <n v="1971"/>
    <s v="Aug"/>
    <n v="6"/>
    <s v="6-Aug-1971"/>
    <d v="2023-06-08T00:00:00"/>
    <n v="51"/>
    <n v="0"/>
    <n v="9264.7999999999993"/>
    <x v="0"/>
    <x v="1"/>
    <s v="R1011"/>
  </r>
  <r>
    <s v="ID2009"/>
    <n v="1973"/>
    <s v="Oct"/>
    <n v="27"/>
    <s v="27-Oct-1973"/>
    <d v="2023-06-08T00:00:00"/>
    <n v="49"/>
    <n v="1"/>
    <n v="9282.48"/>
    <x v="1"/>
    <x v="2"/>
    <s v="R1016"/>
  </r>
  <r>
    <s v="ID201"/>
    <n v="1971"/>
    <s v="Jul"/>
    <n v="2"/>
    <s v="2-Jul-1971"/>
    <d v="2023-06-08T00:00:00"/>
    <n v="51"/>
    <n v="0"/>
    <n v="9283.56"/>
    <x v="0"/>
    <x v="0"/>
    <s v="R1013"/>
  </r>
  <r>
    <s v="ID2010"/>
    <n v="1969"/>
    <s v="Nov"/>
    <n v="26"/>
    <s v="26-Nov-1969"/>
    <d v="2023-06-08T00:00:00"/>
    <n v="53"/>
    <n v="0"/>
    <n v="9285.8700000000008"/>
    <x v="0"/>
    <x v="0"/>
    <s v="R1013"/>
  </r>
  <r>
    <s v="ID2011"/>
    <n v="1973"/>
    <s v="Oct"/>
    <n v="16"/>
    <s v="16-Oct-1973"/>
    <d v="2023-06-08T00:00:00"/>
    <n v="49"/>
    <n v="1"/>
    <n v="9288.0300000000007"/>
    <x v="0"/>
    <x v="0"/>
    <s v="R1018"/>
  </r>
  <r>
    <s v="ID2012"/>
    <n v="1973"/>
    <s v="Sep"/>
    <n v="18"/>
    <s v="18-Sep-1973"/>
    <d v="2023-06-08T00:00:00"/>
    <n v="49"/>
    <n v="1"/>
    <n v="9290.14"/>
    <x v="1"/>
    <x v="0"/>
    <s v="R1016"/>
  </r>
  <r>
    <s v="ID2013"/>
    <n v="1976"/>
    <s v="Nov"/>
    <n v="3"/>
    <s v="3-Nov-1976"/>
    <d v="2023-06-08T00:00:00"/>
    <n v="46"/>
    <n v="3"/>
    <n v="9301.89"/>
    <x v="0"/>
    <x v="1"/>
    <s v="R1012"/>
  </r>
  <r>
    <s v="ID2014"/>
    <n v="1973"/>
    <s v="Oct"/>
    <n v="16"/>
    <s v="16-Oct-1973"/>
    <d v="2023-06-08T00:00:00"/>
    <n v="49"/>
    <n v="2"/>
    <n v="9304.7000000000007"/>
    <x v="1"/>
    <x v="0"/>
    <s v="R1013"/>
  </r>
  <r>
    <s v="ID2015"/>
    <n v="1963"/>
    <s v="Jun"/>
    <n v="8"/>
    <s v="8-Jun-1963"/>
    <d v="2023-06-08T00:00:00"/>
    <n v="60"/>
    <n v="0"/>
    <n v="9310.81"/>
    <x v="1"/>
    <x v="1"/>
    <s v="R1013"/>
  </r>
  <r>
    <s v="ID2016"/>
    <n v="1977"/>
    <s v="Oct"/>
    <n v="12"/>
    <s v="12-Oct-1977"/>
    <d v="2023-06-08T00:00:00"/>
    <n v="45"/>
    <n v="2"/>
    <n v="9315.41"/>
    <x v="0"/>
    <x v="1"/>
    <s v="R1024"/>
  </r>
  <r>
    <s v="ID2017"/>
    <n v="1988"/>
    <s v="Jul"/>
    <n v="9"/>
    <s v="9-Jul-1988"/>
    <d v="2023-06-08T00:00:00"/>
    <n v="34"/>
    <n v="3"/>
    <n v="9320.26"/>
    <x v="0"/>
    <x v="1"/>
    <s v="R1012"/>
  </r>
  <r>
    <s v="ID2018"/>
    <n v="1996"/>
    <s v="Oct"/>
    <n v="12"/>
    <s v="12-Oct-1996"/>
    <d v="2023-06-08T00:00:00"/>
    <n v="26"/>
    <n v="0"/>
    <n v="9338.61"/>
    <x v="0"/>
    <x v="1"/>
    <s v="R1026"/>
  </r>
  <r>
    <s v="ID2019"/>
    <n v="1988"/>
    <s v="Jul"/>
    <n v="1"/>
    <s v="1-Jul-1988"/>
    <d v="2023-06-08T00:00:00"/>
    <n v="34"/>
    <n v="3"/>
    <n v="9344.2000000000007"/>
    <x v="0"/>
    <x v="1"/>
    <s v="R1021"/>
  </r>
  <r>
    <s v="ID202"/>
    <n v="1971"/>
    <s v="Oct"/>
    <n v="8"/>
    <s v="8-Oct-1971"/>
    <d v="2023-06-08T00:00:00"/>
    <n v="51"/>
    <n v="0"/>
    <n v="9361.33"/>
    <x v="1"/>
    <x v="1"/>
    <s v="R1016"/>
  </r>
  <r>
    <s v="ID2020"/>
    <n v="1969"/>
    <s v="Nov"/>
    <n v="24"/>
    <s v="24-Nov-1969"/>
    <d v="2023-06-08T00:00:00"/>
    <n v="53"/>
    <n v="0"/>
    <n v="9377.4500000000007"/>
    <x v="0"/>
    <x v="0"/>
    <s v="R1013"/>
  </r>
  <r>
    <s v="ID2021"/>
    <n v="1971"/>
    <s v="Nov"/>
    <n v="26"/>
    <s v="26-Nov-1971"/>
    <d v="2023-06-08T00:00:00"/>
    <n v="51"/>
    <n v="1"/>
    <n v="9377.9"/>
    <x v="0"/>
    <x v="1"/>
    <s v="R1013"/>
  </r>
  <r>
    <s v="ID2022"/>
    <n v="1975"/>
    <s v="Dec"/>
    <n v="2"/>
    <s v="2-Dec-1975"/>
    <d v="2023-06-08T00:00:00"/>
    <n v="47"/>
    <n v="1"/>
    <n v="9380.75"/>
    <x v="0"/>
    <x v="2"/>
    <s v="R1024"/>
  </r>
  <r>
    <s v="ID2023"/>
    <n v="1971"/>
    <s v="Dec"/>
    <n v="29"/>
    <s v="29-Dec-1971"/>
    <d v="2023-06-08T00:00:00"/>
    <n v="51"/>
    <n v="1"/>
    <n v="9386.16"/>
    <x v="1"/>
    <x v="2"/>
    <s v="R1013"/>
  </r>
  <r>
    <s v="ID2024"/>
    <n v="1971"/>
    <s v="Oct"/>
    <n v="20"/>
    <s v="20-Oct-1971"/>
    <d v="2023-06-08T00:00:00"/>
    <n v="51"/>
    <n v="1"/>
    <n v="9391.35"/>
    <x v="1"/>
    <x v="0"/>
    <s v="R1011"/>
  </r>
  <r>
    <s v="ID2025"/>
    <n v="1976"/>
    <s v="Oct"/>
    <n v="17"/>
    <s v="17-Oct-1976"/>
    <d v="2023-06-08T00:00:00"/>
    <n v="46"/>
    <n v="2"/>
    <n v="9411.01"/>
    <x v="0"/>
    <x v="0"/>
    <s v="R1024"/>
  </r>
  <r>
    <s v="ID2026"/>
    <n v="1976"/>
    <s v="Oct"/>
    <n v="30"/>
    <s v="30-Oct-1976"/>
    <d v="2023-06-08T00:00:00"/>
    <n v="46"/>
    <n v="3"/>
    <n v="9414.92"/>
    <x v="0"/>
    <x v="2"/>
    <s v="R1011"/>
  </r>
  <r>
    <s v="ID2027"/>
    <n v="1976"/>
    <s v="Nov"/>
    <n v="3"/>
    <s v="3-Nov-1976"/>
    <d v="2023-06-08T00:00:00"/>
    <n v="46"/>
    <n v="2"/>
    <n v="9432.93"/>
    <x v="0"/>
    <x v="1"/>
    <s v="R1024"/>
  </r>
  <r>
    <s v="ID2028"/>
    <n v="1974"/>
    <s v="Nov"/>
    <n v="27"/>
    <s v="27-Nov-1974"/>
    <d v="2023-06-08T00:00:00"/>
    <n v="48"/>
    <n v="1"/>
    <n v="9447.25"/>
    <x v="0"/>
    <x v="1"/>
    <s v="R1024"/>
  </r>
  <r>
    <s v="ID2029"/>
    <n v="1974"/>
    <s v="Jun"/>
    <n v="8"/>
    <s v="8-Jun-1974"/>
    <d v="2023-06-08T00:00:00"/>
    <n v="49"/>
    <n v="1"/>
    <n v="9447.3799999999992"/>
    <x v="0"/>
    <x v="0"/>
    <s v="R1024"/>
  </r>
  <r>
    <s v="ID203"/>
    <n v="1987"/>
    <s v="Nov"/>
    <n v="14"/>
    <s v="14-Nov-1987"/>
    <d v="2023-06-08T00:00:00"/>
    <n v="35"/>
    <n v="3"/>
    <n v="9448.42"/>
    <x v="0"/>
    <x v="0"/>
    <s v="R1021"/>
  </r>
  <r>
    <s v="ID2030"/>
    <n v="1979"/>
    <s v="Jul"/>
    <n v="17"/>
    <s v="17-Jul-1979"/>
    <d v="2023-06-08T00:00:00"/>
    <n v="43"/>
    <n v="2"/>
    <n v="9453.92"/>
    <x v="0"/>
    <x v="2"/>
    <s v="R1021"/>
  </r>
  <r>
    <s v="ID2031"/>
    <n v="1969"/>
    <s v="Jun"/>
    <n v="4"/>
    <s v="4-Jun-1969"/>
    <d v="2023-06-08T00:00:00"/>
    <n v="54"/>
    <n v="0"/>
    <n v="9487.64"/>
    <x v="0"/>
    <x v="2"/>
    <s v="R1013"/>
  </r>
  <r>
    <s v="ID2032"/>
    <n v="1976"/>
    <s v="Nov"/>
    <n v="28"/>
    <s v="28-Nov-1976"/>
    <d v="2023-06-08T00:00:00"/>
    <n v="46"/>
    <n v="3"/>
    <n v="9500.57"/>
    <x v="0"/>
    <x v="0"/>
    <s v="R1017"/>
  </r>
  <r>
    <s v="ID2033"/>
    <n v="1969"/>
    <s v="Aug"/>
    <n v="24"/>
    <s v="24-Aug-1969"/>
    <d v="2023-06-08T00:00:00"/>
    <n v="53"/>
    <n v="0"/>
    <n v="9504.31"/>
    <x v="1"/>
    <x v="2"/>
    <s v="R1013"/>
  </r>
  <r>
    <s v="ID2034"/>
    <n v="1992"/>
    <s v="Aug"/>
    <n v="22"/>
    <s v="22-Aug-1992"/>
    <d v="2023-06-08T00:00:00"/>
    <n v="30"/>
    <n v="0"/>
    <n v="9507.68"/>
    <x v="0"/>
    <x v="1"/>
    <s v="R1012"/>
  </r>
  <r>
    <s v="ID2035"/>
    <n v="1971"/>
    <s v="Nov"/>
    <n v="29"/>
    <s v="29-Nov-1971"/>
    <d v="2023-06-08T00:00:00"/>
    <n v="51"/>
    <n v="0"/>
    <n v="9528.9"/>
    <x v="0"/>
    <x v="2"/>
    <s v="R1011"/>
  </r>
  <r>
    <s v="ID2036"/>
    <n v="1973"/>
    <s v="Dec"/>
    <n v="21"/>
    <s v="21-Dec-1973"/>
    <d v="2023-06-08T00:00:00"/>
    <n v="49"/>
    <n v="0"/>
    <n v="9538.65"/>
    <x v="0"/>
    <x v="0"/>
    <s v="R1021"/>
  </r>
  <r>
    <s v="ID2037"/>
    <n v="1975"/>
    <s v="Jul"/>
    <n v="28"/>
    <s v="28-Jul-1975"/>
    <d v="2023-06-08T00:00:00"/>
    <n v="47"/>
    <n v="1"/>
    <n v="9540.17"/>
    <x v="0"/>
    <x v="2"/>
    <s v="R1024"/>
  </r>
  <r>
    <s v="ID2038"/>
    <n v="1972"/>
    <s v="Sep"/>
    <n v="22"/>
    <s v="22-Sep-1972"/>
    <d v="2023-06-08T00:00:00"/>
    <n v="50"/>
    <n v="0"/>
    <n v="9541.7000000000007"/>
    <x v="0"/>
    <x v="1"/>
    <s v="R1024"/>
  </r>
  <r>
    <s v="ID2039"/>
    <n v="1972"/>
    <s v="Sep"/>
    <n v="22"/>
    <s v="22-Sep-1972"/>
    <d v="2023-06-08T00:00:00"/>
    <n v="50"/>
    <n v="1"/>
    <n v="9549.57"/>
    <x v="0"/>
    <x v="1"/>
    <s v="R1013"/>
  </r>
  <r>
    <s v="ID204"/>
    <n v="1974"/>
    <s v="Aug"/>
    <n v="14"/>
    <s v="14-Aug-1974"/>
    <d v="2023-06-08T00:00:00"/>
    <n v="48"/>
    <n v="3"/>
    <n v="9563.0300000000007"/>
    <x v="1"/>
    <x v="1"/>
    <s v="R1011"/>
  </r>
  <r>
    <s v="ID2040"/>
    <n v="1973"/>
    <s v="Dec"/>
    <n v="1"/>
    <s v="1-Dec-1973"/>
    <d v="2023-06-08T00:00:00"/>
    <n v="49"/>
    <n v="1"/>
    <n v="9566.99"/>
    <x v="0"/>
    <x v="1"/>
    <s v="R1012"/>
  </r>
  <r>
    <s v="ID2041"/>
    <n v="1966"/>
    <s v="Dec"/>
    <n v="4"/>
    <s v="4-Dec-1966"/>
    <d v="2023-06-08T00:00:00"/>
    <n v="56"/>
    <n v="0"/>
    <n v="9582.5400000000009"/>
    <x v="1"/>
    <x v="2"/>
    <s v="R1013"/>
  </r>
  <r>
    <s v="ID2042"/>
    <n v="1973"/>
    <s v="Nov"/>
    <n v="28"/>
    <s v="28-Nov-1973"/>
    <d v="2023-06-08T00:00:00"/>
    <n v="49"/>
    <n v="1"/>
    <n v="9583.89"/>
    <x v="0"/>
    <x v="0"/>
    <s v="R1012"/>
  </r>
  <r>
    <s v="ID2043"/>
    <n v="1981"/>
    <s v="Oct"/>
    <n v="18"/>
    <s v="18-Oct-1981"/>
    <d v="2023-06-08T00:00:00"/>
    <n v="41"/>
    <n v="1"/>
    <n v="9584.0400000000009"/>
    <x v="0"/>
    <x v="1"/>
    <s v="R1021"/>
  </r>
  <r>
    <s v="ID2044"/>
    <n v="1964"/>
    <s v="Dec"/>
    <n v="15"/>
    <s v="15-Dec-1964"/>
    <d v="2023-06-08T00:00:00"/>
    <n v="58"/>
    <n v="0"/>
    <n v="9597.6299999999992"/>
    <x v="1"/>
    <x v="0"/>
    <s v="R1013"/>
  </r>
  <r>
    <s v="ID2045"/>
    <n v="1972"/>
    <s v="Dec"/>
    <n v="27"/>
    <s v="27-Dec-1972"/>
    <d v="2023-06-08T00:00:00"/>
    <n v="50"/>
    <n v="1"/>
    <n v="9617.66"/>
    <x v="1"/>
    <x v="0"/>
    <s v="R1016"/>
  </r>
  <r>
    <s v="ID2046"/>
    <n v="1982"/>
    <s v="Aug"/>
    <n v="29"/>
    <s v="29-Aug-1982"/>
    <d v="2023-06-08T00:00:00"/>
    <n v="40"/>
    <n v="3"/>
    <n v="9619.18"/>
    <x v="0"/>
    <x v="1"/>
    <s v="R1025"/>
  </r>
  <r>
    <s v="ID2047"/>
    <n v="1975"/>
    <s v="Oct"/>
    <n v="29"/>
    <s v="29-Oct-1975"/>
    <d v="2023-06-08T00:00:00"/>
    <n v="47"/>
    <n v="3"/>
    <n v="9620.33"/>
    <x v="1"/>
    <x v="0"/>
    <s v="R1012"/>
  </r>
  <r>
    <s v="ID2048"/>
    <n v="1970"/>
    <s v="Dec"/>
    <n v="16"/>
    <s v="16-Dec-1970"/>
    <d v="2023-06-08T00:00:00"/>
    <n v="52"/>
    <n v="0"/>
    <n v="9625.92"/>
    <x v="0"/>
    <x v="0"/>
    <s v="R1011"/>
  </r>
  <r>
    <s v="ID2049"/>
    <n v="1998"/>
    <s v="Jun"/>
    <n v="23"/>
    <s v="23-Jun-1998"/>
    <d v="2023-06-08T00:00:00"/>
    <n v="24"/>
    <n v="0"/>
    <n v="9628.7900000000009"/>
    <x v="0"/>
    <x v="2"/>
    <s v="R1026"/>
  </r>
  <r>
    <s v="ID205"/>
    <n v="1979"/>
    <s v="Dec"/>
    <n v="19"/>
    <s v="19-Dec-1979"/>
    <d v="2023-06-08T00:00:00"/>
    <n v="43"/>
    <n v="2"/>
    <n v="9630.2999999999993"/>
    <x v="0"/>
    <x v="2"/>
    <s v="R1021"/>
  </r>
  <r>
    <s v="ID2050"/>
    <n v="1972"/>
    <s v="Oct"/>
    <n v="23"/>
    <s v="23-Oct-1972"/>
    <d v="2023-06-08T00:00:00"/>
    <n v="50"/>
    <n v="2"/>
    <n v="9630.4"/>
    <x v="0"/>
    <x v="2"/>
    <s v="R1011"/>
  </r>
  <r>
    <s v="ID2051"/>
    <n v="1968"/>
    <s v="Jun"/>
    <n v="22"/>
    <s v="22-Jun-1968"/>
    <d v="2023-06-08T00:00:00"/>
    <n v="54"/>
    <n v="0"/>
    <n v="9630.91"/>
    <x v="1"/>
    <x v="2"/>
    <s v="R1013"/>
  </r>
  <r>
    <s v="ID2052"/>
    <n v="1970"/>
    <s v="Sep"/>
    <n v="30"/>
    <s v="30-Sep-1970"/>
    <d v="2023-06-08T00:00:00"/>
    <n v="52"/>
    <n v="0"/>
    <n v="9634.5400000000009"/>
    <x v="0"/>
    <x v="2"/>
    <s v="R1011"/>
  </r>
  <r>
    <s v="ID2053"/>
    <n v="1971"/>
    <s v="Jul"/>
    <n v="19"/>
    <s v="19-Jul-1971"/>
    <d v="2023-06-08T00:00:00"/>
    <n v="51"/>
    <n v="0"/>
    <n v="9644.25"/>
    <x v="0"/>
    <x v="1"/>
    <s v="R1012"/>
  </r>
  <r>
    <s v="ID2054"/>
    <n v="1974"/>
    <s v="Jul"/>
    <n v="8"/>
    <s v="8-Jul-1974"/>
    <d v="2023-06-08T00:00:00"/>
    <n v="48"/>
    <n v="0"/>
    <n v="9653.81"/>
    <x v="0"/>
    <x v="2"/>
    <s v="R1011"/>
  </r>
  <r>
    <s v="ID2055"/>
    <n v="1981"/>
    <s v="Aug"/>
    <n v="8"/>
    <s v="8-Aug-1981"/>
    <d v="2023-06-08T00:00:00"/>
    <n v="41"/>
    <n v="1"/>
    <n v="9664.34"/>
    <x v="0"/>
    <x v="0"/>
    <s v="R1011"/>
  </r>
  <r>
    <s v="ID2056"/>
    <n v="1966"/>
    <s v="Sep"/>
    <n v="16"/>
    <s v="16-Sep-1966"/>
    <d v="2023-06-08T00:00:00"/>
    <n v="56"/>
    <n v="0"/>
    <n v="9684.2900000000009"/>
    <x v="1"/>
    <x v="2"/>
    <s v="R1013"/>
  </r>
  <r>
    <s v="ID2057"/>
    <n v="1964"/>
    <s v="Nov"/>
    <n v="7"/>
    <s v="7-Nov-1964"/>
    <d v="2023-06-08T00:00:00"/>
    <n v="58"/>
    <n v="0"/>
    <n v="9698.42"/>
    <x v="1"/>
    <x v="0"/>
    <s v="R1013"/>
  </r>
  <r>
    <s v="ID2058"/>
    <n v="1977"/>
    <s v="Sep"/>
    <n v="19"/>
    <s v="19-Sep-1977"/>
    <d v="2023-06-08T00:00:00"/>
    <n v="45"/>
    <n v="3"/>
    <n v="9704.67"/>
    <x v="0"/>
    <x v="0"/>
    <s v="R1024"/>
  </r>
  <r>
    <s v="ID2059"/>
    <n v="1972"/>
    <s v="Jul"/>
    <n v="10"/>
    <s v="10-Jul-1972"/>
    <d v="2023-06-08T00:00:00"/>
    <n v="50"/>
    <n v="0"/>
    <n v="9710.7099999999991"/>
    <x v="0"/>
    <x v="1"/>
    <s v="R1021"/>
  </r>
  <r>
    <s v="ID206"/>
    <n v="1975"/>
    <s v="Jun"/>
    <n v="27"/>
    <s v="27-Jun-1975"/>
    <d v="2023-06-08T00:00:00"/>
    <n v="47"/>
    <n v="2"/>
    <n v="9715.84"/>
    <x v="0"/>
    <x v="1"/>
    <s v="R1024"/>
  </r>
  <r>
    <s v="ID2060"/>
    <n v="1970"/>
    <s v="Sep"/>
    <n v="12"/>
    <s v="12-Sep-1970"/>
    <d v="2023-06-08T00:00:00"/>
    <n v="52"/>
    <n v="0"/>
    <n v="9722.77"/>
    <x v="1"/>
    <x v="1"/>
    <s v="R1016"/>
  </r>
  <r>
    <s v="ID2061"/>
    <n v="1970"/>
    <s v="Aug"/>
    <n v="18"/>
    <s v="18-Aug-1970"/>
    <d v="2023-06-08T00:00:00"/>
    <n v="52"/>
    <n v="1"/>
    <n v="9724.5300000000007"/>
    <x v="1"/>
    <x v="1"/>
    <s v="R1011"/>
  </r>
  <r>
    <s v="ID2062"/>
    <n v="1970"/>
    <s v="Jul"/>
    <n v="4"/>
    <s v="4-Jul-1970"/>
    <d v="2023-06-08T00:00:00"/>
    <n v="52"/>
    <n v="1"/>
    <n v="9748.91"/>
    <x v="0"/>
    <x v="1"/>
    <s v="R1013"/>
  </r>
  <r>
    <s v="ID2063"/>
    <n v="2001"/>
    <s v="Jul"/>
    <n v="14"/>
    <s v="14-Jul-2001"/>
    <d v="2023-06-08T00:00:00"/>
    <n v="21"/>
    <n v="0"/>
    <n v="9753.49"/>
    <x v="0"/>
    <x v="2"/>
    <s v="R1012"/>
  </r>
  <r>
    <s v="ID2064"/>
    <n v="1965"/>
    <s v="Sep"/>
    <n v="5"/>
    <s v="5-Sep-1965"/>
    <d v="2023-06-08T00:00:00"/>
    <n v="57"/>
    <n v="0"/>
    <n v="9764.08"/>
    <x v="1"/>
    <x v="1"/>
    <s v="R1012"/>
  </r>
  <r>
    <s v="ID2065"/>
    <n v="1973"/>
    <s v="Jul"/>
    <n v="7"/>
    <s v="7-Jul-1973"/>
    <d v="2023-06-08T00:00:00"/>
    <n v="49"/>
    <n v="1"/>
    <n v="9778.35"/>
    <x v="0"/>
    <x v="2"/>
    <s v="R1024"/>
  </r>
  <r>
    <s v="ID2066"/>
    <n v="1996"/>
    <s v="Aug"/>
    <n v="8"/>
    <s v="8-Aug-1996"/>
    <d v="2023-06-08T00:00:00"/>
    <n v="26"/>
    <n v="0"/>
    <n v="9787.32"/>
    <x v="0"/>
    <x v="0"/>
    <s v="R1023"/>
  </r>
  <r>
    <s v="ID2067"/>
    <n v="1977"/>
    <s v="Jun"/>
    <n v="7"/>
    <s v="7-Jun-1977"/>
    <d v="2023-06-08T00:00:00"/>
    <n v="46"/>
    <n v="5"/>
    <n v="9788.8700000000008"/>
    <x v="1"/>
    <x v="2"/>
    <s v="R1013"/>
  </r>
  <r>
    <s v="ID2068"/>
    <n v="1973"/>
    <s v="Sep"/>
    <n v="17"/>
    <s v="17-Sep-1973"/>
    <d v="2023-06-08T00:00:00"/>
    <n v="49"/>
    <n v="2"/>
    <n v="9800.89"/>
    <x v="0"/>
    <x v="1"/>
    <s v="R1013"/>
  </r>
  <r>
    <s v="ID2069"/>
    <n v="1972"/>
    <s v="Jun"/>
    <n v="28"/>
    <s v="28-Jun-1972"/>
    <d v="2023-06-08T00:00:00"/>
    <n v="50"/>
    <n v="0"/>
    <n v="9819.25"/>
    <x v="0"/>
    <x v="2"/>
    <s v="R1021"/>
  </r>
  <r>
    <s v="ID207"/>
    <n v="1972"/>
    <s v="Sep"/>
    <n v="26"/>
    <s v="26-Sep-1972"/>
    <d v="2023-06-08T00:00:00"/>
    <n v="50"/>
    <n v="0"/>
    <n v="9836.2099999999991"/>
    <x v="0"/>
    <x v="0"/>
    <s v="R1021"/>
  </r>
  <r>
    <s v="ID2070"/>
    <n v="1992"/>
    <s v="Aug"/>
    <n v="13"/>
    <s v="13-Aug-1992"/>
    <d v="2023-06-08T00:00:00"/>
    <n v="30"/>
    <n v="0"/>
    <n v="9844.4500000000007"/>
    <x v="0"/>
    <x v="1"/>
    <s v="R1012"/>
  </r>
  <r>
    <s v="ID2071"/>
    <n v="1968"/>
    <s v="Nov"/>
    <n v="4"/>
    <s v="4-Nov-1968"/>
    <d v="2023-06-08T00:00:00"/>
    <n v="54"/>
    <n v="0"/>
    <n v="9850.43"/>
    <x v="1"/>
    <x v="0"/>
    <s v="R1011"/>
  </r>
  <r>
    <s v="ID2072"/>
    <n v="1971"/>
    <s v="Oct"/>
    <n v="23"/>
    <s v="23-Oct-1971"/>
    <d v="2023-06-08T00:00:00"/>
    <n v="51"/>
    <n v="1"/>
    <n v="9855.1299999999992"/>
    <x v="0"/>
    <x v="0"/>
    <s v="R1013"/>
  </r>
  <r>
    <s v="ID2073"/>
    <n v="1971"/>
    <s v="Jul"/>
    <n v="17"/>
    <s v="17-Jul-1971"/>
    <d v="2023-06-08T00:00:00"/>
    <n v="51"/>
    <n v="1"/>
    <n v="9861.0300000000007"/>
    <x v="0"/>
    <x v="2"/>
    <s v="R1011"/>
  </r>
  <r>
    <s v="ID2074"/>
    <n v="1969"/>
    <s v="Oct"/>
    <n v="20"/>
    <s v="20-Oct-1969"/>
    <d v="2023-06-08T00:00:00"/>
    <n v="53"/>
    <n v="0"/>
    <n v="9863.4699999999993"/>
    <x v="1"/>
    <x v="0"/>
    <s v="R1012"/>
  </r>
  <r>
    <s v="ID2075"/>
    <n v="1971"/>
    <s v="Nov"/>
    <n v="9"/>
    <s v="9-Nov-1971"/>
    <d v="2023-06-08T00:00:00"/>
    <n v="51"/>
    <n v="0"/>
    <n v="9866.2999999999993"/>
    <x v="0"/>
    <x v="0"/>
    <s v="R1024"/>
  </r>
  <r>
    <s v="ID2076"/>
    <n v="1969"/>
    <s v="Aug"/>
    <n v="13"/>
    <s v="13-Aug-1969"/>
    <d v="2023-06-08T00:00:00"/>
    <n v="53"/>
    <n v="0"/>
    <n v="9869.81"/>
    <x v="1"/>
    <x v="0"/>
    <s v="R1012"/>
  </r>
  <r>
    <s v="ID2077"/>
    <n v="1998"/>
    <s v="Jul"/>
    <n v="6"/>
    <s v="6-Jul-1998"/>
    <d v="2023-06-08T00:00:00"/>
    <n v="24"/>
    <n v="0"/>
    <n v="9870.59"/>
    <x v="0"/>
    <x v="2"/>
    <s v="R1023"/>
  </r>
  <r>
    <s v="ID2078"/>
    <n v="1971"/>
    <s v="Dec"/>
    <n v="22"/>
    <s v="22-Dec-1971"/>
    <d v="2023-06-08T00:00:00"/>
    <n v="51"/>
    <n v="1"/>
    <n v="9872.7000000000007"/>
    <x v="0"/>
    <x v="2"/>
    <s v="R1011"/>
  </r>
  <r>
    <s v="ID2079"/>
    <n v="1971"/>
    <s v="Jul"/>
    <n v="3"/>
    <s v="3-Jul-1971"/>
    <d v="2023-06-08T00:00:00"/>
    <n v="51"/>
    <n v="0"/>
    <n v="9875.68"/>
    <x v="0"/>
    <x v="0"/>
    <s v="R1024"/>
  </r>
  <r>
    <s v="ID208"/>
    <n v="1971"/>
    <s v="Oct"/>
    <n v="3"/>
    <s v="3-Oct-1971"/>
    <d v="2023-06-08T00:00:00"/>
    <n v="51"/>
    <n v="1"/>
    <n v="9877.61"/>
    <x v="0"/>
    <x v="1"/>
    <s v="R1013"/>
  </r>
  <r>
    <s v="ID2080"/>
    <n v="1971"/>
    <s v="Nov"/>
    <n v="8"/>
    <s v="8-Nov-1971"/>
    <d v="2023-06-08T00:00:00"/>
    <n v="51"/>
    <n v="1"/>
    <n v="9880.07"/>
    <x v="0"/>
    <x v="0"/>
    <s v="R1011"/>
  </r>
  <r>
    <s v="ID2081"/>
    <n v="1966"/>
    <s v="Nov"/>
    <n v="5"/>
    <s v="5-Nov-1966"/>
    <d v="2023-06-08T00:00:00"/>
    <n v="56"/>
    <n v="0"/>
    <n v="9890.23"/>
    <x v="1"/>
    <x v="0"/>
    <s v="R1013"/>
  </r>
  <r>
    <s v="ID2082"/>
    <n v="1996"/>
    <s v="Jul"/>
    <n v="8"/>
    <s v="8-Jul-1996"/>
    <d v="2023-06-08T00:00:00"/>
    <n v="26"/>
    <n v="0"/>
    <n v="9894.69"/>
    <x v="0"/>
    <x v="0"/>
    <s v="R1012"/>
  </r>
  <r>
    <s v="ID2083"/>
    <n v="1962"/>
    <s v="Aug"/>
    <n v="17"/>
    <s v="17-Aug-1962"/>
    <d v="2023-06-08T00:00:00"/>
    <n v="60"/>
    <n v="0"/>
    <n v="9907.83"/>
    <x v="1"/>
    <x v="2"/>
    <s v="R1013"/>
  </r>
  <r>
    <s v="ID2084"/>
    <n v="1972"/>
    <s v="Sep"/>
    <n v="14"/>
    <s v="14-Sep-1972"/>
    <d v="2023-06-08T00:00:00"/>
    <n v="50"/>
    <n v="1"/>
    <n v="9910.36"/>
    <x v="0"/>
    <x v="0"/>
    <s v="R1012"/>
  </r>
  <r>
    <s v="ID2085"/>
    <n v="1985"/>
    <s v="Aug"/>
    <n v="19"/>
    <s v="19-Aug-1985"/>
    <d v="2023-06-08T00:00:00"/>
    <n v="37"/>
    <n v="3"/>
    <n v="9930.64"/>
    <x v="0"/>
    <x v="0"/>
    <s v="R1025"/>
  </r>
  <r>
    <s v="ID2086"/>
    <n v="1983"/>
    <s v="Dec"/>
    <n v="3"/>
    <s v="3-Dec-1983"/>
    <d v="2023-06-08T00:00:00"/>
    <n v="39"/>
    <n v="3"/>
    <n v="9931.9599999999991"/>
    <x v="0"/>
    <x v="2"/>
    <s v="R1012"/>
  </r>
  <r>
    <s v="ID2087"/>
    <n v="1964"/>
    <s v="Sep"/>
    <n v="11"/>
    <s v="11-Sep-1964"/>
    <d v="2023-06-08T00:00:00"/>
    <n v="58"/>
    <n v="0"/>
    <n v="9933.44"/>
    <x v="1"/>
    <x v="0"/>
    <s v="R1013"/>
  </r>
  <r>
    <s v="ID2088"/>
    <n v="1971"/>
    <s v="Dec"/>
    <n v="26"/>
    <s v="26-Dec-1971"/>
    <d v="2023-06-08T00:00:00"/>
    <n v="51"/>
    <n v="1"/>
    <n v="9957.7199999999993"/>
    <x v="0"/>
    <x v="0"/>
    <s v="R1018"/>
  </r>
  <r>
    <s v="ID2089"/>
    <n v="1971"/>
    <s v="Oct"/>
    <n v="6"/>
    <s v="6-Oct-1971"/>
    <d v="2023-06-08T00:00:00"/>
    <n v="51"/>
    <n v="1"/>
    <n v="9964.06"/>
    <x v="0"/>
    <x v="2"/>
    <s v="R1019"/>
  </r>
  <r>
    <s v="ID209"/>
    <n v="1970"/>
    <s v="Aug"/>
    <n v="11"/>
    <s v="11-Aug-1970"/>
    <d v="2023-06-08T00:00:00"/>
    <n v="52"/>
    <n v="0"/>
    <n v="9991.0400000000009"/>
    <x v="0"/>
    <x v="0"/>
    <s v="R1012"/>
  </r>
  <r>
    <s v="ID2090"/>
    <n v="1988"/>
    <s v="Jul"/>
    <n v="3"/>
    <s v="3-Jul-1988"/>
    <d v="2023-06-08T00:00:00"/>
    <n v="34"/>
    <n v="3"/>
    <n v="10011.44"/>
    <x v="1"/>
    <x v="0"/>
    <s v="R1026"/>
  </r>
  <r>
    <s v="ID2091"/>
    <n v="1979"/>
    <s v="Dec"/>
    <n v="28"/>
    <s v="28-Dec-1979"/>
    <d v="2023-06-08T00:00:00"/>
    <n v="43"/>
    <n v="2"/>
    <n v="10027.15"/>
    <x v="1"/>
    <x v="1"/>
    <s v="R1021"/>
  </r>
  <r>
    <s v="ID2092"/>
    <n v="1974"/>
    <s v="Aug"/>
    <n v="30"/>
    <s v="30-Aug-1974"/>
    <d v="2023-06-08T00:00:00"/>
    <n v="48"/>
    <n v="2"/>
    <n v="10043.25"/>
    <x v="1"/>
    <x v="2"/>
    <s v="R1024"/>
  </r>
  <r>
    <s v="ID2093"/>
    <n v="1969"/>
    <s v="Aug"/>
    <n v="22"/>
    <s v="22-Aug-1969"/>
    <d v="2023-06-08T00:00:00"/>
    <n v="53"/>
    <n v="1"/>
    <n v="10065.41"/>
    <x v="1"/>
    <x v="2"/>
    <s v="R1011"/>
  </r>
  <r>
    <s v="ID2094"/>
    <n v="1969"/>
    <s v="Oct"/>
    <n v="27"/>
    <s v="27-Oct-1969"/>
    <d v="2023-06-08T00:00:00"/>
    <n v="53"/>
    <n v="0"/>
    <n v="10072.06"/>
    <x v="1"/>
    <x v="1"/>
    <s v="R1017"/>
  </r>
  <r>
    <s v="ID2095"/>
    <n v="1969"/>
    <s v="Jul"/>
    <n v="3"/>
    <s v="3-Jul-1969"/>
    <d v="2023-06-08T00:00:00"/>
    <n v="53"/>
    <n v="1"/>
    <n v="10085.85"/>
    <x v="1"/>
    <x v="0"/>
    <s v="R1011"/>
  </r>
  <r>
    <s v="ID2096"/>
    <n v="1976"/>
    <s v="Dec"/>
    <n v="19"/>
    <s v="19-Dec-1976"/>
    <d v="2023-06-08T00:00:00"/>
    <n v="46"/>
    <n v="5"/>
    <n v="10096.969999999999"/>
    <x v="1"/>
    <x v="2"/>
    <s v="R1011"/>
  </r>
  <r>
    <s v="ID2097"/>
    <n v="1972"/>
    <s v="Oct"/>
    <n v="19"/>
    <s v="19-Oct-1972"/>
    <d v="2023-06-08T00:00:00"/>
    <n v="50"/>
    <n v="1"/>
    <n v="10106.129999999999"/>
    <x v="1"/>
    <x v="1"/>
    <s v="R1024"/>
  </r>
  <r>
    <s v="ID2098"/>
    <n v="1972"/>
    <s v="Aug"/>
    <n v="8"/>
    <s v="8-Aug-1972"/>
    <d v="2023-06-08T00:00:00"/>
    <n v="50"/>
    <n v="2"/>
    <n v="10107.219999999999"/>
    <x v="1"/>
    <x v="1"/>
    <s v="R1013"/>
  </r>
  <r>
    <s v="ID2099"/>
    <n v="1975"/>
    <s v="Jul"/>
    <n v="2"/>
    <s v="2-Jul-1975"/>
    <d v="2023-06-08T00:00:00"/>
    <n v="47"/>
    <n v="3"/>
    <n v="10115.01"/>
    <x v="1"/>
    <x v="0"/>
    <s v="R1012"/>
  </r>
  <r>
    <s v="ID21"/>
    <n v="1972"/>
    <s v="Nov"/>
    <n v="16"/>
    <s v="16-Nov-1972"/>
    <d v="2023-06-08T00:00:00"/>
    <n v="50"/>
    <n v="2"/>
    <n v="10118.42"/>
    <x v="1"/>
    <x v="0"/>
    <s v="R1011"/>
  </r>
  <r>
    <s v="ID210"/>
    <n v="1997"/>
    <s v="Sep"/>
    <n v="5"/>
    <s v="5-Sep-1997"/>
    <d v="2023-06-08T00:00:00"/>
    <n v="25"/>
    <n v="0"/>
    <n v="10139.84"/>
    <x v="1"/>
    <x v="2"/>
    <s v="R1012"/>
  </r>
  <r>
    <s v="ID2100"/>
    <n v="1974"/>
    <s v="Dec"/>
    <n v="30"/>
    <s v="30-Dec-1974"/>
    <d v="2023-06-08T00:00:00"/>
    <n v="48"/>
    <n v="3"/>
    <n v="10141.14"/>
    <x v="1"/>
    <x v="1"/>
    <s v="R1016"/>
  </r>
  <r>
    <s v="ID2101"/>
    <n v="1981"/>
    <s v="Jun"/>
    <n v="12"/>
    <s v="12-Jun-1981"/>
    <d v="2023-06-08T00:00:00"/>
    <n v="41"/>
    <n v="1"/>
    <n v="10146.129999999999"/>
    <x v="1"/>
    <x v="1"/>
    <s v="R1025"/>
  </r>
  <r>
    <s v="ID2102"/>
    <n v="1973"/>
    <s v="Oct"/>
    <n v="13"/>
    <s v="13-Oct-1973"/>
    <d v="2023-06-08T00:00:00"/>
    <n v="49"/>
    <n v="2"/>
    <n v="10156.780000000001"/>
    <x v="1"/>
    <x v="2"/>
    <s v="R1012"/>
  </r>
  <r>
    <s v="ID2103"/>
    <n v="1972"/>
    <s v="Jul"/>
    <n v="10"/>
    <s v="10-Jul-1972"/>
    <d v="2023-06-08T00:00:00"/>
    <n v="50"/>
    <n v="0"/>
    <n v="10160.870000000001"/>
    <x v="1"/>
    <x v="0"/>
    <s v="R1025"/>
  </r>
  <r>
    <s v="ID2104"/>
    <n v="1985"/>
    <s v="Oct"/>
    <n v="16"/>
    <s v="16-Oct-1985"/>
    <d v="2023-06-08T00:00:00"/>
    <n v="37"/>
    <n v="3"/>
    <n v="10191.82"/>
    <x v="1"/>
    <x v="2"/>
    <s v="R1026"/>
  </r>
  <r>
    <s v="ID2105"/>
    <n v="1970"/>
    <s v="Dec"/>
    <n v="24"/>
    <s v="24-Dec-1970"/>
    <d v="2023-06-08T00:00:00"/>
    <n v="52"/>
    <n v="0"/>
    <n v="10197.77"/>
    <x v="1"/>
    <x v="1"/>
    <s v="R1024"/>
  </r>
  <r>
    <s v="ID2106"/>
    <n v="1967"/>
    <s v="Sep"/>
    <n v="26"/>
    <s v="26-Sep-1967"/>
    <d v="2023-06-08T00:00:00"/>
    <n v="55"/>
    <n v="0"/>
    <n v="10214.64"/>
    <x v="1"/>
    <x v="2"/>
    <s v="R1011"/>
  </r>
  <r>
    <s v="ID2107"/>
    <n v="1967"/>
    <s v="Jun"/>
    <n v="28"/>
    <s v="28-Jun-1967"/>
    <d v="2023-06-08T00:00:00"/>
    <n v="55"/>
    <n v="0"/>
    <n v="10226.280000000001"/>
    <x v="1"/>
    <x v="0"/>
    <s v="R1013"/>
  </r>
  <r>
    <s v="ID2108"/>
    <n v="1968"/>
    <s v="Sep"/>
    <n v="23"/>
    <s v="23-Sep-1968"/>
    <d v="2023-06-08T00:00:00"/>
    <n v="54"/>
    <n v="0"/>
    <n v="10231.5"/>
    <x v="1"/>
    <x v="1"/>
    <s v="R1012"/>
  </r>
  <r>
    <s v="ID2109"/>
    <n v="1975"/>
    <s v="Aug"/>
    <n v="15"/>
    <s v="15-Aug-1975"/>
    <d v="2023-06-08T00:00:00"/>
    <n v="47"/>
    <n v="1"/>
    <n v="10259.129999999999"/>
    <x v="1"/>
    <x v="2"/>
    <s v="R1011"/>
  </r>
  <r>
    <s v="ID211"/>
    <n v="1973"/>
    <s v="Sep"/>
    <n v="5"/>
    <s v="5-Sep-1973"/>
    <d v="2023-06-08T00:00:00"/>
    <n v="49"/>
    <n v="3"/>
    <n v="10264.44"/>
    <x v="1"/>
    <x v="2"/>
    <s v="R1012"/>
  </r>
  <r>
    <s v="ID2110"/>
    <n v="1973"/>
    <s v="Nov"/>
    <n v="27"/>
    <s v="27-Nov-1973"/>
    <d v="2023-06-08T00:00:00"/>
    <n v="49"/>
    <n v="3"/>
    <n v="10269.459999999999"/>
    <x v="1"/>
    <x v="0"/>
    <s v="R1012"/>
  </r>
  <r>
    <s v="ID2111"/>
    <n v="1970"/>
    <s v="Jun"/>
    <n v="21"/>
    <s v="21-Jun-1970"/>
    <d v="2023-06-08T00:00:00"/>
    <n v="52"/>
    <n v="0"/>
    <n v="10274.33"/>
    <x v="1"/>
    <x v="1"/>
    <s v="R1024"/>
  </r>
  <r>
    <s v="ID2112"/>
    <n v="1988"/>
    <s v="Sep"/>
    <n v="14"/>
    <s v="14-Sep-1988"/>
    <d v="2023-06-08T00:00:00"/>
    <n v="34"/>
    <n v="3"/>
    <n v="10276.99"/>
    <x v="1"/>
    <x v="1"/>
    <s v="R1021"/>
  </r>
  <r>
    <s v="ID2113"/>
    <n v="1963"/>
    <s v="Sep"/>
    <n v="24"/>
    <s v="24-Sep-1963"/>
    <d v="2023-06-08T00:00:00"/>
    <n v="59"/>
    <n v="0"/>
    <n v="10308.040000000001"/>
    <x v="1"/>
    <x v="1"/>
    <s v="R1013"/>
  </r>
  <r>
    <s v="ID2114"/>
    <n v="1962"/>
    <s v="Jul"/>
    <n v="12"/>
    <s v="12-Jul-1962"/>
    <d v="2023-06-08T00:00:00"/>
    <n v="60"/>
    <n v="0"/>
    <n v="10310.780000000001"/>
    <x v="1"/>
    <x v="0"/>
    <s v="R1012"/>
  </r>
  <r>
    <s v="ID2115"/>
    <n v="1991"/>
    <s v="Nov"/>
    <n v="17"/>
    <s v="17-Nov-1991"/>
    <d v="2023-06-08T00:00:00"/>
    <n v="31"/>
    <n v="3"/>
    <n v="10315.91"/>
    <x v="1"/>
    <x v="2"/>
    <s v="R1012"/>
  </r>
  <r>
    <s v="ID2116"/>
    <n v="1991"/>
    <s v="Aug"/>
    <n v="21"/>
    <s v="21-Aug-1991"/>
    <d v="2023-06-08T00:00:00"/>
    <n v="31"/>
    <n v="3"/>
    <n v="10322.9"/>
    <x v="1"/>
    <x v="1"/>
    <s v="R1026"/>
  </r>
  <r>
    <s v="ID2117"/>
    <n v="1970"/>
    <s v="Dec"/>
    <n v="1"/>
    <s v="1-Dec-1970"/>
    <d v="2023-06-08T00:00:00"/>
    <n v="52"/>
    <n v="2"/>
    <n v="10325.209999999999"/>
    <x v="1"/>
    <x v="0"/>
    <s v="R1011"/>
  </r>
  <r>
    <s v="ID2118"/>
    <n v="1982"/>
    <s v="Jul"/>
    <n v="21"/>
    <s v="21-Jul-1982"/>
    <d v="2023-06-08T00:00:00"/>
    <n v="40"/>
    <n v="3"/>
    <n v="10329.06"/>
    <x v="1"/>
    <x v="1"/>
    <s v="R1021"/>
  </r>
  <r>
    <s v="ID2119"/>
    <n v="1968"/>
    <s v="Jul"/>
    <n v="19"/>
    <s v="19-Jul-1968"/>
    <d v="2023-06-08T00:00:00"/>
    <n v="54"/>
    <n v="0"/>
    <n v="10338.93"/>
    <x v="1"/>
    <x v="1"/>
    <s v="R1013"/>
  </r>
  <r>
    <s v="ID212"/>
    <n v="1973"/>
    <s v="Aug"/>
    <n v="8"/>
    <s v="8-Aug-1973"/>
    <d v="2023-06-08T00:00:00"/>
    <n v="49"/>
    <n v="0"/>
    <n v="10345.93"/>
    <x v="1"/>
    <x v="2"/>
    <s v="R1021"/>
  </r>
  <r>
    <s v="ID2120"/>
    <n v="1974"/>
    <s v="Sep"/>
    <n v="29"/>
    <s v="29-Sep-1974"/>
    <d v="2023-06-08T00:00:00"/>
    <n v="48"/>
    <n v="0"/>
    <n v="10352.48"/>
    <x v="1"/>
    <x v="1"/>
    <s v="R1012"/>
  </r>
  <r>
    <s v="ID2121"/>
    <n v="1969"/>
    <s v="Jun"/>
    <n v="17"/>
    <s v="17-Jun-1969"/>
    <d v="2023-06-08T00:00:00"/>
    <n v="53"/>
    <n v="0"/>
    <n v="10355.64"/>
    <x v="1"/>
    <x v="1"/>
    <s v="R1012"/>
  </r>
  <r>
    <s v="ID2122"/>
    <n v="1971"/>
    <s v="Sep"/>
    <n v="6"/>
    <s v="6-Sep-1971"/>
    <d v="2023-06-08T00:00:00"/>
    <n v="51"/>
    <n v="0"/>
    <n v="10356.67"/>
    <x v="1"/>
    <x v="1"/>
    <s v="R1025"/>
  </r>
  <r>
    <s v="ID2123"/>
    <n v="1973"/>
    <s v="Sep"/>
    <n v="29"/>
    <s v="29-Sep-1973"/>
    <d v="2023-06-08T00:00:00"/>
    <n v="49"/>
    <n v="2"/>
    <n v="10370.91"/>
    <x v="1"/>
    <x v="0"/>
    <s v="R1024"/>
  </r>
  <r>
    <s v="ID2124"/>
    <n v="1973"/>
    <s v="Sep"/>
    <n v="19"/>
    <s v="19-Sep-1973"/>
    <d v="2023-06-08T00:00:00"/>
    <n v="49"/>
    <n v="3"/>
    <n v="10381.48"/>
    <x v="1"/>
    <x v="0"/>
    <s v="R1013"/>
  </r>
  <r>
    <s v="ID2125"/>
    <n v="1969"/>
    <s v="Jul"/>
    <n v="7"/>
    <s v="7-Jul-1969"/>
    <d v="2023-06-08T00:00:00"/>
    <n v="53"/>
    <n v="0"/>
    <n v="10403.27"/>
    <x v="1"/>
    <x v="2"/>
    <s v="R1020"/>
  </r>
  <r>
    <s v="ID2126"/>
    <n v="1975"/>
    <s v="Jun"/>
    <n v="5"/>
    <s v="5-Jun-1975"/>
    <d v="2023-06-08T00:00:00"/>
    <n v="48"/>
    <n v="4"/>
    <n v="10407.09"/>
    <x v="1"/>
    <x v="1"/>
    <s v="R1015"/>
  </r>
  <r>
    <s v="ID2127"/>
    <n v="1980"/>
    <s v="Oct"/>
    <n v="24"/>
    <s v="24-Oct-1980"/>
    <d v="2023-06-08T00:00:00"/>
    <n v="42"/>
    <n v="2"/>
    <n v="10407.98"/>
    <x v="1"/>
    <x v="1"/>
    <s v="R1021"/>
  </r>
  <r>
    <s v="ID2128"/>
    <n v="1973"/>
    <s v="Oct"/>
    <n v="11"/>
    <s v="11-Oct-1973"/>
    <d v="2023-06-08T00:00:00"/>
    <n v="49"/>
    <n v="0"/>
    <n v="10419.59"/>
    <x v="1"/>
    <x v="2"/>
    <s v="R1025"/>
  </r>
  <r>
    <s v="ID2129"/>
    <n v="1979"/>
    <s v="Nov"/>
    <n v="25"/>
    <s v="25-Nov-1979"/>
    <d v="2023-06-08T00:00:00"/>
    <n v="43"/>
    <n v="2"/>
    <n v="10419.65"/>
    <x v="1"/>
    <x v="2"/>
    <s v="R1025"/>
  </r>
  <r>
    <s v="ID213"/>
    <n v="1968"/>
    <s v="Dec"/>
    <n v="27"/>
    <s v="27-Dec-1968"/>
    <d v="2023-06-08T00:00:00"/>
    <n v="54"/>
    <n v="0"/>
    <n v="10422.92"/>
    <x v="1"/>
    <x v="1"/>
    <s v="R1017"/>
  </r>
  <r>
    <s v="ID2130"/>
    <n v="1968"/>
    <s v="Aug"/>
    <n v="23"/>
    <s v="23-Aug-1968"/>
    <d v="2023-06-08T00:00:00"/>
    <n v="54"/>
    <n v="0"/>
    <n v="10435.07"/>
    <x v="1"/>
    <x v="1"/>
    <s v="R1016"/>
  </r>
  <r>
    <s v="ID2131"/>
    <n v="1968"/>
    <s v="Aug"/>
    <n v="29"/>
    <s v="29-Aug-1968"/>
    <d v="2023-06-08T00:00:00"/>
    <n v="54"/>
    <n v="1"/>
    <n v="10436.1"/>
    <x v="1"/>
    <x v="0"/>
    <s v="R1011"/>
  </r>
  <r>
    <s v="ID2132"/>
    <n v="1968"/>
    <s v="Nov"/>
    <n v="8"/>
    <s v="8-Nov-1968"/>
    <d v="2023-06-08T00:00:00"/>
    <n v="54"/>
    <n v="1"/>
    <n v="10450.549999999999"/>
    <x v="1"/>
    <x v="1"/>
    <s v="R1011"/>
  </r>
  <r>
    <s v="ID2133"/>
    <n v="1964"/>
    <s v="Oct"/>
    <n v="14"/>
    <s v="14-Oct-1964"/>
    <d v="2023-06-08T00:00:00"/>
    <n v="58"/>
    <n v="0"/>
    <n v="10455.1"/>
    <x v="1"/>
    <x v="1"/>
    <s v="R1012"/>
  </r>
  <r>
    <s v="ID2134"/>
    <n v="1976"/>
    <s v="Aug"/>
    <n v="3"/>
    <s v="3-Aug-1976"/>
    <d v="2023-06-08T00:00:00"/>
    <n v="46"/>
    <n v="2"/>
    <n v="10455.14"/>
    <x v="1"/>
    <x v="2"/>
    <s v="R1021"/>
  </r>
  <r>
    <s v="ID2135"/>
    <n v="1964"/>
    <s v="Jul"/>
    <n v="27"/>
    <s v="27-Jul-1964"/>
    <d v="2023-06-08T00:00:00"/>
    <n v="58"/>
    <n v="0"/>
    <n v="10459.19"/>
    <x v="1"/>
    <x v="1"/>
    <s v="R1013"/>
  </r>
  <r>
    <s v="ID2136"/>
    <n v="1969"/>
    <s v="Sep"/>
    <n v="22"/>
    <s v="22-Sep-1969"/>
    <d v="2023-06-08T00:00:00"/>
    <n v="53"/>
    <n v="1"/>
    <n v="10461.98"/>
    <x v="1"/>
    <x v="1"/>
    <s v="R1012"/>
  </r>
  <r>
    <s v="ID2137"/>
    <n v="1987"/>
    <s v="Jun"/>
    <n v="28"/>
    <s v="28-Jun-1987"/>
    <d v="2023-06-08T00:00:00"/>
    <n v="35"/>
    <n v="3"/>
    <n v="10464.83"/>
    <x v="1"/>
    <x v="1"/>
    <s v="R1012"/>
  </r>
  <r>
    <s v="ID2138"/>
    <n v="1978"/>
    <s v="Aug"/>
    <n v="21"/>
    <s v="21-Aug-1978"/>
    <d v="2023-06-08T00:00:00"/>
    <n v="44"/>
    <n v="2"/>
    <n v="10486.55"/>
    <x v="1"/>
    <x v="0"/>
    <s v="R1025"/>
  </r>
  <r>
    <s v="ID2139"/>
    <n v="1972"/>
    <s v="Oct"/>
    <n v="19"/>
    <s v="19-Oct-1972"/>
    <d v="2023-06-08T00:00:00"/>
    <n v="50"/>
    <n v="2"/>
    <n v="10493.95"/>
    <x v="1"/>
    <x v="1"/>
    <s v="R1012"/>
  </r>
  <r>
    <s v="ID214"/>
    <n v="1977"/>
    <s v="Oct"/>
    <n v="25"/>
    <s v="25-Oct-1977"/>
    <d v="2023-06-08T00:00:00"/>
    <n v="45"/>
    <n v="2"/>
    <n v="10495.6"/>
    <x v="1"/>
    <x v="1"/>
    <s v="R1012"/>
  </r>
  <r>
    <s v="ID2140"/>
    <n v="1971"/>
    <s v="Sep"/>
    <n v="26"/>
    <s v="26-Sep-1971"/>
    <d v="2023-06-08T00:00:00"/>
    <n v="51"/>
    <n v="0"/>
    <n v="10546.48"/>
    <x v="1"/>
    <x v="0"/>
    <s v="R1011"/>
  </r>
  <r>
    <s v="ID2141"/>
    <n v="1971"/>
    <s v="Jun"/>
    <n v="29"/>
    <s v="29-Jun-1971"/>
    <d v="2023-06-08T00:00:00"/>
    <n v="51"/>
    <n v="3"/>
    <n v="10560.49"/>
    <x v="1"/>
    <x v="2"/>
    <s v="R1013"/>
  </r>
  <r>
    <s v="ID2142"/>
    <n v="1969"/>
    <s v="Jul"/>
    <n v="17"/>
    <s v="17-Jul-1969"/>
    <d v="2023-06-08T00:00:00"/>
    <n v="53"/>
    <n v="0"/>
    <n v="10564.88"/>
    <x v="1"/>
    <x v="1"/>
    <s v="R1024"/>
  </r>
  <r>
    <s v="ID2143"/>
    <n v="1966"/>
    <s v="Dec"/>
    <n v="11"/>
    <s v="11-Dec-1966"/>
    <d v="2023-06-08T00:00:00"/>
    <n v="56"/>
    <n v="0"/>
    <n v="10577.09"/>
    <x v="1"/>
    <x v="0"/>
    <s v="R1011"/>
  </r>
  <r>
    <s v="ID2144"/>
    <n v="1969"/>
    <s v="Dec"/>
    <n v="25"/>
    <s v="25-Dec-1969"/>
    <d v="2023-06-08T00:00:00"/>
    <n v="53"/>
    <n v="1"/>
    <n v="10579.71"/>
    <x v="1"/>
    <x v="0"/>
    <s v="R1013"/>
  </r>
  <r>
    <s v="ID2145"/>
    <n v="1966"/>
    <s v="Nov"/>
    <n v="3"/>
    <s v="3-Nov-1966"/>
    <d v="2023-06-08T00:00:00"/>
    <n v="56"/>
    <n v="0"/>
    <n v="10594.23"/>
    <x v="1"/>
    <x v="0"/>
    <s v="R1013"/>
  </r>
  <r>
    <s v="ID2146"/>
    <n v="1967"/>
    <s v="Nov"/>
    <n v="29"/>
    <s v="29-Nov-1967"/>
    <d v="2023-06-08T00:00:00"/>
    <n v="55"/>
    <n v="0"/>
    <n v="10594.5"/>
    <x v="1"/>
    <x v="1"/>
    <s v="R1012"/>
  </r>
  <r>
    <s v="ID2147"/>
    <n v="1972"/>
    <s v="Dec"/>
    <n v="14"/>
    <s v="14-Dec-1972"/>
    <d v="2023-06-08T00:00:00"/>
    <n v="50"/>
    <n v="3"/>
    <n v="10600.55"/>
    <x v="1"/>
    <x v="1"/>
    <s v="R1012"/>
  </r>
  <r>
    <s v="ID2148"/>
    <n v="1966"/>
    <s v="Jul"/>
    <n v="20"/>
    <s v="20-Jul-1966"/>
    <d v="2023-06-08T00:00:00"/>
    <n v="56"/>
    <n v="0"/>
    <n v="10601.41"/>
    <x v="1"/>
    <x v="2"/>
    <s v="R1011"/>
  </r>
  <r>
    <s v="ID2149"/>
    <n v="1967"/>
    <s v="Jun"/>
    <n v="23"/>
    <s v="23-Jun-1967"/>
    <d v="2023-06-08T00:00:00"/>
    <n v="55"/>
    <n v="0"/>
    <n v="10601.63"/>
    <x v="1"/>
    <x v="2"/>
    <s v="R1012"/>
  </r>
  <r>
    <s v="ID215"/>
    <n v="1966"/>
    <s v="Jul"/>
    <n v="2"/>
    <s v="2-Jul-1966"/>
    <d v="2023-06-08T00:00:00"/>
    <n v="56"/>
    <n v="0"/>
    <n v="10602.39"/>
    <x v="1"/>
    <x v="0"/>
    <s v="R1011"/>
  </r>
  <r>
    <s v="ID2150"/>
    <n v="1965"/>
    <s v="Jun"/>
    <n v="27"/>
    <s v="27-Jun-1965"/>
    <d v="2023-06-08T00:00:00"/>
    <n v="57"/>
    <n v="0"/>
    <n v="10608.67"/>
    <x v="1"/>
    <x v="0"/>
    <s v="R1012"/>
  </r>
  <r>
    <s v="ID2151"/>
    <n v="1992"/>
    <s v="Jul"/>
    <n v="23"/>
    <s v="23-Jul-1992"/>
    <d v="2023-06-08T00:00:00"/>
    <n v="30"/>
    <n v="0"/>
    <n v="10617.04"/>
    <x v="1"/>
    <x v="0"/>
    <s v="R1026"/>
  </r>
  <r>
    <s v="ID2152"/>
    <n v="1990"/>
    <s v="Jul"/>
    <n v="6"/>
    <s v="6-Jul-1990"/>
    <d v="2023-06-08T00:00:00"/>
    <n v="32"/>
    <n v="3"/>
    <n v="10620.26"/>
    <x v="1"/>
    <x v="0"/>
    <s v="R1012"/>
  </r>
  <r>
    <s v="ID2153"/>
    <n v="1964"/>
    <s v="Aug"/>
    <n v="8"/>
    <s v="8-Aug-1964"/>
    <d v="2023-06-08T00:00:00"/>
    <n v="58"/>
    <n v="0"/>
    <n v="10627.81"/>
    <x v="1"/>
    <x v="0"/>
    <s v="R1013"/>
  </r>
  <r>
    <s v="ID2154"/>
    <n v="1976"/>
    <s v="Nov"/>
    <n v="22"/>
    <s v="22-Nov-1976"/>
    <d v="2023-06-08T00:00:00"/>
    <n v="46"/>
    <n v="2"/>
    <n v="10665.44"/>
    <x v="1"/>
    <x v="2"/>
    <s v="R1021"/>
  </r>
  <r>
    <s v="ID2155"/>
    <n v="1962"/>
    <s v="Sep"/>
    <n v="7"/>
    <s v="7-Sep-1962"/>
    <d v="2023-06-08T00:00:00"/>
    <n v="60"/>
    <n v="0"/>
    <n v="10676.83"/>
    <x v="1"/>
    <x v="0"/>
    <s v="R1013"/>
  </r>
  <r>
    <s v="ID2156"/>
    <n v="1977"/>
    <s v="Aug"/>
    <n v="2"/>
    <s v="2-Aug-1977"/>
    <d v="2023-06-08T00:00:00"/>
    <n v="45"/>
    <n v="2"/>
    <n v="10690.11"/>
    <x v="1"/>
    <x v="2"/>
    <s v="R1021"/>
  </r>
  <r>
    <s v="ID2157"/>
    <n v="1976"/>
    <s v="Sep"/>
    <n v="30"/>
    <s v="30-Sep-1976"/>
    <d v="2023-06-08T00:00:00"/>
    <n v="46"/>
    <n v="2"/>
    <n v="10698.38"/>
    <x v="1"/>
    <x v="1"/>
    <s v="R1025"/>
  </r>
  <r>
    <s v="ID2158"/>
    <n v="1972"/>
    <s v="Oct"/>
    <n v="24"/>
    <s v="24-Oct-1972"/>
    <d v="2023-06-08T00:00:00"/>
    <n v="50"/>
    <n v="3"/>
    <n v="10702.64"/>
    <x v="1"/>
    <x v="0"/>
    <s v="R1013"/>
  </r>
  <r>
    <s v="ID2159"/>
    <n v="1967"/>
    <s v="Jul"/>
    <n v="30"/>
    <s v="30-Jul-1967"/>
    <d v="2023-06-08T00:00:00"/>
    <n v="55"/>
    <n v="0"/>
    <n v="10704.47"/>
    <x v="1"/>
    <x v="2"/>
    <s v="R1011"/>
  </r>
  <r>
    <s v="ID216"/>
    <n v="1967"/>
    <s v="Oct"/>
    <n v="5"/>
    <s v="5-Oct-1967"/>
    <d v="2023-06-08T00:00:00"/>
    <n v="55"/>
    <n v="0"/>
    <n v="10713.64"/>
    <x v="1"/>
    <x v="0"/>
    <s v="R1011"/>
  </r>
  <r>
    <s v="ID2160"/>
    <n v="1992"/>
    <s v="Jun"/>
    <n v="25"/>
    <s v="25-Jun-1992"/>
    <d v="2023-06-08T00:00:00"/>
    <n v="30"/>
    <n v="0"/>
    <n v="10719.57"/>
    <x v="1"/>
    <x v="1"/>
    <s v="R1012"/>
  </r>
  <r>
    <s v="ID2161"/>
    <n v="1974"/>
    <s v="Dec"/>
    <n v="9"/>
    <s v="9-Dec-1974"/>
    <d v="2023-06-08T00:00:00"/>
    <n v="48"/>
    <n v="4"/>
    <n v="10736.87"/>
    <x v="1"/>
    <x v="1"/>
    <s v="R1016"/>
  </r>
  <r>
    <s v="ID2162"/>
    <n v="1986"/>
    <s v="Aug"/>
    <n v="29"/>
    <s v="29-Aug-1986"/>
    <d v="2023-06-08T00:00:00"/>
    <n v="36"/>
    <n v="3"/>
    <n v="10749.02"/>
    <x v="1"/>
    <x v="1"/>
    <s v="R1026"/>
  </r>
  <r>
    <s v="ID2163"/>
    <n v="1989"/>
    <s v="Nov"/>
    <n v="25"/>
    <s v="25-Nov-1989"/>
    <d v="2023-06-08T00:00:00"/>
    <n v="33"/>
    <n v="3"/>
    <n v="10769.75"/>
    <x v="1"/>
    <x v="2"/>
    <s v="R1022"/>
  </r>
  <r>
    <s v="ID2164"/>
    <n v="1967"/>
    <s v="Nov"/>
    <n v="11"/>
    <s v="11-Nov-1967"/>
    <d v="2023-06-08T00:00:00"/>
    <n v="55"/>
    <n v="1"/>
    <n v="10791.96"/>
    <x v="1"/>
    <x v="2"/>
    <s v="R1011"/>
  </r>
  <r>
    <s v="ID2165"/>
    <n v="1999"/>
    <s v="Dec"/>
    <n v="24"/>
    <s v="24-Dec-1999"/>
    <d v="2023-06-08T00:00:00"/>
    <n v="23"/>
    <n v="0"/>
    <n v="10795.94"/>
    <x v="1"/>
    <x v="1"/>
    <s v="R1011"/>
  </r>
  <r>
    <s v="ID2166"/>
    <n v="1967"/>
    <s v="Oct"/>
    <n v="23"/>
    <s v="23-Oct-1967"/>
    <d v="2023-06-08T00:00:00"/>
    <n v="55"/>
    <n v="0"/>
    <n v="10796.35"/>
    <x v="1"/>
    <x v="1"/>
    <s v="R1019"/>
  </r>
  <r>
    <s v="ID2167"/>
    <n v="1970"/>
    <s v="Oct"/>
    <n v="28"/>
    <s v="28-Oct-1970"/>
    <d v="2023-06-08T00:00:00"/>
    <n v="52"/>
    <n v="1"/>
    <n v="10797.34"/>
    <x v="1"/>
    <x v="2"/>
    <s v="R1023"/>
  </r>
  <r>
    <s v="ID2168"/>
    <n v="1970"/>
    <s v="Dec"/>
    <n v="18"/>
    <s v="18-Dec-1970"/>
    <d v="2023-06-08T00:00:00"/>
    <n v="52"/>
    <n v="2"/>
    <n v="10806.84"/>
    <x v="1"/>
    <x v="2"/>
    <s v="R1011"/>
  </r>
  <r>
    <s v="ID2169"/>
    <n v="1967"/>
    <s v="Oct"/>
    <n v="2"/>
    <s v="2-Oct-1967"/>
    <d v="2023-06-08T00:00:00"/>
    <n v="55"/>
    <n v="1"/>
    <n v="10807.49"/>
    <x v="1"/>
    <x v="2"/>
    <s v="R1013"/>
  </r>
  <r>
    <s v="ID217"/>
    <n v="1968"/>
    <s v="Jul"/>
    <n v="28"/>
    <s v="28-Jul-1968"/>
    <d v="2023-06-08T00:00:00"/>
    <n v="54"/>
    <n v="1"/>
    <n v="10825.25"/>
    <x v="1"/>
    <x v="0"/>
    <s v="R1012"/>
  </r>
  <r>
    <s v="ID2170"/>
    <n v="1971"/>
    <s v="Dec"/>
    <n v="20"/>
    <s v="20-Dec-1971"/>
    <d v="2023-06-08T00:00:00"/>
    <n v="51"/>
    <n v="2"/>
    <n v="10848.13"/>
    <x v="1"/>
    <x v="0"/>
    <s v="R1012"/>
  </r>
  <r>
    <s v="ID2171"/>
    <n v="1994"/>
    <s v="Sep"/>
    <n v="6"/>
    <s v="6-Sep-1994"/>
    <d v="2023-06-08T00:00:00"/>
    <n v="28"/>
    <n v="0"/>
    <n v="10886.66"/>
    <x v="1"/>
    <x v="0"/>
    <s v="R1012"/>
  </r>
  <r>
    <s v="ID2172"/>
    <n v="1968"/>
    <s v="Nov"/>
    <n v="13"/>
    <s v="13-Nov-1968"/>
    <d v="2023-06-08T00:00:00"/>
    <n v="54"/>
    <n v="0"/>
    <n v="10923.93"/>
    <x v="1"/>
    <x v="1"/>
    <s v="R1024"/>
  </r>
  <r>
    <s v="ID2173"/>
    <n v="1968"/>
    <s v="Nov"/>
    <n v="12"/>
    <s v="12-Nov-1968"/>
    <d v="2023-06-08T00:00:00"/>
    <n v="54"/>
    <n v="1"/>
    <n v="10928.85"/>
    <x v="1"/>
    <x v="0"/>
    <s v="R1013"/>
  </r>
  <r>
    <s v="ID2174"/>
    <n v="1969"/>
    <s v="Nov"/>
    <n v="10"/>
    <s v="10-Nov-1969"/>
    <d v="2023-06-08T00:00:00"/>
    <n v="53"/>
    <n v="1"/>
    <n v="10942.13"/>
    <x v="1"/>
    <x v="0"/>
    <s v="R1012"/>
  </r>
  <r>
    <s v="ID2175"/>
    <n v="1965"/>
    <s v="Dec"/>
    <n v="4"/>
    <s v="4-Dec-1965"/>
    <d v="2023-06-08T00:00:00"/>
    <n v="57"/>
    <n v="0"/>
    <n v="10959.33"/>
    <x v="1"/>
    <x v="0"/>
    <s v="R1011"/>
  </r>
  <r>
    <s v="ID2176"/>
    <n v="1969"/>
    <s v="Aug"/>
    <n v="14"/>
    <s v="14-Aug-1969"/>
    <d v="2023-06-08T00:00:00"/>
    <n v="53"/>
    <n v="1"/>
    <n v="10959.69"/>
    <x v="1"/>
    <x v="0"/>
    <s v="R1012"/>
  </r>
  <r>
    <s v="ID2177"/>
    <n v="1965"/>
    <s v="Jun"/>
    <n v="19"/>
    <s v="19-Jun-1965"/>
    <d v="2023-06-08T00:00:00"/>
    <n v="57"/>
    <n v="0"/>
    <n v="10965.45"/>
    <x v="1"/>
    <x v="2"/>
    <s v="R1011"/>
  </r>
  <r>
    <s v="ID2178"/>
    <n v="1966"/>
    <s v="Jul"/>
    <n v="9"/>
    <s v="9-Jul-1966"/>
    <d v="2023-06-08T00:00:00"/>
    <n v="56"/>
    <n v="0"/>
    <n v="10976.25"/>
    <x v="1"/>
    <x v="2"/>
    <s v="R1012"/>
  </r>
  <r>
    <s v="ID2179"/>
    <n v="1973"/>
    <s v="Oct"/>
    <n v="21"/>
    <s v="21-Oct-1973"/>
    <d v="2023-06-08T00:00:00"/>
    <n v="49"/>
    <n v="4"/>
    <n v="10977.21"/>
    <x v="1"/>
    <x v="1"/>
    <s v="R1013"/>
  </r>
  <r>
    <s v="ID218"/>
    <n v="1965"/>
    <s v="Dec"/>
    <n v="18"/>
    <s v="18-Dec-1965"/>
    <d v="2023-06-08T00:00:00"/>
    <n v="57"/>
    <n v="0"/>
    <n v="10982.5"/>
    <x v="1"/>
    <x v="0"/>
    <s v="R1013"/>
  </r>
  <r>
    <s v="ID2180"/>
    <n v="2000"/>
    <s v="Sep"/>
    <n v="17"/>
    <s v="17-Sep-2000"/>
    <d v="2023-06-08T00:00:00"/>
    <n v="22"/>
    <n v="0"/>
    <n v="10991.58"/>
    <x v="1"/>
    <x v="0"/>
    <s v="R1012"/>
  </r>
  <r>
    <s v="ID2181"/>
    <n v="1968"/>
    <s v="Oct"/>
    <n v="24"/>
    <s v="24-Oct-1968"/>
    <d v="2023-06-08T00:00:00"/>
    <n v="54"/>
    <n v="2"/>
    <n v="11013.71"/>
    <x v="1"/>
    <x v="1"/>
    <s v="R1013"/>
  </r>
  <r>
    <s v="ID2182"/>
    <n v="1974"/>
    <s v="Dec"/>
    <n v="15"/>
    <s v="15-Dec-1974"/>
    <d v="2023-06-08T00:00:00"/>
    <n v="48"/>
    <n v="4"/>
    <n v="11015.17"/>
    <x v="1"/>
    <x v="1"/>
    <s v="R1012"/>
  </r>
  <r>
    <s v="ID2183"/>
    <n v="1991"/>
    <s v="Jun"/>
    <n v="26"/>
    <s v="26-Jun-1991"/>
    <d v="2023-06-08T00:00:00"/>
    <n v="31"/>
    <n v="3"/>
    <n v="11018.05"/>
    <x v="1"/>
    <x v="2"/>
    <s v="R1012"/>
  </r>
  <r>
    <s v="ID2184"/>
    <n v="1996"/>
    <s v="Jul"/>
    <n v="21"/>
    <s v="21-Jul-1996"/>
    <d v="2023-06-08T00:00:00"/>
    <n v="26"/>
    <n v="0"/>
    <n v="11028.56"/>
    <x v="1"/>
    <x v="0"/>
    <s v="R1012"/>
  </r>
  <r>
    <s v="ID2185"/>
    <n v="1974"/>
    <s v="Dec"/>
    <n v="10"/>
    <s v="10-Dec-1974"/>
    <d v="2023-06-08T00:00:00"/>
    <n v="48"/>
    <n v="4"/>
    <n v="11033.66"/>
    <x v="1"/>
    <x v="0"/>
    <s v="R1012"/>
  </r>
  <r>
    <s v="ID2186"/>
    <n v="1989"/>
    <s v="Oct"/>
    <n v="25"/>
    <s v="25-Oct-1989"/>
    <d v="2023-06-08T00:00:00"/>
    <n v="33"/>
    <n v="3"/>
    <n v="11037.51"/>
    <x v="1"/>
    <x v="1"/>
    <s v="R1012"/>
  </r>
  <r>
    <s v="ID2187"/>
    <n v="1974"/>
    <s v="Aug"/>
    <n v="30"/>
    <s v="30-Aug-1974"/>
    <d v="2023-06-08T00:00:00"/>
    <n v="48"/>
    <n v="0"/>
    <n v="11037.85"/>
    <x v="1"/>
    <x v="2"/>
    <s v="R1025"/>
  </r>
  <r>
    <s v="ID2188"/>
    <n v="2001"/>
    <s v="Dec"/>
    <n v="17"/>
    <s v="17-Dec-2001"/>
    <d v="2023-06-08T00:00:00"/>
    <n v="21"/>
    <n v="0"/>
    <n v="11046.02"/>
    <x v="1"/>
    <x v="1"/>
    <s v="R1026"/>
  </r>
  <r>
    <s v="ID2189"/>
    <n v="2000"/>
    <s v="Sep"/>
    <n v="18"/>
    <s v="18-Sep-2000"/>
    <d v="2023-06-08T00:00:00"/>
    <n v="22"/>
    <n v="0"/>
    <n v="11068.7"/>
    <x v="1"/>
    <x v="1"/>
    <s v="R1011"/>
  </r>
  <r>
    <s v="ID219"/>
    <n v="1971"/>
    <s v="Nov"/>
    <n v="9"/>
    <s v="9-Nov-1971"/>
    <d v="2023-06-08T00:00:00"/>
    <n v="51"/>
    <n v="0"/>
    <n v="11068.77"/>
    <x v="1"/>
    <x v="2"/>
    <s v="R1012"/>
  </r>
  <r>
    <s v="ID2190"/>
    <n v="1966"/>
    <s v="Nov"/>
    <n v="7"/>
    <s v="7-Nov-1966"/>
    <d v="2023-06-08T00:00:00"/>
    <n v="56"/>
    <n v="0"/>
    <n v="11070.54"/>
    <x v="1"/>
    <x v="0"/>
    <s v="R1011"/>
  </r>
  <r>
    <s v="ID2191"/>
    <n v="1966"/>
    <s v="Nov"/>
    <n v="20"/>
    <s v="20-Nov-1966"/>
    <d v="2023-06-08T00:00:00"/>
    <n v="56"/>
    <n v="0"/>
    <n v="11073.18"/>
    <x v="1"/>
    <x v="0"/>
    <s v="R1011"/>
  </r>
  <r>
    <s v="ID2192"/>
    <n v="1967"/>
    <s v="Sep"/>
    <n v="4"/>
    <s v="4-Sep-1967"/>
    <d v="2023-06-08T00:00:00"/>
    <n v="55"/>
    <n v="0"/>
    <n v="11082.58"/>
    <x v="1"/>
    <x v="2"/>
    <s v="R1012"/>
  </r>
  <r>
    <s v="ID2193"/>
    <n v="1972"/>
    <s v="Oct"/>
    <n v="7"/>
    <s v="7-Oct-1972"/>
    <d v="2023-06-08T00:00:00"/>
    <n v="50"/>
    <n v="3"/>
    <n v="11085.59"/>
    <x v="1"/>
    <x v="2"/>
    <s v="R1012"/>
  </r>
  <r>
    <s v="ID2194"/>
    <n v="1966"/>
    <s v="Sep"/>
    <n v="9"/>
    <s v="9-Sep-1966"/>
    <d v="2023-06-08T00:00:00"/>
    <n v="56"/>
    <n v="0"/>
    <n v="11090.72"/>
    <x v="1"/>
    <x v="1"/>
    <s v="R1013"/>
  </r>
  <r>
    <s v="ID2195"/>
    <n v="1966"/>
    <s v="Jul"/>
    <n v="5"/>
    <s v="5-Jul-1966"/>
    <d v="2023-06-08T00:00:00"/>
    <n v="56"/>
    <n v="0"/>
    <n v="11093.62"/>
    <x v="1"/>
    <x v="1"/>
    <s v="R1013"/>
  </r>
  <r>
    <s v="ID2196"/>
    <n v="1980"/>
    <s v="Aug"/>
    <n v="20"/>
    <s v="20-Aug-1980"/>
    <d v="2023-06-08T00:00:00"/>
    <n v="42"/>
    <n v="2"/>
    <n v="11103.33"/>
    <x v="1"/>
    <x v="1"/>
    <s v="R1021"/>
  </r>
  <r>
    <s v="ID2197"/>
    <n v="1969"/>
    <s v="Nov"/>
    <n v="30"/>
    <s v="30-Nov-1969"/>
    <d v="2023-06-08T00:00:00"/>
    <n v="53"/>
    <n v="2"/>
    <n v="11150.78"/>
    <x v="1"/>
    <x v="2"/>
    <s v="R1011"/>
  </r>
  <r>
    <s v="ID2198"/>
    <n v="1969"/>
    <s v="Jun"/>
    <n v="25"/>
    <s v="25-Jun-1969"/>
    <d v="2023-06-08T00:00:00"/>
    <n v="53"/>
    <n v="2"/>
    <n v="11163.57"/>
    <x v="1"/>
    <x v="2"/>
    <s v="R1011"/>
  </r>
  <r>
    <s v="ID2199"/>
    <n v="1966"/>
    <s v="Aug"/>
    <n v="6"/>
    <s v="6-Aug-1966"/>
    <d v="2023-06-08T00:00:00"/>
    <n v="56"/>
    <n v="0"/>
    <n v="11165.42"/>
    <x v="1"/>
    <x v="1"/>
    <s v="R1016"/>
  </r>
  <r>
    <s v="ID22"/>
    <n v="1972"/>
    <s v="Sep"/>
    <n v="3"/>
    <s v="3-Sep-1972"/>
    <d v="2023-06-08T00:00:00"/>
    <n v="50"/>
    <n v="0"/>
    <n v="11186.2"/>
    <x v="1"/>
    <x v="2"/>
    <s v="R1021"/>
  </r>
  <r>
    <s v="ID220"/>
    <n v="1970"/>
    <s v="Jun"/>
    <n v="14"/>
    <s v="14-Jun-1970"/>
    <d v="2023-06-08T00:00:00"/>
    <n v="52"/>
    <n v="2"/>
    <n v="11187.66"/>
    <x v="1"/>
    <x v="2"/>
    <s v="R1012"/>
  </r>
  <r>
    <s v="ID2200"/>
    <n v="1976"/>
    <s v="Jun"/>
    <n v="28"/>
    <s v="28-Jun-1976"/>
    <d v="2023-06-08T00:00:00"/>
    <n v="46"/>
    <n v="2"/>
    <n v="11217.35"/>
    <x v="1"/>
    <x v="2"/>
    <s v="R1025"/>
  </r>
  <r>
    <s v="ID2201"/>
    <n v="1969"/>
    <s v="Dec"/>
    <n v="30"/>
    <s v="30-Dec-1969"/>
    <d v="2023-06-08T00:00:00"/>
    <n v="53"/>
    <n v="2"/>
    <n v="11244.38"/>
    <x v="1"/>
    <x v="1"/>
    <s v="R1016"/>
  </r>
  <r>
    <s v="ID2202"/>
    <n v="1989"/>
    <s v="Dec"/>
    <n v="17"/>
    <s v="17-Dec-1989"/>
    <d v="2023-06-08T00:00:00"/>
    <n v="33"/>
    <n v="3"/>
    <n v="11250.43"/>
    <x v="1"/>
    <x v="2"/>
    <s v="R1026"/>
  </r>
  <r>
    <s v="ID2203"/>
    <n v="1969"/>
    <s v="Aug"/>
    <n v="20"/>
    <s v="20-Aug-1969"/>
    <d v="2023-06-08T00:00:00"/>
    <n v="53"/>
    <n v="3"/>
    <n v="11253.42"/>
    <x v="1"/>
    <x v="1"/>
    <s v="R1011"/>
  </r>
  <r>
    <s v="ID2204"/>
    <n v="1981"/>
    <s v="Oct"/>
    <n v="2"/>
    <s v="2-Oct-1981"/>
    <d v="2023-06-08T00:00:00"/>
    <n v="41"/>
    <n v="1"/>
    <n v="11255.29"/>
    <x v="1"/>
    <x v="1"/>
    <s v="R1026"/>
  </r>
  <r>
    <s v="ID2205"/>
    <n v="1969"/>
    <s v="Oct"/>
    <n v="11"/>
    <s v="11-Oct-1969"/>
    <d v="2023-06-08T00:00:00"/>
    <n v="53"/>
    <n v="3"/>
    <n v="11264.54"/>
    <x v="1"/>
    <x v="2"/>
    <s v="R1011"/>
  </r>
  <r>
    <s v="ID2206"/>
    <n v="1971"/>
    <s v="Dec"/>
    <n v="26"/>
    <s v="26-Dec-1971"/>
    <d v="2023-06-08T00:00:00"/>
    <n v="51"/>
    <n v="0"/>
    <n v="11265.71"/>
    <x v="1"/>
    <x v="1"/>
    <s v="R1025"/>
  </r>
  <r>
    <s v="ID2207"/>
    <n v="2004"/>
    <s v="Oct"/>
    <n v="4"/>
    <s v="4-Oct-2004"/>
    <d v="2023-06-08T00:00:00"/>
    <n v="18"/>
    <n v="1"/>
    <n v="11272.33"/>
    <x v="1"/>
    <x v="2"/>
    <s v="R1019"/>
  </r>
  <r>
    <s v="ID2208"/>
    <n v="1967"/>
    <s v="Jun"/>
    <n v="14"/>
    <s v="14-Jun-1967"/>
    <d v="2023-06-08T00:00:00"/>
    <n v="55"/>
    <n v="0"/>
    <n v="11286.54"/>
    <x v="1"/>
    <x v="0"/>
    <s v="R1024"/>
  </r>
  <r>
    <s v="ID2209"/>
    <n v="1970"/>
    <s v="Jun"/>
    <n v="22"/>
    <s v="22-Jun-1970"/>
    <d v="2023-06-08T00:00:00"/>
    <n v="52"/>
    <n v="3"/>
    <n v="11289.11"/>
    <x v="1"/>
    <x v="1"/>
    <s v="R1012"/>
  </r>
  <r>
    <s v="ID221"/>
    <n v="1988"/>
    <s v="Nov"/>
    <n v="14"/>
    <s v="14-Nov-1988"/>
    <d v="2023-06-08T00:00:00"/>
    <n v="34"/>
    <n v="3"/>
    <n v="11294.57"/>
    <x v="1"/>
    <x v="1"/>
    <s v="R1022"/>
  </r>
  <r>
    <s v="ID2210"/>
    <n v="1972"/>
    <s v="Sep"/>
    <n v="25"/>
    <s v="25-Sep-1972"/>
    <d v="2023-06-08T00:00:00"/>
    <n v="50"/>
    <n v="4"/>
    <n v="11299.34"/>
    <x v="1"/>
    <x v="2"/>
    <s v="R1011"/>
  </r>
  <r>
    <s v="ID2211"/>
    <n v="1968"/>
    <s v="Oct"/>
    <n v="6"/>
    <s v="6-Oct-1968"/>
    <d v="2023-06-08T00:00:00"/>
    <n v="54"/>
    <n v="1"/>
    <n v="11305.93"/>
    <x v="1"/>
    <x v="1"/>
    <s v="R1012"/>
  </r>
  <r>
    <s v="ID2212"/>
    <n v="1963"/>
    <s v="Nov"/>
    <n v="22"/>
    <s v="22-Nov-1963"/>
    <d v="2023-06-08T00:00:00"/>
    <n v="59"/>
    <n v="0"/>
    <n v="11312.33"/>
    <x v="1"/>
    <x v="0"/>
    <s v="R1012"/>
  </r>
  <r>
    <s v="ID2213"/>
    <n v="1995"/>
    <s v="Dec"/>
    <n v="10"/>
    <s v="10-Dec-1995"/>
    <d v="2023-06-08T00:00:00"/>
    <n v="27"/>
    <n v="0"/>
    <n v="11318.57"/>
    <x v="1"/>
    <x v="2"/>
    <s v="R1026"/>
  </r>
  <r>
    <s v="ID2214"/>
    <n v="1963"/>
    <s v="Jul"/>
    <n v="11"/>
    <s v="11-Jul-1963"/>
    <d v="2023-06-08T00:00:00"/>
    <n v="59"/>
    <n v="0"/>
    <n v="11319.12"/>
    <x v="1"/>
    <x v="1"/>
    <s v="R1012"/>
  </r>
  <r>
    <s v="ID2215"/>
    <n v="2002"/>
    <s v="Sep"/>
    <n v="20"/>
    <s v="20-Sep-2002"/>
    <d v="2023-06-08T00:00:00"/>
    <n v="20"/>
    <n v="0"/>
    <n v="11321.49"/>
    <x v="1"/>
    <x v="0"/>
    <s v="R1012"/>
  </r>
  <r>
    <s v="ID2216"/>
    <n v="1989"/>
    <s v="Aug"/>
    <n v="19"/>
    <s v="19-Aug-1989"/>
    <d v="2023-06-08T00:00:00"/>
    <n v="33"/>
    <n v="1"/>
    <n v="11326.71"/>
    <x v="1"/>
    <x v="0"/>
    <s v="R1013"/>
  </r>
  <r>
    <s v="ID2217"/>
    <n v="1968"/>
    <s v="Nov"/>
    <n v="2"/>
    <s v="2-Nov-1968"/>
    <d v="2023-06-08T00:00:00"/>
    <n v="54"/>
    <n v="0"/>
    <n v="11344.32"/>
    <x v="1"/>
    <x v="2"/>
    <s v="R1025"/>
  </r>
  <r>
    <s v="ID2218"/>
    <n v="1964"/>
    <s v="Jul"/>
    <n v="12"/>
    <s v="12-Jul-1964"/>
    <d v="2023-06-08T00:00:00"/>
    <n v="58"/>
    <n v="0"/>
    <n v="11345.52"/>
    <x v="1"/>
    <x v="0"/>
    <s v="R1011"/>
  </r>
  <r>
    <s v="ID2219"/>
    <n v="1965"/>
    <s v="Nov"/>
    <n v="29"/>
    <s v="29-Nov-1965"/>
    <d v="2023-06-08T00:00:00"/>
    <n v="57"/>
    <n v="0"/>
    <n v="11353.23"/>
    <x v="1"/>
    <x v="1"/>
    <s v="R1012"/>
  </r>
  <r>
    <s v="ID222"/>
    <n v="1965"/>
    <s v="Sep"/>
    <n v="26"/>
    <s v="26-Sep-1965"/>
    <d v="2023-06-08T00:00:00"/>
    <n v="57"/>
    <n v="0"/>
    <n v="11356.66"/>
    <x v="1"/>
    <x v="0"/>
    <s v="R1012"/>
  </r>
  <r>
    <s v="ID2220"/>
    <n v="1964"/>
    <s v="Jul"/>
    <n v="4"/>
    <s v="4-Jul-1964"/>
    <d v="2023-06-08T00:00:00"/>
    <n v="58"/>
    <n v="0"/>
    <n v="11362.76"/>
    <x v="1"/>
    <x v="1"/>
    <s v="R1011"/>
  </r>
  <r>
    <s v="ID2221"/>
    <n v="1964"/>
    <s v="Jul"/>
    <n v="3"/>
    <s v="3-Jul-1964"/>
    <d v="2023-06-08T00:00:00"/>
    <n v="58"/>
    <n v="0"/>
    <n v="11363.28"/>
    <x v="1"/>
    <x v="1"/>
    <s v="R1013"/>
  </r>
  <r>
    <s v="ID2222"/>
    <n v="1964"/>
    <s v="Dec"/>
    <n v="13"/>
    <s v="13-Dec-1964"/>
    <d v="2023-06-08T00:00:00"/>
    <n v="58"/>
    <n v="0"/>
    <n v="11365.95"/>
    <x v="1"/>
    <x v="2"/>
    <s v="R1011"/>
  </r>
  <r>
    <s v="ID2223"/>
    <n v="1979"/>
    <s v="Jun"/>
    <n v="7"/>
    <s v="7-Jun-1979"/>
    <d v="2023-06-08T00:00:00"/>
    <n v="44"/>
    <n v="2"/>
    <n v="11369.39"/>
    <x v="1"/>
    <x v="1"/>
    <s v="R1026"/>
  </r>
  <r>
    <s v="ID2224"/>
    <n v="1972"/>
    <s v="Dec"/>
    <n v="6"/>
    <s v="6-Dec-1972"/>
    <d v="2023-06-08T00:00:00"/>
    <n v="50"/>
    <n v="0"/>
    <n v="11378.57"/>
    <x v="1"/>
    <x v="2"/>
    <s v="R1025"/>
  </r>
  <r>
    <s v="ID2225"/>
    <n v="1964"/>
    <s v="Jun"/>
    <n v="13"/>
    <s v="13-Jun-1964"/>
    <d v="2023-06-08T00:00:00"/>
    <n v="58"/>
    <n v="0"/>
    <n v="11381.33"/>
    <x v="1"/>
    <x v="2"/>
    <s v="R1013"/>
  </r>
  <r>
    <s v="ID2226"/>
    <n v="1997"/>
    <s v="Jul"/>
    <n v="28"/>
    <s v="28-Jul-1997"/>
    <d v="2023-06-08T00:00:00"/>
    <n v="25"/>
    <n v="0"/>
    <n v="11388.27"/>
    <x v="1"/>
    <x v="2"/>
    <s v="R1026"/>
  </r>
  <r>
    <s v="ID2227"/>
    <n v="1967"/>
    <s v="Dec"/>
    <n v="19"/>
    <s v="19-Dec-1967"/>
    <d v="2023-06-08T00:00:00"/>
    <n v="55"/>
    <n v="1"/>
    <n v="11394.07"/>
    <x v="1"/>
    <x v="1"/>
    <s v="R1018"/>
  </r>
  <r>
    <s v="ID2228"/>
    <n v="1970"/>
    <s v="Oct"/>
    <n v="2"/>
    <s v="2-Oct-1970"/>
    <d v="2023-06-08T00:00:00"/>
    <n v="52"/>
    <n v="2"/>
    <n v="11396.9"/>
    <x v="1"/>
    <x v="0"/>
    <s v="R1024"/>
  </r>
  <r>
    <s v="ID2229"/>
    <n v="1970"/>
    <s v="Oct"/>
    <n v="7"/>
    <s v="7-Oct-1970"/>
    <d v="2023-06-08T00:00:00"/>
    <n v="52"/>
    <n v="3"/>
    <n v="11411.69"/>
    <x v="1"/>
    <x v="2"/>
    <s v="R1011"/>
  </r>
  <r>
    <s v="ID223"/>
    <n v="1983"/>
    <s v="Oct"/>
    <n v="23"/>
    <s v="23-Oct-1983"/>
    <d v="2023-06-08T00:00:00"/>
    <n v="39"/>
    <n v="3"/>
    <n v="11412.02"/>
    <x v="1"/>
    <x v="1"/>
    <s v="R1021"/>
  </r>
  <r>
    <s v="ID2230"/>
    <n v="1985"/>
    <s v="Jun"/>
    <n v="9"/>
    <s v="9-Jun-1985"/>
    <d v="2023-06-08T00:00:00"/>
    <n v="37"/>
    <n v="3"/>
    <n v="11419.49"/>
    <x v="1"/>
    <x v="1"/>
    <s v="R1012"/>
  </r>
  <r>
    <s v="ID2231"/>
    <n v="1980"/>
    <s v="Jul"/>
    <n v="17"/>
    <s v="17-Jul-1980"/>
    <d v="2023-06-08T00:00:00"/>
    <n v="42"/>
    <n v="2"/>
    <n v="11435.74"/>
    <x v="1"/>
    <x v="0"/>
    <s v="R1021"/>
  </r>
  <r>
    <s v="ID2232"/>
    <n v="1971"/>
    <s v="Sep"/>
    <n v="12"/>
    <s v="12-Sep-1971"/>
    <d v="2023-06-08T00:00:00"/>
    <n v="51"/>
    <n v="3"/>
    <n v="11436.74"/>
    <x v="1"/>
    <x v="0"/>
    <s v="R1012"/>
  </r>
  <r>
    <s v="ID2233"/>
    <n v="1966"/>
    <s v="Jun"/>
    <n v="14"/>
    <s v="14-Jun-1966"/>
    <d v="2023-06-08T00:00:00"/>
    <n v="56"/>
    <n v="0"/>
    <n v="11454.02"/>
    <x v="1"/>
    <x v="1"/>
    <s v="R1012"/>
  </r>
  <r>
    <s v="ID2234"/>
    <n v="1965"/>
    <s v="Jun"/>
    <n v="23"/>
    <s v="23-Jun-1965"/>
    <d v="2023-06-08T00:00:00"/>
    <n v="57"/>
    <n v="0"/>
    <n v="11455.28"/>
    <x v="1"/>
    <x v="2"/>
    <s v="R1011"/>
  </r>
  <r>
    <s v="ID2235"/>
    <n v="1966"/>
    <s v="Sep"/>
    <n v="7"/>
    <s v="7-Sep-1966"/>
    <d v="2023-06-08T00:00:00"/>
    <n v="56"/>
    <n v="0"/>
    <n v="11478.14"/>
    <x v="1"/>
    <x v="2"/>
    <s v="R1025"/>
  </r>
  <r>
    <s v="ID2236"/>
    <n v="2004"/>
    <s v="Sep"/>
    <n v="10"/>
    <s v="10-Sep-2004"/>
    <d v="2023-06-08T00:00:00"/>
    <n v="18"/>
    <n v="0"/>
    <n v="11482.63"/>
    <x v="1"/>
    <x v="2"/>
    <s v="R1013"/>
  </r>
  <r>
    <s v="ID2237"/>
    <n v="1970"/>
    <s v="Oct"/>
    <n v="13"/>
    <s v="13-Oct-1970"/>
    <d v="2023-06-08T00:00:00"/>
    <n v="52"/>
    <n v="3"/>
    <n v="11488.32"/>
    <x v="1"/>
    <x v="1"/>
    <s v="R1014"/>
  </r>
  <r>
    <s v="ID2238"/>
    <n v="1983"/>
    <s v="Jun"/>
    <n v="7"/>
    <s v="7-Jun-1983"/>
    <d v="2023-06-08T00:00:00"/>
    <n v="40"/>
    <n v="3"/>
    <n v="11492.46"/>
    <x v="1"/>
    <x v="0"/>
    <s v="R1026"/>
  </r>
  <r>
    <s v="ID2239"/>
    <n v="1969"/>
    <s v="Aug"/>
    <n v="11"/>
    <s v="11-Aug-1969"/>
    <d v="2023-06-08T00:00:00"/>
    <n v="53"/>
    <n v="0"/>
    <n v="11497.69"/>
    <x v="1"/>
    <x v="1"/>
    <s v="R1012"/>
  </r>
  <r>
    <s v="ID224"/>
    <n v="1989"/>
    <s v="Oct"/>
    <n v="6"/>
    <s v="6-Oct-1989"/>
    <d v="2023-06-08T00:00:00"/>
    <n v="33"/>
    <n v="3"/>
    <n v="11511.61"/>
    <x v="1"/>
    <x v="0"/>
    <s v="R1026"/>
  </r>
  <r>
    <s v="ID2240"/>
    <n v="1968"/>
    <s v="Jun"/>
    <n v="24"/>
    <s v="24-Jun-1968"/>
    <d v="2023-06-08T00:00:00"/>
    <n v="54"/>
    <n v="1"/>
    <n v="11512.41"/>
    <x v="1"/>
    <x v="1"/>
    <s v="R1024"/>
  </r>
  <r>
    <s v="ID2241"/>
    <n v="1971"/>
    <s v="Dec"/>
    <n v="19"/>
    <s v="19-Dec-1971"/>
    <d v="2023-06-08T00:00:00"/>
    <n v="51"/>
    <n v="4"/>
    <n v="11520.1"/>
    <x v="1"/>
    <x v="1"/>
    <s v="R1012"/>
  </r>
  <r>
    <s v="ID2242"/>
    <n v="1988"/>
    <s v="Jun"/>
    <n v="12"/>
    <s v="12-Jun-1988"/>
    <d v="2023-06-08T00:00:00"/>
    <n v="34"/>
    <n v="3"/>
    <n v="11524.25"/>
    <x v="1"/>
    <x v="1"/>
    <s v="R1026"/>
  </r>
  <r>
    <s v="ID2243"/>
    <n v="1970"/>
    <s v="Jul"/>
    <n v="23"/>
    <s v="23-Jul-1970"/>
    <d v="2023-06-08T00:00:00"/>
    <n v="52"/>
    <n v="0"/>
    <n v="11530.12"/>
    <x v="1"/>
    <x v="1"/>
    <s v="R1012"/>
  </r>
  <r>
    <s v="ID2244"/>
    <n v="1965"/>
    <s v="Oct"/>
    <n v="3"/>
    <s v="3-Oct-1965"/>
    <d v="2023-06-08T00:00:00"/>
    <n v="57"/>
    <n v="0"/>
    <n v="11534.87"/>
    <x v="1"/>
    <x v="1"/>
    <s v="R1017"/>
  </r>
  <r>
    <s v="ID2245"/>
    <n v="1968"/>
    <s v="Nov"/>
    <n v="14"/>
    <s v="14-Nov-1968"/>
    <d v="2023-06-08T00:00:00"/>
    <n v="54"/>
    <n v="2"/>
    <n v="11538.42"/>
    <x v="1"/>
    <x v="1"/>
    <s v="R1011"/>
  </r>
  <r>
    <s v="ID2246"/>
    <n v="1971"/>
    <s v="Dec"/>
    <n v="1"/>
    <s v="1-Dec-1971"/>
    <d v="2023-06-08T00:00:00"/>
    <n v="51"/>
    <n v="0"/>
    <n v="11540.25"/>
    <x v="1"/>
    <x v="1"/>
    <s v="R1012"/>
  </r>
  <r>
    <s v="ID2247"/>
    <n v="1973"/>
    <s v="Jul"/>
    <n v="23"/>
    <s v="23-Jul-1973"/>
    <d v="2023-06-08T00:00:00"/>
    <n v="49"/>
    <n v="5"/>
    <n v="11552.9"/>
    <x v="1"/>
    <x v="2"/>
    <s v="R1011"/>
  </r>
  <r>
    <s v="ID2248"/>
    <n v="1965"/>
    <s v="Oct"/>
    <n v="27"/>
    <s v="27-Oct-1965"/>
    <d v="2023-06-08T00:00:00"/>
    <n v="57"/>
    <n v="1"/>
    <n v="11554.22"/>
    <x v="1"/>
    <x v="1"/>
    <s v="R1013"/>
  </r>
  <r>
    <s v="ID2249"/>
    <n v="1965"/>
    <s v="Dec"/>
    <n v="25"/>
    <s v="25-Dec-1965"/>
    <d v="2023-06-08T00:00:00"/>
    <n v="57"/>
    <n v="0"/>
    <n v="11566.3"/>
    <x v="1"/>
    <x v="0"/>
    <s v="R1016"/>
  </r>
  <r>
    <s v="ID225"/>
    <n v="1965"/>
    <s v="Nov"/>
    <n v="6"/>
    <s v="6-Nov-1965"/>
    <d v="2023-06-08T00:00:00"/>
    <n v="57"/>
    <n v="1"/>
    <n v="11576.13"/>
    <x v="1"/>
    <x v="0"/>
    <s v="R1011"/>
  </r>
  <r>
    <s v="ID2250"/>
    <n v="1964"/>
    <s v="Jun"/>
    <n v="20"/>
    <s v="20-Jun-1964"/>
    <d v="2023-06-08T00:00:00"/>
    <n v="58"/>
    <n v="0"/>
    <n v="11602.75"/>
    <x v="1"/>
    <x v="1"/>
    <s v="R1020"/>
  </r>
  <r>
    <s v="ID2251"/>
    <n v="1986"/>
    <s v="Jul"/>
    <n v="17"/>
    <s v="17-Jul-1986"/>
    <d v="2023-06-08T00:00:00"/>
    <n v="36"/>
    <n v="3"/>
    <n v="11625.11"/>
    <x v="1"/>
    <x v="0"/>
    <s v="R1022"/>
  </r>
  <r>
    <s v="ID2252"/>
    <n v="1966"/>
    <s v="Oct"/>
    <n v="4"/>
    <s v="4-Oct-1966"/>
    <d v="2023-06-08T00:00:00"/>
    <n v="56"/>
    <n v="0"/>
    <n v="11657.72"/>
    <x v="1"/>
    <x v="2"/>
    <s v="R1024"/>
  </r>
  <r>
    <s v="ID2253"/>
    <n v="1994"/>
    <s v="Jul"/>
    <n v="20"/>
    <s v="20-Jul-1994"/>
    <d v="2023-06-08T00:00:00"/>
    <n v="28"/>
    <n v="0"/>
    <n v="11657.81"/>
    <x v="1"/>
    <x v="2"/>
    <s v="R1023"/>
  </r>
  <r>
    <s v="ID2254"/>
    <n v="1966"/>
    <s v="Jul"/>
    <n v="6"/>
    <s v="6-Jul-1966"/>
    <d v="2023-06-08T00:00:00"/>
    <n v="56"/>
    <n v="0"/>
    <n v="11658.12"/>
    <x v="1"/>
    <x v="1"/>
    <s v="R1024"/>
  </r>
  <r>
    <s v="ID2255"/>
    <n v="1966"/>
    <s v="Aug"/>
    <n v="23"/>
    <s v="23-Aug-1966"/>
    <d v="2023-06-08T00:00:00"/>
    <n v="56"/>
    <n v="0"/>
    <n v="11658.38"/>
    <x v="1"/>
    <x v="0"/>
    <s v="R1024"/>
  </r>
  <r>
    <s v="ID2256"/>
    <n v="1966"/>
    <s v="Nov"/>
    <n v="9"/>
    <s v="9-Nov-1966"/>
    <d v="2023-06-08T00:00:00"/>
    <n v="56"/>
    <n v="1"/>
    <n v="11674.13"/>
    <x v="1"/>
    <x v="1"/>
    <s v="R1011"/>
  </r>
  <r>
    <s v="ID2257"/>
    <n v="1970"/>
    <s v="Dec"/>
    <n v="1"/>
    <s v="1-Dec-1970"/>
    <d v="2023-06-08T00:00:00"/>
    <n v="52"/>
    <n v="0"/>
    <n v="11696.52"/>
    <x v="1"/>
    <x v="1"/>
    <s v="R1021"/>
  </r>
  <r>
    <s v="ID2258"/>
    <n v="1982"/>
    <s v="Oct"/>
    <n v="21"/>
    <s v="21-Oct-1982"/>
    <d v="2023-06-08T00:00:00"/>
    <n v="40"/>
    <n v="3"/>
    <n v="11712.97"/>
    <x v="1"/>
    <x v="2"/>
    <s v="R1021"/>
  </r>
  <r>
    <s v="ID2259"/>
    <n v="1969"/>
    <s v="Oct"/>
    <n v="12"/>
    <s v="12-Oct-1969"/>
    <d v="2023-06-08T00:00:00"/>
    <n v="53"/>
    <n v="2"/>
    <n v="11729.68"/>
    <x v="1"/>
    <x v="1"/>
    <s v="R1024"/>
  </r>
  <r>
    <s v="ID226"/>
    <n v="1984"/>
    <s v="Nov"/>
    <n v="26"/>
    <s v="26-Nov-1984"/>
    <d v="2023-06-08T00:00:00"/>
    <n v="38"/>
    <n v="3"/>
    <n v="11730.82"/>
    <x v="1"/>
    <x v="0"/>
    <s v="R1026"/>
  </r>
  <r>
    <s v="ID2260"/>
    <n v="1964"/>
    <s v="Nov"/>
    <n v="9"/>
    <s v="9-Nov-1964"/>
    <d v="2023-06-08T00:00:00"/>
    <n v="58"/>
    <n v="0"/>
    <n v="11735.88"/>
    <x v="1"/>
    <x v="1"/>
    <s v="R1012"/>
  </r>
  <r>
    <s v="ID2261"/>
    <n v="1988"/>
    <s v="Sep"/>
    <n v="5"/>
    <s v="5-Sep-1988"/>
    <d v="2023-06-08T00:00:00"/>
    <n v="34"/>
    <n v="2"/>
    <n v="11737.85"/>
    <x v="1"/>
    <x v="1"/>
    <s v="R1011"/>
  </r>
  <r>
    <s v="ID2262"/>
    <n v="1969"/>
    <s v="Nov"/>
    <n v="12"/>
    <s v="12-Nov-1969"/>
    <d v="2023-06-08T00:00:00"/>
    <n v="53"/>
    <n v="3"/>
    <n v="11741.73"/>
    <x v="1"/>
    <x v="1"/>
    <s v="R1011"/>
  </r>
  <r>
    <s v="ID2263"/>
    <n v="1963"/>
    <s v="Jun"/>
    <n v="9"/>
    <s v="9-Jun-1963"/>
    <d v="2023-06-08T00:00:00"/>
    <n v="59"/>
    <n v="0"/>
    <n v="11743.3"/>
    <x v="1"/>
    <x v="0"/>
    <s v="R1013"/>
  </r>
  <r>
    <s v="ID2264"/>
    <n v="1964"/>
    <s v="Dec"/>
    <n v="2"/>
    <s v="2-Dec-1964"/>
    <d v="2023-06-08T00:00:00"/>
    <n v="58"/>
    <n v="0"/>
    <n v="11743.93"/>
    <x v="1"/>
    <x v="1"/>
    <s v="R1012"/>
  </r>
  <r>
    <s v="ID2265"/>
    <n v="1979"/>
    <s v="Nov"/>
    <n v="6"/>
    <s v="6-Nov-1979"/>
    <d v="2023-06-08T00:00:00"/>
    <n v="43"/>
    <n v="2"/>
    <n v="11752.68"/>
    <x v="1"/>
    <x v="1"/>
    <s v="R1026"/>
  </r>
  <r>
    <s v="ID2266"/>
    <n v="1966"/>
    <s v="Jul"/>
    <n v="25"/>
    <s v="25-Jul-1966"/>
    <d v="2023-06-08T00:00:00"/>
    <n v="56"/>
    <n v="1"/>
    <n v="11763"/>
    <x v="1"/>
    <x v="0"/>
    <s v="R1016"/>
  </r>
  <r>
    <s v="ID2267"/>
    <n v="1982"/>
    <s v="Nov"/>
    <n v="20"/>
    <s v="20-Nov-1982"/>
    <d v="2023-06-08T00:00:00"/>
    <n v="40"/>
    <n v="3"/>
    <n v="11773.06"/>
    <x v="1"/>
    <x v="0"/>
    <s v="R1026"/>
  </r>
  <r>
    <s v="ID2268"/>
    <n v="1965"/>
    <s v="Oct"/>
    <n v="3"/>
    <s v="3-Oct-1965"/>
    <d v="2023-06-08T00:00:00"/>
    <n v="57"/>
    <n v="0"/>
    <n v="11830.61"/>
    <x v="1"/>
    <x v="1"/>
    <s v="R1012"/>
  </r>
  <r>
    <s v="ID2269"/>
    <n v="1964"/>
    <s v="Jun"/>
    <n v="27"/>
    <s v="27-Jun-1964"/>
    <d v="2023-06-08T00:00:00"/>
    <n v="58"/>
    <n v="0"/>
    <n v="11833.78"/>
    <x v="1"/>
    <x v="0"/>
    <s v="R1013"/>
  </r>
  <r>
    <s v="ID227"/>
    <n v="1964"/>
    <s v="Sep"/>
    <n v="11"/>
    <s v="11-Sep-1964"/>
    <d v="2023-06-08T00:00:00"/>
    <n v="58"/>
    <n v="0"/>
    <n v="11837.16"/>
    <x v="1"/>
    <x v="0"/>
    <s v="R1011"/>
  </r>
  <r>
    <s v="ID2270"/>
    <n v="1965"/>
    <s v="Sep"/>
    <n v="25"/>
    <s v="25-Sep-1965"/>
    <d v="2023-06-08T00:00:00"/>
    <n v="57"/>
    <n v="0"/>
    <n v="11840.78"/>
    <x v="1"/>
    <x v="2"/>
    <s v="R1012"/>
  </r>
  <r>
    <s v="ID2271"/>
    <n v="1964"/>
    <s v="Jul"/>
    <n v="11"/>
    <s v="11-Jul-1964"/>
    <d v="2023-06-08T00:00:00"/>
    <n v="58"/>
    <n v="0"/>
    <n v="11842.44"/>
    <x v="1"/>
    <x v="2"/>
    <s v="R1011"/>
  </r>
  <r>
    <s v="ID2272"/>
    <n v="1965"/>
    <s v="Nov"/>
    <n v="10"/>
    <s v="10-Nov-1965"/>
    <d v="2023-06-08T00:00:00"/>
    <n v="57"/>
    <n v="0"/>
    <n v="11842.62"/>
    <x v="1"/>
    <x v="0"/>
    <s v="R1012"/>
  </r>
  <r>
    <s v="ID2273"/>
    <n v="1964"/>
    <s v="Jun"/>
    <n v="27"/>
    <s v="27-Jun-1964"/>
    <d v="2023-06-08T00:00:00"/>
    <n v="58"/>
    <n v="0"/>
    <n v="11848.14"/>
    <x v="1"/>
    <x v="2"/>
    <s v="R1011"/>
  </r>
  <r>
    <s v="ID2274"/>
    <n v="1964"/>
    <s v="Sep"/>
    <n v="29"/>
    <s v="29-Sep-1964"/>
    <d v="2023-06-08T00:00:00"/>
    <n v="58"/>
    <n v="0"/>
    <n v="11856.41"/>
    <x v="1"/>
    <x v="2"/>
    <s v="R1013"/>
  </r>
  <r>
    <s v="ID2275"/>
    <n v="1974"/>
    <s v="Jul"/>
    <n v="7"/>
    <s v="7-Jul-1974"/>
    <d v="2023-06-08T00:00:00"/>
    <n v="48"/>
    <n v="0"/>
    <n v="11858.56"/>
    <x v="1"/>
    <x v="0"/>
    <s v="R1011"/>
  </r>
  <r>
    <s v="ID2276"/>
    <n v="1967"/>
    <s v="Aug"/>
    <n v="24"/>
    <s v="24-Aug-1967"/>
    <d v="2023-06-08T00:00:00"/>
    <n v="55"/>
    <n v="1"/>
    <n v="11879.1"/>
    <x v="1"/>
    <x v="0"/>
    <s v="R1024"/>
  </r>
  <r>
    <s v="ID2277"/>
    <n v="1967"/>
    <s v="Jul"/>
    <n v="14"/>
    <s v="14-Jul-1967"/>
    <d v="2023-06-08T00:00:00"/>
    <n v="55"/>
    <n v="2"/>
    <n v="11881.36"/>
    <x v="1"/>
    <x v="2"/>
    <s v="R1011"/>
  </r>
  <r>
    <s v="ID2278"/>
    <n v="1967"/>
    <s v="Oct"/>
    <n v="29"/>
    <s v="29-Oct-1967"/>
    <d v="2023-06-08T00:00:00"/>
    <n v="55"/>
    <n v="2"/>
    <n v="11881.97"/>
    <x v="1"/>
    <x v="1"/>
    <s v="R1013"/>
  </r>
  <r>
    <s v="ID2279"/>
    <n v="2004"/>
    <s v="Jun"/>
    <n v="2"/>
    <s v="2-Jun-2004"/>
    <d v="2023-06-08T00:00:00"/>
    <n v="19"/>
    <n v="2"/>
    <n v="11884.05"/>
    <x v="1"/>
    <x v="0"/>
    <s v="R1013"/>
  </r>
  <r>
    <s v="ID228"/>
    <n v="1964"/>
    <s v="Nov"/>
    <n v="19"/>
    <s v="19-Nov-1964"/>
    <d v="2023-06-08T00:00:00"/>
    <n v="58"/>
    <n v="0"/>
    <n v="11918.2"/>
    <x v="1"/>
    <x v="1"/>
    <s v="R1021"/>
  </r>
  <r>
    <s v="ID2280"/>
    <n v="1964"/>
    <s v="Dec"/>
    <n v="20"/>
    <s v="20-Dec-1964"/>
    <d v="2023-06-08T00:00:00"/>
    <n v="58"/>
    <n v="0"/>
    <n v="11931.13"/>
    <x v="1"/>
    <x v="1"/>
    <s v="R1019"/>
  </r>
  <r>
    <s v="ID2281"/>
    <n v="1964"/>
    <s v="Aug"/>
    <n v="2"/>
    <s v="2-Aug-1964"/>
    <d v="2023-06-08T00:00:00"/>
    <n v="58"/>
    <n v="0"/>
    <n v="11938.26"/>
    <x v="1"/>
    <x v="0"/>
    <s v="R1019"/>
  </r>
  <r>
    <s v="ID2282"/>
    <n v="1991"/>
    <s v="Oct"/>
    <n v="19"/>
    <s v="19-Oct-1991"/>
    <d v="2023-06-08T00:00:00"/>
    <n v="31"/>
    <n v="3"/>
    <n v="11941.83"/>
    <x v="1"/>
    <x v="1"/>
    <s v="R1023"/>
  </r>
  <r>
    <s v="ID2283"/>
    <n v="1964"/>
    <s v="Dec"/>
    <n v="25"/>
    <s v="25-Dec-1964"/>
    <d v="2023-06-08T00:00:00"/>
    <n v="58"/>
    <n v="0"/>
    <n v="11944.59"/>
    <x v="1"/>
    <x v="2"/>
    <s v="R1016"/>
  </r>
  <r>
    <s v="ID2284"/>
    <n v="1965"/>
    <s v="Nov"/>
    <n v="1"/>
    <s v="1-Nov-1965"/>
    <d v="2023-06-08T00:00:00"/>
    <n v="57"/>
    <n v="1"/>
    <n v="11945.13"/>
    <x v="1"/>
    <x v="2"/>
    <s v="R1012"/>
  </r>
  <r>
    <s v="ID2285"/>
    <n v="1964"/>
    <s v="Sep"/>
    <n v="29"/>
    <s v="29-Sep-1964"/>
    <d v="2023-06-08T00:00:00"/>
    <n v="58"/>
    <n v="1"/>
    <n v="11946.63"/>
    <x v="1"/>
    <x v="2"/>
    <s v="R1013"/>
  </r>
  <r>
    <s v="ID2286"/>
    <n v="1967"/>
    <s v="Dec"/>
    <n v="22"/>
    <s v="22-Dec-1967"/>
    <d v="2023-06-08T00:00:00"/>
    <n v="55"/>
    <n v="3"/>
    <n v="11987.17"/>
    <x v="1"/>
    <x v="0"/>
    <s v="R1013"/>
  </r>
  <r>
    <s v="ID2287"/>
    <n v="1983"/>
    <s v="Jul"/>
    <n v="4"/>
    <s v="4-Jul-1983"/>
    <d v="2023-06-08T00:00:00"/>
    <n v="39"/>
    <n v="3"/>
    <n v="11987.68"/>
    <x v="1"/>
    <x v="2"/>
    <s v="R1026"/>
  </r>
  <r>
    <s v="ID2288"/>
    <n v="1993"/>
    <s v="Dec"/>
    <n v="12"/>
    <s v="12-Dec-1993"/>
    <d v="2023-06-08T00:00:00"/>
    <n v="29"/>
    <n v="0"/>
    <n v="11994.89"/>
    <x v="1"/>
    <x v="2"/>
    <s v="R1012"/>
  </r>
  <r>
    <s v="ID2289"/>
    <n v="1982"/>
    <s v="Oct"/>
    <n v="17"/>
    <s v="17-Oct-1982"/>
    <d v="2023-06-08T00:00:00"/>
    <n v="40"/>
    <n v="3"/>
    <n v="12001.29"/>
    <x v="1"/>
    <x v="0"/>
    <s v="R1021"/>
  </r>
  <r>
    <s v="ID229"/>
    <n v="1965"/>
    <s v="Jun"/>
    <n v="9"/>
    <s v="9-Jun-1965"/>
    <d v="2023-06-08T00:00:00"/>
    <n v="57"/>
    <n v="0"/>
    <n v="12029.29"/>
    <x v="1"/>
    <x v="2"/>
    <s v="R1024"/>
  </r>
  <r>
    <s v="ID2290"/>
    <n v="1965"/>
    <s v="Oct"/>
    <n v="29"/>
    <s v="29-Oct-1965"/>
    <d v="2023-06-08T00:00:00"/>
    <n v="57"/>
    <n v="1"/>
    <n v="12032.33"/>
    <x v="1"/>
    <x v="1"/>
    <s v="R1011"/>
  </r>
  <r>
    <s v="ID2291"/>
    <n v="1979"/>
    <s v="Oct"/>
    <n v="16"/>
    <s v="16-Oct-1979"/>
    <d v="2023-06-08T00:00:00"/>
    <n v="43"/>
    <n v="2"/>
    <n v="12035.18"/>
    <x v="1"/>
    <x v="0"/>
    <s v="R1021"/>
  </r>
  <r>
    <s v="ID2292"/>
    <n v="1966"/>
    <s v="Nov"/>
    <n v="24"/>
    <s v="24-Nov-1966"/>
    <d v="2023-06-08T00:00:00"/>
    <n v="56"/>
    <n v="1"/>
    <n v="12044.34"/>
    <x v="1"/>
    <x v="1"/>
    <s v="R1012"/>
  </r>
  <r>
    <s v="ID2293"/>
    <n v="1986"/>
    <s v="Sep"/>
    <n v="7"/>
    <s v="7-Sep-1986"/>
    <d v="2023-06-08T00:00:00"/>
    <n v="36"/>
    <n v="3"/>
    <n v="12048.13"/>
    <x v="1"/>
    <x v="2"/>
    <s v="R1026"/>
  </r>
  <r>
    <s v="ID2294"/>
    <n v="1984"/>
    <s v="Sep"/>
    <n v="2"/>
    <s v="2-Sep-1984"/>
    <d v="2023-06-08T00:00:00"/>
    <n v="38"/>
    <n v="3"/>
    <n v="12091.34"/>
    <x v="1"/>
    <x v="2"/>
    <s v="R1022"/>
  </r>
  <r>
    <s v="ID2295"/>
    <n v="1968"/>
    <s v="Jun"/>
    <n v="21"/>
    <s v="21-Jun-1968"/>
    <d v="2023-06-08T00:00:00"/>
    <n v="54"/>
    <n v="3"/>
    <n v="12094.48"/>
    <x v="1"/>
    <x v="0"/>
    <s v="R1011"/>
  </r>
  <r>
    <s v="ID2296"/>
    <n v="1968"/>
    <s v="Dec"/>
    <n v="9"/>
    <s v="9-Dec-1968"/>
    <d v="2023-06-08T00:00:00"/>
    <n v="54"/>
    <n v="2"/>
    <n v="12096.65"/>
    <x v="1"/>
    <x v="1"/>
    <s v="R1024"/>
  </r>
  <r>
    <s v="ID2297"/>
    <n v="1968"/>
    <s v="Oct"/>
    <n v="25"/>
    <s v="25-Oct-1968"/>
    <d v="2023-06-08T00:00:00"/>
    <n v="54"/>
    <n v="3"/>
    <n v="12105.32"/>
    <x v="1"/>
    <x v="0"/>
    <s v="R1011"/>
  </r>
  <r>
    <s v="ID2298"/>
    <n v="1963"/>
    <s v="Jul"/>
    <n v="20"/>
    <s v="20-Jul-1963"/>
    <d v="2023-06-08T00:00:00"/>
    <n v="59"/>
    <n v="0"/>
    <n v="12124.99"/>
    <x v="1"/>
    <x v="1"/>
    <s v="R1012"/>
  </r>
  <r>
    <s v="ID2299"/>
    <n v="1963"/>
    <s v="Jun"/>
    <n v="4"/>
    <s v="4-Jun-1963"/>
    <d v="2023-06-08T00:00:00"/>
    <n v="60"/>
    <n v="0"/>
    <n v="12129.61"/>
    <x v="1"/>
    <x v="1"/>
    <s v="R1012"/>
  </r>
  <r>
    <s v="ID23"/>
    <n v="1991"/>
    <s v="Nov"/>
    <n v="6"/>
    <s v="6-Nov-1991"/>
    <d v="2023-06-08T00:00:00"/>
    <n v="31"/>
    <n v="3"/>
    <n v="12130.8"/>
    <x v="1"/>
    <x v="0"/>
    <s v="R1026"/>
  </r>
  <r>
    <s v="ID230"/>
    <n v="1974"/>
    <s v="Sep"/>
    <n v="16"/>
    <s v="16-Sep-1974"/>
    <d v="2023-06-08T00:00:00"/>
    <n v="48"/>
    <n v="0"/>
    <n v="12137.6"/>
    <x v="1"/>
    <x v="0"/>
    <s v="R1012"/>
  </r>
  <r>
    <s v="ID2300"/>
    <n v="1962"/>
    <s v="Nov"/>
    <n v="4"/>
    <s v="4-Nov-1962"/>
    <d v="2023-06-08T00:00:00"/>
    <n v="60"/>
    <n v="0"/>
    <n v="12142.58"/>
    <x v="1"/>
    <x v="2"/>
    <s v="R1013"/>
  </r>
  <r>
    <s v="ID2301"/>
    <n v="1962"/>
    <s v="Sep"/>
    <n v="15"/>
    <s v="15-Sep-1962"/>
    <d v="2023-06-08T00:00:00"/>
    <n v="60"/>
    <n v="0"/>
    <n v="12146.97"/>
    <x v="1"/>
    <x v="0"/>
    <s v="R1011"/>
  </r>
  <r>
    <s v="ID2302"/>
    <n v="1987"/>
    <s v="Oct"/>
    <n v="5"/>
    <s v="5-Oct-1987"/>
    <d v="2023-06-08T00:00:00"/>
    <n v="35"/>
    <n v="3"/>
    <n v="12148.2"/>
    <x v="1"/>
    <x v="0"/>
    <s v="R1012"/>
  </r>
  <r>
    <s v="ID2303"/>
    <n v="1991"/>
    <s v="Aug"/>
    <n v="29"/>
    <s v="29-Aug-1991"/>
    <d v="2023-06-08T00:00:00"/>
    <n v="31"/>
    <n v="3"/>
    <n v="12198.64"/>
    <x v="1"/>
    <x v="0"/>
    <s v="R1026"/>
  </r>
  <r>
    <s v="ID2304"/>
    <n v="1977"/>
    <s v="Aug"/>
    <n v="14"/>
    <s v="14-Aug-1977"/>
    <d v="2023-06-08T00:00:00"/>
    <n v="45"/>
    <n v="2"/>
    <n v="12218.7"/>
    <x v="1"/>
    <x v="1"/>
    <s v="R1012"/>
  </r>
  <r>
    <s v="ID2305"/>
    <n v="1964"/>
    <s v="Jul"/>
    <n v="20"/>
    <s v="20-Jul-1964"/>
    <d v="2023-06-08T00:00:00"/>
    <n v="58"/>
    <n v="0"/>
    <n v="12222.9"/>
    <x v="1"/>
    <x v="2"/>
    <s v="R1012"/>
  </r>
  <r>
    <s v="ID2306"/>
    <n v="1964"/>
    <s v="Jul"/>
    <n v="2"/>
    <s v="2-Jul-1964"/>
    <d v="2023-06-08T00:00:00"/>
    <n v="58"/>
    <n v="0"/>
    <n v="12224.35"/>
    <x v="1"/>
    <x v="1"/>
    <s v="R1012"/>
  </r>
  <r>
    <s v="ID2307"/>
    <n v="1964"/>
    <s v="Jun"/>
    <n v="24"/>
    <s v="24-Jun-1964"/>
    <d v="2023-06-08T00:00:00"/>
    <n v="58"/>
    <n v="0"/>
    <n v="12231.61"/>
    <x v="1"/>
    <x v="0"/>
    <s v="R1012"/>
  </r>
  <r>
    <s v="ID2308"/>
    <n v="1963"/>
    <s v="Jul"/>
    <n v="19"/>
    <s v="19-Jul-1963"/>
    <d v="2023-06-08T00:00:00"/>
    <n v="59"/>
    <n v="0"/>
    <n v="12233.83"/>
    <x v="1"/>
    <x v="1"/>
    <s v="R1011"/>
  </r>
  <r>
    <s v="ID2309"/>
    <n v="1964"/>
    <s v="Oct"/>
    <n v="15"/>
    <s v="15-Oct-1964"/>
    <d v="2023-06-08T00:00:00"/>
    <n v="58"/>
    <n v="0"/>
    <n v="12235.84"/>
    <x v="1"/>
    <x v="0"/>
    <s v="R1012"/>
  </r>
  <r>
    <s v="ID231"/>
    <n v="1966"/>
    <s v="Jul"/>
    <n v="29"/>
    <s v="29-Jul-1966"/>
    <d v="2023-06-08T00:00:00"/>
    <n v="56"/>
    <n v="0"/>
    <n v="12237.73"/>
    <x v="1"/>
    <x v="0"/>
    <s v="R1012"/>
  </r>
  <r>
    <s v="ID2310"/>
    <n v="1963"/>
    <s v="Jul"/>
    <n v="17"/>
    <s v="17-Jul-1963"/>
    <d v="2023-06-08T00:00:00"/>
    <n v="59"/>
    <n v="0"/>
    <n v="12244.53"/>
    <x v="1"/>
    <x v="1"/>
    <s v="R1013"/>
  </r>
  <r>
    <s v="ID2311"/>
    <n v="1974"/>
    <s v="Jun"/>
    <n v="23"/>
    <s v="23-Jun-1974"/>
    <d v="2023-06-08T00:00:00"/>
    <n v="48"/>
    <n v="0"/>
    <n v="12245.17"/>
    <x v="1"/>
    <x v="1"/>
    <s v="R1012"/>
  </r>
  <r>
    <s v="ID2312"/>
    <n v="1989"/>
    <s v="Nov"/>
    <n v="23"/>
    <s v="23-Nov-1989"/>
    <d v="2023-06-08T00:00:00"/>
    <n v="33"/>
    <n v="3"/>
    <n v="12254.44"/>
    <x v="1"/>
    <x v="0"/>
    <s v="R1026"/>
  </r>
  <r>
    <s v="ID2313"/>
    <n v="1986"/>
    <s v="Aug"/>
    <n v="13"/>
    <s v="13-Aug-1986"/>
    <d v="2023-06-08T00:00:00"/>
    <n v="36"/>
    <n v="3"/>
    <n v="12255.04"/>
    <x v="1"/>
    <x v="2"/>
    <s v="R1026"/>
  </r>
  <r>
    <s v="ID2314"/>
    <n v="1966"/>
    <s v="Dec"/>
    <n v="6"/>
    <s v="6-Dec-1966"/>
    <d v="2023-06-08T00:00:00"/>
    <n v="56"/>
    <n v="2"/>
    <n v="12265.51"/>
    <x v="1"/>
    <x v="0"/>
    <s v="R1013"/>
  </r>
  <r>
    <s v="ID2315"/>
    <n v="1967"/>
    <s v="Dec"/>
    <n v="30"/>
    <s v="30-Dec-1967"/>
    <d v="2023-06-08T00:00:00"/>
    <n v="55"/>
    <n v="2"/>
    <n v="12268.63"/>
    <x v="1"/>
    <x v="1"/>
    <s v="R1012"/>
  </r>
  <r>
    <s v="ID2316"/>
    <n v="1967"/>
    <s v="Aug"/>
    <n v="28"/>
    <s v="28-Aug-1967"/>
    <d v="2023-06-08T00:00:00"/>
    <n v="55"/>
    <n v="2"/>
    <n v="12269.69"/>
    <x v="1"/>
    <x v="2"/>
    <s v="R1012"/>
  </r>
  <r>
    <s v="ID2317"/>
    <n v="1966"/>
    <s v="Nov"/>
    <n v="16"/>
    <s v="16-Nov-1966"/>
    <d v="2023-06-08T00:00:00"/>
    <n v="56"/>
    <n v="0"/>
    <n v="12282.03"/>
    <x v="1"/>
    <x v="1"/>
    <s v="R1025"/>
  </r>
  <r>
    <s v="ID2318"/>
    <n v="1990"/>
    <s v="Oct"/>
    <n v="29"/>
    <s v="29-Oct-1990"/>
    <d v="2023-06-08T00:00:00"/>
    <n v="32"/>
    <n v="3"/>
    <n v="12282.38"/>
    <x v="1"/>
    <x v="1"/>
    <s v="R1011"/>
  </r>
  <r>
    <s v="ID2319"/>
    <n v="1963"/>
    <s v="Oct"/>
    <n v="28"/>
    <s v="28-Oct-1963"/>
    <d v="2023-06-08T00:00:00"/>
    <n v="59"/>
    <n v="0"/>
    <n v="12299.59"/>
    <x v="1"/>
    <x v="1"/>
    <s v="R1025"/>
  </r>
  <r>
    <s v="ID232"/>
    <n v="1963"/>
    <s v="Aug"/>
    <n v="29"/>
    <s v="29-Aug-1963"/>
    <d v="2023-06-08T00:00:00"/>
    <n v="59"/>
    <n v="0"/>
    <n v="12323.94"/>
    <x v="1"/>
    <x v="0"/>
    <s v="R1017"/>
  </r>
  <r>
    <s v="ID2320"/>
    <n v="1963"/>
    <s v="Aug"/>
    <n v="2"/>
    <s v="2-Aug-1963"/>
    <d v="2023-06-08T00:00:00"/>
    <n v="59"/>
    <n v="1"/>
    <n v="12333.83"/>
    <x v="1"/>
    <x v="2"/>
    <s v="R1011"/>
  </r>
  <r>
    <s v="ID2321"/>
    <n v="1963"/>
    <s v="Sep"/>
    <n v="22"/>
    <s v="22-Sep-1963"/>
    <d v="2023-06-08T00:00:00"/>
    <n v="59"/>
    <n v="1"/>
    <n v="12347.17"/>
    <x v="1"/>
    <x v="0"/>
    <s v="R1011"/>
  </r>
  <r>
    <s v="ID2322"/>
    <n v="1966"/>
    <s v="Dec"/>
    <n v="29"/>
    <s v="29-Dec-1966"/>
    <d v="2023-06-08T00:00:00"/>
    <n v="56"/>
    <n v="3"/>
    <n v="12363.55"/>
    <x v="1"/>
    <x v="0"/>
    <s v="R1011"/>
  </r>
  <r>
    <s v="ID2323"/>
    <n v="1962"/>
    <s v="Sep"/>
    <n v="26"/>
    <s v="26-Sep-1962"/>
    <d v="2023-06-08T00:00:00"/>
    <n v="60"/>
    <n v="0"/>
    <n v="12369.89"/>
    <x v="1"/>
    <x v="2"/>
    <s v="R1024"/>
  </r>
  <r>
    <s v="ID2324"/>
    <n v="1989"/>
    <s v="Dec"/>
    <n v="29"/>
    <s v="29-Dec-1989"/>
    <d v="2023-06-08T00:00:00"/>
    <n v="33"/>
    <n v="0"/>
    <n v="12404.88"/>
    <x v="1"/>
    <x v="0"/>
    <s v="R1016"/>
  </r>
  <r>
    <s v="ID2325"/>
    <n v="1972"/>
    <s v="Aug"/>
    <n v="21"/>
    <s v="21-Aug-1972"/>
    <d v="2023-06-08T00:00:00"/>
    <n v="50"/>
    <n v="0"/>
    <n v="12407.3"/>
    <x v="1"/>
    <x v="2"/>
    <s v="R1021"/>
  </r>
  <r>
    <s v="ID2326"/>
    <n v="1979"/>
    <s v="Jul"/>
    <n v="14"/>
    <s v="14-Jul-1979"/>
    <d v="2023-06-08T00:00:00"/>
    <n v="43"/>
    <n v="2"/>
    <n v="12408.29"/>
    <x v="1"/>
    <x v="1"/>
    <s v="R1022"/>
  </r>
  <r>
    <s v="ID2327"/>
    <n v="1964"/>
    <s v="Aug"/>
    <n v="4"/>
    <s v="4-Aug-1964"/>
    <d v="2023-06-08T00:00:00"/>
    <n v="58"/>
    <n v="0"/>
    <n v="12430.95"/>
    <x v="1"/>
    <x v="0"/>
    <s v="R1024"/>
  </r>
  <r>
    <s v="ID2328"/>
    <n v="1995"/>
    <s v="Aug"/>
    <n v="9"/>
    <s v="9-Aug-1995"/>
    <d v="2023-06-08T00:00:00"/>
    <n v="27"/>
    <n v="0"/>
    <n v="12452.25"/>
    <x v="1"/>
    <x v="0"/>
    <s v="R1012"/>
  </r>
  <r>
    <s v="ID2329"/>
    <n v="1968"/>
    <s v="Nov"/>
    <n v="26"/>
    <s v="26-Nov-1968"/>
    <d v="2023-06-08T00:00:00"/>
    <n v="54"/>
    <n v="3"/>
    <n v="12475.35"/>
    <x v="1"/>
    <x v="1"/>
    <s v="R1012"/>
  </r>
  <r>
    <s v="ID233"/>
    <n v="1968"/>
    <s v="Nov"/>
    <n v="12"/>
    <s v="12-Nov-1968"/>
    <d v="2023-06-08T00:00:00"/>
    <n v="54"/>
    <n v="3"/>
    <n v="12479.71"/>
    <x v="1"/>
    <x v="0"/>
    <s v="R1012"/>
  </r>
  <r>
    <s v="ID2330"/>
    <n v="1967"/>
    <s v="Sep"/>
    <n v="1"/>
    <s v="1-Sep-1967"/>
    <d v="2023-06-08T00:00:00"/>
    <n v="55"/>
    <n v="3"/>
    <n v="12485.8"/>
    <x v="1"/>
    <x v="0"/>
    <s v="R1013"/>
  </r>
  <r>
    <s v="ID2331"/>
    <n v="1968"/>
    <s v="Dec"/>
    <n v="3"/>
    <s v="3-Dec-1968"/>
    <d v="2023-06-08T00:00:00"/>
    <n v="54"/>
    <n v="3"/>
    <n v="12495.29"/>
    <x v="1"/>
    <x v="0"/>
    <s v="R1012"/>
  </r>
  <r>
    <s v="ID2332"/>
    <n v="1966"/>
    <s v="Jul"/>
    <n v="12"/>
    <s v="12-Jul-1966"/>
    <d v="2023-06-08T00:00:00"/>
    <n v="56"/>
    <n v="0"/>
    <n v="12499.88"/>
    <x v="1"/>
    <x v="2"/>
    <s v="R1012"/>
  </r>
  <r>
    <s v="ID2333"/>
    <n v="1962"/>
    <s v="Oct"/>
    <n v="16"/>
    <s v="16-Oct-1962"/>
    <d v="2023-06-08T00:00:00"/>
    <n v="60"/>
    <n v="0"/>
    <n v="12523.6"/>
    <x v="1"/>
    <x v="0"/>
    <s v="R1012"/>
  </r>
  <r>
    <s v="ID2334"/>
    <n v="1961"/>
    <s v="Nov"/>
    <n v="28"/>
    <s v="28-Nov-1961"/>
    <d v="2023-06-08T00:00:00"/>
    <n v="61"/>
    <n v="0"/>
    <n v="12557.61"/>
    <x v="1"/>
    <x v="0"/>
    <s v="R1013"/>
  </r>
  <r>
    <s v="ID2335"/>
    <n v="1961"/>
    <s v="Nov"/>
    <n v="28"/>
    <s v="28-Nov-1961"/>
    <d v="2023-06-08T00:00:00"/>
    <n v="61"/>
    <n v="0"/>
    <n v="12574.05"/>
    <x v="1"/>
    <x v="1"/>
    <s v="R1011"/>
  </r>
  <r>
    <s v="ID234"/>
    <n v="1969"/>
    <s v="Nov"/>
    <n v="26"/>
    <s v="26-Nov-1969"/>
    <d v="2023-06-08T00:00:00"/>
    <n v="53"/>
    <n v="0"/>
    <n v="12579.92"/>
    <x v="1"/>
    <x v="1"/>
    <s v="R1025"/>
  </r>
  <r>
    <s v="ID235"/>
    <n v="1970"/>
    <s v="Jun"/>
    <n v="18"/>
    <s v="18-Jun-1970"/>
    <d v="2023-06-08T00:00:00"/>
    <n v="52"/>
    <n v="5"/>
    <n v="12592.53"/>
    <x v="1"/>
    <x v="2"/>
    <s v="R1013"/>
  </r>
  <r>
    <s v="ID236"/>
    <n v="1988"/>
    <s v="Aug"/>
    <n v="11"/>
    <s v="11-Aug-1988"/>
    <d v="2023-06-08T00:00:00"/>
    <n v="34"/>
    <n v="3"/>
    <n v="12600.46"/>
    <x v="1"/>
    <x v="1"/>
    <s v="R1023"/>
  </r>
  <r>
    <s v="ID237"/>
    <n v="1998"/>
    <s v="Nov"/>
    <n v="18"/>
    <s v="18-Nov-1998"/>
    <d v="2023-06-08T00:00:00"/>
    <n v="24"/>
    <n v="1"/>
    <n v="12609.89"/>
    <x v="1"/>
    <x v="0"/>
    <s v="R1012"/>
  </r>
  <r>
    <s v="ID238"/>
    <n v="1963"/>
    <s v="Aug"/>
    <n v="19"/>
    <s v="19-Aug-1963"/>
    <d v="2023-06-08T00:00:00"/>
    <n v="59"/>
    <n v="0"/>
    <n v="12622.18"/>
    <x v="1"/>
    <x v="1"/>
    <s v="R1012"/>
  </r>
  <r>
    <s v="ID239"/>
    <n v="1970"/>
    <s v="Dec"/>
    <n v="28"/>
    <s v="28-Dec-1970"/>
    <d v="2023-06-08T00:00:00"/>
    <n v="52"/>
    <n v="0"/>
    <n v="12624.74"/>
    <x v="1"/>
    <x v="1"/>
    <s v="R1012"/>
  </r>
  <r>
    <s v="ID24"/>
    <n v="1965"/>
    <s v="Oct"/>
    <n v="4"/>
    <s v="4-Oct-1965"/>
    <d v="2023-06-08T00:00:00"/>
    <n v="57"/>
    <n v="2"/>
    <n v="12629.17"/>
    <x v="1"/>
    <x v="1"/>
    <s v="R1013"/>
  </r>
  <r>
    <s v="ID240"/>
    <n v="1962"/>
    <s v="Nov"/>
    <n v="22"/>
    <s v="22-Nov-1962"/>
    <d v="2023-06-08T00:00:00"/>
    <n v="60"/>
    <n v="0"/>
    <n v="12629.9"/>
    <x v="1"/>
    <x v="0"/>
    <s v="R1013"/>
  </r>
  <r>
    <s v="ID241"/>
    <n v="1962"/>
    <s v="Jul"/>
    <n v="22"/>
    <s v="22-Jul-1962"/>
    <d v="2023-06-08T00:00:00"/>
    <n v="60"/>
    <n v="0"/>
    <n v="12638.2"/>
    <x v="1"/>
    <x v="1"/>
    <s v="R1011"/>
  </r>
  <r>
    <s v="ID242"/>
    <n v="1972"/>
    <s v="Sep"/>
    <n v="5"/>
    <s v="5-Sep-1972"/>
    <d v="2023-06-08T00:00:00"/>
    <n v="50"/>
    <n v="0"/>
    <n v="12640.24"/>
    <x v="1"/>
    <x v="1"/>
    <s v="R1011"/>
  </r>
  <r>
    <s v="ID243"/>
    <n v="1966"/>
    <s v="Dec"/>
    <n v="17"/>
    <s v="17-Dec-1966"/>
    <d v="2023-06-08T00:00:00"/>
    <n v="56"/>
    <n v="2"/>
    <n v="12643.38"/>
    <x v="1"/>
    <x v="1"/>
    <s v="R1012"/>
  </r>
  <r>
    <s v="ID244"/>
    <n v="1962"/>
    <s v="Jul"/>
    <n v="11"/>
    <s v="11-Jul-1962"/>
    <d v="2023-06-08T00:00:00"/>
    <n v="60"/>
    <n v="0"/>
    <n v="12644.59"/>
    <x v="1"/>
    <x v="2"/>
    <s v="R1011"/>
  </r>
  <r>
    <s v="ID2444"/>
    <n v="1965"/>
    <s v="Sep"/>
    <n v="14"/>
    <s v="14-Sep-1965"/>
    <d v="2023-06-08T00:00:00"/>
    <n v="57"/>
    <n v="2"/>
    <n v="12646.21"/>
    <x v="1"/>
    <x v="2"/>
    <s v="R1011"/>
  </r>
  <r>
    <s v="ID245"/>
    <n v="1962"/>
    <s v="Aug"/>
    <n v="27"/>
    <s v="27-Aug-1962"/>
    <d v="2023-06-08T00:00:00"/>
    <n v="60"/>
    <n v="0"/>
    <n v="12648.7"/>
    <x v="1"/>
    <x v="2"/>
    <s v="R1013"/>
  </r>
  <r>
    <s v="ID246"/>
    <n v="1974"/>
    <s v="Sep"/>
    <n v="24"/>
    <s v="24-Sep-1974"/>
    <d v="2023-06-08T00:00:00"/>
    <n v="48"/>
    <n v="0"/>
    <n v="12697.48"/>
    <x v="1"/>
    <x v="0"/>
    <s v="R1021"/>
  </r>
  <r>
    <s v="ID247"/>
    <n v="1992"/>
    <s v="Jul"/>
    <n v="7"/>
    <s v="7-Jul-1992"/>
    <d v="2023-06-08T00:00:00"/>
    <n v="30"/>
    <n v="0"/>
    <n v="12699.56"/>
    <x v="1"/>
    <x v="2"/>
    <s v="R1011"/>
  </r>
  <r>
    <s v="ID248"/>
    <n v="1964"/>
    <s v="Nov"/>
    <n v="28"/>
    <s v="28-Nov-1964"/>
    <d v="2023-06-08T00:00:00"/>
    <n v="58"/>
    <n v="0"/>
    <n v="12700.63"/>
    <x v="1"/>
    <x v="0"/>
    <s v="R1011"/>
  </r>
  <r>
    <s v="ID249"/>
    <n v="1970"/>
    <s v="Jul"/>
    <n v="8"/>
    <s v="8-Jul-1970"/>
    <d v="2023-06-08T00:00:00"/>
    <n v="52"/>
    <n v="0"/>
    <n v="12713"/>
    <x v="1"/>
    <x v="1"/>
    <s v="R1011"/>
  </r>
  <r>
    <s v="ID25"/>
    <n v="1988"/>
    <s v="Jul"/>
    <n v="17"/>
    <s v="17-Jul-1988"/>
    <d v="2023-06-08T00:00:00"/>
    <n v="34"/>
    <n v="3"/>
    <n v="12718.21"/>
    <x v="1"/>
    <x v="1"/>
    <s v="R1026"/>
  </r>
  <r>
    <s v="ID250"/>
    <n v="1962"/>
    <s v="Sep"/>
    <n v="2"/>
    <s v="2-Sep-1962"/>
    <d v="2023-06-08T00:00:00"/>
    <n v="60"/>
    <n v="0"/>
    <n v="12731"/>
    <x v="1"/>
    <x v="0"/>
    <s v="R1016"/>
  </r>
  <r>
    <s v="ID251"/>
    <n v="1962"/>
    <s v="Oct"/>
    <n v="1"/>
    <s v="1-Oct-1962"/>
    <d v="2023-06-08T00:00:00"/>
    <n v="60"/>
    <n v="0"/>
    <n v="12741.17"/>
    <x v="1"/>
    <x v="1"/>
    <s v="R1017"/>
  </r>
  <r>
    <s v="ID252"/>
    <n v="1975"/>
    <s v="Sep"/>
    <n v="25"/>
    <s v="25-Sep-1975"/>
    <d v="2023-06-08T00:00:00"/>
    <n v="47"/>
    <n v="1"/>
    <n v="12770.27"/>
    <x v="1"/>
    <x v="0"/>
    <s v="R1021"/>
  </r>
  <r>
    <s v="ID253"/>
    <n v="1972"/>
    <s v="Oct"/>
    <n v="7"/>
    <s v="7-Oct-1972"/>
    <d v="2023-06-08T00:00:00"/>
    <n v="50"/>
    <n v="0"/>
    <n v="12776.05"/>
    <x v="1"/>
    <x v="0"/>
    <s v="R1026"/>
  </r>
  <r>
    <s v="ID254"/>
    <n v="1963"/>
    <s v="Dec"/>
    <n v="5"/>
    <s v="5-Dec-1963"/>
    <d v="2023-06-08T00:00:00"/>
    <n v="59"/>
    <n v="0"/>
    <n v="12788.03"/>
    <x v="1"/>
    <x v="0"/>
    <s v="R1025"/>
  </r>
  <r>
    <s v="ID255"/>
    <n v="1983"/>
    <s v="Oct"/>
    <n v="29"/>
    <s v="29-Oct-1983"/>
    <d v="2023-06-08T00:00:00"/>
    <n v="39"/>
    <n v="3"/>
    <n v="12788.18"/>
    <x v="1"/>
    <x v="1"/>
    <s v="R1026"/>
  </r>
  <r>
    <s v="ID256"/>
    <n v="1978"/>
    <s v="Jul"/>
    <n v="24"/>
    <s v="24-Jul-1978"/>
    <d v="2023-06-08T00:00:00"/>
    <n v="44"/>
    <n v="0"/>
    <n v="12797.21"/>
    <x v="1"/>
    <x v="1"/>
    <s v="R1024"/>
  </r>
  <r>
    <s v="ID257"/>
    <n v="1963"/>
    <s v="Jul"/>
    <n v="20"/>
    <s v="20-Jul-1963"/>
    <d v="2023-06-08T00:00:00"/>
    <n v="59"/>
    <n v="0"/>
    <n v="12815.44"/>
    <x v="1"/>
    <x v="0"/>
    <s v="R1024"/>
  </r>
  <r>
    <s v="ID258"/>
    <n v="1967"/>
    <s v="Sep"/>
    <n v="25"/>
    <s v="25-Sep-1967"/>
    <d v="2023-06-08T00:00:00"/>
    <n v="55"/>
    <n v="0"/>
    <n v="12823.25"/>
    <x v="1"/>
    <x v="0"/>
    <s v="R1021"/>
  </r>
  <r>
    <s v="ID259"/>
    <n v="2004"/>
    <s v="Nov"/>
    <n v="9"/>
    <s v="9-Nov-2004"/>
    <d v="2023-06-08T00:00:00"/>
    <n v="18"/>
    <n v="2"/>
    <n v="12829.46"/>
    <x v="1"/>
    <x v="0"/>
    <s v="R1016"/>
  </r>
  <r>
    <s v="ID26"/>
    <n v="1993"/>
    <s v="Sep"/>
    <n v="27"/>
    <s v="27-Sep-1993"/>
    <d v="2023-06-08T00:00:00"/>
    <n v="29"/>
    <n v="0"/>
    <n v="12847.24"/>
    <x v="1"/>
    <x v="2"/>
    <s v="R1012"/>
  </r>
  <r>
    <s v="ID260"/>
    <n v="1973"/>
    <s v="Sep"/>
    <n v="22"/>
    <s v="22-Sep-1973"/>
    <d v="2023-06-08T00:00:00"/>
    <n v="49"/>
    <n v="0"/>
    <n v="12852.37"/>
    <x v="1"/>
    <x v="1"/>
    <s v="R1012"/>
  </r>
  <r>
    <s v="ID261"/>
    <n v="1963"/>
    <s v="Sep"/>
    <n v="27"/>
    <s v="27-Sep-1963"/>
    <d v="2023-06-08T00:00:00"/>
    <n v="59"/>
    <n v="0"/>
    <n v="12856.84"/>
    <x v="1"/>
    <x v="0"/>
    <s v="R1021"/>
  </r>
  <r>
    <s v="ID262"/>
    <n v="1984"/>
    <s v="Aug"/>
    <n v="6"/>
    <s v="6-Aug-1984"/>
    <d v="2023-06-08T00:00:00"/>
    <n v="38"/>
    <n v="3"/>
    <n v="12870.31"/>
    <x v="1"/>
    <x v="0"/>
    <s v="R1012"/>
  </r>
  <r>
    <s v="ID263"/>
    <n v="2004"/>
    <s v="Jul"/>
    <n v="9"/>
    <s v="9-Jul-2004"/>
    <d v="2023-06-08T00:00:00"/>
    <n v="18"/>
    <n v="0"/>
    <n v="12890.06"/>
    <x v="1"/>
    <x v="1"/>
    <s v="R1019"/>
  </r>
  <r>
    <s v="ID264"/>
    <n v="1963"/>
    <s v="Aug"/>
    <n v="16"/>
    <s v="16-Aug-1963"/>
    <d v="2023-06-08T00:00:00"/>
    <n v="59"/>
    <n v="1"/>
    <n v="12913.99"/>
    <x v="1"/>
    <x v="2"/>
    <s v="R1016"/>
  </r>
  <r>
    <s v="ID265"/>
    <n v="1963"/>
    <s v="Sep"/>
    <n v="1"/>
    <s v="1-Sep-1963"/>
    <d v="2023-06-08T00:00:00"/>
    <n v="59"/>
    <n v="2"/>
    <n v="12925.89"/>
    <x v="1"/>
    <x v="2"/>
    <s v="R1013"/>
  </r>
  <r>
    <s v="ID266"/>
    <n v="1963"/>
    <s v="Aug"/>
    <n v="14"/>
    <s v="14-Aug-1963"/>
    <d v="2023-06-08T00:00:00"/>
    <n v="59"/>
    <n v="2"/>
    <n v="12928.79"/>
    <x v="1"/>
    <x v="2"/>
    <s v="R1013"/>
  </r>
  <r>
    <s v="ID267"/>
    <n v="1966"/>
    <s v="Dec"/>
    <n v="22"/>
    <s v="22-Dec-1966"/>
    <d v="2023-06-08T00:00:00"/>
    <n v="56"/>
    <n v="4"/>
    <n v="12949.16"/>
    <x v="1"/>
    <x v="0"/>
    <s v="R1013"/>
  </r>
  <r>
    <s v="ID268"/>
    <n v="1961"/>
    <s v="Aug"/>
    <n v="20"/>
    <s v="20-Aug-1961"/>
    <d v="2023-06-08T00:00:00"/>
    <n v="61"/>
    <n v="0"/>
    <n v="12950.07"/>
    <x v="1"/>
    <x v="1"/>
    <s v="R1012"/>
  </r>
  <r>
    <s v="ID269"/>
    <n v="1960"/>
    <s v="Nov"/>
    <n v="4"/>
    <s v="4-Nov-1960"/>
    <d v="2023-06-08T00:00:00"/>
    <n v="62"/>
    <n v="0"/>
    <n v="12957.12"/>
    <x v="1"/>
    <x v="1"/>
    <s v="R1011"/>
  </r>
  <r>
    <s v="ID27"/>
    <n v="1960"/>
    <s v="Jun"/>
    <n v="22"/>
    <s v="22-Jun-1960"/>
    <d v="2023-06-08T00:00:00"/>
    <n v="62"/>
    <n v="0"/>
    <n v="12979.36"/>
    <x v="1"/>
    <x v="1"/>
    <s v="R1011"/>
  </r>
  <r>
    <s v="ID270"/>
    <n v="1960"/>
    <s v="Sep"/>
    <n v="23"/>
    <s v="23-Sep-1960"/>
    <d v="2023-06-08T00:00:00"/>
    <n v="62"/>
    <n v="0"/>
    <n v="12981.35"/>
    <x v="1"/>
    <x v="0"/>
    <s v="R1013"/>
  </r>
  <r>
    <s v="ID271"/>
    <n v="1960"/>
    <s v="Nov"/>
    <n v="28"/>
    <s v="28-Nov-1960"/>
    <d v="2023-06-08T00:00:00"/>
    <n v="62"/>
    <n v="0"/>
    <n v="12982.87"/>
    <x v="1"/>
    <x v="1"/>
    <s v="R1013"/>
  </r>
  <r>
    <s v="ID272"/>
    <n v="1979"/>
    <s v="Nov"/>
    <n v="27"/>
    <s v="27-Nov-1979"/>
    <d v="2023-06-08T00:00:00"/>
    <n v="43"/>
    <n v="2"/>
    <n v="12994.12"/>
    <x v="1"/>
    <x v="2"/>
    <s v="R1026"/>
  </r>
  <r>
    <s v="ID273"/>
    <n v="1981"/>
    <s v="Oct"/>
    <n v="30"/>
    <s v="30-Oct-1981"/>
    <d v="2023-06-08T00:00:00"/>
    <n v="41"/>
    <n v="1"/>
    <n v="13002.91"/>
    <x v="1"/>
    <x v="1"/>
    <s v="R1012"/>
  </r>
  <r>
    <s v="ID274"/>
    <n v="1962"/>
    <s v="Jun"/>
    <n v="24"/>
    <s v="24-Jun-1962"/>
    <d v="2023-06-08T00:00:00"/>
    <n v="60"/>
    <n v="0"/>
    <n v="13004.95"/>
    <x v="1"/>
    <x v="1"/>
    <s v="R1012"/>
  </r>
  <r>
    <s v="ID275"/>
    <n v="1969"/>
    <s v="Dec"/>
    <n v="13"/>
    <s v="13-Dec-1969"/>
    <d v="2023-06-08T00:00:00"/>
    <n v="53"/>
    <n v="0"/>
    <n v="13008.07"/>
    <x v="1"/>
    <x v="0"/>
    <s v="R1012"/>
  </r>
  <r>
    <s v="ID276"/>
    <n v="1972"/>
    <s v="Sep"/>
    <n v="27"/>
    <s v="27-Sep-1972"/>
    <d v="2023-06-08T00:00:00"/>
    <n v="50"/>
    <n v="0"/>
    <n v="13010.86"/>
    <x v="1"/>
    <x v="2"/>
    <s v="R1012"/>
  </r>
  <r>
    <s v="ID277"/>
    <n v="1962"/>
    <s v="Jul"/>
    <n v="20"/>
    <s v="20-Jul-1962"/>
    <d v="2023-06-08T00:00:00"/>
    <n v="60"/>
    <n v="0"/>
    <n v="13012.21"/>
    <x v="1"/>
    <x v="1"/>
    <s v="R1012"/>
  </r>
  <r>
    <s v="ID278"/>
    <n v="1964"/>
    <s v="Sep"/>
    <n v="23"/>
    <s v="23-Sep-1964"/>
    <d v="2023-06-08T00:00:00"/>
    <n v="58"/>
    <n v="1"/>
    <n v="13019.16"/>
    <x v="1"/>
    <x v="1"/>
    <s v="R1024"/>
  </r>
  <r>
    <s v="ID279"/>
    <n v="1965"/>
    <s v="Nov"/>
    <n v="4"/>
    <s v="4-Nov-1965"/>
    <d v="2023-06-08T00:00:00"/>
    <n v="57"/>
    <n v="0"/>
    <n v="13023.93"/>
    <x v="1"/>
    <x v="2"/>
    <s v="R1025"/>
  </r>
  <r>
    <s v="ID28"/>
    <n v="1961"/>
    <s v="Nov"/>
    <n v="9"/>
    <s v="9-Nov-1961"/>
    <d v="2023-06-08T00:00:00"/>
    <n v="61"/>
    <n v="0"/>
    <n v="13041.92"/>
    <x v="1"/>
    <x v="1"/>
    <s v="R1011"/>
  </r>
  <r>
    <s v="ID280"/>
    <n v="1969"/>
    <s v="Sep"/>
    <n v="23"/>
    <s v="23-Sep-1969"/>
    <d v="2023-06-08T00:00:00"/>
    <n v="53"/>
    <n v="0"/>
    <n v="13044.41"/>
    <x v="1"/>
    <x v="1"/>
    <s v="R1012"/>
  </r>
  <r>
    <s v="ID281"/>
    <n v="1967"/>
    <s v="Aug"/>
    <n v="6"/>
    <s v="6-Aug-1967"/>
    <d v="2023-06-08T00:00:00"/>
    <n v="55"/>
    <n v="3"/>
    <n v="13047.33"/>
    <x v="1"/>
    <x v="0"/>
    <s v="R1024"/>
  </r>
  <r>
    <s v="ID282"/>
    <n v="1985"/>
    <s v="Oct"/>
    <n v="26"/>
    <s v="26-Oct-1985"/>
    <d v="2023-06-08T00:00:00"/>
    <n v="37"/>
    <n v="3"/>
    <n v="13051.22"/>
    <x v="1"/>
    <x v="1"/>
    <s v="R1026"/>
  </r>
  <r>
    <s v="ID283"/>
    <n v="1961"/>
    <s v="Nov"/>
    <n v="6"/>
    <s v="6-Nov-1961"/>
    <d v="2023-06-08T00:00:00"/>
    <n v="61"/>
    <n v="0"/>
    <n v="13063.88"/>
    <x v="1"/>
    <x v="2"/>
    <s v="R1011"/>
  </r>
  <r>
    <s v="ID284"/>
    <n v="1978"/>
    <s v="Jul"/>
    <n v="17"/>
    <s v="17-Jul-1978"/>
    <d v="2023-06-08T00:00:00"/>
    <n v="44"/>
    <n v="2"/>
    <n v="13101.74"/>
    <x v="1"/>
    <x v="2"/>
    <s v="R1026"/>
  </r>
  <r>
    <s v="ID285"/>
    <n v="1971"/>
    <s v="Oct"/>
    <n v="30"/>
    <s v="30-Oct-1971"/>
    <d v="2023-06-08T00:00:00"/>
    <n v="51"/>
    <n v="0"/>
    <n v="13110.79"/>
    <x v="1"/>
    <x v="2"/>
    <s v="R1011"/>
  </r>
  <r>
    <s v="ID286"/>
    <n v="1962"/>
    <s v="Aug"/>
    <n v="2"/>
    <s v="2-Aug-1962"/>
    <d v="2023-06-08T00:00:00"/>
    <n v="60"/>
    <n v="1"/>
    <n v="13112.6"/>
    <x v="1"/>
    <x v="0"/>
    <s v="R1012"/>
  </r>
  <r>
    <s v="ID287"/>
    <n v="1992"/>
    <s v="Aug"/>
    <n v="12"/>
    <s v="12-Aug-1992"/>
    <d v="2023-06-08T00:00:00"/>
    <n v="30"/>
    <n v="0"/>
    <n v="13113.51"/>
    <x v="1"/>
    <x v="2"/>
    <s v="R1026"/>
  </r>
  <r>
    <s v="ID288"/>
    <n v="1963"/>
    <s v="Sep"/>
    <n v="14"/>
    <s v="14-Sep-1963"/>
    <d v="2023-06-08T00:00:00"/>
    <n v="59"/>
    <n v="0"/>
    <n v="13116.84"/>
    <x v="1"/>
    <x v="1"/>
    <s v="R1012"/>
  </r>
  <r>
    <s v="ID289"/>
    <n v="1999"/>
    <s v="Aug"/>
    <n v="16"/>
    <s v="16-Aug-1999"/>
    <d v="2023-06-08T00:00:00"/>
    <n v="23"/>
    <n v="0"/>
    <n v="13126.68"/>
    <x v="1"/>
    <x v="0"/>
    <s v="R1011"/>
  </r>
  <r>
    <s v="ID29"/>
    <n v="1961"/>
    <s v="Sep"/>
    <n v="7"/>
    <s v="7-Sep-1961"/>
    <d v="2023-06-08T00:00:00"/>
    <n v="61"/>
    <n v="0"/>
    <n v="13129.6"/>
    <x v="1"/>
    <x v="2"/>
    <s v="R1017"/>
  </r>
  <r>
    <s v="ID290"/>
    <n v="1961"/>
    <s v="Dec"/>
    <n v="6"/>
    <s v="6-Dec-1961"/>
    <d v="2023-06-08T00:00:00"/>
    <n v="61"/>
    <n v="0"/>
    <n v="13143.34"/>
    <x v="1"/>
    <x v="2"/>
    <s v="R1020"/>
  </r>
  <r>
    <s v="ID291"/>
    <n v="1961"/>
    <s v="Dec"/>
    <n v="6"/>
    <s v="6-Dec-1961"/>
    <d v="2023-06-08T00:00:00"/>
    <n v="61"/>
    <n v="0"/>
    <n v="13143.86"/>
    <x v="1"/>
    <x v="2"/>
    <s v="R1016"/>
  </r>
  <r>
    <s v="ID292"/>
    <n v="1962"/>
    <s v="Aug"/>
    <n v="5"/>
    <s v="5-Aug-1962"/>
    <d v="2023-06-08T00:00:00"/>
    <n v="60"/>
    <n v="0"/>
    <n v="13204.29"/>
    <x v="1"/>
    <x v="1"/>
    <s v="R1024"/>
  </r>
  <r>
    <s v="ID293"/>
    <n v="1982"/>
    <s v="Oct"/>
    <n v="15"/>
    <s v="15-Oct-1982"/>
    <d v="2023-06-08T00:00:00"/>
    <n v="40"/>
    <n v="3"/>
    <n v="13214.43"/>
    <x v="1"/>
    <x v="2"/>
    <s v="R1012"/>
  </r>
  <r>
    <s v="ID294"/>
    <n v="1962"/>
    <s v="Dec"/>
    <n v="7"/>
    <s v="7-Dec-1962"/>
    <d v="2023-06-08T00:00:00"/>
    <n v="60"/>
    <n v="0"/>
    <n v="13217.09"/>
    <x v="1"/>
    <x v="1"/>
    <s v="R1024"/>
  </r>
  <r>
    <s v="ID295"/>
    <n v="1965"/>
    <s v="Nov"/>
    <n v="13"/>
    <s v="13-Nov-1965"/>
    <d v="2023-06-08T00:00:00"/>
    <n v="57"/>
    <n v="2"/>
    <n v="13224.06"/>
    <x v="1"/>
    <x v="0"/>
    <s v="R1024"/>
  </r>
  <r>
    <s v="ID296"/>
    <n v="1962"/>
    <s v="Nov"/>
    <n v="24"/>
    <s v="24-Nov-1962"/>
    <d v="2023-06-08T00:00:00"/>
    <n v="60"/>
    <n v="1"/>
    <n v="13224.69"/>
    <x v="1"/>
    <x v="2"/>
    <s v="R1011"/>
  </r>
  <r>
    <s v="ID297"/>
    <n v="1962"/>
    <s v="Oct"/>
    <n v="11"/>
    <s v="11-Oct-1962"/>
    <d v="2023-06-08T00:00:00"/>
    <n v="60"/>
    <n v="0"/>
    <n v="13228.85"/>
    <x v="1"/>
    <x v="0"/>
    <s v="R1023"/>
  </r>
  <r>
    <s v="ID298"/>
    <n v="1994"/>
    <s v="Jul"/>
    <n v="1"/>
    <s v="1-Jul-1994"/>
    <d v="2023-06-08T00:00:00"/>
    <n v="28"/>
    <n v="0"/>
    <n v="13292.52"/>
    <x v="1"/>
    <x v="0"/>
    <s v="R1012"/>
  </r>
  <r>
    <s v="ID299"/>
    <n v="1976"/>
    <s v="Aug"/>
    <n v="23"/>
    <s v="23-Aug-1976"/>
    <d v="2023-06-08T00:00:00"/>
    <n v="46"/>
    <n v="2"/>
    <n v="13333.71"/>
    <x v="1"/>
    <x v="2"/>
    <s v="R1012"/>
  </r>
  <r>
    <s v="ID3"/>
    <n v="1960"/>
    <s v="Nov"/>
    <n v="11"/>
    <s v="11-Nov-1960"/>
    <d v="2023-06-08T00:00:00"/>
    <n v="62"/>
    <n v="0"/>
    <n v="13352.1"/>
    <x v="1"/>
    <x v="1"/>
    <s v="R1012"/>
  </r>
  <r>
    <s v="ID30"/>
    <n v="1990"/>
    <s v="Oct"/>
    <n v="2"/>
    <s v="2-Oct-1990"/>
    <d v="2023-06-08T00:00:00"/>
    <n v="32"/>
    <n v="3"/>
    <n v="13360.94"/>
    <x v="1"/>
    <x v="1"/>
    <s v="R1012"/>
  </r>
  <r>
    <s v="ID300"/>
    <n v="1964"/>
    <s v="Sep"/>
    <n v="24"/>
    <s v="24-Sep-1964"/>
    <d v="2023-06-08T00:00:00"/>
    <n v="58"/>
    <n v="0"/>
    <n v="13375.76"/>
    <x v="1"/>
    <x v="2"/>
    <s v="R1025"/>
  </r>
  <r>
    <s v="ID301"/>
    <n v="1979"/>
    <s v="Sep"/>
    <n v="30"/>
    <s v="30-Sep-1979"/>
    <d v="2023-06-08T00:00:00"/>
    <n v="43"/>
    <n v="2"/>
    <n v="13377.41"/>
    <x v="1"/>
    <x v="0"/>
    <s v="R1026"/>
  </r>
  <r>
    <s v="ID302"/>
    <n v="1984"/>
    <s v="Jun"/>
    <n v="6"/>
    <s v="6-Jun-1984"/>
    <d v="2023-06-08T00:00:00"/>
    <n v="39"/>
    <n v="3"/>
    <n v="13383.67"/>
    <x v="1"/>
    <x v="2"/>
    <s v="R1023"/>
  </r>
  <r>
    <s v="ID303"/>
    <n v="1959"/>
    <s v="Dec"/>
    <n v="9"/>
    <s v="9-Dec-1959"/>
    <d v="2023-06-08T00:00:00"/>
    <n v="63"/>
    <n v="0"/>
    <n v="13390.56"/>
    <x v="1"/>
    <x v="0"/>
    <s v="R1011"/>
  </r>
  <r>
    <s v="ID304"/>
    <n v="1959"/>
    <s v="Nov"/>
    <n v="25"/>
    <s v="25-Nov-1959"/>
    <d v="2023-06-08T00:00:00"/>
    <n v="63"/>
    <n v="0"/>
    <n v="13393.76"/>
    <x v="1"/>
    <x v="1"/>
    <s v="R1011"/>
  </r>
  <r>
    <s v="ID305"/>
    <n v="1959"/>
    <s v="Dec"/>
    <n v="20"/>
    <s v="20-Dec-1959"/>
    <d v="2023-06-08T00:00:00"/>
    <n v="63"/>
    <n v="0"/>
    <n v="13405.39"/>
    <x v="1"/>
    <x v="0"/>
    <s v="R1013"/>
  </r>
  <r>
    <s v="ID306"/>
    <n v="1992"/>
    <s v="Dec"/>
    <n v="19"/>
    <s v="19-Dec-1992"/>
    <d v="2023-06-08T00:00:00"/>
    <n v="30"/>
    <n v="0"/>
    <n v="13412.97"/>
    <x v="1"/>
    <x v="0"/>
    <s v="R1023"/>
  </r>
  <r>
    <s v="ID307"/>
    <n v="1961"/>
    <s v="Jul"/>
    <n v="22"/>
    <s v="22-Jul-1961"/>
    <d v="2023-06-08T00:00:00"/>
    <n v="61"/>
    <n v="0"/>
    <n v="13415.04"/>
    <x v="1"/>
    <x v="2"/>
    <s v="R1012"/>
  </r>
  <r>
    <s v="ID308"/>
    <n v="1994"/>
    <s v="Jun"/>
    <n v="17"/>
    <s v="17-Jun-1994"/>
    <d v="2023-06-08T00:00:00"/>
    <n v="28"/>
    <n v="0"/>
    <n v="13417.05"/>
    <x v="1"/>
    <x v="0"/>
    <s v="R1012"/>
  </r>
  <r>
    <s v="ID309"/>
    <n v="1961"/>
    <s v="Nov"/>
    <n v="3"/>
    <s v="3-Nov-1961"/>
    <d v="2023-06-08T00:00:00"/>
    <n v="61"/>
    <n v="0"/>
    <n v="13429.04"/>
    <x v="1"/>
    <x v="0"/>
    <s v="R1012"/>
  </r>
  <r>
    <s v="ID31"/>
    <n v="1966"/>
    <s v="Nov"/>
    <n v="14"/>
    <s v="14-Nov-1966"/>
    <d v="2023-06-08T00:00:00"/>
    <n v="56"/>
    <n v="3"/>
    <n v="13430.27"/>
    <x v="1"/>
    <x v="0"/>
    <s v="R1024"/>
  </r>
  <r>
    <s v="ID310"/>
    <n v="1975"/>
    <s v="Jun"/>
    <n v="29"/>
    <s v="29-Jun-1975"/>
    <d v="2023-06-08T00:00:00"/>
    <n v="47"/>
    <n v="1"/>
    <n v="13440.7"/>
    <x v="1"/>
    <x v="2"/>
    <s v="R1012"/>
  </r>
  <r>
    <s v="ID311"/>
    <n v="1960"/>
    <s v="Aug"/>
    <n v="13"/>
    <s v="13-Aug-1960"/>
    <d v="2023-06-08T00:00:00"/>
    <n v="62"/>
    <n v="0"/>
    <n v="13451.12"/>
    <x v="1"/>
    <x v="1"/>
    <s v="R1011"/>
  </r>
  <r>
    <s v="ID312"/>
    <n v="1960"/>
    <s v="Jul"/>
    <n v="11"/>
    <s v="11-Jul-1960"/>
    <d v="2023-06-08T00:00:00"/>
    <n v="62"/>
    <n v="0"/>
    <n v="13457.96"/>
    <x v="1"/>
    <x v="1"/>
    <s v="R1013"/>
  </r>
  <r>
    <s v="ID313"/>
    <n v="1960"/>
    <s v="Dec"/>
    <n v="16"/>
    <s v="16-Dec-1960"/>
    <d v="2023-06-08T00:00:00"/>
    <n v="62"/>
    <n v="0"/>
    <n v="13462.52"/>
    <x v="1"/>
    <x v="2"/>
    <s v="R1011"/>
  </r>
  <r>
    <s v="ID314"/>
    <n v="1985"/>
    <s v="Aug"/>
    <n v="19"/>
    <s v="19-Aug-1985"/>
    <d v="2023-06-08T00:00:00"/>
    <n v="37"/>
    <n v="3"/>
    <n v="13465.8"/>
    <x v="1"/>
    <x v="1"/>
    <s v="R1012"/>
  </r>
  <r>
    <s v="ID315"/>
    <n v="1960"/>
    <s v="Jul"/>
    <n v="28"/>
    <s v="28-Jul-1960"/>
    <d v="2023-06-08T00:00:00"/>
    <n v="62"/>
    <n v="0"/>
    <n v="13470.8"/>
    <x v="1"/>
    <x v="2"/>
    <s v="R1013"/>
  </r>
  <r>
    <s v="ID316"/>
    <n v="1960"/>
    <s v="Jul"/>
    <n v="24"/>
    <s v="24-Jul-1960"/>
    <d v="2023-06-08T00:00:00"/>
    <n v="62"/>
    <n v="0"/>
    <n v="13470.86"/>
    <x v="1"/>
    <x v="0"/>
    <s v="R1011"/>
  </r>
  <r>
    <s v="ID317"/>
    <n v="1975"/>
    <s v="Aug"/>
    <n v="7"/>
    <s v="7-Aug-1975"/>
    <d v="2023-06-08T00:00:00"/>
    <n v="47"/>
    <n v="1"/>
    <n v="13472.19"/>
    <x v="1"/>
    <x v="2"/>
    <s v="R1012"/>
  </r>
  <r>
    <s v="ID318"/>
    <n v="1990"/>
    <s v="Aug"/>
    <n v="30"/>
    <s v="30-Aug-1990"/>
    <d v="2023-06-08T00:00:00"/>
    <n v="32"/>
    <n v="3"/>
    <n v="13480.83"/>
    <x v="1"/>
    <x v="2"/>
    <s v="R1023"/>
  </r>
  <r>
    <s v="ID319"/>
    <n v="1963"/>
    <s v="Oct"/>
    <n v="14"/>
    <s v="14-Oct-1963"/>
    <d v="2023-06-08T00:00:00"/>
    <n v="59"/>
    <n v="0"/>
    <n v="13511.28"/>
    <x v="1"/>
    <x v="1"/>
    <s v="R1012"/>
  </r>
  <r>
    <s v="ID32"/>
    <n v="1960"/>
    <s v="Jul"/>
    <n v="11"/>
    <s v="11-Jul-1960"/>
    <d v="2023-06-08T00:00:00"/>
    <n v="62"/>
    <n v="0"/>
    <n v="13555"/>
    <x v="1"/>
    <x v="0"/>
    <s v="R1017"/>
  </r>
  <r>
    <s v="ID320"/>
    <n v="1968"/>
    <s v="Jul"/>
    <n v="15"/>
    <s v="15-Jul-1968"/>
    <d v="2023-06-08T00:00:00"/>
    <n v="54"/>
    <n v="0"/>
    <n v="13566.04"/>
    <x v="1"/>
    <x v="0"/>
    <s v="R1026"/>
  </r>
  <r>
    <s v="ID321"/>
    <n v="1992"/>
    <s v="Aug"/>
    <n v="14"/>
    <s v="14-Aug-1992"/>
    <d v="2023-06-08T00:00:00"/>
    <n v="30"/>
    <n v="0"/>
    <n v="13588.17"/>
    <x v="1"/>
    <x v="1"/>
    <s v="R1012"/>
  </r>
  <r>
    <s v="ID322"/>
    <n v="1964"/>
    <s v="Sep"/>
    <n v="10"/>
    <s v="10-Sep-1964"/>
    <d v="2023-06-08T00:00:00"/>
    <n v="58"/>
    <n v="2"/>
    <n v="13607.37"/>
    <x v="1"/>
    <x v="1"/>
    <s v="R1024"/>
  </r>
  <r>
    <s v="ID323"/>
    <n v="1961"/>
    <s v="Nov"/>
    <n v="18"/>
    <s v="18-Nov-1961"/>
    <d v="2023-06-08T00:00:00"/>
    <n v="61"/>
    <n v="0"/>
    <n v="13616.36"/>
    <x v="1"/>
    <x v="0"/>
    <s v="R1024"/>
  </r>
  <r>
    <s v="ID324"/>
    <n v="1969"/>
    <s v="Jul"/>
    <n v="26"/>
    <s v="26-Jul-1969"/>
    <d v="2023-06-08T00:00:00"/>
    <n v="53"/>
    <n v="0"/>
    <n v="13622.01"/>
    <x v="1"/>
    <x v="0"/>
    <s v="R1012"/>
  </r>
  <r>
    <s v="ID325"/>
    <n v="1961"/>
    <s v="Dec"/>
    <n v="24"/>
    <s v="24-Dec-1961"/>
    <d v="2023-06-08T00:00:00"/>
    <n v="61"/>
    <n v="0"/>
    <n v="13635.64"/>
    <x v="1"/>
    <x v="0"/>
    <s v="R1024"/>
  </r>
  <r>
    <s v="ID326"/>
    <n v="1984"/>
    <s v="Jul"/>
    <n v="20"/>
    <s v="20-Jul-1984"/>
    <d v="2023-06-08T00:00:00"/>
    <n v="38"/>
    <n v="3"/>
    <n v="13638.06"/>
    <x v="1"/>
    <x v="0"/>
    <s v="R1023"/>
  </r>
  <r>
    <s v="ID327"/>
    <n v="1963"/>
    <s v="Aug"/>
    <n v="4"/>
    <s v="4-Aug-1963"/>
    <d v="2023-06-08T00:00:00"/>
    <n v="59"/>
    <n v="0"/>
    <n v="13677.68"/>
    <x v="1"/>
    <x v="2"/>
    <s v="R1021"/>
  </r>
  <r>
    <s v="ID328"/>
    <n v="1985"/>
    <s v="Sep"/>
    <n v="14"/>
    <s v="14-Sep-1985"/>
    <d v="2023-06-08T00:00:00"/>
    <n v="37"/>
    <n v="3"/>
    <n v="13685.51"/>
    <x v="1"/>
    <x v="1"/>
    <s v="R1026"/>
  </r>
  <r>
    <s v="ID329"/>
    <n v="1986"/>
    <s v="Nov"/>
    <n v="24"/>
    <s v="24-Nov-1986"/>
    <d v="2023-06-08T00:00:00"/>
    <n v="36"/>
    <n v="3"/>
    <n v="13714.55"/>
    <x v="1"/>
    <x v="2"/>
    <s v="R1023"/>
  </r>
  <r>
    <s v="ID33"/>
    <n v="1981"/>
    <s v="Aug"/>
    <n v="2"/>
    <s v="2-Aug-1981"/>
    <d v="2023-06-08T00:00:00"/>
    <n v="41"/>
    <n v="1"/>
    <n v="13725.47"/>
    <x v="1"/>
    <x v="2"/>
    <s v="R1024"/>
  </r>
  <r>
    <s v="ID330"/>
    <n v="1985"/>
    <s v="Aug"/>
    <n v="29"/>
    <s v="29-Aug-1985"/>
    <d v="2023-06-08T00:00:00"/>
    <n v="37"/>
    <n v="3"/>
    <n v="13726.21"/>
    <x v="1"/>
    <x v="0"/>
    <s v="R1026"/>
  </r>
  <r>
    <s v="ID331"/>
    <n v="1969"/>
    <s v="Oct"/>
    <n v="23"/>
    <s v="23-Oct-1969"/>
    <d v="2023-06-08T00:00:00"/>
    <n v="53"/>
    <n v="0"/>
    <n v="13746.74"/>
    <x v="1"/>
    <x v="2"/>
    <s v="R1026"/>
  </r>
  <r>
    <s v="ID332"/>
    <n v="2004"/>
    <s v="Jul"/>
    <n v="16"/>
    <s v="16-Jul-2004"/>
    <d v="2023-06-08T00:00:00"/>
    <n v="18"/>
    <n v="0"/>
    <n v="13747.87"/>
    <x v="1"/>
    <x v="2"/>
    <s v="R1018"/>
  </r>
  <r>
    <s v="ID333"/>
    <n v="1959"/>
    <s v="Aug"/>
    <n v="6"/>
    <s v="6-Aug-1959"/>
    <d v="2023-06-08T00:00:00"/>
    <n v="63"/>
    <n v="0"/>
    <n v="13770.1"/>
    <x v="1"/>
    <x v="1"/>
    <s v="R1012"/>
  </r>
  <r>
    <s v="ID334"/>
    <n v="1966"/>
    <s v="Nov"/>
    <n v="10"/>
    <s v="10-Nov-1966"/>
    <d v="2023-06-08T00:00:00"/>
    <n v="56"/>
    <n v="0"/>
    <n v="13801.61"/>
    <x v="1"/>
    <x v="0"/>
    <s v="R1026"/>
  </r>
  <r>
    <s v="ID335"/>
    <n v="1986"/>
    <s v="Dec"/>
    <n v="8"/>
    <s v="8-Dec-1986"/>
    <d v="2023-06-08T00:00:00"/>
    <n v="36"/>
    <n v="3"/>
    <n v="13819.49"/>
    <x v="1"/>
    <x v="2"/>
    <s v="R1012"/>
  </r>
  <r>
    <s v="ID336"/>
    <n v="1958"/>
    <s v="Nov"/>
    <n v="25"/>
    <s v="25-Nov-1958"/>
    <d v="2023-06-08T00:00:00"/>
    <n v="64"/>
    <n v="0"/>
    <n v="13822.8"/>
    <x v="1"/>
    <x v="0"/>
    <s v="R1011"/>
  </r>
  <r>
    <s v="ID337"/>
    <n v="1958"/>
    <s v="Dec"/>
    <n v="10"/>
    <s v="10-Dec-1958"/>
    <d v="2023-06-08T00:00:00"/>
    <n v="64"/>
    <n v="0"/>
    <n v="13831.12"/>
    <x v="1"/>
    <x v="1"/>
    <s v="R1013"/>
  </r>
  <r>
    <s v="ID338"/>
    <n v="2003"/>
    <s v="Jun"/>
    <n v="7"/>
    <s v="7-Jun-2003"/>
    <d v="2023-06-08T00:00:00"/>
    <n v="20"/>
    <n v="0"/>
    <n v="13844.51"/>
    <x v="0"/>
    <x v="1"/>
    <s v="R1011"/>
  </r>
  <r>
    <s v="ID339"/>
    <n v="1960"/>
    <s v="Jul"/>
    <n v="21"/>
    <s v="21-Jul-1960"/>
    <d v="2023-06-08T00:00:00"/>
    <n v="62"/>
    <n v="0"/>
    <n v="13844.8"/>
    <x v="0"/>
    <x v="2"/>
    <s v="R1012"/>
  </r>
  <r>
    <s v="ID34"/>
    <n v="1978"/>
    <s v="Dec"/>
    <n v="19"/>
    <s v="19-Dec-1978"/>
    <d v="2023-06-08T00:00:00"/>
    <n v="44"/>
    <n v="2"/>
    <n v="13874.89"/>
    <x v="0"/>
    <x v="1"/>
    <s v="R1012"/>
  </r>
  <r>
    <s v="ID340"/>
    <n v="1959"/>
    <s v="Oct"/>
    <n v="5"/>
    <s v="5-Oct-1959"/>
    <d v="2023-06-08T00:00:00"/>
    <n v="63"/>
    <n v="0"/>
    <n v="13880.95"/>
    <x v="0"/>
    <x v="2"/>
    <s v="R1011"/>
  </r>
  <r>
    <s v="ID341"/>
    <n v="1985"/>
    <s v="Sep"/>
    <n v="25"/>
    <s v="25-Sep-1985"/>
    <d v="2023-06-08T00:00:00"/>
    <n v="37"/>
    <n v="3"/>
    <n v="13886.4"/>
    <x v="0"/>
    <x v="2"/>
    <s v="R1012"/>
  </r>
  <r>
    <s v="ID342"/>
    <n v="1959"/>
    <s v="Dec"/>
    <n v="29"/>
    <s v="29-Dec-1959"/>
    <d v="2023-06-08T00:00:00"/>
    <n v="63"/>
    <n v="0"/>
    <n v="13887.2"/>
    <x v="0"/>
    <x v="0"/>
    <s v="R1013"/>
  </r>
  <r>
    <s v="ID343"/>
    <n v="1959"/>
    <s v="Jul"/>
    <n v="7"/>
    <s v="7-Jul-1959"/>
    <d v="2023-06-08T00:00:00"/>
    <n v="63"/>
    <n v="0"/>
    <n v="13887.97"/>
    <x v="0"/>
    <x v="2"/>
    <s v="R1013"/>
  </r>
  <r>
    <s v="ID344"/>
    <n v="1962"/>
    <s v="Jul"/>
    <n v="27"/>
    <s v="27-Jul-1962"/>
    <d v="2023-06-08T00:00:00"/>
    <n v="60"/>
    <n v="3"/>
    <n v="13919.82"/>
    <x v="0"/>
    <x v="2"/>
    <s v="R1013"/>
  </r>
  <r>
    <s v="ID3444"/>
    <n v="1960"/>
    <s v="Jun"/>
    <n v="18"/>
    <s v="18-Jun-1960"/>
    <d v="2023-06-08T00:00:00"/>
    <n v="62"/>
    <n v="1"/>
    <n v="13937.67"/>
    <x v="0"/>
    <x v="1"/>
    <s v="R1012"/>
  </r>
  <r>
    <s v="ID345"/>
    <n v="1959"/>
    <s v="Aug"/>
    <n v="29"/>
    <s v="29-Aug-1959"/>
    <d v="2023-06-08T00:00:00"/>
    <n v="63"/>
    <n v="0"/>
    <n v="13974.46"/>
    <x v="0"/>
    <x v="2"/>
    <s v="R1019"/>
  </r>
  <r>
    <s v="ID346"/>
    <n v="1990"/>
    <s v="Jul"/>
    <n v="13"/>
    <s v="13-Jul-1990"/>
    <d v="2023-06-08T00:00:00"/>
    <n v="32"/>
    <n v="3"/>
    <n v="13979.45"/>
    <x v="0"/>
    <x v="1"/>
    <s v="R1023"/>
  </r>
  <r>
    <s v="ID347"/>
    <n v="1959"/>
    <s v="Sep"/>
    <n v="6"/>
    <s v="6-Sep-1959"/>
    <d v="2023-06-08T00:00:00"/>
    <n v="63"/>
    <n v="0"/>
    <n v="13981.85"/>
    <x v="0"/>
    <x v="1"/>
    <s v="R1016"/>
  </r>
  <r>
    <s v="ID348"/>
    <n v="1963"/>
    <s v="Dec"/>
    <n v="23"/>
    <s v="23-Dec-1963"/>
    <d v="2023-06-08T00:00:00"/>
    <n v="59"/>
    <n v="3"/>
    <n v="14001.13"/>
    <x v="0"/>
    <x v="1"/>
    <s v="R1013"/>
  </r>
  <r>
    <s v="ID349"/>
    <n v="1963"/>
    <s v="Jul"/>
    <n v="6"/>
    <s v="6-Jul-1963"/>
    <d v="2023-06-08T00:00:00"/>
    <n v="59"/>
    <n v="3"/>
    <n v="14001.29"/>
    <x v="0"/>
    <x v="2"/>
    <s v="R1013"/>
  </r>
  <r>
    <s v="ID35"/>
    <n v="1963"/>
    <s v="Jul"/>
    <n v="8"/>
    <s v="8-Jul-1963"/>
    <d v="2023-06-08T00:00:00"/>
    <n v="59"/>
    <n v="3"/>
    <n v="14007.22"/>
    <x v="0"/>
    <x v="0"/>
    <s v="R1011"/>
  </r>
  <r>
    <s v="ID350"/>
    <n v="1960"/>
    <s v="Nov"/>
    <n v="8"/>
    <s v="8-Nov-1960"/>
    <d v="2023-06-08T00:00:00"/>
    <n v="62"/>
    <n v="0"/>
    <n v="14043.48"/>
    <x v="0"/>
    <x v="0"/>
    <s v="R1024"/>
  </r>
  <r>
    <s v="ID351"/>
    <n v="1991"/>
    <s v="Sep"/>
    <n v="12"/>
    <s v="12-Sep-1991"/>
    <d v="2023-06-08T00:00:00"/>
    <n v="31"/>
    <n v="3"/>
    <n v="14081.93"/>
    <x v="0"/>
    <x v="0"/>
    <s v="R1012"/>
  </r>
  <r>
    <s v="ID352"/>
    <n v="1976"/>
    <s v="Sep"/>
    <n v="26"/>
    <s v="26-Sep-1976"/>
    <d v="2023-06-08T00:00:00"/>
    <n v="46"/>
    <n v="2"/>
    <n v="14098.07"/>
    <x v="0"/>
    <x v="0"/>
    <s v="R1023"/>
  </r>
  <r>
    <s v="ID353"/>
    <n v="1961"/>
    <s v="Jun"/>
    <n v="14"/>
    <s v="14-Jun-1961"/>
    <d v="2023-06-08T00:00:00"/>
    <n v="61"/>
    <n v="2"/>
    <n v="14119.62"/>
    <x v="0"/>
    <x v="1"/>
    <s v="R1012"/>
  </r>
  <r>
    <s v="ID354"/>
    <n v="2004"/>
    <s v="Jul"/>
    <n v="6"/>
    <s v="6-Jul-2004"/>
    <d v="2023-06-08T00:00:00"/>
    <n v="18"/>
    <n v="0"/>
    <n v="14133.04"/>
    <x v="0"/>
    <x v="0"/>
    <s v="R1013"/>
  </r>
  <r>
    <s v="ID355"/>
    <n v="1984"/>
    <s v="Jul"/>
    <n v="7"/>
    <s v="7-Jul-1984"/>
    <d v="2023-06-08T00:00:00"/>
    <n v="38"/>
    <n v="3"/>
    <n v="14152.46"/>
    <x v="0"/>
    <x v="1"/>
    <s v="R1012"/>
  </r>
  <r>
    <s v="ID356"/>
    <n v="1968"/>
    <s v="Dec"/>
    <n v="25"/>
    <s v="25-Dec-1968"/>
    <d v="2023-06-08T00:00:00"/>
    <n v="54"/>
    <n v="0"/>
    <n v="14193.55"/>
    <x v="0"/>
    <x v="1"/>
    <s v="R1026"/>
  </r>
  <r>
    <s v="ID357"/>
    <n v="1983"/>
    <s v="Nov"/>
    <n v="17"/>
    <s v="17-Nov-1983"/>
    <d v="2023-06-08T00:00:00"/>
    <n v="39"/>
    <n v="3"/>
    <n v="14209.4"/>
    <x v="0"/>
    <x v="1"/>
    <s v="R1026"/>
  </r>
  <r>
    <s v="ID358"/>
    <n v="1958"/>
    <s v="Sep"/>
    <n v="21"/>
    <s v="21-Sep-1958"/>
    <d v="2023-06-08T00:00:00"/>
    <n v="64"/>
    <n v="0"/>
    <n v="14210.54"/>
    <x v="0"/>
    <x v="2"/>
    <s v="R1012"/>
  </r>
  <r>
    <s v="ID359"/>
    <n v="1961"/>
    <s v="Sep"/>
    <n v="25"/>
    <s v="25-Sep-1961"/>
    <d v="2023-06-08T00:00:00"/>
    <n v="61"/>
    <n v="2"/>
    <n v="14235.07"/>
    <x v="0"/>
    <x v="1"/>
    <s v="R1011"/>
  </r>
  <r>
    <s v="ID36"/>
    <n v="1959"/>
    <s v="Oct"/>
    <n v="10"/>
    <s v="10-Oct-1959"/>
    <d v="2023-06-08T00:00:00"/>
    <n v="63"/>
    <n v="0"/>
    <n v="14254.61"/>
    <x v="0"/>
    <x v="1"/>
    <s v="R1012"/>
  </r>
  <r>
    <s v="ID360"/>
    <n v="1959"/>
    <s v="Nov"/>
    <n v="8"/>
    <s v="8-Nov-1959"/>
    <d v="2023-06-08T00:00:00"/>
    <n v="63"/>
    <n v="0"/>
    <n v="14256.19"/>
    <x v="0"/>
    <x v="0"/>
    <s v="R1012"/>
  </r>
  <r>
    <s v="ID361"/>
    <n v="1974"/>
    <s v="Dec"/>
    <n v="26"/>
    <s v="26-Dec-1974"/>
    <d v="2023-06-08T00:00:00"/>
    <n v="48"/>
    <n v="0"/>
    <n v="14256.79"/>
    <x v="0"/>
    <x v="2"/>
    <s v="R1026"/>
  </r>
  <r>
    <s v="ID362"/>
    <n v="1972"/>
    <s v="Jul"/>
    <n v="13"/>
    <s v="13-Jul-1972"/>
    <d v="2023-06-08T00:00:00"/>
    <n v="50"/>
    <n v="0"/>
    <n v="14258.33"/>
    <x v="0"/>
    <x v="2"/>
    <s v="R1026"/>
  </r>
  <r>
    <s v="ID363"/>
    <n v="2004"/>
    <s v="Sep"/>
    <n v="6"/>
    <s v="6-Sep-2004"/>
    <d v="2023-06-08T00:00:00"/>
    <n v="18"/>
    <n v="0"/>
    <n v="14283.46"/>
    <x v="0"/>
    <x v="2"/>
    <s v="R1024"/>
  </r>
  <r>
    <s v="ID364"/>
    <n v="1968"/>
    <s v="Dec"/>
    <n v="15"/>
    <s v="15-Dec-1968"/>
    <d v="2023-06-08T00:00:00"/>
    <n v="54"/>
    <n v="0"/>
    <n v="14285.9"/>
    <x v="0"/>
    <x v="0"/>
    <s v="R1012"/>
  </r>
  <r>
    <s v="ID365"/>
    <n v="1958"/>
    <s v="Oct"/>
    <n v="15"/>
    <s v="15-Oct-1958"/>
    <d v="2023-06-08T00:00:00"/>
    <n v="64"/>
    <n v="0"/>
    <n v="14313.85"/>
    <x v="0"/>
    <x v="0"/>
    <s v="R1013"/>
  </r>
  <r>
    <s v="ID366"/>
    <n v="1958"/>
    <s v="Jul"/>
    <n v="10"/>
    <s v="10-Jul-1958"/>
    <d v="2023-06-08T00:00:00"/>
    <n v="64"/>
    <n v="0"/>
    <n v="14319.03"/>
    <x v="0"/>
    <x v="2"/>
    <s v="R1011"/>
  </r>
  <r>
    <s v="ID367"/>
    <n v="1969"/>
    <s v="Sep"/>
    <n v="26"/>
    <s v="26-Sep-1969"/>
    <d v="2023-06-08T00:00:00"/>
    <n v="53"/>
    <n v="0"/>
    <n v="14337.91"/>
    <x v="0"/>
    <x v="0"/>
    <s v="R1022"/>
  </r>
  <r>
    <s v="ID368"/>
    <n v="1959"/>
    <s v="Dec"/>
    <n v="24"/>
    <s v="24-Dec-1959"/>
    <d v="2023-06-08T00:00:00"/>
    <n v="63"/>
    <n v="1"/>
    <n v="14349.85"/>
    <x v="0"/>
    <x v="2"/>
    <s v="R1012"/>
  </r>
  <r>
    <s v="ID369"/>
    <n v="1967"/>
    <s v="Oct"/>
    <n v="10"/>
    <s v="10-Oct-1967"/>
    <d v="2023-06-08T00:00:00"/>
    <n v="55"/>
    <n v="0"/>
    <n v="14355.43"/>
    <x v="0"/>
    <x v="1"/>
    <s v="R1026"/>
  </r>
  <r>
    <s v="ID37"/>
    <n v="1988"/>
    <s v="Nov"/>
    <n v="16"/>
    <s v="16-Nov-1988"/>
    <d v="2023-06-08T00:00:00"/>
    <n v="34"/>
    <n v="1"/>
    <n v="14358.36"/>
    <x v="0"/>
    <x v="2"/>
    <s v="R1011"/>
  </r>
  <r>
    <s v="ID370"/>
    <n v="1963"/>
    <s v="Jul"/>
    <n v="16"/>
    <s v="16-Jul-1963"/>
    <d v="2023-06-08T00:00:00"/>
    <n v="59"/>
    <n v="3"/>
    <n v="14382.71"/>
    <x v="0"/>
    <x v="2"/>
    <s v="R1012"/>
  </r>
  <r>
    <s v="ID371"/>
    <n v="1965"/>
    <s v="Jun"/>
    <n v="22"/>
    <s v="22-Jun-1965"/>
    <d v="2023-06-08T00:00:00"/>
    <n v="57"/>
    <n v="4"/>
    <n v="14394.4"/>
    <x v="0"/>
    <x v="0"/>
    <s v="R1024"/>
  </r>
  <r>
    <s v="ID372"/>
    <n v="1958"/>
    <s v="Sep"/>
    <n v="14"/>
    <s v="14-Sep-1958"/>
    <d v="2023-06-08T00:00:00"/>
    <n v="64"/>
    <n v="0"/>
    <n v="14394.56"/>
    <x v="0"/>
    <x v="1"/>
    <s v="R1018"/>
  </r>
  <r>
    <s v="ID373"/>
    <n v="1958"/>
    <s v="Jul"/>
    <n v="29"/>
    <s v="29-Jul-1958"/>
    <d v="2023-06-08T00:00:00"/>
    <n v="64"/>
    <n v="0"/>
    <n v="14410.93"/>
    <x v="0"/>
    <x v="2"/>
    <s v="R1016"/>
  </r>
  <r>
    <s v="ID374"/>
    <n v="1958"/>
    <s v="Sep"/>
    <n v="20"/>
    <s v="20-Sep-1958"/>
    <d v="2023-06-08T00:00:00"/>
    <n v="64"/>
    <n v="1"/>
    <n v="14418.28"/>
    <x v="0"/>
    <x v="0"/>
    <s v="R1013"/>
  </r>
  <r>
    <s v="ID375"/>
    <n v="1999"/>
    <s v="Aug"/>
    <n v="10"/>
    <s v="10-Aug-1999"/>
    <d v="2023-06-08T00:00:00"/>
    <n v="23"/>
    <n v="2"/>
    <n v="14426.07"/>
    <x v="0"/>
    <x v="1"/>
    <s v="R1012"/>
  </r>
  <r>
    <s v="ID376"/>
    <n v="1967"/>
    <s v="Aug"/>
    <n v="15"/>
    <s v="15-Aug-1967"/>
    <d v="2023-06-08T00:00:00"/>
    <n v="55"/>
    <n v="0"/>
    <n v="14426.66"/>
    <x v="0"/>
    <x v="2"/>
    <s v="R1026"/>
  </r>
  <r>
    <s v="ID377"/>
    <n v="1967"/>
    <s v="Nov"/>
    <n v="4"/>
    <s v="4-Nov-1967"/>
    <d v="2023-06-08T00:00:00"/>
    <n v="55"/>
    <n v="0"/>
    <n v="14427.63"/>
    <x v="0"/>
    <x v="2"/>
    <s v="R1021"/>
  </r>
  <r>
    <s v="ID378"/>
    <n v="1959"/>
    <s v="Jun"/>
    <n v="29"/>
    <s v="29-Jun-1959"/>
    <d v="2023-06-08T00:00:00"/>
    <n v="63"/>
    <n v="0"/>
    <n v="14449.85"/>
    <x v="0"/>
    <x v="1"/>
    <s v="R1024"/>
  </r>
  <r>
    <s v="ID379"/>
    <n v="1959"/>
    <s v="Aug"/>
    <n v="3"/>
    <s v="3-Aug-1959"/>
    <d v="2023-06-08T00:00:00"/>
    <n v="63"/>
    <n v="0"/>
    <n v="14451.84"/>
    <x v="0"/>
    <x v="0"/>
    <s v="R1023"/>
  </r>
  <r>
    <s v="ID38"/>
    <n v="1996"/>
    <s v="Nov"/>
    <n v="10"/>
    <s v="10-Nov-1996"/>
    <d v="2023-06-08T00:00:00"/>
    <n v="26"/>
    <n v="2"/>
    <n v="14455.64"/>
    <x v="0"/>
    <x v="0"/>
    <s v="R1024"/>
  </r>
  <r>
    <s v="ID380"/>
    <n v="1976"/>
    <s v="Nov"/>
    <n v="27"/>
    <s v="27-Nov-1976"/>
    <d v="2023-06-08T00:00:00"/>
    <n v="46"/>
    <n v="2"/>
    <n v="14470.01"/>
    <x v="0"/>
    <x v="0"/>
    <s v="R1012"/>
  </r>
  <r>
    <s v="ID381"/>
    <n v="1959"/>
    <s v="Nov"/>
    <n v="20"/>
    <s v="20-Nov-1959"/>
    <d v="2023-06-08T00:00:00"/>
    <n v="63"/>
    <n v="1"/>
    <n v="14474.68"/>
    <x v="0"/>
    <x v="2"/>
    <s v="R1013"/>
  </r>
  <r>
    <s v="ID382"/>
    <n v="1979"/>
    <s v="Oct"/>
    <n v="20"/>
    <s v="20-Oct-1979"/>
    <d v="2023-06-08T00:00:00"/>
    <n v="43"/>
    <n v="5"/>
    <n v="14478.33"/>
    <x v="0"/>
    <x v="2"/>
    <s v="R1013"/>
  </r>
  <r>
    <s v="ID383"/>
    <n v="1989"/>
    <s v="Jul"/>
    <n v="22"/>
    <s v="22-Jul-1989"/>
    <d v="2023-06-08T00:00:00"/>
    <n v="33"/>
    <n v="3"/>
    <n v="14507.46"/>
    <x v="0"/>
    <x v="0"/>
    <s v="R1012"/>
  </r>
  <r>
    <s v="ID384"/>
    <n v="1989"/>
    <s v="Jul"/>
    <n v="14"/>
    <s v="14-Jul-1989"/>
    <d v="2023-06-08T00:00:00"/>
    <n v="33"/>
    <n v="3"/>
    <n v="14547.26"/>
    <x v="0"/>
    <x v="0"/>
    <s v="R1011"/>
  </r>
  <r>
    <s v="ID385"/>
    <n v="1998"/>
    <s v="Sep"/>
    <n v="12"/>
    <s v="12-Sep-1998"/>
    <d v="2023-06-08T00:00:00"/>
    <n v="24"/>
    <n v="0"/>
    <n v="14571.89"/>
    <x v="0"/>
    <x v="1"/>
    <s v="R1024"/>
  </r>
  <r>
    <s v="ID386"/>
    <n v="1962"/>
    <s v="Dec"/>
    <n v="3"/>
    <s v="3-Dec-1962"/>
    <d v="2023-06-08T00:00:00"/>
    <n v="60"/>
    <n v="0"/>
    <n v="14574.64"/>
    <x v="0"/>
    <x v="1"/>
    <s v="R1025"/>
  </r>
  <r>
    <s v="ID387"/>
    <n v="1963"/>
    <s v="Oct"/>
    <n v="14"/>
    <s v="14-Oct-1963"/>
    <d v="2023-06-08T00:00:00"/>
    <n v="59"/>
    <n v="3"/>
    <n v="14590.63"/>
    <x v="0"/>
    <x v="1"/>
    <s v="R1024"/>
  </r>
  <r>
    <s v="ID388"/>
    <n v="1967"/>
    <s v="Jul"/>
    <n v="18"/>
    <s v="18-Jul-1967"/>
    <d v="2023-06-08T00:00:00"/>
    <n v="55"/>
    <n v="0"/>
    <n v="14600.62"/>
    <x v="0"/>
    <x v="0"/>
    <s v="R1022"/>
  </r>
  <r>
    <s v="ID389"/>
    <n v="1965"/>
    <s v="Nov"/>
    <n v="8"/>
    <s v="8-Nov-1965"/>
    <d v="2023-06-08T00:00:00"/>
    <n v="57"/>
    <n v="0"/>
    <n v="14612.33"/>
    <x v="0"/>
    <x v="0"/>
    <s v="R1021"/>
  </r>
  <r>
    <s v="ID39"/>
    <n v="1991"/>
    <s v="Aug"/>
    <n v="21"/>
    <s v="21-Aug-1991"/>
    <d v="2023-06-08T00:00:00"/>
    <n v="31"/>
    <n v="3"/>
    <n v="14630.52"/>
    <x v="0"/>
    <x v="0"/>
    <s v="R1011"/>
  </r>
  <r>
    <s v="ID390"/>
    <n v="1967"/>
    <s v="Sep"/>
    <n v="1"/>
    <s v="1-Sep-1967"/>
    <d v="2023-06-08T00:00:00"/>
    <n v="55"/>
    <n v="0"/>
    <n v="14640.35"/>
    <x v="0"/>
    <x v="0"/>
    <s v="R1026"/>
  </r>
  <r>
    <s v="ID391"/>
    <n v="1981"/>
    <s v="Nov"/>
    <n v="13"/>
    <s v="13-Nov-1981"/>
    <d v="2023-06-08T00:00:00"/>
    <n v="41"/>
    <n v="1"/>
    <n v="14657.2"/>
    <x v="0"/>
    <x v="1"/>
    <s v="R1012"/>
  </r>
  <r>
    <s v="ID392"/>
    <n v="1969"/>
    <s v="Oct"/>
    <n v="20"/>
    <s v="20-Oct-1969"/>
    <d v="2023-06-08T00:00:00"/>
    <n v="53"/>
    <n v="0"/>
    <n v="14665.75"/>
    <x v="0"/>
    <x v="1"/>
    <s v="R1012"/>
  </r>
  <r>
    <s v="ID393"/>
    <n v="1958"/>
    <s v="Jul"/>
    <n v="23"/>
    <s v="23-Jul-1958"/>
    <d v="2023-06-08T00:00:00"/>
    <n v="64"/>
    <n v="0"/>
    <n v="14692.67"/>
    <x v="0"/>
    <x v="1"/>
    <s v="R1012"/>
  </r>
  <r>
    <s v="ID394"/>
    <n v="1982"/>
    <s v="Sep"/>
    <n v="4"/>
    <s v="4-Sep-1982"/>
    <d v="2023-06-08T00:00:00"/>
    <n v="40"/>
    <n v="3"/>
    <n v="14696.77"/>
    <x v="0"/>
    <x v="2"/>
    <s v="R1011"/>
  </r>
  <r>
    <s v="ID395"/>
    <n v="2002"/>
    <s v="Sep"/>
    <n v="24"/>
    <s v="24-Sep-2002"/>
    <d v="2023-06-08T00:00:00"/>
    <n v="20"/>
    <n v="0"/>
    <n v="14711.74"/>
    <x v="0"/>
    <x v="2"/>
    <s v="R1012"/>
  </r>
  <r>
    <s v="ID396"/>
    <n v="1962"/>
    <s v="Jul"/>
    <n v="29"/>
    <s v="29-Jul-1962"/>
    <d v="2023-06-08T00:00:00"/>
    <n v="60"/>
    <n v="0"/>
    <n v="14738.43"/>
    <x v="0"/>
    <x v="0"/>
    <s v="R1021"/>
  </r>
  <r>
    <s v="ID397"/>
    <n v="1965"/>
    <s v="Jul"/>
    <n v="27"/>
    <s v="27-Jul-1965"/>
    <d v="2023-06-08T00:00:00"/>
    <n v="57"/>
    <n v="0"/>
    <n v="14750.42"/>
    <x v="0"/>
    <x v="2"/>
    <s v="R1026"/>
  </r>
  <r>
    <s v="ID398"/>
    <n v="1975"/>
    <s v="Dec"/>
    <n v="10"/>
    <s v="10-Dec-1975"/>
    <d v="2023-06-08T00:00:00"/>
    <n v="47"/>
    <n v="1"/>
    <n v="14819"/>
    <x v="0"/>
    <x v="0"/>
    <s v="R1023"/>
  </r>
  <r>
    <s v="ID399"/>
    <n v="1979"/>
    <s v="Oct"/>
    <n v="18"/>
    <s v="18-Oct-1979"/>
    <d v="2023-06-08T00:00:00"/>
    <n v="43"/>
    <n v="2"/>
    <n v="14839.34"/>
    <x v="0"/>
    <x v="0"/>
    <s v="R1026"/>
  </r>
  <r>
    <s v="ID4"/>
    <n v="1981"/>
    <s v="Jun"/>
    <n v="5"/>
    <s v="5-Jun-1981"/>
    <d v="2023-06-08T00:00:00"/>
    <n v="42"/>
    <n v="1"/>
    <n v="14843.96"/>
    <x v="0"/>
    <x v="0"/>
    <s v="R1026"/>
  </r>
  <r>
    <s v="ID40"/>
    <n v="1970"/>
    <s v="Nov"/>
    <n v="11"/>
    <s v="11-Nov-1970"/>
    <d v="2023-06-08T00:00:00"/>
    <n v="52"/>
    <n v="0"/>
    <n v="14847.63"/>
    <x v="0"/>
    <x v="2"/>
    <s v="R1023"/>
  </r>
  <r>
    <s v="ID400"/>
    <n v="1958"/>
    <s v="Oct"/>
    <n v="17"/>
    <s v="17-Oct-1958"/>
    <d v="2023-06-08T00:00:00"/>
    <n v="64"/>
    <n v="0"/>
    <n v="14901.52"/>
    <x v="0"/>
    <x v="2"/>
    <s v="R1024"/>
  </r>
  <r>
    <s v="ID401"/>
    <n v="1981"/>
    <s v="Jul"/>
    <n v="4"/>
    <s v="4-Jul-1981"/>
    <d v="2023-06-08T00:00:00"/>
    <n v="41"/>
    <n v="1"/>
    <n v="14908.27"/>
    <x v="0"/>
    <x v="1"/>
    <s v="R1011"/>
  </r>
  <r>
    <s v="ID402"/>
    <n v="1968"/>
    <s v="Nov"/>
    <n v="8"/>
    <s v="8-Nov-1968"/>
    <d v="2023-06-08T00:00:00"/>
    <n v="54"/>
    <n v="0"/>
    <n v="14926.97"/>
    <x v="0"/>
    <x v="2"/>
    <s v="R1012"/>
  </r>
  <r>
    <s v="ID403"/>
    <n v="1962"/>
    <s v="Nov"/>
    <n v="29"/>
    <s v="29-Nov-1962"/>
    <d v="2023-06-08T00:00:00"/>
    <n v="60"/>
    <n v="0"/>
    <n v="14945.34"/>
    <x v="0"/>
    <x v="1"/>
    <s v="R1021"/>
  </r>
  <r>
    <s v="ID404"/>
    <n v="1958"/>
    <s v="Jul"/>
    <n v="29"/>
    <s v="29-Jul-1958"/>
    <d v="2023-06-08T00:00:00"/>
    <n v="64"/>
    <n v="2"/>
    <n v="14988.43"/>
    <x v="0"/>
    <x v="0"/>
    <s v="R1011"/>
  </r>
  <r>
    <s v="ID405"/>
    <n v="1995"/>
    <s v="Aug"/>
    <n v="2"/>
    <s v="2-Aug-1995"/>
    <d v="2023-06-08T00:00:00"/>
    <n v="27"/>
    <n v="2"/>
    <n v="15006.58"/>
    <x v="0"/>
    <x v="2"/>
    <s v="R1024"/>
  </r>
  <r>
    <s v="ID406"/>
    <n v="1960"/>
    <s v="Aug"/>
    <n v="8"/>
    <s v="8-Aug-1960"/>
    <d v="2023-06-08T00:00:00"/>
    <n v="62"/>
    <n v="2"/>
    <n v="15019.76"/>
    <x v="0"/>
    <x v="2"/>
    <s v="R1012"/>
  </r>
  <r>
    <s v="ID407"/>
    <n v="1979"/>
    <s v="Nov"/>
    <n v="25"/>
    <s v="25-Nov-1979"/>
    <d v="2023-06-08T00:00:00"/>
    <n v="43"/>
    <n v="2"/>
    <n v="15025.76"/>
    <x v="0"/>
    <x v="1"/>
    <s v="R1011"/>
  </r>
  <r>
    <s v="ID408"/>
    <n v="1970"/>
    <s v="Sep"/>
    <n v="11"/>
    <s v="11-Sep-1970"/>
    <d v="2023-06-08T00:00:00"/>
    <n v="52"/>
    <n v="0"/>
    <n v="15026.3"/>
    <x v="0"/>
    <x v="0"/>
    <s v="R1011"/>
  </r>
  <r>
    <s v="ID409"/>
    <n v="1971"/>
    <s v="Aug"/>
    <n v="15"/>
    <s v="15-Aug-1971"/>
    <d v="2023-06-08T00:00:00"/>
    <n v="51"/>
    <n v="0"/>
    <n v="15038.51"/>
    <x v="0"/>
    <x v="0"/>
    <s v="R1023"/>
  </r>
  <r>
    <s v="ID41"/>
    <n v="1968"/>
    <s v="Jun"/>
    <n v="12"/>
    <s v="12-Jun-1968"/>
    <d v="2023-06-08T00:00:00"/>
    <n v="54"/>
    <n v="0"/>
    <n v="15052.68"/>
    <x v="0"/>
    <x v="2"/>
    <s v="R1022"/>
  </r>
  <r>
    <s v="ID410"/>
    <n v="1975"/>
    <s v="Oct"/>
    <n v="26"/>
    <s v="26-Oct-1975"/>
    <d v="2023-06-08T00:00:00"/>
    <n v="47"/>
    <n v="1"/>
    <n v="15090.35"/>
    <x v="0"/>
    <x v="1"/>
    <s v="R1023"/>
  </r>
  <r>
    <s v="ID411"/>
    <n v="1972"/>
    <s v="Nov"/>
    <n v="7"/>
    <s v="7-Nov-1972"/>
    <d v="2023-06-08T00:00:00"/>
    <n v="50"/>
    <n v="0"/>
    <n v="15103.69"/>
    <x v="0"/>
    <x v="1"/>
    <s v="R1012"/>
  </r>
  <r>
    <s v="ID412"/>
    <n v="1978"/>
    <s v="Sep"/>
    <n v="5"/>
    <s v="5-Sep-1978"/>
    <d v="2023-06-08T00:00:00"/>
    <n v="44"/>
    <n v="2"/>
    <n v="15123.19"/>
    <x v="0"/>
    <x v="1"/>
    <s v="R1011"/>
  </r>
  <r>
    <s v="ID413"/>
    <n v="1971"/>
    <s v="Nov"/>
    <n v="25"/>
    <s v="25-Nov-1971"/>
    <d v="2023-06-08T00:00:00"/>
    <n v="51"/>
    <n v="0"/>
    <n v="15150.44"/>
    <x v="0"/>
    <x v="1"/>
    <s v="R1023"/>
  </r>
  <r>
    <s v="ID414"/>
    <n v="1962"/>
    <s v="Oct"/>
    <n v="25"/>
    <s v="25-Oct-1962"/>
    <d v="2023-06-08T00:00:00"/>
    <n v="60"/>
    <n v="0"/>
    <n v="15161.25"/>
    <x v="0"/>
    <x v="2"/>
    <s v="R1012"/>
  </r>
  <r>
    <s v="ID415"/>
    <n v="1959"/>
    <s v="Jun"/>
    <n v="4"/>
    <s v="4-Jun-1959"/>
    <d v="2023-06-08T00:00:00"/>
    <n v="64"/>
    <n v="3"/>
    <n v="15161.53"/>
    <x v="0"/>
    <x v="1"/>
    <s v="R1013"/>
  </r>
  <r>
    <s v="ID416"/>
    <n v="1959"/>
    <s v="Dec"/>
    <n v="3"/>
    <s v="3-Dec-1959"/>
    <d v="2023-06-08T00:00:00"/>
    <n v="63"/>
    <n v="3"/>
    <n v="15170.07"/>
    <x v="0"/>
    <x v="0"/>
    <s v="R1011"/>
  </r>
  <r>
    <s v="ID417"/>
    <n v="1962"/>
    <s v="Jun"/>
    <n v="17"/>
    <s v="17-Jun-1962"/>
    <d v="2023-06-08T00:00:00"/>
    <n v="60"/>
    <n v="0"/>
    <n v="15174.81"/>
    <x v="0"/>
    <x v="1"/>
    <s v="R1012"/>
  </r>
  <r>
    <s v="ID418"/>
    <n v="1978"/>
    <s v="Nov"/>
    <n v="23"/>
    <s v="23-Nov-1978"/>
    <d v="2023-06-08T00:00:00"/>
    <n v="44"/>
    <n v="2"/>
    <n v="15207.92"/>
    <x v="0"/>
    <x v="1"/>
    <s v="R1012"/>
  </r>
  <r>
    <s v="ID419"/>
    <n v="1960"/>
    <s v="Jul"/>
    <n v="25"/>
    <s v="25-Jul-1960"/>
    <d v="2023-06-08T00:00:00"/>
    <n v="62"/>
    <n v="2"/>
    <n v="15230.32"/>
    <x v="0"/>
    <x v="2"/>
    <s v="R1024"/>
  </r>
  <r>
    <s v="ID42"/>
    <n v="1969"/>
    <s v="Sep"/>
    <n v="16"/>
    <s v="16-Sep-1969"/>
    <d v="2023-06-08T00:00:00"/>
    <n v="53"/>
    <n v="0"/>
    <n v="15260.52"/>
    <x v="0"/>
    <x v="2"/>
    <s v="R1023"/>
  </r>
  <r>
    <s v="ID420"/>
    <n v="1963"/>
    <s v="Dec"/>
    <n v="13"/>
    <s v="13-Dec-1963"/>
    <d v="2023-06-08T00:00:00"/>
    <n v="59"/>
    <n v="0"/>
    <n v="15322.77"/>
    <x v="0"/>
    <x v="0"/>
    <s v="R1021"/>
  </r>
  <r>
    <s v="ID421"/>
    <n v="2001"/>
    <s v="Jul"/>
    <n v="14"/>
    <s v="14-Jul-2001"/>
    <d v="2023-06-08T00:00:00"/>
    <n v="21"/>
    <n v="1"/>
    <n v="15359.1"/>
    <x v="0"/>
    <x v="0"/>
    <s v="R1024"/>
  </r>
  <r>
    <s v="ID422"/>
    <n v="1988"/>
    <s v="Dec"/>
    <n v="17"/>
    <s v="17-Dec-1988"/>
    <d v="2023-06-08T00:00:00"/>
    <n v="34"/>
    <n v="3"/>
    <n v="15361.5"/>
    <x v="0"/>
    <x v="0"/>
    <s v="R1023"/>
  </r>
  <r>
    <s v="ID423"/>
    <n v="1968"/>
    <s v="Jul"/>
    <n v="18"/>
    <s v="18-Jul-1968"/>
    <d v="2023-06-08T00:00:00"/>
    <n v="54"/>
    <n v="0"/>
    <n v="15363.77"/>
    <x v="0"/>
    <x v="1"/>
    <s v="R1026"/>
  </r>
  <r>
    <s v="ID424"/>
    <n v="1962"/>
    <s v="Sep"/>
    <n v="6"/>
    <s v="6-Sep-1962"/>
    <d v="2023-06-08T00:00:00"/>
    <n v="60"/>
    <n v="0"/>
    <n v="15368.22"/>
    <x v="0"/>
    <x v="2"/>
    <s v="R1011"/>
  </r>
  <r>
    <s v="ID425"/>
    <n v="1964"/>
    <s v="Sep"/>
    <n v="4"/>
    <s v="4-Sep-1964"/>
    <d v="2023-06-08T00:00:00"/>
    <n v="58"/>
    <n v="0"/>
    <n v="15377.77"/>
    <x v="0"/>
    <x v="2"/>
    <s v="R1012"/>
  </r>
  <r>
    <s v="ID426"/>
    <n v="1990"/>
    <s v="Oct"/>
    <n v="25"/>
    <s v="25-Oct-1990"/>
    <d v="2023-06-08T00:00:00"/>
    <n v="32"/>
    <n v="3"/>
    <n v="15440.2"/>
    <x v="0"/>
    <x v="1"/>
    <s v="R1012"/>
  </r>
  <r>
    <s v="ID427"/>
    <n v="1976"/>
    <s v="Jul"/>
    <n v="20"/>
    <s v="20-Jul-1976"/>
    <d v="2023-06-08T00:00:00"/>
    <n v="46"/>
    <n v="2"/>
    <n v="15450.48"/>
    <x v="0"/>
    <x v="1"/>
    <s v="R1026"/>
  </r>
  <r>
    <s v="ID428"/>
    <n v="2004"/>
    <s v="Jul"/>
    <n v="17"/>
    <s v="17-Jul-2004"/>
    <d v="2023-06-08T00:00:00"/>
    <n v="18"/>
    <n v="0"/>
    <n v="15518.18"/>
    <x v="0"/>
    <x v="0"/>
    <s v="R1015"/>
  </r>
  <r>
    <s v="ID429"/>
    <n v="1974"/>
    <s v="Jun"/>
    <n v="28"/>
    <s v="28-Jun-1974"/>
    <d v="2023-06-08T00:00:00"/>
    <n v="48"/>
    <n v="0"/>
    <n v="15532.16"/>
    <x v="0"/>
    <x v="2"/>
    <s v="R1026"/>
  </r>
  <r>
    <s v="ID43"/>
    <n v="1959"/>
    <s v="Oct"/>
    <n v="2"/>
    <s v="2-Oct-1959"/>
    <d v="2023-06-08T00:00:00"/>
    <n v="63"/>
    <n v="3"/>
    <n v="15555.19"/>
    <x v="0"/>
    <x v="0"/>
    <s v="R1012"/>
  </r>
  <r>
    <s v="ID430"/>
    <n v="1974"/>
    <s v="Jul"/>
    <n v="30"/>
    <s v="30-Jul-1974"/>
    <d v="2023-06-08T00:00:00"/>
    <n v="48"/>
    <n v="0"/>
    <n v="15556.67"/>
    <x v="0"/>
    <x v="2"/>
    <s v="R1012"/>
  </r>
  <r>
    <s v="ID431"/>
    <n v="1965"/>
    <s v="Oct"/>
    <n v="28"/>
    <s v="28-Oct-1965"/>
    <d v="2023-06-08T00:00:00"/>
    <n v="57"/>
    <n v="0"/>
    <n v="15608.58"/>
    <x v="0"/>
    <x v="2"/>
    <s v="R1026"/>
  </r>
  <r>
    <s v="ID432"/>
    <n v="1960"/>
    <s v="Jun"/>
    <n v="6"/>
    <s v="6-Jun-1960"/>
    <d v="2023-06-08T00:00:00"/>
    <n v="63"/>
    <n v="3"/>
    <n v="15612.19"/>
    <x v="0"/>
    <x v="2"/>
    <s v="R1012"/>
  </r>
  <r>
    <s v="ID433"/>
    <n v="1988"/>
    <s v="Dec"/>
    <n v="22"/>
    <s v="22-Dec-1988"/>
    <d v="2023-06-08T00:00:00"/>
    <n v="34"/>
    <n v="3"/>
    <n v="15646.28"/>
    <x v="0"/>
    <x v="2"/>
    <s v="R1011"/>
  </r>
  <r>
    <s v="ID434"/>
    <n v="1973"/>
    <s v="Jun"/>
    <n v="26"/>
    <s v="26-Jun-1973"/>
    <d v="2023-06-08T00:00:00"/>
    <n v="49"/>
    <n v="0"/>
    <n v="15670.3"/>
    <x v="0"/>
    <x v="2"/>
    <s v="R1026"/>
  </r>
  <r>
    <s v="ID435"/>
    <n v="1976"/>
    <s v="Sep"/>
    <n v="20"/>
    <s v="20-Sep-1976"/>
    <d v="2023-06-08T00:00:00"/>
    <n v="46"/>
    <n v="2"/>
    <n v="15698.86"/>
    <x v="0"/>
    <x v="2"/>
    <s v="R1012"/>
  </r>
  <r>
    <s v="ID436"/>
    <n v="1974"/>
    <s v="Aug"/>
    <n v="29"/>
    <s v="29-Aug-1974"/>
    <d v="2023-06-08T00:00:00"/>
    <n v="48"/>
    <n v="0"/>
    <n v="15746.62"/>
    <x v="0"/>
    <x v="1"/>
    <s v="R1012"/>
  </r>
  <r>
    <s v="ID437"/>
    <n v="1997"/>
    <s v="Oct"/>
    <n v="9"/>
    <s v="9-Oct-1997"/>
    <d v="2023-06-08T00:00:00"/>
    <n v="25"/>
    <n v="0"/>
    <n v="15817.99"/>
    <x v="0"/>
    <x v="2"/>
    <s v="R1012"/>
  </r>
  <r>
    <s v="ID438"/>
    <n v="1984"/>
    <s v="Jun"/>
    <n v="26"/>
    <s v="26-Jun-1984"/>
    <d v="2023-06-08T00:00:00"/>
    <n v="38"/>
    <n v="0"/>
    <n v="15820.7"/>
    <x v="0"/>
    <x v="0"/>
    <s v="R1011"/>
  </r>
  <r>
    <s v="ID439"/>
    <n v="1982"/>
    <s v="Nov"/>
    <n v="11"/>
    <s v="11-Nov-1982"/>
    <d v="2023-06-08T00:00:00"/>
    <n v="40"/>
    <n v="4"/>
    <n v="15828.82"/>
    <x v="0"/>
    <x v="0"/>
    <s v="R1011"/>
  </r>
  <r>
    <s v="ID44"/>
    <n v="1962"/>
    <s v="Dec"/>
    <n v="25"/>
    <s v="25-Dec-1962"/>
    <d v="2023-06-08T00:00:00"/>
    <n v="60"/>
    <n v="0"/>
    <n v="15840.81"/>
    <x v="0"/>
    <x v="1"/>
    <s v="R1022"/>
  </r>
  <r>
    <s v="ID440"/>
    <n v="1980"/>
    <s v="Oct"/>
    <n v="12"/>
    <s v="12-Oct-1980"/>
    <d v="2023-06-08T00:00:00"/>
    <n v="42"/>
    <n v="2"/>
    <n v="15922.29"/>
    <x v="0"/>
    <x v="0"/>
    <s v="R1026"/>
  </r>
  <r>
    <s v="ID441"/>
    <n v="1982"/>
    <s v="Jul"/>
    <n v="24"/>
    <s v="24-Jul-1982"/>
    <d v="2023-06-08T00:00:00"/>
    <n v="40"/>
    <n v="3"/>
    <n v="15965.29"/>
    <x v="0"/>
    <x v="1"/>
    <s v="R1012"/>
  </r>
  <r>
    <s v="ID442"/>
    <n v="1980"/>
    <s v="Sep"/>
    <n v="19"/>
    <s v="19-Sep-1980"/>
    <d v="2023-06-08T00:00:00"/>
    <n v="42"/>
    <n v="2"/>
    <n v="15966.19"/>
    <x v="0"/>
    <x v="2"/>
    <s v="R1012"/>
  </r>
  <r>
    <s v="ID443"/>
    <n v="1988"/>
    <s v="Dec"/>
    <n v="5"/>
    <s v="5-Dec-1988"/>
    <d v="2023-06-08T00:00:00"/>
    <n v="34"/>
    <n v="3"/>
    <n v="16059.06"/>
    <x v="0"/>
    <x v="0"/>
    <s v="R1012"/>
  </r>
  <r>
    <s v="ID444"/>
    <n v="1978"/>
    <s v="Sep"/>
    <n v="16"/>
    <s v="16-Sep-1978"/>
    <d v="2023-06-08T00:00:00"/>
    <n v="44"/>
    <n v="2"/>
    <n v="16062.89"/>
    <x v="0"/>
    <x v="2"/>
    <s v="R1026"/>
  </r>
  <r>
    <s v="ID445"/>
    <n v="1958"/>
    <s v="Oct"/>
    <n v="22"/>
    <s v="22-Oct-1958"/>
    <d v="2023-06-08T00:00:00"/>
    <n v="64"/>
    <n v="2"/>
    <n v="16069.08"/>
    <x v="0"/>
    <x v="2"/>
    <s v="R1024"/>
  </r>
  <r>
    <s v="ID446"/>
    <n v="1958"/>
    <s v="Jun"/>
    <n v="21"/>
    <s v="21-Jun-1958"/>
    <d v="2023-06-08T00:00:00"/>
    <n v="64"/>
    <n v="3"/>
    <n v="16085.13"/>
    <x v="0"/>
    <x v="2"/>
    <s v="R1013"/>
  </r>
  <r>
    <s v="ID447"/>
    <n v="1985"/>
    <s v="Aug"/>
    <n v="27"/>
    <s v="27-Aug-1985"/>
    <d v="2023-06-08T00:00:00"/>
    <n v="37"/>
    <n v="3"/>
    <n v="16097.94"/>
    <x v="0"/>
    <x v="0"/>
    <s v="R1012"/>
  </r>
  <r>
    <s v="ID448"/>
    <n v="1993"/>
    <s v="Aug"/>
    <n v="8"/>
    <s v="8-Aug-1993"/>
    <d v="2023-06-08T00:00:00"/>
    <n v="29"/>
    <n v="0"/>
    <n v="16115.3"/>
    <x v="0"/>
    <x v="1"/>
    <s v="R1024"/>
  </r>
  <r>
    <s v="ID449"/>
    <n v="1987"/>
    <s v="Oct"/>
    <n v="6"/>
    <s v="6-Oct-1987"/>
    <d v="2023-06-08T00:00:00"/>
    <n v="35"/>
    <n v="3"/>
    <n v="16122.65"/>
    <x v="0"/>
    <x v="1"/>
    <s v="R1011"/>
  </r>
  <r>
    <s v="ID45"/>
    <n v="1993"/>
    <s v="Dec"/>
    <n v="12"/>
    <s v="12-Dec-1993"/>
    <d v="2023-06-08T00:00:00"/>
    <n v="29"/>
    <n v="0"/>
    <n v="16138.76"/>
    <x v="0"/>
    <x v="0"/>
    <s v="R1017"/>
  </r>
  <r>
    <s v="ID450"/>
    <n v="1982"/>
    <s v="Jul"/>
    <n v="6"/>
    <s v="6-Jul-1982"/>
    <d v="2023-06-08T00:00:00"/>
    <n v="40"/>
    <n v="3"/>
    <n v="16152.04"/>
    <x v="0"/>
    <x v="1"/>
    <s v="R1026"/>
  </r>
  <r>
    <s v="ID451"/>
    <n v="1974"/>
    <s v="Sep"/>
    <n v="11"/>
    <s v="11-Sep-1974"/>
    <d v="2023-06-08T00:00:00"/>
    <n v="48"/>
    <n v="0"/>
    <n v="16190.97"/>
    <x v="0"/>
    <x v="0"/>
    <s v="R1012"/>
  </r>
  <r>
    <s v="ID452"/>
    <n v="1988"/>
    <s v="Aug"/>
    <n v="6"/>
    <s v="6-Aug-1988"/>
    <d v="2023-06-08T00:00:00"/>
    <n v="34"/>
    <n v="3"/>
    <n v="16199.1"/>
    <x v="0"/>
    <x v="2"/>
    <s v="R1012"/>
  </r>
  <r>
    <s v="ID453"/>
    <n v="1988"/>
    <s v="Aug"/>
    <n v="21"/>
    <s v="21-Aug-1988"/>
    <d v="2023-06-08T00:00:00"/>
    <n v="34"/>
    <n v="3"/>
    <n v="16205.88"/>
    <x v="0"/>
    <x v="1"/>
    <s v="R1012"/>
  </r>
  <r>
    <s v="ID454"/>
    <n v="2002"/>
    <s v="Sep"/>
    <n v="8"/>
    <s v="8-Sep-2002"/>
    <d v="2023-06-08T00:00:00"/>
    <n v="20"/>
    <n v="0"/>
    <n v="16232.85"/>
    <x v="0"/>
    <x v="1"/>
    <s v="R1011"/>
  </r>
  <r>
    <s v="ID455"/>
    <n v="1972"/>
    <s v="Jul"/>
    <n v="30"/>
    <s v="30-Jul-1972"/>
    <d v="2023-06-08T00:00:00"/>
    <n v="50"/>
    <n v="0"/>
    <n v="16267.32"/>
    <x v="0"/>
    <x v="2"/>
    <s v="R1023"/>
  </r>
  <r>
    <s v="ID456"/>
    <n v="2003"/>
    <s v="Aug"/>
    <n v="24"/>
    <s v="24-Aug-2003"/>
    <d v="2023-06-08T00:00:00"/>
    <n v="19"/>
    <n v="0"/>
    <n v="16297.85"/>
    <x v="0"/>
    <x v="0"/>
    <s v="R1011"/>
  </r>
  <r>
    <s v="ID457"/>
    <n v="1969"/>
    <s v="Aug"/>
    <n v="8"/>
    <s v="8-Aug-1969"/>
    <d v="2023-06-08T00:00:00"/>
    <n v="53"/>
    <n v="0"/>
    <n v="16311.05"/>
    <x v="0"/>
    <x v="0"/>
    <s v="R1026"/>
  </r>
  <r>
    <s v="ID458"/>
    <n v="1965"/>
    <s v="Dec"/>
    <n v="5"/>
    <s v="5-Dec-1965"/>
    <d v="2023-06-08T00:00:00"/>
    <n v="57"/>
    <n v="0"/>
    <n v="16351.42"/>
    <x v="0"/>
    <x v="0"/>
    <s v="R1026"/>
  </r>
  <r>
    <s v="ID459"/>
    <n v="1995"/>
    <s v="Sep"/>
    <n v="28"/>
    <s v="28-Sep-1995"/>
    <d v="2023-06-08T00:00:00"/>
    <n v="27"/>
    <n v="3"/>
    <n v="16420.490000000002"/>
    <x v="0"/>
    <x v="0"/>
    <s v="R1012"/>
  </r>
  <r>
    <s v="ID46"/>
    <n v="2003"/>
    <s v="Dec"/>
    <n v="20"/>
    <s v="20-Dec-2003"/>
    <d v="2023-06-08T00:00:00"/>
    <n v="19"/>
    <n v="1"/>
    <n v="16450.89"/>
    <x v="0"/>
    <x v="1"/>
    <s v="R1012"/>
  </r>
  <r>
    <s v="ID460"/>
    <n v="1958"/>
    <s v="Oct"/>
    <n v="10"/>
    <s v="10-Oct-1958"/>
    <d v="2023-06-08T00:00:00"/>
    <n v="64"/>
    <n v="3"/>
    <n v="16455.71"/>
    <x v="0"/>
    <x v="2"/>
    <s v="R1012"/>
  </r>
  <r>
    <s v="ID461"/>
    <n v="1995"/>
    <s v="Dec"/>
    <n v="23"/>
    <s v="23-Dec-1995"/>
    <d v="2023-06-08T00:00:00"/>
    <n v="27"/>
    <n v="0"/>
    <n v="16577.78"/>
    <x v="0"/>
    <x v="1"/>
    <s v="R1013"/>
  </r>
  <r>
    <s v="ID462"/>
    <n v="2001"/>
    <s v="Jun"/>
    <n v="25"/>
    <s v="25-Jun-2001"/>
    <d v="2023-06-08T00:00:00"/>
    <n v="21"/>
    <n v="0"/>
    <n v="16586.5"/>
    <x v="0"/>
    <x v="1"/>
    <s v="R1013"/>
  </r>
  <r>
    <s v="ID463"/>
    <n v="1963"/>
    <s v="Jun"/>
    <n v="25"/>
    <s v="25-Jun-1963"/>
    <d v="2023-06-08T00:00:00"/>
    <n v="59"/>
    <n v="0"/>
    <n v="16587.96"/>
    <x v="0"/>
    <x v="2"/>
    <s v="R1023"/>
  </r>
  <r>
    <s v="ID464"/>
    <n v="1970"/>
    <s v="Jul"/>
    <n v="10"/>
    <s v="10-Jul-1970"/>
    <d v="2023-06-08T00:00:00"/>
    <n v="52"/>
    <n v="0"/>
    <n v="16600.16"/>
    <x v="0"/>
    <x v="2"/>
    <s v="R1011"/>
  </r>
  <r>
    <s v="ID465"/>
    <n v="1975"/>
    <s v="Jul"/>
    <n v="24"/>
    <s v="24-Jul-1975"/>
    <d v="2023-06-08T00:00:00"/>
    <n v="47"/>
    <n v="1"/>
    <n v="16602.18"/>
    <x v="0"/>
    <x v="1"/>
    <s v="R1026"/>
  </r>
  <r>
    <s v="ID466"/>
    <n v="1977"/>
    <s v="Sep"/>
    <n v="25"/>
    <s v="25-Sep-1977"/>
    <d v="2023-06-08T00:00:00"/>
    <n v="45"/>
    <n v="2"/>
    <n v="16631.61"/>
    <x v="0"/>
    <x v="1"/>
    <s v="R1012"/>
  </r>
  <r>
    <s v="ID467"/>
    <n v="1993"/>
    <s v="Nov"/>
    <n v="5"/>
    <s v="5-Nov-1993"/>
    <d v="2023-06-08T00:00:00"/>
    <n v="29"/>
    <n v="1"/>
    <n v="16657.72"/>
    <x v="0"/>
    <x v="1"/>
    <s v="R1024"/>
  </r>
  <r>
    <s v="ID468"/>
    <n v="1974"/>
    <s v="Aug"/>
    <n v="28"/>
    <s v="28-Aug-1974"/>
    <d v="2023-06-08T00:00:00"/>
    <n v="48"/>
    <n v="0"/>
    <n v="16770.990000000002"/>
    <x v="0"/>
    <x v="1"/>
    <s v="R1012"/>
  </r>
  <r>
    <s v="ID469"/>
    <n v="1989"/>
    <s v="Sep"/>
    <n v="23"/>
    <s v="23-Sep-1989"/>
    <d v="2023-06-08T00:00:00"/>
    <n v="33"/>
    <n v="2"/>
    <n v="16776.3"/>
    <x v="0"/>
    <x v="2"/>
    <s v="R1024"/>
  </r>
  <r>
    <s v="ID47"/>
    <n v="1962"/>
    <s v="Jul"/>
    <n v="29"/>
    <s v="29-Jul-1962"/>
    <d v="2023-06-08T00:00:00"/>
    <n v="60"/>
    <n v="0"/>
    <n v="16779.400000000001"/>
    <x v="0"/>
    <x v="2"/>
    <s v="R1026"/>
  </r>
  <r>
    <s v="ID470"/>
    <n v="1995"/>
    <s v="Oct"/>
    <n v="19"/>
    <s v="19-Oct-1995"/>
    <d v="2023-06-08T00:00:00"/>
    <n v="27"/>
    <n v="1"/>
    <n v="16796.41"/>
    <x v="0"/>
    <x v="0"/>
    <s v="R1024"/>
  </r>
  <r>
    <s v="ID471"/>
    <n v="1974"/>
    <s v="Aug"/>
    <n v="8"/>
    <s v="8-Aug-1974"/>
    <d v="2023-06-08T00:00:00"/>
    <n v="48"/>
    <n v="0"/>
    <n v="16841.32"/>
    <x v="0"/>
    <x v="0"/>
    <s v="R1011"/>
  </r>
  <r>
    <s v="ID472"/>
    <n v="2003"/>
    <s v="Sep"/>
    <n v="10"/>
    <s v="10-Sep-2003"/>
    <d v="2023-06-08T00:00:00"/>
    <n v="19"/>
    <n v="0"/>
    <n v="16884.919999999998"/>
    <x v="0"/>
    <x v="2"/>
    <s v="R1011"/>
  </r>
  <r>
    <s v="ID473"/>
    <n v="1968"/>
    <s v="Oct"/>
    <n v="21"/>
    <s v="21-Oct-1968"/>
    <d v="2023-06-08T00:00:00"/>
    <n v="54"/>
    <n v="0"/>
    <n v="16903.5"/>
    <x v="0"/>
    <x v="0"/>
    <s v="R1012"/>
  </r>
  <r>
    <s v="ID474"/>
    <n v="1977"/>
    <s v="Aug"/>
    <n v="25"/>
    <s v="25-Aug-1977"/>
    <d v="2023-06-08T00:00:00"/>
    <n v="45"/>
    <n v="2"/>
    <n v="16921.09"/>
    <x v="0"/>
    <x v="0"/>
    <s v="R1023"/>
  </r>
  <r>
    <s v="ID475"/>
    <n v="1980"/>
    <s v="Jul"/>
    <n v="16"/>
    <s v="16-Jul-1980"/>
    <d v="2023-06-08T00:00:00"/>
    <n v="42"/>
    <n v="2"/>
    <n v="16990.55"/>
    <x v="0"/>
    <x v="0"/>
    <s v="R1012"/>
  </r>
  <r>
    <s v="ID476"/>
    <n v="1971"/>
    <s v="Aug"/>
    <n v="22"/>
    <s v="22-Aug-1971"/>
    <d v="2023-06-08T00:00:00"/>
    <n v="51"/>
    <n v="0"/>
    <n v="17016.009999999998"/>
    <x v="0"/>
    <x v="2"/>
    <s v="R1023"/>
  </r>
  <r>
    <s v="ID477"/>
    <n v="1996"/>
    <s v="Jun"/>
    <n v="10"/>
    <s v="10-Jun-1996"/>
    <d v="2023-06-08T00:00:00"/>
    <n v="26"/>
    <n v="0"/>
    <n v="17043.34"/>
    <x v="0"/>
    <x v="0"/>
    <s v="R1013"/>
  </r>
  <r>
    <s v="ID478"/>
    <n v="2003"/>
    <s v="Dec"/>
    <n v="26"/>
    <s v="26-Dec-2003"/>
    <d v="2023-06-08T00:00:00"/>
    <n v="19"/>
    <n v="0"/>
    <n v="17081.080000000002"/>
    <x v="0"/>
    <x v="2"/>
    <s v="R1011"/>
  </r>
  <r>
    <s v="ID479"/>
    <n v="2002"/>
    <s v="Jun"/>
    <n v="28"/>
    <s v="28-Jun-2002"/>
    <d v="2023-06-08T00:00:00"/>
    <n v="20"/>
    <n v="1"/>
    <n v="17085.27"/>
    <x v="0"/>
    <x v="0"/>
    <s v="R1013"/>
  </r>
  <r>
    <s v="ID48"/>
    <n v="1998"/>
    <s v="Jun"/>
    <n v="3"/>
    <s v="3-Jun-1998"/>
    <d v="2023-06-08T00:00:00"/>
    <n v="25"/>
    <n v="4"/>
    <n v="17128.43"/>
    <x v="0"/>
    <x v="0"/>
    <s v="R1016"/>
  </r>
  <r>
    <s v="ID480"/>
    <n v="1965"/>
    <s v="Sep"/>
    <n v="16"/>
    <s v="16-Sep-1965"/>
    <d v="2023-06-08T00:00:00"/>
    <n v="57"/>
    <n v="0"/>
    <n v="17172.27"/>
    <x v="0"/>
    <x v="2"/>
    <s v="R1026"/>
  </r>
  <r>
    <s v="ID481"/>
    <n v="1964"/>
    <s v="Jun"/>
    <n v="7"/>
    <s v="7-Jun-1964"/>
    <d v="2023-06-08T00:00:00"/>
    <n v="59"/>
    <n v="0"/>
    <n v="17174.52"/>
    <x v="0"/>
    <x v="2"/>
    <s v="R1012"/>
  </r>
  <r>
    <s v="ID482"/>
    <n v="2004"/>
    <s v="Aug"/>
    <n v="18"/>
    <s v="18-Aug-2004"/>
    <d v="2023-06-08T00:00:00"/>
    <n v="18"/>
    <n v="1"/>
    <n v="17178.68"/>
    <x v="0"/>
    <x v="2"/>
    <s v="R1019"/>
  </r>
  <r>
    <s v="ID483"/>
    <n v="1982"/>
    <s v="Oct"/>
    <n v="22"/>
    <s v="22-Oct-1982"/>
    <d v="2023-06-08T00:00:00"/>
    <n v="40"/>
    <n v="1"/>
    <n v="17179.52"/>
    <x v="0"/>
    <x v="1"/>
    <s v="R1013"/>
  </r>
  <r>
    <s v="ID484"/>
    <n v="1975"/>
    <s v="Aug"/>
    <n v="25"/>
    <s v="25-Aug-1975"/>
    <d v="2023-06-08T00:00:00"/>
    <n v="47"/>
    <n v="1"/>
    <n v="17253.43"/>
    <x v="0"/>
    <x v="0"/>
    <s v="R1026"/>
  </r>
  <r>
    <s v="ID485"/>
    <n v="1963"/>
    <s v="Jul"/>
    <n v="12"/>
    <s v="12-Jul-1963"/>
    <d v="2023-06-08T00:00:00"/>
    <n v="59"/>
    <n v="0"/>
    <n v="17337.580000000002"/>
    <x v="0"/>
    <x v="0"/>
    <s v="R1023"/>
  </r>
  <r>
    <s v="ID486"/>
    <n v="2003"/>
    <s v="Nov"/>
    <n v="1"/>
    <s v="1-Nov-2003"/>
    <d v="2023-06-08T00:00:00"/>
    <n v="19"/>
    <n v="0"/>
    <n v="17352.68"/>
    <x v="0"/>
    <x v="0"/>
    <s v="R1012"/>
  </r>
  <r>
    <s v="ID487"/>
    <n v="1992"/>
    <s v="Oct"/>
    <n v="18"/>
    <s v="18-Oct-1992"/>
    <d v="2023-06-08T00:00:00"/>
    <n v="30"/>
    <n v="2"/>
    <n v="17361.77"/>
    <x v="0"/>
    <x v="1"/>
    <s v="R1012"/>
  </r>
  <r>
    <s v="ID488"/>
    <n v="2003"/>
    <s v="Nov"/>
    <n v="2"/>
    <s v="2-Nov-2003"/>
    <d v="2023-06-08T00:00:00"/>
    <n v="19"/>
    <n v="0"/>
    <n v="17468.98"/>
    <x v="0"/>
    <x v="1"/>
    <s v="R1012"/>
  </r>
  <r>
    <s v="ID489"/>
    <n v="1971"/>
    <s v="Jun"/>
    <n v="8"/>
    <s v="8-Jun-1971"/>
    <d v="2023-06-08T00:00:00"/>
    <n v="52"/>
    <n v="0"/>
    <n v="17479.53"/>
    <x v="2"/>
    <x v="1"/>
    <s v="R1012"/>
  </r>
  <r>
    <s v="ID49"/>
    <n v="1990"/>
    <s v="Dec"/>
    <n v="29"/>
    <s v="29-Dec-1990"/>
    <d v="2023-06-08T00:00:00"/>
    <n v="32"/>
    <n v="0"/>
    <n v="17496.310000000001"/>
    <x v="2"/>
    <x v="2"/>
    <s v="R1011"/>
  </r>
  <r>
    <s v="ID490"/>
    <n v="1965"/>
    <s v="Jun"/>
    <n v="16"/>
    <s v="16-Jun-1965"/>
    <d v="2023-06-08T00:00:00"/>
    <n v="57"/>
    <n v="0"/>
    <n v="17505.650000000001"/>
    <x v="2"/>
    <x v="2"/>
    <s v="R1023"/>
  </r>
  <r>
    <s v="ID491"/>
    <n v="1968"/>
    <s v="Jul"/>
    <n v="12"/>
    <s v="12-Jul-1968"/>
    <d v="2023-06-08T00:00:00"/>
    <n v="54"/>
    <n v="0"/>
    <n v="17507.47"/>
    <x v="2"/>
    <x v="1"/>
    <s v="R1026"/>
  </r>
  <r>
    <s v="ID492"/>
    <n v="1963"/>
    <s v="Nov"/>
    <n v="16"/>
    <s v="16-Nov-1963"/>
    <d v="2023-06-08T00:00:00"/>
    <n v="59"/>
    <n v="0"/>
    <n v="17556.88"/>
    <x v="2"/>
    <x v="2"/>
    <s v="R1012"/>
  </r>
  <r>
    <s v="ID493"/>
    <n v="2002"/>
    <s v="Aug"/>
    <n v="25"/>
    <s v="25-Aug-2002"/>
    <d v="2023-06-08T00:00:00"/>
    <n v="20"/>
    <n v="1"/>
    <n v="17560.38"/>
    <x v="2"/>
    <x v="1"/>
    <s v="R1012"/>
  </r>
  <r>
    <s v="ID494"/>
    <n v="1970"/>
    <s v="Jul"/>
    <n v="26"/>
    <s v="26-Jul-1970"/>
    <d v="2023-06-08T00:00:00"/>
    <n v="52"/>
    <n v="0"/>
    <n v="17584.72"/>
    <x v="2"/>
    <x v="0"/>
    <s v="R1012"/>
  </r>
  <r>
    <s v="ID495"/>
    <n v="1990"/>
    <s v="Oct"/>
    <n v="25"/>
    <s v="25-Oct-1990"/>
    <d v="2023-06-08T00:00:00"/>
    <n v="32"/>
    <n v="1"/>
    <n v="17626.240000000002"/>
    <x v="2"/>
    <x v="0"/>
    <s v="R1013"/>
  </r>
  <r>
    <s v="ID496"/>
    <n v="1994"/>
    <s v="Jul"/>
    <n v="1"/>
    <s v="1-Jul-1994"/>
    <d v="2023-06-08T00:00:00"/>
    <n v="28"/>
    <n v="3"/>
    <n v="17663.14"/>
    <x v="2"/>
    <x v="0"/>
    <s v="R1013"/>
  </r>
  <r>
    <s v="ID497"/>
    <n v="2003"/>
    <s v="Jul"/>
    <n v="14"/>
    <s v="14-Jul-2003"/>
    <d v="2023-06-08T00:00:00"/>
    <n v="19"/>
    <n v="0"/>
    <n v="17748.509999999998"/>
    <x v="2"/>
    <x v="1"/>
    <s v="R1012"/>
  </r>
  <r>
    <s v="ID498"/>
    <n v="1966"/>
    <s v="Jun"/>
    <n v="21"/>
    <s v="21-Jun-1966"/>
    <d v="2023-06-08T00:00:00"/>
    <n v="56"/>
    <n v="0"/>
    <n v="17777.73"/>
    <x v="2"/>
    <x v="0"/>
    <s v="R1012"/>
  </r>
  <r>
    <s v="ID499"/>
    <n v="1979"/>
    <s v="Oct"/>
    <n v="10"/>
    <s v="10-Oct-1979"/>
    <d v="2023-06-08T00:00:00"/>
    <n v="43"/>
    <n v="2"/>
    <n v="17779.939999999999"/>
    <x v="2"/>
    <x v="2"/>
    <s v="R1012"/>
  </r>
  <r>
    <s v="ID5"/>
    <n v="1963"/>
    <s v="Dec"/>
    <n v="8"/>
    <s v="8-Dec-1963"/>
    <d v="2023-06-08T00:00:00"/>
    <n v="59"/>
    <n v="0"/>
    <n v="17832.599999999999"/>
    <x v="2"/>
    <x v="2"/>
    <s v="R1012"/>
  </r>
  <r>
    <s v="ID50"/>
    <n v="1976"/>
    <s v="Dec"/>
    <n v="12"/>
    <s v="12-Dec-1976"/>
    <d v="2023-06-08T00:00:00"/>
    <n v="46"/>
    <n v="2"/>
    <n v="17862.919999999998"/>
    <x v="2"/>
    <x v="2"/>
    <s v="R1012"/>
  </r>
  <r>
    <s v="ID500"/>
    <n v="1997"/>
    <s v="Aug"/>
    <n v="26"/>
    <s v="26-Aug-1997"/>
    <d v="2023-06-08T00:00:00"/>
    <n v="25"/>
    <n v="0"/>
    <n v="17878.900000000001"/>
    <x v="2"/>
    <x v="2"/>
    <s v="R1024"/>
  </r>
  <r>
    <s v="ID501"/>
    <n v="1979"/>
    <s v="Nov"/>
    <n v="12"/>
    <s v="12-Nov-1979"/>
    <d v="2023-06-08T00:00:00"/>
    <n v="43"/>
    <n v="2"/>
    <n v="17882.669999999998"/>
    <x v="2"/>
    <x v="0"/>
    <s v="R1012"/>
  </r>
  <r>
    <s v="ID502"/>
    <n v="1989"/>
    <s v="Dec"/>
    <n v="4"/>
    <s v="4-Dec-1989"/>
    <d v="2023-06-08T00:00:00"/>
    <n v="33"/>
    <n v="0"/>
    <n v="17904.53"/>
    <x v="2"/>
    <x v="2"/>
    <s v="R1017"/>
  </r>
  <r>
    <s v="ID503"/>
    <n v="1977"/>
    <s v="Oct"/>
    <n v="17"/>
    <s v="17-Oct-1977"/>
    <d v="2023-06-08T00:00:00"/>
    <n v="45"/>
    <n v="0"/>
    <n v="17929.3"/>
    <x v="2"/>
    <x v="2"/>
    <s v="R1013"/>
  </r>
  <r>
    <s v="ID504"/>
    <n v="2001"/>
    <s v="Sep"/>
    <n v="28"/>
    <s v="28-Sep-2001"/>
    <d v="2023-06-08T00:00:00"/>
    <n v="21"/>
    <n v="4"/>
    <n v="17942.11"/>
    <x v="2"/>
    <x v="2"/>
    <s v="R1011"/>
  </r>
  <r>
    <s v="ID505"/>
    <n v="1975"/>
    <s v="Jun"/>
    <n v="27"/>
    <s v="27-Jun-1975"/>
    <d v="2023-06-08T00:00:00"/>
    <n v="47"/>
    <n v="1"/>
    <n v="18031.16"/>
    <x v="2"/>
    <x v="0"/>
    <s v="R1023"/>
  </r>
  <r>
    <s v="ID506"/>
    <n v="1965"/>
    <s v="Oct"/>
    <n v="17"/>
    <s v="17-Oct-1965"/>
    <d v="2023-06-08T00:00:00"/>
    <n v="57"/>
    <n v="0"/>
    <n v="18031.189999999999"/>
    <x v="2"/>
    <x v="2"/>
    <s v="R1012"/>
  </r>
  <r>
    <s v="ID507"/>
    <n v="1999"/>
    <s v="Oct"/>
    <n v="24"/>
    <s v="24-Oct-1999"/>
    <d v="2023-06-08T00:00:00"/>
    <n v="23"/>
    <n v="0"/>
    <n v="18033.97"/>
    <x v="2"/>
    <x v="1"/>
    <s v="R1012"/>
  </r>
  <r>
    <s v="ID508"/>
    <n v="1993"/>
    <s v="Jul"/>
    <n v="12"/>
    <s v="12-Jul-1993"/>
    <d v="2023-06-08T00:00:00"/>
    <n v="29"/>
    <n v="2"/>
    <n v="18157.88"/>
    <x v="2"/>
    <x v="1"/>
    <s v="R1012"/>
  </r>
  <r>
    <s v="ID509"/>
    <n v="1963"/>
    <s v="Jul"/>
    <n v="4"/>
    <s v="4-Jul-1963"/>
    <d v="2023-06-08T00:00:00"/>
    <n v="59"/>
    <n v="0"/>
    <n v="18208.34"/>
    <x v="2"/>
    <x v="2"/>
    <s v="R1026"/>
  </r>
  <r>
    <s v="ID51"/>
    <n v="1997"/>
    <s v="Jun"/>
    <n v="15"/>
    <s v="15-Jun-1997"/>
    <d v="2023-06-08T00:00:00"/>
    <n v="25"/>
    <n v="1"/>
    <n v="18218.16"/>
    <x v="2"/>
    <x v="1"/>
    <s v="R1013"/>
  </r>
  <r>
    <s v="ID510"/>
    <n v="2004"/>
    <s v="Sep"/>
    <n v="10"/>
    <s v="10-Sep-2004"/>
    <d v="2023-06-08T00:00:00"/>
    <n v="18"/>
    <n v="3"/>
    <n v="18223.45"/>
    <x v="2"/>
    <x v="0"/>
    <s v="R1013"/>
  </r>
  <r>
    <s v="ID511"/>
    <n v="1995"/>
    <s v="Aug"/>
    <n v="3"/>
    <s v="3-Aug-1995"/>
    <d v="2023-06-08T00:00:00"/>
    <n v="27"/>
    <n v="0"/>
    <n v="18246.5"/>
    <x v="2"/>
    <x v="1"/>
    <s v="R1013"/>
  </r>
  <r>
    <s v="ID512"/>
    <n v="1992"/>
    <s v="Dec"/>
    <n v="25"/>
    <s v="25-Dec-1992"/>
    <d v="2023-06-08T00:00:00"/>
    <n v="30"/>
    <n v="3"/>
    <n v="18259.22"/>
    <x v="2"/>
    <x v="0"/>
    <s v="R1011"/>
  </r>
  <r>
    <s v="ID513"/>
    <n v="1995"/>
    <s v="Jul"/>
    <n v="4"/>
    <s v="4-Jul-1995"/>
    <d v="2023-06-08T00:00:00"/>
    <n v="27"/>
    <n v="0"/>
    <n v="18310.740000000002"/>
    <x v="2"/>
    <x v="0"/>
    <s v="R1012"/>
  </r>
  <r>
    <s v="ID514"/>
    <n v="1999"/>
    <s v="Dec"/>
    <n v="15"/>
    <s v="15-Dec-1999"/>
    <d v="2023-06-08T00:00:00"/>
    <n v="23"/>
    <n v="1"/>
    <n v="18328.240000000002"/>
    <x v="2"/>
    <x v="2"/>
    <s v="R1013"/>
  </r>
  <r>
    <s v="ID515"/>
    <n v="1964"/>
    <s v="Sep"/>
    <n v="26"/>
    <s v="26-Sep-1964"/>
    <d v="2023-06-08T00:00:00"/>
    <n v="58"/>
    <n v="0"/>
    <n v="18443.11"/>
    <x v="2"/>
    <x v="2"/>
    <s v="R1012"/>
  </r>
  <r>
    <s v="ID516"/>
    <n v="1986"/>
    <s v="Aug"/>
    <n v="12"/>
    <s v="12-Aug-1986"/>
    <d v="2023-06-08T00:00:00"/>
    <n v="36"/>
    <n v="2"/>
    <n v="18608.259999999998"/>
    <x v="2"/>
    <x v="0"/>
    <s v="R1011"/>
  </r>
  <r>
    <s v="ID517"/>
    <n v="1998"/>
    <s v="Sep"/>
    <n v="23"/>
    <s v="23-Sep-1998"/>
    <d v="2023-06-08T00:00:00"/>
    <n v="24"/>
    <n v="0"/>
    <n v="18648.419999999998"/>
    <x v="2"/>
    <x v="1"/>
    <s v="R1019"/>
  </r>
  <r>
    <s v="ID518"/>
    <n v="1970"/>
    <s v="Oct"/>
    <n v="17"/>
    <s v="17-Oct-1970"/>
    <d v="2023-06-08T00:00:00"/>
    <n v="52"/>
    <n v="0"/>
    <n v="18682.740000000002"/>
    <x v="2"/>
    <x v="0"/>
    <s v="R1012"/>
  </r>
  <r>
    <s v="ID519"/>
    <n v="1967"/>
    <s v="Aug"/>
    <n v="30"/>
    <s v="30-Aug-1967"/>
    <d v="2023-06-08T00:00:00"/>
    <n v="55"/>
    <n v="0"/>
    <n v="18694.689999999999"/>
    <x v="2"/>
    <x v="1"/>
    <s v="R1023"/>
  </r>
  <r>
    <s v="ID52"/>
    <n v="1992"/>
    <s v="Dec"/>
    <n v="27"/>
    <s v="27-Dec-1992"/>
    <d v="2023-06-08T00:00:00"/>
    <n v="30"/>
    <n v="3"/>
    <n v="18765.88"/>
    <x v="2"/>
    <x v="2"/>
    <s v="R1012"/>
  </r>
  <r>
    <s v="ID520"/>
    <n v="1979"/>
    <s v="Nov"/>
    <n v="19"/>
    <s v="19-Nov-1979"/>
    <d v="2023-06-08T00:00:00"/>
    <n v="43"/>
    <n v="2"/>
    <n v="18767.740000000002"/>
    <x v="2"/>
    <x v="1"/>
    <s v="R1013"/>
  </r>
  <r>
    <s v="ID521"/>
    <n v="1995"/>
    <s v="Nov"/>
    <n v="28"/>
    <s v="28-Nov-1995"/>
    <d v="2023-06-08T00:00:00"/>
    <n v="27"/>
    <n v="3"/>
    <n v="18804.75"/>
    <x v="2"/>
    <x v="1"/>
    <s v="R1012"/>
  </r>
  <r>
    <s v="ID522"/>
    <n v="1979"/>
    <s v="Oct"/>
    <n v="15"/>
    <s v="15-Oct-1979"/>
    <d v="2023-06-08T00:00:00"/>
    <n v="43"/>
    <n v="2"/>
    <n v="18806.150000000001"/>
    <x v="2"/>
    <x v="2"/>
    <s v="R1013"/>
  </r>
  <r>
    <s v="ID523"/>
    <n v="1962"/>
    <s v="Dec"/>
    <n v="18"/>
    <s v="18-Dec-1962"/>
    <d v="2023-06-08T00:00:00"/>
    <n v="60"/>
    <n v="0"/>
    <n v="18815.53"/>
    <x v="2"/>
    <x v="1"/>
    <s v="R1023"/>
  </r>
  <r>
    <s v="ID524"/>
    <n v="2003"/>
    <s v="Jul"/>
    <n v="24"/>
    <s v="24-Jul-2003"/>
    <d v="2023-06-08T00:00:00"/>
    <n v="19"/>
    <n v="3"/>
    <n v="18838.7"/>
    <x v="2"/>
    <x v="0"/>
    <s v="R1012"/>
  </r>
  <r>
    <s v="ID525"/>
    <n v="1963"/>
    <s v="Dec"/>
    <n v="6"/>
    <s v="6-Dec-1963"/>
    <d v="2023-06-08T00:00:00"/>
    <n v="59"/>
    <n v="0"/>
    <n v="18883.330000000002"/>
    <x v="2"/>
    <x v="1"/>
    <s v="R1026"/>
  </r>
  <r>
    <s v="ID526"/>
    <n v="1995"/>
    <s v="Sep"/>
    <n v="27"/>
    <s v="27-Sep-1995"/>
    <d v="2023-06-08T00:00:00"/>
    <n v="27"/>
    <n v="1"/>
    <n v="18903.490000000002"/>
    <x v="2"/>
    <x v="2"/>
    <s v="R1024"/>
  </r>
  <r>
    <s v="ID527"/>
    <n v="1969"/>
    <s v="Aug"/>
    <n v="3"/>
    <s v="3-Aug-1969"/>
    <d v="2023-06-08T00:00:00"/>
    <n v="53"/>
    <n v="0"/>
    <n v="18932.810000000001"/>
    <x v="2"/>
    <x v="0"/>
    <s v="R1012"/>
  </r>
  <r>
    <s v="ID528"/>
    <n v="1963"/>
    <s v="Oct"/>
    <n v="20"/>
    <s v="20-Oct-1963"/>
    <d v="2023-06-08T00:00:00"/>
    <n v="59"/>
    <n v="0"/>
    <n v="18954.560000000001"/>
    <x v="2"/>
    <x v="1"/>
    <s v="R1026"/>
  </r>
  <r>
    <s v="ID529"/>
    <n v="1998"/>
    <s v="Aug"/>
    <n v="6"/>
    <s v="6-Aug-1998"/>
    <d v="2023-06-08T00:00:00"/>
    <n v="24"/>
    <n v="0"/>
    <n v="18955.22"/>
    <x v="2"/>
    <x v="0"/>
    <s v="R1011"/>
  </r>
  <r>
    <s v="ID53"/>
    <n v="1992"/>
    <s v="Nov"/>
    <n v="30"/>
    <s v="30-Nov-1992"/>
    <d v="2023-06-08T00:00:00"/>
    <n v="30"/>
    <n v="1"/>
    <n v="18963.169999999998"/>
    <x v="2"/>
    <x v="1"/>
    <s v="R1013"/>
  </r>
  <r>
    <s v="ID530"/>
    <n v="1988"/>
    <s v="Oct"/>
    <n v="24"/>
    <s v="24-Oct-1988"/>
    <d v="2023-06-08T00:00:00"/>
    <n v="34"/>
    <n v="2"/>
    <n v="18972.5"/>
    <x v="2"/>
    <x v="0"/>
    <s v="R1013"/>
  </r>
  <r>
    <s v="ID531"/>
    <n v="1983"/>
    <s v="Dec"/>
    <n v="19"/>
    <s v="19-Dec-1983"/>
    <d v="2023-06-08T00:00:00"/>
    <n v="39"/>
    <n v="5"/>
    <n v="19023.259999999998"/>
    <x v="2"/>
    <x v="0"/>
    <s v="R1011"/>
  </r>
  <r>
    <s v="ID532"/>
    <n v="1989"/>
    <s v="Jun"/>
    <n v="5"/>
    <s v="5-Jun-1989"/>
    <d v="2023-06-08T00:00:00"/>
    <n v="34"/>
    <n v="1"/>
    <n v="19040.88"/>
    <x v="2"/>
    <x v="0"/>
    <s v="R1011"/>
  </r>
  <r>
    <s v="ID533"/>
    <n v="1993"/>
    <s v="Sep"/>
    <n v="28"/>
    <s v="28-Sep-1993"/>
    <d v="2023-06-08T00:00:00"/>
    <n v="29"/>
    <n v="1"/>
    <n v="19107.78"/>
    <x v="2"/>
    <x v="2"/>
    <s v="R1013"/>
  </r>
  <r>
    <s v="ID534"/>
    <n v="1979"/>
    <s v="Jul"/>
    <n v="2"/>
    <s v="2-Jul-1979"/>
    <d v="2023-06-08T00:00:00"/>
    <n v="43"/>
    <n v="2"/>
    <n v="19144.580000000002"/>
    <x v="2"/>
    <x v="1"/>
    <s v="R1024"/>
  </r>
  <r>
    <s v="ID535"/>
    <n v="1991"/>
    <s v="Sep"/>
    <n v="16"/>
    <s v="16-Sep-1991"/>
    <d v="2023-06-08T00:00:00"/>
    <n v="31"/>
    <n v="3"/>
    <n v="19199.939999999999"/>
    <x v="2"/>
    <x v="0"/>
    <s v="R1011"/>
  </r>
  <r>
    <s v="ID536"/>
    <n v="1985"/>
    <s v="Dec"/>
    <n v="28"/>
    <s v="28-Dec-1985"/>
    <d v="2023-06-08T00:00:00"/>
    <n v="37"/>
    <n v="0"/>
    <n v="19214.71"/>
    <x v="2"/>
    <x v="0"/>
    <s v="R1013"/>
  </r>
  <r>
    <s v="ID537"/>
    <n v="1967"/>
    <s v="Jul"/>
    <n v="29"/>
    <s v="29-Jul-1967"/>
    <d v="2023-06-08T00:00:00"/>
    <n v="55"/>
    <n v="0"/>
    <n v="19259.96"/>
    <x v="2"/>
    <x v="1"/>
    <s v="R1012"/>
  </r>
  <r>
    <s v="ID538"/>
    <n v="1966"/>
    <s v="Nov"/>
    <n v="15"/>
    <s v="15-Nov-1966"/>
    <d v="2023-06-08T00:00:00"/>
    <n v="56"/>
    <n v="0"/>
    <n v="19321.060000000001"/>
    <x v="2"/>
    <x v="1"/>
    <s v="R1012"/>
  </r>
  <r>
    <s v="ID539"/>
    <n v="1991"/>
    <s v="Aug"/>
    <n v="24"/>
    <s v="24-Aug-1991"/>
    <d v="2023-06-08T00:00:00"/>
    <n v="31"/>
    <n v="0"/>
    <n v="19350.37"/>
    <x v="2"/>
    <x v="0"/>
    <s v="R1013"/>
  </r>
  <r>
    <s v="ID54"/>
    <n v="1987"/>
    <s v="Jun"/>
    <n v="30"/>
    <s v="30-Jun-1987"/>
    <d v="2023-06-08T00:00:00"/>
    <n v="35"/>
    <n v="3"/>
    <n v="19362"/>
    <x v="2"/>
    <x v="0"/>
    <s v="R1013"/>
  </r>
  <r>
    <s v="ID540"/>
    <n v="1993"/>
    <s v="Sep"/>
    <n v="6"/>
    <s v="6-Sep-1993"/>
    <d v="2023-06-08T00:00:00"/>
    <n v="29"/>
    <n v="2"/>
    <n v="19442.349999999999"/>
    <x v="2"/>
    <x v="0"/>
    <s v="R1012"/>
  </r>
  <r>
    <s v="ID541"/>
    <n v="1982"/>
    <s v="Dec"/>
    <n v="15"/>
    <s v="15-Dec-1982"/>
    <d v="2023-06-08T00:00:00"/>
    <n v="40"/>
    <n v="2"/>
    <n v="19444.27"/>
    <x v="2"/>
    <x v="1"/>
    <s v="R1013"/>
  </r>
  <r>
    <s v="ID542"/>
    <n v="1987"/>
    <s v="Nov"/>
    <n v="30"/>
    <s v="30-Nov-1987"/>
    <d v="2023-06-08T00:00:00"/>
    <n v="35"/>
    <n v="4"/>
    <n v="19496.72"/>
    <x v="2"/>
    <x v="0"/>
    <s v="R1019"/>
  </r>
  <r>
    <s v="ID543"/>
    <n v="1980"/>
    <s v="Nov"/>
    <n v="8"/>
    <s v="8-Nov-1980"/>
    <d v="2023-06-08T00:00:00"/>
    <n v="42"/>
    <n v="0"/>
    <n v="19515.54"/>
    <x v="2"/>
    <x v="1"/>
    <s v="R1013"/>
  </r>
  <r>
    <s v="ID544"/>
    <n v="1992"/>
    <s v="Aug"/>
    <n v="19"/>
    <s v="19-Aug-1992"/>
    <d v="2023-06-08T00:00:00"/>
    <n v="30"/>
    <n v="1"/>
    <n v="19521.97"/>
    <x v="2"/>
    <x v="2"/>
    <s v="R1013"/>
  </r>
  <r>
    <s v="ID545"/>
    <n v="1985"/>
    <s v="Sep"/>
    <n v="17"/>
    <s v="17-Sep-1985"/>
    <d v="2023-06-08T00:00:00"/>
    <n v="37"/>
    <n v="0"/>
    <n v="19539.240000000002"/>
    <x v="2"/>
    <x v="1"/>
    <s v="R1013"/>
  </r>
  <r>
    <s v="ID546"/>
    <n v="1963"/>
    <s v="Jul"/>
    <n v="14"/>
    <s v="14-Jul-1963"/>
    <d v="2023-06-08T00:00:00"/>
    <n v="59"/>
    <n v="0"/>
    <n v="19551.34"/>
    <x v="2"/>
    <x v="0"/>
    <s v="R1012"/>
  </r>
  <r>
    <s v="ID547"/>
    <n v="1978"/>
    <s v="Sep"/>
    <n v="24"/>
    <s v="24-Sep-1978"/>
    <d v="2023-06-08T00:00:00"/>
    <n v="44"/>
    <n v="1"/>
    <n v="19594.810000000001"/>
    <x v="2"/>
    <x v="1"/>
    <s v="R1024"/>
  </r>
  <r>
    <s v="ID548"/>
    <n v="1994"/>
    <s v="Aug"/>
    <n v="27"/>
    <s v="27-Aug-1994"/>
    <d v="2023-06-08T00:00:00"/>
    <n v="28"/>
    <n v="0"/>
    <n v="19673.34"/>
    <x v="2"/>
    <x v="2"/>
    <s v="R1012"/>
  </r>
  <r>
    <s v="ID549"/>
    <n v="1990"/>
    <s v="Aug"/>
    <n v="8"/>
    <s v="8-Aug-1990"/>
    <d v="2023-06-08T00:00:00"/>
    <n v="32"/>
    <n v="1"/>
    <n v="19719.689999999999"/>
    <x v="2"/>
    <x v="2"/>
    <s v="R1013"/>
  </r>
  <r>
    <s v="ID55"/>
    <n v="1972"/>
    <s v="Jun"/>
    <n v="14"/>
    <s v="14-Jun-1972"/>
    <d v="2023-06-08T00:00:00"/>
    <n v="50"/>
    <n v="3"/>
    <n v="19749.38"/>
    <x v="2"/>
    <x v="0"/>
    <s v="R1013"/>
  </r>
  <r>
    <s v="ID550"/>
    <n v="1979"/>
    <s v="Oct"/>
    <n v="30"/>
    <s v="30-Oct-1979"/>
    <d v="2023-06-08T00:00:00"/>
    <n v="43"/>
    <n v="2"/>
    <n v="19798.05"/>
    <x v="2"/>
    <x v="1"/>
    <s v="R1024"/>
  </r>
  <r>
    <s v="ID551"/>
    <n v="1997"/>
    <s v="Oct"/>
    <n v="18"/>
    <s v="18-Oct-1997"/>
    <d v="2023-06-08T00:00:00"/>
    <n v="25"/>
    <n v="3"/>
    <n v="19933.46"/>
    <x v="2"/>
    <x v="0"/>
    <s v="R1011"/>
  </r>
  <r>
    <s v="ID552"/>
    <n v="1980"/>
    <s v="Oct"/>
    <n v="9"/>
    <s v="9-Oct-1980"/>
    <d v="2023-06-08T00:00:00"/>
    <n v="42"/>
    <n v="0"/>
    <n v="19964.75"/>
    <x v="2"/>
    <x v="2"/>
    <s v="R1024"/>
  </r>
  <r>
    <s v="ID553"/>
    <n v="1966"/>
    <s v="Aug"/>
    <n v="10"/>
    <s v="10-Aug-1966"/>
    <d v="2023-06-08T00:00:00"/>
    <n v="56"/>
    <n v="0"/>
    <n v="19995.29"/>
    <x v="2"/>
    <x v="0"/>
    <s v="R1026"/>
  </r>
  <r>
    <s v="ID554"/>
    <n v="1988"/>
    <s v="Jul"/>
    <n v="25"/>
    <s v="25-Jul-1988"/>
    <d v="2023-06-08T00:00:00"/>
    <n v="34"/>
    <n v="1"/>
    <n v="20009.63"/>
    <x v="0"/>
    <x v="1"/>
    <s v="R1012"/>
  </r>
  <r>
    <s v="ID555"/>
    <n v="1983"/>
    <s v="Oct"/>
    <n v="6"/>
    <s v="6-Oct-1983"/>
    <d v="2023-06-08T00:00:00"/>
    <n v="39"/>
    <n v="0"/>
    <n v="20149.32"/>
    <x v="0"/>
    <x v="1"/>
    <s v="R1016"/>
  </r>
  <r>
    <s v="ID556"/>
    <n v="2002"/>
    <s v="Jul"/>
    <n v="9"/>
    <s v="9-Jul-2002"/>
    <d v="2023-06-08T00:00:00"/>
    <n v="20"/>
    <n v="0"/>
    <n v="20167.34"/>
    <x v="1"/>
    <x v="0"/>
    <s v="R1011"/>
  </r>
  <r>
    <s v="ID557"/>
    <n v="1994"/>
    <s v="Jun"/>
    <n v="8"/>
    <s v="8-Jun-1994"/>
    <d v="2023-06-08T00:00:00"/>
    <n v="29"/>
    <n v="2"/>
    <n v="20177.669999999998"/>
    <x v="0"/>
    <x v="1"/>
    <s v="R1011"/>
  </r>
  <r>
    <s v="ID558"/>
    <n v="1987"/>
    <s v="Oct"/>
    <n v="17"/>
    <s v="17-Oct-1987"/>
    <d v="2023-06-08T00:00:00"/>
    <n v="35"/>
    <n v="0"/>
    <n v="20234.849999999999"/>
    <x v="0"/>
    <x v="0"/>
    <s v="R1012"/>
  </r>
  <r>
    <s v="ID559"/>
    <n v="1966"/>
    <s v="Aug"/>
    <n v="22"/>
    <s v="22-Aug-1966"/>
    <d v="2023-06-08T00:00:00"/>
    <n v="56"/>
    <n v="0"/>
    <n v="20253.84"/>
    <x v="0"/>
    <x v="0"/>
    <s v="R1012"/>
  </r>
  <r>
    <s v="ID56"/>
    <n v="1993"/>
    <s v="Sep"/>
    <n v="7"/>
    <s v="7-Sep-1993"/>
    <d v="2023-06-08T00:00:00"/>
    <n v="29"/>
    <n v="1"/>
    <n v="20277.810000000001"/>
    <x v="1"/>
    <x v="0"/>
    <s v="R1016"/>
  </r>
  <r>
    <s v="ID560"/>
    <n v="1985"/>
    <s v="Sep"/>
    <n v="17"/>
    <s v="17-Sep-1985"/>
    <d v="2023-06-08T00:00:00"/>
    <n v="37"/>
    <n v="1"/>
    <n v="20296.86"/>
    <x v="1"/>
    <x v="1"/>
    <s v="R1024"/>
  </r>
  <r>
    <s v="ID561"/>
    <n v="1962"/>
    <s v="Jul"/>
    <n v="2"/>
    <s v="2-Jul-1962"/>
    <d v="2023-06-08T00:00:00"/>
    <n v="60"/>
    <n v="0"/>
    <n v="20354.5"/>
    <x v="1"/>
    <x v="2"/>
    <s v="R1026"/>
  </r>
  <r>
    <s v="ID562"/>
    <n v="1985"/>
    <s v="Jul"/>
    <n v="12"/>
    <s v="12-Jul-1985"/>
    <d v="2023-06-08T00:00:00"/>
    <n v="37"/>
    <n v="0"/>
    <n v="20420.599999999999"/>
    <x v="1"/>
    <x v="2"/>
    <s v="R1011"/>
  </r>
  <r>
    <s v="ID563"/>
    <n v="1962"/>
    <s v="Oct"/>
    <n v="18"/>
    <s v="18-Oct-1962"/>
    <d v="2023-06-08T00:00:00"/>
    <n v="60"/>
    <n v="0"/>
    <n v="20446.849999999999"/>
    <x v="0"/>
    <x v="1"/>
    <s v="R1012"/>
  </r>
  <r>
    <s v="ID564"/>
    <n v="1969"/>
    <s v="Oct"/>
    <n v="13"/>
    <s v="13-Oct-1969"/>
    <d v="2023-06-08T00:00:00"/>
    <n v="53"/>
    <n v="3"/>
    <n v="20463"/>
    <x v="0"/>
    <x v="2"/>
    <s v="R1013"/>
  </r>
  <r>
    <s v="ID565"/>
    <n v="1966"/>
    <s v="Jul"/>
    <n v="9"/>
    <s v="9-Jul-1966"/>
    <d v="2023-06-08T00:00:00"/>
    <n v="56"/>
    <n v="0"/>
    <n v="20568.32"/>
    <x v="1"/>
    <x v="2"/>
    <s v="R1012"/>
  </r>
  <r>
    <s v="ID566"/>
    <n v="1967"/>
    <s v="Dec"/>
    <n v="17"/>
    <s v="17-Dec-1967"/>
    <d v="2023-06-08T00:00:00"/>
    <n v="55"/>
    <n v="0"/>
    <n v="20630.28"/>
    <x v="0"/>
    <x v="0"/>
    <s v="R1011"/>
  </r>
  <r>
    <s v="ID567"/>
    <n v="1965"/>
    <s v="Aug"/>
    <n v="1"/>
    <s v="1-Aug-1965"/>
    <d v="2023-06-08T00:00:00"/>
    <n v="57"/>
    <n v="0"/>
    <n v="20709.02"/>
    <x v="1"/>
    <x v="2"/>
    <s v="R1019"/>
  </r>
  <r>
    <s v="ID568"/>
    <n v="1992"/>
    <s v="Sep"/>
    <n v="14"/>
    <s v="14-Sep-1992"/>
    <d v="2023-06-08T00:00:00"/>
    <n v="30"/>
    <n v="3"/>
    <n v="20745.990000000002"/>
    <x v="1"/>
    <x v="1"/>
    <s v="R1012"/>
  </r>
  <r>
    <s v="ID569"/>
    <n v="1986"/>
    <s v="Aug"/>
    <n v="4"/>
    <s v="4-Aug-1986"/>
    <d v="2023-06-08T00:00:00"/>
    <n v="36"/>
    <n v="1"/>
    <n v="20773.63"/>
    <x v="0"/>
    <x v="0"/>
    <s v="R1017"/>
  </r>
  <r>
    <s v="ID57"/>
    <n v="1967"/>
    <s v="Sep"/>
    <n v="8"/>
    <s v="8-Sep-1967"/>
    <d v="2023-06-08T00:00:00"/>
    <n v="55"/>
    <n v="0"/>
    <n v="20781.490000000002"/>
    <x v="0"/>
    <x v="0"/>
    <s v="R1013"/>
  </r>
  <r>
    <s v="ID570"/>
    <n v="1975"/>
    <s v="Dec"/>
    <n v="8"/>
    <s v="8-Dec-1975"/>
    <d v="2023-06-08T00:00:00"/>
    <n v="47"/>
    <n v="0"/>
    <n v="20878.78"/>
    <x v="0"/>
    <x v="1"/>
    <s v="R1024"/>
  </r>
  <r>
    <s v="ID571"/>
    <n v="1964"/>
    <s v="Nov"/>
    <n v="19"/>
    <s v="19-Nov-1964"/>
    <d v="2023-06-08T00:00:00"/>
    <n v="58"/>
    <n v="0"/>
    <n v="20893.060000000001"/>
    <x v="0"/>
    <x v="0"/>
    <s v="R1012"/>
  </r>
  <r>
    <s v="ID572"/>
    <n v="1987"/>
    <s v="Nov"/>
    <n v="27"/>
    <s v="27-Nov-1987"/>
    <d v="2023-06-08T00:00:00"/>
    <n v="35"/>
    <n v="2"/>
    <n v="20984.09"/>
    <x v="0"/>
    <x v="2"/>
    <s v="R1015"/>
  </r>
  <r>
    <s v="ID573"/>
    <n v="1983"/>
    <s v="Jul"/>
    <n v="2"/>
    <s v="2-Jul-1983"/>
    <d v="2023-06-08T00:00:00"/>
    <n v="39"/>
    <n v="1"/>
    <n v="21082.16"/>
    <x v="1"/>
    <x v="2"/>
    <s v="R1011"/>
  </r>
  <r>
    <s v="ID574"/>
    <n v="1977"/>
    <s v="Nov"/>
    <n v="23"/>
    <s v="23-Nov-1977"/>
    <d v="2023-06-08T00:00:00"/>
    <n v="45"/>
    <n v="2"/>
    <n v="21098.55"/>
    <x v="1"/>
    <x v="0"/>
    <s v="R1012"/>
  </r>
  <r>
    <s v="ID575"/>
    <n v="1969"/>
    <s v="Aug"/>
    <n v="26"/>
    <s v="26-Aug-1969"/>
    <d v="2023-06-08T00:00:00"/>
    <n v="53"/>
    <n v="0"/>
    <n v="21195.82"/>
    <x v="1"/>
    <x v="1"/>
    <s v="R1013"/>
  </r>
  <r>
    <s v="ID576"/>
    <n v="1974"/>
    <s v="Oct"/>
    <n v="14"/>
    <s v="14-Oct-1974"/>
    <d v="2023-06-08T00:00:00"/>
    <n v="48"/>
    <n v="0"/>
    <n v="21223.68"/>
    <x v="1"/>
    <x v="2"/>
    <s v="R1013"/>
  </r>
  <r>
    <s v="ID577"/>
    <n v="1974"/>
    <s v="Sep"/>
    <n v="3"/>
    <s v="3-Sep-1974"/>
    <d v="2023-06-08T00:00:00"/>
    <n v="48"/>
    <n v="0"/>
    <n v="21232.18"/>
    <x v="1"/>
    <x v="2"/>
    <s v="R1011"/>
  </r>
  <r>
    <s v="ID578"/>
    <n v="1980"/>
    <s v="Dec"/>
    <n v="10"/>
    <s v="10-Dec-1980"/>
    <d v="2023-06-08T00:00:00"/>
    <n v="42"/>
    <n v="2"/>
    <n v="21259.38"/>
    <x v="1"/>
    <x v="0"/>
    <s v="R1019"/>
  </r>
  <r>
    <s v="ID579"/>
    <n v="2004"/>
    <s v="Aug"/>
    <n v="4"/>
    <s v="4-Aug-2004"/>
    <d v="2023-06-08T00:00:00"/>
    <n v="18"/>
    <n v="0"/>
    <n v="21344.85"/>
    <x v="1"/>
    <x v="1"/>
    <s v="R1024"/>
  </r>
  <r>
    <s v="ID58"/>
    <n v="1980"/>
    <s v="Sep"/>
    <n v="4"/>
    <s v="4-Sep-1980"/>
    <d v="2023-06-08T00:00:00"/>
    <n v="42"/>
    <n v="0"/>
    <n v="21348.71"/>
    <x v="0"/>
    <x v="1"/>
    <s v="R1012"/>
  </r>
  <r>
    <s v="ID580"/>
    <n v="1990"/>
    <s v="Nov"/>
    <n v="21"/>
    <s v="21-Nov-1990"/>
    <d v="2023-06-08T00:00:00"/>
    <n v="32"/>
    <n v="4"/>
    <n v="21472.48"/>
    <x v="0"/>
    <x v="2"/>
    <s v="R1012"/>
  </r>
  <r>
    <s v="ID581"/>
    <n v="1999"/>
    <s v="Jun"/>
    <n v="12"/>
    <s v="12-Jun-1999"/>
    <d v="2023-06-08T00:00:00"/>
    <n v="23"/>
    <n v="0"/>
    <n v="21595.38"/>
    <x v="0"/>
    <x v="0"/>
    <s v="R1012"/>
  </r>
  <r>
    <s v="ID582"/>
    <n v="1983"/>
    <s v="Dec"/>
    <n v="25"/>
    <s v="25-Dec-1983"/>
    <d v="2023-06-08T00:00:00"/>
    <n v="39"/>
    <n v="3"/>
    <n v="21659.93"/>
    <x v="1"/>
    <x v="0"/>
    <s v="R1024"/>
  </r>
  <r>
    <s v="ID583"/>
    <n v="1962"/>
    <s v="Nov"/>
    <n v="16"/>
    <s v="16-Nov-1962"/>
    <d v="2023-06-08T00:00:00"/>
    <n v="60"/>
    <n v="0"/>
    <n v="21661.16"/>
    <x v="0"/>
    <x v="2"/>
    <s v="R1012"/>
  </r>
  <r>
    <s v="ID584"/>
    <n v="1976"/>
    <s v="Jul"/>
    <n v="18"/>
    <s v="18-Jul-1976"/>
    <d v="2023-06-08T00:00:00"/>
    <n v="46"/>
    <n v="1"/>
    <n v="21677.279999999999"/>
    <x v="1"/>
    <x v="1"/>
    <s v="R1012"/>
  </r>
  <r>
    <s v="ID585"/>
    <n v="1979"/>
    <s v="Sep"/>
    <n v="20"/>
    <s v="20-Sep-1979"/>
    <d v="2023-06-08T00:00:00"/>
    <n v="43"/>
    <n v="1"/>
    <n v="21771.34"/>
    <x v="1"/>
    <x v="1"/>
    <s v="R1024"/>
  </r>
  <r>
    <s v="ID586"/>
    <n v="1979"/>
    <s v="Sep"/>
    <n v="28"/>
    <s v="28-Sep-1979"/>
    <d v="2023-06-08T00:00:00"/>
    <n v="43"/>
    <n v="0"/>
    <n v="21774.32"/>
    <x v="1"/>
    <x v="2"/>
    <s v="R1012"/>
  </r>
  <r>
    <s v="ID587"/>
    <n v="1963"/>
    <s v="Aug"/>
    <n v="27"/>
    <s v="27-Aug-1963"/>
    <d v="2023-06-08T00:00:00"/>
    <n v="59"/>
    <n v="0"/>
    <n v="21797"/>
    <x v="1"/>
    <x v="1"/>
    <s v="R1011"/>
  </r>
  <r>
    <s v="ID588"/>
    <n v="1979"/>
    <s v="Aug"/>
    <n v="17"/>
    <s v="17-Aug-1979"/>
    <d v="2023-06-08T00:00:00"/>
    <n v="43"/>
    <n v="2"/>
    <n v="21880.82"/>
    <x v="1"/>
    <x v="1"/>
    <s v="R1012"/>
  </r>
  <r>
    <s v="ID589"/>
    <n v="2003"/>
    <s v="Sep"/>
    <n v="28"/>
    <s v="28-Sep-2003"/>
    <d v="2023-06-08T00:00:00"/>
    <n v="19"/>
    <n v="0"/>
    <n v="21882.400000000001"/>
    <x v="0"/>
    <x v="1"/>
    <s v="R1011"/>
  </r>
  <r>
    <s v="ID59"/>
    <n v="1975"/>
    <s v="Dec"/>
    <n v="19"/>
    <s v="19-Dec-1975"/>
    <d v="2023-06-08T00:00:00"/>
    <n v="47"/>
    <n v="1"/>
    <n v="21978.68"/>
    <x v="1"/>
    <x v="0"/>
    <s v="R1013"/>
  </r>
  <r>
    <s v="ID590"/>
    <n v="1989"/>
    <s v="Oct"/>
    <n v="14"/>
    <s v="14-Oct-1989"/>
    <d v="2023-06-08T00:00:00"/>
    <n v="33"/>
    <n v="0"/>
    <n v="21984.47"/>
    <x v="1"/>
    <x v="1"/>
    <s v="R1012"/>
  </r>
  <r>
    <s v="ID591"/>
    <n v="2001"/>
    <s v="Aug"/>
    <n v="28"/>
    <s v="28-Aug-2001"/>
    <d v="2023-06-08T00:00:00"/>
    <n v="21"/>
    <n v="0"/>
    <n v="22097.62"/>
    <x v="1"/>
    <x v="1"/>
    <s v="R1011"/>
  </r>
  <r>
    <s v="ID592"/>
    <n v="1980"/>
    <s v="Sep"/>
    <n v="12"/>
    <s v="12-Sep-1980"/>
    <d v="2023-06-08T00:00:00"/>
    <n v="42"/>
    <n v="0"/>
    <n v="22144.03"/>
    <x v="0"/>
    <x v="2"/>
    <s v="R1011"/>
  </r>
  <r>
    <s v="ID593"/>
    <n v="1965"/>
    <s v="Aug"/>
    <n v="24"/>
    <s v="24-Aug-1965"/>
    <d v="2023-06-08T00:00:00"/>
    <n v="57"/>
    <n v="1"/>
    <n v="22192.44"/>
    <x v="1"/>
    <x v="1"/>
    <s v="R1013"/>
  </r>
  <r>
    <s v="ID594"/>
    <n v="1971"/>
    <s v="Jun"/>
    <n v="16"/>
    <s v="16-Jun-1971"/>
    <d v="2023-06-08T00:00:00"/>
    <n v="51"/>
    <n v="1"/>
    <n v="22218.11"/>
    <x v="0"/>
    <x v="0"/>
    <s v="R1013"/>
  </r>
  <r>
    <s v="ID595"/>
    <n v="1982"/>
    <s v="Dec"/>
    <n v="27"/>
    <s v="27-Dec-1982"/>
    <d v="2023-06-08T00:00:00"/>
    <n v="40"/>
    <n v="1"/>
    <n v="22331.57"/>
    <x v="0"/>
    <x v="0"/>
    <s v="R1024"/>
  </r>
  <r>
    <s v="ID596"/>
    <n v="1999"/>
    <s v="Aug"/>
    <n v="26"/>
    <s v="26-Aug-1999"/>
    <d v="2023-06-08T00:00:00"/>
    <n v="23"/>
    <n v="2"/>
    <n v="22395.74"/>
    <x v="1"/>
    <x v="2"/>
    <s v="R1024"/>
  </r>
  <r>
    <s v="ID597"/>
    <n v="1966"/>
    <s v="Aug"/>
    <n v="18"/>
    <s v="18-Aug-1966"/>
    <d v="2023-06-08T00:00:00"/>
    <n v="56"/>
    <n v="0"/>
    <n v="22412.65"/>
    <x v="1"/>
    <x v="0"/>
    <s v="R1014"/>
  </r>
  <r>
    <s v="ID598"/>
    <n v="1983"/>
    <s v="Dec"/>
    <n v="21"/>
    <s v="21-Dec-1983"/>
    <d v="2023-06-08T00:00:00"/>
    <n v="39"/>
    <n v="1"/>
    <n v="22462.04"/>
    <x v="1"/>
    <x v="1"/>
    <s v="R1019"/>
  </r>
  <r>
    <s v="ID599"/>
    <n v="1979"/>
    <s v="Nov"/>
    <n v="14"/>
    <s v="14-Nov-1979"/>
    <d v="2023-06-08T00:00:00"/>
    <n v="43"/>
    <n v="2"/>
    <n v="22478.6"/>
    <x v="1"/>
    <x v="2"/>
    <s v="R1011"/>
  </r>
  <r>
    <s v="ID6"/>
    <n v="2003"/>
    <s v="Jul"/>
    <n v="25"/>
    <s v="25-Jul-2003"/>
    <d v="2023-06-08T00:00:00"/>
    <n v="19"/>
    <n v="2"/>
    <n v="22493.66"/>
    <x v="0"/>
    <x v="1"/>
    <s v="R1012"/>
  </r>
  <r>
    <s v="ID60"/>
    <n v="1970"/>
    <s v="Nov"/>
    <n v="9"/>
    <s v="9-Nov-1970"/>
    <d v="2023-06-08T00:00:00"/>
    <n v="52"/>
    <n v="0"/>
    <n v="23045.57"/>
    <x v="0"/>
    <x v="2"/>
    <s v="R1024"/>
  </r>
  <r>
    <s v="ID600"/>
    <n v="1975"/>
    <s v="Sep"/>
    <n v="9"/>
    <s v="9-Sep-1975"/>
    <d v="2023-06-08T00:00:00"/>
    <n v="47"/>
    <n v="0"/>
    <n v="23065.42"/>
    <x v="0"/>
    <x v="2"/>
    <s v="R1013"/>
  </r>
  <r>
    <s v="ID601"/>
    <n v="2003"/>
    <s v="Dec"/>
    <n v="14"/>
    <s v="14-Dec-2003"/>
    <d v="2023-06-08T00:00:00"/>
    <n v="19"/>
    <n v="0"/>
    <n v="23082.959999999999"/>
    <x v="0"/>
    <x v="2"/>
    <s v="R1011"/>
  </r>
  <r>
    <s v="ID602"/>
    <n v="1997"/>
    <s v="Aug"/>
    <n v="7"/>
    <s v="7-Aug-1997"/>
    <d v="2023-06-08T00:00:00"/>
    <n v="25"/>
    <n v="2"/>
    <n v="23241.47"/>
    <x v="0"/>
    <x v="0"/>
    <s v="R1018"/>
  </r>
  <r>
    <s v="ID603"/>
    <n v="1969"/>
    <s v="Nov"/>
    <n v="14"/>
    <s v="14-Nov-1969"/>
    <d v="2023-06-08T00:00:00"/>
    <n v="53"/>
    <n v="1"/>
    <n v="23244.79"/>
    <x v="0"/>
    <x v="0"/>
    <s v="R1013"/>
  </r>
  <r>
    <s v="ID604"/>
    <n v="1994"/>
    <s v="Oct"/>
    <n v="3"/>
    <s v="3-Oct-1994"/>
    <d v="2023-06-08T00:00:00"/>
    <n v="28"/>
    <n v="1"/>
    <n v="23288.93"/>
    <x v="0"/>
    <x v="0"/>
    <s v="R1024"/>
  </r>
  <r>
    <s v="ID605"/>
    <n v="1973"/>
    <s v="Oct"/>
    <n v="22"/>
    <s v="22-Oct-1973"/>
    <d v="2023-06-08T00:00:00"/>
    <n v="49"/>
    <n v="2"/>
    <n v="23306.55"/>
    <x v="0"/>
    <x v="2"/>
    <s v="R1011"/>
  </r>
  <r>
    <s v="ID606"/>
    <n v="1975"/>
    <s v="Nov"/>
    <n v="13"/>
    <s v="13-Nov-1975"/>
    <d v="2023-06-08T00:00:00"/>
    <n v="47"/>
    <n v="1"/>
    <n v="23401.31"/>
    <x v="0"/>
    <x v="0"/>
    <s v="R1024"/>
  </r>
  <r>
    <s v="ID607"/>
    <n v="1983"/>
    <s v="Aug"/>
    <n v="26"/>
    <s v="26-Aug-1983"/>
    <d v="2023-06-08T00:00:00"/>
    <n v="39"/>
    <n v="2"/>
    <n v="23563.02"/>
    <x v="0"/>
    <x v="2"/>
    <s v="R1013"/>
  </r>
  <r>
    <s v="ID608"/>
    <n v="1974"/>
    <s v="Jun"/>
    <n v="2"/>
    <s v="2-Jun-1974"/>
    <d v="2023-06-08T00:00:00"/>
    <n v="49"/>
    <n v="1"/>
    <n v="23568.27"/>
    <x v="0"/>
    <x v="2"/>
    <s v="R1011"/>
  </r>
  <r>
    <s v="ID609"/>
    <n v="1973"/>
    <s v="Jun"/>
    <n v="27"/>
    <s v="27-Jun-1973"/>
    <d v="2023-06-08T00:00:00"/>
    <n v="49"/>
    <n v="2"/>
    <n v="23807.24"/>
    <x v="0"/>
    <x v="0"/>
    <s v="R1012"/>
  </r>
  <r>
    <s v="ID61"/>
    <n v="1970"/>
    <s v="Aug"/>
    <n v="8"/>
    <s v="8-Aug-1970"/>
    <d v="2023-06-08T00:00:00"/>
    <n v="52"/>
    <n v="1"/>
    <n v="23887.66"/>
    <x v="0"/>
    <x v="0"/>
    <s v="R1012"/>
  </r>
  <r>
    <s v="ID610"/>
    <n v="1971"/>
    <s v="Jul"/>
    <n v="10"/>
    <s v="10-Jul-1971"/>
    <d v="2023-06-08T00:00:00"/>
    <n v="51"/>
    <n v="2"/>
    <n v="23967.38"/>
    <x v="0"/>
    <x v="2"/>
    <s v="R1012"/>
  </r>
  <r>
    <s v="ID611"/>
    <n v="2003"/>
    <s v="Dec"/>
    <n v="30"/>
    <s v="30-Dec-2003"/>
    <d v="2023-06-08T00:00:00"/>
    <n v="19"/>
    <n v="2"/>
    <n v="24059.68"/>
    <x v="0"/>
    <x v="2"/>
    <s v="R1012"/>
  </r>
  <r>
    <s v="ID612"/>
    <n v="1973"/>
    <s v="Jun"/>
    <n v="13"/>
    <s v="13-Jun-1973"/>
    <d v="2023-06-08T00:00:00"/>
    <n v="49"/>
    <n v="3"/>
    <n v="24106.91"/>
    <x v="0"/>
    <x v="2"/>
    <s v="R1024"/>
  </r>
  <r>
    <s v="ID613"/>
    <n v="1974"/>
    <s v="Sep"/>
    <n v="10"/>
    <s v="10-Sep-1974"/>
    <d v="2023-06-08T00:00:00"/>
    <n v="48"/>
    <n v="3"/>
    <n v="24180.93"/>
    <x v="0"/>
    <x v="1"/>
    <s v="R1013"/>
  </r>
  <r>
    <s v="ID614"/>
    <n v="1964"/>
    <s v="Dec"/>
    <n v="16"/>
    <s v="16-Dec-1964"/>
    <d v="2023-06-08T00:00:00"/>
    <n v="58"/>
    <n v="0"/>
    <n v="24227.34"/>
    <x v="0"/>
    <x v="1"/>
    <s v="R1013"/>
  </r>
  <r>
    <s v="ID615"/>
    <n v="2004"/>
    <s v="Aug"/>
    <n v="3"/>
    <s v="3-Aug-2004"/>
    <d v="2023-06-08T00:00:00"/>
    <n v="18"/>
    <n v="0"/>
    <n v="24294.02"/>
    <x v="0"/>
    <x v="1"/>
    <s v="R1011"/>
  </r>
  <r>
    <s v="ID616"/>
    <n v="1999"/>
    <s v="Oct"/>
    <n v="7"/>
    <s v="7-Oct-1999"/>
    <d v="2023-06-08T00:00:00"/>
    <n v="23"/>
    <n v="0"/>
    <n v="24387.74"/>
    <x v="0"/>
    <x v="1"/>
    <s v="R1011"/>
  </r>
  <r>
    <s v="ID617"/>
    <n v="1970"/>
    <s v="Nov"/>
    <n v="30"/>
    <s v="30-Nov-1970"/>
    <d v="2023-06-08T00:00:00"/>
    <n v="52"/>
    <n v="0"/>
    <n v="24393.62"/>
    <x v="0"/>
    <x v="0"/>
    <s v="R1012"/>
  </r>
  <r>
    <s v="ID618"/>
    <n v="1968"/>
    <s v="Jul"/>
    <n v="6"/>
    <s v="6-Jul-1968"/>
    <d v="2023-06-08T00:00:00"/>
    <n v="54"/>
    <n v="0"/>
    <n v="24476.48"/>
    <x v="0"/>
    <x v="2"/>
    <s v="R1012"/>
  </r>
  <r>
    <s v="ID619"/>
    <n v="1961"/>
    <s v="Oct"/>
    <n v="21"/>
    <s v="21-Oct-1961"/>
    <d v="2023-06-08T00:00:00"/>
    <n v="61"/>
    <n v="0"/>
    <n v="24513.09"/>
    <x v="0"/>
    <x v="2"/>
    <s v="R1013"/>
  </r>
  <r>
    <s v="ID62"/>
    <n v="1972"/>
    <s v="Sep"/>
    <n v="14"/>
    <s v="14-Sep-1972"/>
    <d v="2023-06-08T00:00:00"/>
    <n v="50"/>
    <n v="1"/>
    <n v="24520.26"/>
    <x v="0"/>
    <x v="0"/>
    <s v="R1011"/>
  </r>
  <r>
    <s v="ID620"/>
    <n v="1975"/>
    <s v="Jun"/>
    <n v="13"/>
    <s v="13-Jun-1975"/>
    <d v="2023-06-08T00:00:00"/>
    <n v="47"/>
    <n v="2"/>
    <n v="24535.7"/>
    <x v="0"/>
    <x v="2"/>
    <s v="R1012"/>
  </r>
  <r>
    <s v="ID621"/>
    <n v="1976"/>
    <s v="Oct"/>
    <n v="12"/>
    <s v="12-Oct-1976"/>
    <d v="2023-06-08T00:00:00"/>
    <n v="46"/>
    <n v="0"/>
    <n v="24603.05"/>
    <x v="0"/>
    <x v="2"/>
    <s v="R1011"/>
  </r>
  <r>
    <s v="ID622"/>
    <n v="1970"/>
    <s v="Jun"/>
    <n v="12"/>
    <s v="12-Jun-1970"/>
    <d v="2023-06-08T00:00:00"/>
    <n v="52"/>
    <n v="2"/>
    <n v="24667.42"/>
    <x v="0"/>
    <x v="0"/>
    <s v="R1013"/>
  </r>
  <r>
    <s v="ID623"/>
    <n v="1996"/>
    <s v="Aug"/>
    <n v="28"/>
    <s v="28-Aug-1996"/>
    <d v="2023-06-08T00:00:00"/>
    <n v="26"/>
    <n v="4"/>
    <n v="24671.66"/>
    <x v="0"/>
    <x v="1"/>
    <s v="R1024"/>
  </r>
  <r>
    <s v="ID624"/>
    <n v="1992"/>
    <s v="Oct"/>
    <n v="11"/>
    <s v="11-Oct-1992"/>
    <d v="2023-06-08T00:00:00"/>
    <n v="30"/>
    <n v="0"/>
    <n v="24795.040000000001"/>
    <x v="0"/>
    <x v="0"/>
    <s v="R1011"/>
  </r>
  <r>
    <s v="ID625"/>
    <n v="1994"/>
    <s v="Sep"/>
    <n v="9"/>
    <s v="9-Sep-1994"/>
    <d v="2023-06-08T00:00:00"/>
    <n v="28"/>
    <n v="0"/>
    <n v="24817.25"/>
    <x v="0"/>
    <x v="2"/>
    <s v="R1011"/>
  </r>
  <r>
    <s v="ID626"/>
    <n v="1995"/>
    <s v="Jun"/>
    <n v="10"/>
    <s v="10-Jun-1995"/>
    <d v="2023-06-08T00:00:00"/>
    <n v="27"/>
    <n v="0"/>
    <n v="24863.25"/>
    <x v="0"/>
    <x v="0"/>
    <s v="R1011"/>
  </r>
  <r>
    <s v="ID627"/>
    <n v="1970"/>
    <s v="Nov"/>
    <n v="26"/>
    <s v="26-Nov-1970"/>
    <d v="2023-06-08T00:00:00"/>
    <n v="52"/>
    <n v="3"/>
    <n v="24869.84"/>
    <x v="0"/>
    <x v="2"/>
    <s v="R1016"/>
  </r>
  <r>
    <s v="ID628"/>
    <n v="1969"/>
    <s v="Jul"/>
    <n v="23"/>
    <s v="23-Jul-1969"/>
    <d v="2023-06-08T00:00:00"/>
    <n v="53"/>
    <n v="3"/>
    <n v="24873.38"/>
    <x v="0"/>
    <x v="1"/>
    <s v="R1024"/>
  </r>
  <r>
    <s v="ID629"/>
    <n v="1987"/>
    <s v="Jun"/>
    <n v="14"/>
    <s v="14-Jun-1987"/>
    <d v="2023-06-08T00:00:00"/>
    <n v="35"/>
    <n v="2"/>
    <n v="24915.05"/>
    <x v="0"/>
    <x v="1"/>
    <s v="R1024"/>
  </r>
  <r>
    <s v="ID63"/>
    <n v="1975"/>
    <s v="Nov"/>
    <n v="14"/>
    <s v="14-Nov-1975"/>
    <d v="2023-06-08T00:00:00"/>
    <n v="47"/>
    <n v="3"/>
    <n v="24915.22"/>
    <x v="0"/>
    <x v="0"/>
    <s v="R1012"/>
  </r>
  <r>
    <s v="ID630"/>
    <n v="1995"/>
    <s v="Dec"/>
    <n v="4"/>
    <s v="4-Dec-1995"/>
    <d v="2023-06-08T00:00:00"/>
    <n v="27"/>
    <n v="0"/>
    <n v="25075.97"/>
    <x v="0"/>
    <x v="2"/>
    <s v="R1011"/>
  </r>
  <r>
    <s v="ID631"/>
    <n v="1998"/>
    <s v="Jun"/>
    <n v="14"/>
    <s v="14-Jun-1998"/>
    <d v="2023-06-08T00:00:00"/>
    <n v="24"/>
    <n v="0"/>
    <n v="25081.77"/>
    <x v="0"/>
    <x v="2"/>
    <s v="R1013"/>
  </r>
  <r>
    <s v="ID632"/>
    <n v="1998"/>
    <s v="Nov"/>
    <n v="24"/>
    <s v="24-Nov-1998"/>
    <d v="2023-06-08T00:00:00"/>
    <n v="24"/>
    <n v="0"/>
    <n v="25127.22"/>
    <x v="0"/>
    <x v="0"/>
    <s v="R1011"/>
  </r>
  <r>
    <s v="ID633"/>
    <n v="1975"/>
    <s v="Dec"/>
    <n v="14"/>
    <s v="14-Dec-1975"/>
    <d v="2023-06-08T00:00:00"/>
    <n v="47"/>
    <n v="3"/>
    <n v="25309.49"/>
    <x v="0"/>
    <x v="1"/>
    <s v="R1011"/>
  </r>
  <r>
    <s v="ID634"/>
    <n v="1972"/>
    <s v="Sep"/>
    <n v="26"/>
    <s v="26-Sep-1972"/>
    <d v="2023-06-08T00:00:00"/>
    <n v="50"/>
    <n v="2"/>
    <n v="25333.33"/>
    <x v="0"/>
    <x v="2"/>
    <s v="R1017"/>
  </r>
  <r>
    <s v="ID635"/>
    <n v="1968"/>
    <s v="Aug"/>
    <n v="22"/>
    <s v="22-Aug-1968"/>
    <d v="2023-06-08T00:00:00"/>
    <n v="54"/>
    <n v="3"/>
    <n v="25382.3"/>
    <x v="0"/>
    <x v="2"/>
    <s v="R1011"/>
  </r>
  <r>
    <s v="ID636"/>
    <n v="1968"/>
    <s v="Dec"/>
    <n v="11"/>
    <s v="11-Dec-1968"/>
    <d v="2023-06-08T00:00:00"/>
    <n v="54"/>
    <n v="1"/>
    <n v="25517.11"/>
    <x v="0"/>
    <x v="0"/>
    <s v="R1017"/>
  </r>
  <r>
    <s v="ID637"/>
    <n v="2001"/>
    <s v="Aug"/>
    <n v="2"/>
    <s v="2-Aug-2001"/>
    <d v="2023-06-08T00:00:00"/>
    <n v="21"/>
    <n v="0"/>
    <n v="25648.98"/>
    <x v="0"/>
    <x v="1"/>
    <s v="R1011"/>
  </r>
  <r>
    <s v="ID638"/>
    <n v="1972"/>
    <s v="Jul"/>
    <n v="17"/>
    <s v="17-Jul-1972"/>
    <d v="2023-06-08T00:00:00"/>
    <n v="50"/>
    <n v="0"/>
    <n v="25656.58"/>
    <x v="0"/>
    <x v="0"/>
    <s v="R1024"/>
  </r>
  <r>
    <s v="ID639"/>
    <n v="1963"/>
    <s v="Aug"/>
    <n v="21"/>
    <s v="21-Aug-1963"/>
    <d v="2023-06-08T00:00:00"/>
    <n v="59"/>
    <n v="0"/>
    <n v="25678.78"/>
    <x v="0"/>
    <x v="0"/>
    <s v="R1012"/>
  </r>
  <r>
    <s v="ID64"/>
    <n v="1970"/>
    <s v="Dec"/>
    <n v="3"/>
    <s v="3-Dec-1970"/>
    <d v="2023-06-08T00:00:00"/>
    <n v="52"/>
    <n v="3"/>
    <n v="25992.82"/>
    <x v="0"/>
    <x v="2"/>
    <s v="R1013"/>
  </r>
  <r>
    <s v="ID640"/>
    <n v="2001"/>
    <s v="Jun"/>
    <n v="5"/>
    <s v="5-Jun-2001"/>
    <d v="2023-06-08T00:00:00"/>
    <n v="22"/>
    <n v="2"/>
    <n v="26018.95"/>
    <x v="0"/>
    <x v="2"/>
    <s v="R1012"/>
  </r>
  <r>
    <s v="ID641"/>
    <n v="2000"/>
    <s v="Dec"/>
    <n v="26"/>
    <s v="26-Dec-2000"/>
    <d v="2023-06-08T00:00:00"/>
    <n v="22"/>
    <n v="0"/>
    <n v="26026.97"/>
    <x v="0"/>
    <x v="0"/>
    <s v="R1011"/>
  </r>
  <r>
    <s v="ID642"/>
    <n v="1966"/>
    <s v="Jul"/>
    <n v="9"/>
    <s v="9-Jul-1966"/>
    <d v="2023-06-08T00:00:00"/>
    <n v="56"/>
    <n v="1"/>
    <n v="26109.33"/>
    <x v="0"/>
    <x v="0"/>
    <s v="R1012"/>
  </r>
  <r>
    <s v="ID643"/>
    <n v="2002"/>
    <s v="Oct"/>
    <n v="11"/>
    <s v="11-Oct-2002"/>
    <d v="2023-06-08T00:00:00"/>
    <n v="20"/>
    <n v="0"/>
    <n v="26125.67"/>
    <x v="0"/>
    <x v="1"/>
    <s v="R1013"/>
  </r>
  <r>
    <s v="ID644"/>
    <n v="1973"/>
    <s v="Jul"/>
    <n v="7"/>
    <s v="7-Jul-1973"/>
    <d v="2023-06-08T00:00:00"/>
    <n v="49"/>
    <n v="1"/>
    <n v="26140.36"/>
    <x v="0"/>
    <x v="0"/>
    <s v="R1011"/>
  </r>
  <r>
    <s v="ID645"/>
    <n v="1975"/>
    <s v="Jun"/>
    <n v="4"/>
    <s v="4-Jun-1975"/>
    <d v="2023-06-08T00:00:00"/>
    <n v="48"/>
    <n v="1"/>
    <n v="26236.58"/>
    <x v="0"/>
    <x v="1"/>
    <s v="R1011"/>
  </r>
  <r>
    <s v="ID646"/>
    <n v="2004"/>
    <s v="Dec"/>
    <n v="5"/>
    <s v="5-Dec-2004"/>
    <d v="2023-06-08T00:00:00"/>
    <n v="18"/>
    <n v="0"/>
    <n v="26316.59"/>
    <x v="0"/>
    <x v="0"/>
    <s v="R1011"/>
  </r>
  <r>
    <s v="ID647"/>
    <n v="1974"/>
    <s v="Sep"/>
    <n v="21"/>
    <s v="21-Sep-1974"/>
    <d v="2023-06-08T00:00:00"/>
    <n v="48"/>
    <n v="1"/>
    <n v="26392.26"/>
    <x v="0"/>
    <x v="2"/>
    <s v="R1024"/>
  </r>
  <r>
    <s v="ID648"/>
    <n v="1970"/>
    <s v="Aug"/>
    <n v="27"/>
    <s v="27-Aug-1970"/>
    <d v="2023-06-08T00:00:00"/>
    <n v="52"/>
    <n v="2"/>
    <n v="26467.1"/>
    <x v="0"/>
    <x v="0"/>
    <s v="R1012"/>
  </r>
  <r>
    <s v="ID649"/>
    <n v="2004"/>
    <s v="Sep"/>
    <n v="5"/>
    <s v="5-Sep-2004"/>
    <d v="2023-06-08T00:00:00"/>
    <n v="18"/>
    <n v="0"/>
    <n v="26479.4"/>
    <x v="0"/>
    <x v="2"/>
    <s v="R1011"/>
  </r>
  <r>
    <s v="ID65"/>
    <n v="1988"/>
    <s v="Jul"/>
    <n v="22"/>
    <s v="22-Jul-1988"/>
    <d v="2023-06-08T00:00:00"/>
    <n v="34"/>
    <n v="3"/>
    <n v="26607.89"/>
    <x v="0"/>
    <x v="1"/>
    <s v="R1011"/>
  </r>
  <r>
    <s v="ID650"/>
    <n v="1991"/>
    <s v="Aug"/>
    <n v="22"/>
    <s v="22-Aug-1991"/>
    <d v="2023-06-08T00:00:00"/>
    <n v="31"/>
    <n v="3"/>
    <n v="26912.560000000001"/>
    <x v="0"/>
    <x v="2"/>
    <s v="R1011"/>
  </r>
  <r>
    <s v="ID651"/>
    <n v="1958"/>
    <s v="Dec"/>
    <n v="25"/>
    <s v="25-Dec-1958"/>
    <d v="2023-06-08T00:00:00"/>
    <n v="64"/>
    <n v="0"/>
    <n v="26926.51"/>
    <x v="0"/>
    <x v="1"/>
    <s v="R1013"/>
  </r>
  <r>
    <s v="ID652"/>
    <n v="2002"/>
    <s v="Jun"/>
    <n v="17"/>
    <s v="17-Jun-2002"/>
    <d v="2023-06-08T00:00:00"/>
    <n v="20"/>
    <n v="0"/>
    <n v="26927.69"/>
    <x v="0"/>
    <x v="2"/>
    <s v="R1011"/>
  </r>
  <r>
    <s v="ID653"/>
    <n v="2000"/>
    <s v="Nov"/>
    <n v="9"/>
    <s v="9-Nov-2000"/>
    <d v="2023-06-08T00:00:00"/>
    <n v="22"/>
    <n v="0"/>
    <n v="26936.98"/>
    <x v="0"/>
    <x v="0"/>
    <s v="R1011"/>
  </r>
  <r>
    <s v="ID654"/>
    <n v="1960"/>
    <s v="Jul"/>
    <n v="9"/>
    <s v="9-Jul-1960"/>
    <d v="2023-06-08T00:00:00"/>
    <n v="62"/>
    <n v="1"/>
    <n v="27000.98"/>
    <x v="0"/>
    <x v="2"/>
    <s v="R1013"/>
  </r>
  <r>
    <s v="ID655"/>
    <n v="1958"/>
    <s v="Jun"/>
    <n v="30"/>
    <s v="30-Jun-1958"/>
    <d v="2023-06-08T00:00:00"/>
    <n v="64"/>
    <n v="0"/>
    <n v="27037.91"/>
    <x v="0"/>
    <x v="2"/>
    <s v="R1013"/>
  </r>
  <r>
    <s v="ID656"/>
    <n v="1994"/>
    <s v="Jul"/>
    <n v="2"/>
    <s v="2-Jul-1994"/>
    <d v="2023-06-08T00:00:00"/>
    <n v="28"/>
    <n v="0"/>
    <n v="27080.639999999999"/>
    <x v="0"/>
    <x v="2"/>
    <s v="R1011"/>
  </r>
  <r>
    <s v="ID657"/>
    <n v="1990"/>
    <s v="Dec"/>
    <n v="13"/>
    <s v="13-Dec-1990"/>
    <d v="2023-06-08T00:00:00"/>
    <n v="32"/>
    <n v="3"/>
    <n v="27092.38"/>
    <x v="0"/>
    <x v="0"/>
    <s v="R1011"/>
  </r>
  <r>
    <s v="ID658"/>
    <n v="1970"/>
    <s v="Oct"/>
    <n v="2"/>
    <s v="2-Oct-1970"/>
    <d v="2023-06-08T00:00:00"/>
    <n v="52"/>
    <n v="0"/>
    <n v="27117.99"/>
    <x v="0"/>
    <x v="2"/>
    <s v="R1013"/>
  </r>
  <r>
    <s v="ID659"/>
    <n v="1965"/>
    <s v="Dec"/>
    <n v="21"/>
    <s v="21-Dec-1965"/>
    <d v="2023-06-08T00:00:00"/>
    <n v="57"/>
    <n v="0"/>
    <n v="27218.44"/>
    <x v="0"/>
    <x v="1"/>
    <s v="R1017"/>
  </r>
  <r>
    <s v="ID66"/>
    <n v="1999"/>
    <s v="Dec"/>
    <n v="2"/>
    <s v="2-Dec-1999"/>
    <d v="2023-06-08T00:00:00"/>
    <n v="23"/>
    <n v="0"/>
    <n v="27236.959999999999"/>
    <x v="0"/>
    <x v="1"/>
    <s v="R1011"/>
  </r>
  <r>
    <s v="ID660"/>
    <n v="1968"/>
    <s v="Jun"/>
    <n v="6"/>
    <s v="6-Jun-1968"/>
    <d v="2023-06-08T00:00:00"/>
    <n v="55"/>
    <n v="3"/>
    <n v="27322.73"/>
    <x v="0"/>
    <x v="2"/>
    <s v="R1013"/>
  </r>
  <r>
    <s v="ID661"/>
    <n v="1969"/>
    <s v="Oct"/>
    <n v="16"/>
    <s v="16-Oct-1969"/>
    <d v="2023-06-08T00:00:00"/>
    <n v="53"/>
    <n v="0"/>
    <n v="27346.04"/>
    <x v="0"/>
    <x v="2"/>
    <s v="R1013"/>
  </r>
  <r>
    <s v="ID662"/>
    <n v="1988"/>
    <s v="Sep"/>
    <n v="15"/>
    <s v="15-Sep-1988"/>
    <d v="2023-06-08T00:00:00"/>
    <n v="34"/>
    <n v="2"/>
    <n v="27375.9"/>
    <x v="0"/>
    <x v="0"/>
    <s v="R1015"/>
  </r>
  <r>
    <s v="ID663"/>
    <n v="1985"/>
    <s v="Dec"/>
    <n v="5"/>
    <s v="5-Dec-1985"/>
    <d v="2023-06-08T00:00:00"/>
    <n v="37"/>
    <n v="3"/>
    <n v="27432.73"/>
    <x v="0"/>
    <x v="1"/>
    <s v="R1011"/>
  </r>
  <r>
    <s v="ID664"/>
    <n v="1981"/>
    <s v="Oct"/>
    <n v="3"/>
    <s v="3-Oct-1981"/>
    <d v="2023-06-08T00:00:00"/>
    <n v="41"/>
    <n v="1"/>
    <n v="27495.59"/>
    <x v="0"/>
    <x v="1"/>
    <s v="R1011"/>
  </r>
  <r>
    <s v="ID665"/>
    <n v="1965"/>
    <s v="Oct"/>
    <n v="19"/>
    <s v="19-Oct-1965"/>
    <d v="2023-06-08T00:00:00"/>
    <n v="57"/>
    <n v="0"/>
    <n v="27533.91"/>
    <x v="0"/>
    <x v="0"/>
    <s v="R1013"/>
  </r>
  <r>
    <s v="ID666"/>
    <n v="1984"/>
    <s v="Jul"/>
    <n v="22"/>
    <s v="22-Jul-1984"/>
    <d v="2023-06-08T00:00:00"/>
    <n v="38"/>
    <n v="3"/>
    <n v="27534.53"/>
    <x v="0"/>
    <x v="2"/>
    <s v="R1011"/>
  </r>
  <r>
    <s v="ID667"/>
    <n v="1985"/>
    <s v="Nov"/>
    <n v="6"/>
    <s v="6-Nov-1985"/>
    <d v="2023-06-08T00:00:00"/>
    <n v="37"/>
    <n v="3"/>
    <n v="27598.93"/>
    <x v="0"/>
    <x v="1"/>
    <s v="R1011"/>
  </r>
  <r>
    <s v="ID668"/>
    <n v="1992"/>
    <s v="Jun"/>
    <n v="11"/>
    <s v="11-Jun-1992"/>
    <d v="2023-06-08T00:00:00"/>
    <n v="30"/>
    <n v="0"/>
    <n v="27614.71"/>
    <x v="0"/>
    <x v="0"/>
    <s v="R1011"/>
  </r>
  <r>
    <s v="ID669"/>
    <n v="1997"/>
    <s v="Sep"/>
    <n v="9"/>
    <s v="9-Sep-1997"/>
    <d v="2023-06-08T00:00:00"/>
    <n v="25"/>
    <n v="0"/>
    <n v="27619.360000000001"/>
    <x v="0"/>
    <x v="0"/>
    <s v="R1011"/>
  </r>
  <r>
    <s v="ID67"/>
    <n v="1997"/>
    <s v="Oct"/>
    <n v="7"/>
    <s v="7-Oct-1997"/>
    <d v="2023-06-08T00:00:00"/>
    <n v="25"/>
    <n v="0"/>
    <n v="27625.17"/>
    <x v="2"/>
    <x v="1"/>
    <s v="R1011"/>
  </r>
  <r>
    <s v="ID670"/>
    <n v="1992"/>
    <s v="Jul"/>
    <n v="3"/>
    <s v="3-Jul-1992"/>
    <d v="2023-06-08T00:00:00"/>
    <n v="30"/>
    <n v="0"/>
    <n v="27696.11"/>
    <x v="2"/>
    <x v="2"/>
    <s v="R1011"/>
  </r>
  <r>
    <s v="ID671"/>
    <n v="2002"/>
    <s v="Dec"/>
    <n v="6"/>
    <s v="6-Dec-2002"/>
    <d v="2023-06-08T00:00:00"/>
    <n v="20"/>
    <n v="1"/>
    <n v="27724.29"/>
    <x v="2"/>
    <x v="0"/>
    <s v="R1013"/>
  </r>
  <r>
    <s v="ID672"/>
    <n v="1960"/>
    <s v="Jul"/>
    <n v="6"/>
    <s v="6-Jul-1960"/>
    <d v="2023-06-08T00:00:00"/>
    <n v="62"/>
    <n v="0"/>
    <n v="27808.73"/>
    <x v="2"/>
    <x v="1"/>
    <s v="R1013"/>
  </r>
  <r>
    <s v="ID673"/>
    <n v="1985"/>
    <s v="Dec"/>
    <n v="4"/>
    <s v="4-Dec-1985"/>
    <d v="2023-06-08T00:00:00"/>
    <n v="37"/>
    <n v="3"/>
    <n v="27849.94"/>
    <x v="2"/>
    <x v="1"/>
    <s v="R1011"/>
  </r>
  <r>
    <s v="ID674"/>
    <n v="1989"/>
    <s v="Nov"/>
    <n v="21"/>
    <s v="21-Nov-1989"/>
    <d v="2023-06-08T00:00:00"/>
    <n v="33"/>
    <n v="3"/>
    <n v="27925.86"/>
    <x v="2"/>
    <x v="2"/>
    <s v="R1011"/>
  </r>
  <r>
    <s v="ID675"/>
    <n v="1991"/>
    <s v="Jun"/>
    <n v="4"/>
    <s v="4-Jun-1991"/>
    <d v="2023-06-08T00:00:00"/>
    <n v="32"/>
    <n v="3"/>
    <n v="27931.11"/>
    <x v="2"/>
    <x v="0"/>
    <s v="R1011"/>
  </r>
  <r>
    <s v="ID676"/>
    <n v="1961"/>
    <s v="Jul"/>
    <n v="28"/>
    <s v="28-Jul-1961"/>
    <d v="2023-06-08T00:00:00"/>
    <n v="61"/>
    <n v="3"/>
    <n v="27941.29"/>
    <x v="2"/>
    <x v="0"/>
    <s v="R1011"/>
  </r>
  <r>
    <s v="ID677"/>
    <n v="1999"/>
    <s v="Dec"/>
    <n v="21"/>
    <s v="21-Dec-1999"/>
    <d v="2023-06-08T00:00:00"/>
    <n v="23"/>
    <n v="0"/>
    <n v="27980.77"/>
    <x v="2"/>
    <x v="1"/>
    <s v="R1011"/>
  </r>
  <r>
    <s v="ID678"/>
    <n v="1985"/>
    <s v="Nov"/>
    <n v="29"/>
    <s v="29-Nov-1985"/>
    <d v="2023-06-08T00:00:00"/>
    <n v="37"/>
    <n v="3"/>
    <n v="28006.94"/>
    <x v="2"/>
    <x v="2"/>
    <s v="R1011"/>
  </r>
  <r>
    <s v="ID679"/>
    <n v="1960"/>
    <s v="Nov"/>
    <n v="22"/>
    <s v="22-Nov-1960"/>
    <d v="2023-06-08T00:00:00"/>
    <n v="62"/>
    <n v="0"/>
    <n v="28101.33"/>
    <x v="2"/>
    <x v="2"/>
    <s v="R1019"/>
  </r>
  <r>
    <s v="ID68"/>
    <n v="1999"/>
    <s v="Sep"/>
    <n v="6"/>
    <s v="6-Sep-1999"/>
    <d v="2023-06-08T00:00:00"/>
    <n v="23"/>
    <n v="0"/>
    <n v="28245.34"/>
    <x v="2"/>
    <x v="0"/>
    <s v="R1011"/>
  </r>
  <r>
    <s v="ID680"/>
    <n v="1963"/>
    <s v="Nov"/>
    <n v="25"/>
    <s v="25-Nov-1963"/>
    <d v="2023-06-08T00:00:00"/>
    <n v="59"/>
    <n v="1"/>
    <n v="28287.9"/>
    <x v="2"/>
    <x v="1"/>
    <s v="R1013"/>
  </r>
  <r>
    <s v="ID681"/>
    <n v="1990"/>
    <s v="Dec"/>
    <n v="24"/>
    <s v="24-Dec-1990"/>
    <d v="2023-06-08T00:00:00"/>
    <n v="32"/>
    <n v="3"/>
    <n v="28302.33"/>
    <x v="2"/>
    <x v="2"/>
    <s v="R1011"/>
  </r>
  <r>
    <s v="ID682"/>
    <n v="1977"/>
    <s v="Dec"/>
    <n v="2"/>
    <s v="2-Dec-1977"/>
    <d v="2023-06-08T00:00:00"/>
    <n v="45"/>
    <n v="1"/>
    <n v="28340.19"/>
    <x v="2"/>
    <x v="2"/>
    <s v="R1012"/>
  </r>
  <r>
    <s v="ID683"/>
    <n v="1974"/>
    <s v="Sep"/>
    <n v="16"/>
    <s v="16-Sep-1974"/>
    <d v="2023-06-08T00:00:00"/>
    <n v="48"/>
    <n v="1"/>
    <n v="28468.92"/>
    <x v="2"/>
    <x v="1"/>
    <s v="R1012"/>
  </r>
  <r>
    <s v="ID684"/>
    <n v="1982"/>
    <s v="Dec"/>
    <n v="11"/>
    <s v="11-Dec-1982"/>
    <d v="2023-06-08T00:00:00"/>
    <n v="40"/>
    <n v="1"/>
    <n v="28476.73"/>
    <x v="2"/>
    <x v="2"/>
    <s v="R1012"/>
  </r>
  <r>
    <s v="ID685"/>
    <n v="1985"/>
    <s v="Sep"/>
    <n v="27"/>
    <s v="27-Sep-1985"/>
    <d v="2023-06-08T00:00:00"/>
    <n v="37"/>
    <n v="3"/>
    <n v="28542.86"/>
    <x v="2"/>
    <x v="0"/>
    <s v="R1011"/>
  </r>
  <r>
    <s v="ID686"/>
    <n v="1990"/>
    <s v="Dec"/>
    <n v="5"/>
    <s v="5-Dec-1990"/>
    <d v="2023-06-08T00:00:00"/>
    <n v="32"/>
    <n v="3"/>
    <n v="28716.14"/>
    <x v="2"/>
    <x v="0"/>
    <s v="R1011"/>
  </r>
  <r>
    <s v="ID687"/>
    <n v="1961"/>
    <s v="Aug"/>
    <n v="3"/>
    <s v="3-Aug-1961"/>
    <d v="2023-06-08T00:00:00"/>
    <n v="61"/>
    <n v="1"/>
    <n v="28868.66"/>
    <x v="2"/>
    <x v="2"/>
    <s v="R1012"/>
  </r>
  <r>
    <s v="ID688"/>
    <n v="1962"/>
    <s v="Jul"/>
    <n v="25"/>
    <s v="25-Jul-1962"/>
    <d v="2023-06-08T00:00:00"/>
    <n v="60"/>
    <n v="0"/>
    <n v="28923.14"/>
    <x v="2"/>
    <x v="1"/>
    <s v="R1012"/>
  </r>
  <r>
    <s v="ID689"/>
    <n v="1959"/>
    <s v="Dec"/>
    <n v="5"/>
    <s v="5-Dec-1959"/>
    <d v="2023-06-08T00:00:00"/>
    <n v="63"/>
    <n v="0"/>
    <n v="28950.47"/>
    <x v="2"/>
    <x v="1"/>
    <s v="R1012"/>
  </r>
  <r>
    <s v="ID69"/>
    <n v="2003"/>
    <s v="Sep"/>
    <n v="1"/>
    <s v="1-Sep-2003"/>
    <d v="2023-06-08T00:00:00"/>
    <n v="19"/>
    <n v="0"/>
    <n v="28998.68"/>
    <x v="2"/>
    <x v="0"/>
    <s v="R1011"/>
  </r>
  <r>
    <s v="ID690"/>
    <n v="1992"/>
    <s v="Jul"/>
    <n v="7"/>
    <s v="7-Jul-1992"/>
    <d v="2023-06-08T00:00:00"/>
    <n v="30"/>
    <n v="0"/>
    <n v="29007.82"/>
    <x v="2"/>
    <x v="0"/>
    <s v="R1011"/>
  </r>
  <r>
    <s v="ID691"/>
    <n v="1980"/>
    <s v="Jul"/>
    <n v="14"/>
    <s v="14-Jul-1980"/>
    <d v="2023-06-08T00:00:00"/>
    <n v="42"/>
    <n v="2"/>
    <n v="29114.21"/>
    <x v="2"/>
    <x v="0"/>
    <s v="R1011"/>
  </r>
  <r>
    <s v="ID692"/>
    <n v="1978"/>
    <s v="Nov"/>
    <n v="29"/>
    <s v="29-Nov-1978"/>
    <d v="2023-06-08T00:00:00"/>
    <n v="44"/>
    <n v="2"/>
    <n v="29114.77"/>
    <x v="2"/>
    <x v="1"/>
    <s v="R1011"/>
  </r>
  <r>
    <s v="ID693"/>
    <n v="1961"/>
    <s v="Dec"/>
    <n v="24"/>
    <s v="24-Dec-1961"/>
    <d v="2023-06-08T00:00:00"/>
    <n v="61"/>
    <n v="0"/>
    <n v="29141.360000000001"/>
    <x v="2"/>
    <x v="0"/>
    <s v="R1012"/>
  </r>
  <r>
    <s v="ID694"/>
    <n v="1976"/>
    <s v="Nov"/>
    <n v="8"/>
    <s v="8-Nov-1976"/>
    <d v="2023-06-08T00:00:00"/>
    <n v="46"/>
    <n v="2"/>
    <n v="29160.39"/>
    <x v="2"/>
    <x v="2"/>
    <s v="R1011"/>
  </r>
  <r>
    <s v="ID695"/>
    <n v="1969"/>
    <s v="Jul"/>
    <n v="9"/>
    <s v="9-Jul-1969"/>
    <d v="2023-06-08T00:00:00"/>
    <n v="53"/>
    <n v="2"/>
    <n v="29186.48"/>
    <x v="2"/>
    <x v="0"/>
    <s v="R1024"/>
  </r>
  <r>
    <s v="ID696"/>
    <n v="1978"/>
    <s v="Jul"/>
    <n v="21"/>
    <s v="21-Jul-1978"/>
    <d v="2023-06-08T00:00:00"/>
    <n v="44"/>
    <n v="2"/>
    <n v="29227.599999999999"/>
    <x v="2"/>
    <x v="0"/>
    <s v="R1012"/>
  </r>
  <r>
    <s v="ID697"/>
    <n v="1958"/>
    <s v="Jun"/>
    <n v="5"/>
    <s v="5-Jun-1958"/>
    <d v="2023-06-08T00:00:00"/>
    <n v="65"/>
    <n v="0"/>
    <n v="29330.98"/>
    <x v="2"/>
    <x v="2"/>
    <s v="R1012"/>
  </r>
  <r>
    <s v="ID698"/>
    <n v="1985"/>
    <s v="Nov"/>
    <n v="7"/>
    <s v="7-Nov-1985"/>
    <d v="2023-06-08T00:00:00"/>
    <n v="37"/>
    <n v="3"/>
    <n v="29352.560000000001"/>
    <x v="2"/>
    <x v="1"/>
    <s v="R1011"/>
  </r>
  <r>
    <s v="ID699"/>
    <n v="1987"/>
    <s v="Jul"/>
    <n v="16"/>
    <s v="16-Jul-1987"/>
    <d v="2023-06-08T00:00:00"/>
    <n v="35"/>
    <n v="3"/>
    <n v="29443.59"/>
    <x v="2"/>
    <x v="1"/>
    <s v="R1011"/>
  </r>
  <r>
    <s v="ID7"/>
    <n v="1959"/>
    <s v="Oct"/>
    <n v="20"/>
    <s v="20-Oct-1959"/>
    <d v="2023-06-08T00:00:00"/>
    <n v="63"/>
    <n v="0"/>
    <n v="29523.17"/>
    <x v="2"/>
    <x v="2"/>
    <s v="R1024"/>
  </r>
  <r>
    <s v="ID70"/>
    <n v="1975"/>
    <s v="Nov"/>
    <n v="3"/>
    <s v="3-Nov-1975"/>
    <d v="2023-06-08T00:00:00"/>
    <n v="47"/>
    <n v="1"/>
    <n v="29583.8"/>
    <x v="2"/>
    <x v="1"/>
    <s v="R1011"/>
  </r>
  <r>
    <s v="ID700"/>
    <n v="1993"/>
    <s v="Jul"/>
    <n v="27"/>
    <s v="27-Jul-1993"/>
    <d v="2023-06-08T00:00:00"/>
    <n v="29"/>
    <n v="0"/>
    <n v="29622.69"/>
    <x v="2"/>
    <x v="1"/>
    <s v="R1011"/>
  </r>
  <r>
    <s v="ID701"/>
    <n v="1973"/>
    <s v="Aug"/>
    <n v="23"/>
    <s v="23-Aug-1973"/>
    <d v="2023-06-08T00:00:00"/>
    <n v="49"/>
    <n v="0"/>
    <n v="29757.69"/>
    <x v="2"/>
    <x v="0"/>
    <s v="R1011"/>
  </r>
  <r>
    <s v="ID702"/>
    <n v="1998"/>
    <s v="Jun"/>
    <n v="20"/>
    <s v="20-Jun-1998"/>
    <d v="2023-06-08T00:00:00"/>
    <n v="24"/>
    <n v="0"/>
    <n v="29760.6"/>
    <x v="2"/>
    <x v="2"/>
    <s v="R1011"/>
  </r>
  <r>
    <s v="ID703"/>
    <n v="1981"/>
    <s v="Aug"/>
    <n v="13"/>
    <s v="13-Aug-1981"/>
    <d v="2023-06-08T00:00:00"/>
    <n v="41"/>
    <n v="1"/>
    <n v="29816.639999999999"/>
    <x v="2"/>
    <x v="2"/>
    <s v="R1011"/>
  </r>
  <r>
    <s v="ID704"/>
    <n v="1982"/>
    <s v="Oct"/>
    <n v="29"/>
    <s v="29-Oct-1982"/>
    <d v="2023-06-08T00:00:00"/>
    <n v="40"/>
    <n v="3"/>
    <n v="29818.76"/>
    <x v="2"/>
    <x v="1"/>
    <s v="R1012"/>
  </r>
  <r>
    <s v="ID705"/>
    <n v="1989"/>
    <s v="Dec"/>
    <n v="30"/>
    <s v="30-Dec-1989"/>
    <d v="2023-06-08T00:00:00"/>
    <n v="33"/>
    <n v="3"/>
    <n v="29852.48"/>
    <x v="2"/>
    <x v="0"/>
    <s v="R1011"/>
  </r>
  <r>
    <s v="ID706"/>
    <n v="1975"/>
    <s v="Aug"/>
    <n v="19"/>
    <s v="19-Aug-1975"/>
    <d v="2023-06-08T00:00:00"/>
    <n v="47"/>
    <n v="1"/>
    <n v="29899.25"/>
    <x v="2"/>
    <x v="0"/>
    <s v="R1011"/>
  </r>
  <r>
    <s v="ID707"/>
    <n v="1988"/>
    <s v="Dec"/>
    <n v="30"/>
    <s v="30-Dec-1988"/>
    <d v="2023-06-08T00:00:00"/>
    <n v="34"/>
    <n v="3"/>
    <n v="29929.56"/>
    <x v="2"/>
    <x v="1"/>
    <s v="R1011"/>
  </r>
  <r>
    <s v="ID708"/>
    <n v="1976"/>
    <s v="Jun"/>
    <n v="12"/>
    <s v="12-Jun-1976"/>
    <d v="2023-06-08T00:00:00"/>
    <n v="46"/>
    <n v="2"/>
    <n v="29933.75"/>
    <x v="2"/>
    <x v="1"/>
    <s v="R1011"/>
  </r>
  <r>
    <s v="ID709"/>
    <n v="1991"/>
    <s v="Oct"/>
    <n v="5"/>
    <s v="5-Oct-1991"/>
    <d v="2023-06-08T00:00:00"/>
    <n v="31"/>
    <n v="3"/>
    <n v="29969.67"/>
    <x v="2"/>
    <x v="1"/>
    <s v="R1011"/>
  </r>
  <r>
    <s v="ID71"/>
    <n v="1981"/>
    <s v="Aug"/>
    <n v="4"/>
    <s v="4-Aug-1981"/>
    <d v="2023-06-08T00:00:00"/>
    <n v="41"/>
    <n v="1"/>
    <n v="30026.87"/>
    <x v="0"/>
    <x v="0"/>
    <s v="R1012"/>
  </r>
  <r>
    <s v="ID710"/>
    <n v="1967"/>
    <s v="Jun"/>
    <n v="16"/>
    <s v="16-Jun-1967"/>
    <d v="2023-06-08T00:00:00"/>
    <n v="55"/>
    <n v="3"/>
    <n v="30063.58"/>
    <x v="2"/>
    <x v="1"/>
    <s v="R1012"/>
  </r>
  <r>
    <s v="ID711"/>
    <n v="1979"/>
    <s v="Sep"/>
    <n v="2"/>
    <s v="2-Sep-1979"/>
    <d v="2023-06-08T00:00:00"/>
    <n v="43"/>
    <n v="2"/>
    <n v="30095.97"/>
    <x v="0"/>
    <x v="0"/>
    <s v="R1011"/>
  </r>
  <r>
    <s v="ID712"/>
    <n v="1971"/>
    <s v="Dec"/>
    <n v="25"/>
    <s v="25-Dec-1971"/>
    <d v="2023-06-08T00:00:00"/>
    <n v="51"/>
    <n v="0"/>
    <n v="30134.75"/>
    <x v="0"/>
    <x v="0"/>
    <s v="R1011"/>
  </r>
  <r>
    <s v="ID713"/>
    <n v="1958"/>
    <s v="Aug"/>
    <n v="11"/>
    <s v="11-Aug-1958"/>
    <d v="2023-06-08T00:00:00"/>
    <n v="64"/>
    <n v="1"/>
    <n v="30166.62"/>
    <x v="2"/>
    <x v="0"/>
    <s v="R1012"/>
  </r>
  <r>
    <s v="ID714"/>
    <n v="1963"/>
    <s v="Sep"/>
    <n v="13"/>
    <s v="13-Sep-1963"/>
    <d v="2023-06-08T00:00:00"/>
    <n v="59"/>
    <n v="3"/>
    <n v="30184.94"/>
    <x v="2"/>
    <x v="1"/>
    <s v="R1014"/>
  </r>
  <r>
    <s v="ID715"/>
    <n v="1962"/>
    <s v="Sep"/>
    <n v="15"/>
    <s v="15-Sep-1962"/>
    <d v="2023-06-08T00:00:00"/>
    <n v="60"/>
    <n v="0"/>
    <n v="30260"/>
    <x v="2"/>
    <x v="1"/>
    <s v="R1014"/>
  </r>
  <r>
    <s v="ID716"/>
    <n v="1972"/>
    <s v="Jul"/>
    <n v="24"/>
    <s v="24-Jul-1972"/>
    <d v="2023-06-08T00:00:00"/>
    <n v="50"/>
    <n v="2"/>
    <n v="30284.639999999999"/>
    <x v="2"/>
    <x v="1"/>
    <s v="R1012"/>
  </r>
  <r>
    <s v="ID717"/>
    <n v="2004"/>
    <s v="Jun"/>
    <n v="1"/>
    <s v="1-Jun-2004"/>
    <d v="2023-06-08T00:00:00"/>
    <n v="19"/>
    <n v="0"/>
    <n v="30328.27"/>
    <x v="0"/>
    <x v="2"/>
    <s v="R1011"/>
  </r>
  <r>
    <s v="ID718"/>
    <n v="1969"/>
    <s v="Jul"/>
    <n v="30"/>
    <s v="30-Jul-1969"/>
    <d v="2023-06-08T00:00:00"/>
    <n v="53"/>
    <n v="0"/>
    <n v="30366.93"/>
    <x v="0"/>
    <x v="2"/>
    <s v="R1011"/>
  </r>
  <r>
    <s v="ID719"/>
    <n v="1976"/>
    <s v="Sep"/>
    <n v="3"/>
    <s v="3-Sep-1976"/>
    <d v="2023-06-08T00:00:00"/>
    <n v="46"/>
    <n v="2"/>
    <n v="30409.53"/>
    <x v="0"/>
    <x v="0"/>
    <s v="R1012"/>
  </r>
  <r>
    <s v="ID72"/>
    <n v="1998"/>
    <s v="Oct"/>
    <n v="28"/>
    <s v="28-Oct-1998"/>
    <d v="2023-06-08T00:00:00"/>
    <n v="24"/>
    <n v="0"/>
    <n v="30422.03"/>
    <x v="0"/>
    <x v="0"/>
    <s v="R1011"/>
  </r>
  <r>
    <s v="ID720"/>
    <n v="1983"/>
    <s v="Sep"/>
    <n v="3"/>
    <s v="3-Sep-1983"/>
    <d v="2023-06-08T00:00:00"/>
    <n v="39"/>
    <n v="3"/>
    <n v="30457.37"/>
    <x v="0"/>
    <x v="1"/>
    <s v="R1012"/>
  </r>
  <r>
    <s v="ID721"/>
    <n v="1986"/>
    <s v="Aug"/>
    <n v="10"/>
    <s v="10-Aug-1986"/>
    <d v="2023-06-08T00:00:00"/>
    <n v="36"/>
    <n v="3"/>
    <n v="30530.5"/>
    <x v="0"/>
    <x v="1"/>
    <s v="R1011"/>
  </r>
  <r>
    <s v="ID722"/>
    <n v="1970"/>
    <s v="Nov"/>
    <n v="11"/>
    <s v="11-Nov-1970"/>
    <d v="2023-06-08T00:00:00"/>
    <n v="52"/>
    <n v="0"/>
    <n v="30625.65"/>
    <x v="0"/>
    <x v="0"/>
    <s v="R1011"/>
  </r>
  <r>
    <s v="ID723"/>
    <n v="1999"/>
    <s v="Sep"/>
    <n v="21"/>
    <s v="21-Sep-1999"/>
    <d v="2023-06-08T00:00:00"/>
    <n v="23"/>
    <n v="0"/>
    <n v="30697.71"/>
    <x v="2"/>
    <x v="2"/>
    <s v="R1011"/>
  </r>
  <r>
    <s v="ID724"/>
    <n v="1983"/>
    <s v="Dec"/>
    <n v="21"/>
    <s v="21-Dec-1983"/>
    <d v="2023-06-08T00:00:00"/>
    <n v="39"/>
    <n v="3"/>
    <n v="30724.44"/>
    <x v="0"/>
    <x v="0"/>
    <s v="R1011"/>
  </r>
  <r>
    <s v="ID725"/>
    <n v="1988"/>
    <s v="Sep"/>
    <n v="5"/>
    <s v="5-Sep-1988"/>
    <d v="2023-06-08T00:00:00"/>
    <n v="34"/>
    <n v="3"/>
    <n v="30763.01"/>
    <x v="0"/>
    <x v="1"/>
    <s v="R1011"/>
  </r>
  <r>
    <s v="ID726"/>
    <n v="1961"/>
    <s v="Sep"/>
    <n v="9"/>
    <s v="9-Sep-1961"/>
    <d v="2023-06-08T00:00:00"/>
    <n v="61"/>
    <n v="3"/>
    <n v="30942.19"/>
    <x v="0"/>
    <x v="2"/>
    <s v="R1013"/>
  </r>
  <r>
    <s v="ID727"/>
    <n v="2004"/>
    <s v="Nov"/>
    <n v="9"/>
    <s v="9-Nov-2004"/>
    <d v="2023-06-08T00:00:00"/>
    <n v="18"/>
    <n v="0"/>
    <n v="31196.61"/>
    <x v="0"/>
    <x v="1"/>
    <s v="R1011"/>
  </r>
  <r>
    <s v="ID728"/>
    <n v="2000"/>
    <s v="Jul"/>
    <n v="22"/>
    <s v="22-Jul-2000"/>
    <d v="2023-06-08T00:00:00"/>
    <n v="22"/>
    <n v="0"/>
    <n v="31234.560000000001"/>
    <x v="2"/>
    <x v="1"/>
    <s v="R1011"/>
  </r>
  <r>
    <s v="ID729"/>
    <n v="1968"/>
    <s v="Jul"/>
    <n v="9"/>
    <s v="9-Jul-1968"/>
    <d v="2023-06-08T00:00:00"/>
    <n v="54"/>
    <n v="0"/>
    <n v="31322.53"/>
    <x v="0"/>
    <x v="1"/>
    <s v="R1011"/>
  </r>
  <r>
    <s v="ID73"/>
    <n v="1995"/>
    <s v="Sep"/>
    <n v="27"/>
    <s v="27-Sep-1995"/>
    <d v="2023-06-08T00:00:00"/>
    <n v="27"/>
    <n v="0"/>
    <n v="31328.27"/>
    <x v="0"/>
    <x v="2"/>
    <s v="R1011"/>
  </r>
  <r>
    <s v="ID730"/>
    <n v="1974"/>
    <s v="Oct"/>
    <n v="8"/>
    <s v="8-Oct-1974"/>
    <d v="2023-06-08T00:00:00"/>
    <n v="48"/>
    <n v="0"/>
    <n v="31368.81"/>
    <x v="0"/>
    <x v="0"/>
    <s v="R1011"/>
  </r>
  <r>
    <s v="ID731"/>
    <n v="1975"/>
    <s v="Oct"/>
    <n v="29"/>
    <s v="29-Oct-1975"/>
    <d v="2023-06-08T00:00:00"/>
    <n v="47"/>
    <n v="1"/>
    <n v="31591.82"/>
    <x v="0"/>
    <x v="1"/>
    <s v="R1011"/>
  </r>
  <r>
    <s v="ID732"/>
    <n v="1960"/>
    <s v="Dec"/>
    <n v="13"/>
    <s v="13-Dec-1960"/>
    <d v="2023-06-08T00:00:00"/>
    <n v="62"/>
    <n v="1"/>
    <n v="31620"/>
    <x v="0"/>
    <x v="1"/>
    <s v="R1024"/>
  </r>
  <r>
    <s v="ID733"/>
    <n v="1977"/>
    <s v="Oct"/>
    <n v="14"/>
    <s v="14-Oct-1977"/>
    <d v="2023-06-08T00:00:00"/>
    <n v="45"/>
    <n v="2"/>
    <n v="31736.7"/>
    <x v="0"/>
    <x v="2"/>
    <s v="R1012"/>
  </r>
  <r>
    <s v="ID734"/>
    <n v="1984"/>
    <s v="Sep"/>
    <n v="10"/>
    <s v="10-Sep-1984"/>
    <d v="2023-06-08T00:00:00"/>
    <n v="38"/>
    <n v="3"/>
    <n v="31743.919999999998"/>
    <x v="0"/>
    <x v="1"/>
    <s v="R1011"/>
  </r>
  <r>
    <s v="ID735"/>
    <n v="1975"/>
    <s v="Sep"/>
    <n v="25"/>
    <s v="25-Sep-1975"/>
    <d v="2023-06-08T00:00:00"/>
    <n v="47"/>
    <n v="1"/>
    <n v="31897.1"/>
    <x v="0"/>
    <x v="0"/>
    <s v="R1011"/>
  </r>
  <r>
    <s v="ID736"/>
    <n v="1972"/>
    <s v="Sep"/>
    <n v="21"/>
    <s v="21-Sep-1972"/>
    <d v="2023-06-08T00:00:00"/>
    <n v="50"/>
    <n v="0"/>
    <n v="31980.89"/>
    <x v="0"/>
    <x v="1"/>
    <s v="R1011"/>
  </r>
  <r>
    <s v="ID737"/>
    <n v="1993"/>
    <s v="Sep"/>
    <n v="13"/>
    <s v="13-Sep-1993"/>
    <d v="2023-06-08T00:00:00"/>
    <n v="29"/>
    <n v="0"/>
    <n v="32086.21"/>
    <x v="2"/>
    <x v="0"/>
    <s v="R1011"/>
  </r>
  <r>
    <s v="ID738"/>
    <n v="1978"/>
    <s v="Nov"/>
    <n v="10"/>
    <s v="10-Nov-1978"/>
    <d v="2023-06-08T00:00:00"/>
    <n v="44"/>
    <n v="2"/>
    <n v="32108.66"/>
    <x v="2"/>
    <x v="0"/>
    <s v="R1017"/>
  </r>
  <r>
    <s v="ID739"/>
    <n v="1969"/>
    <s v="Sep"/>
    <n v="11"/>
    <s v="11-Sep-1969"/>
    <d v="2023-06-08T00:00:00"/>
    <n v="53"/>
    <n v="0"/>
    <n v="32192.76"/>
    <x v="2"/>
    <x v="2"/>
    <s v="R1011"/>
  </r>
  <r>
    <s v="ID74"/>
    <n v="1994"/>
    <s v="Sep"/>
    <n v="8"/>
    <s v="8-Sep-1994"/>
    <d v="2023-06-08T00:00:00"/>
    <n v="28"/>
    <n v="0"/>
    <n v="32222.81"/>
    <x v="0"/>
    <x v="1"/>
    <s v="R1011"/>
  </r>
  <r>
    <s v="ID740"/>
    <n v="1975"/>
    <s v="Dec"/>
    <n v="17"/>
    <s v="17-Dec-1975"/>
    <d v="2023-06-08T00:00:00"/>
    <n v="47"/>
    <n v="1"/>
    <n v="32259.96"/>
    <x v="0"/>
    <x v="0"/>
    <s v="R1012"/>
  </r>
  <r>
    <s v="ID741"/>
    <n v="1986"/>
    <s v="Dec"/>
    <n v="2"/>
    <s v="2-Dec-1986"/>
    <d v="2023-06-08T00:00:00"/>
    <n v="36"/>
    <n v="3"/>
    <n v="32288.49"/>
    <x v="0"/>
    <x v="2"/>
    <s v="R1011"/>
  </r>
  <r>
    <s v="ID742"/>
    <n v="1972"/>
    <s v="Oct"/>
    <n v="19"/>
    <s v="19-Oct-1972"/>
    <d v="2023-06-08T00:00:00"/>
    <n v="50"/>
    <n v="0"/>
    <n v="32428.63"/>
    <x v="0"/>
    <x v="2"/>
    <s v="R1011"/>
  </r>
  <r>
    <s v="ID743"/>
    <n v="1976"/>
    <s v="Aug"/>
    <n v="9"/>
    <s v="9-Aug-1976"/>
    <d v="2023-06-08T00:00:00"/>
    <n v="46"/>
    <n v="2"/>
    <n v="32430.22"/>
    <x v="0"/>
    <x v="0"/>
    <s v="R1011"/>
  </r>
  <r>
    <s v="ID744"/>
    <n v="1981"/>
    <s v="Sep"/>
    <n v="27"/>
    <s v="27-Sep-1981"/>
    <d v="2023-06-08T00:00:00"/>
    <n v="41"/>
    <n v="1"/>
    <n v="32462.35"/>
    <x v="0"/>
    <x v="2"/>
    <s v="R1011"/>
  </r>
  <r>
    <s v="ID745"/>
    <n v="1976"/>
    <s v="Sep"/>
    <n v="19"/>
    <s v="19-Sep-1976"/>
    <d v="2023-06-08T00:00:00"/>
    <n v="46"/>
    <n v="2"/>
    <n v="32485.46"/>
    <x v="0"/>
    <x v="1"/>
    <s v="R1011"/>
  </r>
  <r>
    <s v="ID746"/>
    <n v="2003"/>
    <s v="Oct"/>
    <n v="8"/>
    <s v="8-Oct-2003"/>
    <d v="2023-06-08T00:00:00"/>
    <n v="19"/>
    <n v="0"/>
    <n v="32548.34"/>
    <x v="2"/>
    <x v="2"/>
    <s v="R1013"/>
  </r>
  <r>
    <s v="ID747"/>
    <n v="1990"/>
    <s v="Jul"/>
    <n v="13"/>
    <s v="13-Jul-1990"/>
    <d v="2023-06-08T00:00:00"/>
    <n v="32"/>
    <n v="3"/>
    <n v="32672.11"/>
    <x v="2"/>
    <x v="1"/>
    <s v="R1011"/>
  </r>
  <r>
    <s v="ID748"/>
    <n v="1968"/>
    <s v="Nov"/>
    <n v="1"/>
    <s v="1-Nov-1968"/>
    <d v="2023-06-08T00:00:00"/>
    <n v="54"/>
    <n v="0"/>
    <n v="32686.080000000002"/>
    <x v="0"/>
    <x v="0"/>
    <s v="R1011"/>
  </r>
  <r>
    <s v="ID749"/>
    <n v="1990"/>
    <s v="Sep"/>
    <n v="30"/>
    <s v="30-Sep-1990"/>
    <d v="2023-06-08T00:00:00"/>
    <n v="32"/>
    <n v="3"/>
    <n v="32716.2"/>
    <x v="2"/>
    <x v="2"/>
    <s v="R1011"/>
  </r>
  <r>
    <s v="ID75"/>
    <n v="1990"/>
    <s v="Jul"/>
    <n v="9"/>
    <s v="9-Jul-1990"/>
    <d v="2023-06-08T00:00:00"/>
    <n v="32"/>
    <n v="2"/>
    <n v="32734.19"/>
    <x v="0"/>
    <x v="1"/>
    <s v="R1012"/>
  </r>
  <r>
    <s v="ID750"/>
    <n v="1974"/>
    <s v="Dec"/>
    <n v="6"/>
    <s v="6-Dec-1974"/>
    <d v="2023-06-08T00:00:00"/>
    <n v="48"/>
    <n v="0"/>
    <n v="32760.48"/>
    <x v="2"/>
    <x v="1"/>
    <s v="R1011"/>
  </r>
  <r>
    <s v="ID751"/>
    <n v="1972"/>
    <s v="Nov"/>
    <n v="7"/>
    <s v="7-Nov-1972"/>
    <d v="2023-06-08T00:00:00"/>
    <n v="50"/>
    <n v="0"/>
    <n v="32765.33"/>
    <x v="0"/>
    <x v="2"/>
    <s v="R1012"/>
  </r>
  <r>
    <s v="ID752"/>
    <n v="1980"/>
    <s v="Dec"/>
    <n v="12"/>
    <s v="12-Dec-1980"/>
    <d v="2023-06-08T00:00:00"/>
    <n v="42"/>
    <n v="3"/>
    <n v="32787.46"/>
    <x v="2"/>
    <x v="0"/>
    <s v="R1012"/>
  </r>
  <r>
    <s v="ID753"/>
    <n v="1995"/>
    <s v="Dec"/>
    <n v="4"/>
    <s v="4-Dec-1995"/>
    <d v="2023-06-08T00:00:00"/>
    <n v="27"/>
    <n v="0"/>
    <n v="32827.51"/>
    <x v="2"/>
    <x v="2"/>
    <s v="R1011"/>
  </r>
  <r>
    <s v="ID754"/>
    <n v="1981"/>
    <s v="Nov"/>
    <n v="17"/>
    <s v="17-Nov-1981"/>
    <d v="2023-06-08T00:00:00"/>
    <n v="41"/>
    <n v="1"/>
    <n v="32906.69"/>
    <x v="0"/>
    <x v="0"/>
    <s v="R1011"/>
  </r>
  <r>
    <s v="ID755"/>
    <n v="1971"/>
    <s v="Aug"/>
    <n v="24"/>
    <s v="24-Aug-1971"/>
    <d v="2023-06-08T00:00:00"/>
    <n v="51"/>
    <n v="0"/>
    <n v="32947.629999999997"/>
    <x v="0"/>
    <x v="1"/>
    <s v="R1011"/>
  </r>
  <r>
    <s v="ID756"/>
    <n v="1995"/>
    <s v="Jul"/>
    <n v="8"/>
    <s v="8-Jul-1995"/>
    <d v="2023-06-08T00:00:00"/>
    <n v="27"/>
    <n v="0"/>
    <n v="33017.46"/>
    <x v="2"/>
    <x v="1"/>
    <s v="R1011"/>
  </r>
  <r>
    <s v="ID757"/>
    <n v="1967"/>
    <s v="Jul"/>
    <n v="10"/>
    <s v="10-Jul-1967"/>
    <d v="2023-06-08T00:00:00"/>
    <n v="55"/>
    <n v="0"/>
    <n v="33025.32"/>
    <x v="0"/>
    <x v="0"/>
    <s v="R1011"/>
  </r>
  <r>
    <s v="ID758"/>
    <n v="1994"/>
    <s v="Jul"/>
    <n v="28"/>
    <s v="28-Jul-1994"/>
    <d v="2023-06-08T00:00:00"/>
    <n v="28"/>
    <n v="0"/>
    <n v="33057.230000000003"/>
    <x v="2"/>
    <x v="2"/>
    <s v="R1011"/>
  </r>
  <r>
    <s v="ID759"/>
    <n v="1962"/>
    <s v="Jul"/>
    <n v="1"/>
    <s v="1-Jul-1962"/>
    <d v="2023-06-08T00:00:00"/>
    <n v="60"/>
    <n v="0"/>
    <n v="33074.94"/>
    <x v="2"/>
    <x v="2"/>
    <s v="R1011"/>
  </r>
  <r>
    <s v="ID76"/>
    <n v="1969"/>
    <s v="Oct"/>
    <n v="30"/>
    <s v="30-Oct-1969"/>
    <d v="2023-06-08T00:00:00"/>
    <n v="53"/>
    <n v="0"/>
    <n v="33090.660000000003"/>
    <x v="0"/>
    <x v="2"/>
    <s v="R1011"/>
  </r>
  <r>
    <s v="ID760"/>
    <n v="1985"/>
    <s v="Jul"/>
    <n v="15"/>
    <s v="15-Jul-1985"/>
    <d v="2023-06-08T00:00:00"/>
    <n v="37"/>
    <n v="3"/>
    <n v="33121"/>
    <x v="0"/>
    <x v="1"/>
    <s v="R1011"/>
  </r>
  <r>
    <s v="ID761"/>
    <n v="1990"/>
    <s v="Oct"/>
    <n v="12"/>
    <s v="12-Oct-1990"/>
    <d v="2023-06-08T00:00:00"/>
    <n v="32"/>
    <n v="3"/>
    <n v="33292.83"/>
    <x v="0"/>
    <x v="1"/>
    <s v="R1011"/>
  </r>
  <r>
    <s v="ID762"/>
    <n v="2003"/>
    <s v="Nov"/>
    <n v="28"/>
    <s v="28-Nov-2003"/>
    <d v="2023-06-08T00:00:00"/>
    <n v="19"/>
    <n v="0"/>
    <n v="33307.550000000003"/>
    <x v="0"/>
    <x v="0"/>
    <s v="R1012"/>
  </r>
  <r>
    <s v="ID763"/>
    <n v="1972"/>
    <s v="Sep"/>
    <n v="5"/>
    <s v="5-Sep-1972"/>
    <d v="2023-06-08T00:00:00"/>
    <n v="50"/>
    <n v="0"/>
    <n v="33344.449999999997"/>
    <x v="0"/>
    <x v="0"/>
    <s v="R1011"/>
  </r>
  <r>
    <s v="ID764"/>
    <n v="1985"/>
    <s v="Dec"/>
    <n v="7"/>
    <s v="7-Dec-1985"/>
    <d v="2023-06-08T00:00:00"/>
    <n v="37"/>
    <n v="3"/>
    <n v="33450.99"/>
    <x v="0"/>
    <x v="2"/>
    <s v="R1011"/>
  </r>
  <r>
    <s v="ID765"/>
    <n v="1970"/>
    <s v="Jun"/>
    <n v="18"/>
    <s v="18-Jun-1970"/>
    <d v="2023-06-08T00:00:00"/>
    <n v="52"/>
    <n v="2"/>
    <n v="33471.97"/>
    <x v="0"/>
    <x v="2"/>
    <s v="R1012"/>
  </r>
  <r>
    <s v="ID766"/>
    <n v="2002"/>
    <s v="Aug"/>
    <n v="25"/>
    <s v="25-Aug-2002"/>
    <d v="2023-06-08T00:00:00"/>
    <n v="20"/>
    <n v="0"/>
    <n v="33475.82"/>
    <x v="2"/>
    <x v="1"/>
    <s v="R1018"/>
  </r>
  <r>
    <s v="ID767"/>
    <n v="1984"/>
    <s v="Jul"/>
    <n v="22"/>
    <s v="22-Jul-1984"/>
    <d v="2023-06-08T00:00:00"/>
    <n v="38"/>
    <n v="3"/>
    <n v="33527.1"/>
    <x v="0"/>
    <x v="0"/>
    <s v="R1011"/>
  </r>
  <r>
    <s v="ID768"/>
    <n v="2003"/>
    <s v="Sep"/>
    <n v="9"/>
    <s v="9-Sep-2003"/>
    <d v="2023-06-08T00:00:00"/>
    <n v="19"/>
    <n v="0"/>
    <n v="33611.71"/>
    <x v="2"/>
    <x v="2"/>
    <s v="R1011"/>
  </r>
  <r>
    <s v="ID769"/>
    <n v="1993"/>
    <s v="Nov"/>
    <n v="28"/>
    <s v="28-Nov-1993"/>
    <d v="2023-06-08T00:00:00"/>
    <n v="29"/>
    <n v="0"/>
    <n v="33707.550000000003"/>
    <x v="0"/>
    <x v="2"/>
    <s v="R1011"/>
  </r>
  <r>
    <s v="ID77"/>
    <n v="2004"/>
    <s v="Nov"/>
    <n v="1"/>
    <s v="1-Nov-2004"/>
    <d v="2023-06-08T00:00:00"/>
    <n v="18"/>
    <n v="0"/>
    <n v="33732.69"/>
    <x v="2"/>
    <x v="1"/>
    <s v="R1017"/>
  </r>
  <r>
    <s v="ID770"/>
    <n v="2003"/>
    <s v="Sep"/>
    <n v="12"/>
    <s v="12-Sep-2003"/>
    <d v="2023-06-08T00:00:00"/>
    <n v="19"/>
    <n v="0"/>
    <n v="33750.29"/>
    <x v="2"/>
    <x v="0"/>
    <s v="R1012"/>
  </r>
  <r>
    <s v="ID771"/>
    <n v="1962"/>
    <s v="Dec"/>
    <n v="11"/>
    <s v="11-Dec-1962"/>
    <d v="2023-06-08T00:00:00"/>
    <n v="60"/>
    <n v="0"/>
    <n v="33753.32"/>
    <x v="2"/>
    <x v="0"/>
    <s v="R1011"/>
  </r>
  <r>
    <s v="ID772"/>
    <n v="2000"/>
    <s v="Oct"/>
    <n v="26"/>
    <s v="26-Oct-2000"/>
    <d v="2023-06-08T00:00:00"/>
    <n v="22"/>
    <n v="0"/>
    <n v="33829.39"/>
    <x v="0"/>
    <x v="0"/>
    <s v="R1011"/>
  </r>
  <r>
    <s v="ID773"/>
    <n v="1997"/>
    <s v="Aug"/>
    <n v="9"/>
    <s v="9-Aug-1997"/>
    <d v="2023-06-08T00:00:00"/>
    <n v="25"/>
    <n v="0"/>
    <n v="33900.65"/>
    <x v="0"/>
    <x v="0"/>
    <s v="R1011"/>
  </r>
  <r>
    <s v="ID774"/>
    <n v="2000"/>
    <s v="Dec"/>
    <n v="27"/>
    <s v="27-Dec-2000"/>
    <d v="2023-06-08T00:00:00"/>
    <n v="22"/>
    <n v="0"/>
    <n v="33907.550000000003"/>
    <x v="0"/>
    <x v="2"/>
    <s v="R1012"/>
  </r>
  <r>
    <s v="ID775"/>
    <n v="1994"/>
    <s v="Sep"/>
    <n v="25"/>
    <s v="25-Sep-1994"/>
    <d v="2023-06-08T00:00:00"/>
    <n v="28"/>
    <n v="0"/>
    <n v="33975.47"/>
    <x v="0"/>
    <x v="2"/>
    <s v="R1011"/>
  </r>
  <r>
    <s v="ID776"/>
    <n v="1972"/>
    <s v="Jul"/>
    <n v="26"/>
    <s v="26-Jul-1972"/>
    <d v="2023-06-08T00:00:00"/>
    <n v="50"/>
    <n v="0"/>
    <n v="34053.360000000001"/>
    <x v="0"/>
    <x v="2"/>
    <s v="R1011"/>
  </r>
  <r>
    <s v="ID777"/>
    <n v="2002"/>
    <s v="Dec"/>
    <n v="26"/>
    <s v="26-Dec-2002"/>
    <d v="2023-06-08T00:00:00"/>
    <n v="20"/>
    <n v="0"/>
    <n v="34084.68"/>
    <x v="0"/>
    <x v="0"/>
    <s v="R1011"/>
  </r>
  <r>
    <s v="ID778"/>
    <n v="1999"/>
    <s v="Nov"/>
    <n v="6"/>
    <s v="6-Nov-1999"/>
    <d v="2023-06-08T00:00:00"/>
    <n v="23"/>
    <n v="0"/>
    <n v="34166.269999999997"/>
    <x v="0"/>
    <x v="0"/>
    <s v="R1011"/>
  </r>
  <r>
    <s v="ID779"/>
    <n v="1971"/>
    <s v="Aug"/>
    <n v="25"/>
    <s v="25-Aug-1971"/>
    <d v="2023-06-08T00:00:00"/>
    <n v="51"/>
    <n v="0"/>
    <n v="34205.07"/>
    <x v="0"/>
    <x v="2"/>
    <s v="R1011"/>
  </r>
  <r>
    <s v="ID78"/>
    <n v="1975"/>
    <s v="Jul"/>
    <n v="21"/>
    <s v="21-Jul-1975"/>
    <d v="2023-06-08T00:00:00"/>
    <n v="47"/>
    <n v="1"/>
    <n v="34210.33"/>
    <x v="0"/>
    <x v="1"/>
    <s v="R1012"/>
  </r>
  <r>
    <s v="ID780"/>
    <n v="1962"/>
    <s v="Jul"/>
    <n v="5"/>
    <s v="5-Jul-1962"/>
    <d v="2023-06-08T00:00:00"/>
    <n v="60"/>
    <n v="0"/>
    <n v="34218.019999999997"/>
    <x v="2"/>
    <x v="1"/>
    <s v="R1011"/>
  </r>
  <r>
    <s v="ID781"/>
    <n v="1998"/>
    <s v="Jun"/>
    <n v="11"/>
    <s v="11-Jun-1998"/>
    <d v="2023-06-08T00:00:00"/>
    <n v="24"/>
    <n v="0"/>
    <n v="34254.050000000003"/>
    <x v="2"/>
    <x v="0"/>
    <s v="R1019"/>
  </r>
  <r>
    <s v="ID782"/>
    <n v="1995"/>
    <s v="Oct"/>
    <n v="30"/>
    <s v="30-Oct-1995"/>
    <d v="2023-06-08T00:00:00"/>
    <n v="27"/>
    <n v="0"/>
    <n v="34289.43"/>
    <x v="2"/>
    <x v="1"/>
    <s v="R1011"/>
  </r>
  <r>
    <s v="ID783"/>
    <n v="1986"/>
    <s v="Oct"/>
    <n v="11"/>
    <s v="11-Oct-1986"/>
    <d v="2023-06-08T00:00:00"/>
    <n v="36"/>
    <n v="3"/>
    <n v="34293.120000000003"/>
    <x v="2"/>
    <x v="2"/>
    <s v="R1011"/>
  </r>
  <r>
    <s v="ID784"/>
    <n v="2004"/>
    <s v="Nov"/>
    <n v="1"/>
    <s v="1-Nov-2004"/>
    <d v="2023-06-08T00:00:00"/>
    <n v="18"/>
    <n v="2"/>
    <n v="34303.17"/>
    <x v="2"/>
    <x v="0"/>
    <s v="R1013"/>
  </r>
  <r>
    <s v="ID785"/>
    <n v="1983"/>
    <s v="Oct"/>
    <n v="2"/>
    <s v="2-Oct-1983"/>
    <d v="2023-06-08T00:00:00"/>
    <n v="39"/>
    <n v="3"/>
    <n v="34307.22"/>
    <x v="0"/>
    <x v="2"/>
    <s v="R1012"/>
  </r>
  <r>
    <s v="ID786"/>
    <n v="1984"/>
    <s v="Oct"/>
    <n v="1"/>
    <s v="1-Oct-1984"/>
    <d v="2023-06-08T00:00:00"/>
    <n v="38"/>
    <n v="3"/>
    <n v="34402.22"/>
    <x v="0"/>
    <x v="0"/>
    <s v="R1011"/>
  </r>
  <r>
    <s v="ID787"/>
    <n v="2003"/>
    <s v="Oct"/>
    <n v="5"/>
    <s v="5-Oct-2003"/>
    <d v="2023-06-08T00:00:00"/>
    <n v="19"/>
    <n v="0"/>
    <n v="34439.86"/>
    <x v="0"/>
    <x v="1"/>
    <s v="R1013"/>
  </r>
  <r>
    <s v="ID788"/>
    <n v="1990"/>
    <s v="Sep"/>
    <n v="24"/>
    <s v="24-Sep-1990"/>
    <d v="2023-06-08T00:00:00"/>
    <n v="32"/>
    <n v="3"/>
    <n v="34456.269999999997"/>
    <x v="2"/>
    <x v="2"/>
    <s v="R1011"/>
  </r>
  <r>
    <s v="ID789"/>
    <n v="1998"/>
    <s v="Jun"/>
    <n v="24"/>
    <s v="24-Jun-1998"/>
    <d v="2023-06-08T00:00:00"/>
    <n v="24"/>
    <n v="0"/>
    <n v="34472.839999999997"/>
    <x v="2"/>
    <x v="0"/>
    <s v="R1011"/>
  </r>
  <r>
    <s v="ID79"/>
    <n v="1976"/>
    <s v="Nov"/>
    <n v="25"/>
    <s v="25-Nov-1976"/>
    <d v="2023-06-08T00:00:00"/>
    <n v="46"/>
    <n v="2"/>
    <n v="34543.39"/>
    <x v="0"/>
    <x v="0"/>
    <s v="R1011"/>
  </r>
  <r>
    <s v="ID790"/>
    <n v="2004"/>
    <s v="Oct"/>
    <n v="9"/>
    <s v="9-Oct-2004"/>
    <d v="2023-06-08T00:00:00"/>
    <n v="18"/>
    <n v="0"/>
    <n v="34617.839999999997"/>
    <x v="2"/>
    <x v="0"/>
    <s v="R1016"/>
  </r>
  <r>
    <s v="ID791"/>
    <n v="1994"/>
    <s v="Jul"/>
    <n v="7"/>
    <s v="7-Jul-1994"/>
    <d v="2023-06-08T00:00:00"/>
    <n v="28"/>
    <n v="0"/>
    <n v="34672.15"/>
    <x v="2"/>
    <x v="0"/>
    <s v="R1013"/>
  </r>
  <r>
    <s v="ID792"/>
    <n v="2003"/>
    <s v="Jul"/>
    <n v="3"/>
    <s v="3-Jul-2003"/>
    <d v="2023-06-08T00:00:00"/>
    <n v="19"/>
    <n v="0"/>
    <n v="34779.620000000003"/>
    <x v="2"/>
    <x v="2"/>
    <s v="R1011"/>
  </r>
  <r>
    <s v="ID793"/>
    <n v="1995"/>
    <s v="Dec"/>
    <n v="27"/>
    <s v="27-Dec-1995"/>
    <d v="2023-06-08T00:00:00"/>
    <n v="27"/>
    <n v="1"/>
    <n v="34806.47"/>
    <x v="2"/>
    <x v="2"/>
    <s v="R1013"/>
  </r>
  <r>
    <s v="ID794"/>
    <n v="2003"/>
    <s v="Sep"/>
    <n v="17"/>
    <s v="17-Sep-2003"/>
    <d v="2023-06-08T00:00:00"/>
    <n v="19"/>
    <n v="0"/>
    <n v="34828.65"/>
    <x v="2"/>
    <x v="0"/>
    <s v="R1011"/>
  </r>
  <r>
    <s v="ID795"/>
    <n v="1995"/>
    <s v="Oct"/>
    <n v="17"/>
    <s v="17-Oct-1995"/>
    <d v="2023-06-08T00:00:00"/>
    <n v="27"/>
    <n v="0"/>
    <n v="34838.870000000003"/>
    <x v="0"/>
    <x v="0"/>
    <s v="R1011"/>
  </r>
  <r>
    <s v="ID796"/>
    <n v="1983"/>
    <s v="Jul"/>
    <n v="29"/>
    <s v="29-Jul-1983"/>
    <d v="2023-06-08T00:00:00"/>
    <n v="39"/>
    <n v="3"/>
    <n v="34940.61"/>
    <x v="0"/>
    <x v="0"/>
    <s v="R1011"/>
  </r>
  <r>
    <s v="ID797"/>
    <n v="1967"/>
    <s v="Oct"/>
    <n v="7"/>
    <s v="7-Oct-1967"/>
    <d v="2023-06-08T00:00:00"/>
    <n v="55"/>
    <n v="0"/>
    <n v="34975.68"/>
    <x v="0"/>
    <x v="2"/>
    <s v="R1011"/>
  </r>
  <r>
    <s v="ID798"/>
    <n v="1998"/>
    <s v="Aug"/>
    <n v="22"/>
    <s v="22-Aug-1998"/>
    <d v="2023-06-08T00:00:00"/>
    <n v="24"/>
    <n v="0"/>
    <n v="34976.42"/>
    <x v="0"/>
    <x v="1"/>
    <s v="R1011"/>
  </r>
  <r>
    <s v="ID799"/>
    <n v="1997"/>
    <s v="Aug"/>
    <n v="22"/>
    <s v="22-Aug-1997"/>
    <d v="2023-06-08T00:00:00"/>
    <n v="25"/>
    <n v="0"/>
    <n v="34979.86"/>
    <x v="0"/>
    <x v="2"/>
    <s v="R1011"/>
  </r>
  <r>
    <s v="ID8"/>
    <n v="1982"/>
    <s v="Jul"/>
    <n v="5"/>
    <s v="5-Jul-1982"/>
    <d v="2023-06-08T00:00:00"/>
    <n v="40"/>
    <n v="3"/>
    <n v="35000.730000000003"/>
    <x v="0"/>
    <x v="0"/>
    <s v="R1011"/>
  </r>
  <r>
    <s v="ID80"/>
    <n v="1975"/>
    <s v="Aug"/>
    <n v="29"/>
    <s v="29-Aug-1975"/>
    <d v="2023-06-08T00:00:00"/>
    <n v="47"/>
    <n v="1"/>
    <n v="35050.620000000003"/>
    <x v="0"/>
    <x v="1"/>
    <s v="R1011"/>
  </r>
  <r>
    <s v="ID800"/>
    <n v="1977"/>
    <s v="Jun"/>
    <n v="29"/>
    <s v="29-Jun-1977"/>
    <d v="2023-06-08T00:00:00"/>
    <n v="45"/>
    <n v="0"/>
    <n v="35069.370000000003"/>
    <x v="2"/>
    <x v="1"/>
    <s v="R1017"/>
  </r>
  <r>
    <s v="ID801"/>
    <n v="1998"/>
    <s v="Dec"/>
    <n v="22"/>
    <s v="22-Dec-1998"/>
    <d v="2023-06-08T00:00:00"/>
    <n v="24"/>
    <n v="0"/>
    <n v="35147.53"/>
    <x v="2"/>
    <x v="1"/>
    <s v="R1016"/>
  </r>
  <r>
    <s v="ID802"/>
    <n v="1967"/>
    <s v="Dec"/>
    <n v="30"/>
    <s v="30-Dec-1967"/>
    <d v="2023-06-08T00:00:00"/>
    <n v="55"/>
    <n v="1"/>
    <n v="35160.129999999997"/>
    <x v="0"/>
    <x v="2"/>
    <s v="R1011"/>
  </r>
  <r>
    <s v="ID803"/>
    <n v="1997"/>
    <s v="Jul"/>
    <n v="9"/>
    <s v="9-Jul-1997"/>
    <d v="2023-06-08T00:00:00"/>
    <n v="25"/>
    <n v="0"/>
    <n v="35302.089999999997"/>
    <x v="2"/>
    <x v="2"/>
    <s v="R1011"/>
  </r>
  <r>
    <s v="ID804"/>
    <n v="1988"/>
    <s v="Sep"/>
    <n v="19"/>
    <s v="19-Sep-1988"/>
    <d v="2023-06-08T00:00:00"/>
    <n v="34"/>
    <n v="3"/>
    <n v="35315.96"/>
    <x v="0"/>
    <x v="1"/>
    <s v="R1011"/>
  </r>
  <r>
    <s v="ID805"/>
    <n v="1971"/>
    <s v="Sep"/>
    <n v="22"/>
    <s v="22-Sep-1971"/>
    <d v="2023-06-08T00:00:00"/>
    <n v="51"/>
    <n v="0"/>
    <n v="35345.730000000003"/>
    <x v="0"/>
    <x v="0"/>
    <s v="R1011"/>
  </r>
  <r>
    <s v="ID806"/>
    <n v="1988"/>
    <s v="Nov"/>
    <n v="20"/>
    <s v="20-Nov-1988"/>
    <d v="2023-06-08T00:00:00"/>
    <n v="34"/>
    <n v="0"/>
    <n v="35491.64"/>
    <x v="2"/>
    <x v="2"/>
    <s v="R1011"/>
  </r>
  <r>
    <s v="ID807"/>
    <n v="1973"/>
    <s v="Dec"/>
    <n v="16"/>
    <s v="16-Dec-1973"/>
    <d v="2023-06-08T00:00:00"/>
    <n v="49"/>
    <n v="0"/>
    <n v="35517.19"/>
    <x v="0"/>
    <x v="2"/>
    <s v="R1011"/>
  </r>
  <r>
    <s v="ID808"/>
    <n v="1992"/>
    <s v="Sep"/>
    <n v="13"/>
    <s v="13-Sep-1992"/>
    <d v="2023-06-08T00:00:00"/>
    <n v="30"/>
    <n v="0"/>
    <n v="35547.47"/>
    <x v="0"/>
    <x v="0"/>
    <s v="R1011"/>
  </r>
  <r>
    <s v="ID809"/>
    <n v="1973"/>
    <s v="Oct"/>
    <n v="27"/>
    <s v="27-Oct-1973"/>
    <d v="2023-06-08T00:00:00"/>
    <n v="49"/>
    <n v="0"/>
    <n v="35547.72"/>
    <x v="2"/>
    <x v="1"/>
    <s v="R1011"/>
  </r>
  <r>
    <s v="ID81"/>
    <n v="1964"/>
    <s v="Aug"/>
    <n v="29"/>
    <s v="29-Aug-1964"/>
    <d v="2023-06-08T00:00:00"/>
    <n v="58"/>
    <n v="0"/>
    <n v="35573.26"/>
    <x v="0"/>
    <x v="1"/>
    <s v="R1011"/>
  </r>
  <r>
    <s v="ID810"/>
    <n v="1971"/>
    <s v="Aug"/>
    <n v="10"/>
    <s v="10-Aug-1971"/>
    <d v="2023-06-08T00:00:00"/>
    <n v="51"/>
    <n v="0"/>
    <n v="35583.17"/>
    <x v="2"/>
    <x v="0"/>
    <s v="R1011"/>
  </r>
  <r>
    <s v="ID811"/>
    <n v="2000"/>
    <s v="Oct"/>
    <n v="13"/>
    <s v="13-Oct-2000"/>
    <d v="2023-06-08T00:00:00"/>
    <n v="22"/>
    <n v="0"/>
    <n v="35585.58"/>
    <x v="2"/>
    <x v="2"/>
    <s v="R1011"/>
  </r>
  <r>
    <s v="ID812"/>
    <n v="2000"/>
    <s v="Nov"/>
    <n v="19"/>
    <s v="19-Nov-2000"/>
    <d v="2023-06-08T00:00:00"/>
    <n v="22"/>
    <n v="0"/>
    <n v="35585.58"/>
    <x v="0"/>
    <x v="0"/>
    <s v="R1011"/>
  </r>
  <r>
    <s v="ID813"/>
    <n v="2000"/>
    <s v="Dec"/>
    <n v="17"/>
    <s v="17-Dec-2000"/>
    <d v="2023-06-08T00:00:00"/>
    <n v="22"/>
    <n v="3"/>
    <n v="35595.589999999997"/>
    <x v="0"/>
    <x v="0"/>
    <s v="R1013"/>
  </r>
  <r>
    <s v="ID814"/>
    <n v="1978"/>
    <s v="Dec"/>
    <n v="19"/>
    <s v="19-Dec-1978"/>
    <d v="2023-06-08T00:00:00"/>
    <n v="44"/>
    <n v="2"/>
    <n v="35701.9"/>
    <x v="0"/>
    <x v="1"/>
    <s v="R1011"/>
  </r>
  <r>
    <s v="ID815"/>
    <n v="1974"/>
    <s v="Jul"/>
    <n v="15"/>
    <s v="15-Jul-1974"/>
    <d v="2023-06-08T00:00:00"/>
    <n v="48"/>
    <n v="0"/>
    <n v="35711.39"/>
    <x v="0"/>
    <x v="0"/>
    <s v="R1012"/>
  </r>
  <r>
    <s v="ID816"/>
    <n v="1976"/>
    <s v="Oct"/>
    <n v="4"/>
    <s v="4-Oct-1976"/>
    <d v="2023-06-08T00:00:00"/>
    <n v="46"/>
    <n v="2"/>
    <n v="35733.96"/>
    <x v="0"/>
    <x v="2"/>
    <s v="R1011"/>
  </r>
  <r>
    <s v="ID817"/>
    <n v="1992"/>
    <s v="Jun"/>
    <n v="18"/>
    <s v="18-Jun-1992"/>
    <d v="2023-06-08T00:00:00"/>
    <n v="30"/>
    <n v="0"/>
    <n v="35883.269999999997"/>
    <x v="0"/>
    <x v="1"/>
    <s v="R1011"/>
  </r>
  <r>
    <s v="ID818"/>
    <n v="1981"/>
    <s v="Nov"/>
    <n v="22"/>
    <s v="22-Nov-1981"/>
    <d v="2023-06-08T00:00:00"/>
    <n v="41"/>
    <n v="1"/>
    <n v="35952.65"/>
    <x v="2"/>
    <x v="0"/>
    <s v="R1011"/>
  </r>
  <r>
    <s v="ID819"/>
    <n v="1999"/>
    <s v="Sep"/>
    <n v="4"/>
    <s v="4-Sep-1999"/>
    <d v="2023-06-08T00:00:00"/>
    <n v="23"/>
    <n v="2"/>
    <n v="36021.01"/>
    <x v="0"/>
    <x v="0"/>
    <s v="R1013"/>
  </r>
  <r>
    <s v="ID82"/>
    <n v="1963"/>
    <s v="Jul"/>
    <n v="22"/>
    <s v="22-Jul-1963"/>
    <d v="2023-06-08T00:00:00"/>
    <n v="59"/>
    <n v="0"/>
    <n v="36074.339999999997"/>
    <x v="0"/>
    <x v="1"/>
    <s v="R1011"/>
  </r>
  <r>
    <s v="ID820"/>
    <n v="1996"/>
    <s v="Aug"/>
    <n v="20"/>
    <s v="20-Aug-1996"/>
    <d v="2023-06-08T00:00:00"/>
    <n v="26"/>
    <n v="2"/>
    <n v="36085.22"/>
    <x v="2"/>
    <x v="1"/>
    <s v="R1011"/>
  </r>
  <r>
    <s v="ID821"/>
    <n v="1979"/>
    <s v="Nov"/>
    <n v="4"/>
    <s v="4-Nov-1979"/>
    <d v="2023-06-08T00:00:00"/>
    <n v="43"/>
    <n v="2"/>
    <n v="36090.49"/>
    <x v="0"/>
    <x v="2"/>
    <s v="R1011"/>
  </r>
  <r>
    <s v="ID822"/>
    <n v="1997"/>
    <s v="Jun"/>
    <n v="12"/>
    <s v="12-Jun-1997"/>
    <d v="2023-06-08T00:00:00"/>
    <n v="25"/>
    <n v="2"/>
    <n v="36124.57"/>
    <x v="2"/>
    <x v="0"/>
    <s v="R1013"/>
  </r>
  <r>
    <s v="ID823"/>
    <n v="2004"/>
    <s v="Aug"/>
    <n v="30"/>
    <s v="30-Aug-2004"/>
    <d v="2023-06-08T00:00:00"/>
    <n v="18"/>
    <n v="0"/>
    <n v="36149.480000000003"/>
    <x v="0"/>
    <x v="2"/>
    <s v="R1013"/>
  </r>
  <r>
    <s v="ID824"/>
    <n v="1974"/>
    <s v="Dec"/>
    <n v="6"/>
    <s v="6-Dec-1974"/>
    <d v="2023-06-08T00:00:00"/>
    <n v="48"/>
    <n v="0"/>
    <n v="36182.870000000003"/>
    <x v="0"/>
    <x v="0"/>
    <s v="R1012"/>
  </r>
  <r>
    <s v="ID825"/>
    <n v="1999"/>
    <s v="Oct"/>
    <n v="1"/>
    <s v="1-Oct-1999"/>
    <d v="2023-06-08T00:00:00"/>
    <n v="23"/>
    <n v="3"/>
    <n v="36189.1"/>
    <x v="2"/>
    <x v="0"/>
    <s v="R1016"/>
  </r>
  <r>
    <s v="ID826"/>
    <n v="1993"/>
    <s v="Dec"/>
    <n v="28"/>
    <s v="28-Dec-1993"/>
    <d v="2023-06-08T00:00:00"/>
    <n v="29"/>
    <n v="0"/>
    <n v="36197.699999999997"/>
    <x v="2"/>
    <x v="0"/>
    <s v="R1011"/>
  </r>
  <r>
    <s v="ID827"/>
    <n v="2003"/>
    <s v="Sep"/>
    <n v="5"/>
    <s v="5-Sep-2003"/>
    <d v="2023-06-08T00:00:00"/>
    <n v="19"/>
    <n v="0"/>
    <n v="36219.410000000003"/>
    <x v="2"/>
    <x v="1"/>
    <s v="R1012"/>
  </r>
  <r>
    <s v="ID828"/>
    <n v="2004"/>
    <s v="Dec"/>
    <n v="25"/>
    <s v="25-Dec-2004"/>
    <d v="2023-06-08T00:00:00"/>
    <n v="18"/>
    <n v="0"/>
    <n v="36307.800000000003"/>
    <x v="2"/>
    <x v="2"/>
    <s v="R1013"/>
  </r>
  <r>
    <s v="ID829"/>
    <n v="1992"/>
    <s v="Jun"/>
    <n v="16"/>
    <s v="16-Jun-1992"/>
    <d v="2023-06-08T00:00:00"/>
    <n v="30"/>
    <n v="0"/>
    <n v="36314.050000000003"/>
    <x v="0"/>
    <x v="2"/>
    <s v="R1011"/>
  </r>
  <r>
    <s v="ID83"/>
    <n v="1967"/>
    <s v="Oct"/>
    <n v="18"/>
    <s v="18-Oct-1967"/>
    <d v="2023-06-08T00:00:00"/>
    <n v="55"/>
    <n v="0"/>
    <n v="36332.449999999997"/>
    <x v="2"/>
    <x v="0"/>
    <s v="R1011"/>
  </r>
  <r>
    <s v="ID830"/>
    <n v="1975"/>
    <s v="Jun"/>
    <n v="5"/>
    <s v="5-Jun-1975"/>
    <d v="2023-06-08T00:00:00"/>
    <n v="48"/>
    <n v="1"/>
    <n v="36350.71"/>
    <x v="2"/>
    <x v="2"/>
    <s v="R1011"/>
  </r>
  <r>
    <s v="ID831"/>
    <n v="2003"/>
    <s v="Dec"/>
    <n v="9"/>
    <s v="9-Dec-2003"/>
    <d v="2023-06-08T00:00:00"/>
    <n v="19"/>
    <n v="2"/>
    <n v="36397.58"/>
    <x v="0"/>
    <x v="0"/>
    <s v="R1011"/>
  </r>
  <r>
    <s v="ID832"/>
    <n v="1962"/>
    <s v="Nov"/>
    <n v="19"/>
    <s v="19-Nov-1962"/>
    <d v="2023-06-08T00:00:00"/>
    <n v="60"/>
    <n v="0"/>
    <n v="36445.550000000003"/>
    <x v="0"/>
    <x v="2"/>
    <s v="R1011"/>
  </r>
  <r>
    <s v="ID833"/>
    <n v="1973"/>
    <s v="Aug"/>
    <n v="9"/>
    <s v="9-Aug-1973"/>
    <d v="2023-06-08T00:00:00"/>
    <n v="49"/>
    <n v="0"/>
    <n v="36541.550000000003"/>
    <x v="0"/>
    <x v="0"/>
    <s v="R1011"/>
  </r>
  <r>
    <s v="ID834"/>
    <n v="1992"/>
    <s v="Oct"/>
    <n v="9"/>
    <s v="9-Oct-1992"/>
    <d v="2023-06-08T00:00:00"/>
    <n v="30"/>
    <n v="0"/>
    <n v="36572.800000000003"/>
    <x v="2"/>
    <x v="2"/>
    <s v="R1011"/>
  </r>
  <r>
    <s v="ID835"/>
    <n v="1961"/>
    <s v="Jul"/>
    <n v="29"/>
    <s v="29-Jul-1961"/>
    <d v="2023-06-08T00:00:00"/>
    <n v="61"/>
    <n v="4"/>
    <n v="36580.28"/>
    <x v="0"/>
    <x v="2"/>
    <s v="R1013"/>
  </r>
  <r>
    <s v="ID836"/>
    <n v="1970"/>
    <s v="Jul"/>
    <n v="14"/>
    <s v="14-Jul-1970"/>
    <d v="2023-06-08T00:00:00"/>
    <n v="52"/>
    <n v="0"/>
    <n v="36786.370000000003"/>
    <x v="2"/>
    <x v="1"/>
    <s v="R1011"/>
  </r>
  <r>
    <s v="ID837"/>
    <n v="1965"/>
    <s v="Dec"/>
    <n v="28"/>
    <s v="28-Dec-1965"/>
    <d v="2023-06-08T00:00:00"/>
    <n v="57"/>
    <n v="0"/>
    <n v="36795.29"/>
    <x v="0"/>
    <x v="1"/>
    <s v="R1011"/>
  </r>
  <r>
    <s v="ID838"/>
    <n v="1992"/>
    <s v="Oct"/>
    <n v="6"/>
    <s v="6-Oct-1992"/>
    <d v="2023-06-08T00:00:00"/>
    <n v="30"/>
    <n v="0"/>
    <n v="36837.47"/>
    <x v="2"/>
    <x v="2"/>
    <s v="R1011"/>
  </r>
  <r>
    <s v="ID839"/>
    <n v="1992"/>
    <s v="Jul"/>
    <n v="4"/>
    <s v="4-Jul-1992"/>
    <d v="2023-06-08T00:00:00"/>
    <n v="30"/>
    <n v="0"/>
    <n v="36837.47"/>
    <x v="0"/>
    <x v="0"/>
    <s v="R1011"/>
  </r>
  <r>
    <s v="ID84"/>
    <n v="1972"/>
    <s v="Dec"/>
    <n v="5"/>
    <s v="5-Dec-1972"/>
    <d v="2023-06-08T00:00:00"/>
    <n v="50"/>
    <n v="0"/>
    <n v="36889.99"/>
    <x v="2"/>
    <x v="0"/>
    <s v="R1011"/>
  </r>
  <r>
    <s v="ID840"/>
    <n v="2003"/>
    <s v="Jun"/>
    <n v="21"/>
    <s v="21-Jun-2003"/>
    <d v="2023-06-08T00:00:00"/>
    <n v="19"/>
    <n v="0"/>
    <n v="36898.730000000003"/>
    <x v="0"/>
    <x v="1"/>
    <s v="R1012"/>
  </r>
  <r>
    <s v="ID841"/>
    <n v="1963"/>
    <s v="Jul"/>
    <n v="24"/>
    <s v="24-Jul-1963"/>
    <d v="2023-06-08T00:00:00"/>
    <n v="59"/>
    <n v="2"/>
    <n v="36910.61"/>
    <x v="0"/>
    <x v="2"/>
    <s v="R1011"/>
  </r>
  <r>
    <s v="ID842"/>
    <n v="1991"/>
    <s v="Jun"/>
    <n v="10"/>
    <s v="10-Jun-1991"/>
    <d v="2023-06-08T00:00:00"/>
    <n v="31"/>
    <n v="3"/>
    <n v="36911.99"/>
    <x v="0"/>
    <x v="2"/>
    <s v="R1011"/>
  </r>
  <r>
    <s v="ID843"/>
    <n v="1968"/>
    <s v="Oct"/>
    <n v="22"/>
    <s v="22-Oct-1968"/>
    <d v="2023-06-08T00:00:00"/>
    <n v="54"/>
    <n v="0"/>
    <n v="36922.61"/>
    <x v="0"/>
    <x v="1"/>
    <s v="R1011"/>
  </r>
  <r>
    <s v="ID844"/>
    <n v="1977"/>
    <s v="Aug"/>
    <n v="13"/>
    <s v="13-Aug-1977"/>
    <d v="2023-06-08T00:00:00"/>
    <n v="45"/>
    <n v="2"/>
    <n v="36935.64"/>
    <x v="0"/>
    <x v="1"/>
    <s v="R1011"/>
  </r>
  <r>
    <s v="ID845"/>
    <n v="1992"/>
    <s v="Aug"/>
    <n v="25"/>
    <s v="25-Aug-1992"/>
    <d v="2023-06-08T00:00:00"/>
    <n v="30"/>
    <n v="0"/>
    <n v="36950.26"/>
    <x v="2"/>
    <x v="1"/>
    <s v="R1013"/>
  </r>
  <r>
    <s v="ID846"/>
    <n v="1992"/>
    <s v="Sep"/>
    <n v="13"/>
    <s v="13-Sep-1992"/>
    <d v="2023-06-08T00:00:00"/>
    <n v="30"/>
    <n v="0"/>
    <n v="36976.449999999997"/>
    <x v="0"/>
    <x v="0"/>
    <s v="R1011"/>
  </r>
  <r>
    <s v="ID847"/>
    <n v="1991"/>
    <s v="Nov"/>
    <n v="1"/>
    <s v="1-Nov-1991"/>
    <d v="2023-06-08T00:00:00"/>
    <n v="31"/>
    <n v="3"/>
    <n v="37040.879999999997"/>
    <x v="0"/>
    <x v="2"/>
    <s v="R1011"/>
  </r>
  <r>
    <s v="ID848"/>
    <n v="1988"/>
    <s v="Dec"/>
    <n v="17"/>
    <s v="17-Dec-1988"/>
    <d v="2023-06-08T00:00:00"/>
    <n v="34"/>
    <n v="3"/>
    <n v="37076.370000000003"/>
    <x v="0"/>
    <x v="1"/>
    <s v="R1011"/>
  </r>
  <r>
    <s v="ID849"/>
    <n v="1989"/>
    <s v="Jun"/>
    <n v="10"/>
    <s v="10-Jun-1989"/>
    <d v="2023-06-08T00:00:00"/>
    <n v="33"/>
    <n v="0"/>
    <n v="37079.370000000003"/>
    <x v="0"/>
    <x v="0"/>
    <s v="R1011"/>
  </r>
  <r>
    <s v="ID85"/>
    <n v="1995"/>
    <s v="Oct"/>
    <n v="30"/>
    <s v="30-Oct-1995"/>
    <d v="2023-06-08T00:00:00"/>
    <n v="27"/>
    <n v="0"/>
    <n v="37133.9"/>
    <x v="0"/>
    <x v="2"/>
    <s v="R1013"/>
  </r>
  <r>
    <s v="ID850"/>
    <n v="2000"/>
    <s v="Sep"/>
    <n v="5"/>
    <s v="5-Sep-2000"/>
    <d v="2023-06-08T00:00:00"/>
    <n v="22"/>
    <n v="1"/>
    <n v="37165.160000000003"/>
    <x v="2"/>
    <x v="0"/>
    <s v="Unknown"/>
  </r>
  <r>
    <s v="ID851"/>
    <n v="1990"/>
    <s v="Oct"/>
    <n v="17"/>
    <s v="17-Oct-1990"/>
    <d v="2023-06-08T00:00:00"/>
    <n v="32"/>
    <n v="3"/>
    <n v="37251.22"/>
    <x v="0"/>
    <x v="2"/>
    <s v="R1011"/>
  </r>
  <r>
    <s v="ID852"/>
    <n v="1985"/>
    <s v="Nov"/>
    <n v="17"/>
    <s v="17-Nov-1985"/>
    <d v="2023-06-08T00:00:00"/>
    <n v="37"/>
    <n v="0"/>
    <n v="37270.15"/>
    <x v="0"/>
    <x v="1"/>
    <s v="R1024"/>
  </r>
  <r>
    <s v="ID853"/>
    <n v="1975"/>
    <s v="Nov"/>
    <n v="9"/>
    <s v="9-Nov-1975"/>
    <d v="2023-06-08T00:00:00"/>
    <n v="47"/>
    <n v="1"/>
    <n v="37272.339999999997"/>
    <x v="0"/>
    <x v="0"/>
    <s v="R1011"/>
  </r>
  <r>
    <s v="ID854"/>
    <n v="1969"/>
    <s v="Oct"/>
    <n v="30"/>
    <s v="30-Oct-1969"/>
    <d v="2023-06-08T00:00:00"/>
    <n v="53"/>
    <n v="0"/>
    <n v="37277.269999999997"/>
    <x v="2"/>
    <x v="0"/>
    <s v="R1011"/>
  </r>
  <r>
    <s v="ID855"/>
    <n v="1979"/>
    <s v="Aug"/>
    <n v="3"/>
    <s v="3-Aug-1979"/>
    <d v="2023-06-08T00:00:00"/>
    <n v="43"/>
    <n v="2"/>
    <n v="37425.94"/>
    <x v="0"/>
    <x v="1"/>
    <s v="R1011"/>
  </r>
  <r>
    <s v="ID856"/>
    <n v="2002"/>
    <s v="Sep"/>
    <n v="27"/>
    <s v="27-Sep-2002"/>
    <d v="2023-06-08T00:00:00"/>
    <n v="20"/>
    <n v="3"/>
    <n v="37465.339999999997"/>
    <x v="2"/>
    <x v="2"/>
    <s v="R1012"/>
  </r>
  <r>
    <s v="ID857"/>
    <n v="2000"/>
    <s v="Oct"/>
    <n v="12"/>
    <s v="12-Oct-2000"/>
    <d v="2023-06-08T00:00:00"/>
    <n v="22"/>
    <n v="2"/>
    <n v="37484.449999999997"/>
    <x v="2"/>
    <x v="1"/>
    <s v="R1013"/>
  </r>
  <r>
    <s v="ID858"/>
    <n v="1990"/>
    <s v="Nov"/>
    <n v="16"/>
    <s v="16-Nov-1990"/>
    <d v="2023-06-08T00:00:00"/>
    <n v="32"/>
    <n v="1"/>
    <n v="37607.53"/>
    <x v="2"/>
    <x v="2"/>
    <s v="R1019"/>
  </r>
  <r>
    <s v="ID859"/>
    <n v="1982"/>
    <s v="Jun"/>
    <n v="20"/>
    <s v="20-Jun-1982"/>
    <d v="2023-06-08T00:00:00"/>
    <n v="40"/>
    <n v="3"/>
    <n v="37650.74"/>
    <x v="0"/>
    <x v="2"/>
    <s v="R1012"/>
  </r>
  <r>
    <s v="ID86"/>
    <n v="1970"/>
    <s v="Oct"/>
    <n v="28"/>
    <s v="28-Oct-1970"/>
    <d v="2023-06-08T00:00:00"/>
    <n v="52"/>
    <n v="0"/>
    <n v="37675.06"/>
    <x v="0"/>
    <x v="0"/>
    <s v="R1011"/>
  </r>
  <r>
    <s v="ID860"/>
    <n v="1988"/>
    <s v="Oct"/>
    <n v="10"/>
    <s v="10-Oct-1988"/>
    <d v="2023-06-08T00:00:00"/>
    <n v="34"/>
    <n v="1"/>
    <n v="37701.879999999997"/>
    <x v="0"/>
    <x v="0"/>
    <s v="R1023"/>
  </r>
  <r>
    <s v="ID861"/>
    <n v="1976"/>
    <s v="Sep"/>
    <n v="18"/>
    <s v="18-Sep-1976"/>
    <d v="2023-06-08T00:00:00"/>
    <n v="46"/>
    <n v="2"/>
    <n v="37735.199999999997"/>
    <x v="0"/>
    <x v="2"/>
    <s v="R1011"/>
  </r>
  <r>
    <s v="ID862"/>
    <n v="1986"/>
    <s v="Aug"/>
    <n v="15"/>
    <s v="15-Aug-1986"/>
    <d v="2023-06-08T00:00:00"/>
    <n v="36"/>
    <n v="0"/>
    <n v="37742.58"/>
    <x v="2"/>
    <x v="1"/>
    <s v="R1013"/>
  </r>
  <r>
    <s v="ID863"/>
    <n v="1983"/>
    <s v="Jul"/>
    <n v="26"/>
    <s v="26-Jul-1983"/>
    <d v="2023-06-08T00:00:00"/>
    <n v="39"/>
    <n v="3"/>
    <n v="37800.980000000003"/>
    <x v="0"/>
    <x v="2"/>
    <s v="R1011"/>
  </r>
  <r>
    <s v="ID864"/>
    <n v="1979"/>
    <s v="Sep"/>
    <n v="9"/>
    <s v="9-Sep-1979"/>
    <d v="2023-06-08T00:00:00"/>
    <n v="43"/>
    <n v="0"/>
    <n v="37829.72"/>
    <x v="2"/>
    <x v="2"/>
    <s v="R1011"/>
  </r>
  <r>
    <s v="ID865"/>
    <n v="1998"/>
    <s v="Jul"/>
    <n v="29"/>
    <s v="29-Jul-1998"/>
    <d v="2023-06-08T00:00:00"/>
    <n v="24"/>
    <n v="0"/>
    <n v="38126.25"/>
    <x v="2"/>
    <x v="0"/>
    <s v="R1013"/>
  </r>
  <r>
    <s v="ID866"/>
    <n v="1972"/>
    <s v="Nov"/>
    <n v="19"/>
    <s v="19-Nov-1972"/>
    <d v="2023-06-08T00:00:00"/>
    <n v="50"/>
    <n v="0"/>
    <n v="38189.1"/>
    <x v="0"/>
    <x v="2"/>
    <s v="R1011"/>
  </r>
  <r>
    <s v="ID867"/>
    <n v="1989"/>
    <s v="Sep"/>
    <n v="8"/>
    <s v="8-Sep-1989"/>
    <d v="2023-06-08T00:00:00"/>
    <n v="33"/>
    <n v="3"/>
    <n v="38237.339999999997"/>
    <x v="0"/>
    <x v="0"/>
    <s v="R1011"/>
  </r>
  <r>
    <s v="ID868"/>
    <n v="1964"/>
    <s v="Jun"/>
    <n v="16"/>
    <s v="16-Jun-1964"/>
    <d v="2023-06-08T00:00:00"/>
    <n v="58"/>
    <n v="0"/>
    <n v="38241.74"/>
    <x v="0"/>
    <x v="0"/>
    <s v="R1011"/>
  </r>
  <r>
    <s v="ID869"/>
    <n v="1980"/>
    <s v="Aug"/>
    <n v="16"/>
    <s v="16-Aug-1980"/>
    <d v="2023-06-08T00:00:00"/>
    <n v="42"/>
    <n v="1"/>
    <n v="38245.589999999997"/>
    <x v="2"/>
    <x v="2"/>
    <s v="R1013"/>
  </r>
  <r>
    <s v="ID87"/>
    <n v="1989"/>
    <s v="Oct"/>
    <n v="30"/>
    <s v="30-Oct-1989"/>
    <d v="2023-06-08T00:00:00"/>
    <n v="33"/>
    <n v="1"/>
    <n v="38282.75"/>
    <x v="2"/>
    <x v="2"/>
    <s v="R1013"/>
  </r>
  <r>
    <s v="ID870"/>
    <n v="1980"/>
    <s v="Jun"/>
    <n v="12"/>
    <s v="12-Jun-1980"/>
    <d v="2023-06-08T00:00:00"/>
    <n v="42"/>
    <n v="2"/>
    <n v="38313.129999999997"/>
    <x v="2"/>
    <x v="0"/>
    <s v="R1011"/>
  </r>
  <r>
    <s v="ID871"/>
    <n v="2002"/>
    <s v="Sep"/>
    <n v="17"/>
    <s v="17-Sep-2002"/>
    <d v="2023-06-08T00:00:00"/>
    <n v="20"/>
    <n v="2"/>
    <n v="38344.57"/>
    <x v="2"/>
    <x v="0"/>
    <s v="R1011"/>
  </r>
  <r>
    <s v="ID872"/>
    <n v="1970"/>
    <s v="Aug"/>
    <n v="22"/>
    <s v="22-Aug-1970"/>
    <d v="2023-06-08T00:00:00"/>
    <n v="52"/>
    <n v="0"/>
    <n v="38389.79"/>
    <x v="0"/>
    <x v="0"/>
    <s v="R1011"/>
  </r>
  <r>
    <s v="ID873"/>
    <n v="1971"/>
    <s v="Dec"/>
    <n v="23"/>
    <s v="23-Dec-1971"/>
    <d v="2023-06-08T00:00:00"/>
    <n v="51"/>
    <n v="0"/>
    <n v="38405.26"/>
    <x v="0"/>
    <x v="1"/>
    <s v="R1011"/>
  </r>
  <r>
    <s v="ID874"/>
    <n v="1986"/>
    <s v="Jun"/>
    <n v="21"/>
    <s v="21-Jun-1986"/>
    <d v="2023-06-08T00:00:00"/>
    <n v="36"/>
    <n v="2"/>
    <n v="38415.47"/>
    <x v="2"/>
    <x v="2"/>
    <s v="R1011"/>
  </r>
  <r>
    <s v="ID875"/>
    <n v="1999"/>
    <s v="Nov"/>
    <n v="12"/>
    <s v="12-Nov-1999"/>
    <d v="2023-06-08T00:00:00"/>
    <n v="23"/>
    <n v="2"/>
    <n v="38511.629999999997"/>
    <x v="0"/>
    <x v="2"/>
    <s v="R1024"/>
  </r>
  <r>
    <s v="ID876"/>
    <n v="1990"/>
    <s v="Jul"/>
    <n v="13"/>
    <s v="13-Jul-1990"/>
    <d v="2023-06-08T00:00:00"/>
    <n v="32"/>
    <n v="3"/>
    <n v="38652.089999999997"/>
    <x v="0"/>
    <x v="2"/>
    <s v="R1011"/>
  </r>
  <r>
    <s v="ID877"/>
    <n v="1986"/>
    <s v="Jul"/>
    <n v="20"/>
    <s v="20-Jul-1986"/>
    <d v="2023-06-08T00:00:00"/>
    <n v="36"/>
    <n v="1"/>
    <n v="38709.18"/>
    <x v="2"/>
    <x v="0"/>
    <s v="R1013"/>
  </r>
  <r>
    <s v="ID878"/>
    <n v="1991"/>
    <s v="Nov"/>
    <n v="22"/>
    <s v="22-Nov-1991"/>
    <d v="2023-06-08T00:00:00"/>
    <n v="31"/>
    <n v="2"/>
    <n v="38711"/>
    <x v="2"/>
    <x v="0"/>
    <s v="R1011"/>
  </r>
  <r>
    <s v="ID879"/>
    <n v="1991"/>
    <s v="Nov"/>
    <n v="2"/>
    <s v="2-Nov-1991"/>
    <d v="2023-06-08T00:00:00"/>
    <n v="31"/>
    <n v="2"/>
    <n v="38711"/>
    <x v="0"/>
    <x v="2"/>
    <s v="R1011"/>
  </r>
  <r>
    <s v="ID88"/>
    <n v="1976"/>
    <s v="Jun"/>
    <n v="15"/>
    <s v="15-Jun-1976"/>
    <d v="2023-06-08T00:00:00"/>
    <n v="46"/>
    <n v="2"/>
    <n v="38740.120000000003"/>
    <x v="0"/>
    <x v="2"/>
    <s v="R1012"/>
  </r>
  <r>
    <s v="ID880"/>
    <n v="1991"/>
    <s v="Nov"/>
    <n v="8"/>
    <s v="8-Nov-1991"/>
    <d v="2023-06-08T00:00:00"/>
    <n v="31"/>
    <n v="3"/>
    <n v="38746.36"/>
    <x v="2"/>
    <x v="2"/>
    <s v="R1012"/>
  </r>
  <r>
    <s v="ID881"/>
    <n v="2004"/>
    <s v="Dec"/>
    <n v="5"/>
    <s v="5-Dec-2004"/>
    <d v="2023-06-08T00:00:00"/>
    <n v="18"/>
    <n v="0"/>
    <n v="38792.69"/>
    <x v="0"/>
    <x v="2"/>
    <s v="R1013"/>
  </r>
  <r>
    <s v="ID882"/>
    <n v="1979"/>
    <s v="Dec"/>
    <n v="3"/>
    <s v="3-Dec-1979"/>
    <d v="2023-06-08T00:00:00"/>
    <n v="43"/>
    <n v="2"/>
    <n v="38836.980000000003"/>
    <x v="0"/>
    <x v="1"/>
    <s v="R1011"/>
  </r>
  <r>
    <s v="ID883"/>
    <n v="1964"/>
    <s v="Jun"/>
    <n v="6"/>
    <s v="6-Jun-1964"/>
    <d v="2023-06-08T00:00:00"/>
    <n v="59"/>
    <n v="0"/>
    <n v="38869.25"/>
    <x v="0"/>
    <x v="2"/>
    <s v="R1011"/>
  </r>
  <r>
    <s v="ID884"/>
    <n v="1967"/>
    <s v="Jul"/>
    <n v="30"/>
    <s v="30-Jul-1967"/>
    <d v="2023-06-08T00:00:00"/>
    <n v="55"/>
    <n v="0"/>
    <n v="38893.360000000001"/>
    <x v="2"/>
    <x v="2"/>
    <s v="R1011"/>
  </r>
  <r>
    <s v="ID885"/>
    <n v="1987"/>
    <s v="Jun"/>
    <n v="16"/>
    <s v="16-Jun-1987"/>
    <d v="2023-06-08T00:00:00"/>
    <n v="35"/>
    <n v="3"/>
    <n v="38924.04"/>
    <x v="0"/>
    <x v="2"/>
    <s v="R1011"/>
  </r>
  <r>
    <s v="ID886"/>
    <n v="1976"/>
    <s v="Dec"/>
    <n v="15"/>
    <s v="15-Dec-1976"/>
    <d v="2023-06-08T00:00:00"/>
    <n v="46"/>
    <n v="2"/>
    <n v="38932.559999999998"/>
    <x v="0"/>
    <x v="0"/>
    <s v="R1011"/>
  </r>
  <r>
    <s v="ID887"/>
    <n v="1980"/>
    <s v="Sep"/>
    <n v="24"/>
    <s v="24-Sep-1980"/>
    <d v="2023-06-08T00:00:00"/>
    <n v="42"/>
    <n v="2"/>
    <n v="38947.43"/>
    <x v="0"/>
    <x v="0"/>
    <s v="R1011"/>
  </r>
  <r>
    <s v="ID888"/>
    <n v="1978"/>
    <s v="Oct"/>
    <n v="12"/>
    <s v="12-Oct-1978"/>
    <d v="2023-06-08T00:00:00"/>
    <n v="44"/>
    <n v="2"/>
    <n v="38998.550000000003"/>
    <x v="2"/>
    <x v="1"/>
    <s v="R1011"/>
  </r>
  <r>
    <s v="ID889"/>
    <n v="1985"/>
    <s v="Sep"/>
    <n v="20"/>
    <s v="20-Sep-1985"/>
    <d v="2023-06-08T00:00:00"/>
    <n v="37"/>
    <n v="1"/>
    <n v="39047.29"/>
    <x v="2"/>
    <x v="0"/>
    <s v="R1017"/>
  </r>
  <r>
    <s v="ID89"/>
    <n v="1982"/>
    <s v="Aug"/>
    <n v="4"/>
    <s v="4-Aug-1982"/>
    <d v="2023-06-08T00:00:00"/>
    <n v="40"/>
    <n v="1"/>
    <n v="39125.33"/>
    <x v="2"/>
    <x v="1"/>
    <s v="R1016"/>
  </r>
  <r>
    <s v="ID890"/>
    <n v="1962"/>
    <s v="Jul"/>
    <n v="7"/>
    <s v="7-Jul-1962"/>
    <d v="2023-06-08T00:00:00"/>
    <n v="60"/>
    <n v="0"/>
    <n v="39221.120000000003"/>
    <x v="0"/>
    <x v="1"/>
    <s v="R1011"/>
  </r>
  <r>
    <s v="ID891"/>
    <n v="1992"/>
    <s v="Nov"/>
    <n v="30"/>
    <s v="30-Nov-1992"/>
    <d v="2023-06-08T00:00:00"/>
    <n v="30"/>
    <n v="2"/>
    <n v="39241.440000000002"/>
    <x v="2"/>
    <x v="0"/>
    <s v="R1011"/>
  </r>
  <r>
    <s v="ID892"/>
    <n v="1982"/>
    <s v="Aug"/>
    <n v="16"/>
    <s v="16-Aug-1982"/>
    <d v="2023-06-08T00:00:00"/>
    <n v="40"/>
    <n v="3"/>
    <n v="39315.279999999999"/>
    <x v="0"/>
    <x v="0"/>
    <s v="R1011"/>
  </r>
  <r>
    <s v="ID893"/>
    <n v="1978"/>
    <s v="Aug"/>
    <n v="5"/>
    <s v="5-Aug-1978"/>
    <d v="2023-06-08T00:00:00"/>
    <n v="44"/>
    <n v="2"/>
    <n v="39352.6"/>
    <x v="0"/>
    <x v="0"/>
    <s v="R1011"/>
  </r>
  <r>
    <s v="ID894"/>
    <n v="1966"/>
    <s v="Jun"/>
    <n v="24"/>
    <s v="24-Jun-1966"/>
    <d v="2023-06-08T00:00:00"/>
    <n v="56"/>
    <n v="0"/>
    <n v="39396.86"/>
    <x v="0"/>
    <x v="2"/>
    <s v="R1011"/>
  </r>
  <r>
    <s v="ID895"/>
    <n v="1978"/>
    <s v="Jul"/>
    <n v="12"/>
    <s v="12-Jul-1978"/>
    <d v="2023-06-08T00:00:00"/>
    <n v="44"/>
    <n v="1"/>
    <n v="39556.49"/>
    <x v="2"/>
    <x v="2"/>
    <s v="R1015"/>
  </r>
  <r>
    <s v="ID896"/>
    <n v="1981"/>
    <s v="Jul"/>
    <n v="5"/>
    <s v="5-Jul-1981"/>
    <d v="2023-06-08T00:00:00"/>
    <n v="41"/>
    <n v="3"/>
    <n v="39597.410000000003"/>
    <x v="2"/>
    <x v="2"/>
    <s v="R1017"/>
  </r>
  <r>
    <s v="ID897"/>
    <n v="1995"/>
    <s v="Aug"/>
    <n v="7"/>
    <s v="7-Aug-1995"/>
    <d v="2023-06-08T00:00:00"/>
    <n v="27"/>
    <n v="0"/>
    <n v="39611.760000000002"/>
    <x v="2"/>
    <x v="0"/>
    <s v="R1013"/>
  </r>
  <r>
    <s v="ID898"/>
    <n v="1977"/>
    <s v="Dec"/>
    <n v="17"/>
    <s v="17-Dec-1977"/>
    <d v="2023-06-08T00:00:00"/>
    <n v="45"/>
    <n v="2"/>
    <n v="39670.44"/>
    <x v="0"/>
    <x v="1"/>
    <s v="R1012"/>
  </r>
  <r>
    <s v="ID899"/>
    <n v="1968"/>
    <s v="Sep"/>
    <n v="29"/>
    <s v="29-Sep-1968"/>
    <d v="2023-06-08T00:00:00"/>
    <n v="54"/>
    <n v="0"/>
    <n v="39721.93"/>
    <x v="0"/>
    <x v="2"/>
    <s v="R1011"/>
  </r>
  <r>
    <s v="ID9"/>
    <n v="2003"/>
    <s v="Jul"/>
    <n v="16"/>
    <s v="16-Jul-2003"/>
    <d v="2023-06-08T00:00:00"/>
    <n v="19"/>
    <n v="0"/>
    <n v="39722.75"/>
    <x v="2"/>
    <x v="1"/>
    <s v="R1013"/>
  </r>
  <r>
    <s v="ID90"/>
    <n v="1977"/>
    <s v="Aug"/>
    <n v="12"/>
    <s v="12-Aug-1977"/>
    <d v="2023-06-08T00:00:00"/>
    <n v="45"/>
    <n v="1"/>
    <n v="39725.519999999997"/>
    <x v="0"/>
    <x v="1"/>
    <s v="R1012"/>
  </r>
  <r>
    <s v="ID900"/>
    <n v="1973"/>
    <s v="Dec"/>
    <n v="17"/>
    <s v="17-Dec-1973"/>
    <d v="2023-06-08T00:00:00"/>
    <n v="49"/>
    <n v="0"/>
    <n v="39727.61"/>
    <x v="2"/>
    <x v="2"/>
    <s v="R1011"/>
  </r>
  <r>
    <s v="ID901"/>
    <n v="1987"/>
    <s v="Jul"/>
    <n v="24"/>
    <s v="24-Jul-1987"/>
    <d v="2023-06-08T00:00:00"/>
    <n v="35"/>
    <n v="1"/>
    <n v="39774.28"/>
    <x v="2"/>
    <x v="1"/>
    <s v="R1014"/>
  </r>
  <r>
    <s v="ID902"/>
    <n v="1985"/>
    <s v="Jul"/>
    <n v="17"/>
    <s v="17-Jul-1985"/>
    <d v="2023-06-08T00:00:00"/>
    <n v="37"/>
    <n v="2"/>
    <n v="39836.519999999997"/>
    <x v="0"/>
    <x v="1"/>
    <s v="R1011"/>
  </r>
  <r>
    <s v="ID903"/>
    <n v="1983"/>
    <s v="Jun"/>
    <n v="1"/>
    <s v="1-Jun-1983"/>
    <d v="2023-06-08T00:00:00"/>
    <n v="40"/>
    <n v="3"/>
    <n v="39865.699999999997"/>
    <x v="0"/>
    <x v="2"/>
    <s v="R1011"/>
  </r>
  <r>
    <s v="ID904"/>
    <n v="1985"/>
    <s v="Aug"/>
    <n v="22"/>
    <s v="22-Aug-1985"/>
    <d v="2023-06-08T00:00:00"/>
    <n v="37"/>
    <n v="1"/>
    <n v="39871.699999999997"/>
    <x v="2"/>
    <x v="2"/>
    <s v="R1013"/>
  </r>
  <r>
    <s v="ID905"/>
    <n v="1975"/>
    <s v="Dec"/>
    <n v="2"/>
    <s v="2-Dec-1975"/>
    <d v="2023-06-08T00:00:00"/>
    <n v="47"/>
    <n v="1"/>
    <n v="39963.120000000003"/>
    <x v="0"/>
    <x v="2"/>
    <s v="R1011"/>
  </r>
  <r>
    <s v="ID906"/>
    <n v="1987"/>
    <s v="Aug"/>
    <n v="8"/>
    <s v="8-Aug-1987"/>
    <d v="2023-06-08T00:00:00"/>
    <n v="35"/>
    <n v="3"/>
    <n v="39983.43"/>
    <x v="0"/>
    <x v="0"/>
    <s v="R1012"/>
  </r>
  <r>
    <s v="ID907"/>
    <n v="1982"/>
    <s v="Dec"/>
    <n v="25"/>
    <s v="25-Dec-1982"/>
    <d v="2023-06-08T00:00:00"/>
    <n v="40"/>
    <n v="2"/>
    <n v="40003.33"/>
    <x v="2"/>
    <x v="1"/>
    <s v="R1012"/>
  </r>
  <r>
    <s v="ID908"/>
    <n v="1978"/>
    <s v="Dec"/>
    <n v="20"/>
    <s v="20-Dec-1978"/>
    <d v="2023-06-08T00:00:00"/>
    <n v="44"/>
    <n v="2"/>
    <n v="40054.730000000003"/>
    <x v="2"/>
    <x v="0"/>
    <s v="R1011"/>
  </r>
  <r>
    <s v="ID909"/>
    <n v="1966"/>
    <s v="Aug"/>
    <n v="12"/>
    <s v="12-Aug-1966"/>
    <d v="2023-06-08T00:00:00"/>
    <n v="56"/>
    <n v="0"/>
    <n v="40069.440000000002"/>
    <x v="2"/>
    <x v="0"/>
    <s v="R1011"/>
  </r>
  <r>
    <s v="ID91"/>
    <n v="1983"/>
    <s v="Oct"/>
    <n v="14"/>
    <s v="14-Oct-1983"/>
    <d v="2023-06-08T00:00:00"/>
    <n v="39"/>
    <n v="2"/>
    <n v="40103.89"/>
    <x v="2"/>
    <x v="2"/>
    <s v="R1011"/>
  </r>
  <r>
    <s v="ID910"/>
    <n v="1985"/>
    <s v="Oct"/>
    <n v="21"/>
    <s v="21-Oct-1985"/>
    <d v="2023-06-08T00:00:00"/>
    <n v="37"/>
    <n v="4"/>
    <n v="40182.25"/>
    <x v="2"/>
    <x v="2"/>
    <s v="R1011"/>
  </r>
  <r>
    <s v="ID911"/>
    <n v="1979"/>
    <s v="Aug"/>
    <n v="18"/>
    <s v="18-Aug-1979"/>
    <d v="2023-06-08T00:00:00"/>
    <n v="43"/>
    <n v="2"/>
    <n v="40204.83"/>
    <x v="2"/>
    <x v="0"/>
    <s v="R1012"/>
  </r>
  <r>
    <s v="ID912"/>
    <n v="1981"/>
    <s v="Jul"/>
    <n v="28"/>
    <s v="28-Jul-1981"/>
    <d v="2023-06-08T00:00:00"/>
    <n v="41"/>
    <n v="1"/>
    <n v="40208.559999999998"/>
    <x v="2"/>
    <x v="2"/>
    <s v="R1011"/>
  </r>
  <r>
    <s v="ID913"/>
    <n v="1981"/>
    <s v="Oct"/>
    <n v="4"/>
    <s v="4-Oct-1981"/>
    <d v="2023-06-08T00:00:00"/>
    <n v="41"/>
    <n v="1"/>
    <n v="40273.65"/>
    <x v="2"/>
    <x v="0"/>
    <s v="R1013"/>
  </r>
  <r>
    <s v="ID914"/>
    <n v="1977"/>
    <s v="Jun"/>
    <n v="27"/>
    <s v="27-Jun-1977"/>
    <d v="2023-06-08T00:00:00"/>
    <n v="45"/>
    <n v="2"/>
    <n v="40284.379999999997"/>
    <x v="2"/>
    <x v="0"/>
    <s v="R1012"/>
  </r>
  <r>
    <s v="ID915"/>
    <n v="1962"/>
    <s v="Sep"/>
    <n v="4"/>
    <s v="4-Sep-1962"/>
    <d v="2023-06-08T00:00:00"/>
    <n v="60"/>
    <n v="0"/>
    <n v="40309.93"/>
    <x v="2"/>
    <x v="0"/>
    <s v="R1011"/>
  </r>
  <r>
    <s v="ID916"/>
    <n v="1966"/>
    <s v="Aug"/>
    <n v="12"/>
    <s v="12-Aug-1966"/>
    <d v="2023-06-08T00:00:00"/>
    <n v="56"/>
    <n v="0"/>
    <n v="40373.74"/>
    <x v="2"/>
    <x v="0"/>
    <s v="R1011"/>
  </r>
  <r>
    <s v="ID917"/>
    <n v="1985"/>
    <s v="Nov"/>
    <n v="3"/>
    <s v="3-Nov-1985"/>
    <d v="2023-06-08T00:00:00"/>
    <n v="37"/>
    <n v="0"/>
    <n v="40419.019999999997"/>
    <x v="2"/>
    <x v="2"/>
    <s v="R1013"/>
  </r>
  <r>
    <s v="ID918"/>
    <n v="1975"/>
    <s v="Jul"/>
    <n v="10"/>
    <s v="10-Jul-1975"/>
    <d v="2023-06-08T00:00:00"/>
    <n v="47"/>
    <n v="1"/>
    <n v="40590.550000000003"/>
    <x v="2"/>
    <x v="0"/>
    <s v="R1012"/>
  </r>
  <r>
    <s v="ID919"/>
    <n v="1970"/>
    <s v="Sep"/>
    <n v="25"/>
    <s v="25-Sep-1970"/>
    <d v="2023-06-08T00:00:00"/>
    <n v="52"/>
    <n v="0"/>
    <n v="40692.910000000003"/>
    <x v="2"/>
    <x v="1"/>
    <s v="R1011"/>
  </r>
  <r>
    <s v="ID92"/>
    <n v="1976"/>
    <s v="Dec"/>
    <n v="26"/>
    <s v="26-Dec-1976"/>
    <d v="2023-06-08T00:00:00"/>
    <n v="46"/>
    <n v="3"/>
    <n v="40720.550000000003"/>
    <x v="2"/>
    <x v="0"/>
    <s v="R1012"/>
  </r>
  <r>
    <s v="ID920"/>
    <n v="1972"/>
    <s v="Jun"/>
    <n v="10"/>
    <s v="10-Jun-1972"/>
    <d v="2023-06-08T00:00:00"/>
    <n v="50"/>
    <n v="0"/>
    <n v="40817.85"/>
    <x v="2"/>
    <x v="0"/>
    <s v="R1011"/>
  </r>
  <r>
    <s v="ID921"/>
    <n v="1999"/>
    <s v="Jul"/>
    <n v="2"/>
    <s v="2-Jul-1999"/>
    <d v="2023-06-08T00:00:00"/>
    <n v="23"/>
    <n v="1"/>
    <n v="40904.199999999997"/>
    <x v="2"/>
    <x v="1"/>
    <s v="R1024"/>
  </r>
  <r>
    <s v="ID922"/>
    <n v="1992"/>
    <s v="Aug"/>
    <n v="4"/>
    <s v="4-Aug-1992"/>
    <d v="2023-06-08T00:00:00"/>
    <n v="30"/>
    <n v="3"/>
    <n v="40932.43"/>
    <x v="2"/>
    <x v="2"/>
    <s v="R1013"/>
  </r>
  <r>
    <s v="ID923"/>
    <n v="1979"/>
    <s v="Sep"/>
    <n v="16"/>
    <s v="16-Sep-1979"/>
    <d v="2023-06-08T00:00:00"/>
    <n v="43"/>
    <n v="3"/>
    <n v="40941.29"/>
    <x v="2"/>
    <x v="2"/>
    <s v="R1013"/>
  </r>
  <r>
    <s v="ID924"/>
    <n v="1983"/>
    <s v="Sep"/>
    <n v="8"/>
    <s v="8-Sep-1983"/>
    <d v="2023-06-08T00:00:00"/>
    <n v="39"/>
    <n v="3"/>
    <n v="40961.29"/>
    <x v="2"/>
    <x v="2"/>
    <s v="R1011"/>
  </r>
  <r>
    <s v="ID925"/>
    <n v="1974"/>
    <s v="Jun"/>
    <n v="5"/>
    <s v="5-Jun-1974"/>
    <d v="2023-06-08T00:00:00"/>
    <n v="49"/>
    <n v="0"/>
    <n v="40974.160000000003"/>
    <x v="2"/>
    <x v="2"/>
    <s v="R1013"/>
  </r>
  <r>
    <s v="ID926"/>
    <n v="1979"/>
    <s v="Oct"/>
    <n v="11"/>
    <s v="11-Oct-1979"/>
    <d v="2023-06-08T00:00:00"/>
    <n v="43"/>
    <n v="1"/>
    <n v="41034.22"/>
    <x v="2"/>
    <x v="0"/>
    <s v="R1017"/>
  </r>
  <r>
    <s v="ID927"/>
    <n v="1972"/>
    <s v="Aug"/>
    <n v="12"/>
    <s v="12-Aug-1972"/>
    <d v="2023-06-08T00:00:00"/>
    <n v="50"/>
    <n v="0"/>
    <n v="41055.29"/>
    <x v="2"/>
    <x v="2"/>
    <s v="R1011"/>
  </r>
  <r>
    <s v="ID928"/>
    <n v="1972"/>
    <s v="Sep"/>
    <n v="6"/>
    <s v="6-Sep-1972"/>
    <d v="2023-06-08T00:00:00"/>
    <n v="50"/>
    <n v="0"/>
    <n v="41097.160000000003"/>
    <x v="2"/>
    <x v="0"/>
    <s v="R1016"/>
  </r>
  <r>
    <s v="ID929"/>
    <n v="1969"/>
    <s v="Aug"/>
    <n v="8"/>
    <s v="8-Aug-1969"/>
    <d v="2023-06-08T00:00:00"/>
    <n v="53"/>
    <n v="0"/>
    <n v="41191.57"/>
    <x v="2"/>
    <x v="2"/>
    <s v="R1011"/>
  </r>
  <r>
    <s v="ID93"/>
    <n v="1964"/>
    <s v="Jun"/>
    <n v="6"/>
    <s v="6-Jun-1964"/>
    <d v="2023-06-08T00:00:00"/>
    <n v="59"/>
    <n v="0"/>
    <n v="41250.39"/>
    <x v="2"/>
    <x v="0"/>
    <s v="R1011"/>
  </r>
  <r>
    <s v="ID930"/>
    <n v="1977"/>
    <s v="Aug"/>
    <n v="27"/>
    <s v="27-Aug-1977"/>
    <d v="2023-06-08T00:00:00"/>
    <n v="45"/>
    <n v="2"/>
    <n v="41271.5"/>
    <x v="2"/>
    <x v="2"/>
    <s v="R1011"/>
  </r>
  <r>
    <s v="ID931"/>
    <n v="1964"/>
    <s v="Oct"/>
    <n v="7"/>
    <s v="7-Oct-1964"/>
    <d v="2023-06-08T00:00:00"/>
    <n v="58"/>
    <n v="0"/>
    <n v="41331.79"/>
    <x v="2"/>
    <x v="2"/>
    <s v="R1011"/>
  </r>
  <r>
    <s v="ID932"/>
    <n v="1971"/>
    <s v="Oct"/>
    <n v="16"/>
    <s v="16-Oct-1971"/>
    <d v="2023-06-08T00:00:00"/>
    <n v="51"/>
    <n v="0"/>
    <n v="41351.879999999997"/>
    <x v="2"/>
    <x v="2"/>
    <s v="R1011"/>
  </r>
  <r>
    <s v="ID933"/>
    <n v="1967"/>
    <s v="Dec"/>
    <n v="22"/>
    <s v="22-Dec-1967"/>
    <d v="2023-06-08T00:00:00"/>
    <n v="55"/>
    <n v="0"/>
    <n v="41505.15"/>
    <x v="2"/>
    <x v="2"/>
    <s v="R1011"/>
  </r>
  <r>
    <s v="ID934"/>
    <n v="1974"/>
    <s v="Nov"/>
    <n v="24"/>
    <s v="24-Nov-1974"/>
    <d v="2023-06-08T00:00:00"/>
    <n v="48"/>
    <n v="0"/>
    <n v="41636.199999999997"/>
    <x v="2"/>
    <x v="1"/>
    <s v="R1011"/>
  </r>
  <r>
    <s v="ID935"/>
    <n v="1976"/>
    <s v="Oct"/>
    <n v="29"/>
    <s v="29-Oct-1976"/>
    <d v="2023-06-08T00:00:00"/>
    <n v="46"/>
    <n v="1"/>
    <n v="41661.599999999999"/>
    <x v="2"/>
    <x v="0"/>
    <s v="R1011"/>
  </r>
  <r>
    <s v="ID936"/>
    <n v="1975"/>
    <s v="Nov"/>
    <n v="14"/>
    <s v="14-Nov-1975"/>
    <d v="2023-06-08T00:00:00"/>
    <n v="47"/>
    <n v="0"/>
    <n v="41676.080000000002"/>
    <x v="2"/>
    <x v="2"/>
    <s v="R1013"/>
  </r>
  <r>
    <s v="ID937"/>
    <n v="1975"/>
    <s v="Sep"/>
    <n v="29"/>
    <s v="29-Sep-1975"/>
    <d v="2023-06-08T00:00:00"/>
    <n v="47"/>
    <n v="1"/>
    <n v="41681.86"/>
    <x v="2"/>
    <x v="1"/>
    <s v="R1011"/>
  </r>
  <r>
    <s v="ID938"/>
    <n v="1962"/>
    <s v="Sep"/>
    <n v="22"/>
    <s v="22-Sep-1962"/>
    <d v="2023-06-08T00:00:00"/>
    <n v="60"/>
    <n v="0"/>
    <n v="41794.629999999997"/>
    <x v="2"/>
    <x v="0"/>
    <s v="R1011"/>
  </r>
  <r>
    <s v="ID939"/>
    <n v="1966"/>
    <s v="Sep"/>
    <n v="21"/>
    <s v="21-Sep-1966"/>
    <d v="2023-06-08T00:00:00"/>
    <n v="56"/>
    <n v="0"/>
    <n v="41886.54"/>
    <x v="2"/>
    <x v="0"/>
    <s v="R1011"/>
  </r>
  <r>
    <s v="ID94"/>
    <n v="1972"/>
    <s v="Jun"/>
    <n v="8"/>
    <s v="8-Jun-1972"/>
    <d v="2023-06-08T00:00:00"/>
    <n v="51"/>
    <n v="1"/>
    <n v="41919.1"/>
    <x v="2"/>
    <x v="1"/>
    <s v="R1016"/>
  </r>
  <r>
    <s v="ID940"/>
    <n v="1984"/>
    <s v="Nov"/>
    <n v="10"/>
    <s v="10-Nov-1984"/>
    <d v="2023-06-08T00:00:00"/>
    <n v="38"/>
    <n v="3"/>
    <n v="41949.24"/>
    <x v="2"/>
    <x v="1"/>
    <s v="R1013"/>
  </r>
  <r>
    <s v="ID941"/>
    <n v="1968"/>
    <s v="Dec"/>
    <n v="19"/>
    <s v="19-Dec-1968"/>
    <d v="2023-06-08T00:00:00"/>
    <n v="54"/>
    <n v="1"/>
    <n v="41999.519999999997"/>
    <x v="2"/>
    <x v="0"/>
    <s v="R1013"/>
  </r>
  <r>
    <s v="ID942"/>
    <n v="1976"/>
    <s v="Nov"/>
    <n v="28"/>
    <s v="28-Nov-1976"/>
    <d v="2023-06-08T00:00:00"/>
    <n v="46"/>
    <n v="0"/>
    <n v="42111.66"/>
    <x v="2"/>
    <x v="1"/>
    <s v="R1024"/>
  </r>
  <r>
    <s v="ID943"/>
    <n v="1997"/>
    <s v="Dec"/>
    <n v="9"/>
    <s v="9-Dec-1997"/>
    <d v="2023-06-08T00:00:00"/>
    <n v="25"/>
    <n v="2"/>
    <n v="42112.24"/>
    <x v="2"/>
    <x v="0"/>
    <s v="R1013"/>
  </r>
  <r>
    <s v="ID944"/>
    <n v="1979"/>
    <s v="Jul"/>
    <n v="3"/>
    <s v="3-Jul-1979"/>
    <d v="2023-06-08T00:00:00"/>
    <n v="43"/>
    <n v="3"/>
    <n v="42124.52"/>
    <x v="2"/>
    <x v="1"/>
    <s v="R1013"/>
  </r>
  <r>
    <s v="ID945"/>
    <n v="1973"/>
    <s v="Sep"/>
    <n v="18"/>
    <s v="18-Sep-1973"/>
    <d v="2023-06-08T00:00:00"/>
    <n v="49"/>
    <n v="0"/>
    <n v="42188.15"/>
    <x v="2"/>
    <x v="1"/>
    <s v="R1011"/>
  </r>
  <r>
    <s v="ID946"/>
    <n v="1975"/>
    <s v="Aug"/>
    <n v="15"/>
    <s v="15-Aug-1975"/>
    <d v="2023-06-08T00:00:00"/>
    <n v="47"/>
    <n v="1"/>
    <n v="42211.14"/>
    <x v="2"/>
    <x v="0"/>
    <s v="R1013"/>
  </r>
  <r>
    <s v="ID947"/>
    <n v="1967"/>
    <s v="Jun"/>
    <n v="28"/>
    <s v="28-Jun-1967"/>
    <d v="2023-06-08T00:00:00"/>
    <n v="55"/>
    <n v="0"/>
    <n v="42303.69"/>
    <x v="2"/>
    <x v="2"/>
    <s v="R1016"/>
  </r>
  <r>
    <s v="ID948"/>
    <n v="1968"/>
    <s v="Aug"/>
    <n v="3"/>
    <s v="3-Aug-1968"/>
    <d v="2023-06-08T00:00:00"/>
    <n v="54"/>
    <n v="0"/>
    <n v="42478.6"/>
    <x v="2"/>
    <x v="2"/>
    <s v="R1011"/>
  </r>
  <r>
    <s v="ID949"/>
    <n v="1967"/>
    <s v="Jun"/>
    <n v="27"/>
    <s v="27-Jun-1967"/>
    <d v="2023-06-08T00:00:00"/>
    <n v="55"/>
    <n v="0"/>
    <n v="42538.720000000001"/>
    <x v="2"/>
    <x v="0"/>
    <s v="R1011"/>
  </r>
  <r>
    <s v="ID95"/>
    <n v="1979"/>
    <s v="Dec"/>
    <n v="27"/>
    <s v="27-Dec-1979"/>
    <d v="2023-06-08T00:00:00"/>
    <n v="43"/>
    <n v="2"/>
    <n v="42560.43"/>
    <x v="2"/>
    <x v="0"/>
    <s v="R1013"/>
  </r>
  <r>
    <s v="ID950"/>
    <n v="1971"/>
    <s v="Nov"/>
    <n v="3"/>
    <s v="3-Nov-1971"/>
    <d v="2023-06-08T00:00:00"/>
    <n v="51"/>
    <n v="0"/>
    <n v="42644.2"/>
    <x v="2"/>
    <x v="0"/>
    <s v="R1011"/>
  </r>
  <r>
    <s v="ID951"/>
    <n v="1977"/>
    <s v="Oct"/>
    <n v="21"/>
    <s v="21-Oct-1977"/>
    <d v="2023-06-08T00:00:00"/>
    <n v="45"/>
    <n v="2"/>
    <n v="42760.5"/>
    <x v="2"/>
    <x v="2"/>
    <s v="R1012"/>
  </r>
  <r>
    <s v="ID952"/>
    <n v="1965"/>
    <s v="Oct"/>
    <n v="29"/>
    <s v="29-Oct-1965"/>
    <d v="2023-06-08T00:00:00"/>
    <n v="57"/>
    <n v="0"/>
    <n v="42764.12"/>
    <x v="2"/>
    <x v="2"/>
    <s v="R1011"/>
  </r>
  <r>
    <s v="ID953"/>
    <n v="1972"/>
    <s v="Sep"/>
    <n v="10"/>
    <s v="10-Sep-1972"/>
    <d v="2023-06-08T00:00:00"/>
    <n v="50"/>
    <n v="2"/>
    <n v="42856.84"/>
    <x v="2"/>
    <x v="1"/>
    <s v="R1011"/>
  </r>
  <r>
    <s v="ID954"/>
    <n v="1975"/>
    <s v="Oct"/>
    <n v="23"/>
    <s v="23-Oct-1975"/>
    <d v="2023-06-08T00:00:00"/>
    <n v="47"/>
    <n v="1"/>
    <n v="42969.85"/>
    <x v="2"/>
    <x v="0"/>
    <s v="R1013"/>
  </r>
  <r>
    <s v="ID955"/>
    <n v="1978"/>
    <s v="Nov"/>
    <n v="4"/>
    <s v="4-Nov-1978"/>
    <d v="2023-06-08T00:00:00"/>
    <n v="44"/>
    <n v="0"/>
    <n v="42983.46"/>
    <x v="2"/>
    <x v="2"/>
    <s v="R1012"/>
  </r>
  <r>
    <s v="ID956"/>
    <n v="1965"/>
    <s v="Nov"/>
    <n v="29"/>
    <s v="29-Nov-1965"/>
    <d v="2023-06-08T00:00:00"/>
    <n v="57"/>
    <n v="0"/>
    <n v="43073.760000000002"/>
    <x v="0"/>
    <x v="2"/>
    <s v="R1011"/>
  </r>
  <r>
    <s v="ID957"/>
    <n v="1969"/>
    <s v="Dec"/>
    <n v="3"/>
    <s v="3-Dec-1969"/>
    <d v="2023-06-08T00:00:00"/>
    <n v="53"/>
    <n v="0"/>
    <n v="43254.42"/>
    <x v="0"/>
    <x v="2"/>
    <s v="R1016"/>
  </r>
  <r>
    <s v="ID958"/>
    <n v="1965"/>
    <s v="Aug"/>
    <n v="22"/>
    <s v="22-Aug-1965"/>
    <d v="2023-06-08T00:00:00"/>
    <n v="57"/>
    <n v="0"/>
    <n v="43578.94"/>
    <x v="0"/>
    <x v="2"/>
    <s v="R1012"/>
  </r>
  <r>
    <s v="ID959"/>
    <n v="1986"/>
    <s v="Dec"/>
    <n v="29"/>
    <s v="29-Dec-1986"/>
    <d v="2023-06-08T00:00:00"/>
    <n v="36"/>
    <n v="3"/>
    <n v="43753.34"/>
    <x v="0"/>
    <x v="1"/>
    <s v="R1015"/>
  </r>
  <r>
    <s v="ID96"/>
    <n v="1966"/>
    <s v="Oct"/>
    <n v="25"/>
    <s v="25-Oct-1966"/>
    <d v="2023-06-08T00:00:00"/>
    <n v="56"/>
    <n v="2"/>
    <n v="43813.87"/>
    <x v="0"/>
    <x v="2"/>
    <s v="R1013"/>
  </r>
  <r>
    <s v="ID960"/>
    <n v="1966"/>
    <s v="Jul"/>
    <n v="2"/>
    <s v="2-Jul-1966"/>
    <d v="2023-06-08T00:00:00"/>
    <n v="56"/>
    <n v="0"/>
    <n v="43817.45"/>
    <x v="0"/>
    <x v="0"/>
    <s v="R1012"/>
  </r>
  <r>
    <s v="ID961"/>
    <n v="1980"/>
    <s v="Nov"/>
    <n v="10"/>
    <s v="10-Nov-1980"/>
    <d v="2023-06-08T00:00:00"/>
    <n v="42"/>
    <n v="2"/>
    <n v="43896.38"/>
    <x v="0"/>
    <x v="1"/>
    <s v="R1013"/>
  </r>
  <r>
    <s v="ID962"/>
    <n v="1966"/>
    <s v="Oct"/>
    <n v="5"/>
    <s v="5-Oct-1966"/>
    <d v="2023-06-08T00:00:00"/>
    <n v="56"/>
    <n v="0"/>
    <n v="43921.18"/>
    <x v="0"/>
    <x v="2"/>
    <s v="R1012"/>
  </r>
  <r>
    <s v="ID963"/>
    <n v="1988"/>
    <s v="Jul"/>
    <n v="16"/>
    <s v="16-Jul-1988"/>
    <d v="2023-06-08T00:00:00"/>
    <n v="34"/>
    <n v="1"/>
    <n v="43943.88"/>
    <x v="0"/>
    <x v="1"/>
    <s v="R1012"/>
  </r>
  <r>
    <s v="ID964"/>
    <n v="1975"/>
    <s v="Jun"/>
    <n v="1"/>
    <s v="1-Jun-1975"/>
    <d v="2023-06-08T00:00:00"/>
    <n v="48"/>
    <n v="2"/>
    <n v="44202.65"/>
    <x v="0"/>
    <x v="2"/>
    <s v="R1013"/>
  </r>
  <r>
    <s v="ID965"/>
    <n v="1968"/>
    <s v="Nov"/>
    <n v="24"/>
    <s v="24-Nov-1968"/>
    <d v="2023-06-08T00:00:00"/>
    <n v="54"/>
    <n v="2"/>
    <n v="44260.75"/>
    <x v="0"/>
    <x v="1"/>
    <s v="R1013"/>
  </r>
  <r>
    <s v="ID966"/>
    <n v="1971"/>
    <s v="Oct"/>
    <n v="29"/>
    <s v="29-Oct-1971"/>
    <d v="2023-06-08T00:00:00"/>
    <n v="51"/>
    <n v="0"/>
    <n v="44400.41"/>
    <x v="0"/>
    <x v="2"/>
    <s v="R1013"/>
  </r>
  <r>
    <s v="ID967"/>
    <n v="1967"/>
    <s v="Sep"/>
    <n v="14"/>
    <s v="14-Sep-1967"/>
    <d v="2023-06-08T00:00:00"/>
    <n v="55"/>
    <n v="0"/>
    <n v="44423.8"/>
    <x v="0"/>
    <x v="0"/>
    <s v="R1013"/>
  </r>
  <r>
    <s v="ID968"/>
    <n v="2000"/>
    <s v="Aug"/>
    <n v="2"/>
    <s v="2-Aug-2000"/>
    <d v="2023-06-08T00:00:00"/>
    <n v="22"/>
    <n v="1"/>
    <n v="44501.4"/>
    <x v="0"/>
    <x v="0"/>
    <s v="R1013"/>
  </r>
  <r>
    <s v="ID969"/>
    <n v="1993"/>
    <s v="Oct"/>
    <n v="11"/>
    <s v="11-Oct-1993"/>
    <d v="2023-06-08T00:00:00"/>
    <n v="29"/>
    <n v="2"/>
    <n v="44585.46"/>
    <x v="0"/>
    <x v="2"/>
    <s v="R1011"/>
  </r>
  <r>
    <s v="ID97"/>
    <n v="1971"/>
    <s v="Aug"/>
    <n v="13"/>
    <s v="13-Aug-1971"/>
    <d v="2023-06-08T00:00:00"/>
    <n v="51"/>
    <n v="2"/>
    <n v="44641.2"/>
    <x v="0"/>
    <x v="0"/>
    <s v="R1024"/>
  </r>
  <r>
    <s v="ID970"/>
    <n v="1962"/>
    <s v="Dec"/>
    <n v="17"/>
    <s v="17-Dec-1962"/>
    <d v="2023-06-08T00:00:00"/>
    <n v="60"/>
    <n v="0"/>
    <n v="45008.959999999999"/>
    <x v="0"/>
    <x v="2"/>
    <s v="R1013"/>
  </r>
  <r>
    <s v="ID971"/>
    <n v="1974"/>
    <s v="Aug"/>
    <n v="9"/>
    <s v="9-Aug-1974"/>
    <d v="2023-06-08T00:00:00"/>
    <n v="48"/>
    <n v="2"/>
    <n v="45702.02"/>
    <x v="0"/>
    <x v="2"/>
    <s v="R1012"/>
  </r>
  <r>
    <s v="ID972"/>
    <n v="1960"/>
    <s v="Dec"/>
    <n v="21"/>
    <s v="21-Dec-1960"/>
    <d v="2023-06-08T00:00:00"/>
    <n v="62"/>
    <n v="0"/>
    <n v="45710.21"/>
    <x v="0"/>
    <x v="2"/>
    <s v="R1016"/>
  </r>
  <r>
    <s v="ID973"/>
    <n v="1979"/>
    <s v="Aug"/>
    <n v="12"/>
    <s v="12-Aug-1979"/>
    <d v="2023-06-08T00:00:00"/>
    <n v="43"/>
    <n v="0"/>
    <n v="45863.21"/>
    <x v="0"/>
    <x v="1"/>
    <s v="R1013"/>
  </r>
  <r>
    <s v="ID974"/>
    <n v="1985"/>
    <s v="Sep"/>
    <n v="30"/>
    <s v="30-Sep-1985"/>
    <d v="2023-06-08T00:00:00"/>
    <n v="37"/>
    <n v="2"/>
    <n v="46113.51"/>
    <x v="0"/>
    <x v="0"/>
    <s v="R1011"/>
  </r>
  <r>
    <s v="ID975"/>
    <n v="1962"/>
    <s v="Dec"/>
    <n v="4"/>
    <s v="4-Dec-1962"/>
    <d v="2023-06-08T00:00:00"/>
    <n v="60"/>
    <n v="3"/>
    <n v="46130.53"/>
    <x v="2"/>
    <x v="1"/>
    <s v="R1012"/>
  </r>
  <r>
    <s v="ID976"/>
    <n v="1976"/>
    <s v="Dec"/>
    <n v="2"/>
    <s v="2-Dec-1976"/>
    <d v="2023-06-08T00:00:00"/>
    <n v="46"/>
    <n v="3"/>
    <n v="46151.12"/>
    <x v="2"/>
    <x v="0"/>
    <s v="R1013"/>
  </r>
  <r>
    <s v="ID977"/>
    <n v="1978"/>
    <s v="Aug"/>
    <n v="17"/>
    <s v="17-Aug-1978"/>
    <d v="2023-06-08T00:00:00"/>
    <n v="44"/>
    <n v="2"/>
    <n v="46200.99"/>
    <x v="2"/>
    <x v="1"/>
    <s v="R1013"/>
  </r>
  <r>
    <s v="ID978"/>
    <n v="1971"/>
    <s v="Dec"/>
    <n v="6"/>
    <s v="6-Dec-1971"/>
    <d v="2023-06-08T00:00:00"/>
    <n v="51"/>
    <n v="3"/>
    <n v="46255.11"/>
    <x v="2"/>
    <x v="0"/>
    <s v="R1024"/>
  </r>
  <r>
    <s v="ID979"/>
    <n v="1961"/>
    <s v="Aug"/>
    <n v="8"/>
    <s v="8-Aug-1961"/>
    <d v="2023-06-08T00:00:00"/>
    <n v="61"/>
    <n v="0"/>
    <n v="46599.11"/>
    <x v="2"/>
    <x v="1"/>
    <s v="R1013"/>
  </r>
  <r>
    <s v="ID98"/>
    <n v="1969"/>
    <s v="Jun"/>
    <n v="23"/>
    <s v="23-Jun-1969"/>
    <d v="2023-06-08T00:00:00"/>
    <n v="53"/>
    <n v="3"/>
    <n v="46661.440000000002"/>
    <x v="2"/>
    <x v="0"/>
    <s v="R1012"/>
  </r>
  <r>
    <s v="ID980"/>
    <n v="1960"/>
    <s v="Nov"/>
    <n v="17"/>
    <s v="17-Nov-1960"/>
    <d v="2023-06-08T00:00:00"/>
    <n v="62"/>
    <n v="3"/>
    <n v="46718.16"/>
    <x v="2"/>
    <x v="1"/>
    <s v="R1012"/>
  </r>
  <r>
    <s v="ID981"/>
    <n v="1958"/>
    <s v="Sep"/>
    <n v="15"/>
    <s v="15-Sep-1958"/>
    <d v="2023-06-08T00:00:00"/>
    <n v="64"/>
    <n v="0"/>
    <n v="46889.26"/>
    <x v="0"/>
    <x v="0"/>
    <s v="R1013"/>
  </r>
  <r>
    <s v="ID982"/>
    <n v="1959"/>
    <s v="Jul"/>
    <n v="14"/>
    <s v="14-Jul-1959"/>
    <d v="2023-06-08T00:00:00"/>
    <n v="63"/>
    <n v="0"/>
    <n v="47055.53"/>
    <x v="0"/>
    <x v="1"/>
    <s v="R1013"/>
  </r>
  <r>
    <s v="ID983"/>
    <n v="1970"/>
    <s v="Dec"/>
    <n v="28"/>
    <s v="28-Dec-1970"/>
    <d v="2023-06-08T00:00:00"/>
    <n v="52"/>
    <n v="2"/>
    <n v="47269.85"/>
    <x v="2"/>
    <x v="2"/>
    <s v="R1013"/>
  </r>
  <r>
    <s v="ID984"/>
    <n v="1958"/>
    <s v="Sep"/>
    <n v="3"/>
    <s v="3-Sep-1958"/>
    <d v="2023-06-08T00:00:00"/>
    <n v="64"/>
    <n v="2"/>
    <n v="47291.06"/>
    <x v="0"/>
    <x v="1"/>
    <s v="R1011"/>
  </r>
  <r>
    <s v="ID985"/>
    <n v="1959"/>
    <s v="Oct"/>
    <n v="4"/>
    <s v="4-Oct-1959"/>
    <d v="2023-06-08T00:00:00"/>
    <n v="63"/>
    <n v="2"/>
    <n v="47305.31"/>
    <x v="0"/>
    <x v="1"/>
    <s v="R1011"/>
  </r>
  <r>
    <s v="ID986"/>
    <n v="1961"/>
    <s v="Jun"/>
    <n v="13"/>
    <s v="13-Jun-1961"/>
    <d v="2023-06-08T00:00:00"/>
    <n v="61"/>
    <n v="1"/>
    <n v="47403.88"/>
    <x v="2"/>
    <x v="0"/>
    <s v="R1011"/>
  </r>
  <r>
    <s v="ID987"/>
    <n v="1971"/>
    <s v="Sep"/>
    <n v="27"/>
    <s v="27-Sep-1971"/>
    <d v="2023-06-08T00:00:00"/>
    <n v="51"/>
    <n v="2"/>
    <n v="47462.89"/>
    <x v="2"/>
    <x v="2"/>
    <s v="R1013"/>
  </r>
  <r>
    <s v="ID988"/>
    <n v="1964"/>
    <s v="Nov"/>
    <n v="7"/>
    <s v="7-Nov-1964"/>
    <d v="2023-06-08T00:00:00"/>
    <n v="58"/>
    <n v="2"/>
    <n v="47496.49"/>
    <x v="2"/>
    <x v="0"/>
    <s v="R1012"/>
  </r>
  <r>
    <s v="ID989"/>
    <n v="1963"/>
    <s v="Aug"/>
    <n v="5"/>
    <s v="5-Aug-1963"/>
    <d v="2023-06-08T00:00:00"/>
    <n v="59"/>
    <n v="1"/>
    <n v="47896.79"/>
    <x v="2"/>
    <x v="0"/>
    <s v="R1024"/>
  </r>
  <r>
    <s v="ID99"/>
    <n v="1958"/>
    <s v="Nov"/>
    <n v="16"/>
    <s v="16-Nov-1958"/>
    <d v="2023-06-08T00:00:00"/>
    <n v="64"/>
    <n v="1"/>
    <n v="47928.03"/>
    <x v="0"/>
    <x v="0"/>
    <s v="R1011"/>
  </r>
  <r>
    <s v="ID990"/>
    <n v="1962"/>
    <s v="Aug"/>
    <n v="27"/>
    <s v="27-Aug-1962"/>
    <d v="2023-06-08T00:00:00"/>
    <n v="60"/>
    <n v="0"/>
    <n v="48173.36"/>
    <x v="2"/>
    <x v="0"/>
    <s v="R1011"/>
  </r>
  <r>
    <s v="ID991"/>
    <n v="1961"/>
    <s v="Dec"/>
    <n v="21"/>
    <s v="21-Dec-1961"/>
    <d v="2023-06-08T00:00:00"/>
    <n v="61"/>
    <n v="1"/>
    <n v="48517.56"/>
    <x v="2"/>
    <x v="0"/>
    <s v="R1024"/>
  </r>
  <r>
    <s v="ID992"/>
    <n v="1968"/>
    <s v="Dec"/>
    <n v="1"/>
    <s v="1-Dec-1968"/>
    <d v="2023-06-08T00:00:00"/>
    <n v="54"/>
    <n v="3"/>
    <n v="48549.18"/>
    <x v="2"/>
    <x v="0"/>
    <s v="R1016"/>
  </r>
  <r>
    <s v="ID993"/>
    <n v="1962"/>
    <s v="Oct"/>
    <n v="11"/>
    <s v="11-Oct-1962"/>
    <d v="2023-06-08T00:00:00"/>
    <n v="60"/>
    <n v="0"/>
    <n v="48673.56"/>
    <x v="2"/>
    <x v="2"/>
    <s v="R1013"/>
  </r>
  <r>
    <s v="ID994"/>
    <n v="1965"/>
    <s v="Oct"/>
    <n v="27"/>
    <s v="27-Oct-1965"/>
    <d v="2023-06-08T00:00:00"/>
    <n v="57"/>
    <n v="1"/>
    <n v="48675.519999999997"/>
    <x v="2"/>
    <x v="2"/>
    <s v="R1013"/>
  </r>
  <r>
    <s v="ID995"/>
    <n v="1959"/>
    <s v="Jul"/>
    <n v="22"/>
    <s v="22-Jul-1959"/>
    <d v="2023-06-08T00:00:00"/>
    <n v="63"/>
    <n v="0"/>
    <n v="48824.45"/>
    <x v="0"/>
    <x v="1"/>
    <s v="R1011"/>
  </r>
  <r>
    <s v="ID996"/>
    <n v="1978"/>
    <s v="Dec"/>
    <n v="29"/>
    <s v="29-Dec-1978"/>
    <d v="2023-06-08T00:00:00"/>
    <n v="44"/>
    <n v="0"/>
    <n v="48885.14"/>
    <x v="2"/>
    <x v="2"/>
    <s v="R1013"/>
  </r>
  <r>
    <s v="ID997"/>
    <n v="1963"/>
    <s v="Sep"/>
    <n v="4"/>
    <s v="4-Sep-1963"/>
    <d v="2023-06-08T00:00:00"/>
    <n v="59"/>
    <n v="1"/>
    <n v="48970.25"/>
    <x v="2"/>
    <x v="2"/>
    <s v="R1013"/>
  </r>
  <r>
    <s v="ID998"/>
    <n v="1958"/>
    <s v="Jun"/>
    <n v="27"/>
    <s v="27-Jun-1958"/>
    <d v="2023-06-08T00:00:00"/>
    <n v="64"/>
    <n v="2"/>
    <n v="49577.66"/>
    <x v="0"/>
    <x v="2"/>
    <s v="R1013"/>
  </r>
  <r>
    <s v="ID999"/>
    <n v="1994"/>
    <s v="Oct"/>
    <n v="27"/>
    <s v="27-Oct-1994"/>
    <d v="2023-06-08T00:00:00"/>
    <n v="28"/>
    <n v="1"/>
    <n v="51194.559999999998"/>
    <x v="2"/>
    <x v="0"/>
    <s v="R1011"/>
  </r>
  <r>
    <s v="Missing"/>
    <n v="1962"/>
    <s v="Aug"/>
    <n v="4"/>
    <s v="4-Aug-1962"/>
    <d v="2023-06-08T00:00:00"/>
    <n v="60"/>
    <n v="0"/>
    <n v="52590.83"/>
    <x v="2"/>
    <x v="0"/>
    <s v="R1011"/>
  </r>
  <r>
    <s v="Missing"/>
    <n v="1989"/>
    <s v="Jun"/>
    <n v="19"/>
    <s v="19-Jun-1989"/>
    <d v="2023-06-08T00:00:00"/>
    <n v="33"/>
    <n v="0"/>
    <n v="55135.4"/>
    <x v="2"/>
    <x v="2"/>
    <s v="R1012"/>
  </r>
  <r>
    <s v="Missing"/>
    <n v="1991"/>
    <s v="Jun"/>
    <n v="6"/>
    <s v="6-Jun-1991"/>
    <d v="2023-06-08T00:00:00"/>
    <n v="32"/>
    <n v="1"/>
    <n v="58571.07"/>
    <x v="2"/>
    <x v="0"/>
    <s v="R1024"/>
  </r>
  <r>
    <s v="Missing"/>
    <n v="1970"/>
    <s v="Sep"/>
    <n v="11"/>
    <s v="11-Sep-1970"/>
    <d v="2023-06-08T00:00:00"/>
    <n v="52"/>
    <n v="3"/>
    <n v="60021.4"/>
    <x v="2"/>
    <x v="1"/>
    <s v="R1012"/>
  </r>
  <r>
    <s v="Missing"/>
    <n v="1977"/>
    <s v="Jun"/>
    <n v="8"/>
    <s v="8-Jun-1977"/>
    <d v="2023-06-08T00:00:00"/>
    <n v="46"/>
    <n v="0"/>
    <n v="62592.87"/>
    <x v="0"/>
    <x v="0"/>
    <s v="R1013"/>
  </r>
  <r>
    <s v="Missing"/>
    <n v="1968"/>
    <s v="Oct"/>
    <n v="12"/>
    <s v="12-Oct-1968"/>
    <d v="2023-06-08T00:00:00"/>
    <n v="54"/>
    <n v="0"/>
    <n v="63770.43"/>
    <x v="2"/>
    <x v="0"/>
    <s v="R10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Hawks"/>
    <n v="47.41"/>
    <x v="0"/>
    <s v="No"/>
    <x v="0"/>
    <x v="0"/>
    <x v="0"/>
    <x v="0"/>
    <x v="0"/>
    <x v="0"/>
    <s v="9-Jul-1992"/>
    <n v="563.84"/>
    <x v="0"/>
    <x v="0"/>
    <x v="0"/>
    <x v="0"/>
  </r>
  <r>
    <s v="ID2"/>
    <s v="Lehner"/>
    <n v="30.36"/>
    <x v="1"/>
    <s v="No"/>
    <x v="0"/>
    <x v="0"/>
    <x v="0"/>
    <x v="0"/>
    <x v="0"/>
    <x v="1"/>
    <s v="8-Dec-1982"/>
    <n v="9147.5"/>
    <x v="0"/>
    <x v="1"/>
    <x v="1"/>
    <x v="1"/>
  </r>
  <r>
    <s v="ID3"/>
    <s v="Lu"/>
    <n v="34.484999999999999"/>
    <x v="2"/>
    <s v="Yes"/>
    <x v="0"/>
    <x v="0"/>
    <x v="1"/>
    <x v="0"/>
    <x v="0"/>
    <x v="0"/>
    <s v="11-Nov-1960"/>
    <n v="13352.1"/>
    <x v="1"/>
    <x v="1"/>
    <x v="1"/>
    <x v="2"/>
  </r>
  <r>
    <s v="ID4"/>
    <s v="Osborne"/>
    <n v="38.094999999999999"/>
    <x v="3"/>
    <s v="No"/>
    <x v="0"/>
    <x v="0"/>
    <x v="0"/>
    <x v="0"/>
    <x v="0"/>
    <x v="1"/>
    <s v="5-Jun-1981"/>
    <n v="14843.96"/>
    <x v="0"/>
    <x v="0"/>
    <x v="2"/>
    <x v="3"/>
  </r>
  <r>
    <s v="ID5"/>
    <s v="Kadala"/>
    <n v="35.53"/>
    <x v="4"/>
    <s v="No"/>
    <x v="0"/>
    <x v="0"/>
    <x v="0"/>
    <x v="0"/>
    <x v="0"/>
    <x v="2"/>
    <s v="8-Dec-1963"/>
    <n v="17832.599999999999"/>
    <x v="2"/>
    <x v="2"/>
    <x v="1"/>
    <x v="4"/>
  </r>
  <r>
    <s v="ID6"/>
    <s v="Baker"/>
    <n v="32.799999999999997"/>
    <x v="5"/>
    <s v="No"/>
    <x v="0"/>
    <x v="0"/>
    <x v="0"/>
    <x v="0"/>
    <x v="0"/>
    <x v="0"/>
    <s v="25-Jul-2003"/>
    <n v="22493.66"/>
    <x v="0"/>
    <x v="1"/>
    <x v="1"/>
    <x v="5"/>
  </r>
  <r>
    <s v="ID7"/>
    <s v="Macpherson"/>
    <n v="36.4"/>
    <x v="6"/>
    <s v="No"/>
    <x v="0"/>
    <x v="0"/>
    <x v="0"/>
    <x v="0"/>
    <x v="0"/>
    <x v="1"/>
    <s v="20-Oct-1959"/>
    <n v="29523.17"/>
    <x v="2"/>
    <x v="2"/>
    <x v="3"/>
    <x v="6"/>
  </r>
  <r>
    <s v="ID8"/>
    <s v="Hallman"/>
    <n v="36.96"/>
    <x v="7"/>
    <s v="No"/>
    <x v="0"/>
    <x v="0"/>
    <x v="2"/>
    <x v="0"/>
    <x v="0"/>
    <x v="0"/>
    <s v="5-Jul-1982"/>
    <n v="35000.730000000003"/>
    <x v="0"/>
    <x v="0"/>
    <x v="4"/>
    <x v="1"/>
  </r>
  <r>
    <s v="ID9"/>
    <s v="Moran"/>
    <n v="41.14"/>
    <x v="8"/>
    <s v="Yes"/>
    <x v="0"/>
    <x v="1"/>
    <x v="3"/>
    <x v="0"/>
    <x v="0"/>
    <x v="0"/>
    <s v="16-Jul-2003"/>
    <n v="39722.75"/>
    <x v="2"/>
    <x v="1"/>
    <x v="0"/>
    <x v="5"/>
  </r>
  <r>
    <s v="ID10"/>
    <s v="Benner"/>
    <n v="38.06"/>
    <x v="9"/>
    <s v="No"/>
    <x v="0"/>
    <x v="0"/>
    <x v="0"/>
    <x v="0"/>
    <x v="0"/>
    <x v="0"/>
    <s v="30-Nov-1992"/>
    <n v="570.62"/>
    <x v="0"/>
    <x v="1"/>
    <x v="0"/>
    <x v="0"/>
  </r>
  <r>
    <s v="ID11"/>
    <s v="Fierro Vargas"/>
    <n v="37.700000000000003"/>
    <x v="10"/>
    <s v="Yes"/>
    <x v="0"/>
    <x v="0"/>
    <x v="1"/>
    <x v="0"/>
    <x v="0"/>
    <x v="1"/>
    <s v="25-Aug-2001"/>
    <n v="1515.34"/>
    <x v="0"/>
    <x v="0"/>
    <x v="0"/>
    <x v="7"/>
  </r>
  <r>
    <s v="ID12"/>
    <s v="Franz"/>
    <n v="42.13"/>
    <x v="11"/>
    <s v="No"/>
    <x v="0"/>
    <x v="0"/>
    <x v="0"/>
    <x v="0"/>
    <x v="0"/>
    <x v="0"/>
    <s v="6-Aug-2004"/>
    <n v="2203.4699999999998"/>
    <x v="0"/>
    <x v="2"/>
    <x v="3"/>
    <x v="8"/>
  </r>
  <r>
    <s v="ID13"/>
    <s v="Foster"/>
    <n v="40.92"/>
    <x v="12"/>
    <s v="No"/>
    <x v="0"/>
    <x v="0"/>
    <x v="0"/>
    <x v="0"/>
    <x v="0"/>
    <x v="0"/>
    <s v="14-Aug-1996"/>
    <n v="3176.29"/>
    <x v="0"/>
    <x v="2"/>
    <x v="1"/>
    <x v="9"/>
  </r>
  <r>
    <s v="ID14"/>
    <s v="Tenorio"/>
    <n v="40.564999999999998"/>
    <x v="13"/>
    <s v="No"/>
    <x v="0"/>
    <x v="0"/>
    <x v="0"/>
    <x v="0"/>
    <x v="0"/>
    <x v="0"/>
    <s v="13-Aug-1993"/>
    <n v="4058.12"/>
    <x v="0"/>
    <x v="1"/>
    <x v="0"/>
    <x v="10"/>
  </r>
  <r>
    <s v="ID15"/>
    <s v="Rios"/>
    <n v="36.384999999999998"/>
    <x v="14"/>
    <s v="Yes"/>
    <x v="0"/>
    <x v="0"/>
    <x v="1"/>
    <x v="0"/>
    <x v="0"/>
    <x v="0"/>
    <s v="23-Dec-1986"/>
    <n v="4883.87"/>
    <x v="0"/>
    <x v="1"/>
    <x v="4"/>
    <x v="11"/>
  </r>
  <r>
    <s v="ID16"/>
    <s v="Viau-Dupuis"/>
    <n v="39.9"/>
    <x v="15"/>
    <s v="No"/>
    <x v="0"/>
    <x v="0"/>
    <x v="0"/>
    <x v="0"/>
    <x v="0"/>
    <x v="0"/>
    <s v="30-Aug-1981"/>
    <n v="5709.16"/>
    <x v="1"/>
    <x v="0"/>
    <x v="0"/>
    <x v="12"/>
  </r>
  <r>
    <s v="ID17"/>
    <s v="Cronin"/>
    <n v="33.799999999999997"/>
    <x v="16"/>
    <s v="No"/>
    <x v="0"/>
    <x v="0"/>
    <x v="2"/>
    <x v="0"/>
    <x v="0"/>
    <x v="0"/>
    <s v="8-Jun-1980"/>
    <n v="6474.01"/>
    <x v="0"/>
    <x v="0"/>
    <x v="4"/>
    <x v="13"/>
  </r>
  <r>
    <s v="ID18"/>
    <s v="Noordstar"/>
    <n v="36.765000000000001"/>
    <x v="17"/>
    <s v="Yes"/>
    <x v="0"/>
    <x v="1"/>
    <x v="3"/>
    <x v="0"/>
    <x v="0"/>
    <x v="0"/>
    <s v="26-Dec-1966"/>
    <n v="7302.46"/>
    <x v="1"/>
    <x v="1"/>
    <x v="1"/>
    <x v="14"/>
  </r>
  <r>
    <s v="ID19"/>
    <s v="Boudalia"/>
    <n v="36.954999999999998"/>
    <x v="18"/>
    <s v="Yes"/>
    <x v="0"/>
    <x v="0"/>
    <x v="3"/>
    <x v="0"/>
    <x v="0"/>
    <x v="2"/>
    <s v="11-Oct-1973"/>
    <n v="8112.59"/>
    <x v="0"/>
    <x v="2"/>
    <x v="0"/>
    <x v="15"/>
  </r>
  <r>
    <s v="ID20"/>
    <s v="Flor"/>
    <n v="42.9"/>
    <x v="19"/>
    <s v="No"/>
    <x v="0"/>
    <x v="0"/>
    <x v="0"/>
    <x v="0"/>
    <x v="0"/>
    <x v="0"/>
    <s v="23-Aug-1990"/>
    <n v="9159.51"/>
    <x v="0"/>
    <x v="2"/>
    <x v="5"/>
    <x v="16"/>
  </r>
  <r>
    <s v="ID21"/>
    <s v="Fennon"/>
    <n v="36.299999999999997"/>
    <x v="20"/>
    <s v="Yes"/>
    <x v="0"/>
    <x v="0"/>
    <x v="1"/>
    <x v="0"/>
    <x v="0"/>
    <x v="0"/>
    <s v="16-Nov-1972"/>
    <n v="10118.42"/>
    <x v="1"/>
    <x v="0"/>
    <x v="4"/>
    <x v="17"/>
  </r>
  <r>
    <s v="ID22"/>
    <s v="Hribar"/>
    <n v="32.200000000000003"/>
    <x v="21"/>
    <s v="Yes"/>
    <x v="0"/>
    <x v="0"/>
    <x v="1"/>
    <x v="0"/>
    <x v="0"/>
    <x v="1"/>
    <s v="3-Sep-1972"/>
    <n v="11186.2"/>
    <x v="1"/>
    <x v="2"/>
    <x v="5"/>
    <x v="17"/>
  </r>
  <r>
    <s v="ID23"/>
    <s v="Tassello"/>
    <n v="31.3"/>
    <x v="22"/>
    <s v="No"/>
    <x v="0"/>
    <x v="0"/>
    <x v="2"/>
    <x v="0"/>
    <x v="0"/>
    <x v="0"/>
    <s v="6-Nov-1991"/>
    <n v="12130.8"/>
    <x v="1"/>
    <x v="0"/>
    <x v="2"/>
    <x v="18"/>
  </r>
  <r>
    <s v="ID24"/>
    <s v="Mauricette"/>
    <n v="41.8"/>
    <x v="23"/>
    <s v="Yes"/>
    <x v="0"/>
    <x v="0"/>
    <x v="1"/>
    <x v="0"/>
    <x v="0"/>
    <x v="0"/>
    <s v="4-Oct-1965"/>
    <n v="12629.17"/>
    <x v="1"/>
    <x v="1"/>
    <x v="0"/>
    <x v="19"/>
  </r>
  <r>
    <s v="ID25"/>
    <s v="Garcia"/>
    <n v="35.090000000000003"/>
    <x v="24"/>
    <s v="Yes"/>
    <x v="0"/>
    <x v="0"/>
    <x v="1"/>
    <x v="0"/>
    <x v="0"/>
    <x v="2"/>
    <s v="17-Jul-1988"/>
    <n v="12718.21"/>
    <x v="1"/>
    <x v="1"/>
    <x v="2"/>
    <x v="20"/>
  </r>
  <r>
    <s v="ID26"/>
    <s v="Airoldi"/>
    <n v="33.880000000000003"/>
    <x v="25"/>
    <s v="No"/>
    <x v="0"/>
    <x v="0"/>
    <x v="2"/>
    <x v="0"/>
    <x v="0"/>
    <x v="0"/>
    <s v="27-Sep-1993"/>
    <n v="12847.24"/>
    <x v="1"/>
    <x v="2"/>
    <x v="1"/>
    <x v="10"/>
  </r>
  <r>
    <s v="ID27"/>
    <s v="Cater-Cyker"/>
    <n v="30.875"/>
    <x v="26"/>
    <s v="No"/>
    <x v="0"/>
    <x v="0"/>
    <x v="0"/>
    <x v="0"/>
    <x v="0"/>
    <x v="0"/>
    <s v="22-Jun-1960"/>
    <n v="12979.36"/>
    <x v="1"/>
    <x v="1"/>
    <x v="4"/>
    <x v="2"/>
  </r>
  <r>
    <s v="ID28"/>
    <s v="Hamm"/>
    <n v="36.86"/>
    <x v="27"/>
    <s v="Yes"/>
    <x v="0"/>
    <x v="1"/>
    <x v="3"/>
    <x v="0"/>
    <x v="0"/>
    <x v="2"/>
    <s v="9-Nov-1961"/>
    <n v="13041.92"/>
    <x v="1"/>
    <x v="1"/>
    <x v="4"/>
    <x v="21"/>
  </r>
  <r>
    <s v="ID29"/>
    <s v="Cox"/>
    <n v="35.86"/>
    <x v="28"/>
    <s v="Yes"/>
    <x v="0"/>
    <x v="0"/>
    <x v="1"/>
    <x v="0"/>
    <x v="0"/>
    <x v="0"/>
    <s v="7-Sep-1961"/>
    <n v="13129.6"/>
    <x v="1"/>
    <x v="2"/>
    <x v="6"/>
    <x v="21"/>
  </r>
  <r>
    <s v="ID30"/>
    <s v="Sachrajda"/>
    <n v="37.049999999999997"/>
    <x v="29"/>
    <s v="No"/>
    <x v="0"/>
    <x v="0"/>
    <x v="0"/>
    <x v="0"/>
    <x v="0"/>
    <x v="0"/>
    <s v="2-Oct-1990"/>
    <n v="13360.94"/>
    <x v="1"/>
    <x v="1"/>
    <x v="1"/>
    <x v="16"/>
  </r>
  <r>
    <s v="ID31"/>
    <s v="Gareri"/>
    <n v="43.89"/>
    <x v="30"/>
    <s v="No"/>
    <x v="0"/>
    <x v="0"/>
    <x v="0"/>
    <x v="0"/>
    <x v="0"/>
    <x v="0"/>
    <s v="14-Nov-1966"/>
    <n v="13430.27"/>
    <x v="1"/>
    <x v="0"/>
    <x v="3"/>
    <x v="14"/>
  </r>
  <r>
    <s v="ID32"/>
    <s v="Welch"/>
    <n v="42.35"/>
    <x v="31"/>
    <s v="Yes"/>
    <x v="0"/>
    <x v="0"/>
    <x v="0"/>
    <x v="0"/>
    <x v="0"/>
    <x v="2"/>
    <s v="11-Jul-1960"/>
    <n v="13555"/>
    <x v="1"/>
    <x v="0"/>
    <x v="6"/>
    <x v="2"/>
  </r>
  <r>
    <s v="ID33"/>
    <s v="Prindiville"/>
    <n v="31.35"/>
    <x v="32"/>
    <s v="No"/>
    <x v="0"/>
    <x v="0"/>
    <x v="0"/>
    <x v="0"/>
    <x v="0"/>
    <x v="0"/>
    <s v="2-Aug-1981"/>
    <n v="13725.47"/>
    <x v="1"/>
    <x v="2"/>
    <x v="3"/>
    <x v="12"/>
  </r>
  <r>
    <s v="ID34"/>
    <s v="KincaID"/>
    <n v="47.6"/>
    <x v="33"/>
    <s v="Yes"/>
    <x v="0"/>
    <x v="0"/>
    <x v="0"/>
    <x v="0"/>
    <x v="0"/>
    <x v="1"/>
    <s v="19-Dec-1978"/>
    <n v="13874.89"/>
    <x v="0"/>
    <x v="1"/>
    <x v="1"/>
    <x v="22"/>
  </r>
  <r>
    <s v="ID35"/>
    <s v="Bruestle"/>
    <n v="46.2"/>
    <x v="34"/>
    <s v="No"/>
    <x v="0"/>
    <x v="1"/>
    <x v="3"/>
    <x v="0"/>
    <x v="0"/>
    <x v="1"/>
    <s v="8-Jul-1963"/>
    <n v="14007.22"/>
    <x v="0"/>
    <x v="0"/>
    <x v="4"/>
    <x v="4"/>
  </r>
  <r>
    <s v="ID36"/>
    <s v="Lachance"/>
    <n v="32.015000000000001"/>
    <x v="35"/>
    <s v="No"/>
    <x v="0"/>
    <x v="0"/>
    <x v="0"/>
    <x v="0"/>
    <x v="0"/>
    <x v="0"/>
    <s v="10-Oct-1959"/>
    <n v="14254.61"/>
    <x v="0"/>
    <x v="1"/>
    <x v="1"/>
    <x v="6"/>
  </r>
  <r>
    <s v="ID37"/>
    <s v="Eason"/>
    <n v="40.564999999999998"/>
    <x v="36"/>
    <s v="No"/>
    <x v="0"/>
    <x v="0"/>
    <x v="0"/>
    <x v="0"/>
    <x v="0"/>
    <x v="0"/>
    <s v="16-Nov-1988"/>
    <n v="14358.36"/>
    <x v="0"/>
    <x v="2"/>
    <x v="4"/>
    <x v="20"/>
  </r>
  <r>
    <s v="ID38"/>
    <s v="Grummon"/>
    <n v="32.450000000000003"/>
    <x v="37"/>
    <s v="No"/>
    <x v="0"/>
    <x v="0"/>
    <x v="0"/>
    <x v="0"/>
    <x v="0"/>
    <x v="0"/>
    <s v="10-Nov-1996"/>
    <n v="14455.64"/>
    <x v="0"/>
    <x v="0"/>
    <x v="3"/>
    <x v="9"/>
  </r>
  <r>
    <s v="ID39"/>
    <s v="Vanwechel"/>
    <n v="34.96"/>
    <x v="38"/>
    <s v="No"/>
    <x v="0"/>
    <x v="0"/>
    <x v="0"/>
    <x v="0"/>
    <x v="0"/>
    <x v="0"/>
    <s v="21-Aug-1991"/>
    <n v="14630.52"/>
    <x v="0"/>
    <x v="0"/>
    <x v="4"/>
    <x v="18"/>
  </r>
  <r>
    <s v="ID40"/>
    <s v="Fisher"/>
    <n v="35.5"/>
    <x v="39"/>
    <s v="No"/>
    <x v="0"/>
    <x v="1"/>
    <x v="3"/>
    <x v="0"/>
    <x v="0"/>
    <x v="2"/>
    <s v="11-Nov-1970"/>
    <n v="14847.63"/>
    <x v="0"/>
    <x v="2"/>
    <x v="7"/>
    <x v="23"/>
  </r>
  <r>
    <s v="ID41"/>
    <s v="Jenkins"/>
    <n v="52.58"/>
    <x v="40"/>
    <s v="No"/>
    <x v="1"/>
    <x v="0"/>
    <x v="3"/>
    <x v="0"/>
    <x v="0"/>
    <x v="2"/>
    <s v="12-Jun-1968"/>
    <n v="15052.68"/>
    <x v="0"/>
    <x v="2"/>
    <x v="8"/>
    <x v="24"/>
  </r>
  <r>
    <s v="ID42"/>
    <s v="Peters"/>
    <n v="35.200000000000003"/>
    <x v="41"/>
    <s v="Yes"/>
    <x v="0"/>
    <x v="0"/>
    <x v="0"/>
    <x v="0"/>
    <x v="0"/>
    <x v="0"/>
    <s v="16-Sep-1969"/>
    <n v="15260.52"/>
    <x v="0"/>
    <x v="2"/>
    <x v="7"/>
    <x v="25"/>
  </r>
  <r>
    <s v="ID43"/>
    <s v="Aha"/>
    <n v="38.06"/>
    <x v="42"/>
    <s v="No"/>
    <x v="0"/>
    <x v="0"/>
    <x v="0"/>
    <x v="0"/>
    <x v="0"/>
    <x v="0"/>
    <s v="2-Oct-1959"/>
    <n v="15555.19"/>
    <x v="0"/>
    <x v="0"/>
    <x v="1"/>
    <x v="6"/>
  </r>
  <r>
    <s v="ID44"/>
    <s v="McElwain"/>
    <n v="34.21"/>
    <x v="43"/>
    <s v="No"/>
    <x v="0"/>
    <x v="0"/>
    <x v="0"/>
    <x v="0"/>
    <x v="0"/>
    <x v="0"/>
    <s v="25-Dec-1962"/>
    <n v="15840.81"/>
    <x v="0"/>
    <x v="1"/>
    <x v="8"/>
    <x v="26"/>
  </r>
  <r>
    <s v="ID45"/>
    <s v="Januszewski"/>
    <n v="38.94"/>
    <x v="44"/>
    <s v="Yes"/>
    <x v="0"/>
    <x v="0"/>
    <x v="3"/>
    <x v="0"/>
    <x v="0"/>
    <x v="0"/>
    <s v="12-Dec-1993"/>
    <n v="16138.76"/>
    <x v="0"/>
    <x v="0"/>
    <x v="6"/>
    <x v="10"/>
  </r>
  <r>
    <s v="ID46"/>
    <s v="Rohne"/>
    <n v="30.21"/>
    <x v="45"/>
    <s v="Yes"/>
    <x v="0"/>
    <x v="0"/>
    <x v="3"/>
    <x v="0"/>
    <x v="0"/>
    <x v="2"/>
    <s v="20-Dec-2003"/>
    <n v="16450.89"/>
    <x v="0"/>
    <x v="1"/>
    <x v="1"/>
    <x v="5"/>
  </r>
  <r>
    <s v="ID47"/>
    <s v="O'Grady"/>
    <n v="33.630000000000003"/>
    <x v="46"/>
    <s v="Yes"/>
    <x v="0"/>
    <x v="0"/>
    <x v="1"/>
    <x v="0"/>
    <x v="0"/>
    <x v="2"/>
    <s v="29-Jul-1962"/>
    <n v="16779.400000000001"/>
    <x v="0"/>
    <x v="2"/>
    <x v="2"/>
    <x v="26"/>
  </r>
  <r>
    <s v="ID48"/>
    <s v="Peters"/>
    <n v="40.369999999999997"/>
    <x v="47"/>
    <s v="No"/>
    <x v="0"/>
    <x v="0"/>
    <x v="0"/>
    <x v="0"/>
    <x v="0"/>
    <x v="2"/>
    <s v="3-Jun-1998"/>
    <n v="17128.43"/>
    <x v="0"/>
    <x v="0"/>
    <x v="9"/>
    <x v="27"/>
  </r>
  <r>
    <s v="ID49"/>
    <s v="De Simone"/>
    <n v="53.09"/>
    <x v="48"/>
    <s v="Yes"/>
    <x v="0"/>
    <x v="0"/>
    <x v="1"/>
    <x v="0"/>
    <x v="0"/>
    <x v="2"/>
    <s v="29-Dec-1990"/>
    <n v="17496.310000000001"/>
    <x v="2"/>
    <x v="2"/>
    <x v="4"/>
    <x v="16"/>
  </r>
  <r>
    <s v="ID50"/>
    <s v="Beckett"/>
    <n v="31.79"/>
    <x v="49"/>
    <s v="Yes"/>
    <x v="0"/>
    <x v="0"/>
    <x v="1"/>
    <x v="0"/>
    <x v="0"/>
    <x v="2"/>
    <s v="12-Dec-1976"/>
    <n v="17862.919999999998"/>
    <x v="2"/>
    <x v="2"/>
    <x v="1"/>
    <x v="28"/>
  </r>
  <r>
    <s v="ID51"/>
    <s v="Sobrilsky"/>
    <n v="41.895000000000003"/>
    <x v="50"/>
    <s v="Yes"/>
    <x v="0"/>
    <x v="0"/>
    <x v="3"/>
    <x v="0"/>
    <x v="0"/>
    <x v="0"/>
    <s v="15-Jun-1997"/>
    <n v="18218.16"/>
    <x v="2"/>
    <x v="1"/>
    <x v="0"/>
    <x v="27"/>
  </r>
  <r>
    <s v="ID52"/>
    <s v="Wang"/>
    <n v="31.16"/>
    <x v="51"/>
    <s v="No"/>
    <x v="0"/>
    <x v="0"/>
    <x v="0"/>
    <x v="0"/>
    <x v="0"/>
    <x v="0"/>
    <s v="27-Dec-1992"/>
    <n v="18765.88"/>
    <x v="2"/>
    <x v="2"/>
    <x v="1"/>
    <x v="0"/>
  </r>
  <r>
    <s v="ID53"/>
    <s v="Campa"/>
    <n v="34.104999999999997"/>
    <x v="52"/>
    <s v="Yes"/>
    <x v="0"/>
    <x v="1"/>
    <x v="3"/>
    <x v="0"/>
    <x v="0"/>
    <x v="2"/>
    <s v="30-Nov-1992"/>
    <n v="18963.169999999998"/>
    <x v="2"/>
    <x v="1"/>
    <x v="0"/>
    <x v="0"/>
  </r>
  <r>
    <s v="ID54"/>
    <s v="Clifford"/>
    <n v="51.93"/>
    <x v="53"/>
    <s v="No"/>
    <x v="0"/>
    <x v="0"/>
    <x v="0"/>
    <x v="0"/>
    <x v="0"/>
    <x v="0"/>
    <s v="30-Jun-1987"/>
    <n v="19362"/>
    <x v="2"/>
    <x v="0"/>
    <x v="0"/>
    <x v="29"/>
  </r>
  <r>
    <s v="ID55"/>
    <s v="Dalmata"/>
    <n v="38.950000000000003"/>
    <x v="54"/>
    <s v="No"/>
    <x v="0"/>
    <x v="0"/>
    <x v="0"/>
    <x v="0"/>
    <x v="0"/>
    <x v="0"/>
    <s v="14-Jun-1972"/>
    <n v="19749.38"/>
    <x v="2"/>
    <x v="0"/>
    <x v="0"/>
    <x v="17"/>
  </r>
  <r>
    <s v="ID56"/>
    <s v="Vishik"/>
    <n v="36.630000000000003"/>
    <x v="55"/>
    <s v="Yes"/>
    <x v="0"/>
    <x v="0"/>
    <x v="3"/>
    <x v="0"/>
    <x v="0"/>
    <x v="0"/>
    <s v="7-Sep-1993"/>
    <n v="20277.810000000001"/>
    <x v="1"/>
    <x v="0"/>
    <x v="9"/>
    <x v="10"/>
  </r>
  <r>
    <s v="ID57"/>
    <s v="Schorr"/>
    <n v="34.200000000000003"/>
    <x v="56"/>
    <s v="No"/>
    <x v="0"/>
    <x v="0"/>
    <x v="1"/>
    <x v="0"/>
    <x v="0"/>
    <x v="1"/>
    <s v="8-Sep-1967"/>
    <n v="20781.490000000002"/>
    <x v="0"/>
    <x v="0"/>
    <x v="0"/>
    <x v="30"/>
  </r>
  <r>
    <s v="ID58"/>
    <s v="Lusardi"/>
    <n v="50.63"/>
    <x v="57"/>
    <s v="No"/>
    <x v="0"/>
    <x v="0"/>
    <x v="0"/>
    <x v="0"/>
    <x v="0"/>
    <x v="0"/>
    <s v="4-Sep-1980"/>
    <n v="21348.71"/>
    <x v="0"/>
    <x v="1"/>
    <x v="1"/>
    <x v="3"/>
  </r>
  <r>
    <s v="ID59"/>
    <s v="Rayner"/>
    <n v="36.479999999999997"/>
    <x v="58"/>
    <s v="No"/>
    <x v="0"/>
    <x v="0"/>
    <x v="0"/>
    <x v="0"/>
    <x v="0"/>
    <x v="1"/>
    <s v="19-Dec-1975"/>
    <n v="21978.68"/>
    <x v="1"/>
    <x v="0"/>
    <x v="0"/>
    <x v="31"/>
  </r>
  <r>
    <s v="ID60"/>
    <s v="Voghel"/>
    <n v="54.82"/>
    <x v="59"/>
    <s v="No"/>
    <x v="0"/>
    <x v="0"/>
    <x v="0"/>
    <x v="0"/>
    <x v="0"/>
    <x v="0"/>
    <s v="9-Nov-1970"/>
    <n v="23045.57"/>
    <x v="0"/>
    <x v="2"/>
    <x v="3"/>
    <x v="23"/>
  </r>
  <r>
    <s v="ID61"/>
    <s v="Rieth"/>
    <n v="38.06"/>
    <x v="60"/>
    <s v="No"/>
    <x v="0"/>
    <x v="1"/>
    <x v="3"/>
    <x v="0"/>
    <x v="0"/>
    <x v="1"/>
    <s v="8-Aug-1970"/>
    <n v="23887.66"/>
    <x v="0"/>
    <x v="0"/>
    <x v="1"/>
    <x v="23"/>
  </r>
  <r>
    <s v="ID62"/>
    <s v="Gollotto"/>
    <n v="51.48"/>
    <x v="61"/>
    <s v="Yes"/>
    <x v="0"/>
    <x v="0"/>
    <x v="0"/>
    <x v="0"/>
    <x v="0"/>
    <x v="0"/>
    <s v="14-Sep-1972"/>
    <n v="24520.26"/>
    <x v="0"/>
    <x v="0"/>
    <x v="4"/>
    <x v="17"/>
  </r>
  <r>
    <s v="ID63"/>
    <s v="Dunn"/>
    <n v="52.06"/>
    <x v="62"/>
    <s v="No"/>
    <x v="0"/>
    <x v="0"/>
    <x v="0"/>
    <x v="0"/>
    <x v="0"/>
    <x v="0"/>
    <s v="14-Nov-1975"/>
    <n v="24915.22"/>
    <x v="0"/>
    <x v="0"/>
    <x v="1"/>
    <x v="31"/>
  </r>
  <r>
    <s v="ID64"/>
    <s v="Blitzer"/>
    <n v="30.684999999999999"/>
    <x v="13"/>
    <s v="Yes"/>
    <x v="0"/>
    <x v="0"/>
    <x v="0"/>
    <x v="0"/>
    <x v="0"/>
    <x v="0"/>
    <s v="3-Dec-1970"/>
    <n v="25992.82"/>
    <x v="0"/>
    <x v="2"/>
    <x v="0"/>
    <x v="23"/>
  </r>
  <r>
    <s v="ID65"/>
    <s v="Smith"/>
    <n v="36.08"/>
    <x v="63"/>
    <s v="Yes"/>
    <x v="0"/>
    <x v="0"/>
    <x v="3"/>
    <x v="0"/>
    <x v="0"/>
    <x v="0"/>
    <s v="22-Jul-1988"/>
    <n v="26607.89"/>
    <x v="0"/>
    <x v="1"/>
    <x v="4"/>
    <x v="20"/>
  </r>
  <r>
    <s v="ID66"/>
    <s v="Hyland"/>
    <n v="54.99"/>
    <x v="64"/>
    <s v="No"/>
    <x v="0"/>
    <x v="0"/>
    <x v="1"/>
    <x v="0"/>
    <x v="0"/>
    <x v="0"/>
    <s v="2-Dec-1999"/>
    <n v="27236.959999999999"/>
    <x v="0"/>
    <x v="1"/>
    <x v="4"/>
    <x v="32"/>
  </r>
  <r>
    <s v="ID67"/>
    <s v="Ducharme"/>
    <n v="35.97"/>
    <x v="65"/>
    <s v="No"/>
    <x v="0"/>
    <x v="1"/>
    <x v="3"/>
    <x v="0"/>
    <x v="0"/>
    <x v="1"/>
    <s v="7-Oct-1997"/>
    <n v="27625.17"/>
    <x v="2"/>
    <x v="1"/>
    <x v="4"/>
    <x v="27"/>
  </r>
  <r>
    <s v="ID68"/>
    <s v="Johnson"/>
    <n v="45.54"/>
    <x v="66"/>
    <s v="Yes"/>
    <x v="0"/>
    <x v="1"/>
    <x v="3"/>
    <x v="0"/>
    <x v="0"/>
    <x v="2"/>
    <s v="6-Sep-1999"/>
    <n v="28245.34"/>
    <x v="2"/>
    <x v="0"/>
    <x v="4"/>
    <x v="32"/>
  </r>
  <r>
    <s v="ID69"/>
    <s v="Mutz"/>
    <n v="35.53"/>
    <x v="67"/>
    <s v="Yes"/>
    <x v="0"/>
    <x v="0"/>
    <x v="0"/>
    <x v="0"/>
    <x v="0"/>
    <x v="2"/>
    <s v="1-Sep-2003"/>
    <n v="28998.68"/>
    <x v="2"/>
    <x v="0"/>
    <x v="4"/>
    <x v="5"/>
  </r>
  <r>
    <s v="ID70"/>
    <s v="Lee"/>
    <n v="30.8"/>
    <x v="68"/>
    <s v="No"/>
    <x v="0"/>
    <x v="0"/>
    <x v="0"/>
    <x v="0"/>
    <x v="0"/>
    <x v="0"/>
    <s v="3-Nov-1975"/>
    <n v="29583.8"/>
    <x v="2"/>
    <x v="1"/>
    <x v="4"/>
    <x v="31"/>
  </r>
  <r>
    <s v="ID71"/>
    <s v="Turner"/>
    <n v="38.39"/>
    <x v="69"/>
    <s v="No"/>
    <x v="0"/>
    <x v="0"/>
    <x v="3"/>
    <x v="0"/>
    <x v="0"/>
    <x v="2"/>
    <s v="4-Aug-1981"/>
    <n v="30026.87"/>
    <x v="0"/>
    <x v="0"/>
    <x v="1"/>
    <x v="12"/>
  </r>
  <r>
    <s v="ID72"/>
    <s v="Rangel"/>
    <n v="32.299999999999997"/>
    <x v="70"/>
    <s v="No"/>
    <x v="0"/>
    <x v="0"/>
    <x v="1"/>
    <x v="0"/>
    <x v="0"/>
    <x v="2"/>
    <s v="28-Oct-1998"/>
    <n v="30422.03"/>
    <x v="0"/>
    <x v="0"/>
    <x v="4"/>
    <x v="33"/>
  </r>
  <r>
    <s v="ID73"/>
    <s v="Lacey"/>
    <n v="48.8"/>
    <x v="21"/>
    <s v="Yes"/>
    <x v="0"/>
    <x v="0"/>
    <x v="1"/>
    <x v="0"/>
    <x v="0"/>
    <x v="1"/>
    <s v="27-Sep-1995"/>
    <n v="31328.27"/>
    <x v="0"/>
    <x v="2"/>
    <x v="4"/>
    <x v="34"/>
  </r>
  <r>
    <s v="ID74"/>
    <s v="Stiger"/>
    <n v="45.5"/>
    <x v="71"/>
    <s v="No"/>
    <x v="0"/>
    <x v="0"/>
    <x v="0"/>
    <x v="0"/>
    <x v="0"/>
    <x v="0"/>
    <s v="8-Sep-1994"/>
    <n v="32222.81"/>
    <x v="0"/>
    <x v="1"/>
    <x v="4"/>
    <x v="35"/>
  </r>
  <r>
    <s v="ID75"/>
    <s v="Caldwell"/>
    <n v="53.61"/>
    <x v="72"/>
    <s v="Yes"/>
    <x v="0"/>
    <x v="0"/>
    <x v="3"/>
    <x v="0"/>
    <x v="0"/>
    <x v="0"/>
    <s v="9-Jul-1990"/>
    <n v="32734.19"/>
    <x v="0"/>
    <x v="1"/>
    <x v="1"/>
    <x v="16"/>
  </r>
  <r>
    <s v="ID76"/>
    <s v="Marmillod"/>
    <n v="36.19"/>
    <x v="73"/>
    <s v="Yes"/>
    <x v="0"/>
    <x v="0"/>
    <x v="3"/>
    <x v="0"/>
    <x v="0"/>
    <x v="0"/>
    <s v="30-Oct-1969"/>
    <n v="33090.660000000003"/>
    <x v="0"/>
    <x v="2"/>
    <x v="4"/>
    <x v="25"/>
  </r>
  <r>
    <s v="ID77"/>
    <s v="Cloutier-Simons"/>
    <n v="34.6"/>
    <x v="74"/>
    <s v="Yes"/>
    <x v="0"/>
    <x v="0"/>
    <x v="0"/>
    <x v="0"/>
    <x v="0"/>
    <x v="1"/>
    <s v="1-Nov-2004"/>
    <n v="33732.69"/>
    <x v="2"/>
    <x v="1"/>
    <x v="6"/>
    <x v="8"/>
  </r>
  <r>
    <s v="ID78"/>
    <s v="Vegas"/>
    <n v="54.12"/>
    <x v="75"/>
    <s v="No"/>
    <x v="0"/>
    <x v="0"/>
    <x v="0"/>
    <x v="0"/>
    <x v="0"/>
    <x v="0"/>
    <s v="21-Jul-1975"/>
    <n v="34210.33"/>
    <x v="0"/>
    <x v="1"/>
    <x v="1"/>
    <x v="31"/>
  </r>
  <r>
    <s v="ID79"/>
    <s v="Cochran"/>
    <n v="48.82"/>
    <x v="76"/>
    <s v="Yes"/>
    <x v="0"/>
    <x v="0"/>
    <x v="0"/>
    <x v="0"/>
    <x v="0"/>
    <x v="0"/>
    <s v="25-Nov-1976"/>
    <n v="34543.39"/>
    <x v="0"/>
    <x v="0"/>
    <x v="4"/>
    <x v="28"/>
  </r>
  <r>
    <s v="ID80"/>
    <s v="Holtzapple"/>
    <n v="51.01"/>
    <x v="77"/>
    <s v="No"/>
    <x v="0"/>
    <x v="0"/>
    <x v="0"/>
    <x v="0"/>
    <x v="0"/>
    <x v="0"/>
    <s v="29-Aug-1975"/>
    <n v="35050.620000000003"/>
    <x v="0"/>
    <x v="1"/>
    <x v="4"/>
    <x v="31"/>
  </r>
  <r>
    <s v="ID81"/>
    <s v="Meyer"/>
    <n v="45.65"/>
    <x v="78"/>
    <s v="Yes"/>
    <x v="0"/>
    <x v="0"/>
    <x v="3"/>
    <x v="0"/>
    <x v="0"/>
    <x v="2"/>
    <s v="29-Aug-1964"/>
    <n v="35573.26"/>
    <x v="0"/>
    <x v="1"/>
    <x v="4"/>
    <x v="36"/>
  </r>
  <r>
    <s v="ID82"/>
    <s v="Brickley"/>
    <n v="52.9"/>
    <x v="45"/>
    <s v="No"/>
    <x v="0"/>
    <x v="0"/>
    <x v="0"/>
    <x v="0"/>
    <x v="0"/>
    <x v="2"/>
    <s v="22-Jul-1963"/>
    <n v="36074.339999999997"/>
    <x v="0"/>
    <x v="1"/>
    <x v="4"/>
    <x v="4"/>
  </r>
  <r>
    <s v="ID83"/>
    <s v="Magee"/>
    <n v="45.41"/>
    <x v="79"/>
    <s v="Yes"/>
    <x v="0"/>
    <x v="0"/>
    <x v="3"/>
    <x v="0"/>
    <x v="0"/>
    <x v="2"/>
    <s v="18-Oct-1967"/>
    <n v="36332.449999999997"/>
    <x v="2"/>
    <x v="0"/>
    <x v="4"/>
    <x v="30"/>
  </r>
  <r>
    <s v="ID84"/>
    <s v="Thoma"/>
    <n v="49.41"/>
    <x v="80"/>
    <s v="Yes"/>
    <x v="0"/>
    <x v="1"/>
    <x v="3"/>
    <x v="0"/>
    <x v="0"/>
    <x v="2"/>
    <s v="5-Dec-1972"/>
    <n v="36889.99"/>
    <x v="2"/>
    <x v="0"/>
    <x v="4"/>
    <x v="17"/>
  </r>
  <r>
    <s v="ID85"/>
    <s v="Heagy"/>
    <n v="31.824999999999999"/>
    <x v="81"/>
    <s v="No"/>
    <x v="0"/>
    <x v="0"/>
    <x v="1"/>
    <x v="0"/>
    <x v="0"/>
    <x v="2"/>
    <s v="30-Oct-1995"/>
    <n v="37133.9"/>
    <x v="0"/>
    <x v="2"/>
    <x v="0"/>
    <x v="34"/>
  </r>
  <r>
    <s v="ID86"/>
    <s v="Regnier"/>
    <n v="51.28"/>
    <x v="82"/>
    <s v="No"/>
    <x v="0"/>
    <x v="0"/>
    <x v="1"/>
    <x v="0"/>
    <x v="0"/>
    <x v="2"/>
    <s v="28-Oct-1970"/>
    <n v="37675.06"/>
    <x v="0"/>
    <x v="0"/>
    <x v="4"/>
    <x v="23"/>
  </r>
  <r>
    <s v="ID87"/>
    <s v="Parendo"/>
    <n v="34.96"/>
    <x v="83"/>
    <s v="No"/>
    <x v="0"/>
    <x v="1"/>
    <x v="3"/>
    <x v="0"/>
    <x v="0"/>
    <x v="2"/>
    <s v="30-Oct-1989"/>
    <n v="38282.75"/>
    <x v="2"/>
    <x v="2"/>
    <x v="0"/>
    <x v="37"/>
  </r>
  <r>
    <s v="ID88"/>
    <s v="Schell"/>
    <n v="33.11"/>
    <x v="84"/>
    <s v="No"/>
    <x v="0"/>
    <x v="0"/>
    <x v="0"/>
    <x v="0"/>
    <x v="0"/>
    <x v="0"/>
    <s v="15-Jun-1976"/>
    <n v="38740.120000000003"/>
    <x v="0"/>
    <x v="2"/>
    <x v="1"/>
    <x v="28"/>
  </r>
  <r>
    <s v="ID89"/>
    <s v="Driscoll"/>
    <n v="54.74"/>
    <x v="85"/>
    <s v="Yes"/>
    <x v="0"/>
    <x v="1"/>
    <x v="3"/>
    <x v="0"/>
    <x v="0"/>
    <x v="1"/>
    <s v="4-Aug-1982"/>
    <n v="39125.33"/>
    <x v="2"/>
    <x v="1"/>
    <x v="9"/>
    <x v="1"/>
  </r>
  <r>
    <s v="ID90"/>
    <s v="Mitchell"/>
    <n v="32.56"/>
    <x v="86"/>
    <s v="No"/>
    <x v="0"/>
    <x v="1"/>
    <x v="3"/>
    <x v="0"/>
    <x v="0"/>
    <x v="2"/>
    <s v="12-Aug-1977"/>
    <n v="39725.519999999997"/>
    <x v="0"/>
    <x v="1"/>
    <x v="1"/>
    <x v="38"/>
  </r>
  <r>
    <s v="ID91"/>
    <s v="Cutler"/>
    <n v="39.049999999999997"/>
    <x v="87"/>
    <s v="No"/>
    <x v="0"/>
    <x v="0"/>
    <x v="3"/>
    <x v="0"/>
    <x v="0"/>
    <x v="1"/>
    <s v="14-Oct-1983"/>
    <n v="40103.89"/>
    <x v="2"/>
    <x v="2"/>
    <x v="4"/>
    <x v="39"/>
  </r>
  <r>
    <s v="ID92"/>
    <s v="Derian"/>
    <n v="42.75"/>
    <x v="88"/>
    <s v="No"/>
    <x v="0"/>
    <x v="0"/>
    <x v="0"/>
    <x v="0"/>
    <x v="0"/>
    <x v="2"/>
    <s v="26-Dec-1976"/>
    <n v="40720.550000000003"/>
    <x v="2"/>
    <x v="0"/>
    <x v="1"/>
    <x v="28"/>
  </r>
  <r>
    <s v="ID93"/>
    <s v="Farina"/>
    <n v="50.58"/>
    <x v="89"/>
    <s v="No"/>
    <x v="0"/>
    <x v="0"/>
    <x v="1"/>
    <x v="0"/>
    <x v="0"/>
    <x v="2"/>
    <s v="6-Jun-1964"/>
    <n v="41250.39"/>
    <x v="2"/>
    <x v="0"/>
    <x v="4"/>
    <x v="4"/>
  </r>
  <r>
    <s v="ID94"/>
    <s v="Saunders"/>
    <n v="30.495000000000001"/>
    <x v="90"/>
    <s v="Yes"/>
    <x v="0"/>
    <x v="0"/>
    <x v="0"/>
    <x v="0"/>
    <x v="0"/>
    <x v="2"/>
    <s v="8-Jun-1972"/>
    <n v="41919.1"/>
    <x v="2"/>
    <x v="1"/>
    <x v="9"/>
    <x v="40"/>
  </r>
  <r>
    <s v="ID95"/>
    <s v="Kratz"/>
    <n v="48.31"/>
    <x v="8"/>
    <s v="Yes"/>
    <x v="0"/>
    <x v="0"/>
    <x v="1"/>
    <x v="0"/>
    <x v="0"/>
    <x v="0"/>
    <s v="27-Dec-1979"/>
    <n v="42560.43"/>
    <x v="2"/>
    <x v="0"/>
    <x v="0"/>
    <x v="13"/>
  </r>
  <r>
    <s v="ID96"/>
    <s v="Boland"/>
    <n v="48.99"/>
    <x v="91"/>
    <s v="Yes"/>
    <x v="0"/>
    <x v="0"/>
    <x v="3"/>
    <x v="0"/>
    <x v="0"/>
    <x v="0"/>
    <s v="25-Oct-1966"/>
    <n v="43813.87"/>
    <x v="0"/>
    <x v="2"/>
    <x v="0"/>
    <x v="14"/>
  </r>
  <r>
    <s v="ID97"/>
    <s v="Van Hout"/>
    <n v="38.39"/>
    <x v="92"/>
    <s v="Yes"/>
    <x v="0"/>
    <x v="0"/>
    <x v="0"/>
    <x v="0"/>
    <x v="0"/>
    <x v="2"/>
    <s v="13-Aug-1971"/>
    <n v="44641.2"/>
    <x v="0"/>
    <x v="0"/>
    <x v="3"/>
    <x v="40"/>
  </r>
  <r>
    <s v="ID98"/>
    <s v="Ramsey"/>
    <n v="44.34"/>
    <x v="93"/>
    <s v="Yes"/>
    <x v="0"/>
    <x v="0"/>
    <x v="1"/>
    <x v="0"/>
    <x v="0"/>
    <x v="2"/>
    <s v="23-Jun-1969"/>
    <n v="46661.440000000002"/>
    <x v="2"/>
    <x v="0"/>
    <x v="1"/>
    <x v="25"/>
  </r>
  <r>
    <s v="ID99"/>
    <s v="Gage"/>
    <n v="41.51"/>
    <x v="94"/>
    <s v="No"/>
    <x v="0"/>
    <x v="0"/>
    <x v="0"/>
    <x v="0"/>
    <x v="0"/>
    <x v="0"/>
    <s v="16-Nov-1958"/>
    <n v="47928.03"/>
    <x v="0"/>
    <x v="0"/>
    <x v="4"/>
    <x v="41"/>
  </r>
  <r>
    <s v="ID100"/>
    <s v="Gollins"/>
    <n v="48.2"/>
    <x v="95"/>
    <s v="No"/>
    <x v="0"/>
    <x v="0"/>
    <x v="0"/>
    <x v="0"/>
    <x v="0"/>
    <x v="2"/>
    <s v="30-Jun-1993"/>
    <n v="600"/>
    <x v="0"/>
    <x v="1"/>
    <x v="0"/>
    <x v="10"/>
  </r>
  <r>
    <s v="ID101"/>
    <s v="Benestad"/>
    <n v="35.75"/>
    <x v="96"/>
    <s v="Yes"/>
    <x v="0"/>
    <x v="0"/>
    <x v="0"/>
    <x v="0"/>
    <x v="0"/>
    <x v="0"/>
    <s v="19-Sep-2002"/>
    <n v="750"/>
    <x v="1"/>
    <x v="1"/>
    <x v="1"/>
    <x v="42"/>
  </r>
  <r>
    <s v="ID102"/>
    <s v="Aviv"/>
    <n v="53.81"/>
    <x v="97"/>
    <s v="Yes"/>
    <x v="0"/>
    <x v="0"/>
    <x v="0"/>
    <x v="0"/>
    <x v="0"/>
    <x v="0"/>
    <s v="19-Aug-2001"/>
    <n v="964.71"/>
    <x v="1"/>
    <x v="2"/>
    <x v="0"/>
    <x v="7"/>
  </r>
  <r>
    <s v="ID103"/>
    <s v="Burns"/>
    <n v="49.48"/>
    <x v="98"/>
    <s v="No"/>
    <x v="0"/>
    <x v="1"/>
    <x v="3"/>
    <x v="0"/>
    <x v="0"/>
    <x v="2"/>
    <s v="13-Aug-1997"/>
    <n v="1071"/>
    <x v="1"/>
    <x v="0"/>
    <x v="0"/>
    <x v="27"/>
  </r>
  <r>
    <s v="ID104"/>
    <s v="Maldonado"/>
    <n v="34.1"/>
    <x v="46"/>
    <s v="Yes"/>
    <x v="0"/>
    <x v="0"/>
    <x v="0"/>
    <x v="0"/>
    <x v="0"/>
    <x v="2"/>
    <s v="15-Oct-2004"/>
    <n v="1137.01"/>
    <x v="1"/>
    <x v="1"/>
    <x v="0"/>
    <x v="8"/>
  </r>
  <r>
    <s v="ID105"/>
    <s v="Yitref"/>
    <n v="35.299999999999997"/>
    <x v="99"/>
    <s v="Yes"/>
    <x v="0"/>
    <x v="1"/>
    <x v="3"/>
    <x v="0"/>
    <x v="0"/>
    <x v="1"/>
    <s v="12-Nov-2001"/>
    <n v="1167"/>
    <x v="0"/>
    <x v="1"/>
    <x v="0"/>
    <x v="7"/>
  </r>
  <r>
    <s v="ID106"/>
    <s v="Loudon-Brown"/>
    <n v="43.83"/>
    <x v="100"/>
    <s v="Yes"/>
    <x v="0"/>
    <x v="0"/>
    <x v="1"/>
    <x v="0"/>
    <x v="0"/>
    <x v="1"/>
    <s v="12-Dec-2002"/>
    <n v="1237"/>
    <x v="0"/>
    <x v="2"/>
    <x v="0"/>
    <x v="42"/>
  </r>
  <r>
    <s v="ID107"/>
    <s v="Sugathadasa"/>
    <n v="50.07"/>
    <x v="101"/>
    <s v="No"/>
    <x v="0"/>
    <x v="0"/>
    <x v="0"/>
    <x v="0"/>
    <x v="0"/>
    <x v="0"/>
    <s v="15-Aug-2003"/>
    <n v="1261.8599999999999"/>
    <x v="0"/>
    <x v="0"/>
    <x v="4"/>
    <x v="5"/>
  </r>
  <r>
    <s v="ID108"/>
    <s v="Ganley"/>
    <n v="32.774999999999999"/>
    <x v="102"/>
    <s v="No"/>
    <x v="0"/>
    <x v="0"/>
    <x v="0"/>
    <x v="0"/>
    <x v="0"/>
    <x v="2"/>
    <s v="13-Oct-2002"/>
    <n v="1315"/>
    <x v="0"/>
    <x v="2"/>
    <x v="0"/>
    <x v="42"/>
  </r>
  <r>
    <s v="ID109"/>
    <s v="Potter"/>
    <n v="34.104999999999997"/>
    <x v="103"/>
    <s v="No"/>
    <x v="0"/>
    <x v="0"/>
    <x v="3"/>
    <x v="0"/>
    <x v="0"/>
    <x v="2"/>
    <s v="27-Oct-1997"/>
    <n v="1402"/>
    <x v="0"/>
    <x v="0"/>
    <x v="4"/>
    <x v="27"/>
  </r>
  <r>
    <s v="ID110"/>
    <s v="Rasmussen"/>
    <n v="48.93"/>
    <x v="104"/>
    <s v="Yes"/>
    <x v="0"/>
    <x v="0"/>
    <x v="3"/>
    <x v="0"/>
    <x v="0"/>
    <x v="0"/>
    <s v="7-Jul-2001"/>
    <n v="1526.31"/>
    <x v="0"/>
    <x v="0"/>
    <x v="4"/>
    <x v="7"/>
  </r>
  <r>
    <s v="ID111"/>
    <s v="Robinson"/>
    <n v="37.07"/>
    <x v="105"/>
    <s v="Yes"/>
    <x v="0"/>
    <x v="0"/>
    <x v="0"/>
    <x v="0"/>
    <x v="0"/>
    <x v="1"/>
    <s v="4-Dec-2003"/>
    <n v="1627.28"/>
    <x v="0"/>
    <x v="2"/>
    <x v="1"/>
    <x v="5"/>
  </r>
  <r>
    <s v="ID112"/>
    <s v="Antonopoulos"/>
    <n v="51.51"/>
    <x v="106"/>
    <s v="Yes"/>
    <x v="0"/>
    <x v="1"/>
    <x v="3"/>
    <x v="0"/>
    <x v="0"/>
    <x v="1"/>
    <s v="16-Sep-2003"/>
    <n v="1639.56"/>
    <x v="0"/>
    <x v="2"/>
    <x v="1"/>
    <x v="5"/>
  </r>
  <r>
    <s v="ID113"/>
    <s v="Groner"/>
    <n v="34.799999999999997"/>
    <x v="18"/>
    <s v="Yes"/>
    <x v="0"/>
    <x v="0"/>
    <x v="0"/>
    <x v="0"/>
    <x v="0"/>
    <x v="2"/>
    <s v="17-Oct-2004"/>
    <n v="1708"/>
    <x v="1"/>
    <x v="2"/>
    <x v="9"/>
    <x v="8"/>
  </r>
  <r>
    <s v="ID114"/>
    <s v="Zywicki"/>
    <n v="36.67"/>
    <x v="107"/>
    <s v="No"/>
    <x v="0"/>
    <x v="0"/>
    <x v="3"/>
    <x v="0"/>
    <x v="0"/>
    <x v="2"/>
    <s v="14-Nov-2003"/>
    <n v="1737.38"/>
    <x v="1"/>
    <x v="2"/>
    <x v="4"/>
    <x v="5"/>
  </r>
  <r>
    <s v="ID115"/>
    <s v="Cardinal"/>
    <n v="30.9"/>
    <x v="108"/>
    <s v="No"/>
    <x v="0"/>
    <x v="0"/>
    <x v="1"/>
    <x v="0"/>
    <x v="0"/>
    <x v="0"/>
    <s v="11-Aug-2003"/>
    <n v="1832.09"/>
    <x v="1"/>
    <x v="0"/>
    <x v="4"/>
    <x v="5"/>
  </r>
  <r>
    <s v="ID116"/>
    <s v="Alleman"/>
    <n v="30.495000000000001"/>
    <x v="109"/>
    <s v="No"/>
    <x v="0"/>
    <x v="0"/>
    <x v="0"/>
    <x v="0"/>
    <x v="0"/>
    <x v="1"/>
    <s v="10-Aug-2001"/>
    <n v="1906.36"/>
    <x v="1"/>
    <x v="1"/>
    <x v="1"/>
    <x v="7"/>
  </r>
  <r>
    <s v="ID117"/>
    <s v="Stroffolino"/>
    <n v="44.88"/>
    <x v="60"/>
    <s v="No"/>
    <x v="0"/>
    <x v="1"/>
    <x v="3"/>
    <x v="0"/>
    <x v="0"/>
    <x v="1"/>
    <s v="29-Sep-2002"/>
    <n v="1984.45"/>
    <x v="1"/>
    <x v="0"/>
    <x v="9"/>
    <x v="42"/>
  </r>
  <r>
    <s v="ID118"/>
    <s v="Clubb"/>
    <n v="44.32"/>
    <x v="110"/>
    <s v="No"/>
    <x v="0"/>
    <x v="0"/>
    <x v="0"/>
    <x v="0"/>
    <x v="0"/>
    <x v="0"/>
    <s v="28-Nov-2001"/>
    <n v="2104.11"/>
    <x v="0"/>
    <x v="1"/>
    <x v="9"/>
    <x v="7"/>
  </r>
  <r>
    <s v="ID119"/>
    <s v="McGoogan"/>
    <n v="46.39"/>
    <x v="111"/>
    <s v="No"/>
    <x v="0"/>
    <x v="0"/>
    <x v="0"/>
    <x v="0"/>
    <x v="0"/>
    <x v="2"/>
    <s v="27-Dec-2000"/>
    <n v="2150.4699999999998"/>
    <x v="0"/>
    <x v="0"/>
    <x v="4"/>
    <x v="43"/>
  </r>
  <r>
    <s v="ID120"/>
    <s v="Keflezighi"/>
    <n v="42.13"/>
    <x v="112"/>
    <s v="Yes"/>
    <x v="0"/>
    <x v="0"/>
    <x v="3"/>
    <x v="0"/>
    <x v="0"/>
    <x v="2"/>
    <s v="28-Oct-2004"/>
    <n v="2203.7399999999998"/>
    <x v="0"/>
    <x v="2"/>
    <x v="3"/>
    <x v="8"/>
  </r>
  <r>
    <s v="ID121"/>
    <s v="Syed"/>
    <n v="30.78"/>
    <x v="113"/>
    <s v="Yes"/>
    <x v="0"/>
    <x v="0"/>
    <x v="0"/>
    <x v="0"/>
    <x v="0"/>
    <x v="0"/>
    <s v="15-Jul-2002"/>
    <n v="2257.48"/>
    <x v="0"/>
    <x v="1"/>
    <x v="1"/>
    <x v="42"/>
  </r>
  <r>
    <s v="ID122"/>
    <s v="Segal"/>
    <n v="31.35"/>
    <x v="114"/>
    <s v="No"/>
    <x v="0"/>
    <x v="0"/>
    <x v="0"/>
    <x v="0"/>
    <x v="0"/>
    <x v="0"/>
    <s v="17-Dec-1999"/>
    <n v="2395.17"/>
    <x v="0"/>
    <x v="1"/>
    <x v="10"/>
    <x v="32"/>
  </r>
  <r>
    <s v="ID123"/>
    <s v="Defranco"/>
    <n v="41.46"/>
    <x v="115"/>
    <s v="Yes"/>
    <x v="0"/>
    <x v="0"/>
    <x v="1"/>
    <x v="0"/>
    <x v="0"/>
    <x v="2"/>
    <s v="6-Nov-1995"/>
    <n v="2483.7399999999998"/>
    <x v="1"/>
    <x v="2"/>
    <x v="0"/>
    <x v="34"/>
  </r>
  <r>
    <s v="ID124"/>
    <s v="Kells"/>
    <n v="48"/>
    <x v="116"/>
    <s v="No"/>
    <x v="0"/>
    <x v="0"/>
    <x v="0"/>
    <x v="0"/>
    <x v="0"/>
    <x v="0"/>
    <s v="11-Oct-2002"/>
    <n v="2566.4699999999998"/>
    <x v="0"/>
    <x v="0"/>
    <x v="0"/>
    <x v="42"/>
  </r>
  <r>
    <s v="ID125"/>
    <s v="Lawton"/>
    <n v="49.13"/>
    <x v="117"/>
    <s v="No"/>
    <x v="0"/>
    <x v="0"/>
    <x v="0"/>
    <x v="0"/>
    <x v="0"/>
    <x v="2"/>
    <s v="11-Jun-1999"/>
    <n v="2690.11"/>
    <x v="0"/>
    <x v="2"/>
    <x v="1"/>
    <x v="32"/>
  </r>
  <r>
    <s v="ID126"/>
    <s v="Bejar"/>
    <n v="37.799999999999997"/>
    <x v="109"/>
    <s v="No"/>
    <x v="0"/>
    <x v="0"/>
    <x v="3"/>
    <x v="0"/>
    <x v="0"/>
    <x v="1"/>
    <s v="3-Oct-2000"/>
    <n v="2741.95"/>
    <x v="0"/>
    <x v="0"/>
    <x v="3"/>
    <x v="43"/>
  </r>
  <r>
    <s v="ID127"/>
    <s v="Navarro Castro"/>
    <n v="38.299999999999997"/>
    <x v="118"/>
    <s v="No"/>
    <x v="0"/>
    <x v="0"/>
    <x v="0"/>
    <x v="0"/>
    <x v="0"/>
    <x v="0"/>
    <s v="17-Jun-1998"/>
    <n v="2850.68"/>
    <x v="0"/>
    <x v="0"/>
    <x v="1"/>
    <x v="33"/>
  </r>
  <r>
    <s v="ID128"/>
    <s v="Tice"/>
    <n v="32.774999999999999"/>
    <x v="18"/>
    <s v="No"/>
    <x v="0"/>
    <x v="0"/>
    <x v="0"/>
    <x v="0"/>
    <x v="0"/>
    <x v="2"/>
    <s v="30-Sep-2002"/>
    <n v="2943.41"/>
    <x v="0"/>
    <x v="0"/>
    <x v="1"/>
    <x v="42"/>
  </r>
  <r>
    <s v="ID129"/>
    <s v="Wolf"/>
    <n v="34.200000000000003"/>
    <x v="119"/>
    <s v="Yes"/>
    <x v="0"/>
    <x v="0"/>
    <x v="0"/>
    <x v="0"/>
    <x v="0"/>
    <x v="1"/>
    <s v="26-Sep-1994"/>
    <n v="3062.51"/>
    <x v="1"/>
    <x v="1"/>
    <x v="1"/>
    <x v="35"/>
  </r>
  <r>
    <s v="ID130"/>
    <s v="Oppedal"/>
    <n v="30.2"/>
    <x v="8"/>
    <s v="No"/>
    <x v="0"/>
    <x v="0"/>
    <x v="0"/>
    <x v="0"/>
    <x v="0"/>
    <x v="0"/>
    <s v="3-Jul-1996"/>
    <n v="3176.82"/>
    <x v="0"/>
    <x v="1"/>
    <x v="1"/>
    <x v="9"/>
  </r>
  <r>
    <s v="ID131"/>
    <s v="Wright"/>
    <n v="48.32"/>
    <x v="1"/>
    <s v="No"/>
    <x v="0"/>
    <x v="0"/>
    <x v="0"/>
    <x v="0"/>
    <x v="0"/>
    <x v="1"/>
    <s v="1-Jul-1994"/>
    <n v="3277.16"/>
    <x v="0"/>
    <x v="0"/>
    <x v="4"/>
    <x v="35"/>
  </r>
  <r>
    <s v="ID132"/>
    <s v="Ellis"/>
    <n v="44.86"/>
    <x v="24"/>
    <s v="Yes"/>
    <x v="0"/>
    <x v="0"/>
    <x v="0"/>
    <x v="0"/>
    <x v="0"/>
    <x v="2"/>
    <s v="14-Dec-1996"/>
    <n v="3378.91"/>
    <x v="0"/>
    <x v="1"/>
    <x v="4"/>
    <x v="9"/>
  </r>
  <r>
    <s v="ID133"/>
    <s v="Taormina"/>
    <n v="52.15"/>
    <x v="120"/>
    <s v="No"/>
    <x v="0"/>
    <x v="0"/>
    <x v="3"/>
    <x v="0"/>
    <x v="0"/>
    <x v="2"/>
    <s v="12-Oct-1993"/>
    <n v="3471.41"/>
    <x v="0"/>
    <x v="2"/>
    <x v="0"/>
    <x v="10"/>
  </r>
  <r>
    <s v="ID134"/>
    <s v="Lynch"/>
    <n v="41.12"/>
    <x v="121"/>
    <s v="Yes"/>
    <x v="0"/>
    <x v="0"/>
    <x v="0"/>
    <x v="0"/>
    <x v="0"/>
    <x v="0"/>
    <s v="16-Jun-1995"/>
    <n v="3561.89"/>
    <x v="0"/>
    <x v="1"/>
    <x v="0"/>
    <x v="34"/>
  </r>
  <r>
    <s v="ID135"/>
    <s v="Tavella"/>
    <n v="38.39"/>
    <x v="78"/>
    <s v="Yes"/>
    <x v="0"/>
    <x v="0"/>
    <x v="3"/>
    <x v="0"/>
    <x v="0"/>
    <x v="2"/>
    <s v="14-Jun-1985"/>
    <n v="3622.13"/>
    <x v="0"/>
    <x v="1"/>
    <x v="0"/>
    <x v="44"/>
  </r>
  <r>
    <s v="ID136"/>
    <s v="Neufeld"/>
    <n v="46.85"/>
    <x v="69"/>
    <s v="No"/>
    <x v="0"/>
    <x v="1"/>
    <x v="3"/>
    <x v="0"/>
    <x v="0"/>
    <x v="2"/>
    <s v="1-Dec-1986"/>
    <n v="3731.6"/>
    <x v="0"/>
    <x v="2"/>
    <x v="0"/>
    <x v="11"/>
  </r>
  <r>
    <s v="ID137"/>
    <s v="Walhovd"/>
    <n v="42.24"/>
    <x v="122"/>
    <s v="No"/>
    <x v="1"/>
    <x v="0"/>
    <x v="3"/>
    <x v="0"/>
    <x v="0"/>
    <x v="2"/>
    <s v="24-Jun-1999"/>
    <n v="3796.36"/>
    <x v="0"/>
    <x v="0"/>
    <x v="1"/>
    <x v="32"/>
  </r>
  <r>
    <s v="ID138"/>
    <s v="Washburn"/>
    <n v="34.39"/>
    <x v="123"/>
    <s v="No"/>
    <x v="0"/>
    <x v="0"/>
    <x v="0"/>
    <x v="0"/>
    <x v="0"/>
    <x v="1"/>
    <s v="27-Aug-1981"/>
    <n v="3902.07"/>
    <x v="0"/>
    <x v="2"/>
    <x v="0"/>
    <x v="12"/>
  </r>
  <r>
    <s v="ID139"/>
    <s v="Mroz"/>
    <n v="42.89"/>
    <x v="124"/>
    <s v="Yes"/>
    <x v="0"/>
    <x v="0"/>
    <x v="0"/>
    <x v="0"/>
    <x v="0"/>
    <x v="2"/>
    <s v="17-Aug-1996"/>
    <n v="3981.98"/>
    <x v="0"/>
    <x v="2"/>
    <x v="0"/>
    <x v="9"/>
  </r>
  <r>
    <s v="ID140"/>
    <s v="Canaday"/>
    <n v="36.299999999999997"/>
    <x v="125"/>
    <s v="No"/>
    <x v="0"/>
    <x v="0"/>
    <x v="0"/>
    <x v="0"/>
    <x v="0"/>
    <x v="2"/>
    <s v="14-Sep-1995"/>
    <n v="4058.71"/>
    <x v="1"/>
    <x v="0"/>
    <x v="1"/>
    <x v="34"/>
  </r>
  <r>
    <s v="ID141"/>
    <s v="Atkins"/>
    <n v="35.200000000000003"/>
    <x v="126"/>
    <s v="Yes"/>
    <x v="0"/>
    <x v="0"/>
    <x v="3"/>
    <x v="0"/>
    <x v="0"/>
    <x v="0"/>
    <s v="16-Sep-1984"/>
    <n v="4163.21"/>
    <x v="0"/>
    <x v="2"/>
    <x v="1"/>
    <x v="45"/>
  </r>
  <r>
    <s v="ID142"/>
    <s v="Kropelnicki"/>
    <n v="53.62"/>
    <x v="127"/>
    <s v="No"/>
    <x v="0"/>
    <x v="0"/>
    <x v="0"/>
    <x v="0"/>
    <x v="0"/>
    <x v="2"/>
    <s v="18-Jun-1992"/>
    <n v="4266.17"/>
    <x v="1"/>
    <x v="2"/>
    <x v="0"/>
    <x v="0"/>
  </r>
  <r>
    <s v="ID143"/>
    <s v="Braund"/>
    <n v="36.67"/>
    <x v="128"/>
    <s v="No"/>
    <x v="0"/>
    <x v="0"/>
    <x v="0"/>
    <x v="0"/>
    <x v="0"/>
    <x v="1"/>
    <s v="29-Jun-1982"/>
    <n v="4392.7"/>
    <x v="0"/>
    <x v="2"/>
    <x v="0"/>
    <x v="1"/>
  </r>
  <r>
    <s v="ID144"/>
    <s v="Anderson"/>
    <n v="33.4"/>
    <x v="129"/>
    <s v="Yes"/>
    <x v="0"/>
    <x v="0"/>
    <x v="3"/>
    <x v="0"/>
    <x v="0"/>
    <x v="0"/>
    <s v="3-Sep-1991"/>
    <n v="4441.21"/>
    <x v="2"/>
    <x v="2"/>
    <x v="10"/>
    <x v="18"/>
  </r>
  <r>
    <s v="ID145"/>
    <s v="Bilbrey"/>
    <n v="42.71"/>
    <x v="130"/>
    <s v="No"/>
    <x v="0"/>
    <x v="0"/>
    <x v="0"/>
    <x v="0"/>
    <x v="0"/>
    <x v="0"/>
    <s v="16-Jun-1980"/>
    <n v="4515.71"/>
    <x v="0"/>
    <x v="0"/>
    <x v="0"/>
    <x v="3"/>
  </r>
  <r>
    <s v="ID146"/>
    <s v="Curtis"/>
    <n v="41.52"/>
    <x v="131"/>
    <s v="Yes"/>
    <x v="0"/>
    <x v="0"/>
    <x v="1"/>
    <x v="0"/>
    <x v="0"/>
    <x v="0"/>
    <s v="18-Sep-1989"/>
    <n v="4571.41"/>
    <x v="0"/>
    <x v="2"/>
    <x v="1"/>
    <x v="37"/>
  </r>
  <r>
    <s v="ID147"/>
    <s v="Meyer"/>
    <n v="39.4"/>
    <x v="132"/>
    <s v="No"/>
    <x v="0"/>
    <x v="0"/>
    <x v="0"/>
    <x v="0"/>
    <x v="0"/>
    <x v="0"/>
    <s v="22-Jun-2003"/>
    <n v="4687.8"/>
    <x v="0"/>
    <x v="0"/>
    <x v="4"/>
    <x v="5"/>
  </r>
  <r>
    <s v="ID148"/>
    <s v="Bardeesy"/>
    <n v="46.45"/>
    <x v="133"/>
    <s v="No"/>
    <x v="0"/>
    <x v="0"/>
    <x v="0"/>
    <x v="0"/>
    <x v="0"/>
    <x v="2"/>
    <s v="2-Sep-1987"/>
    <n v="4747.05"/>
    <x v="0"/>
    <x v="2"/>
    <x v="0"/>
    <x v="29"/>
  </r>
  <r>
    <s v="ID149"/>
    <s v="Shanahan"/>
    <n v="35.75"/>
    <x v="40"/>
    <s v="No"/>
    <x v="0"/>
    <x v="0"/>
    <x v="0"/>
    <x v="0"/>
    <x v="0"/>
    <x v="2"/>
    <s v="27-Jun-2002"/>
    <n v="4830.63"/>
    <x v="0"/>
    <x v="1"/>
    <x v="4"/>
    <x v="42"/>
  </r>
  <r>
    <s v="ID150"/>
    <s v="Sutter"/>
    <n v="26.07"/>
    <x v="134"/>
    <s v="No"/>
    <x v="0"/>
    <x v="0"/>
    <x v="0"/>
    <x v="0"/>
    <x v="1"/>
    <x v="2"/>
    <s v="27-Oct-1986"/>
    <n v="4889.04"/>
    <x v="0"/>
    <x v="1"/>
    <x v="0"/>
    <x v="11"/>
  </r>
  <r>
    <s v="ID151"/>
    <s v="Yesian"/>
    <n v="36.54"/>
    <x v="135"/>
    <s v="Yes"/>
    <x v="0"/>
    <x v="0"/>
    <x v="3"/>
    <x v="0"/>
    <x v="0"/>
    <x v="2"/>
    <s v="30-Aug-1991"/>
    <n v="4949.76"/>
    <x v="0"/>
    <x v="1"/>
    <x v="0"/>
    <x v="18"/>
  </r>
  <r>
    <s v="ID152"/>
    <s v="Meers"/>
    <n v="51.64"/>
    <x v="120"/>
    <s v="No"/>
    <x v="0"/>
    <x v="0"/>
    <x v="0"/>
    <x v="0"/>
    <x v="0"/>
    <x v="2"/>
    <s v="4-Dec-1997"/>
    <n v="5038.57"/>
    <x v="0"/>
    <x v="2"/>
    <x v="11"/>
    <x v="27"/>
  </r>
  <r>
    <s v="ID153"/>
    <s v="Conlon"/>
    <n v="42.83"/>
    <x v="60"/>
    <s v="No"/>
    <x v="0"/>
    <x v="0"/>
    <x v="1"/>
    <x v="0"/>
    <x v="0"/>
    <x v="1"/>
    <s v="15-Sep-1988"/>
    <n v="5136.75"/>
    <x v="0"/>
    <x v="1"/>
    <x v="0"/>
    <x v="20"/>
  </r>
  <r>
    <s v="ID154"/>
    <s v="Arnstein"/>
    <n v="40.15"/>
    <x v="136"/>
    <s v="No"/>
    <x v="0"/>
    <x v="0"/>
    <x v="3"/>
    <x v="0"/>
    <x v="0"/>
    <x v="1"/>
    <s v="1-Dec-1999"/>
    <n v="5213.22"/>
    <x v="0"/>
    <x v="1"/>
    <x v="1"/>
    <x v="32"/>
  </r>
  <r>
    <s v="ID155"/>
    <s v="Jurek"/>
    <n v="27.8"/>
    <x v="67"/>
    <s v="No"/>
    <x v="0"/>
    <x v="1"/>
    <x v="3"/>
    <x v="0"/>
    <x v="1"/>
    <x v="2"/>
    <s v="20-Oct-1986"/>
    <n v="5272.18"/>
    <x v="0"/>
    <x v="0"/>
    <x v="1"/>
    <x v="11"/>
  </r>
  <r>
    <s v="ID156"/>
    <s v="Thill"/>
    <n v="45.81"/>
    <x v="70"/>
    <s v="Yes"/>
    <x v="0"/>
    <x v="1"/>
    <x v="3"/>
    <x v="0"/>
    <x v="0"/>
    <x v="2"/>
    <s v="7-Dec-1994"/>
    <n v="5364.66"/>
    <x v="0"/>
    <x v="1"/>
    <x v="4"/>
    <x v="35"/>
  </r>
  <r>
    <s v="ID157"/>
    <s v="Glaz"/>
    <n v="34.43"/>
    <x v="137"/>
    <s v="Yes"/>
    <x v="0"/>
    <x v="0"/>
    <x v="3"/>
    <x v="0"/>
    <x v="0"/>
    <x v="0"/>
    <s v="27-Sep-1982"/>
    <n v="5415.66"/>
    <x v="0"/>
    <x v="0"/>
    <x v="0"/>
    <x v="1"/>
  </r>
  <r>
    <s v="ID158"/>
    <s v="Sampson"/>
    <n v="41.33"/>
    <x v="138"/>
    <s v="Yes"/>
    <x v="0"/>
    <x v="0"/>
    <x v="0"/>
    <x v="0"/>
    <x v="0"/>
    <x v="2"/>
    <s v="17-Aug-1984"/>
    <n v="5488.26"/>
    <x v="0"/>
    <x v="0"/>
    <x v="4"/>
    <x v="45"/>
  </r>
  <r>
    <s v="ID159"/>
    <s v="Duliba"/>
    <n v="31.92"/>
    <x v="89"/>
    <s v="Yes"/>
    <x v="0"/>
    <x v="0"/>
    <x v="3"/>
    <x v="0"/>
    <x v="0"/>
    <x v="2"/>
    <s v="15-Nov-1994"/>
    <n v="5615.37"/>
    <x v="0"/>
    <x v="0"/>
    <x v="4"/>
    <x v="35"/>
  </r>
  <r>
    <s v="ID160"/>
    <s v="Tanguay"/>
    <n v="39.799999999999997"/>
    <x v="116"/>
    <s v="Yes"/>
    <x v="0"/>
    <x v="0"/>
    <x v="1"/>
    <x v="0"/>
    <x v="0"/>
    <x v="0"/>
    <s v="18-Dec-1971"/>
    <n v="5720.38"/>
    <x v="0"/>
    <x v="1"/>
    <x v="0"/>
    <x v="40"/>
  </r>
  <r>
    <s v="ID161"/>
    <s v="McClelland"/>
    <n v="42.82"/>
    <x v="139"/>
    <s v="No"/>
    <x v="0"/>
    <x v="0"/>
    <x v="0"/>
    <x v="0"/>
    <x v="0"/>
    <x v="2"/>
    <s v="20-Aug-1995"/>
    <n v="5843.99"/>
    <x v="0"/>
    <x v="2"/>
    <x v="11"/>
    <x v="34"/>
  </r>
  <r>
    <s v="ID162"/>
    <s v="Gorman"/>
    <n v="33.630000000000003"/>
    <x v="140"/>
    <s v="No"/>
    <x v="0"/>
    <x v="0"/>
    <x v="0"/>
    <x v="0"/>
    <x v="0"/>
    <x v="2"/>
    <s v="13-Aug-2003"/>
    <n v="5957.35"/>
    <x v="0"/>
    <x v="2"/>
    <x v="1"/>
    <x v="5"/>
  </r>
  <r>
    <s v="ID163"/>
    <s v="Nishimura"/>
    <n v="37.07"/>
    <x v="141"/>
    <s v="No"/>
    <x v="1"/>
    <x v="0"/>
    <x v="3"/>
    <x v="0"/>
    <x v="0"/>
    <x v="2"/>
    <s v="17-Aug-1974"/>
    <n v="5990.17"/>
    <x v="0"/>
    <x v="2"/>
    <x v="0"/>
    <x v="46"/>
  </r>
  <r>
    <s v="ID164"/>
    <s v="Brimble"/>
    <n v="35.625"/>
    <x v="142"/>
    <s v="No"/>
    <x v="0"/>
    <x v="0"/>
    <x v="0"/>
    <x v="0"/>
    <x v="0"/>
    <x v="0"/>
    <s v="21-Jul-1985"/>
    <n v="6112.35"/>
    <x v="0"/>
    <x v="1"/>
    <x v="1"/>
    <x v="44"/>
  </r>
  <r>
    <s v="ID165"/>
    <s v="Trenk"/>
    <n v="42.69"/>
    <x v="143"/>
    <s v="No"/>
    <x v="0"/>
    <x v="1"/>
    <x v="3"/>
    <x v="0"/>
    <x v="0"/>
    <x v="2"/>
    <s v="6-Oct-1984"/>
    <n v="6170.96"/>
    <x v="0"/>
    <x v="1"/>
    <x v="0"/>
    <x v="45"/>
  </r>
  <r>
    <s v="ID166"/>
    <s v="Wittmann"/>
    <n v="37.869999999999997"/>
    <x v="144"/>
    <s v="Yes"/>
    <x v="0"/>
    <x v="1"/>
    <x v="3"/>
    <x v="0"/>
    <x v="0"/>
    <x v="2"/>
    <s v="12-Aug-1992"/>
    <n v="6208.5"/>
    <x v="0"/>
    <x v="1"/>
    <x v="5"/>
    <x v="0"/>
  </r>
  <r>
    <s v="ID167"/>
    <s v="Tremblay"/>
    <n v="40.61"/>
    <x v="96"/>
    <s v="Yes"/>
    <x v="0"/>
    <x v="0"/>
    <x v="3"/>
    <x v="0"/>
    <x v="0"/>
    <x v="0"/>
    <s v="16-Oct-1993"/>
    <n v="6276.3"/>
    <x v="0"/>
    <x v="1"/>
    <x v="11"/>
    <x v="10"/>
  </r>
  <r>
    <s v="ID168"/>
    <s v="Scofield"/>
    <n v="30.78"/>
    <x v="145"/>
    <s v="Yes"/>
    <x v="0"/>
    <x v="0"/>
    <x v="0"/>
    <x v="0"/>
    <x v="0"/>
    <x v="2"/>
    <s v="21-Oct-1983"/>
    <n v="6338.08"/>
    <x v="0"/>
    <x v="1"/>
    <x v="0"/>
    <x v="39"/>
  </r>
  <r>
    <s v="ID169"/>
    <s v="Yost"/>
    <n v="49.49"/>
    <x v="146"/>
    <s v="No"/>
    <x v="0"/>
    <x v="0"/>
    <x v="0"/>
    <x v="0"/>
    <x v="0"/>
    <x v="2"/>
    <s v="9-Sep-1987"/>
    <n v="6402.29"/>
    <x v="0"/>
    <x v="0"/>
    <x v="3"/>
    <x v="29"/>
  </r>
  <r>
    <s v="ID170"/>
    <s v="Torphy"/>
    <n v="37.619999999999997"/>
    <x v="147"/>
    <s v="Yes"/>
    <x v="1"/>
    <x v="0"/>
    <x v="1"/>
    <x v="0"/>
    <x v="0"/>
    <x v="1"/>
    <s v="1-Dec-1970"/>
    <n v="6481.67"/>
    <x v="0"/>
    <x v="2"/>
    <x v="0"/>
    <x v="23"/>
  </r>
  <r>
    <s v="ID171"/>
    <s v="Busby"/>
    <n v="36.08"/>
    <x v="148"/>
    <s v="Yes"/>
    <x v="0"/>
    <x v="0"/>
    <x v="3"/>
    <x v="0"/>
    <x v="0"/>
    <x v="1"/>
    <s v="20-Sep-1984"/>
    <n v="6555.07"/>
    <x v="0"/>
    <x v="2"/>
    <x v="3"/>
    <x v="45"/>
  </r>
  <r>
    <s v="ID172"/>
    <s v="Nguyen"/>
    <n v="33.5"/>
    <x v="66"/>
    <s v="No"/>
    <x v="0"/>
    <x v="0"/>
    <x v="0"/>
    <x v="0"/>
    <x v="0"/>
    <x v="2"/>
    <s v="8-Nov-1970"/>
    <n v="6651.26"/>
    <x v="0"/>
    <x v="0"/>
    <x v="0"/>
    <x v="23"/>
  </r>
  <r>
    <s v="ID173"/>
    <s v="Hanley"/>
    <n v="47.46"/>
    <x v="149"/>
    <s v="Yes"/>
    <x v="0"/>
    <x v="0"/>
    <x v="3"/>
    <x v="0"/>
    <x v="0"/>
    <x v="1"/>
    <s v="21-Oct-1978"/>
    <n v="6737.98"/>
    <x v="0"/>
    <x v="0"/>
    <x v="0"/>
    <x v="22"/>
  </r>
  <r>
    <s v="ID174"/>
    <s v="Scheer"/>
    <n v="49.24"/>
    <x v="150"/>
    <s v="No"/>
    <x v="0"/>
    <x v="0"/>
    <x v="0"/>
    <x v="0"/>
    <x v="0"/>
    <x v="2"/>
    <s v="24-Dec-1985"/>
    <n v="6796.86"/>
    <x v="1"/>
    <x v="0"/>
    <x v="1"/>
    <x v="44"/>
  </r>
  <r>
    <s v="ID175"/>
    <s v="Rankin"/>
    <n v="54.4"/>
    <x v="151"/>
    <s v="No"/>
    <x v="0"/>
    <x v="0"/>
    <x v="3"/>
    <x v="0"/>
    <x v="0"/>
    <x v="2"/>
    <s v="23-Jun-1981"/>
    <n v="6875.96"/>
    <x v="0"/>
    <x v="2"/>
    <x v="4"/>
    <x v="12"/>
  </r>
  <r>
    <s v="ID176"/>
    <s v="Ricardi"/>
    <n v="35.53"/>
    <x v="152"/>
    <s v="No"/>
    <x v="0"/>
    <x v="0"/>
    <x v="3"/>
    <x v="0"/>
    <x v="0"/>
    <x v="2"/>
    <s v="10-Dec-1985"/>
    <n v="6985.51"/>
    <x v="0"/>
    <x v="2"/>
    <x v="12"/>
    <x v="44"/>
  </r>
  <r>
    <s v="ID177"/>
    <s v="Karkos"/>
    <n v="39.729999999999997"/>
    <x v="149"/>
    <s v="No"/>
    <x v="0"/>
    <x v="0"/>
    <x v="0"/>
    <x v="0"/>
    <x v="0"/>
    <x v="1"/>
    <s v="6-Oct-1982"/>
    <n v="7077.19"/>
    <x v="0"/>
    <x v="0"/>
    <x v="3"/>
    <x v="1"/>
  </r>
  <r>
    <s v="ID178"/>
    <s v="Price-Dierksen"/>
    <n v="35.68"/>
    <x v="153"/>
    <s v="No"/>
    <x v="0"/>
    <x v="0"/>
    <x v="0"/>
    <x v="0"/>
    <x v="0"/>
    <x v="0"/>
    <s v="6-Sep-1978"/>
    <n v="7152.67"/>
    <x v="1"/>
    <x v="2"/>
    <x v="0"/>
    <x v="22"/>
  </r>
  <r>
    <s v="ID179"/>
    <s v="Knispel"/>
    <n v="48.86"/>
    <x v="34"/>
    <s v="No"/>
    <x v="0"/>
    <x v="0"/>
    <x v="0"/>
    <x v="0"/>
    <x v="0"/>
    <x v="1"/>
    <s v="28-Jun-1991"/>
    <n v="7220.25"/>
    <x v="0"/>
    <x v="2"/>
    <x v="5"/>
    <x v="18"/>
  </r>
  <r>
    <s v="ID180"/>
    <s v="King"/>
    <n v="34.799999999999997"/>
    <x v="154"/>
    <s v="Yes"/>
    <x v="0"/>
    <x v="1"/>
    <x v="3"/>
    <x v="1"/>
    <x v="0"/>
    <x v="0"/>
    <s v="6-Jun-1965"/>
    <n v="7304.65"/>
    <x v="1"/>
    <x v="0"/>
    <x v="0"/>
    <x v="36"/>
  </r>
  <r>
    <s v="ID181"/>
    <s v="Samuelson"/>
    <n v="32.49"/>
    <x v="144"/>
    <s v="No"/>
    <x v="0"/>
    <x v="1"/>
    <x v="3"/>
    <x v="0"/>
    <x v="0"/>
    <x v="2"/>
    <s v="1-Dec-1977"/>
    <n v="7348.14"/>
    <x v="0"/>
    <x v="1"/>
    <x v="4"/>
    <x v="38"/>
  </r>
  <r>
    <s v="ID182"/>
    <s v="Fredsall"/>
    <n v="39"/>
    <x v="155"/>
    <s v="No"/>
    <x v="0"/>
    <x v="0"/>
    <x v="1"/>
    <x v="0"/>
    <x v="0"/>
    <x v="1"/>
    <s v="25-Aug-1977"/>
    <n v="7441.05"/>
    <x v="1"/>
    <x v="2"/>
    <x v="4"/>
    <x v="38"/>
  </r>
  <r>
    <s v="ID183"/>
    <s v="Eggleston"/>
    <n v="35.299999999999997"/>
    <x v="34"/>
    <s v="No"/>
    <x v="0"/>
    <x v="0"/>
    <x v="3"/>
    <x v="0"/>
    <x v="0"/>
    <x v="1"/>
    <s v="18-Oct-1978"/>
    <n v="7518.03"/>
    <x v="0"/>
    <x v="0"/>
    <x v="1"/>
    <x v="22"/>
  </r>
  <r>
    <s v="ID184"/>
    <s v="Palombaro"/>
    <n v="33.42"/>
    <x v="156"/>
    <s v="No"/>
    <x v="0"/>
    <x v="0"/>
    <x v="0"/>
    <x v="0"/>
    <x v="0"/>
    <x v="0"/>
    <s v="6-Nov-1978"/>
    <n v="7624.63"/>
    <x v="0"/>
    <x v="1"/>
    <x v="4"/>
    <x v="22"/>
  </r>
  <r>
    <s v="ID185"/>
    <s v="Silva"/>
    <n v="37.18"/>
    <x v="157"/>
    <s v="Yes"/>
    <x v="0"/>
    <x v="0"/>
    <x v="1"/>
    <x v="0"/>
    <x v="0"/>
    <x v="0"/>
    <s v="9-Oct-1976"/>
    <n v="7662.47"/>
    <x v="0"/>
    <x v="1"/>
    <x v="4"/>
    <x v="28"/>
  </r>
  <r>
    <s v="ID186"/>
    <s v="Bugala"/>
    <n v="33.33"/>
    <x v="158"/>
    <s v="Yes"/>
    <x v="0"/>
    <x v="0"/>
    <x v="1"/>
    <x v="1"/>
    <x v="0"/>
    <x v="0"/>
    <s v="29-Aug-1977"/>
    <n v="7731.86"/>
    <x v="0"/>
    <x v="0"/>
    <x v="1"/>
    <x v="38"/>
  </r>
  <r>
    <s v="ID187"/>
    <s v="Dublin"/>
    <n v="53.21"/>
    <x v="159"/>
    <s v="No"/>
    <x v="0"/>
    <x v="0"/>
    <x v="3"/>
    <x v="0"/>
    <x v="0"/>
    <x v="2"/>
    <s v="12-Oct-1989"/>
    <n v="7824.37"/>
    <x v="0"/>
    <x v="2"/>
    <x v="1"/>
    <x v="37"/>
  </r>
  <r>
    <s v="ID188"/>
    <s v="Cleland"/>
    <n v="38.729999999999997"/>
    <x v="73"/>
    <s v="No"/>
    <x v="0"/>
    <x v="0"/>
    <x v="1"/>
    <x v="0"/>
    <x v="0"/>
    <x v="0"/>
    <s v="28-Aug-1983"/>
    <n v="7985.82"/>
    <x v="0"/>
    <x v="1"/>
    <x v="3"/>
    <x v="39"/>
  </r>
  <r>
    <s v="ID189"/>
    <s v="Evans"/>
    <n v="29.73"/>
    <x v="160"/>
    <s v="No"/>
    <x v="0"/>
    <x v="0"/>
    <x v="0"/>
    <x v="0"/>
    <x v="1"/>
    <x v="0"/>
    <s v="27-Dec-1982"/>
    <n v="8059.68"/>
    <x v="0"/>
    <x v="0"/>
    <x v="1"/>
    <x v="1"/>
  </r>
  <r>
    <s v="ID190"/>
    <s v="Boyd"/>
    <n v="34.700000000000003"/>
    <x v="161"/>
    <s v="No"/>
    <x v="0"/>
    <x v="1"/>
    <x v="3"/>
    <x v="0"/>
    <x v="0"/>
    <x v="2"/>
    <s v="1-Sep-1978"/>
    <n v="8116.27"/>
    <x v="1"/>
    <x v="1"/>
    <x v="1"/>
    <x v="22"/>
  </r>
  <r>
    <s v="ID191"/>
    <s v="Roulier"/>
    <n v="38.28"/>
    <x v="162"/>
    <s v="Yes"/>
    <x v="0"/>
    <x v="0"/>
    <x v="3"/>
    <x v="0"/>
    <x v="0"/>
    <x v="0"/>
    <s v="30-Jun-1978"/>
    <n v="8219.2000000000007"/>
    <x v="0"/>
    <x v="2"/>
    <x v="0"/>
    <x v="22"/>
  </r>
  <r>
    <s v="ID192"/>
    <s v="Mullins"/>
    <n v="33.57"/>
    <x v="163"/>
    <s v="Yes"/>
    <x v="0"/>
    <x v="0"/>
    <x v="0"/>
    <x v="0"/>
    <x v="0"/>
    <x v="0"/>
    <s v="26-Jun-1978"/>
    <n v="8302.5400000000009"/>
    <x v="1"/>
    <x v="0"/>
    <x v="9"/>
    <x v="22"/>
  </r>
  <r>
    <s v="ID193"/>
    <s v="Hofmann"/>
    <n v="52.06"/>
    <x v="164"/>
    <s v="No"/>
    <x v="0"/>
    <x v="0"/>
    <x v="3"/>
    <x v="0"/>
    <x v="0"/>
    <x v="2"/>
    <s v="4-Sep-1977"/>
    <n v="8413.4599999999991"/>
    <x v="1"/>
    <x v="1"/>
    <x v="1"/>
    <x v="38"/>
  </r>
  <r>
    <s v="ID194"/>
    <s v="Garcia Garcia"/>
    <n v="38.17"/>
    <x v="165"/>
    <s v="No"/>
    <x v="1"/>
    <x v="0"/>
    <x v="3"/>
    <x v="0"/>
    <x v="0"/>
    <x v="2"/>
    <s v="21-Jun-1977"/>
    <n v="8516.83"/>
    <x v="0"/>
    <x v="1"/>
    <x v="0"/>
    <x v="38"/>
  </r>
  <r>
    <s v="ID195"/>
    <s v="Klecker"/>
    <n v="36.954999999999998"/>
    <x v="85"/>
    <s v="No"/>
    <x v="0"/>
    <x v="1"/>
    <x v="3"/>
    <x v="0"/>
    <x v="0"/>
    <x v="1"/>
    <s v="26-Sep-1975"/>
    <n v="8569.86"/>
    <x v="0"/>
    <x v="0"/>
    <x v="0"/>
    <x v="31"/>
  </r>
  <r>
    <s v="ID196"/>
    <s v="Cancre"/>
    <n v="34.4"/>
    <x v="166"/>
    <s v="No"/>
    <x v="0"/>
    <x v="1"/>
    <x v="3"/>
    <x v="0"/>
    <x v="0"/>
    <x v="2"/>
    <s v="3-Aug-1975"/>
    <n v="8627.5400000000009"/>
    <x v="0"/>
    <x v="2"/>
    <x v="6"/>
    <x v="31"/>
  </r>
  <r>
    <s v="ID197"/>
    <s v="Denucci"/>
    <n v="31.73"/>
    <x v="167"/>
    <s v="No"/>
    <x v="0"/>
    <x v="0"/>
    <x v="0"/>
    <x v="0"/>
    <x v="0"/>
    <x v="2"/>
    <s v="23-Aug-1971"/>
    <n v="8782.4699999999993"/>
    <x v="0"/>
    <x v="0"/>
    <x v="4"/>
    <x v="40"/>
  </r>
  <r>
    <s v="ID198"/>
    <s v="Saldana"/>
    <n v="36.64"/>
    <x v="168"/>
    <s v="No"/>
    <x v="0"/>
    <x v="0"/>
    <x v="0"/>
    <x v="0"/>
    <x v="0"/>
    <x v="0"/>
    <s v="9-Sep-1973"/>
    <n v="8890.59"/>
    <x v="0"/>
    <x v="0"/>
    <x v="1"/>
    <x v="15"/>
  </r>
  <r>
    <s v="ID199"/>
    <s v="Weinberg"/>
    <n v="36.85"/>
    <x v="169"/>
    <s v="No"/>
    <x v="1"/>
    <x v="0"/>
    <x v="3"/>
    <x v="0"/>
    <x v="0"/>
    <x v="1"/>
    <s v="21-Jul-1974"/>
    <n v="8978.19"/>
    <x v="0"/>
    <x v="2"/>
    <x v="0"/>
    <x v="46"/>
  </r>
  <r>
    <s v="ID200"/>
    <s v="Walsh"/>
    <n v="33.33"/>
    <x v="170"/>
    <s v="Yes"/>
    <x v="0"/>
    <x v="1"/>
    <x v="3"/>
    <x v="0"/>
    <x v="0"/>
    <x v="2"/>
    <s v="24-Oct-1970"/>
    <n v="9171.75"/>
    <x v="0"/>
    <x v="2"/>
    <x v="1"/>
    <x v="23"/>
  </r>
  <r>
    <s v="ID201"/>
    <s v="Pasten"/>
    <n v="39.14"/>
    <x v="171"/>
    <s v="No"/>
    <x v="0"/>
    <x v="1"/>
    <x v="3"/>
    <x v="0"/>
    <x v="0"/>
    <x v="2"/>
    <s v="2-Jul-1971"/>
    <n v="9283.56"/>
    <x v="0"/>
    <x v="0"/>
    <x v="0"/>
    <x v="40"/>
  </r>
  <r>
    <s v="ID202"/>
    <s v="LaBelle"/>
    <n v="32.9"/>
    <x v="106"/>
    <s v="Yes"/>
    <x v="0"/>
    <x v="0"/>
    <x v="0"/>
    <x v="0"/>
    <x v="0"/>
    <x v="1"/>
    <s v="8-Oct-1971"/>
    <n v="9361.33"/>
    <x v="1"/>
    <x v="1"/>
    <x v="9"/>
    <x v="40"/>
  </r>
  <r>
    <s v="ID203"/>
    <s v="Guzman"/>
    <n v="29.78"/>
    <x v="172"/>
    <s v="Yes"/>
    <x v="0"/>
    <x v="1"/>
    <x v="3"/>
    <x v="0"/>
    <x v="1"/>
    <x v="0"/>
    <s v="14-Nov-1987"/>
    <n v="9448.42"/>
    <x v="0"/>
    <x v="0"/>
    <x v="5"/>
    <x v="29"/>
  </r>
  <r>
    <s v="ID204"/>
    <s v="Turnbull"/>
    <n v="32.78"/>
    <x v="173"/>
    <s v="No"/>
    <x v="0"/>
    <x v="0"/>
    <x v="0"/>
    <x v="0"/>
    <x v="0"/>
    <x v="2"/>
    <s v="14-Aug-1974"/>
    <n v="9563.0300000000007"/>
    <x v="1"/>
    <x v="1"/>
    <x v="4"/>
    <x v="46"/>
  </r>
  <r>
    <s v="ID205"/>
    <s v="Aguero"/>
    <n v="41.65"/>
    <x v="129"/>
    <s v="Yes"/>
    <x v="0"/>
    <x v="0"/>
    <x v="0"/>
    <x v="0"/>
    <x v="0"/>
    <x v="0"/>
    <s v="19-Dec-1979"/>
    <n v="9630.2999999999993"/>
    <x v="0"/>
    <x v="2"/>
    <x v="5"/>
    <x v="13"/>
  </r>
  <r>
    <s v="ID206"/>
    <s v="Woodward"/>
    <n v="50.79"/>
    <x v="150"/>
    <s v="No"/>
    <x v="0"/>
    <x v="0"/>
    <x v="3"/>
    <x v="0"/>
    <x v="0"/>
    <x v="2"/>
    <s v="27-Jun-1975"/>
    <n v="9715.84"/>
    <x v="0"/>
    <x v="1"/>
    <x v="3"/>
    <x v="31"/>
  </r>
  <r>
    <s v="ID207"/>
    <s v="McElroy"/>
    <n v="35.43"/>
    <x v="174"/>
    <s v="Yes"/>
    <x v="0"/>
    <x v="0"/>
    <x v="0"/>
    <x v="0"/>
    <x v="0"/>
    <x v="2"/>
    <s v="26-Sep-1972"/>
    <n v="9836.2099999999991"/>
    <x v="0"/>
    <x v="0"/>
    <x v="5"/>
    <x v="17"/>
  </r>
  <r>
    <s v="ID208"/>
    <s v="Lopez"/>
    <n v="35.25"/>
    <x v="118"/>
    <s v="No"/>
    <x v="0"/>
    <x v="0"/>
    <x v="0"/>
    <x v="0"/>
    <x v="0"/>
    <x v="0"/>
    <s v="3-Oct-1971"/>
    <n v="9877.61"/>
    <x v="0"/>
    <x v="1"/>
    <x v="0"/>
    <x v="40"/>
  </r>
  <r>
    <s v="ID209"/>
    <s v="Cardosi"/>
    <n v="36.85"/>
    <x v="175"/>
    <s v="No"/>
    <x v="0"/>
    <x v="0"/>
    <x v="0"/>
    <x v="0"/>
    <x v="0"/>
    <x v="0"/>
    <s v="11-Aug-1970"/>
    <n v="9991.0400000000009"/>
    <x v="0"/>
    <x v="0"/>
    <x v="1"/>
    <x v="23"/>
  </r>
  <r>
    <s v="ID210"/>
    <s v="Looney"/>
    <n v="31.02"/>
    <x v="176"/>
    <s v="No"/>
    <x v="1"/>
    <x v="0"/>
    <x v="3"/>
    <x v="0"/>
    <x v="0"/>
    <x v="2"/>
    <s v="5-Sep-1997"/>
    <n v="10139.84"/>
    <x v="1"/>
    <x v="2"/>
    <x v="1"/>
    <x v="27"/>
  </r>
  <r>
    <s v="ID211"/>
    <s v="Zyryanov"/>
    <n v="35.6"/>
    <x v="93"/>
    <s v="Yes"/>
    <x v="1"/>
    <x v="0"/>
    <x v="1"/>
    <x v="0"/>
    <x v="0"/>
    <x v="2"/>
    <s v="5-Sep-1973"/>
    <n v="10264.44"/>
    <x v="1"/>
    <x v="2"/>
    <x v="1"/>
    <x v="15"/>
  </r>
  <r>
    <s v="ID212"/>
    <s v="Gavin"/>
    <n v="34.39"/>
    <x v="177"/>
    <s v="No"/>
    <x v="0"/>
    <x v="0"/>
    <x v="0"/>
    <x v="0"/>
    <x v="0"/>
    <x v="0"/>
    <s v="8-Aug-1973"/>
    <n v="10345.93"/>
    <x v="1"/>
    <x v="2"/>
    <x v="5"/>
    <x v="15"/>
  </r>
  <r>
    <s v="ID213"/>
    <s v="Littlefield"/>
    <n v="29.06"/>
    <x v="178"/>
    <s v="Yes"/>
    <x v="0"/>
    <x v="0"/>
    <x v="3"/>
    <x v="0"/>
    <x v="1"/>
    <x v="1"/>
    <s v="27-Dec-1968"/>
    <n v="10422.92"/>
    <x v="1"/>
    <x v="1"/>
    <x v="6"/>
    <x v="24"/>
  </r>
  <r>
    <s v="ID214"/>
    <s v="Shearer"/>
    <n v="35.799999999999997"/>
    <x v="179"/>
    <s v="No"/>
    <x v="0"/>
    <x v="0"/>
    <x v="1"/>
    <x v="0"/>
    <x v="0"/>
    <x v="0"/>
    <s v="25-Oct-1977"/>
    <n v="10495.6"/>
    <x v="1"/>
    <x v="1"/>
    <x v="1"/>
    <x v="38"/>
  </r>
  <r>
    <s v="ID215"/>
    <s v="Armstrong"/>
    <n v="49.8"/>
    <x v="180"/>
    <s v="No"/>
    <x v="0"/>
    <x v="0"/>
    <x v="3"/>
    <x v="0"/>
    <x v="0"/>
    <x v="2"/>
    <s v="2-Jul-1966"/>
    <n v="10602.39"/>
    <x v="1"/>
    <x v="0"/>
    <x v="4"/>
    <x v="14"/>
  </r>
  <r>
    <s v="ID216"/>
    <s v="Warriner"/>
    <n v="35.71"/>
    <x v="181"/>
    <s v="No"/>
    <x v="0"/>
    <x v="0"/>
    <x v="1"/>
    <x v="0"/>
    <x v="0"/>
    <x v="0"/>
    <s v="5-Oct-1967"/>
    <n v="10713.64"/>
    <x v="1"/>
    <x v="0"/>
    <x v="4"/>
    <x v="30"/>
  </r>
  <r>
    <s v="ID217"/>
    <s v="White"/>
    <n v="30.8"/>
    <x v="182"/>
    <s v="Yes"/>
    <x v="0"/>
    <x v="0"/>
    <x v="3"/>
    <x v="0"/>
    <x v="0"/>
    <x v="2"/>
    <s v="28-Jul-1968"/>
    <n v="10825.25"/>
    <x v="1"/>
    <x v="0"/>
    <x v="1"/>
    <x v="24"/>
  </r>
  <r>
    <s v="ID218"/>
    <s v="Cordaro"/>
    <n v="33.69"/>
    <x v="183"/>
    <s v="No"/>
    <x v="0"/>
    <x v="0"/>
    <x v="0"/>
    <x v="0"/>
    <x v="0"/>
    <x v="0"/>
    <s v="18-Dec-1965"/>
    <n v="10982.5"/>
    <x v="1"/>
    <x v="0"/>
    <x v="0"/>
    <x v="19"/>
  </r>
  <r>
    <s v="ID219"/>
    <s v="Hamilton"/>
    <n v="42.27"/>
    <x v="3"/>
    <s v="Yes"/>
    <x v="0"/>
    <x v="0"/>
    <x v="3"/>
    <x v="0"/>
    <x v="0"/>
    <x v="1"/>
    <s v="9-Nov-1971"/>
    <n v="11068.77"/>
    <x v="1"/>
    <x v="2"/>
    <x v="1"/>
    <x v="40"/>
  </r>
  <r>
    <s v="ID220"/>
    <s v="Meyer"/>
    <n v="53.25"/>
    <x v="184"/>
    <s v="Yes"/>
    <x v="0"/>
    <x v="1"/>
    <x v="3"/>
    <x v="0"/>
    <x v="0"/>
    <x v="1"/>
    <s v="14-Jun-1970"/>
    <n v="11187.66"/>
    <x v="1"/>
    <x v="2"/>
    <x v="1"/>
    <x v="23"/>
  </r>
  <r>
    <s v="ID221"/>
    <s v="Duke"/>
    <n v="26.8"/>
    <x v="185"/>
    <s v="Yes"/>
    <x v="0"/>
    <x v="0"/>
    <x v="0"/>
    <x v="1"/>
    <x v="1"/>
    <x v="0"/>
    <s v="14-Nov-1988"/>
    <n v="11294.57"/>
    <x v="1"/>
    <x v="1"/>
    <x v="8"/>
    <x v="20"/>
  </r>
  <r>
    <s v="ID222"/>
    <s v="Malatesta"/>
    <n v="28.5"/>
    <x v="89"/>
    <s v="No"/>
    <x v="0"/>
    <x v="0"/>
    <x v="3"/>
    <x v="0"/>
    <x v="1"/>
    <x v="2"/>
    <s v="26-Sep-1965"/>
    <n v="11356.66"/>
    <x v="1"/>
    <x v="0"/>
    <x v="1"/>
    <x v="19"/>
  </r>
  <r>
    <s v="ID223"/>
    <s v="Hinrichsen"/>
    <n v="22.895"/>
    <x v="186"/>
    <s v="No"/>
    <x v="0"/>
    <x v="0"/>
    <x v="0"/>
    <x v="0"/>
    <x v="2"/>
    <x v="1"/>
    <s v="23-Oct-1983"/>
    <n v="11412.02"/>
    <x v="1"/>
    <x v="1"/>
    <x v="5"/>
    <x v="39"/>
  </r>
  <r>
    <s v="ID224"/>
    <s v="Lucan"/>
    <n v="34.06"/>
    <x v="187"/>
    <s v="Yes"/>
    <x v="0"/>
    <x v="0"/>
    <x v="3"/>
    <x v="0"/>
    <x v="0"/>
    <x v="0"/>
    <s v="6-Oct-1989"/>
    <n v="11511.61"/>
    <x v="1"/>
    <x v="0"/>
    <x v="2"/>
    <x v="37"/>
  </r>
  <r>
    <s v="ID225"/>
    <s v="Koch"/>
    <n v="36.409999999999997"/>
    <x v="188"/>
    <s v="No"/>
    <x v="0"/>
    <x v="0"/>
    <x v="0"/>
    <x v="0"/>
    <x v="0"/>
    <x v="2"/>
    <s v="6-Nov-1965"/>
    <n v="11576.13"/>
    <x v="1"/>
    <x v="0"/>
    <x v="4"/>
    <x v="19"/>
  </r>
  <r>
    <s v="ID226"/>
    <s v="Smith"/>
    <n v="52.3"/>
    <x v="189"/>
    <s v="Yes"/>
    <x v="0"/>
    <x v="1"/>
    <x v="3"/>
    <x v="0"/>
    <x v="0"/>
    <x v="2"/>
    <s v="26-Nov-1984"/>
    <n v="11730.82"/>
    <x v="1"/>
    <x v="0"/>
    <x v="2"/>
    <x v="45"/>
  </r>
  <r>
    <s v="ID227"/>
    <s v="O'Connor"/>
    <n v="52.66"/>
    <x v="150"/>
    <s v="No"/>
    <x v="0"/>
    <x v="0"/>
    <x v="3"/>
    <x v="0"/>
    <x v="0"/>
    <x v="2"/>
    <s v="11-Sep-1964"/>
    <n v="11837.16"/>
    <x v="1"/>
    <x v="0"/>
    <x v="4"/>
    <x v="36"/>
  </r>
  <r>
    <s v="ID228"/>
    <s v="Kampwerth"/>
    <n v="29.57"/>
    <x v="190"/>
    <s v="Yes"/>
    <x v="0"/>
    <x v="0"/>
    <x v="0"/>
    <x v="0"/>
    <x v="1"/>
    <x v="0"/>
    <s v="19-Nov-1964"/>
    <n v="11918.2"/>
    <x v="1"/>
    <x v="1"/>
    <x v="5"/>
    <x v="36"/>
  </r>
  <r>
    <s v="ID229"/>
    <s v="Federoff"/>
    <n v="36.99"/>
    <x v="191"/>
    <s v="Yes"/>
    <x v="0"/>
    <x v="1"/>
    <x v="3"/>
    <x v="0"/>
    <x v="0"/>
    <x v="2"/>
    <s v="9-Jun-1965"/>
    <n v="12029.29"/>
    <x v="1"/>
    <x v="2"/>
    <x v="3"/>
    <x v="19"/>
  </r>
  <r>
    <s v="ID230"/>
    <s v="Goya"/>
    <n v="31.4"/>
    <x v="192"/>
    <s v="Yes"/>
    <x v="0"/>
    <x v="0"/>
    <x v="3"/>
    <x v="0"/>
    <x v="0"/>
    <x v="2"/>
    <s v="16-Sep-1974"/>
    <n v="12137.6"/>
    <x v="1"/>
    <x v="0"/>
    <x v="1"/>
    <x v="46"/>
  </r>
  <r>
    <s v="ID231"/>
    <s v="Hodges"/>
    <n v="34.9"/>
    <x v="21"/>
    <s v="No"/>
    <x v="0"/>
    <x v="1"/>
    <x v="3"/>
    <x v="0"/>
    <x v="0"/>
    <x v="1"/>
    <s v="29-Jul-1966"/>
    <n v="12237.73"/>
    <x v="1"/>
    <x v="0"/>
    <x v="1"/>
    <x v="14"/>
  </r>
  <r>
    <s v="ID232"/>
    <s v="Erickson"/>
    <n v="31.13"/>
    <x v="193"/>
    <s v="Yes"/>
    <x v="0"/>
    <x v="0"/>
    <x v="3"/>
    <x v="0"/>
    <x v="0"/>
    <x v="2"/>
    <s v="29-Aug-1963"/>
    <n v="12323.94"/>
    <x v="1"/>
    <x v="0"/>
    <x v="6"/>
    <x v="4"/>
  </r>
  <r>
    <s v="ID233"/>
    <s v="Welleck"/>
    <n v="34.799999999999997"/>
    <x v="194"/>
    <s v="No"/>
    <x v="0"/>
    <x v="1"/>
    <x v="3"/>
    <x v="0"/>
    <x v="0"/>
    <x v="1"/>
    <s v="12-Nov-1968"/>
    <n v="12479.71"/>
    <x v="1"/>
    <x v="0"/>
    <x v="1"/>
    <x v="24"/>
  </r>
  <r>
    <s v="ID234"/>
    <s v="Polen"/>
    <n v="31.68"/>
    <x v="171"/>
    <s v="No"/>
    <x v="0"/>
    <x v="0"/>
    <x v="0"/>
    <x v="0"/>
    <x v="0"/>
    <x v="2"/>
    <s v="26-Nov-1969"/>
    <n v="12579.92"/>
    <x v="1"/>
    <x v="1"/>
    <x v="11"/>
    <x v="25"/>
  </r>
  <r>
    <s v="ID235"/>
    <s v="Lynch"/>
    <n v="33.534999999999997"/>
    <x v="195"/>
    <s v="No"/>
    <x v="1"/>
    <x v="0"/>
    <x v="3"/>
    <x v="0"/>
    <x v="0"/>
    <x v="1"/>
    <s v="18-Jun-1970"/>
    <n v="12592.53"/>
    <x v="1"/>
    <x v="2"/>
    <x v="0"/>
    <x v="23"/>
  </r>
  <r>
    <s v="ID236"/>
    <s v="Hufstader"/>
    <n v="31.92"/>
    <x v="196"/>
    <s v="Yes"/>
    <x v="0"/>
    <x v="0"/>
    <x v="0"/>
    <x v="0"/>
    <x v="0"/>
    <x v="2"/>
    <s v="11-Aug-1988"/>
    <n v="12600.46"/>
    <x v="1"/>
    <x v="1"/>
    <x v="7"/>
    <x v="20"/>
  </r>
  <r>
    <s v="ID237"/>
    <s v="Doak"/>
    <n v="32.700000000000003"/>
    <x v="197"/>
    <s v="No"/>
    <x v="0"/>
    <x v="0"/>
    <x v="3"/>
    <x v="0"/>
    <x v="0"/>
    <x v="2"/>
    <s v="18-Nov-1998"/>
    <n v="12609.89"/>
    <x v="1"/>
    <x v="0"/>
    <x v="1"/>
    <x v="33"/>
  </r>
  <r>
    <s v="ID238"/>
    <s v="Noya"/>
    <n v="41.25"/>
    <x v="27"/>
    <s v="No"/>
    <x v="0"/>
    <x v="0"/>
    <x v="0"/>
    <x v="0"/>
    <x v="0"/>
    <x v="2"/>
    <s v="19-Aug-1963"/>
    <n v="12622.18"/>
    <x v="1"/>
    <x v="1"/>
    <x v="1"/>
    <x v="4"/>
  </r>
  <r>
    <s v="ID239"/>
    <s v="Heninger"/>
    <n v="33.11"/>
    <x v="198"/>
    <s v="No"/>
    <x v="0"/>
    <x v="1"/>
    <x v="3"/>
    <x v="0"/>
    <x v="0"/>
    <x v="2"/>
    <s v="28-Dec-1970"/>
    <n v="12624.74"/>
    <x v="1"/>
    <x v="1"/>
    <x v="1"/>
    <x v="23"/>
  </r>
  <r>
    <s v="ID240"/>
    <s v="Richardson"/>
    <n v="36.159999999999997"/>
    <x v="199"/>
    <s v="No"/>
    <x v="0"/>
    <x v="0"/>
    <x v="3"/>
    <x v="0"/>
    <x v="0"/>
    <x v="2"/>
    <s v="22-Nov-1962"/>
    <n v="12629.9"/>
    <x v="1"/>
    <x v="0"/>
    <x v="0"/>
    <x v="26"/>
  </r>
  <r>
    <s v="ID241"/>
    <s v="Deucher"/>
    <n v="33.72"/>
    <x v="200"/>
    <s v="Yes"/>
    <x v="0"/>
    <x v="1"/>
    <x v="3"/>
    <x v="0"/>
    <x v="0"/>
    <x v="1"/>
    <s v="22-Jul-1962"/>
    <n v="12638.2"/>
    <x v="1"/>
    <x v="1"/>
    <x v="4"/>
    <x v="26"/>
  </r>
  <r>
    <s v="ID242"/>
    <s v="Wilson"/>
    <n v="37.74"/>
    <x v="201"/>
    <s v="Yes"/>
    <x v="0"/>
    <x v="0"/>
    <x v="3"/>
    <x v="0"/>
    <x v="0"/>
    <x v="0"/>
    <s v="5-Sep-1972"/>
    <n v="12640.24"/>
    <x v="1"/>
    <x v="1"/>
    <x v="4"/>
    <x v="17"/>
  </r>
  <r>
    <s v="ID243"/>
    <s v="Hall"/>
    <n v="48.75"/>
    <x v="202"/>
    <s v="Yes"/>
    <x v="0"/>
    <x v="0"/>
    <x v="3"/>
    <x v="0"/>
    <x v="0"/>
    <x v="2"/>
    <s v="17-Dec-1966"/>
    <n v="12643.38"/>
    <x v="1"/>
    <x v="1"/>
    <x v="1"/>
    <x v="14"/>
  </r>
  <r>
    <s v="ID244"/>
    <s v="Reed"/>
    <n v="31.065000000000001"/>
    <x v="203"/>
    <s v="No"/>
    <x v="0"/>
    <x v="0"/>
    <x v="3"/>
    <x v="0"/>
    <x v="0"/>
    <x v="2"/>
    <s v="11-Jul-1962"/>
    <n v="12644.59"/>
    <x v="1"/>
    <x v="2"/>
    <x v="4"/>
    <x v="26"/>
  </r>
  <r>
    <s v="ID245"/>
    <s v="Frome"/>
    <n v="23.55"/>
    <x v="204"/>
    <s v="No"/>
    <x v="0"/>
    <x v="0"/>
    <x v="0"/>
    <x v="0"/>
    <x v="2"/>
    <x v="0"/>
    <s v="27-Aug-1962"/>
    <n v="12648.7"/>
    <x v="1"/>
    <x v="2"/>
    <x v="0"/>
    <x v="26"/>
  </r>
  <r>
    <s v="ID246"/>
    <s v="Creasy"/>
    <n v="30.18"/>
    <x v="205"/>
    <s v="Yes"/>
    <x v="0"/>
    <x v="0"/>
    <x v="3"/>
    <x v="0"/>
    <x v="0"/>
    <x v="0"/>
    <s v="24-Sep-1974"/>
    <n v="12697.48"/>
    <x v="1"/>
    <x v="0"/>
    <x v="5"/>
    <x v="46"/>
  </r>
  <r>
    <s v="ID247"/>
    <s v="Latimer"/>
    <n v="29.94"/>
    <x v="14"/>
    <s v="No"/>
    <x v="0"/>
    <x v="0"/>
    <x v="0"/>
    <x v="0"/>
    <x v="0"/>
    <x v="0"/>
    <s v="7-Jul-1992"/>
    <n v="12699.56"/>
    <x v="1"/>
    <x v="2"/>
    <x v="4"/>
    <x v="0"/>
  </r>
  <r>
    <s v="ID248"/>
    <s v="Wei"/>
    <n v="31.4"/>
    <x v="206"/>
    <s v="No"/>
    <x v="0"/>
    <x v="0"/>
    <x v="0"/>
    <x v="0"/>
    <x v="0"/>
    <x v="2"/>
    <s v="28-Nov-1964"/>
    <n v="12700.63"/>
    <x v="1"/>
    <x v="0"/>
    <x v="4"/>
    <x v="36"/>
  </r>
  <r>
    <s v="ID249"/>
    <s v="Hayes"/>
    <n v="53.06"/>
    <x v="41"/>
    <s v="No"/>
    <x v="0"/>
    <x v="0"/>
    <x v="0"/>
    <x v="0"/>
    <x v="0"/>
    <x v="0"/>
    <s v="8-Jul-1970"/>
    <n v="12713"/>
    <x v="1"/>
    <x v="1"/>
    <x v="4"/>
    <x v="23"/>
  </r>
  <r>
    <s v="ID250"/>
    <s v="Velardo"/>
    <n v="30.25"/>
    <x v="40"/>
    <s v="No"/>
    <x v="0"/>
    <x v="0"/>
    <x v="1"/>
    <x v="0"/>
    <x v="0"/>
    <x v="2"/>
    <s v="2-Sep-1962"/>
    <n v="12731"/>
    <x v="1"/>
    <x v="0"/>
    <x v="9"/>
    <x v="26"/>
  </r>
  <r>
    <s v="ID251"/>
    <s v="Kastes"/>
    <n v="46.68"/>
    <x v="138"/>
    <s v="No"/>
    <x v="0"/>
    <x v="0"/>
    <x v="0"/>
    <x v="0"/>
    <x v="0"/>
    <x v="2"/>
    <s v="1-Oct-1962"/>
    <n v="12741.17"/>
    <x v="1"/>
    <x v="1"/>
    <x v="6"/>
    <x v="26"/>
  </r>
  <r>
    <s v="ID252"/>
    <s v="Escorcia"/>
    <n v="30.4"/>
    <x v="119"/>
    <s v="No"/>
    <x v="1"/>
    <x v="0"/>
    <x v="1"/>
    <x v="0"/>
    <x v="0"/>
    <x v="1"/>
    <s v="25-Sep-1975"/>
    <n v="12770.27"/>
    <x v="1"/>
    <x v="0"/>
    <x v="5"/>
    <x v="31"/>
  </r>
  <r>
    <s v="ID253"/>
    <s v="LarscheID"/>
    <n v="30.2"/>
    <x v="47"/>
    <s v="Yes"/>
    <x v="0"/>
    <x v="1"/>
    <x v="3"/>
    <x v="0"/>
    <x v="0"/>
    <x v="2"/>
    <s v="7-Oct-1972"/>
    <n v="12776.05"/>
    <x v="1"/>
    <x v="0"/>
    <x v="2"/>
    <x v="17"/>
  </r>
  <r>
    <s v="ID254"/>
    <s v="O'Bannon"/>
    <n v="51.18"/>
    <x v="176"/>
    <s v="Yes"/>
    <x v="1"/>
    <x v="0"/>
    <x v="1"/>
    <x v="0"/>
    <x v="0"/>
    <x v="2"/>
    <s v="5-Dec-1963"/>
    <n v="12788.03"/>
    <x v="1"/>
    <x v="0"/>
    <x v="11"/>
    <x v="4"/>
  </r>
  <r>
    <s v="ID255"/>
    <s v="RIDgway"/>
    <n v="22.18"/>
    <x v="207"/>
    <s v="No"/>
    <x v="0"/>
    <x v="0"/>
    <x v="0"/>
    <x v="0"/>
    <x v="2"/>
    <x v="0"/>
    <s v="29-Oct-1983"/>
    <n v="12788.18"/>
    <x v="1"/>
    <x v="1"/>
    <x v="2"/>
    <x v="39"/>
  </r>
  <r>
    <s v="ID256"/>
    <s v="Black"/>
    <n v="31.92"/>
    <x v="78"/>
    <s v="No"/>
    <x v="0"/>
    <x v="1"/>
    <x v="3"/>
    <x v="0"/>
    <x v="0"/>
    <x v="2"/>
    <s v="24-Jul-1978"/>
    <n v="12797.21"/>
    <x v="1"/>
    <x v="1"/>
    <x v="3"/>
    <x v="22"/>
  </r>
  <r>
    <s v="ID257"/>
    <s v="Canton"/>
    <n v="31.73"/>
    <x v="208"/>
    <s v="No"/>
    <x v="1"/>
    <x v="0"/>
    <x v="3"/>
    <x v="0"/>
    <x v="0"/>
    <x v="1"/>
    <s v="20-Jul-1963"/>
    <n v="12815.44"/>
    <x v="1"/>
    <x v="0"/>
    <x v="3"/>
    <x v="4"/>
  </r>
  <r>
    <s v="ID258"/>
    <s v="Fine"/>
    <n v="45.52"/>
    <x v="60"/>
    <s v="No"/>
    <x v="0"/>
    <x v="1"/>
    <x v="3"/>
    <x v="0"/>
    <x v="0"/>
    <x v="1"/>
    <s v="25-Sep-1967"/>
    <n v="12823.25"/>
    <x v="1"/>
    <x v="0"/>
    <x v="5"/>
    <x v="30"/>
  </r>
  <r>
    <s v="ID259"/>
    <s v="Bui"/>
    <n v="52.81"/>
    <x v="27"/>
    <s v="No"/>
    <x v="0"/>
    <x v="1"/>
    <x v="3"/>
    <x v="0"/>
    <x v="0"/>
    <x v="2"/>
    <s v="9-Nov-2004"/>
    <n v="12829.46"/>
    <x v="1"/>
    <x v="0"/>
    <x v="9"/>
    <x v="8"/>
  </r>
  <r>
    <s v="ID260"/>
    <s v="Riepma"/>
    <n v="33.58"/>
    <x v="209"/>
    <s v="No"/>
    <x v="0"/>
    <x v="0"/>
    <x v="3"/>
    <x v="0"/>
    <x v="0"/>
    <x v="2"/>
    <s v="22-Sep-1973"/>
    <n v="12852.37"/>
    <x v="1"/>
    <x v="1"/>
    <x v="1"/>
    <x v="15"/>
  </r>
  <r>
    <s v="ID261"/>
    <s v="Inman"/>
    <n v="30.684999999999999"/>
    <x v="210"/>
    <s v="No"/>
    <x v="0"/>
    <x v="0"/>
    <x v="0"/>
    <x v="0"/>
    <x v="0"/>
    <x v="0"/>
    <s v="27-Sep-1963"/>
    <n v="12856.84"/>
    <x v="1"/>
    <x v="0"/>
    <x v="5"/>
    <x v="4"/>
  </r>
  <r>
    <s v="ID262"/>
    <s v="Kruzel"/>
    <n v="37.524999999999999"/>
    <x v="211"/>
    <s v="Yes"/>
    <x v="0"/>
    <x v="0"/>
    <x v="1"/>
    <x v="1"/>
    <x v="0"/>
    <x v="0"/>
    <s v="6-Aug-1984"/>
    <n v="12870.31"/>
    <x v="1"/>
    <x v="0"/>
    <x v="1"/>
    <x v="45"/>
  </r>
  <r>
    <s v="ID263"/>
    <s v="Lindsay"/>
    <n v="34.5"/>
    <x v="212"/>
    <s v="Yes"/>
    <x v="0"/>
    <x v="0"/>
    <x v="0"/>
    <x v="0"/>
    <x v="0"/>
    <x v="2"/>
    <s v="9-Jul-2004"/>
    <n v="12890.06"/>
    <x v="1"/>
    <x v="1"/>
    <x v="12"/>
    <x v="8"/>
  </r>
  <r>
    <s v="ID264"/>
    <s v="Land"/>
    <n v="28.16"/>
    <x v="1"/>
    <s v="No"/>
    <x v="0"/>
    <x v="0"/>
    <x v="1"/>
    <x v="0"/>
    <x v="1"/>
    <x v="1"/>
    <s v="16-Aug-1963"/>
    <n v="12913.99"/>
    <x v="1"/>
    <x v="2"/>
    <x v="9"/>
    <x v="4"/>
  </r>
  <r>
    <s v="ID265"/>
    <s v="Brecher"/>
    <n v="30.02"/>
    <x v="213"/>
    <s v="No"/>
    <x v="0"/>
    <x v="1"/>
    <x v="3"/>
    <x v="0"/>
    <x v="0"/>
    <x v="1"/>
    <s v="1-Sep-1963"/>
    <n v="12925.89"/>
    <x v="1"/>
    <x v="2"/>
    <x v="0"/>
    <x v="4"/>
  </r>
  <r>
    <s v="ID266"/>
    <s v="Debolt"/>
    <n v="37.82"/>
    <x v="214"/>
    <s v="No"/>
    <x v="0"/>
    <x v="0"/>
    <x v="0"/>
    <x v="0"/>
    <x v="0"/>
    <x v="1"/>
    <s v="14-Aug-1963"/>
    <n v="12928.79"/>
    <x v="1"/>
    <x v="2"/>
    <x v="0"/>
    <x v="4"/>
  </r>
  <r>
    <s v="ID267"/>
    <s v="Oswalt"/>
    <n v="33.14"/>
    <x v="215"/>
    <s v="Yes"/>
    <x v="0"/>
    <x v="0"/>
    <x v="0"/>
    <x v="0"/>
    <x v="0"/>
    <x v="2"/>
    <s v="22-Dec-1966"/>
    <n v="12949.16"/>
    <x v="1"/>
    <x v="0"/>
    <x v="0"/>
    <x v="14"/>
  </r>
  <r>
    <s v="ID268"/>
    <s v="Boyd"/>
    <n v="25.14"/>
    <x v="216"/>
    <s v="Yes"/>
    <x v="0"/>
    <x v="1"/>
    <x v="3"/>
    <x v="0"/>
    <x v="1"/>
    <x v="1"/>
    <s v="20-Aug-1961"/>
    <n v="12950.07"/>
    <x v="1"/>
    <x v="1"/>
    <x v="1"/>
    <x v="21"/>
  </r>
  <r>
    <s v="ID269"/>
    <s v="Bulewich"/>
    <n v="20.18"/>
    <x v="217"/>
    <s v="No"/>
    <x v="0"/>
    <x v="0"/>
    <x v="0"/>
    <x v="0"/>
    <x v="2"/>
    <x v="0"/>
    <s v="4-Nov-1960"/>
    <n v="12957.12"/>
    <x v="1"/>
    <x v="1"/>
    <x v="4"/>
    <x v="2"/>
  </r>
  <r>
    <s v="ID270"/>
    <s v="Fukuda"/>
    <n v="44.36"/>
    <x v="78"/>
    <s v="No"/>
    <x v="0"/>
    <x v="0"/>
    <x v="0"/>
    <x v="0"/>
    <x v="0"/>
    <x v="2"/>
    <s v="23-Sep-1960"/>
    <n v="12981.35"/>
    <x v="1"/>
    <x v="0"/>
    <x v="0"/>
    <x v="2"/>
  </r>
  <r>
    <s v="ID271"/>
    <s v="Phillips"/>
    <n v="23.82"/>
    <x v="218"/>
    <s v="Yes"/>
    <x v="0"/>
    <x v="0"/>
    <x v="0"/>
    <x v="0"/>
    <x v="2"/>
    <x v="0"/>
    <s v="28-Nov-1960"/>
    <n v="12982.87"/>
    <x v="1"/>
    <x v="1"/>
    <x v="0"/>
    <x v="2"/>
  </r>
  <r>
    <s v="ID272"/>
    <s v="Maddison"/>
    <n v="45"/>
    <x v="219"/>
    <s v="Yes"/>
    <x v="0"/>
    <x v="0"/>
    <x v="3"/>
    <x v="0"/>
    <x v="0"/>
    <x v="2"/>
    <s v="27-Nov-1979"/>
    <n v="12994.12"/>
    <x v="1"/>
    <x v="2"/>
    <x v="2"/>
    <x v="13"/>
  </r>
  <r>
    <s v="ID273"/>
    <s v="Lockwood"/>
    <n v="26.62"/>
    <x v="220"/>
    <s v="No"/>
    <x v="0"/>
    <x v="0"/>
    <x v="0"/>
    <x v="0"/>
    <x v="1"/>
    <x v="0"/>
    <s v="30-Oct-1981"/>
    <n v="13002.91"/>
    <x v="1"/>
    <x v="1"/>
    <x v="1"/>
    <x v="12"/>
  </r>
  <r>
    <s v="ID274"/>
    <s v="Defilippi"/>
    <n v="32.67"/>
    <x v="221"/>
    <s v="Yes"/>
    <x v="0"/>
    <x v="0"/>
    <x v="0"/>
    <x v="0"/>
    <x v="0"/>
    <x v="0"/>
    <s v="24-Jun-1962"/>
    <n v="13004.95"/>
    <x v="1"/>
    <x v="1"/>
    <x v="1"/>
    <x v="26"/>
  </r>
  <r>
    <s v="ID275"/>
    <s v="Jackson"/>
    <n v="44.44"/>
    <x v="166"/>
    <s v="Yes"/>
    <x v="0"/>
    <x v="0"/>
    <x v="3"/>
    <x v="0"/>
    <x v="0"/>
    <x v="2"/>
    <s v="13-Dec-1969"/>
    <n v="13008.07"/>
    <x v="1"/>
    <x v="0"/>
    <x v="1"/>
    <x v="25"/>
  </r>
  <r>
    <s v="ID276"/>
    <s v="Ozahowski"/>
    <n v="28.31"/>
    <x v="196"/>
    <s v="No"/>
    <x v="0"/>
    <x v="0"/>
    <x v="0"/>
    <x v="0"/>
    <x v="1"/>
    <x v="2"/>
    <s v="27-Sep-1972"/>
    <n v="13010.86"/>
    <x v="1"/>
    <x v="2"/>
    <x v="1"/>
    <x v="17"/>
  </r>
  <r>
    <s v="ID277"/>
    <s v="Guthals"/>
    <n v="25.05"/>
    <x v="152"/>
    <s v="No"/>
    <x v="0"/>
    <x v="0"/>
    <x v="1"/>
    <x v="0"/>
    <x v="1"/>
    <x v="2"/>
    <s v="20-Jul-1962"/>
    <n v="13012.21"/>
    <x v="1"/>
    <x v="1"/>
    <x v="1"/>
    <x v="26"/>
  </r>
  <r>
    <s v="ID278"/>
    <s v="Yates"/>
    <n v="28.34"/>
    <x v="222"/>
    <s v="No"/>
    <x v="0"/>
    <x v="0"/>
    <x v="0"/>
    <x v="0"/>
    <x v="1"/>
    <x v="0"/>
    <s v="23-Sep-1964"/>
    <n v="13019.16"/>
    <x v="1"/>
    <x v="1"/>
    <x v="3"/>
    <x v="36"/>
  </r>
  <r>
    <s v="ID279"/>
    <s v="Samuelson"/>
    <n v="17.765000000000001"/>
    <x v="133"/>
    <s v="No"/>
    <x v="0"/>
    <x v="0"/>
    <x v="0"/>
    <x v="0"/>
    <x v="3"/>
    <x v="2"/>
    <s v="4-Nov-1965"/>
    <n v="13023.93"/>
    <x v="1"/>
    <x v="2"/>
    <x v="11"/>
    <x v="19"/>
  </r>
  <r>
    <s v="ID280"/>
    <s v="Lemos"/>
    <n v="36.119999999999997"/>
    <x v="99"/>
    <s v="No"/>
    <x v="0"/>
    <x v="0"/>
    <x v="0"/>
    <x v="0"/>
    <x v="0"/>
    <x v="1"/>
    <s v="23-Sep-1969"/>
    <n v="13044.41"/>
    <x v="1"/>
    <x v="1"/>
    <x v="1"/>
    <x v="25"/>
  </r>
  <r>
    <s v="ID281"/>
    <s v="Seynders"/>
    <n v="23.19"/>
    <x v="223"/>
    <s v="No"/>
    <x v="0"/>
    <x v="0"/>
    <x v="0"/>
    <x v="0"/>
    <x v="2"/>
    <x v="0"/>
    <s v="6-Aug-1967"/>
    <n v="13047.33"/>
    <x v="1"/>
    <x v="0"/>
    <x v="3"/>
    <x v="30"/>
  </r>
  <r>
    <s v="ID282"/>
    <s v="Saunders"/>
    <n v="35.99"/>
    <x v="80"/>
    <s v="No"/>
    <x v="0"/>
    <x v="0"/>
    <x v="0"/>
    <x v="0"/>
    <x v="0"/>
    <x v="2"/>
    <s v="26-Oct-1985"/>
    <n v="13051.22"/>
    <x v="1"/>
    <x v="1"/>
    <x v="2"/>
    <x v="44"/>
  </r>
  <r>
    <s v="ID283"/>
    <s v="Walker"/>
    <n v="30.25"/>
    <x v="224"/>
    <s v="No"/>
    <x v="0"/>
    <x v="1"/>
    <x v="3"/>
    <x v="0"/>
    <x v="0"/>
    <x v="2"/>
    <s v="6-Nov-1961"/>
    <n v="13063.88"/>
    <x v="1"/>
    <x v="2"/>
    <x v="4"/>
    <x v="21"/>
  </r>
  <r>
    <s v="ID284"/>
    <s v="Lam"/>
    <n v="26.24"/>
    <x v="106"/>
    <s v="Yes"/>
    <x v="0"/>
    <x v="0"/>
    <x v="0"/>
    <x v="0"/>
    <x v="1"/>
    <x v="1"/>
    <s v="17-Jul-1978"/>
    <n v="13101.74"/>
    <x v="1"/>
    <x v="2"/>
    <x v="2"/>
    <x v="22"/>
  </r>
  <r>
    <s v="ID285"/>
    <s v="Sweigart"/>
    <n v="31.36"/>
    <x v="225"/>
    <s v="Yes"/>
    <x v="0"/>
    <x v="0"/>
    <x v="0"/>
    <x v="0"/>
    <x v="0"/>
    <x v="0"/>
    <s v="30-Oct-1971"/>
    <n v="13110.79"/>
    <x v="1"/>
    <x v="2"/>
    <x v="4"/>
    <x v="40"/>
  </r>
  <r>
    <s v="ID286"/>
    <s v="Sieczkowski"/>
    <n v="25.69"/>
    <x v="226"/>
    <s v="Yes"/>
    <x v="0"/>
    <x v="0"/>
    <x v="0"/>
    <x v="0"/>
    <x v="1"/>
    <x v="2"/>
    <s v="2-Aug-1962"/>
    <n v="13112.6"/>
    <x v="1"/>
    <x v="0"/>
    <x v="1"/>
    <x v="26"/>
  </r>
  <r>
    <s v="ID287"/>
    <s v="Jurgens"/>
    <n v="25.46"/>
    <x v="100"/>
    <s v="No"/>
    <x v="0"/>
    <x v="0"/>
    <x v="1"/>
    <x v="0"/>
    <x v="1"/>
    <x v="1"/>
    <s v="12-Aug-1992"/>
    <n v="13113.51"/>
    <x v="1"/>
    <x v="2"/>
    <x v="2"/>
    <x v="0"/>
  </r>
  <r>
    <s v="ID288"/>
    <s v="Hackman"/>
    <n v="31.83"/>
    <x v="227"/>
    <s v="Yes"/>
    <x v="0"/>
    <x v="0"/>
    <x v="3"/>
    <x v="0"/>
    <x v="0"/>
    <x v="0"/>
    <s v="14-Sep-1963"/>
    <n v="13116.84"/>
    <x v="1"/>
    <x v="1"/>
    <x v="1"/>
    <x v="4"/>
  </r>
  <r>
    <s v="ID289"/>
    <s v="Klarich"/>
    <n v="24.43"/>
    <x v="14"/>
    <s v="Yes"/>
    <x v="0"/>
    <x v="0"/>
    <x v="3"/>
    <x v="0"/>
    <x v="2"/>
    <x v="0"/>
    <s v="16-Aug-1999"/>
    <n v="13126.68"/>
    <x v="1"/>
    <x v="0"/>
    <x v="4"/>
    <x v="32"/>
  </r>
  <r>
    <s v="ID290"/>
    <s v="Schulten"/>
    <n v="41.9"/>
    <x v="228"/>
    <s v="No"/>
    <x v="0"/>
    <x v="0"/>
    <x v="0"/>
    <x v="0"/>
    <x v="0"/>
    <x v="2"/>
    <s v="6-Dec-1961"/>
    <n v="13143.34"/>
    <x v="1"/>
    <x v="2"/>
    <x v="13"/>
    <x v="21"/>
  </r>
  <r>
    <s v="ID291"/>
    <s v="Fagerstrom"/>
    <n v="22.88"/>
    <x v="229"/>
    <s v="Yes"/>
    <x v="0"/>
    <x v="1"/>
    <x v="3"/>
    <x v="0"/>
    <x v="2"/>
    <x v="1"/>
    <s v="6-Dec-1961"/>
    <n v="13143.86"/>
    <x v="1"/>
    <x v="2"/>
    <x v="9"/>
    <x v="21"/>
  </r>
  <r>
    <s v="ID292"/>
    <s v="Bien"/>
    <n v="29.734999999999999"/>
    <x v="230"/>
    <s v="No"/>
    <x v="0"/>
    <x v="0"/>
    <x v="0"/>
    <x v="1"/>
    <x v="1"/>
    <x v="0"/>
    <s v="5-Aug-1962"/>
    <n v="13204.29"/>
    <x v="1"/>
    <x v="1"/>
    <x v="3"/>
    <x v="26"/>
  </r>
  <r>
    <s v="ID293"/>
    <s v="Hess"/>
    <n v="40.74"/>
    <x v="124"/>
    <s v="No"/>
    <x v="0"/>
    <x v="1"/>
    <x v="3"/>
    <x v="0"/>
    <x v="0"/>
    <x v="2"/>
    <s v="15-Oct-1982"/>
    <n v="13214.43"/>
    <x v="1"/>
    <x v="2"/>
    <x v="1"/>
    <x v="1"/>
  </r>
  <r>
    <s v="ID294"/>
    <s v="Shaw"/>
    <n v="24.14"/>
    <x v="231"/>
    <s v="No"/>
    <x v="0"/>
    <x v="0"/>
    <x v="1"/>
    <x v="0"/>
    <x v="2"/>
    <x v="1"/>
    <s v="7-Dec-1962"/>
    <n v="13217.09"/>
    <x v="1"/>
    <x v="1"/>
    <x v="3"/>
    <x v="26"/>
  </r>
  <r>
    <s v="ID295"/>
    <s v="Williams"/>
    <n v="25.15"/>
    <x v="232"/>
    <s v="Yes"/>
    <x v="0"/>
    <x v="0"/>
    <x v="3"/>
    <x v="0"/>
    <x v="1"/>
    <x v="0"/>
    <s v="13-Nov-1965"/>
    <n v="13224.06"/>
    <x v="1"/>
    <x v="0"/>
    <x v="3"/>
    <x v="19"/>
  </r>
  <r>
    <s v="ID296"/>
    <s v="Menzies"/>
    <n v="28.71"/>
    <x v="112"/>
    <s v="No"/>
    <x v="0"/>
    <x v="0"/>
    <x v="3"/>
    <x v="0"/>
    <x v="1"/>
    <x v="2"/>
    <s v="24-Nov-1962"/>
    <n v="13224.69"/>
    <x v="1"/>
    <x v="2"/>
    <x v="4"/>
    <x v="26"/>
  </r>
  <r>
    <s v="ID297"/>
    <s v="Buehler"/>
    <n v="23"/>
    <x v="233"/>
    <s v="No"/>
    <x v="0"/>
    <x v="0"/>
    <x v="0"/>
    <x v="0"/>
    <x v="2"/>
    <x v="2"/>
    <s v="11-Oct-1962"/>
    <n v="13228.85"/>
    <x v="1"/>
    <x v="0"/>
    <x v="7"/>
    <x v="26"/>
  </r>
  <r>
    <s v="ID298"/>
    <s v="Degen"/>
    <n v="36.86"/>
    <x v="54"/>
    <s v="No"/>
    <x v="0"/>
    <x v="0"/>
    <x v="0"/>
    <x v="1"/>
    <x v="0"/>
    <x v="0"/>
    <s v="1-Jul-1994"/>
    <n v="13292.52"/>
    <x v="1"/>
    <x v="0"/>
    <x v="1"/>
    <x v="35"/>
  </r>
  <r>
    <s v="ID299"/>
    <s v="Arsenault"/>
    <n v="24.25"/>
    <x v="234"/>
    <s v="Yes"/>
    <x v="0"/>
    <x v="0"/>
    <x v="3"/>
    <x v="0"/>
    <x v="2"/>
    <x v="0"/>
    <s v="23-Aug-1976"/>
    <n v="13333.71"/>
    <x v="1"/>
    <x v="2"/>
    <x v="1"/>
    <x v="28"/>
  </r>
  <r>
    <s v="ID300"/>
    <s v="Hoff"/>
    <n v="23.85"/>
    <x v="235"/>
    <s v="No"/>
    <x v="0"/>
    <x v="0"/>
    <x v="0"/>
    <x v="0"/>
    <x v="2"/>
    <x v="0"/>
    <s v="24-Sep-1964"/>
    <n v="13375.76"/>
    <x v="1"/>
    <x v="2"/>
    <x v="11"/>
    <x v="36"/>
  </r>
  <r>
    <s v="ID301"/>
    <s v="Hall"/>
    <n v="40.020000000000003"/>
    <x v="27"/>
    <s v="Yes"/>
    <x v="0"/>
    <x v="0"/>
    <x v="3"/>
    <x v="0"/>
    <x v="0"/>
    <x v="2"/>
    <s v="30-Sep-1979"/>
    <n v="13377.41"/>
    <x v="1"/>
    <x v="0"/>
    <x v="2"/>
    <x v="13"/>
  </r>
  <r>
    <s v="ID302"/>
    <s v="Ashley"/>
    <n v="19.170000000000002"/>
    <x v="12"/>
    <s v="No"/>
    <x v="0"/>
    <x v="0"/>
    <x v="0"/>
    <x v="0"/>
    <x v="2"/>
    <x v="0"/>
    <s v="6-Jun-1984"/>
    <n v="13383.67"/>
    <x v="1"/>
    <x v="2"/>
    <x v="7"/>
    <x v="39"/>
  </r>
  <r>
    <s v="ID303"/>
    <s v="Rindahl"/>
    <n v="43.53"/>
    <x v="236"/>
    <s v="Yes"/>
    <x v="1"/>
    <x v="0"/>
    <x v="1"/>
    <x v="0"/>
    <x v="0"/>
    <x v="1"/>
    <s v="9-Dec-1959"/>
    <n v="13390.56"/>
    <x v="1"/>
    <x v="0"/>
    <x v="4"/>
    <x v="6"/>
  </r>
  <r>
    <s v="ID304"/>
    <s v="Clark"/>
    <n v="46.06"/>
    <x v="237"/>
    <s v="No"/>
    <x v="1"/>
    <x v="0"/>
    <x v="3"/>
    <x v="0"/>
    <x v="0"/>
    <x v="2"/>
    <s v="25-Nov-1959"/>
    <n v="13393.76"/>
    <x v="1"/>
    <x v="1"/>
    <x v="4"/>
    <x v="6"/>
  </r>
  <r>
    <s v="ID305"/>
    <s v="Irish"/>
    <n v="29.92"/>
    <x v="238"/>
    <s v="Yes"/>
    <x v="0"/>
    <x v="0"/>
    <x v="1"/>
    <x v="0"/>
    <x v="0"/>
    <x v="0"/>
    <s v="20-Dec-1959"/>
    <n v="13405.39"/>
    <x v="1"/>
    <x v="0"/>
    <x v="0"/>
    <x v="6"/>
  </r>
  <r>
    <s v="ID306"/>
    <s v="Richardson"/>
    <n v="28.46"/>
    <x v="239"/>
    <s v="Yes"/>
    <x v="0"/>
    <x v="0"/>
    <x v="3"/>
    <x v="0"/>
    <x v="1"/>
    <x v="2"/>
    <s v="19-Dec-1992"/>
    <n v="13412.97"/>
    <x v="1"/>
    <x v="0"/>
    <x v="7"/>
    <x v="0"/>
  </r>
  <r>
    <s v="ID307"/>
    <s v="Dewitt"/>
    <n v="24.56"/>
    <x v="194"/>
    <s v="Yes"/>
    <x v="0"/>
    <x v="1"/>
    <x v="3"/>
    <x v="0"/>
    <x v="2"/>
    <x v="1"/>
    <s v="22-Jul-1961"/>
    <n v="13415.04"/>
    <x v="1"/>
    <x v="2"/>
    <x v="1"/>
    <x v="21"/>
  </r>
  <r>
    <s v="ID308"/>
    <s v="Hickman"/>
    <n v="41.19"/>
    <x v="240"/>
    <s v="No"/>
    <x v="0"/>
    <x v="0"/>
    <x v="0"/>
    <x v="0"/>
    <x v="0"/>
    <x v="1"/>
    <s v="17-Jun-1994"/>
    <n v="13417.05"/>
    <x v="1"/>
    <x v="0"/>
    <x v="1"/>
    <x v="35"/>
  </r>
  <r>
    <s v="ID309"/>
    <s v="Gonzalez"/>
    <n v="18.63"/>
    <x v="241"/>
    <s v="Yes"/>
    <x v="0"/>
    <x v="0"/>
    <x v="1"/>
    <x v="0"/>
    <x v="2"/>
    <x v="0"/>
    <s v="3-Nov-1961"/>
    <n v="13429.04"/>
    <x v="1"/>
    <x v="0"/>
    <x v="1"/>
    <x v="21"/>
  </r>
  <r>
    <s v="ID310"/>
    <s v="Difani"/>
    <n v="26.26"/>
    <x v="242"/>
    <s v="Yes"/>
    <x v="0"/>
    <x v="0"/>
    <x v="3"/>
    <x v="0"/>
    <x v="1"/>
    <x v="0"/>
    <s v="29-Jun-1975"/>
    <n v="13440.7"/>
    <x v="1"/>
    <x v="2"/>
    <x v="1"/>
    <x v="31"/>
  </r>
  <r>
    <s v="ID311"/>
    <s v="Turner"/>
    <n v="22.37"/>
    <x v="236"/>
    <s v="Yes"/>
    <x v="0"/>
    <x v="1"/>
    <x v="3"/>
    <x v="0"/>
    <x v="2"/>
    <x v="1"/>
    <s v="13-Aug-1960"/>
    <n v="13451.12"/>
    <x v="1"/>
    <x v="1"/>
    <x v="4"/>
    <x v="2"/>
  </r>
  <r>
    <s v="ID312"/>
    <s v="WIDmann"/>
    <n v="39.619999999999997"/>
    <x v="141"/>
    <s v="No"/>
    <x v="0"/>
    <x v="0"/>
    <x v="3"/>
    <x v="0"/>
    <x v="0"/>
    <x v="2"/>
    <s v="11-Jul-1960"/>
    <n v="13457.96"/>
    <x v="1"/>
    <x v="1"/>
    <x v="0"/>
    <x v="2"/>
  </r>
  <r>
    <s v="ID313"/>
    <s v="Tunney"/>
    <n v="18.329999999999998"/>
    <x v="243"/>
    <s v="Yes"/>
    <x v="0"/>
    <x v="0"/>
    <x v="0"/>
    <x v="0"/>
    <x v="3"/>
    <x v="2"/>
    <s v="16-Dec-1960"/>
    <n v="13462.52"/>
    <x v="1"/>
    <x v="2"/>
    <x v="4"/>
    <x v="2"/>
  </r>
  <r>
    <s v="ID314"/>
    <s v="San Juan"/>
    <n v="17.11"/>
    <x v="244"/>
    <s v="Yes"/>
    <x v="0"/>
    <x v="1"/>
    <x v="3"/>
    <x v="0"/>
    <x v="3"/>
    <x v="2"/>
    <s v="19-Aug-1985"/>
    <n v="13465.8"/>
    <x v="1"/>
    <x v="1"/>
    <x v="1"/>
    <x v="44"/>
  </r>
  <r>
    <s v="ID315"/>
    <s v="Croll"/>
    <n v="43.5"/>
    <x v="245"/>
    <s v="No"/>
    <x v="1"/>
    <x v="0"/>
    <x v="3"/>
    <x v="0"/>
    <x v="0"/>
    <x v="1"/>
    <s v="28-Jul-1960"/>
    <n v="13470.8"/>
    <x v="1"/>
    <x v="2"/>
    <x v="0"/>
    <x v="2"/>
  </r>
  <r>
    <s v="ID316"/>
    <s v="Rolfes"/>
    <n v="25.364999999999998"/>
    <x v="27"/>
    <s v="No"/>
    <x v="0"/>
    <x v="0"/>
    <x v="1"/>
    <x v="1"/>
    <x v="1"/>
    <x v="2"/>
    <s v="24-Jul-1960"/>
    <n v="13470.86"/>
    <x v="1"/>
    <x v="0"/>
    <x v="4"/>
    <x v="2"/>
  </r>
  <r>
    <s v="ID317"/>
    <s v="Hinkle"/>
    <n v="28.594999999999999"/>
    <x v="246"/>
    <s v="No"/>
    <x v="0"/>
    <x v="0"/>
    <x v="0"/>
    <x v="1"/>
    <x v="1"/>
    <x v="0"/>
    <s v="7-Aug-1975"/>
    <n v="13472.19"/>
    <x v="1"/>
    <x v="2"/>
    <x v="1"/>
    <x v="31"/>
  </r>
  <r>
    <s v="ID318"/>
    <s v="Leuchanka"/>
    <n v="29.83"/>
    <x v="247"/>
    <s v="Yes"/>
    <x v="0"/>
    <x v="1"/>
    <x v="3"/>
    <x v="0"/>
    <x v="1"/>
    <x v="0"/>
    <s v="30-Aug-1990"/>
    <n v="13480.83"/>
    <x v="1"/>
    <x v="2"/>
    <x v="7"/>
    <x v="16"/>
  </r>
  <r>
    <s v="ID319"/>
    <s v="Ayr"/>
    <n v="24.7"/>
    <x v="248"/>
    <s v="No"/>
    <x v="0"/>
    <x v="0"/>
    <x v="2"/>
    <x v="1"/>
    <x v="2"/>
    <x v="0"/>
    <s v="14-Oct-1963"/>
    <n v="13511.28"/>
    <x v="1"/>
    <x v="1"/>
    <x v="1"/>
    <x v="4"/>
  </r>
  <r>
    <s v="ID320"/>
    <s v="Siegel"/>
    <n v="17.940000000000001"/>
    <x v="68"/>
    <s v="No"/>
    <x v="0"/>
    <x v="0"/>
    <x v="0"/>
    <x v="0"/>
    <x v="3"/>
    <x v="0"/>
    <s v="15-Jul-1968"/>
    <n v="13566.04"/>
    <x v="1"/>
    <x v="0"/>
    <x v="2"/>
    <x v="24"/>
  </r>
  <r>
    <s v="ID321"/>
    <s v="Penrose"/>
    <n v="21.08"/>
    <x v="249"/>
    <s v="No"/>
    <x v="0"/>
    <x v="1"/>
    <x v="3"/>
    <x v="0"/>
    <x v="2"/>
    <x v="2"/>
    <s v="14-Aug-1992"/>
    <n v="13588.17"/>
    <x v="1"/>
    <x v="1"/>
    <x v="1"/>
    <x v="0"/>
  </r>
  <r>
    <s v="ID322"/>
    <s v="Schuler"/>
    <n v="37.715000000000003"/>
    <x v="250"/>
    <s v="Yes"/>
    <x v="0"/>
    <x v="0"/>
    <x v="0"/>
    <x v="1"/>
    <x v="0"/>
    <x v="0"/>
    <s v="10-Sep-1964"/>
    <n v="13607.37"/>
    <x v="1"/>
    <x v="1"/>
    <x v="3"/>
    <x v="36"/>
  </r>
  <r>
    <s v="ID323"/>
    <s v="Walker"/>
    <n v="22.39"/>
    <x v="201"/>
    <s v="Yes"/>
    <x v="0"/>
    <x v="0"/>
    <x v="0"/>
    <x v="0"/>
    <x v="2"/>
    <x v="0"/>
    <s v="18-Nov-1961"/>
    <n v="13616.36"/>
    <x v="1"/>
    <x v="0"/>
    <x v="3"/>
    <x v="21"/>
  </r>
  <r>
    <s v="ID324"/>
    <s v="Stange"/>
    <n v="28.78"/>
    <x v="251"/>
    <s v="No"/>
    <x v="0"/>
    <x v="0"/>
    <x v="0"/>
    <x v="0"/>
    <x v="1"/>
    <x v="2"/>
    <s v="26-Jul-1969"/>
    <n v="13622.01"/>
    <x v="1"/>
    <x v="0"/>
    <x v="1"/>
    <x v="25"/>
  </r>
  <r>
    <s v="ID325"/>
    <s v="Roy"/>
    <n v="18.329999999999998"/>
    <x v="252"/>
    <s v="Yes"/>
    <x v="0"/>
    <x v="0"/>
    <x v="0"/>
    <x v="0"/>
    <x v="3"/>
    <x v="2"/>
    <s v="24-Dec-1961"/>
    <n v="13635.64"/>
    <x v="1"/>
    <x v="0"/>
    <x v="3"/>
    <x v="21"/>
  </r>
  <r>
    <s v="ID326"/>
    <s v="Potere"/>
    <n v="26.39"/>
    <x v="253"/>
    <s v="Yes"/>
    <x v="0"/>
    <x v="0"/>
    <x v="3"/>
    <x v="0"/>
    <x v="1"/>
    <x v="2"/>
    <s v="20-Jul-1984"/>
    <n v="13638.06"/>
    <x v="1"/>
    <x v="0"/>
    <x v="7"/>
    <x v="45"/>
  </r>
  <r>
    <s v="ID327"/>
    <s v="Podgurski"/>
    <n v="19.260000000000002"/>
    <x v="254"/>
    <s v="Yes"/>
    <x v="0"/>
    <x v="0"/>
    <x v="3"/>
    <x v="0"/>
    <x v="2"/>
    <x v="0"/>
    <s v="4-Aug-1963"/>
    <n v="13677.68"/>
    <x v="1"/>
    <x v="2"/>
    <x v="5"/>
    <x v="4"/>
  </r>
  <r>
    <s v="ID328"/>
    <s v="Diamond"/>
    <n v="26.92"/>
    <x v="34"/>
    <s v="No"/>
    <x v="0"/>
    <x v="0"/>
    <x v="0"/>
    <x v="0"/>
    <x v="1"/>
    <x v="1"/>
    <s v="14-Sep-1985"/>
    <n v="13685.51"/>
    <x v="1"/>
    <x v="1"/>
    <x v="2"/>
    <x v="44"/>
  </r>
  <r>
    <s v="ID329"/>
    <s v="Sallade"/>
    <n v="19.73"/>
    <x v="67"/>
    <s v="No"/>
    <x v="0"/>
    <x v="0"/>
    <x v="0"/>
    <x v="0"/>
    <x v="2"/>
    <x v="2"/>
    <s v="24-Nov-1986"/>
    <n v="13714.55"/>
    <x v="1"/>
    <x v="2"/>
    <x v="7"/>
    <x v="11"/>
  </r>
  <r>
    <s v="ID330"/>
    <s v="Zhang"/>
    <n v="23.56"/>
    <x v="255"/>
    <s v="Yes"/>
    <x v="0"/>
    <x v="0"/>
    <x v="0"/>
    <x v="0"/>
    <x v="2"/>
    <x v="0"/>
    <s v="29-Aug-1985"/>
    <n v="13726.21"/>
    <x v="1"/>
    <x v="0"/>
    <x v="2"/>
    <x v="44"/>
  </r>
  <r>
    <s v="ID331"/>
    <s v="Chatfield"/>
    <n v="37.67"/>
    <x v="256"/>
    <s v="No"/>
    <x v="0"/>
    <x v="0"/>
    <x v="3"/>
    <x v="0"/>
    <x v="0"/>
    <x v="1"/>
    <s v="23-Oct-1969"/>
    <n v="13746.74"/>
    <x v="1"/>
    <x v="2"/>
    <x v="2"/>
    <x v="25"/>
  </r>
  <r>
    <s v="ID332"/>
    <s v="Bruns"/>
    <n v="18.73"/>
    <x v="257"/>
    <s v="No"/>
    <x v="0"/>
    <x v="0"/>
    <x v="1"/>
    <x v="0"/>
    <x v="2"/>
    <x v="0"/>
    <s v="16-Jul-2004"/>
    <n v="13747.87"/>
    <x v="1"/>
    <x v="2"/>
    <x v="14"/>
    <x v="8"/>
  </r>
  <r>
    <s v="ID333"/>
    <s v="Yochum"/>
    <n v="33.090000000000003"/>
    <x v="87"/>
    <s v="No"/>
    <x v="0"/>
    <x v="1"/>
    <x v="3"/>
    <x v="0"/>
    <x v="0"/>
    <x v="1"/>
    <s v="6-Aug-1959"/>
    <n v="13770.1"/>
    <x v="1"/>
    <x v="1"/>
    <x v="1"/>
    <x v="6"/>
  </r>
  <r>
    <s v="ID334"/>
    <s v="Freeburn"/>
    <n v="18.329999999999998"/>
    <x v="258"/>
    <s v="Yes"/>
    <x v="0"/>
    <x v="0"/>
    <x v="3"/>
    <x v="0"/>
    <x v="3"/>
    <x v="0"/>
    <s v="10-Nov-1966"/>
    <n v="13801.61"/>
    <x v="1"/>
    <x v="0"/>
    <x v="2"/>
    <x v="14"/>
  </r>
  <r>
    <s v="ID335"/>
    <s v="Spencer"/>
    <n v="27.74"/>
    <x v="82"/>
    <s v="Yes"/>
    <x v="0"/>
    <x v="0"/>
    <x v="1"/>
    <x v="0"/>
    <x v="1"/>
    <x v="2"/>
    <s v="8-Dec-1986"/>
    <n v="13819.49"/>
    <x v="1"/>
    <x v="2"/>
    <x v="1"/>
    <x v="11"/>
  </r>
  <r>
    <s v="ID336"/>
    <s v="Jarosik"/>
    <n v="24.2"/>
    <x v="259"/>
    <s v="No"/>
    <x v="0"/>
    <x v="0"/>
    <x v="3"/>
    <x v="0"/>
    <x v="2"/>
    <x v="1"/>
    <s v="25-Nov-1958"/>
    <n v="13822.8"/>
    <x v="1"/>
    <x v="0"/>
    <x v="4"/>
    <x v="41"/>
  </r>
  <r>
    <s v="ID337"/>
    <s v="Heinzen"/>
    <n v="22.03"/>
    <x v="141"/>
    <s v="Yes"/>
    <x v="0"/>
    <x v="0"/>
    <x v="0"/>
    <x v="0"/>
    <x v="2"/>
    <x v="2"/>
    <s v="10-Dec-1958"/>
    <n v="13831.12"/>
    <x v="1"/>
    <x v="1"/>
    <x v="0"/>
    <x v="41"/>
  </r>
  <r>
    <s v="ID338"/>
    <s v="Kelley"/>
    <n v="26.885000000000002"/>
    <x v="260"/>
    <s v="No"/>
    <x v="0"/>
    <x v="0"/>
    <x v="2"/>
    <x v="0"/>
    <x v="1"/>
    <x v="0"/>
    <s v="7-Jun-2003"/>
    <n v="13844.51"/>
    <x v="0"/>
    <x v="1"/>
    <x v="4"/>
    <x v="42"/>
  </r>
  <r>
    <s v="ID339"/>
    <s v="Thacker"/>
    <n v="16.36"/>
    <x v="217"/>
    <s v="No"/>
    <x v="0"/>
    <x v="0"/>
    <x v="0"/>
    <x v="0"/>
    <x v="3"/>
    <x v="0"/>
    <s v="21-Jul-1960"/>
    <n v="13844.8"/>
    <x v="0"/>
    <x v="2"/>
    <x v="1"/>
    <x v="2"/>
  </r>
  <r>
    <s v="ID340"/>
    <s v="Jeseritz"/>
    <n v="32.299999999999997"/>
    <x v="143"/>
    <s v="Yes"/>
    <x v="0"/>
    <x v="1"/>
    <x v="3"/>
    <x v="1"/>
    <x v="0"/>
    <x v="2"/>
    <s v="5-Oct-1959"/>
    <n v="13880.95"/>
    <x v="0"/>
    <x v="2"/>
    <x v="4"/>
    <x v="6"/>
  </r>
  <r>
    <s v="ID341"/>
    <s v="Hohman"/>
    <n v="16.05"/>
    <x v="261"/>
    <s v="Yes"/>
    <x v="0"/>
    <x v="0"/>
    <x v="0"/>
    <x v="0"/>
    <x v="3"/>
    <x v="2"/>
    <s v="25-Sep-1985"/>
    <n v="13886.4"/>
    <x v="0"/>
    <x v="2"/>
    <x v="1"/>
    <x v="44"/>
  </r>
  <r>
    <s v="ID342"/>
    <s v="Hill"/>
    <n v="29.07"/>
    <x v="262"/>
    <s v="Yes"/>
    <x v="0"/>
    <x v="0"/>
    <x v="1"/>
    <x v="0"/>
    <x v="1"/>
    <x v="0"/>
    <s v="29-Dec-1959"/>
    <n v="13887.2"/>
    <x v="0"/>
    <x v="0"/>
    <x v="0"/>
    <x v="6"/>
  </r>
  <r>
    <s v="ID343"/>
    <s v="Kuepfer"/>
    <n v="17.43"/>
    <x v="263"/>
    <s v="No"/>
    <x v="0"/>
    <x v="0"/>
    <x v="0"/>
    <x v="0"/>
    <x v="3"/>
    <x v="0"/>
    <s v="7-Jul-1959"/>
    <n v="13887.97"/>
    <x v="0"/>
    <x v="2"/>
    <x v="0"/>
    <x v="6"/>
  </r>
  <r>
    <s v="ID344"/>
    <s v="Kaczmarek"/>
    <n v="19.329999999999998"/>
    <x v="159"/>
    <s v="No"/>
    <x v="0"/>
    <x v="0"/>
    <x v="0"/>
    <x v="0"/>
    <x v="2"/>
    <x v="2"/>
    <s v="27-Jul-1962"/>
    <n v="13919.82"/>
    <x v="0"/>
    <x v="2"/>
    <x v="0"/>
    <x v="26"/>
  </r>
  <r>
    <s v="ID345"/>
    <s v="Pitt"/>
    <n v="30.52"/>
    <x v="139"/>
    <s v="No"/>
    <x v="0"/>
    <x v="0"/>
    <x v="3"/>
    <x v="0"/>
    <x v="0"/>
    <x v="2"/>
    <s v="29-Aug-1959"/>
    <n v="13974.46"/>
    <x v="0"/>
    <x v="2"/>
    <x v="12"/>
    <x v="6"/>
  </r>
  <r>
    <s v="ID346"/>
    <s v="Lorton"/>
    <n v="39.21"/>
    <x v="264"/>
    <s v="No"/>
    <x v="0"/>
    <x v="1"/>
    <x v="3"/>
    <x v="0"/>
    <x v="0"/>
    <x v="2"/>
    <s v="13-Jul-1990"/>
    <n v="13979.45"/>
    <x v="0"/>
    <x v="1"/>
    <x v="7"/>
    <x v="16"/>
  </r>
  <r>
    <s v="ID347"/>
    <s v="Castaneda"/>
    <n v="26.98"/>
    <x v="127"/>
    <s v="Yes"/>
    <x v="0"/>
    <x v="0"/>
    <x v="1"/>
    <x v="0"/>
    <x v="1"/>
    <x v="2"/>
    <s v="6-Sep-1959"/>
    <n v="13981.85"/>
    <x v="0"/>
    <x v="1"/>
    <x v="9"/>
    <x v="6"/>
  </r>
  <r>
    <s v="ID348"/>
    <s v="Cherop"/>
    <n v="25.84"/>
    <x v="265"/>
    <s v="No"/>
    <x v="0"/>
    <x v="0"/>
    <x v="0"/>
    <x v="1"/>
    <x v="1"/>
    <x v="0"/>
    <s v="23-Dec-1963"/>
    <n v="14001.13"/>
    <x v="0"/>
    <x v="1"/>
    <x v="0"/>
    <x v="4"/>
  </r>
  <r>
    <s v="ID349"/>
    <s v="Howell"/>
    <n v="28.31"/>
    <x v="266"/>
    <s v="Yes"/>
    <x v="0"/>
    <x v="0"/>
    <x v="1"/>
    <x v="0"/>
    <x v="1"/>
    <x v="0"/>
    <s v="6-Jul-1963"/>
    <n v="14001.29"/>
    <x v="0"/>
    <x v="2"/>
    <x v="0"/>
    <x v="4"/>
  </r>
  <r>
    <s v="ID350"/>
    <s v="Palmer"/>
    <n v="23.94"/>
    <x v="267"/>
    <s v="No"/>
    <x v="0"/>
    <x v="0"/>
    <x v="0"/>
    <x v="0"/>
    <x v="2"/>
    <x v="2"/>
    <s v="8-Nov-1960"/>
    <n v="14043.48"/>
    <x v="0"/>
    <x v="0"/>
    <x v="3"/>
    <x v="2"/>
  </r>
  <r>
    <s v="ID351"/>
    <s v="Olson"/>
    <n v="20.03"/>
    <x v="105"/>
    <s v="Yes"/>
    <x v="0"/>
    <x v="0"/>
    <x v="0"/>
    <x v="0"/>
    <x v="2"/>
    <x v="1"/>
    <s v="12-Sep-1991"/>
    <n v="14081.93"/>
    <x v="0"/>
    <x v="0"/>
    <x v="1"/>
    <x v="18"/>
  </r>
  <r>
    <s v="ID352"/>
    <s v="Waldron"/>
    <n v="41.42"/>
    <x v="6"/>
    <s v="No"/>
    <x v="0"/>
    <x v="0"/>
    <x v="0"/>
    <x v="1"/>
    <x v="0"/>
    <x v="1"/>
    <s v="26-Sep-1976"/>
    <n v="14098.07"/>
    <x v="0"/>
    <x v="0"/>
    <x v="7"/>
    <x v="28"/>
  </r>
  <r>
    <s v="ID353"/>
    <s v="Meyer"/>
    <n v="36.67"/>
    <x v="246"/>
    <s v="No"/>
    <x v="0"/>
    <x v="0"/>
    <x v="0"/>
    <x v="1"/>
    <x v="0"/>
    <x v="0"/>
    <s v="14-Jun-1961"/>
    <n v="14119.62"/>
    <x v="0"/>
    <x v="1"/>
    <x v="1"/>
    <x v="21"/>
  </r>
  <r>
    <s v="ID354"/>
    <s v="Stack"/>
    <n v="27.645"/>
    <x v="164"/>
    <s v="No"/>
    <x v="0"/>
    <x v="0"/>
    <x v="0"/>
    <x v="1"/>
    <x v="1"/>
    <x v="2"/>
    <s v="6-Jul-2004"/>
    <n v="14133.04"/>
    <x v="0"/>
    <x v="0"/>
    <x v="0"/>
    <x v="8"/>
  </r>
  <r>
    <s v="ID355"/>
    <s v="Sanchez Y Torres"/>
    <n v="22.72"/>
    <x v="268"/>
    <s v="No"/>
    <x v="0"/>
    <x v="0"/>
    <x v="0"/>
    <x v="0"/>
    <x v="2"/>
    <x v="1"/>
    <s v="7-Jul-1984"/>
    <n v="14152.46"/>
    <x v="0"/>
    <x v="1"/>
    <x v="1"/>
    <x v="45"/>
  </r>
  <r>
    <s v="ID356"/>
    <s v="Daniels"/>
    <n v="36.520000000000003"/>
    <x v="269"/>
    <s v="Yes"/>
    <x v="0"/>
    <x v="1"/>
    <x v="3"/>
    <x v="1"/>
    <x v="0"/>
    <x v="0"/>
    <s v="25-Dec-1968"/>
    <n v="14193.55"/>
    <x v="0"/>
    <x v="1"/>
    <x v="2"/>
    <x v="24"/>
  </r>
  <r>
    <s v="ID357"/>
    <s v="Pepp"/>
    <n v="33.96"/>
    <x v="115"/>
    <s v="No"/>
    <x v="0"/>
    <x v="0"/>
    <x v="0"/>
    <x v="0"/>
    <x v="0"/>
    <x v="2"/>
    <s v="17-Nov-1983"/>
    <n v="14209.4"/>
    <x v="0"/>
    <x v="1"/>
    <x v="2"/>
    <x v="39"/>
  </r>
  <r>
    <s v="ID358"/>
    <s v="Buechler"/>
    <n v="26.695"/>
    <x v="205"/>
    <s v="No"/>
    <x v="0"/>
    <x v="0"/>
    <x v="0"/>
    <x v="0"/>
    <x v="1"/>
    <x v="0"/>
    <s v="21-Sep-1958"/>
    <n v="14210.54"/>
    <x v="0"/>
    <x v="2"/>
    <x v="1"/>
    <x v="41"/>
  </r>
  <r>
    <s v="ID359"/>
    <s v="Buenting"/>
    <n v="18.45"/>
    <x v="103"/>
    <s v="Yes"/>
    <x v="0"/>
    <x v="0"/>
    <x v="0"/>
    <x v="0"/>
    <x v="3"/>
    <x v="2"/>
    <s v="25-Sep-1961"/>
    <n v="14235.07"/>
    <x v="0"/>
    <x v="1"/>
    <x v="4"/>
    <x v="21"/>
  </r>
  <r>
    <s v="ID360"/>
    <s v="Evans"/>
    <n v="33.18"/>
    <x v="270"/>
    <s v="No"/>
    <x v="0"/>
    <x v="0"/>
    <x v="0"/>
    <x v="0"/>
    <x v="0"/>
    <x v="2"/>
    <s v="8-Nov-1959"/>
    <n v="14256.19"/>
    <x v="0"/>
    <x v="0"/>
    <x v="1"/>
    <x v="6"/>
  </r>
  <r>
    <s v="ID361"/>
    <s v="Arcand"/>
    <n v="36.1"/>
    <x v="271"/>
    <s v="Yes"/>
    <x v="0"/>
    <x v="0"/>
    <x v="1"/>
    <x v="1"/>
    <x v="0"/>
    <x v="0"/>
    <s v="26-Dec-1974"/>
    <n v="14256.79"/>
    <x v="0"/>
    <x v="2"/>
    <x v="2"/>
    <x v="46"/>
  </r>
  <r>
    <s v="ID362"/>
    <s v="Kesack"/>
    <n v="22.77"/>
    <x v="272"/>
    <s v="No"/>
    <x v="0"/>
    <x v="0"/>
    <x v="0"/>
    <x v="0"/>
    <x v="2"/>
    <x v="1"/>
    <s v="13-Jul-1972"/>
    <n v="14258.33"/>
    <x v="0"/>
    <x v="2"/>
    <x v="2"/>
    <x v="17"/>
  </r>
  <r>
    <s v="ID363"/>
    <s v="Post"/>
    <n v="21.24"/>
    <x v="273"/>
    <s v="No"/>
    <x v="0"/>
    <x v="0"/>
    <x v="0"/>
    <x v="0"/>
    <x v="2"/>
    <x v="2"/>
    <s v="6-Sep-2004"/>
    <n v="14283.46"/>
    <x v="0"/>
    <x v="2"/>
    <x v="3"/>
    <x v="8"/>
  </r>
  <r>
    <s v="ID364"/>
    <s v="Dunne"/>
    <n v="17.600000000000001"/>
    <x v="274"/>
    <s v="Yes"/>
    <x v="0"/>
    <x v="0"/>
    <x v="0"/>
    <x v="0"/>
    <x v="3"/>
    <x v="2"/>
    <s v="15-Dec-1968"/>
    <n v="14285.9"/>
    <x v="0"/>
    <x v="0"/>
    <x v="1"/>
    <x v="24"/>
  </r>
  <r>
    <s v="ID365"/>
    <s v="Kilel"/>
    <n v="26.29"/>
    <x v="181"/>
    <s v="No"/>
    <x v="0"/>
    <x v="0"/>
    <x v="0"/>
    <x v="0"/>
    <x v="1"/>
    <x v="0"/>
    <s v="15-Oct-1958"/>
    <n v="14313.85"/>
    <x v="0"/>
    <x v="0"/>
    <x v="0"/>
    <x v="41"/>
  </r>
  <r>
    <s v="ID366"/>
    <s v="Nicholson"/>
    <n v="35.31"/>
    <x v="275"/>
    <s v="No"/>
    <x v="0"/>
    <x v="0"/>
    <x v="0"/>
    <x v="1"/>
    <x v="0"/>
    <x v="0"/>
    <s v="10-Jul-1958"/>
    <n v="14319.03"/>
    <x v="0"/>
    <x v="2"/>
    <x v="4"/>
    <x v="41"/>
  </r>
  <r>
    <s v="ID367"/>
    <s v="Susmann"/>
    <n v="27.04"/>
    <x v="276"/>
    <s v="No"/>
    <x v="0"/>
    <x v="0"/>
    <x v="3"/>
    <x v="0"/>
    <x v="1"/>
    <x v="2"/>
    <s v="26-Sep-1969"/>
    <n v="14337.91"/>
    <x v="0"/>
    <x v="0"/>
    <x v="8"/>
    <x v="25"/>
  </r>
  <r>
    <s v="ID368"/>
    <s v="Harsh"/>
    <n v="30.23"/>
    <x v="80"/>
    <s v="Yes"/>
    <x v="0"/>
    <x v="1"/>
    <x v="3"/>
    <x v="0"/>
    <x v="0"/>
    <x v="2"/>
    <s v="24-Dec-1959"/>
    <n v="14349.85"/>
    <x v="0"/>
    <x v="2"/>
    <x v="1"/>
    <x v="6"/>
  </r>
  <r>
    <s v="ID369"/>
    <s v="Pocasangre"/>
    <n v="30.6"/>
    <x v="277"/>
    <s v="Yes"/>
    <x v="0"/>
    <x v="1"/>
    <x v="3"/>
    <x v="0"/>
    <x v="0"/>
    <x v="0"/>
    <s v="10-Oct-1967"/>
    <n v="14355.43"/>
    <x v="0"/>
    <x v="1"/>
    <x v="2"/>
    <x v="30"/>
  </r>
  <r>
    <s v="ID370"/>
    <s v="Martinez Lopez"/>
    <n v="26.8"/>
    <x v="102"/>
    <s v="No"/>
    <x v="0"/>
    <x v="0"/>
    <x v="3"/>
    <x v="0"/>
    <x v="1"/>
    <x v="2"/>
    <s v="16-Jul-1963"/>
    <n v="14382.71"/>
    <x v="0"/>
    <x v="2"/>
    <x v="1"/>
    <x v="4"/>
  </r>
  <r>
    <s v="ID371"/>
    <s v="Riegel"/>
    <n v="16.86"/>
    <x v="212"/>
    <s v="Yes"/>
    <x v="0"/>
    <x v="0"/>
    <x v="0"/>
    <x v="0"/>
    <x v="3"/>
    <x v="2"/>
    <s v="22-Jun-1965"/>
    <n v="14394.4"/>
    <x v="0"/>
    <x v="0"/>
    <x v="3"/>
    <x v="19"/>
  </r>
  <r>
    <s v="ID372"/>
    <s v="Monson"/>
    <n v="16.3"/>
    <x v="49"/>
    <s v="No"/>
    <x v="0"/>
    <x v="0"/>
    <x v="3"/>
    <x v="0"/>
    <x v="3"/>
    <x v="2"/>
    <s v="14-Sep-1958"/>
    <n v="14394.56"/>
    <x v="0"/>
    <x v="1"/>
    <x v="14"/>
    <x v="41"/>
  </r>
  <r>
    <s v="ID373"/>
    <s v="Klubben"/>
    <n v="29.81"/>
    <x v="278"/>
    <s v="No"/>
    <x v="0"/>
    <x v="0"/>
    <x v="0"/>
    <x v="0"/>
    <x v="1"/>
    <x v="0"/>
    <s v="29-Jul-1958"/>
    <n v="14410.93"/>
    <x v="0"/>
    <x v="2"/>
    <x v="9"/>
    <x v="41"/>
  </r>
  <r>
    <s v="ID374"/>
    <s v="Mascaro"/>
    <n v="16.329999999999998"/>
    <x v="279"/>
    <s v="Yes"/>
    <x v="0"/>
    <x v="0"/>
    <x v="0"/>
    <x v="0"/>
    <x v="3"/>
    <x v="0"/>
    <s v="20-Sep-1958"/>
    <n v="14418.28"/>
    <x v="0"/>
    <x v="0"/>
    <x v="0"/>
    <x v="41"/>
  </r>
  <r>
    <s v="ID375"/>
    <s v="Norvell"/>
    <n v="16.37"/>
    <x v="270"/>
    <s v="Yes"/>
    <x v="0"/>
    <x v="0"/>
    <x v="0"/>
    <x v="0"/>
    <x v="3"/>
    <x v="2"/>
    <s v="10-Aug-1999"/>
    <n v="14426.07"/>
    <x v="0"/>
    <x v="1"/>
    <x v="1"/>
    <x v="32"/>
  </r>
  <r>
    <s v="ID376"/>
    <s v="Ornelas"/>
    <n v="22.42"/>
    <x v="82"/>
    <s v="Yes"/>
    <x v="0"/>
    <x v="0"/>
    <x v="3"/>
    <x v="1"/>
    <x v="2"/>
    <x v="2"/>
    <s v="15-Aug-1967"/>
    <n v="14426.66"/>
    <x v="0"/>
    <x v="2"/>
    <x v="2"/>
    <x v="30"/>
  </r>
  <r>
    <s v="ID377"/>
    <s v="Fitzpatrick"/>
    <n v="31.35"/>
    <x v="280"/>
    <s v="Yes"/>
    <x v="0"/>
    <x v="1"/>
    <x v="3"/>
    <x v="1"/>
    <x v="0"/>
    <x v="2"/>
    <s v="4-Nov-1967"/>
    <n v="14427.63"/>
    <x v="0"/>
    <x v="2"/>
    <x v="5"/>
    <x v="30"/>
  </r>
  <r>
    <s v="ID378"/>
    <s v="Bloomquist"/>
    <n v="31.9"/>
    <x v="57"/>
    <s v="No"/>
    <x v="0"/>
    <x v="0"/>
    <x v="0"/>
    <x v="1"/>
    <x v="0"/>
    <x v="0"/>
    <s v="29-Jun-1959"/>
    <n v="14449.85"/>
    <x v="0"/>
    <x v="1"/>
    <x v="3"/>
    <x v="6"/>
  </r>
  <r>
    <s v="ID379"/>
    <s v="Wick"/>
    <n v="30.6"/>
    <x v="219"/>
    <s v="No"/>
    <x v="0"/>
    <x v="0"/>
    <x v="0"/>
    <x v="0"/>
    <x v="0"/>
    <x v="2"/>
    <s v="3-Aug-1959"/>
    <n v="14451.84"/>
    <x v="0"/>
    <x v="0"/>
    <x v="7"/>
    <x v="6"/>
  </r>
  <r>
    <s v="ID380"/>
    <s v="Zappala"/>
    <n v="28.975000000000001"/>
    <x v="281"/>
    <s v="No"/>
    <x v="0"/>
    <x v="0"/>
    <x v="0"/>
    <x v="0"/>
    <x v="1"/>
    <x v="0"/>
    <s v="27-Nov-1976"/>
    <n v="14470.01"/>
    <x v="0"/>
    <x v="0"/>
    <x v="1"/>
    <x v="28"/>
  </r>
  <r>
    <s v="ID381"/>
    <s v="Earle"/>
    <n v="24.86"/>
    <x v="282"/>
    <s v="Yes"/>
    <x v="0"/>
    <x v="0"/>
    <x v="1"/>
    <x v="1"/>
    <x v="2"/>
    <x v="0"/>
    <s v="20-Nov-1959"/>
    <n v="14474.68"/>
    <x v="0"/>
    <x v="2"/>
    <x v="0"/>
    <x v="6"/>
  </r>
  <r>
    <s v="ID382"/>
    <s v="Majewski"/>
    <n v="19.54"/>
    <x v="191"/>
    <s v="No"/>
    <x v="0"/>
    <x v="0"/>
    <x v="0"/>
    <x v="0"/>
    <x v="2"/>
    <x v="2"/>
    <s v="20-Oct-1979"/>
    <n v="14478.33"/>
    <x v="0"/>
    <x v="2"/>
    <x v="0"/>
    <x v="13"/>
  </r>
  <r>
    <s v="ID383"/>
    <s v="Apfelbaum"/>
    <n v="26.74"/>
    <x v="283"/>
    <s v="No"/>
    <x v="0"/>
    <x v="0"/>
    <x v="0"/>
    <x v="0"/>
    <x v="1"/>
    <x v="2"/>
    <s v="22-Jul-1989"/>
    <n v="14507.46"/>
    <x v="0"/>
    <x v="0"/>
    <x v="1"/>
    <x v="37"/>
  </r>
  <r>
    <s v="ID384"/>
    <s v="Graham"/>
    <n v="22.99"/>
    <x v="284"/>
    <s v="No"/>
    <x v="0"/>
    <x v="0"/>
    <x v="2"/>
    <x v="0"/>
    <x v="2"/>
    <x v="0"/>
    <s v="14-Jul-1989"/>
    <n v="14547.26"/>
    <x v="0"/>
    <x v="0"/>
    <x v="4"/>
    <x v="37"/>
  </r>
  <r>
    <s v="ID385"/>
    <s v="Whitacre"/>
    <n v="31.46"/>
    <x v="285"/>
    <s v="No"/>
    <x v="0"/>
    <x v="0"/>
    <x v="0"/>
    <x v="1"/>
    <x v="0"/>
    <x v="0"/>
    <s v="12-Sep-1998"/>
    <n v="14571.89"/>
    <x v="0"/>
    <x v="1"/>
    <x v="3"/>
    <x v="33"/>
  </r>
  <r>
    <s v="ID386"/>
    <s v="Wegener"/>
    <n v="30.86"/>
    <x v="194"/>
    <s v="No"/>
    <x v="1"/>
    <x v="0"/>
    <x v="1"/>
    <x v="0"/>
    <x v="0"/>
    <x v="1"/>
    <s v="3-Dec-1962"/>
    <n v="14574.64"/>
    <x v="0"/>
    <x v="1"/>
    <x v="11"/>
    <x v="26"/>
  </r>
  <r>
    <s v="ID387"/>
    <s v="Collie"/>
    <n v="31.96"/>
    <x v="286"/>
    <s v="No"/>
    <x v="0"/>
    <x v="0"/>
    <x v="0"/>
    <x v="0"/>
    <x v="0"/>
    <x v="0"/>
    <s v="14-Oct-1963"/>
    <n v="14590.63"/>
    <x v="0"/>
    <x v="1"/>
    <x v="3"/>
    <x v="4"/>
  </r>
  <r>
    <s v="ID388"/>
    <s v="Murphy"/>
    <n v="23.76"/>
    <x v="287"/>
    <s v="No"/>
    <x v="0"/>
    <x v="0"/>
    <x v="2"/>
    <x v="0"/>
    <x v="2"/>
    <x v="0"/>
    <s v="18-Jul-1967"/>
    <n v="14600.62"/>
    <x v="0"/>
    <x v="0"/>
    <x v="8"/>
    <x v="30"/>
  </r>
  <r>
    <s v="ID389"/>
    <s v="Butters"/>
    <n v="19.38"/>
    <x v="288"/>
    <s v="No"/>
    <x v="0"/>
    <x v="0"/>
    <x v="0"/>
    <x v="0"/>
    <x v="2"/>
    <x v="1"/>
    <s v="8-Nov-1965"/>
    <n v="14612.33"/>
    <x v="0"/>
    <x v="0"/>
    <x v="5"/>
    <x v="19"/>
  </r>
  <r>
    <s v="ID390"/>
    <s v="Cook"/>
    <n v="16.21"/>
    <x v="109"/>
    <s v="Yes"/>
    <x v="0"/>
    <x v="0"/>
    <x v="3"/>
    <x v="0"/>
    <x v="3"/>
    <x v="1"/>
    <s v="1-Sep-1967"/>
    <n v="14640.35"/>
    <x v="0"/>
    <x v="0"/>
    <x v="2"/>
    <x v="30"/>
  </r>
  <r>
    <s v="ID391"/>
    <s v="Breen"/>
    <n v="32.54"/>
    <x v="93"/>
    <s v="No"/>
    <x v="1"/>
    <x v="0"/>
    <x v="3"/>
    <x v="0"/>
    <x v="0"/>
    <x v="2"/>
    <s v="13-Nov-1981"/>
    <n v="14657.2"/>
    <x v="0"/>
    <x v="1"/>
    <x v="1"/>
    <x v="12"/>
  </r>
  <r>
    <s v="ID392"/>
    <s v="Fitzsimons"/>
    <n v="36.765000000000001"/>
    <x v="54"/>
    <s v="Yes"/>
    <x v="0"/>
    <x v="0"/>
    <x v="1"/>
    <x v="1"/>
    <x v="0"/>
    <x v="0"/>
    <s v="20-Oct-1969"/>
    <n v="14665.75"/>
    <x v="0"/>
    <x v="1"/>
    <x v="1"/>
    <x v="25"/>
  </r>
  <r>
    <s v="ID393"/>
    <s v="Houle"/>
    <n v="35.909999999999997"/>
    <x v="30"/>
    <s v="No"/>
    <x v="0"/>
    <x v="0"/>
    <x v="0"/>
    <x v="1"/>
    <x v="0"/>
    <x v="0"/>
    <s v="23-Jul-1958"/>
    <n v="14692.67"/>
    <x v="0"/>
    <x v="1"/>
    <x v="1"/>
    <x v="41"/>
  </r>
  <r>
    <s v="ID394"/>
    <s v="Woodward"/>
    <n v="32.06"/>
    <x v="145"/>
    <s v="No"/>
    <x v="1"/>
    <x v="0"/>
    <x v="3"/>
    <x v="0"/>
    <x v="0"/>
    <x v="2"/>
    <s v="4-Sep-1982"/>
    <n v="14696.77"/>
    <x v="0"/>
    <x v="2"/>
    <x v="4"/>
    <x v="1"/>
  </r>
  <r>
    <s v="ID395"/>
    <s v="Ray"/>
    <n v="24.1"/>
    <x v="289"/>
    <s v="Yes"/>
    <x v="0"/>
    <x v="0"/>
    <x v="3"/>
    <x v="1"/>
    <x v="2"/>
    <x v="0"/>
    <s v="24-Sep-2002"/>
    <n v="14711.74"/>
    <x v="0"/>
    <x v="2"/>
    <x v="1"/>
    <x v="42"/>
  </r>
  <r>
    <s v="ID396"/>
    <s v="Jennings"/>
    <n v="27.1"/>
    <x v="290"/>
    <s v="No"/>
    <x v="0"/>
    <x v="0"/>
    <x v="1"/>
    <x v="1"/>
    <x v="1"/>
    <x v="0"/>
    <s v="29-Jul-1962"/>
    <n v="14738.43"/>
    <x v="0"/>
    <x v="0"/>
    <x v="5"/>
    <x v="26"/>
  </r>
  <r>
    <s v="ID397"/>
    <s v="Fuller"/>
    <n v="24.42"/>
    <x v="291"/>
    <s v="No"/>
    <x v="0"/>
    <x v="0"/>
    <x v="0"/>
    <x v="0"/>
    <x v="2"/>
    <x v="0"/>
    <s v="27-Jul-1965"/>
    <n v="14750.42"/>
    <x v="0"/>
    <x v="2"/>
    <x v="2"/>
    <x v="19"/>
  </r>
  <r>
    <s v="ID398"/>
    <s v="Lovisek"/>
    <n v="26.695"/>
    <x v="82"/>
    <s v="Yes"/>
    <x v="0"/>
    <x v="0"/>
    <x v="1"/>
    <x v="0"/>
    <x v="1"/>
    <x v="2"/>
    <s v="10-Dec-1975"/>
    <n v="14819"/>
    <x v="0"/>
    <x v="0"/>
    <x v="7"/>
    <x v="31"/>
  </r>
  <r>
    <s v="ID399"/>
    <s v="Painter"/>
    <n v="27.79"/>
    <x v="3"/>
    <s v="Yes"/>
    <x v="1"/>
    <x v="0"/>
    <x v="3"/>
    <x v="0"/>
    <x v="1"/>
    <x v="1"/>
    <s v="18-Oct-1979"/>
    <n v="14839.34"/>
    <x v="0"/>
    <x v="0"/>
    <x v="2"/>
    <x v="13"/>
  </r>
  <r>
    <s v="ID400"/>
    <s v="Edwards"/>
    <n v="32.68"/>
    <x v="82"/>
    <s v="Yes"/>
    <x v="0"/>
    <x v="0"/>
    <x v="0"/>
    <x v="1"/>
    <x v="0"/>
    <x v="2"/>
    <s v="17-Oct-1958"/>
    <n v="14901.52"/>
    <x v="0"/>
    <x v="2"/>
    <x v="3"/>
    <x v="41"/>
  </r>
  <r>
    <s v="ID401"/>
    <s v="Liebl"/>
    <n v="26.4"/>
    <x v="292"/>
    <s v="Yes"/>
    <x v="0"/>
    <x v="0"/>
    <x v="1"/>
    <x v="1"/>
    <x v="1"/>
    <x v="0"/>
    <s v="4-Jul-1981"/>
    <n v="14908.27"/>
    <x v="0"/>
    <x v="1"/>
    <x v="4"/>
    <x v="12"/>
  </r>
  <r>
    <s v="ID402"/>
    <s v="Kasabian-Larson"/>
    <n v="23.655000000000001"/>
    <x v="293"/>
    <s v="Yes"/>
    <x v="0"/>
    <x v="1"/>
    <x v="3"/>
    <x v="0"/>
    <x v="2"/>
    <x v="0"/>
    <s v="8-Nov-1968"/>
    <n v="14926.97"/>
    <x v="0"/>
    <x v="2"/>
    <x v="1"/>
    <x v="24"/>
  </r>
  <r>
    <s v="ID403"/>
    <s v="Creamer"/>
    <n v="27.36"/>
    <x v="169"/>
    <s v="No"/>
    <x v="0"/>
    <x v="0"/>
    <x v="1"/>
    <x v="1"/>
    <x v="1"/>
    <x v="1"/>
    <s v="29-Nov-1962"/>
    <n v="14945.34"/>
    <x v="0"/>
    <x v="1"/>
    <x v="5"/>
    <x v="26"/>
  </r>
  <r>
    <s v="ID404"/>
    <s v="Kimbel"/>
    <n v="27.82"/>
    <x v="219"/>
    <s v="Yes"/>
    <x v="0"/>
    <x v="0"/>
    <x v="0"/>
    <x v="0"/>
    <x v="1"/>
    <x v="2"/>
    <s v="29-Jul-1958"/>
    <n v="14988.43"/>
    <x v="0"/>
    <x v="0"/>
    <x v="4"/>
    <x v="41"/>
  </r>
  <r>
    <s v="ID405"/>
    <s v="Livensparger"/>
    <n v="25.46"/>
    <x v="35"/>
    <s v="No"/>
    <x v="0"/>
    <x v="0"/>
    <x v="0"/>
    <x v="1"/>
    <x v="1"/>
    <x v="0"/>
    <s v="2-Aug-1995"/>
    <n v="15006.58"/>
    <x v="0"/>
    <x v="2"/>
    <x v="3"/>
    <x v="34"/>
  </r>
  <r>
    <s v="ID406"/>
    <s v="Grange"/>
    <n v="25.1"/>
    <x v="294"/>
    <s v="No"/>
    <x v="0"/>
    <x v="0"/>
    <x v="0"/>
    <x v="0"/>
    <x v="1"/>
    <x v="0"/>
    <s v="8-Aug-1960"/>
    <n v="15019.76"/>
    <x v="0"/>
    <x v="2"/>
    <x v="1"/>
    <x v="2"/>
  </r>
  <r>
    <s v="ID407"/>
    <s v="Nunlist"/>
    <n v="32.11"/>
    <x v="70"/>
    <s v="No"/>
    <x v="0"/>
    <x v="0"/>
    <x v="1"/>
    <x v="1"/>
    <x v="0"/>
    <x v="2"/>
    <s v="25-Nov-1979"/>
    <n v="15025.76"/>
    <x v="0"/>
    <x v="1"/>
    <x v="4"/>
    <x v="13"/>
  </r>
  <r>
    <s v="ID408"/>
    <s v="Cutter"/>
    <n v="29.8"/>
    <x v="295"/>
    <s v="Yes"/>
    <x v="0"/>
    <x v="0"/>
    <x v="3"/>
    <x v="0"/>
    <x v="1"/>
    <x v="0"/>
    <s v="11-Sep-1970"/>
    <n v="15026.3"/>
    <x v="0"/>
    <x v="0"/>
    <x v="4"/>
    <x v="23"/>
  </r>
  <r>
    <s v="ID409"/>
    <s v="Martin"/>
    <n v="24.01"/>
    <x v="70"/>
    <s v="No"/>
    <x v="0"/>
    <x v="0"/>
    <x v="3"/>
    <x v="0"/>
    <x v="2"/>
    <x v="2"/>
    <s v="15-Aug-1971"/>
    <n v="15038.51"/>
    <x v="0"/>
    <x v="0"/>
    <x v="7"/>
    <x v="40"/>
  </r>
  <r>
    <s v="ID410"/>
    <s v="Cooney"/>
    <n v="23.21"/>
    <x v="100"/>
    <s v="No"/>
    <x v="0"/>
    <x v="0"/>
    <x v="3"/>
    <x v="1"/>
    <x v="2"/>
    <x v="1"/>
    <s v="26-Oct-1975"/>
    <n v="15090.35"/>
    <x v="0"/>
    <x v="1"/>
    <x v="7"/>
    <x v="31"/>
  </r>
  <r>
    <s v="ID411"/>
    <s v="Bier"/>
    <n v="21.2"/>
    <x v="212"/>
    <s v="Yes"/>
    <x v="0"/>
    <x v="0"/>
    <x v="3"/>
    <x v="0"/>
    <x v="2"/>
    <x v="2"/>
    <s v="7-Nov-1972"/>
    <n v="15103.69"/>
    <x v="0"/>
    <x v="1"/>
    <x v="1"/>
    <x v="17"/>
  </r>
  <r>
    <s v="ID412"/>
    <s v="Muskopf"/>
    <n v="28.215"/>
    <x v="296"/>
    <s v="Yes"/>
    <x v="0"/>
    <x v="0"/>
    <x v="3"/>
    <x v="0"/>
    <x v="1"/>
    <x v="0"/>
    <s v="5-Sep-1978"/>
    <n v="15123.19"/>
    <x v="0"/>
    <x v="1"/>
    <x v="4"/>
    <x v="22"/>
  </r>
  <r>
    <s v="ID413"/>
    <s v="Sirak"/>
    <n v="38.094999999999999"/>
    <x v="70"/>
    <s v="No"/>
    <x v="0"/>
    <x v="0"/>
    <x v="3"/>
    <x v="1"/>
    <x v="0"/>
    <x v="2"/>
    <s v="25-Nov-1971"/>
    <n v="15150.44"/>
    <x v="0"/>
    <x v="1"/>
    <x v="7"/>
    <x v="40"/>
  </r>
  <r>
    <s v="ID414"/>
    <s v="Nelsen"/>
    <n v="22.61"/>
    <x v="297"/>
    <s v="Yes"/>
    <x v="0"/>
    <x v="1"/>
    <x v="3"/>
    <x v="0"/>
    <x v="2"/>
    <x v="1"/>
    <s v="25-Oct-1962"/>
    <n v="15161.25"/>
    <x v="0"/>
    <x v="2"/>
    <x v="1"/>
    <x v="26"/>
  </r>
  <r>
    <s v="ID415"/>
    <s v="Schallner"/>
    <n v="24.32"/>
    <x v="298"/>
    <s v="Yes"/>
    <x v="0"/>
    <x v="0"/>
    <x v="1"/>
    <x v="0"/>
    <x v="2"/>
    <x v="0"/>
    <s v="4-Jun-1959"/>
    <n v="15161.53"/>
    <x v="0"/>
    <x v="1"/>
    <x v="0"/>
    <x v="41"/>
  </r>
  <r>
    <s v="ID416"/>
    <s v="Dunlap"/>
    <n v="20.96"/>
    <x v="299"/>
    <s v="Yes"/>
    <x v="0"/>
    <x v="0"/>
    <x v="3"/>
    <x v="0"/>
    <x v="2"/>
    <x v="2"/>
    <s v="3-Dec-1959"/>
    <n v="15170.07"/>
    <x v="0"/>
    <x v="0"/>
    <x v="4"/>
    <x v="6"/>
  </r>
  <r>
    <s v="ID417"/>
    <s v="Messing"/>
    <n v="19.68"/>
    <x v="300"/>
    <s v="No"/>
    <x v="0"/>
    <x v="0"/>
    <x v="0"/>
    <x v="0"/>
    <x v="2"/>
    <x v="1"/>
    <s v="17-Jun-1962"/>
    <n v="15174.81"/>
    <x v="0"/>
    <x v="1"/>
    <x v="1"/>
    <x v="26"/>
  </r>
  <r>
    <s v="ID418"/>
    <s v="Bondell"/>
    <n v="18.100000000000001"/>
    <x v="301"/>
    <s v="No"/>
    <x v="0"/>
    <x v="0"/>
    <x v="3"/>
    <x v="0"/>
    <x v="3"/>
    <x v="1"/>
    <s v="23-Nov-1978"/>
    <n v="15207.92"/>
    <x v="0"/>
    <x v="1"/>
    <x v="1"/>
    <x v="22"/>
  </r>
  <r>
    <s v="ID419"/>
    <s v="Gaughan"/>
    <n v="29.64"/>
    <x v="141"/>
    <s v="Yes"/>
    <x v="0"/>
    <x v="0"/>
    <x v="0"/>
    <x v="1"/>
    <x v="1"/>
    <x v="2"/>
    <s v="25-Jul-1960"/>
    <n v="15230.32"/>
    <x v="0"/>
    <x v="2"/>
    <x v="3"/>
    <x v="2"/>
  </r>
  <r>
    <s v="ID420"/>
    <s v="Gruman"/>
    <n v="25.3"/>
    <x v="302"/>
    <s v="Yes"/>
    <x v="0"/>
    <x v="0"/>
    <x v="1"/>
    <x v="0"/>
    <x v="1"/>
    <x v="0"/>
    <s v="13-Dec-1963"/>
    <n v="15322.77"/>
    <x v="0"/>
    <x v="0"/>
    <x v="5"/>
    <x v="4"/>
  </r>
  <r>
    <s v="ID421"/>
    <s v="Whitlow"/>
    <n v="27.6"/>
    <x v="239"/>
    <s v="Yes"/>
    <x v="0"/>
    <x v="0"/>
    <x v="0"/>
    <x v="1"/>
    <x v="1"/>
    <x v="2"/>
    <s v="14-Jul-2001"/>
    <n v="15359.1"/>
    <x v="0"/>
    <x v="0"/>
    <x v="3"/>
    <x v="7"/>
  </r>
  <r>
    <s v="ID422"/>
    <s v="Robinson"/>
    <n v="27.645"/>
    <x v="303"/>
    <s v="Yes"/>
    <x v="0"/>
    <x v="0"/>
    <x v="3"/>
    <x v="0"/>
    <x v="1"/>
    <x v="0"/>
    <s v="17-Dec-1988"/>
    <n v="15361.5"/>
    <x v="0"/>
    <x v="0"/>
    <x v="7"/>
    <x v="20"/>
  </r>
  <r>
    <s v="ID423"/>
    <s v="Sabo"/>
    <n v="27.6"/>
    <x v="151"/>
    <s v="No"/>
    <x v="0"/>
    <x v="0"/>
    <x v="1"/>
    <x v="0"/>
    <x v="1"/>
    <x v="2"/>
    <s v="18-Jul-1968"/>
    <n v="15363.77"/>
    <x v="0"/>
    <x v="1"/>
    <x v="2"/>
    <x v="24"/>
  </r>
  <r>
    <s v="ID424"/>
    <s v="Nazarian"/>
    <n v="25.08"/>
    <x v="304"/>
    <s v="Yes"/>
    <x v="0"/>
    <x v="0"/>
    <x v="1"/>
    <x v="1"/>
    <x v="1"/>
    <x v="0"/>
    <s v="6-Sep-1962"/>
    <n v="15368.22"/>
    <x v="0"/>
    <x v="2"/>
    <x v="4"/>
    <x v="26"/>
  </r>
  <r>
    <s v="ID425"/>
    <s v="Lerma"/>
    <n v="30.02"/>
    <x v="305"/>
    <s v="No"/>
    <x v="0"/>
    <x v="0"/>
    <x v="0"/>
    <x v="1"/>
    <x v="0"/>
    <x v="0"/>
    <s v="4-Sep-1964"/>
    <n v="15377.77"/>
    <x v="0"/>
    <x v="2"/>
    <x v="1"/>
    <x v="36"/>
  </r>
  <r>
    <s v="ID426"/>
    <s v="Dahl"/>
    <n v="27.36"/>
    <x v="306"/>
    <s v="Yes"/>
    <x v="0"/>
    <x v="0"/>
    <x v="1"/>
    <x v="0"/>
    <x v="1"/>
    <x v="0"/>
    <s v="25-Oct-1990"/>
    <n v="15440.2"/>
    <x v="0"/>
    <x v="1"/>
    <x v="1"/>
    <x v="16"/>
  </r>
  <r>
    <s v="ID427"/>
    <s v="Surtees"/>
    <n v="22.2"/>
    <x v="49"/>
    <s v="No"/>
    <x v="0"/>
    <x v="0"/>
    <x v="0"/>
    <x v="0"/>
    <x v="2"/>
    <x v="2"/>
    <s v="20-Jul-1976"/>
    <n v="15450.48"/>
    <x v="0"/>
    <x v="1"/>
    <x v="2"/>
    <x v="28"/>
  </r>
  <r>
    <s v="ID428"/>
    <s v="Spetner"/>
    <n v="25.71"/>
    <x v="237"/>
    <s v="No"/>
    <x v="1"/>
    <x v="0"/>
    <x v="3"/>
    <x v="0"/>
    <x v="1"/>
    <x v="2"/>
    <s v="17-Jul-2004"/>
    <n v="15518.18"/>
    <x v="0"/>
    <x v="0"/>
    <x v="15"/>
    <x v="8"/>
  </r>
  <r>
    <s v="ID429"/>
    <s v="Brandon"/>
    <n v="41.91"/>
    <x v="213"/>
    <s v="Yes"/>
    <x v="0"/>
    <x v="0"/>
    <x v="3"/>
    <x v="1"/>
    <x v="0"/>
    <x v="1"/>
    <s v="28-Jun-1974"/>
    <n v="15532.16"/>
    <x v="0"/>
    <x v="2"/>
    <x v="2"/>
    <x v="46"/>
  </r>
  <r>
    <s v="ID430"/>
    <s v="Eley"/>
    <n v="25.85"/>
    <x v="307"/>
    <s v="No"/>
    <x v="0"/>
    <x v="0"/>
    <x v="0"/>
    <x v="0"/>
    <x v="1"/>
    <x v="0"/>
    <s v="30-Jul-1974"/>
    <n v="15556.67"/>
    <x v="0"/>
    <x v="2"/>
    <x v="1"/>
    <x v="46"/>
  </r>
  <r>
    <s v="ID431"/>
    <s v="Sedicum"/>
    <n v="23.844999999999999"/>
    <x v="308"/>
    <s v="No"/>
    <x v="0"/>
    <x v="0"/>
    <x v="1"/>
    <x v="0"/>
    <x v="2"/>
    <x v="0"/>
    <s v="28-Oct-1965"/>
    <n v="15608.58"/>
    <x v="0"/>
    <x v="2"/>
    <x v="2"/>
    <x v="19"/>
  </r>
  <r>
    <s v="ID432"/>
    <s v="Markle"/>
    <n v="30.59"/>
    <x v="182"/>
    <s v="No"/>
    <x v="0"/>
    <x v="1"/>
    <x v="3"/>
    <x v="1"/>
    <x v="0"/>
    <x v="2"/>
    <s v="6-Jun-1960"/>
    <n v="15612.19"/>
    <x v="0"/>
    <x v="2"/>
    <x v="1"/>
    <x v="6"/>
  </r>
  <r>
    <s v="ID433"/>
    <s v="Kunz"/>
    <n v="24.795000000000002"/>
    <x v="309"/>
    <s v="No"/>
    <x v="0"/>
    <x v="0"/>
    <x v="0"/>
    <x v="0"/>
    <x v="2"/>
    <x v="0"/>
    <s v="22-Dec-1988"/>
    <n v="15646.28"/>
    <x v="0"/>
    <x v="2"/>
    <x v="4"/>
    <x v="20"/>
  </r>
  <r>
    <s v="ID434"/>
    <s v="Wimert"/>
    <n v="24.13"/>
    <x v="310"/>
    <s v="Yes"/>
    <x v="0"/>
    <x v="0"/>
    <x v="1"/>
    <x v="0"/>
    <x v="2"/>
    <x v="0"/>
    <s v="26-Jun-1973"/>
    <n v="15670.3"/>
    <x v="0"/>
    <x v="2"/>
    <x v="2"/>
    <x v="15"/>
  </r>
  <r>
    <s v="ID435"/>
    <s v="Peterson"/>
    <n v="25.84"/>
    <x v="311"/>
    <s v="No"/>
    <x v="0"/>
    <x v="0"/>
    <x v="1"/>
    <x v="0"/>
    <x v="1"/>
    <x v="0"/>
    <s v="20-Sep-1976"/>
    <n v="15698.86"/>
    <x v="0"/>
    <x v="2"/>
    <x v="1"/>
    <x v="28"/>
  </r>
  <r>
    <s v="ID436"/>
    <s v="Mercier"/>
    <n v="28"/>
    <x v="130"/>
    <s v="No"/>
    <x v="0"/>
    <x v="0"/>
    <x v="0"/>
    <x v="0"/>
    <x v="1"/>
    <x v="0"/>
    <s v="29-Aug-1974"/>
    <n v="15746.62"/>
    <x v="0"/>
    <x v="1"/>
    <x v="1"/>
    <x v="46"/>
  </r>
  <r>
    <s v="ID437"/>
    <s v="Laurie"/>
    <n v="34.1"/>
    <x v="138"/>
    <s v="Yes"/>
    <x v="0"/>
    <x v="1"/>
    <x v="3"/>
    <x v="1"/>
    <x v="0"/>
    <x v="2"/>
    <s v="9-Oct-1997"/>
    <n v="15817.99"/>
    <x v="0"/>
    <x v="2"/>
    <x v="1"/>
    <x v="27"/>
  </r>
  <r>
    <s v="ID438"/>
    <s v="Sekaquaptewa"/>
    <n v="26.125"/>
    <x v="312"/>
    <s v="Yes"/>
    <x v="0"/>
    <x v="0"/>
    <x v="3"/>
    <x v="0"/>
    <x v="1"/>
    <x v="0"/>
    <s v="26-Jun-1984"/>
    <n v="15820.7"/>
    <x v="0"/>
    <x v="0"/>
    <x v="4"/>
    <x v="45"/>
  </r>
  <r>
    <s v="ID439"/>
    <s v="Frash"/>
    <n v="25.6"/>
    <x v="313"/>
    <s v="No"/>
    <x v="0"/>
    <x v="0"/>
    <x v="1"/>
    <x v="0"/>
    <x v="1"/>
    <x v="0"/>
    <s v="11-Nov-1982"/>
    <n v="15828.82"/>
    <x v="0"/>
    <x v="0"/>
    <x v="4"/>
    <x v="1"/>
  </r>
  <r>
    <s v="ID440"/>
    <s v="Bukowski"/>
    <n v="24.32"/>
    <x v="314"/>
    <s v="No"/>
    <x v="0"/>
    <x v="0"/>
    <x v="0"/>
    <x v="1"/>
    <x v="2"/>
    <x v="1"/>
    <s v="12-Oct-1980"/>
    <n v="15922.29"/>
    <x v="0"/>
    <x v="0"/>
    <x v="2"/>
    <x v="3"/>
  </r>
  <r>
    <s v="ID441"/>
    <s v="Sandahl"/>
    <n v="22.88"/>
    <x v="268"/>
    <s v="Yes"/>
    <x v="0"/>
    <x v="1"/>
    <x v="3"/>
    <x v="0"/>
    <x v="2"/>
    <x v="1"/>
    <s v="24-Jul-1982"/>
    <n v="15965.29"/>
    <x v="0"/>
    <x v="1"/>
    <x v="1"/>
    <x v="1"/>
  </r>
  <r>
    <s v="ID442"/>
    <s v="Speight"/>
    <n v="24.984999999999999"/>
    <x v="46"/>
    <s v="Yes"/>
    <x v="0"/>
    <x v="1"/>
    <x v="3"/>
    <x v="1"/>
    <x v="1"/>
    <x v="2"/>
    <s v="19-Sep-1980"/>
    <n v="15966.19"/>
    <x v="0"/>
    <x v="2"/>
    <x v="1"/>
    <x v="3"/>
  </r>
  <r>
    <s v="ID443"/>
    <s v="Lee"/>
    <n v="33.1"/>
    <x v="315"/>
    <s v="No"/>
    <x v="0"/>
    <x v="1"/>
    <x v="3"/>
    <x v="1"/>
    <x v="0"/>
    <x v="2"/>
    <s v="5-Dec-1988"/>
    <n v="16059.06"/>
    <x v="0"/>
    <x v="0"/>
    <x v="1"/>
    <x v="20"/>
  </r>
  <r>
    <s v="ID444"/>
    <s v="Nielsen"/>
    <n v="27.83"/>
    <x v="77"/>
    <s v="Yes"/>
    <x v="0"/>
    <x v="0"/>
    <x v="3"/>
    <x v="0"/>
    <x v="1"/>
    <x v="0"/>
    <s v="16-Sep-1978"/>
    <n v="16062.89"/>
    <x v="0"/>
    <x v="2"/>
    <x v="2"/>
    <x v="22"/>
  </r>
  <r>
    <s v="ID445"/>
    <s v="Zirdok"/>
    <n v="30.875"/>
    <x v="221"/>
    <s v="Yes"/>
    <x v="0"/>
    <x v="0"/>
    <x v="1"/>
    <x v="1"/>
    <x v="0"/>
    <x v="0"/>
    <s v="22-Oct-1958"/>
    <n v="16069.08"/>
    <x v="0"/>
    <x v="2"/>
    <x v="3"/>
    <x v="41"/>
  </r>
  <r>
    <s v="ID446"/>
    <s v="Crudale"/>
    <n v="27.265000000000001"/>
    <x v="69"/>
    <s v="No"/>
    <x v="0"/>
    <x v="1"/>
    <x v="3"/>
    <x v="1"/>
    <x v="1"/>
    <x v="2"/>
    <s v="21-Jun-1958"/>
    <n v="16085.13"/>
    <x v="0"/>
    <x v="2"/>
    <x v="0"/>
    <x v="41"/>
  </r>
  <r>
    <s v="ID447"/>
    <s v="Koopmans"/>
    <n v="26.7"/>
    <x v="182"/>
    <s v="No"/>
    <x v="0"/>
    <x v="1"/>
    <x v="3"/>
    <x v="0"/>
    <x v="1"/>
    <x v="2"/>
    <s v="27-Aug-1985"/>
    <n v="16097.94"/>
    <x v="0"/>
    <x v="0"/>
    <x v="1"/>
    <x v="44"/>
  </r>
  <r>
    <s v="ID448"/>
    <s v="Milani"/>
    <n v="29.925000000000001"/>
    <x v="10"/>
    <s v="Yes"/>
    <x v="0"/>
    <x v="1"/>
    <x v="3"/>
    <x v="0"/>
    <x v="0"/>
    <x v="1"/>
    <s v="8-Aug-1993"/>
    <n v="16115.3"/>
    <x v="0"/>
    <x v="1"/>
    <x v="3"/>
    <x v="10"/>
  </r>
  <r>
    <s v="ID449"/>
    <s v="Kelly"/>
    <n v="19.95"/>
    <x v="144"/>
    <s v="Yes"/>
    <x v="0"/>
    <x v="0"/>
    <x v="1"/>
    <x v="0"/>
    <x v="2"/>
    <x v="2"/>
    <s v="6-Oct-1987"/>
    <n v="16122.65"/>
    <x v="0"/>
    <x v="1"/>
    <x v="4"/>
    <x v="29"/>
  </r>
  <r>
    <s v="ID450"/>
    <s v="Finelli"/>
    <n v="24.225000000000001"/>
    <x v="197"/>
    <s v="No"/>
    <x v="0"/>
    <x v="0"/>
    <x v="0"/>
    <x v="1"/>
    <x v="2"/>
    <x v="2"/>
    <s v="6-Jul-1982"/>
    <n v="16152.04"/>
    <x v="0"/>
    <x v="1"/>
    <x v="2"/>
    <x v="1"/>
  </r>
  <r>
    <s v="ID451"/>
    <s v="Palmer"/>
    <n v="28.12"/>
    <x v="316"/>
    <s v="No"/>
    <x v="0"/>
    <x v="0"/>
    <x v="0"/>
    <x v="0"/>
    <x v="1"/>
    <x v="2"/>
    <s v="11-Sep-1974"/>
    <n v="16190.97"/>
    <x v="0"/>
    <x v="0"/>
    <x v="1"/>
    <x v="46"/>
  </r>
  <r>
    <s v="ID452"/>
    <s v="Wang"/>
    <n v="23.21"/>
    <x v="132"/>
    <s v="No"/>
    <x v="0"/>
    <x v="0"/>
    <x v="0"/>
    <x v="0"/>
    <x v="2"/>
    <x v="0"/>
    <s v="6-Aug-1988"/>
    <n v="16199.1"/>
    <x v="0"/>
    <x v="2"/>
    <x v="1"/>
    <x v="20"/>
  </r>
  <r>
    <s v="ID453"/>
    <s v="Beasley"/>
    <n v="23.98"/>
    <x v="156"/>
    <s v="No"/>
    <x v="0"/>
    <x v="0"/>
    <x v="0"/>
    <x v="1"/>
    <x v="2"/>
    <x v="0"/>
    <s v="21-Aug-1988"/>
    <n v="16205.88"/>
    <x v="0"/>
    <x v="1"/>
    <x v="1"/>
    <x v="20"/>
  </r>
  <r>
    <s v="ID454"/>
    <s v="Bedbury"/>
    <n v="30"/>
    <x v="200"/>
    <s v="No"/>
    <x v="0"/>
    <x v="0"/>
    <x v="0"/>
    <x v="0"/>
    <x v="0"/>
    <x v="1"/>
    <s v="8-Sep-2002"/>
    <n v="16232.85"/>
    <x v="0"/>
    <x v="1"/>
    <x v="4"/>
    <x v="42"/>
  </r>
  <r>
    <s v="ID455"/>
    <s v="Stemberger"/>
    <n v="17.350000000000001"/>
    <x v="52"/>
    <s v="Yes"/>
    <x v="0"/>
    <x v="0"/>
    <x v="0"/>
    <x v="0"/>
    <x v="3"/>
    <x v="2"/>
    <s v="30-Jul-1972"/>
    <n v="16267.32"/>
    <x v="0"/>
    <x v="2"/>
    <x v="7"/>
    <x v="17"/>
  </r>
  <r>
    <s v="ID456"/>
    <s v="Chebet"/>
    <n v="22.704999999999998"/>
    <x v="173"/>
    <s v="No"/>
    <x v="0"/>
    <x v="0"/>
    <x v="0"/>
    <x v="1"/>
    <x v="2"/>
    <x v="2"/>
    <s v="24-Aug-2003"/>
    <n v="16297.85"/>
    <x v="0"/>
    <x v="0"/>
    <x v="4"/>
    <x v="5"/>
  </r>
  <r>
    <s v="ID457"/>
    <s v="Muir"/>
    <n v="25.41"/>
    <x v="317"/>
    <s v="Yes"/>
    <x v="0"/>
    <x v="0"/>
    <x v="3"/>
    <x v="0"/>
    <x v="1"/>
    <x v="0"/>
    <s v="8-Aug-1969"/>
    <n v="16311.05"/>
    <x v="0"/>
    <x v="0"/>
    <x v="2"/>
    <x v="25"/>
  </r>
  <r>
    <s v="ID458"/>
    <s v="Yang"/>
    <n v="18.23"/>
    <x v="123"/>
    <s v="No"/>
    <x v="0"/>
    <x v="1"/>
    <x v="3"/>
    <x v="0"/>
    <x v="3"/>
    <x v="1"/>
    <s v="5-Dec-1965"/>
    <n v="16351.42"/>
    <x v="0"/>
    <x v="0"/>
    <x v="2"/>
    <x v="19"/>
  </r>
  <r>
    <s v="ID459"/>
    <s v="Gravel"/>
    <n v="24.7"/>
    <x v="67"/>
    <s v="No"/>
    <x v="0"/>
    <x v="1"/>
    <x v="3"/>
    <x v="0"/>
    <x v="2"/>
    <x v="2"/>
    <s v="28-Sep-1995"/>
    <n v="16420.490000000002"/>
    <x v="0"/>
    <x v="0"/>
    <x v="1"/>
    <x v="34"/>
  </r>
  <r>
    <s v="ID460"/>
    <s v="Smith"/>
    <n v="37.4"/>
    <x v="318"/>
    <s v="Yes"/>
    <x v="0"/>
    <x v="1"/>
    <x v="3"/>
    <x v="1"/>
    <x v="0"/>
    <x v="0"/>
    <s v="10-Oct-1958"/>
    <n v="16455.71"/>
    <x v="0"/>
    <x v="2"/>
    <x v="1"/>
    <x v="41"/>
  </r>
  <r>
    <s v="ID461"/>
    <s v="Williams"/>
    <n v="26.885000000000002"/>
    <x v="107"/>
    <s v="No"/>
    <x v="0"/>
    <x v="1"/>
    <x v="3"/>
    <x v="0"/>
    <x v="1"/>
    <x v="2"/>
    <s v="23-Dec-1995"/>
    <n v="16577.78"/>
    <x v="0"/>
    <x v="1"/>
    <x v="0"/>
    <x v="34"/>
  </r>
  <r>
    <s v="ID462"/>
    <s v="Meyer"/>
    <n v="25.27"/>
    <x v="319"/>
    <s v="No"/>
    <x v="0"/>
    <x v="1"/>
    <x v="3"/>
    <x v="0"/>
    <x v="1"/>
    <x v="2"/>
    <s v="25-Jun-2001"/>
    <n v="16586.5"/>
    <x v="0"/>
    <x v="1"/>
    <x v="0"/>
    <x v="7"/>
  </r>
  <r>
    <s v="ID463"/>
    <s v="Jamieson"/>
    <n v="23.655000000000001"/>
    <x v="320"/>
    <s v="Yes"/>
    <x v="0"/>
    <x v="0"/>
    <x v="0"/>
    <x v="0"/>
    <x v="2"/>
    <x v="2"/>
    <s v="25-Jun-1963"/>
    <n v="16587.96"/>
    <x v="0"/>
    <x v="2"/>
    <x v="7"/>
    <x v="4"/>
  </r>
  <r>
    <s v="ID464"/>
    <s v="Dufeal"/>
    <n v="55.05"/>
    <x v="223"/>
    <s v="No"/>
    <x v="0"/>
    <x v="0"/>
    <x v="0"/>
    <x v="1"/>
    <x v="0"/>
    <x v="0"/>
    <s v="10-Jul-1970"/>
    <n v="16600.16"/>
    <x v="0"/>
    <x v="2"/>
    <x v="4"/>
    <x v="23"/>
  </r>
  <r>
    <s v="ID465"/>
    <s v="Sansonetti"/>
    <n v="24.89"/>
    <x v="148"/>
    <s v="Yes"/>
    <x v="0"/>
    <x v="1"/>
    <x v="3"/>
    <x v="0"/>
    <x v="2"/>
    <x v="1"/>
    <s v="24-Jul-1975"/>
    <n v="16602.18"/>
    <x v="0"/>
    <x v="1"/>
    <x v="2"/>
    <x v="31"/>
  </r>
  <r>
    <s v="ID466"/>
    <s v="Koneazny"/>
    <n v="18.715"/>
    <x v="321"/>
    <s v="No"/>
    <x v="0"/>
    <x v="0"/>
    <x v="0"/>
    <x v="1"/>
    <x v="2"/>
    <x v="2"/>
    <s v="25-Sep-1977"/>
    <n v="16631.61"/>
    <x v="0"/>
    <x v="1"/>
    <x v="1"/>
    <x v="38"/>
  </r>
  <r>
    <s v="ID467"/>
    <s v="Johnson"/>
    <n v="28.12"/>
    <x v="259"/>
    <s v="No"/>
    <x v="0"/>
    <x v="0"/>
    <x v="0"/>
    <x v="0"/>
    <x v="1"/>
    <x v="1"/>
    <s v="5-Nov-1993"/>
    <n v="16657.72"/>
    <x v="0"/>
    <x v="1"/>
    <x v="3"/>
    <x v="10"/>
  </r>
  <r>
    <s v="ID468"/>
    <s v="Glasson"/>
    <n v="26.6"/>
    <x v="165"/>
    <s v="No"/>
    <x v="0"/>
    <x v="0"/>
    <x v="0"/>
    <x v="0"/>
    <x v="1"/>
    <x v="2"/>
    <s v="28-Aug-1974"/>
    <n v="16770.990000000002"/>
    <x v="0"/>
    <x v="1"/>
    <x v="1"/>
    <x v="46"/>
  </r>
  <r>
    <s v="ID469"/>
    <s v="Canitz"/>
    <n v="30.114999999999998"/>
    <x v="233"/>
    <s v="No"/>
    <x v="1"/>
    <x v="0"/>
    <x v="3"/>
    <x v="1"/>
    <x v="0"/>
    <x v="2"/>
    <s v="23-Sep-1989"/>
    <n v="16776.3"/>
    <x v="0"/>
    <x v="2"/>
    <x v="3"/>
    <x v="37"/>
  </r>
  <r>
    <s v="ID470"/>
    <s v="Li"/>
    <n v="24.605"/>
    <x v="233"/>
    <s v="No"/>
    <x v="0"/>
    <x v="0"/>
    <x v="0"/>
    <x v="0"/>
    <x v="2"/>
    <x v="2"/>
    <s v="19-Oct-1995"/>
    <n v="16796.41"/>
    <x v="0"/>
    <x v="0"/>
    <x v="3"/>
    <x v="34"/>
  </r>
  <r>
    <s v="ID471"/>
    <s v="Parsons"/>
    <n v="29.6"/>
    <x v="322"/>
    <s v="No"/>
    <x v="0"/>
    <x v="0"/>
    <x v="0"/>
    <x v="1"/>
    <x v="1"/>
    <x v="0"/>
    <s v="8-Aug-1974"/>
    <n v="16841.32"/>
    <x v="0"/>
    <x v="0"/>
    <x v="4"/>
    <x v="46"/>
  </r>
  <r>
    <s v="ID472"/>
    <s v="Raulli"/>
    <n v="24.42"/>
    <x v="323"/>
    <s v="No"/>
    <x v="0"/>
    <x v="0"/>
    <x v="0"/>
    <x v="0"/>
    <x v="2"/>
    <x v="0"/>
    <s v="10-Sep-2003"/>
    <n v="16884.919999999998"/>
    <x v="0"/>
    <x v="2"/>
    <x v="4"/>
    <x v="5"/>
  </r>
  <r>
    <s v="ID473"/>
    <s v="Frome"/>
    <n v="20.9"/>
    <x v="188"/>
    <s v="Yes"/>
    <x v="0"/>
    <x v="1"/>
    <x v="3"/>
    <x v="0"/>
    <x v="2"/>
    <x v="2"/>
    <s v="21-Oct-1968"/>
    <n v="16903.5"/>
    <x v="0"/>
    <x v="0"/>
    <x v="1"/>
    <x v="24"/>
  </r>
  <r>
    <s v="ID474"/>
    <s v="Sevcik"/>
    <n v="22.895"/>
    <x v="100"/>
    <s v="No"/>
    <x v="0"/>
    <x v="0"/>
    <x v="0"/>
    <x v="0"/>
    <x v="2"/>
    <x v="1"/>
    <s v="25-Aug-1977"/>
    <n v="16921.09"/>
    <x v="0"/>
    <x v="0"/>
    <x v="7"/>
    <x v="38"/>
  </r>
  <r>
    <s v="ID475"/>
    <s v="Narang"/>
    <n v="28.3"/>
    <x v="324"/>
    <s v="Yes"/>
    <x v="0"/>
    <x v="1"/>
    <x v="3"/>
    <x v="0"/>
    <x v="1"/>
    <x v="2"/>
    <s v="16-Jul-1980"/>
    <n v="16990.55"/>
    <x v="0"/>
    <x v="0"/>
    <x v="1"/>
    <x v="3"/>
  </r>
  <r>
    <s v="ID476"/>
    <s v="Royston"/>
    <n v="54.3"/>
    <x v="325"/>
    <s v="Yes"/>
    <x v="0"/>
    <x v="0"/>
    <x v="3"/>
    <x v="1"/>
    <x v="0"/>
    <x v="2"/>
    <s v="22-Aug-1971"/>
    <n v="17016.009999999998"/>
    <x v="0"/>
    <x v="2"/>
    <x v="7"/>
    <x v="40"/>
  </r>
  <r>
    <s v="ID477"/>
    <s v="Tieri"/>
    <n v="33.344999999999999"/>
    <x v="15"/>
    <s v="Yes"/>
    <x v="0"/>
    <x v="0"/>
    <x v="3"/>
    <x v="1"/>
    <x v="0"/>
    <x v="0"/>
    <s v="10-Jun-1996"/>
    <n v="17043.34"/>
    <x v="0"/>
    <x v="0"/>
    <x v="0"/>
    <x v="9"/>
  </r>
  <r>
    <s v="ID478"/>
    <s v="Whitney"/>
    <n v="33"/>
    <x v="118"/>
    <s v="Yes"/>
    <x v="0"/>
    <x v="0"/>
    <x v="0"/>
    <x v="1"/>
    <x v="0"/>
    <x v="0"/>
    <s v="26-Dec-2003"/>
    <n v="17081.080000000002"/>
    <x v="0"/>
    <x v="2"/>
    <x v="4"/>
    <x v="5"/>
  </r>
  <r>
    <s v="ID479"/>
    <s v="Wandzilak"/>
    <n v="28.024999999999999"/>
    <x v="16"/>
    <s v="Yes"/>
    <x v="0"/>
    <x v="0"/>
    <x v="3"/>
    <x v="0"/>
    <x v="1"/>
    <x v="0"/>
    <s v="28-Jun-2002"/>
    <n v="17085.27"/>
    <x v="0"/>
    <x v="0"/>
    <x v="0"/>
    <x v="42"/>
  </r>
  <r>
    <s v="ID480"/>
    <s v="Valenzona"/>
    <n v="28.69"/>
    <x v="195"/>
    <s v="No"/>
    <x v="0"/>
    <x v="0"/>
    <x v="3"/>
    <x v="0"/>
    <x v="1"/>
    <x v="1"/>
    <s v="16-Sep-1965"/>
    <n v="17172.27"/>
    <x v="0"/>
    <x v="2"/>
    <x v="2"/>
    <x v="19"/>
  </r>
  <r>
    <s v="ID481"/>
    <s v="Young"/>
    <n v="40.28"/>
    <x v="142"/>
    <s v="No"/>
    <x v="0"/>
    <x v="0"/>
    <x v="0"/>
    <x v="1"/>
    <x v="0"/>
    <x v="0"/>
    <s v="7-Jun-1964"/>
    <n v="17174.52"/>
    <x v="0"/>
    <x v="2"/>
    <x v="1"/>
    <x v="4"/>
  </r>
  <r>
    <s v="ID482"/>
    <s v="Richards"/>
    <n v="37.299999999999997"/>
    <x v="230"/>
    <s v="Yes"/>
    <x v="0"/>
    <x v="0"/>
    <x v="0"/>
    <x v="1"/>
    <x v="0"/>
    <x v="0"/>
    <s v="18-Aug-2004"/>
    <n v="17178.68"/>
    <x v="0"/>
    <x v="2"/>
    <x v="12"/>
    <x v="8"/>
  </r>
  <r>
    <s v="ID483"/>
    <s v="Alexson"/>
    <n v="54.47"/>
    <x v="326"/>
    <s v="Yes"/>
    <x v="0"/>
    <x v="0"/>
    <x v="1"/>
    <x v="1"/>
    <x v="0"/>
    <x v="2"/>
    <s v="22-Oct-1982"/>
    <n v="17179.52"/>
    <x v="0"/>
    <x v="1"/>
    <x v="0"/>
    <x v="1"/>
  </r>
  <r>
    <s v="ID484"/>
    <s v="Wright"/>
    <n v="38.06"/>
    <x v="219"/>
    <s v="Yes"/>
    <x v="0"/>
    <x v="1"/>
    <x v="3"/>
    <x v="1"/>
    <x v="0"/>
    <x v="2"/>
    <s v="25-Aug-1975"/>
    <n v="17253.43"/>
    <x v="0"/>
    <x v="0"/>
    <x v="2"/>
    <x v="31"/>
  </r>
  <r>
    <s v="ID485"/>
    <s v="McKenna"/>
    <n v="51.47"/>
    <x v="327"/>
    <s v="No"/>
    <x v="0"/>
    <x v="0"/>
    <x v="0"/>
    <x v="1"/>
    <x v="0"/>
    <x v="0"/>
    <s v="12-Jul-1963"/>
    <n v="17337.580000000002"/>
    <x v="0"/>
    <x v="0"/>
    <x v="7"/>
    <x v="4"/>
  </r>
  <r>
    <s v="ID486"/>
    <s v="Sallade"/>
    <n v="29.8"/>
    <x v="123"/>
    <s v="Yes"/>
    <x v="0"/>
    <x v="0"/>
    <x v="0"/>
    <x v="1"/>
    <x v="1"/>
    <x v="1"/>
    <s v="1-Nov-2003"/>
    <n v="17352.68"/>
    <x v="0"/>
    <x v="0"/>
    <x v="1"/>
    <x v="5"/>
  </r>
  <r>
    <s v="ID487"/>
    <s v="Argall"/>
    <n v="49.77"/>
    <x v="13"/>
    <s v="No"/>
    <x v="0"/>
    <x v="0"/>
    <x v="0"/>
    <x v="1"/>
    <x v="0"/>
    <x v="0"/>
    <s v="18-Oct-1992"/>
    <n v="17361.77"/>
    <x v="0"/>
    <x v="1"/>
    <x v="1"/>
    <x v="0"/>
  </r>
  <r>
    <s v="ID488"/>
    <s v="Patchell"/>
    <n v="25.555"/>
    <x v="197"/>
    <s v="Yes"/>
    <x v="0"/>
    <x v="0"/>
    <x v="0"/>
    <x v="0"/>
    <x v="1"/>
    <x v="2"/>
    <s v="2-Nov-2003"/>
    <n v="17468.98"/>
    <x v="0"/>
    <x v="1"/>
    <x v="1"/>
    <x v="5"/>
  </r>
  <r>
    <s v="ID489"/>
    <s v="Catoggio"/>
    <n v="29.64"/>
    <x v="328"/>
    <s v="No"/>
    <x v="0"/>
    <x v="1"/>
    <x v="3"/>
    <x v="1"/>
    <x v="1"/>
    <x v="2"/>
    <s v="8-Jun-1971"/>
    <n v="17479.53"/>
    <x v="2"/>
    <x v="1"/>
    <x v="1"/>
    <x v="23"/>
  </r>
  <r>
    <s v="ID490"/>
    <s v="Adams"/>
    <n v="53.93"/>
    <x v="45"/>
    <s v="Yes"/>
    <x v="0"/>
    <x v="0"/>
    <x v="1"/>
    <x v="1"/>
    <x v="0"/>
    <x v="2"/>
    <s v="16-Jun-1965"/>
    <n v="17505.650000000001"/>
    <x v="2"/>
    <x v="2"/>
    <x v="7"/>
    <x v="19"/>
  </r>
  <r>
    <s v="ID491"/>
    <s v="Windt"/>
    <n v="28.024999999999999"/>
    <x v="120"/>
    <s v="No"/>
    <x v="0"/>
    <x v="0"/>
    <x v="3"/>
    <x v="0"/>
    <x v="1"/>
    <x v="2"/>
    <s v="12-Jul-1968"/>
    <n v="17507.47"/>
    <x v="2"/>
    <x v="1"/>
    <x v="2"/>
    <x v="24"/>
  </r>
  <r>
    <s v="ID492"/>
    <s v="Ryan"/>
    <n v="27.5"/>
    <x v="326"/>
    <s v="No"/>
    <x v="0"/>
    <x v="0"/>
    <x v="0"/>
    <x v="1"/>
    <x v="1"/>
    <x v="2"/>
    <s v="16-Nov-1963"/>
    <n v="17556.88"/>
    <x v="2"/>
    <x v="2"/>
    <x v="1"/>
    <x v="4"/>
  </r>
  <r>
    <s v="ID493"/>
    <s v="Marion"/>
    <n v="21.8"/>
    <x v="110"/>
    <s v="No"/>
    <x v="0"/>
    <x v="0"/>
    <x v="0"/>
    <x v="0"/>
    <x v="2"/>
    <x v="0"/>
    <s v="25-Aug-2002"/>
    <n v="17560.38"/>
    <x v="2"/>
    <x v="1"/>
    <x v="1"/>
    <x v="42"/>
  </r>
  <r>
    <s v="ID494"/>
    <s v="Raffetto"/>
    <n v="26.41"/>
    <x v="329"/>
    <s v="Yes"/>
    <x v="0"/>
    <x v="1"/>
    <x v="3"/>
    <x v="0"/>
    <x v="1"/>
    <x v="2"/>
    <s v="26-Jul-1970"/>
    <n v="17584.72"/>
    <x v="2"/>
    <x v="0"/>
    <x v="1"/>
    <x v="23"/>
  </r>
  <r>
    <s v="ID495"/>
    <s v="Young"/>
    <n v="27.835000000000001"/>
    <x v="229"/>
    <s v="Yes"/>
    <x v="0"/>
    <x v="0"/>
    <x v="3"/>
    <x v="0"/>
    <x v="1"/>
    <x v="1"/>
    <s v="25-Oct-1990"/>
    <n v="17626.240000000002"/>
    <x v="2"/>
    <x v="0"/>
    <x v="0"/>
    <x v="16"/>
  </r>
  <r>
    <s v="ID496"/>
    <s v="Oehlke"/>
    <n v="51.74"/>
    <x v="244"/>
    <s v="Yes"/>
    <x v="0"/>
    <x v="0"/>
    <x v="1"/>
    <x v="1"/>
    <x v="0"/>
    <x v="2"/>
    <s v="1-Jul-1994"/>
    <n v="17663.14"/>
    <x v="2"/>
    <x v="0"/>
    <x v="0"/>
    <x v="35"/>
  </r>
  <r>
    <s v="ID497"/>
    <s v="Sudol"/>
    <n v="23.37"/>
    <x v="330"/>
    <s v="No"/>
    <x v="0"/>
    <x v="0"/>
    <x v="0"/>
    <x v="0"/>
    <x v="2"/>
    <x v="1"/>
    <s v="14-Jul-2003"/>
    <n v="17748.509999999998"/>
    <x v="2"/>
    <x v="1"/>
    <x v="1"/>
    <x v="5"/>
  </r>
  <r>
    <s v="ID498"/>
    <s v="Van Es"/>
    <n v="29.7"/>
    <x v="200"/>
    <s v="Yes"/>
    <x v="0"/>
    <x v="1"/>
    <x v="3"/>
    <x v="0"/>
    <x v="1"/>
    <x v="1"/>
    <s v="21-Jun-1966"/>
    <n v="17777.73"/>
    <x v="2"/>
    <x v="0"/>
    <x v="1"/>
    <x v="14"/>
  </r>
  <r>
    <s v="ID499"/>
    <s v="Dolge"/>
    <n v="20.045000000000002"/>
    <x v="331"/>
    <s v="No"/>
    <x v="0"/>
    <x v="1"/>
    <x v="3"/>
    <x v="0"/>
    <x v="2"/>
    <x v="1"/>
    <s v="10-Oct-1979"/>
    <n v="17779.939999999999"/>
    <x v="2"/>
    <x v="2"/>
    <x v="1"/>
    <x v="13"/>
  </r>
  <r>
    <s v="ID500"/>
    <s v="Marlier"/>
    <n v="27.83"/>
    <x v="332"/>
    <s v="No"/>
    <x v="0"/>
    <x v="0"/>
    <x v="1"/>
    <x v="1"/>
    <x v="1"/>
    <x v="2"/>
    <s v="26-Aug-1997"/>
    <n v="17878.900000000001"/>
    <x v="2"/>
    <x v="2"/>
    <x v="3"/>
    <x v="27"/>
  </r>
  <r>
    <s v="ID501"/>
    <s v="Girard"/>
    <n v="28.93"/>
    <x v="112"/>
    <s v="No"/>
    <x v="0"/>
    <x v="0"/>
    <x v="0"/>
    <x v="0"/>
    <x v="1"/>
    <x v="2"/>
    <s v="12-Nov-1979"/>
    <n v="17882.669999999998"/>
    <x v="2"/>
    <x v="0"/>
    <x v="1"/>
    <x v="13"/>
  </r>
  <r>
    <s v="ID502"/>
    <s v="Lee"/>
    <n v="33.82"/>
    <x v="140"/>
    <s v="No"/>
    <x v="0"/>
    <x v="0"/>
    <x v="0"/>
    <x v="1"/>
    <x v="0"/>
    <x v="2"/>
    <s v="4-Dec-1989"/>
    <n v="17904.53"/>
    <x v="2"/>
    <x v="2"/>
    <x v="6"/>
    <x v="37"/>
  </r>
  <r>
    <s v="ID503"/>
    <s v="Hubbard"/>
    <n v="20.234999999999999"/>
    <x v="181"/>
    <s v="No"/>
    <x v="0"/>
    <x v="0"/>
    <x v="0"/>
    <x v="0"/>
    <x v="2"/>
    <x v="0"/>
    <s v="17-Oct-1977"/>
    <n v="17929.3"/>
    <x v="2"/>
    <x v="2"/>
    <x v="0"/>
    <x v="38"/>
  </r>
  <r>
    <s v="ID504"/>
    <s v="Koester"/>
    <n v="49.2"/>
    <x v="333"/>
    <s v="Yes"/>
    <x v="0"/>
    <x v="1"/>
    <x v="3"/>
    <x v="1"/>
    <x v="0"/>
    <x v="0"/>
    <s v="28-Sep-2001"/>
    <n v="17942.11"/>
    <x v="2"/>
    <x v="2"/>
    <x v="4"/>
    <x v="7"/>
  </r>
  <r>
    <s v="ID505"/>
    <s v="Matthews"/>
    <n v="26.4"/>
    <x v="189"/>
    <s v="Yes"/>
    <x v="0"/>
    <x v="0"/>
    <x v="0"/>
    <x v="0"/>
    <x v="1"/>
    <x v="2"/>
    <s v="27-Jun-1975"/>
    <n v="18031.16"/>
    <x v="2"/>
    <x v="0"/>
    <x v="7"/>
    <x v="31"/>
  </r>
  <r>
    <s v="ID506"/>
    <s v="Rubinich"/>
    <n v="28.38"/>
    <x v="6"/>
    <s v="No"/>
    <x v="0"/>
    <x v="0"/>
    <x v="3"/>
    <x v="0"/>
    <x v="1"/>
    <x v="1"/>
    <s v="17-Oct-1965"/>
    <n v="18031.189999999999"/>
    <x v="2"/>
    <x v="2"/>
    <x v="1"/>
    <x v="19"/>
  </r>
  <r>
    <s v="ID507"/>
    <s v="Alban"/>
    <n v="24.64"/>
    <x v="280"/>
    <s v="No"/>
    <x v="0"/>
    <x v="0"/>
    <x v="0"/>
    <x v="0"/>
    <x v="2"/>
    <x v="2"/>
    <s v="24-Oct-1999"/>
    <n v="18033.97"/>
    <x v="2"/>
    <x v="1"/>
    <x v="1"/>
    <x v="32"/>
  </r>
  <r>
    <s v="ID508"/>
    <s v="Corcoran"/>
    <n v="39.71"/>
    <x v="334"/>
    <s v="No"/>
    <x v="0"/>
    <x v="0"/>
    <x v="3"/>
    <x v="1"/>
    <x v="0"/>
    <x v="1"/>
    <s v="12-Jul-1993"/>
    <n v="18157.88"/>
    <x v="2"/>
    <x v="1"/>
    <x v="1"/>
    <x v="10"/>
  </r>
  <r>
    <s v="ID509"/>
    <s v="Sargent"/>
    <n v="22.22"/>
    <x v="335"/>
    <s v="No"/>
    <x v="0"/>
    <x v="0"/>
    <x v="0"/>
    <x v="0"/>
    <x v="2"/>
    <x v="2"/>
    <s v="4-Jul-1963"/>
    <n v="18208.34"/>
    <x v="2"/>
    <x v="2"/>
    <x v="2"/>
    <x v="4"/>
  </r>
  <r>
    <s v="ID510"/>
    <s v="Watson"/>
    <n v="33.344999999999999"/>
    <x v="270"/>
    <s v="No"/>
    <x v="0"/>
    <x v="1"/>
    <x v="3"/>
    <x v="1"/>
    <x v="0"/>
    <x v="2"/>
    <s v="10-Sep-2004"/>
    <n v="18223.45"/>
    <x v="2"/>
    <x v="0"/>
    <x v="0"/>
    <x v="8"/>
  </r>
  <r>
    <s v="ID511"/>
    <s v="Esponda"/>
    <n v="24.42"/>
    <x v="336"/>
    <s v="No"/>
    <x v="0"/>
    <x v="0"/>
    <x v="3"/>
    <x v="0"/>
    <x v="2"/>
    <x v="1"/>
    <s v="3-Aug-1995"/>
    <n v="18246.5"/>
    <x v="2"/>
    <x v="1"/>
    <x v="0"/>
    <x v="34"/>
  </r>
  <r>
    <s v="ID512"/>
    <s v="Krall"/>
    <n v="29.81"/>
    <x v="224"/>
    <s v="No"/>
    <x v="0"/>
    <x v="0"/>
    <x v="0"/>
    <x v="0"/>
    <x v="1"/>
    <x v="2"/>
    <s v="25-Dec-1992"/>
    <n v="18259.22"/>
    <x v="2"/>
    <x v="0"/>
    <x v="4"/>
    <x v="0"/>
  </r>
  <r>
    <s v="ID513"/>
    <s v="Poskin"/>
    <n v="51.18"/>
    <x v="171"/>
    <s v="Yes"/>
    <x v="0"/>
    <x v="0"/>
    <x v="1"/>
    <x v="1"/>
    <x v="0"/>
    <x v="2"/>
    <s v="4-Jul-1995"/>
    <n v="18310.740000000002"/>
    <x v="2"/>
    <x v="0"/>
    <x v="1"/>
    <x v="34"/>
  </r>
  <r>
    <s v="ID514"/>
    <s v="Halfmann"/>
    <n v="51.37"/>
    <x v="222"/>
    <s v="Yes"/>
    <x v="0"/>
    <x v="0"/>
    <x v="0"/>
    <x v="1"/>
    <x v="0"/>
    <x v="0"/>
    <s v="15-Dec-1999"/>
    <n v="18328.240000000002"/>
    <x v="2"/>
    <x v="2"/>
    <x v="0"/>
    <x v="32"/>
  </r>
  <r>
    <s v="ID515"/>
    <s v="Klapper"/>
    <n v="36.19"/>
    <x v="315"/>
    <s v="Yes"/>
    <x v="0"/>
    <x v="0"/>
    <x v="0"/>
    <x v="1"/>
    <x v="0"/>
    <x v="2"/>
    <s v="26-Sep-1964"/>
    <n v="18443.11"/>
    <x v="2"/>
    <x v="2"/>
    <x v="1"/>
    <x v="36"/>
  </r>
  <r>
    <s v="ID516"/>
    <s v="George"/>
    <n v="25.9"/>
    <x v="95"/>
    <s v="No"/>
    <x v="0"/>
    <x v="0"/>
    <x v="0"/>
    <x v="0"/>
    <x v="1"/>
    <x v="2"/>
    <s v="12-Aug-1986"/>
    <n v="18608.259999999998"/>
    <x v="2"/>
    <x v="0"/>
    <x v="4"/>
    <x v="11"/>
  </r>
  <r>
    <s v="ID517"/>
    <s v="Hicks"/>
    <n v="35.72"/>
    <x v="337"/>
    <s v="No"/>
    <x v="0"/>
    <x v="1"/>
    <x v="3"/>
    <x v="1"/>
    <x v="0"/>
    <x v="2"/>
    <s v="23-Sep-1998"/>
    <n v="18648.419999999998"/>
    <x v="2"/>
    <x v="1"/>
    <x v="12"/>
    <x v="33"/>
  </r>
  <r>
    <s v="ID518"/>
    <s v="Lockyer"/>
    <n v="27.94"/>
    <x v="338"/>
    <s v="No"/>
    <x v="0"/>
    <x v="1"/>
    <x v="3"/>
    <x v="0"/>
    <x v="1"/>
    <x v="2"/>
    <s v="17-Oct-1970"/>
    <n v="18682.740000000002"/>
    <x v="2"/>
    <x v="0"/>
    <x v="1"/>
    <x v="23"/>
  </r>
  <r>
    <s v="ID519"/>
    <s v="Byrnes"/>
    <n v="27.1"/>
    <x v="208"/>
    <s v="No"/>
    <x v="0"/>
    <x v="0"/>
    <x v="0"/>
    <x v="0"/>
    <x v="1"/>
    <x v="1"/>
    <s v="30-Aug-1967"/>
    <n v="18694.689999999999"/>
    <x v="2"/>
    <x v="1"/>
    <x v="7"/>
    <x v="30"/>
  </r>
  <r>
    <s v="ID520"/>
    <s v="Norris"/>
    <n v="18.3"/>
    <x v="339"/>
    <s v="Yes"/>
    <x v="0"/>
    <x v="1"/>
    <x v="3"/>
    <x v="0"/>
    <x v="3"/>
    <x v="2"/>
    <s v="19-Nov-1979"/>
    <n v="18767.740000000002"/>
    <x v="2"/>
    <x v="1"/>
    <x v="0"/>
    <x v="13"/>
  </r>
  <r>
    <s v="ID521"/>
    <s v="Darda"/>
    <n v="25.3"/>
    <x v="340"/>
    <s v="Yes"/>
    <x v="0"/>
    <x v="0"/>
    <x v="3"/>
    <x v="0"/>
    <x v="1"/>
    <x v="2"/>
    <s v="28-Nov-1995"/>
    <n v="18804.75"/>
    <x v="2"/>
    <x v="1"/>
    <x v="1"/>
    <x v="34"/>
  </r>
  <r>
    <s v="ID522"/>
    <s v="Otstot"/>
    <n v="38.83"/>
    <x v="341"/>
    <s v="No"/>
    <x v="0"/>
    <x v="0"/>
    <x v="3"/>
    <x v="1"/>
    <x v="0"/>
    <x v="1"/>
    <s v="15-Oct-1979"/>
    <n v="18806.150000000001"/>
    <x v="2"/>
    <x v="2"/>
    <x v="0"/>
    <x v="13"/>
  </r>
  <r>
    <s v="ID523"/>
    <s v="Bowley"/>
    <n v="27.6"/>
    <x v="332"/>
    <s v="No"/>
    <x v="0"/>
    <x v="0"/>
    <x v="3"/>
    <x v="1"/>
    <x v="1"/>
    <x v="2"/>
    <s v="18-Dec-1962"/>
    <n v="18815.53"/>
    <x v="2"/>
    <x v="1"/>
    <x v="7"/>
    <x v="26"/>
  </r>
  <r>
    <s v="ID524"/>
    <s v="Rogers"/>
    <n v="46.4"/>
    <x v="342"/>
    <s v="Yes"/>
    <x v="0"/>
    <x v="1"/>
    <x v="3"/>
    <x v="1"/>
    <x v="0"/>
    <x v="0"/>
    <s v="24-Jul-2003"/>
    <n v="18838.7"/>
    <x v="2"/>
    <x v="0"/>
    <x v="1"/>
    <x v="5"/>
  </r>
  <r>
    <s v="ID525"/>
    <s v="Mclaughlin"/>
    <n v="51.92"/>
    <x v="107"/>
    <s v="Yes"/>
    <x v="0"/>
    <x v="1"/>
    <x v="3"/>
    <x v="1"/>
    <x v="0"/>
    <x v="2"/>
    <s v="6-Dec-1963"/>
    <n v="18883.330000000002"/>
    <x v="2"/>
    <x v="1"/>
    <x v="2"/>
    <x v="4"/>
  </r>
  <r>
    <s v="ID526"/>
    <s v="Ziegler"/>
    <n v="32.395000000000003"/>
    <x v="251"/>
    <s v="Yes"/>
    <x v="0"/>
    <x v="0"/>
    <x v="3"/>
    <x v="1"/>
    <x v="0"/>
    <x v="2"/>
    <s v="27-Sep-1995"/>
    <n v="18903.490000000002"/>
    <x v="2"/>
    <x v="2"/>
    <x v="3"/>
    <x v="34"/>
  </r>
  <r>
    <s v="ID527"/>
    <s v="Hughey"/>
    <n v="46.19"/>
    <x v="343"/>
    <s v="Yes"/>
    <x v="0"/>
    <x v="1"/>
    <x v="3"/>
    <x v="1"/>
    <x v="0"/>
    <x v="0"/>
    <s v="3-Aug-1969"/>
    <n v="18932.810000000001"/>
    <x v="2"/>
    <x v="0"/>
    <x v="1"/>
    <x v="25"/>
  </r>
  <r>
    <s v="ID528"/>
    <s v="Knast"/>
    <n v="27.93"/>
    <x v="145"/>
    <s v="No"/>
    <x v="0"/>
    <x v="1"/>
    <x v="3"/>
    <x v="1"/>
    <x v="1"/>
    <x v="2"/>
    <s v="20-Oct-1963"/>
    <n v="18954.560000000001"/>
    <x v="2"/>
    <x v="1"/>
    <x v="2"/>
    <x v="4"/>
  </r>
  <r>
    <s v="ID529"/>
    <s v="Stob"/>
    <n v="45.62"/>
    <x v="344"/>
    <s v="No"/>
    <x v="0"/>
    <x v="0"/>
    <x v="0"/>
    <x v="1"/>
    <x v="0"/>
    <x v="0"/>
    <s v="6-Aug-1998"/>
    <n v="18955.22"/>
    <x v="2"/>
    <x v="0"/>
    <x v="4"/>
    <x v="33"/>
  </r>
  <r>
    <s v="ID530"/>
    <s v="Jensen"/>
    <n v="35.31"/>
    <x v="231"/>
    <s v="No"/>
    <x v="0"/>
    <x v="1"/>
    <x v="3"/>
    <x v="1"/>
    <x v="0"/>
    <x v="1"/>
    <s v="24-Oct-1988"/>
    <n v="18972.5"/>
    <x v="2"/>
    <x v="0"/>
    <x v="0"/>
    <x v="20"/>
  </r>
  <r>
    <s v="ID531"/>
    <s v="Mutter"/>
    <n v="30.4"/>
    <x v="212"/>
    <s v="Yes"/>
    <x v="0"/>
    <x v="0"/>
    <x v="3"/>
    <x v="1"/>
    <x v="0"/>
    <x v="2"/>
    <s v="19-Dec-1983"/>
    <n v="19023.259999999998"/>
    <x v="2"/>
    <x v="0"/>
    <x v="4"/>
    <x v="39"/>
  </r>
  <r>
    <s v="ID532"/>
    <s v="Ahern"/>
    <n v="20.13"/>
    <x v="345"/>
    <s v="No"/>
    <x v="0"/>
    <x v="1"/>
    <x v="3"/>
    <x v="0"/>
    <x v="2"/>
    <x v="0"/>
    <s v="5-Jun-1989"/>
    <n v="19040.88"/>
    <x v="2"/>
    <x v="0"/>
    <x v="4"/>
    <x v="20"/>
  </r>
  <r>
    <s v="ID533"/>
    <s v="Chviruk"/>
    <n v="23.655000000000001"/>
    <x v="39"/>
    <s v="No"/>
    <x v="0"/>
    <x v="0"/>
    <x v="3"/>
    <x v="0"/>
    <x v="2"/>
    <x v="2"/>
    <s v="28-Sep-1993"/>
    <n v="19107.78"/>
    <x v="2"/>
    <x v="2"/>
    <x v="0"/>
    <x v="10"/>
  </r>
  <r>
    <s v="ID534"/>
    <s v="Meehan"/>
    <n v="49.05"/>
    <x v="68"/>
    <s v="Yes"/>
    <x v="0"/>
    <x v="0"/>
    <x v="0"/>
    <x v="1"/>
    <x v="0"/>
    <x v="0"/>
    <s v="2-Jul-1979"/>
    <n v="19144.580000000002"/>
    <x v="2"/>
    <x v="1"/>
    <x v="3"/>
    <x v="13"/>
  </r>
  <r>
    <s v="ID535"/>
    <s v="Gammon"/>
    <n v="51.94"/>
    <x v="63"/>
    <s v="Yes"/>
    <x v="0"/>
    <x v="0"/>
    <x v="1"/>
    <x v="1"/>
    <x v="0"/>
    <x v="0"/>
    <s v="16-Sep-1991"/>
    <n v="19199.939999999999"/>
    <x v="2"/>
    <x v="0"/>
    <x v="4"/>
    <x v="18"/>
  </r>
  <r>
    <s v="ID536"/>
    <s v="Lee"/>
    <n v="29.83"/>
    <x v="85"/>
    <s v="No"/>
    <x v="0"/>
    <x v="0"/>
    <x v="3"/>
    <x v="0"/>
    <x v="1"/>
    <x v="1"/>
    <s v="28-Dec-1985"/>
    <n v="19214.71"/>
    <x v="2"/>
    <x v="0"/>
    <x v="0"/>
    <x v="44"/>
  </r>
  <r>
    <s v="ID537"/>
    <s v="Franco"/>
    <n v="22.6"/>
    <x v="346"/>
    <s v="Yes"/>
    <x v="0"/>
    <x v="0"/>
    <x v="3"/>
    <x v="0"/>
    <x v="2"/>
    <x v="0"/>
    <s v="29-Jul-1967"/>
    <n v="19259.96"/>
    <x v="2"/>
    <x v="1"/>
    <x v="1"/>
    <x v="30"/>
  </r>
  <r>
    <s v="ID538"/>
    <s v="Patterson"/>
    <n v="46.69"/>
    <x v="69"/>
    <s v="Yes"/>
    <x v="0"/>
    <x v="0"/>
    <x v="3"/>
    <x v="1"/>
    <x v="0"/>
    <x v="2"/>
    <s v="15-Nov-1966"/>
    <n v="19321.060000000001"/>
    <x v="2"/>
    <x v="1"/>
    <x v="1"/>
    <x v="14"/>
  </r>
  <r>
    <s v="ID539"/>
    <s v="Valdes"/>
    <n v="28.49"/>
    <x v="143"/>
    <s v="No"/>
    <x v="0"/>
    <x v="0"/>
    <x v="0"/>
    <x v="0"/>
    <x v="1"/>
    <x v="2"/>
    <s v="24-Aug-1991"/>
    <n v="19350.37"/>
    <x v="2"/>
    <x v="0"/>
    <x v="0"/>
    <x v="18"/>
  </r>
  <r>
    <s v="ID540"/>
    <s v="Craig"/>
    <n v="28.5"/>
    <x v="122"/>
    <s v="Yes"/>
    <x v="0"/>
    <x v="0"/>
    <x v="3"/>
    <x v="0"/>
    <x v="1"/>
    <x v="2"/>
    <s v="6-Sep-1993"/>
    <n v="19442.349999999999"/>
    <x v="2"/>
    <x v="0"/>
    <x v="1"/>
    <x v="10"/>
  </r>
  <r>
    <s v="ID541"/>
    <s v="Whipple"/>
    <n v="24.4"/>
    <x v="193"/>
    <s v="No"/>
    <x v="0"/>
    <x v="0"/>
    <x v="3"/>
    <x v="0"/>
    <x v="2"/>
    <x v="2"/>
    <s v="15-Dec-1982"/>
    <n v="19444.27"/>
    <x v="2"/>
    <x v="1"/>
    <x v="0"/>
    <x v="1"/>
  </r>
  <r>
    <s v="ID542"/>
    <s v="Marton"/>
    <n v="29.15"/>
    <x v="150"/>
    <s v="Yes"/>
    <x v="0"/>
    <x v="0"/>
    <x v="3"/>
    <x v="0"/>
    <x v="1"/>
    <x v="2"/>
    <s v="30-Nov-1987"/>
    <n v="19496.72"/>
    <x v="2"/>
    <x v="0"/>
    <x v="12"/>
    <x v="29"/>
  </r>
  <r>
    <s v="ID543"/>
    <s v="Hildebrandt"/>
    <n v="27.28"/>
    <x v="18"/>
    <s v="No"/>
    <x v="1"/>
    <x v="0"/>
    <x v="3"/>
    <x v="0"/>
    <x v="1"/>
    <x v="2"/>
    <s v="8-Nov-1980"/>
    <n v="19515.54"/>
    <x v="2"/>
    <x v="1"/>
    <x v="0"/>
    <x v="3"/>
  </r>
  <r>
    <s v="ID544"/>
    <s v="Biggs"/>
    <n v="32.229999999999997"/>
    <x v="347"/>
    <s v="Yes"/>
    <x v="0"/>
    <x v="1"/>
    <x v="3"/>
    <x v="1"/>
    <x v="0"/>
    <x v="2"/>
    <s v="19-Aug-1992"/>
    <n v="19521.97"/>
    <x v="2"/>
    <x v="2"/>
    <x v="0"/>
    <x v="0"/>
  </r>
  <r>
    <s v="ID545"/>
    <s v="Shigezumi"/>
    <n v="44.2"/>
    <x v="168"/>
    <s v="Yes"/>
    <x v="0"/>
    <x v="1"/>
    <x v="3"/>
    <x v="1"/>
    <x v="0"/>
    <x v="0"/>
    <s v="17-Sep-1985"/>
    <n v="19539.240000000002"/>
    <x v="2"/>
    <x v="1"/>
    <x v="0"/>
    <x v="44"/>
  </r>
  <r>
    <s v="ID546"/>
    <s v="Meineke"/>
    <n v="29.734999999999999"/>
    <x v="165"/>
    <s v="No"/>
    <x v="0"/>
    <x v="1"/>
    <x v="3"/>
    <x v="1"/>
    <x v="1"/>
    <x v="2"/>
    <s v="14-Jul-1963"/>
    <n v="19551.34"/>
    <x v="2"/>
    <x v="0"/>
    <x v="1"/>
    <x v="4"/>
  </r>
  <r>
    <s v="ID547"/>
    <s v="Ludington"/>
    <n v="28.31"/>
    <x v="348"/>
    <s v="No"/>
    <x v="0"/>
    <x v="0"/>
    <x v="0"/>
    <x v="0"/>
    <x v="1"/>
    <x v="1"/>
    <s v="24-Sep-1978"/>
    <n v="19594.810000000001"/>
    <x v="2"/>
    <x v="1"/>
    <x v="3"/>
    <x v="22"/>
  </r>
  <r>
    <s v="ID548"/>
    <s v="Perrich"/>
    <n v="46.62"/>
    <x v="349"/>
    <s v="No"/>
    <x v="0"/>
    <x v="0"/>
    <x v="0"/>
    <x v="1"/>
    <x v="0"/>
    <x v="0"/>
    <s v="27-Aug-1994"/>
    <n v="19673.34"/>
    <x v="2"/>
    <x v="2"/>
    <x v="1"/>
    <x v="35"/>
  </r>
  <r>
    <s v="ID549"/>
    <s v="Cervantes"/>
    <n v="51.75"/>
    <x v="350"/>
    <s v="Yes"/>
    <x v="0"/>
    <x v="0"/>
    <x v="3"/>
    <x v="1"/>
    <x v="0"/>
    <x v="0"/>
    <s v="8-Aug-1990"/>
    <n v="19719.689999999999"/>
    <x v="2"/>
    <x v="2"/>
    <x v="0"/>
    <x v="16"/>
  </r>
  <r>
    <s v="ID550"/>
    <s v="Andrews"/>
    <n v="25.7"/>
    <x v="351"/>
    <s v="Yes"/>
    <x v="0"/>
    <x v="0"/>
    <x v="0"/>
    <x v="0"/>
    <x v="1"/>
    <x v="2"/>
    <s v="30-Oct-1979"/>
    <n v="19798.05"/>
    <x v="2"/>
    <x v="1"/>
    <x v="3"/>
    <x v="13"/>
  </r>
  <r>
    <s v="ID551"/>
    <s v="Ruvalcaba"/>
    <n v="31.79"/>
    <x v="188"/>
    <s v="No"/>
    <x v="0"/>
    <x v="0"/>
    <x v="0"/>
    <x v="1"/>
    <x v="0"/>
    <x v="2"/>
    <s v="18-Oct-1997"/>
    <n v="19933.46"/>
    <x v="2"/>
    <x v="0"/>
    <x v="4"/>
    <x v="27"/>
  </r>
  <r>
    <s v="ID552"/>
    <s v="King"/>
    <n v="24.795000000000002"/>
    <x v="193"/>
    <s v="No"/>
    <x v="0"/>
    <x v="0"/>
    <x v="0"/>
    <x v="0"/>
    <x v="2"/>
    <x v="2"/>
    <s v="9-Oct-1980"/>
    <n v="19964.75"/>
    <x v="2"/>
    <x v="2"/>
    <x v="3"/>
    <x v="3"/>
  </r>
  <r>
    <s v="ID553"/>
    <s v="Stone"/>
    <n v="53.98"/>
    <x v="103"/>
    <s v="No"/>
    <x v="0"/>
    <x v="1"/>
    <x v="3"/>
    <x v="1"/>
    <x v="0"/>
    <x v="2"/>
    <s v="10-Aug-1966"/>
    <n v="19995.29"/>
    <x v="2"/>
    <x v="0"/>
    <x v="2"/>
    <x v="14"/>
  </r>
  <r>
    <s v="ID554"/>
    <s v="Campbell"/>
    <n v="41.325000000000003"/>
    <x v="299"/>
    <s v="Yes"/>
    <x v="0"/>
    <x v="1"/>
    <x v="3"/>
    <x v="1"/>
    <x v="0"/>
    <x v="2"/>
    <s v="25-Jul-1988"/>
    <n v="20009.63"/>
    <x v="0"/>
    <x v="1"/>
    <x v="1"/>
    <x v="20"/>
  </r>
  <r>
    <s v="ID555"/>
    <s v="Asher"/>
    <n v="51.65"/>
    <x v="352"/>
    <s v="Yes"/>
    <x v="0"/>
    <x v="0"/>
    <x v="0"/>
    <x v="1"/>
    <x v="0"/>
    <x v="2"/>
    <s v="6-Oct-1983"/>
    <n v="20149.32"/>
    <x v="0"/>
    <x v="1"/>
    <x v="9"/>
    <x v="39"/>
  </r>
  <r>
    <s v="ID556"/>
    <s v="Mazzotta"/>
    <n v="44.52"/>
    <x v="263"/>
    <s v="Yes"/>
    <x v="0"/>
    <x v="1"/>
    <x v="3"/>
    <x v="1"/>
    <x v="0"/>
    <x v="0"/>
    <s v="9-Jul-2002"/>
    <n v="20167.34"/>
    <x v="1"/>
    <x v="0"/>
    <x v="4"/>
    <x v="42"/>
  </r>
  <r>
    <s v="ID557"/>
    <s v="Huttl"/>
    <n v="53.29"/>
    <x v="79"/>
    <s v="No"/>
    <x v="0"/>
    <x v="1"/>
    <x v="3"/>
    <x v="1"/>
    <x v="0"/>
    <x v="2"/>
    <s v="8-Jun-1994"/>
    <n v="20177.669999999998"/>
    <x v="0"/>
    <x v="1"/>
    <x v="4"/>
    <x v="10"/>
  </r>
  <r>
    <s v="ID558"/>
    <s v="Ferron"/>
    <n v="46.63"/>
    <x v="228"/>
    <s v="Yes"/>
    <x v="0"/>
    <x v="0"/>
    <x v="1"/>
    <x v="1"/>
    <x v="0"/>
    <x v="2"/>
    <s v="17-Oct-1987"/>
    <n v="20234.849999999999"/>
    <x v="0"/>
    <x v="0"/>
    <x v="1"/>
    <x v="29"/>
  </r>
  <r>
    <s v="ID559"/>
    <s v="Colarusso"/>
    <n v="28.88"/>
    <x v="353"/>
    <s v="No"/>
    <x v="0"/>
    <x v="1"/>
    <x v="3"/>
    <x v="0"/>
    <x v="1"/>
    <x v="2"/>
    <s v="22-Aug-1966"/>
    <n v="20253.84"/>
    <x v="0"/>
    <x v="0"/>
    <x v="1"/>
    <x v="14"/>
  </r>
  <r>
    <s v="ID560"/>
    <s v="Pearlman"/>
    <n v="23.98"/>
    <x v="166"/>
    <s v="No"/>
    <x v="0"/>
    <x v="0"/>
    <x v="0"/>
    <x v="1"/>
    <x v="2"/>
    <x v="2"/>
    <s v="17-Sep-1985"/>
    <n v="20296.86"/>
    <x v="1"/>
    <x v="1"/>
    <x v="3"/>
    <x v="44"/>
  </r>
  <r>
    <s v="ID561"/>
    <s v="O'Mara"/>
    <n v="23.65"/>
    <x v="146"/>
    <s v="No"/>
    <x v="0"/>
    <x v="0"/>
    <x v="0"/>
    <x v="1"/>
    <x v="2"/>
    <x v="2"/>
    <s v="2-Jul-1962"/>
    <n v="20354.5"/>
    <x v="1"/>
    <x v="2"/>
    <x v="2"/>
    <x v="26"/>
  </r>
  <r>
    <s v="ID562"/>
    <s v="Niska"/>
    <n v="49.09"/>
    <x v="354"/>
    <s v="Yes"/>
    <x v="0"/>
    <x v="0"/>
    <x v="1"/>
    <x v="1"/>
    <x v="0"/>
    <x v="0"/>
    <s v="12-Jul-1985"/>
    <n v="20420.599999999999"/>
    <x v="1"/>
    <x v="2"/>
    <x v="4"/>
    <x v="44"/>
  </r>
  <r>
    <s v="ID563"/>
    <s v="Schlich"/>
    <n v="28.024999999999999"/>
    <x v="355"/>
    <s v="No"/>
    <x v="0"/>
    <x v="0"/>
    <x v="0"/>
    <x v="0"/>
    <x v="1"/>
    <x v="0"/>
    <s v="18-Oct-1962"/>
    <n v="20446.849999999999"/>
    <x v="0"/>
    <x v="1"/>
    <x v="1"/>
    <x v="26"/>
  </r>
  <r>
    <s v="ID564"/>
    <s v="ZIDek"/>
    <n v="43.32"/>
    <x v="356"/>
    <s v="Yes"/>
    <x v="0"/>
    <x v="1"/>
    <x v="3"/>
    <x v="1"/>
    <x v="0"/>
    <x v="0"/>
    <s v="13-Oct-1969"/>
    <n v="20463"/>
    <x v="0"/>
    <x v="2"/>
    <x v="0"/>
    <x v="25"/>
  </r>
  <r>
    <s v="ID565"/>
    <s v="Ellgass"/>
    <n v="45.92"/>
    <x v="118"/>
    <s v="No"/>
    <x v="0"/>
    <x v="0"/>
    <x v="0"/>
    <x v="1"/>
    <x v="0"/>
    <x v="0"/>
    <s v="9-Jul-1966"/>
    <n v="20568.32"/>
    <x v="1"/>
    <x v="2"/>
    <x v="1"/>
    <x v="14"/>
  </r>
  <r>
    <s v="ID566"/>
    <s v="Lowe"/>
    <n v="44.03"/>
    <x v="357"/>
    <s v="No"/>
    <x v="0"/>
    <x v="0"/>
    <x v="0"/>
    <x v="1"/>
    <x v="0"/>
    <x v="0"/>
    <s v="17-Dec-1967"/>
    <n v="20630.28"/>
    <x v="0"/>
    <x v="0"/>
    <x v="4"/>
    <x v="30"/>
  </r>
  <r>
    <s v="ID567"/>
    <s v="Malone"/>
    <n v="24.6"/>
    <x v="358"/>
    <s v="No"/>
    <x v="0"/>
    <x v="0"/>
    <x v="0"/>
    <x v="0"/>
    <x v="2"/>
    <x v="2"/>
    <s v="1-Aug-1965"/>
    <n v="20709.02"/>
    <x v="1"/>
    <x v="2"/>
    <x v="12"/>
    <x v="19"/>
  </r>
  <r>
    <s v="ID568"/>
    <s v="Dumke"/>
    <n v="49.15"/>
    <x v="359"/>
    <s v="No"/>
    <x v="0"/>
    <x v="0"/>
    <x v="0"/>
    <x v="1"/>
    <x v="0"/>
    <x v="0"/>
    <s v="14-Sep-1992"/>
    <n v="20745.990000000002"/>
    <x v="1"/>
    <x v="1"/>
    <x v="1"/>
    <x v="0"/>
  </r>
  <r>
    <s v="ID569"/>
    <s v="Strong"/>
    <n v="28.31"/>
    <x v="109"/>
    <s v="No"/>
    <x v="0"/>
    <x v="1"/>
    <x v="3"/>
    <x v="0"/>
    <x v="1"/>
    <x v="1"/>
    <s v="4-Aug-1986"/>
    <n v="20773.63"/>
    <x v="0"/>
    <x v="0"/>
    <x v="6"/>
    <x v="11"/>
  </r>
  <r>
    <s v="ID570"/>
    <s v="Ferguson"/>
    <n v="22.99"/>
    <x v="109"/>
    <s v="No"/>
    <x v="0"/>
    <x v="0"/>
    <x v="3"/>
    <x v="0"/>
    <x v="2"/>
    <x v="1"/>
    <s v="8-Dec-1975"/>
    <n v="20878.78"/>
    <x v="0"/>
    <x v="1"/>
    <x v="3"/>
    <x v="31"/>
  </r>
  <r>
    <s v="ID571"/>
    <s v="Klein"/>
    <n v="29.07"/>
    <x v="89"/>
    <s v="No"/>
    <x v="0"/>
    <x v="1"/>
    <x v="3"/>
    <x v="0"/>
    <x v="1"/>
    <x v="2"/>
    <s v="19-Nov-1964"/>
    <n v="20893.060000000001"/>
    <x v="0"/>
    <x v="0"/>
    <x v="1"/>
    <x v="36"/>
  </r>
  <r>
    <s v="ID572"/>
    <s v="Eusebio"/>
    <n v="42.02"/>
    <x v="360"/>
    <s v="Yes"/>
    <x v="0"/>
    <x v="1"/>
    <x v="3"/>
    <x v="1"/>
    <x v="0"/>
    <x v="0"/>
    <s v="27-Nov-1987"/>
    <n v="20984.09"/>
    <x v="0"/>
    <x v="2"/>
    <x v="15"/>
    <x v="29"/>
  </r>
  <r>
    <s v="ID573"/>
    <s v="Szolosi"/>
    <n v="49.07"/>
    <x v="232"/>
    <s v="Yes"/>
    <x v="0"/>
    <x v="0"/>
    <x v="3"/>
    <x v="1"/>
    <x v="0"/>
    <x v="0"/>
    <s v="2-Jul-1983"/>
    <n v="21082.16"/>
    <x v="1"/>
    <x v="2"/>
    <x v="4"/>
    <x v="39"/>
  </r>
  <r>
    <s v="ID574"/>
    <s v="Butler"/>
    <n v="19.8"/>
    <x v="48"/>
    <s v="No"/>
    <x v="0"/>
    <x v="0"/>
    <x v="0"/>
    <x v="0"/>
    <x v="2"/>
    <x v="2"/>
    <s v="23-Nov-1977"/>
    <n v="21098.55"/>
    <x v="1"/>
    <x v="0"/>
    <x v="1"/>
    <x v="38"/>
  </r>
  <r>
    <s v="ID575"/>
    <s v="Fukuchi"/>
    <n v="27.36"/>
    <x v="347"/>
    <s v="No"/>
    <x v="1"/>
    <x v="0"/>
    <x v="3"/>
    <x v="0"/>
    <x v="1"/>
    <x v="2"/>
    <s v="26-Aug-1969"/>
    <n v="21195.82"/>
    <x v="1"/>
    <x v="1"/>
    <x v="0"/>
    <x v="25"/>
  </r>
  <r>
    <s v="ID576"/>
    <s v="Drucker"/>
    <n v="42.95"/>
    <x v="361"/>
    <s v="Yes"/>
    <x v="0"/>
    <x v="0"/>
    <x v="3"/>
    <x v="1"/>
    <x v="0"/>
    <x v="2"/>
    <s v="14-Oct-1974"/>
    <n v="21223.68"/>
    <x v="1"/>
    <x v="2"/>
    <x v="0"/>
    <x v="46"/>
  </r>
  <r>
    <s v="ID577"/>
    <s v="Aziz"/>
    <n v="42.66"/>
    <x v="362"/>
    <s v="No"/>
    <x v="0"/>
    <x v="0"/>
    <x v="0"/>
    <x v="1"/>
    <x v="0"/>
    <x v="0"/>
    <s v="3-Sep-1974"/>
    <n v="21232.18"/>
    <x v="1"/>
    <x v="2"/>
    <x v="4"/>
    <x v="46"/>
  </r>
  <r>
    <s v="ID578"/>
    <s v="Pak"/>
    <n v="33.630000000000003"/>
    <x v="363"/>
    <s v="No"/>
    <x v="0"/>
    <x v="0"/>
    <x v="3"/>
    <x v="1"/>
    <x v="0"/>
    <x v="2"/>
    <s v="10-Dec-1980"/>
    <n v="21259.38"/>
    <x v="1"/>
    <x v="0"/>
    <x v="12"/>
    <x v="3"/>
  </r>
  <r>
    <s v="ID579"/>
    <s v="Kieta"/>
    <n v="26.84"/>
    <x v="364"/>
    <s v="No"/>
    <x v="0"/>
    <x v="0"/>
    <x v="0"/>
    <x v="0"/>
    <x v="1"/>
    <x v="0"/>
    <s v="4-Aug-2004"/>
    <n v="21344.85"/>
    <x v="1"/>
    <x v="1"/>
    <x v="3"/>
    <x v="8"/>
  </r>
  <r>
    <s v="ID580"/>
    <s v="Velez"/>
    <n v="28.3"/>
    <x v="208"/>
    <s v="No"/>
    <x v="0"/>
    <x v="1"/>
    <x v="3"/>
    <x v="0"/>
    <x v="1"/>
    <x v="1"/>
    <s v="21-Nov-1990"/>
    <n v="21472.48"/>
    <x v="0"/>
    <x v="2"/>
    <x v="1"/>
    <x v="16"/>
  </r>
  <r>
    <s v="ID581"/>
    <s v="Bussiere"/>
    <n v="27.06"/>
    <x v="300"/>
    <s v="Yes"/>
    <x v="0"/>
    <x v="0"/>
    <x v="0"/>
    <x v="0"/>
    <x v="1"/>
    <x v="1"/>
    <s v="12-Jun-1999"/>
    <n v="21595.38"/>
    <x v="0"/>
    <x v="0"/>
    <x v="1"/>
    <x v="32"/>
  </r>
  <r>
    <s v="ID582"/>
    <s v="McCartney"/>
    <n v="47.13"/>
    <x v="234"/>
    <s v="No"/>
    <x v="0"/>
    <x v="0"/>
    <x v="0"/>
    <x v="1"/>
    <x v="0"/>
    <x v="0"/>
    <s v="25-Dec-1983"/>
    <n v="21659.93"/>
    <x v="1"/>
    <x v="0"/>
    <x v="3"/>
    <x v="39"/>
  </r>
  <r>
    <s v="ID583"/>
    <s v="Bambauer"/>
    <n v="51.72"/>
    <x v="111"/>
    <s v="No"/>
    <x v="0"/>
    <x v="0"/>
    <x v="0"/>
    <x v="1"/>
    <x v="0"/>
    <x v="2"/>
    <s v="16-Nov-1962"/>
    <n v="21661.16"/>
    <x v="0"/>
    <x v="2"/>
    <x v="1"/>
    <x v="26"/>
  </r>
  <r>
    <s v="ID584"/>
    <s v="Mertz"/>
    <n v="48.59"/>
    <x v="252"/>
    <s v="No"/>
    <x v="0"/>
    <x v="0"/>
    <x v="0"/>
    <x v="1"/>
    <x v="0"/>
    <x v="2"/>
    <s v="18-Jul-1976"/>
    <n v="21677.279999999999"/>
    <x v="1"/>
    <x v="1"/>
    <x v="1"/>
    <x v="28"/>
  </r>
  <r>
    <s v="ID585"/>
    <s v="Mason"/>
    <n v="45.18"/>
    <x v="50"/>
    <s v="No"/>
    <x v="0"/>
    <x v="0"/>
    <x v="0"/>
    <x v="1"/>
    <x v="0"/>
    <x v="0"/>
    <s v="20-Sep-1979"/>
    <n v="21771.34"/>
    <x v="1"/>
    <x v="1"/>
    <x v="3"/>
    <x v="13"/>
  </r>
  <r>
    <s v="ID586"/>
    <s v="Rotich"/>
    <n v="27.9"/>
    <x v="216"/>
    <s v="No"/>
    <x v="0"/>
    <x v="1"/>
    <x v="3"/>
    <x v="0"/>
    <x v="1"/>
    <x v="1"/>
    <s v="28-Sep-1979"/>
    <n v="21774.32"/>
    <x v="1"/>
    <x v="2"/>
    <x v="1"/>
    <x v="13"/>
  </r>
  <r>
    <s v="ID587"/>
    <s v="Fetzer"/>
    <n v="51.33"/>
    <x v="365"/>
    <s v="No"/>
    <x v="0"/>
    <x v="0"/>
    <x v="0"/>
    <x v="1"/>
    <x v="0"/>
    <x v="0"/>
    <s v="27-Aug-1963"/>
    <n v="21797"/>
    <x v="1"/>
    <x v="1"/>
    <x v="4"/>
    <x v="4"/>
  </r>
  <r>
    <s v="ID588"/>
    <s v="Mattis"/>
    <n v="30.59"/>
    <x v="209"/>
    <s v="Yes"/>
    <x v="0"/>
    <x v="0"/>
    <x v="3"/>
    <x v="1"/>
    <x v="0"/>
    <x v="2"/>
    <s v="17-Aug-1979"/>
    <n v="21880.82"/>
    <x v="1"/>
    <x v="1"/>
    <x v="1"/>
    <x v="13"/>
  </r>
  <r>
    <s v="ID589"/>
    <s v="Cochran"/>
    <n v="39.229999999999997"/>
    <x v="113"/>
    <s v="No"/>
    <x v="0"/>
    <x v="0"/>
    <x v="0"/>
    <x v="1"/>
    <x v="0"/>
    <x v="0"/>
    <s v="28-Sep-2003"/>
    <n v="21882.400000000001"/>
    <x v="0"/>
    <x v="1"/>
    <x v="4"/>
    <x v="5"/>
  </r>
  <r>
    <s v="ID590"/>
    <s v="Balinsky"/>
    <n v="19.094999999999999"/>
    <x v="366"/>
    <s v="No"/>
    <x v="0"/>
    <x v="0"/>
    <x v="0"/>
    <x v="0"/>
    <x v="2"/>
    <x v="1"/>
    <s v="14-Oct-1989"/>
    <n v="21984.47"/>
    <x v="1"/>
    <x v="1"/>
    <x v="1"/>
    <x v="37"/>
  </r>
  <r>
    <s v="ID591"/>
    <s v="Reilly"/>
    <n v="49.72"/>
    <x v="367"/>
    <s v="No"/>
    <x v="0"/>
    <x v="0"/>
    <x v="0"/>
    <x v="1"/>
    <x v="0"/>
    <x v="0"/>
    <s v="28-Aug-2001"/>
    <n v="22097.62"/>
    <x v="1"/>
    <x v="1"/>
    <x v="4"/>
    <x v="7"/>
  </r>
  <r>
    <s v="ID592"/>
    <s v="Johnson"/>
    <n v="21.754999999999999"/>
    <x v="368"/>
    <s v="No"/>
    <x v="0"/>
    <x v="1"/>
    <x v="3"/>
    <x v="0"/>
    <x v="2"/>
    <x v="2"/>
    <s v="12-Sep-1980"/>
    <n v="22144.03"/>
    <x v="0"/>
    <x v="2"/>
    <x v="4"/>
    <x v="3"/>
  </r>
  <r>
    <s v="ID593"/>
    <s v="Petry"/>
    <n v="48.39"/>
    <x v="152"/>
    <s v="No"/>
    <x v="0"/>
    <x v="0"/>
    <x v="0"/>
    <x v="1"/>
    <x v="0"/>
    <x v="2"/>
    <s v="24-Aug-1965"/>
    <n v="22192.44"/>
    <x v="1"/>
    <x v="1"/>
    <x v="0"/>
    <x v="19"/>
  </r>
  <r>
    <s v="ID594"/>
    <s v="Laleman"/>
    <n v="47.15"/>
    <x v="201"/>
    <s v="Yes"/>
    <x v="0"/>
    <x v="0"/>
    <x v="3"/>
    <x v="1"/>
    <x v="0"/>
    <x v="0"/>
    <s v="16-Jun-1971"/>
    <n v="22218.11"/>
    <x v="0"/>
    <x v="0"/>
    <x v="0"/>
    <x v="40"/>
  </r>
  <r>
    <s v="ID595"/>
    <s v="Colby"/>
    <n v="47.59"/>
    <x v="369"/>
    <s v="Yes"/>
    <x v="0"/>
    <x v="0"/>
    <x v="1"/>
    <x v="1"/>
    <x v="0"/>
    <x v="0"/>
    <s v="27-Dec-1982"/>
    <n v="22331.57"/>
    <x v="0"/>
    <x v="0"/>
    <x v="3"/>
    <x v="1"/>
  </r>
  <r>
    <s v="ID596"/>
    <s v="Wathke"/>
    <n v="39.81"/>
    <x v="370"/>
    <s v="Yes"/>
    <x v="0"/>
    <x v="1"/>
    <x v="3"/>
    <x v="1"/>
    <x v="0"/>
    <x v="0"/>
    <s v="26-Aug-1999"/>
    <n v="22395.74"/>
    <x v="1"/>
    <x v="2"/>
    <x v="3"/>
    <x v="32"/>
  </r>
  <r>
    <s v="ID597"/>
    <s v="Daly"/>
    <n v="31.02"/>
    <x v="231"/>
    <s v="Yes"/>
    <x v="0"/>
    <x v="0"/>
    <x v="0"/>
    <x v="1"/>
    <x v="0"/>
    <x v="1"/>
    <s v="18-Aug-1966"/>
    <n v="22412.65"/>
    <x v="1"/>
    <x v="0"/>
    <x v="10"/>
    <x v="14"/>
  </r>
  <r>
    <s v="ID598"/>
    <s v="Dillon"/>
    <n v="24.75"/>
    <x v="67"/>
    <s v="Yes"/>
    <x v="0"/>
    <x v="0"/>
    <x v="3"/>
    <x v="0"/>
    <x v="2"/>
    <x v="2"/>
    <s v="21-Dec-1983"/>
    <n v="22462.04"/>
    <x v="1"/>
    <x v="1"/>
    <x v="12"/>
    <x v="39"/>
  </r>
  <r>
    <s v="ID599"/>
    <s v="Pontes"/>
    <n v="30.114999999999998"/>
    <x v="371"/>
    <s v="No"/>
    <x v="0"/>
    <x v="0"/>
    <x v="2"/>
    <x v="1"/>
    <x v="0"/>
    <x v="0"/>
    <s v="14-Nov-1979"/>
    <n v="22478.6"/>
    <x v="1"/>
    <x v="2"/>
    <x v="4"/>
    <x v="13"/>
  </r>
  <r>
    <s v="ID600"/>
    <s v="Spies"/>
    <n v="26.03"/>
    <x v="138"/>
    <s v="No"/>
    <x v="0"/>
    <x v="1"/>
    <x v="3"/>
    <x v="0"/>
    <x v="1"/>
    <x v="2"/>
    <s v="9-Sep-1975"/>
    <n v="23065.42"/>
    <x v="0"/>
    <x v="2"/>
    <x v="0"/>
    <x v="31"/>
  </r>
  <r>
    <s v="ID601"/>
    <s v="Greig"/>
    <n v="20.045000000000002"/>
    <x v="372"/>
    <s v="Yes"/>
    <x v="0"/>
    <x v="0"/>
    <x v="3"/>
    <x v="0"/>
    <x v="2"/>
    <x v="2"/>
    <s v="14-Dec-2003"/>
    <n v="23082.959999999999"/>
    <x v="0"/>
    <x v="2"/>
    <x v="4"/>
    <x v="5"/>
  </r>
  <r>
    <s v="ID602"/>
    <s v="Scott"/>
    <n v="40.24"/>
    <x v="373"/>
    <s v="No"/>
    <x v="0"/>
    <x v="0"/>
    <x v="0"/>
    <x v="1"/>
    <x v="0"/>
    <x v="0"/>
    <s v="7-Aug-1997"/>
    <n v="23241.47"/>
    <x v="0"/>
    <x v="0"/>
    <x v="14"/>
    <x v="27"/>
  </r>
  <r>
    <s v="ID603"/>
    <s v="Erlandson"/>
    <n v="43.15"/>
    <x v="105"/>
    <s v="Yes"/>
    <x v="0"/>
    <x v="1"/>
    <x v="3"/>
    <x v="1"/>
    <x v="0"/>
    <x v="1"/>
    <s v="14-Nov-1969"/>
    <n v="23244.79"/>
    <x v="0"/>
    <x v="0"/>
    <x v="0"/>
    <x v="25"/>
  </r>
  <r>
    <s v="ID604"/>
    <s v="Autrey"/>
    <n v="27.7"/>
    <x v="374"/>
    <s v="No"/>
    <x v="0"/>
    <x v="1"/>
    <x v="3"/>
    <x v="0"/>
    <x v="1"/>
    <x v="2"/>
    <s v="3-Oct-1994"/>
    <n v="23288.93"/>
    <x v="0"/>
    <x v="0"/>
    <x v="3"/>
    <x v="35"/>
  </r>
  <r>
    <s v="ID605"/>
    <s v="Alleman"/>
    <n v="45.68"/>
    <x v="375"/>
    <s v="No"/>
    <x v="0"/>
    <x v="0"/>
    <x v="1"/>
    <x v="1"/>
    <x v="0"/>
    <x v="2"/>
    <s v="22-Oct-1973"/>
    <n v="23306.55"/>
    <x v="0"/>
    <x v="2"/>
    <x v="4"/>
    <x v="15"/>
  </r>
  <r>
    <s v="ID606"/>
    <s v="Michalski"/>
    <n v="27.3"/>
    <x v="57"/>
    <s v="No"/>
    <x v="0"/>
    <x v="0"/>
    <x v="0"/>
    <x v="0"/>
    <x v="1"/>
    <x v="0"/>
    <s v="13-Nov-1975"/>
    <n v="23401.31"/>
    <x v="0"/>
    <x v="0"/>
    <x v="3"/>
    <x v="31"/>
  </r>
  <r>
    <s v="ID607"/>
    <s v="Grillo"/>
    <n v="54.45"/>
    <x v="376"/>
    <s v="Yes"/>
    <x v="0"/>
    <x v="0"/>
    <x v="3"/>
    <x v="1"/>
    <x v="0"/>
    <x v="2"/>
    <s v="26-Aug-1983"/>
    <n v="23563.02"/>
    <x v="0"/>
    <x v="2"/>
    <x v="0"/>
    <x v="39"/>
  </r>
  <r>
    <s v="ID608"/>
    <s v="Coronado"/>
    <n v="54.43"/>
    <x v="152"/>
    <s v="Yes"/>
    <x v="0"/>
    <x v="0"/>
    <x v="3"/>
    <x v="1"/>
    <x v="0"/>
    <x v="2"/>
    <s v="2-Jun-1974"/>
    <n v="23568.27"/>
    <x v="0"/>
    <x v="2"/>
    <x v="4"/>
    <x v="15"/>
  </r>
  <r>
    <s v="ID609"/>
    <s v="Dewine"/>
    <n v="48.01"/>
    <x v="377"/>
    <s v="No"/>
    <x v="0"/>
    <x v="0"/>
    <x v="0"/>
    <x v="1"/>
    <x v="0"/>
    <x v="0"/>
    <s v="27-Jun-1973"/>
    <n v="23807.24"/>
    <x v="0"/>
    <x v="0"/>
    <x v="1"/>
    <x v="15"/>
  </r>
  <r>
    <s v="ID610"/>
    <s v="Carman"/>
    <n v="48.32"/>
    <x v="169"/>
    <s v="No"/>
    <x v="0"/>
    <x v="0"/>
    <x v="0"/>
    <x v="1"/>
    <x v="0"/>
    <x v="1"/>
    <s v="10-Jul-1971"/>
    <n v="23967.38"/>
    <x v="0"/>
    <x v="2"/>
    <x v="1"/>
    <x v="40"/>
  </r>
  <r>
    <s v="ID611"/>
    <s v="Neems"/>
    <n v="22.895"/>
    <x v="81"/>
    <s v="No"/>
    <x v="0"/>
    <x v="1"/>
    <x v="3"/>
    <x v="0"/>
    <x v="2"/>
    <x v="2"/>
    <s v="30-Dec-2003"/>
    <n v="24059.68"/>
    <x v="0"/>
    <x v="2"/>
    <x v="1"/>
    <x v="5"/>
  </r>
  <r>
    <s v="ID612"/>
    <s v="Pesyna"/>
    <n v="54.85"/>
    <x v="166"/>
    <s v="No"/>
    <x v="0"/>
    <x v="0"/>
    <x v="3"/>
    <x v="1"/>
    <x v="0"/>
    <x v="2"/>
    <s v="13-Jun-1973"/>
    <n v="24106.91"/>
    <x v="0"/>
    <x v="2"/>
    <x v="3"/>
    <x v="15"/>
  </r>
  <r>
    <s v="ID613"/>
    <s v="Meling"/>
    <n v="21.85"/>
    <x v="315"/>
    <s v="No"/>
    <x v="0"/>
    <x v="1"/>
    <x v="3"/>
    <x v="0"/>
    <x v="2"/>
    <x v="2"/>
    <s v="10-Sep-1974"/>
    <n v="24180.93"/>
    <x v="0"/>
    <x v="1"/>
    <x v="0"/>
    <x v="46"/>
  </r>
  <r>
    <s v="ID614"/>
    <s v="WIDlowski"/>
    <n v="51.86"/>
    <x v="112"/>
    <s v="Yes"/>
    <x v="0"/>
    <x v="0"/>
    <x v="0"/>
    <x v="1"/>
    <x v="0"/>
    <x v="2"/>
    <s v="16-Dec-1964"/>
    <n v="24227.34"/>
    <x v="0"/>
    <x v="1"/>
    <x v="0"/>
    <x v="36"/>
  </r>
  <r>
    <s v="ID615"/>
    <s v="Nadar"/>
    <n v="39.049999999999997"/>
    <x v="14"/>
    <s v="No"/>
    <x v="0"/>
    <x v="0"/>
    <x v="2"/>
    <x v="1"/>
    <x v="0"/>
    <x v="0"/>
    <s v="3-Aug-2004"/>
    <n v="24294.02"/>
    <x v="0"/>
    <x v="1"/>
    <x v="4"/>
    <x v="8"/>
  </r>
  <r>
    <s v="ID616"/>
    <s v="Turner"/>
    <n v="31.824999999999999"/>
    <x v="378"/>
    <s v="No"/>
    <x v="0"/>
    <x v="0"/>
    <x v="2"/>
    <x v="1"/>
    <x v="0"/>
    <x v="0"/>
    <s v="7-Oct-1999"/>
    <n v="24387.74"/>
    <x v="0"/>
    <x v="1"/>
    <x v="4"/>
    <x v="32"/>
  </r>
  <r>
    <s v="ID617"/>
    <s v="Walker"/>
    <n v="46.43"/>
    <x v="379"/>
    <s v="No"/>
    <x v="0"/>
    <x v="0"/>
    <x v="0"/>
    <x v="1"/>
    <x v="0"/>
    <x v="0"/>
    <s v="30-Nov-1970"/>
    <n v="24393.62"/>
    <x v="0"/>
    <x v="0"/>
    <x v="1"/>
    <x v="23"/>
  </r>
  <r>
    <s v="ID618"/>
    <s v="Leedham"/>
    <n v="53.63"/>
    <x v="324"/>
    <s v="Yes"/>
    <x v="0"/>
    <x v="0"/>
    <x v="3"/>
    <x v="1"/>
    <x v="0"/>
    <x v="2"/>
    <s v="6-Jul-1968"/>
    <n v="24476.48"/>
    <x v="0"/>
    <x v="2"/>
    <x v="1"/>
    <x v="24"/>
  </r>
  <r>
    <s v="ID619"/>
    <s v="Haglund"/>
    <n v="48.7"/>
    <x v="380"/>
    <s v="No"/>
    <x v="0"/>
    <x v="0"/>
    <x v="0"/>
    <x v="1"/>
    <x v="0"/>
    <x v="2"/>
    <s v="21-Oct-1961"/>
    <n v="24513.09"/>
    <x v="0"/>
    <x v="2"/>
    <x v="0"/>
    <x v="21"/>
  </r>
  <r>
    <s v="ID620"/>
    <s v="Mills"/>
    <n v="48.81"/>
    <x v="206"/>
    <s v="No"/>
    <x v="0"/>
    <x v="0"/>
    <x v="0"/>
    <x v="1"/>
    <x v="0"/>
    <x v="2"/>
    <s v="13-Jun-1975"/>
    <n v="24535.7"/>
    <x v="0"/>
    <x v="2"/>
    <x v="1"/>
    <x v="31"/>
  </r>
  <r>
    <s v="ID621"/>
    <s v="Drnjevich"/>
    <n v="47.53"/>
    <x v="18"/>
    <s v="No"/>
    <x v="0"/>
    <x v="0"/>
    <x v="0"/>
    <x v="1"/>
    <x v="0"/>
    <x v="2"/>
    <s v="12-Oct-1976"/>
    <n v="24603.05"/>
    <x v="0"/>
    <x v="2"/>
    <x v="4"/>
    <x v="28"/>
  </r>
  <r>
    <s v="ID622"/>
    <s v="Clay"/>
    <n v="36.85"/>
    <x v="381"/>
    <s v="No"/>
    <x v="0"/>
    <x v="0"/>
    <x v="0"/>
    <x v="1"/>
    <x v="0"/>
    <x v="0"/>
    <s v="12-Jun-1970"/>
    <n v="24667.42"/>
    <x v="0"/>
    <x v="0"/>
    <x v="0"/>
    <x v="23"/>
  </r>
  <r>
    <s v="ID623"/>
    <s v="Marbury"/>
    <n v="29.3"/>
    <x v="335"/>
    <s v="No"/>
    <x v="0"/>
    <x v="0"/>
    <x v="0"/>
    <x v="1"/>
    <x v="1"/>
    <x v="2"/>
    <s v="28-Aug-1996"/>
    <n v="24671.66"/>
    <x v="0"/>
    <x v="1"/>
    <x v="3"/>
    <x v="9"/>
  </r>
  <r>
    <s v="ID624"/>
    <s v="Coon"/>
    <n v="19.3"/>
    <x v="135"/>
    <s v="No"/>
    <x v="0"/>
    <x v="0"/>
    <x v="3"/>
    <x v="0"/>
    <x v="2"/>
    <x v="2"/>
    <s v="11-Oct-1992"/>
    <n v="24795.040000000001"/>
    <x v="0"/>
    <x v="0"/>
    <x v="4"/>
    <x v="0"/>
  </r>
  <r>
    <s v="ID625"/>
    <s v="Vanttinen"/>
    <n v="24.13"/>
    <x v="319"/>
    <s v="Yes"/>
    <x v="0"/>
    <x v="1"/>
    <x v="3"/>
    <x v="0"/>
    <x v="2"/>
    <x v="2"/>
    <s v="9-Sep-1994"/>
    <n v="24817.25"/>
    <x v="0"/>
    <x v="2"/>
    <x v="4"/>
    <x v="35"/>
  </r>
  <r>
    <s v="ID626"/>
    <s v="Garges"/>
    <n v="46.7"/>
    <x v="382"/>
    <s v="No"/>
    <x v="0"/>
    <x v="0"/>
    <x v="0"/>
    <x v="1"/>
    <x v="0"/>
    <x v="0"/>
    <s v="10-Jun-1995"/>
    <n v="24863.25"/>
    <x v="0"/>
    <x v="0"/>
    <x v="4"/>
    <x v="34"/>
  </r>
  <r>
    <s v="ID627"/>
    <s v="Rivel"/>
    <n v="45.27"/>
    <x v="112"/>
    <s v="Yes"/>
    <x v="0"/>
    <x v="0"/>
    <x v="0"/>
    <x v="1"/>
    <x v="0"/>
    <x v="2"/>
    <s v="26-Nov-1970"/>
    <n v="24869.84"/>
    <x v="0"/>
    <x v="2"/>
    <x v="9"/>
    <x v="23"/>
  </r>
  <r>
    <s v="ID628"/>
    <s v="Lawson"/>
    <n v="44.29"/>
    <x v="383"/>
    <s v="No"/>
    <x v="0"/>
    <x v="0"/>
    <x v="1"/>
    <x v="1"/>
    <x v="0"/>
    <x v="0"/>
    <s v="23-Jul-1969"/>
    <n v="24873.38"/>
    <x v="0"/>
    <x v="1"/>
    <x v="3"/>
    <x v="25"/>
  </r>
  <r>
    <s v="ID629"/>
    <s v="Cale"/>
    <n v="54.59"/>
    <x v="88"/>
    <s v="Yes"/>
    <x v="0"/>
    <x v="0"/>
    <x v="3"/>
    <x v="1"/>
    <x v="0"/>
    <x v="2"/>
    <s v="14-Jun-1987"/>
    <n v="24915.05"/>
    <x v="0"/>
    <x v="1"/>
    <x v="3"/>
    <x v="29"/>
  </r>
  <r>
    <s v="ID630"/>
    <s v="Phillips"/>
    <n v="32.965000000000003"/>
    <x v="384"/>
    <s v="No"/>
    <x v="0"/>
    <x v="0"/>
    <x v="0"/>
    <x v="1"/>
    <x v="0"/>
    <x v="0"/>
    <s v="4-Dec-1995"/>
    <n v="25075.97"/>
    <x v="0"/>
    <x v="2"/>
    <x v="4"/>
    <x v="34"/>
  </r>
  <r>
    <s v="ID631"/>
    <s v="Stewart"/>
    <n v="38.049999999999997"/>
    <x v="385"/>
    <s v="No"/>
    <x v="0"/>
    <x v="0"/>
    <x v="0"/>
    <x v="1"/>
    <x v="0"/>
    <x v="0"/>
    <s v="14-Jun-1998"/>
    <n v="25081.77"/>
    <x v="0"/>
    <x v="2"/>
    <x v="0"/>
    <x v="33"/>
  </r>
  <r>
    <s v="ID632"/>
    <s v="Drotz"/>
    <n v="46.14"/>
    <x v="386"/>
    <s v="No"/>
    <x v="0"/>
    <x v="0"/>
    <x v="0"/>
    <x v="1"/>
    <x v="0"/>
    <x v="0"/>
    <s v="24-Nov-1998"/>
    <n v="25127.22"/>
    <x v="0"/>
    <x v="0"/>
    <x v="4"/>
    <x v="33"/>
  </r>
  <r>
    <s v="ID633"/>
    <s v="Mutai"/>
    <n v="41.325000000000003"/>
    <x v="78"/>
    <s v="Yes"/>
    <x v="0"/>
    <x v="0"/>
    <x v="1"/>
    <x v="1"/>
    <x v="0"/>
    <x v="2"/>
    <s v="14-Dec-1975"/>
    <n v="25309.49"/>
    <x v="0"/>
    <x v="1"/>
    <x v="4"/>
    <x v="31"/>
  </r>
  <r>
    <s v="ID634"/>
    <s v="Lovlien"/>
    <n v="44.64"/>
    <x v="387"/>
    <s v="No"/>
    <x v="0"/>
    <x v="0"/>
    <x v="0"/>
    <x v="1"/>
    <x v="0"/>
    <x v="0"/>
    <s v="26-Sep-1972"/>
    <n v="25333.33"/>
    <x v="0"/>
    <x v="2"/>
    <x v="6"/>
    <x v="17"/>
  </r>
  <r>
    <s v="ID635"/>
    <s v="Bruns"/>
    <n v="25.175000000000001"/>
    <x v="98"/>
    <s v="No"/>
    <x v="1"/>
    <x v="0"/>
    <x v="3"/>
    <x v="1"/>
    <x v="1"/>
    <x v="2"/>
    <s v="22-Aug-1968"/>
    <n v="25382.3"/>
    <x v="0"/>
    <x v="2"/>
    <x v="4"/>
    <x v="24"/>
  </r>
  <r>
    <s v="ID636"/>
    <s v="Stoney"/>
    <n v="43.11"/>
    <x v="145"/>
    <s v="Yes"/>
    <x v="0"/>
    <x v="0"/>
    <x v="0"/>
    <x v="1"/>
    <x v="0"/>
    <x v="2"/>
    <s v="11-Dec-1968"/>
    <n v="25517.11"/>
    <x v="0"/>
    <x v="0"/>
    <x v="6"/>
    <x v="24"/>
  </r>
  <r>
    <s v="ID637"/>
    <s v="Markert"/>
    <n v="53.32"/>
    <x v="388"/>
    <s v="No"/>
    <x v="0"/>
    <x v="0"/>
    <x v="0"/>
    <x v="1"/>
    <x v="0"/>
    <x v="2"/>
    <s v="2-Aug-2001"/>
    <n v="25648.98"/>
    <x v="0"/>
    <x v="1"/>
    <x v="4"/>
    <x v="7"/>
  </r>
  <r>
    <s v="ID638"/>
    <s v="McLucas"/>
    <n v="38.04"/>
    <x v="340"/>
    <s v="Yes"/>
    <x v="0"/>
    <x v="0"/>
    <x v="3"/>
    <x v="1"/>
    <x v="0"/>
    <x v="2"/>
    <s v="17-Jul-1972"/>
    <n v="25656.58"/>
    <x v="0"/>
    <x v="0"/>
    <x v="3"/>
    <x v="17"/>
  </r>
  <r>
    <s v="ID639"/>
    <s v="Erwin"/>
    <n v="37.9"/>
    <x v="389"/>
    <s v="No"/>
    <x v="0"/>
    <x v="0"/>
    <x v="0"/>
    <x v="1"/>
    <x v="0"/>
    <x v="0"/>
    <s v="21-Aug-1963"/>
    <n v="25678.78"/>
    <x v="0"/>
    <x v="0"/>
    <x v="1"/>
    <x v="4"/>
  </r>
  <r>
    <s v="ID640"/>
    <s v="Osborne"/>
    <n v="39.6"/>
    <x v="390"/>
    <s v="No"/>
    <x v="0"/>
    <x v="0"/>
    <x v="0"/>
    <x v="1"/>
    <x v="0"/>
    <x v="0"/>
    <s v="5-Jun-2001"/>
    <n v="26018.95"/>
    <x v="0"/>
    <x v="2"/>
    <x v="1"/>
    <x v="43"/>
  </r>
  <r>
    <s v="ID641"/>
    <s v="Otsuka"/>
    <n v="50.92"/>
    <x v="391"/>
    <s v="Yes"/>
    <x v="0"/>
    <x v="0"/>
    <x v="3"/>
    <x v="1"/>
    <x v="0"/>
    <x v="2"/>
    <s v="26-Dec-2000"/>
    <n v="26026.97"/>
    <x v="0"/>
    <x v="0"/>
    <x v="4"/>
    <x v="43"/>
  </r>
  <r>
    <s v="ID642"/>
    <s v="Smith"/>
    <n v="21.85"/>
    <x v="209"/>
    <s v="Yes"/>
    <x v="0"/>
    <x v="0"/>
    <x v="0"/>
    <x v="0"/>
    <x v="2"/>
    <x v="2"/>
    <s v="9-Jul-1966"/>
    <n v="26109.33"/>
    <x v="0"/>
    <x v="0"/>
    <x v="1"/>
    <x v="14"/>
  </r>
  <r>
    <s v="ID643"/>
    <s v="Myers"/>
    <n v="36.08"/>
    <x v="392"/>
    <s v="Yes"/>
    <x v="0"/>
    <x v="1"/>
    <x v="3"/>
    <x v="1"/>
    <x v="0"/>
    <x v="0"/>
    <s v="11-Oct-2002"/>
    <n v="26125.67"/>
    <x v="0"/>
    <x v="1"/>
    <x v="0"/>
    <x v="42"/>
  </r>
  <r>
    <s v="ID644"/>
    <s v="Cote"/>
    <n v="40.44"/>
    <x v="273"/>
    <s v="Yes"/>
    <x v="0"/>
    <x v="1"/>
    <x v="3"/>
    <x v="1"/>
    <x v="0"/>
    <x v="2"/>
    <s v="7-Jul-1973"/>
    <n v="26140.36"/>
    <x v="0"/>
    <x v="0"/>
    <x v="4"/>
    <x v="15"/>
  </r>
  <r>
    <s v="ID645"/>
    <s v="Ehrhardt"/>
    <n v="38.094999999999999"/>
    <x v="393"/>
    <s v="No"/>
    <x v="0"/>
    <x v="0"/>
    <x v="0"/>
    <x v="1"/>
    <x v="0"/>
    <x v="0"/>
    <s v="4-Jun-1975"/>
    <n v="26236.58"/>
    <x v="0"/>
    <x v="1"/>
    <x v="4"/>
    <x v="46"/>
  </r>
  <r>
    <s v="ID646"/>
    <s v="Petersen"/>
    <n v="44.95"/>
    <x v="394"/>
    <s v="No"/>
    <x v="0"/>
    <x v="0"/>
    <x v="0"/>
    <x v="1"/>
    <x v="0"/>
    <x v="0"/>
    <s v="5-Dec-2004"/>
    <n v="26316.59"/>
    <x v="0"/>
    <x v="0"/>
    <x v="4"/>
    <x v="8"/>
  </r>
  <r>
    <s v="ID647"/>
    <s v="Ertel"/>
    <n v="35.54"/>
    <x v="156"/>
    <s v="No"/>
    <x v="0"/>
    <x v="0"/>
    <x v="0"/>
    <x v="1"/>
    <x v="0"/>
    <x v="0"/>
    <s v="21-Sep-1974"/>
    <n v="26392.26"/>
    <x v="0"/>
    <x v="2"/>
    <x v="3"/>
    <x v="46"/>
  </r>
  <r>
    <s v="ID648"/>
    <s v="Lanza"/>
    <n v="39.799999999999997"/>
    <x v="347"/>
    <s v="Yes"/>
    <x v="0"/>
    <x v="0"/>
    <x v="1"/>
    <x v="1"/>
    <x v="0"/>
    <x v="2"/>
    <s v="27-Aug-1970"/>
    <n v="26467.1"/>
    <x v="0"/>
    <x v="0"/>
    <x v="1"/>
    <x v="23"/>
  </r>
  <r>
    <s v="ID649"/>
    <s v="Picklesimer"/>
    <n v="33.659999999999997"/>
    <x v="120"/>
    <s v="Yes"/>
    <x v="0"/>
    <x v="0"/>
    <x v="1"/>
    <x v="1"/>
    <x v="0"/>
    <x v="2"/>
    <s v="5-Sep-2004"/>
    <n v="26479.4"/>
    <x v="0"/>
    <x v="2"/>
    <x v="4"/>
    <x v="8"/>
  </r>
  <r>
    <s v="ID650"/>
    <s v="Giles"/>
    <n v="35.5"/>
    <x v="395"/>
    <s v="No"/>
    <x v="0"/>
    <x v="0"/>
    <x v="0"/>
    <x v="1"/>
    <x v="0"/>
    <x v="0"/>
    <s v="22-Aug-1991"/>
    <n v="26912.560000000001"/>
    <x v="0"/>
    <x v="2"/>
    <x v="4"/>
    <x v="18"/>
  </r>
  <r>
    <s v="ID651"/>
    <s v="Harmon"/>
    <n v="41.63"/>
    <x v="396"/>
    <s v="No"/>
    <x v="0"/>
    <x v="0"/>
    <x v="0"/>
    <x v="1"/>
    <x v="0"/>
    <x v="0"/>
    <s v="25-Dec-1958"/>
    <n v="26926.51"/>
    <x v="0"/>
    <x v="1"/>
    <x v="0"/>
    <x v="41"/>
  </r>
  <r>
    <s v="ID652"/>
    <s v="Pennings"/>
    <n v="46.49"/>
    <x v="397"/>
    <s v="No"/>
    <x v="0"/>
    <x v="0"/>
    <x v="0"/>
    <x v="1"/>
    <x v="0"/>
    <x v="0"/>
    <s v="17-Jun-2002"/>
    <n v="26927.69"/>
    <x v="0"/>
    <x v="2"/>
    <x v="4"/>
    <x v="42"/>
  </r>
  <r>
    <s v="ID653"/>
    <s v="Tseronis"/>
    <n v="43.29"/>
    <x v="353"/>
    <s v="No"/>
    <x v="0"/>
    <x v="0"/>
    <x v="1"/>
    <x v="1"/>
    <x v="0"/>
    <x v="2"/>
    <s v="9-Nov-2000"/>
    <n v="26936.98"/>
    <x v="0"/>
    <x v="0"/>
    <x v="4"/>
    <x v="43"/>
  </r>
  <r>
    <s v="ID654"/>
    <s v="Aliff"/>
    <n v="43.08"/>
    <x v="254"/>
    <s v="Yes"/>
    <x v="0"/>
    <x v="0"/>
    <x v="3"/>
    <x v="1"/>
    <x v="0"/>
    <x v="0"/>
    <s v="9-Jul-1960"/>
    <n v="27000.98"/>
    <x v="0"/>
    <x v="2"/>
    <x v="0"/>
    <x v="2"/>
  </r>
  <r>
    <s v="ID655"/>
    <s v="Willenberg"/>
    <n v="39.07"/>
    <x v="398"/>
    <s v="No"/>
    <x v="0"/>
    <x v="0"/>
    <x v="0"/>
    <x v="1"/>
    <x v="0"/>
    <x v="0"/>
    <s v="30-Jun-1958"/>
    <n v="27037.91"/>
    <x v="0"/>
    <x v="2"/>
    <x v="0"/>
    <x v="41"/>
  </r>
  <r>
    <s v="ID656"/>
    <s v="Millett"/>
    <n v="41.3"/>
    <x v="399"/>
    <s v="No"/>
    <x v="0"/>
    <x v="0"/>
    <x v="0"/>
    <x v="1"/>
    <x v="0"/>
    <x v="0"/>
    <s v="2-Jul-1994"/>
    <n v="27080.639999999999"/>
    <x v="0"/>
    <x v="2"/>
    <x v="4"/>
    <x v="35"/>
  </r>
  <r>
    <s v="ID657"/>
    <s v="Haley"/>
    <n v="42.95"/>
    <x v="26"/>
    <s v="Yes"/>
    <x v="0"/>
    <x v="0"/>
    <x v="1"/>
    <x v="1"/>
    <x v="0"/>
    <x v="0"/>
    <s v="13-Dec-1990"/>
    <n v="27092.38"/>
    <x v="0"/>
    <x v="0"/>
    <x v="4"/>
    <x v="16"/>
  </r>
  <r>
    <s v="ID658"/>
    <s v="Ackerman"/>
    <n v="46.96"/>
    <x v="202"/>
    <s v="No"/>
    <x v="0"/>
    <x v="1"/>
    <x v="3"/>
    <x v="1"/>
    <x v="0"/>
    <x v="2"/>
    <s v="2-Oct-1970"/>
    <n v="27117.99"/>
    <x v="0"/>
    <x v="2"/>
    <x v="0"/>
    <x v="23"/>
  </r>
  <r>
    <s v="ID659"/>
    <s v="Valdez"/>
    <n v="30.495000000000001"/>
    <x v="201"/>
    <s v="No"/>
    <x v="0"/>
    <x v="0"/>
    <x v="0"/>
    <x v="1"/>
    <x v="0"/>
    <x v="0"/>
    <s v="21-Dec-1965"/>
    <n v="27218.44"/>
    <x v="0"/>
    <x v="1"/>
    <x v="6"/>
    <x v="19"/>
  </r>
  <r>
    <s v="ID660"/>
    <s v="Michaud"/>
    <n v="17.954999999999998"/>
    <x v="319"/>
    <s v="Yes"/>
    <x v="0"/>
    <x v="0"/>
    <x v="3"/>
    <x v="0"/>
    <x v="3"/>
    <x v="2"/>
    <s v="6-Jun-1968"/>
    <n v="27322.73"/>
    <x v="0"/>
    <x v="2"/>
    <x v="0"/>
    <x v="30"/>
  </r>
  <r>
    <s v="ID661"/>
    <s v="Gunnink"/>
    <n v="25.6"/>
    <x v="400"/>
    <s v="No"/>
    <x v="0"/>
    <x v="0"/>
    <x v="2"/>
    <x v="1"/>
    <x v="1"/>
    <x v="0"/>
    <s v="16-Oct-1969"/>
    <n v="27346.04"/>
    <x v="0"/>
    <x v="2"/>
    <x v="0"/>
    <x v="25"/>
  </r>
  <r>
    <s v="ID662"/>
    <s v="Knight"/>
    <n v="34.21"/>
    <x v="401"/>
    <s v="No"/>
    <x v="0"/>
    <x v="0"/>
    <x v="0"/>
    <x v="1"/>
    <x v="0"/>
    <x v="0"/>
    <s v="15-Sep-1988"/>
    <n v="27375.9"/>
    <x v="0"/>
    <x v="0"/>
    <x v="15"/>
    <x v="20"/>
  </r>
  <r>
    <s v="ID663"/>
    <s v="Grosscup"/>
    <n v="39.74"/>
    <x v="285"/>
    <s v="No"/>
    <x v="0"/>
    <x v="0"/>
    <x v="0"/>
    <x v="1"/>
    <x v="0"/>
    <x v="0"/>
    <s v="5-Dec-1985"/>
    <n v="27432.73"/>
    <x v="0"/>
    <x v="1"/>
    <x v="4"/>
    <x v="44"/>
  </r>
  <r>
    <s v="ID664"/>
    <s v="Koniuch"/>
    <n v="49.53"/>
    <x v="402"/>
    <s v="Yes"/>
    <x v="0"/>
    <x v="0"/>
    <x v="0"/>
    <x v="1"/>
    <x v="0"/>
    <x v="0"/>
    <s v="3-Oct-1981"/>
    <n v="27495.59"/>
    <x v="0"/>
    <x v="1"/>
    <x v="4"/>
    <x v="12"/>
  </r>
  <r>
    <s v="ID665"/>
    <s v="Heitzman"/>
    <n v="39.33"/>
    <x v="394"/>
    <s v="No"/>
    <x v="0"/>
    <x v="0"/>
    <x v="2"/>
    <x v="1"/>
    <x v="0"/>
    <x v="0"/>
    <s v="19-Oct-1965"/>
    <n v="27533.91"/>
    <x v="0"/>
    <x v="0"/>
    <x v="0"/>
    <x v="19"/>
  </r>
  <r>
    <s v="ID666"/>
    <s v="Tatton"/>
    <n v="39.979999999999997"/>
    <x v="403"/>
    <s v="Yes"/>
    <x v="0"/>
    <x v="0"/>
    <x v="1"/>
    <x v="1"/>
    <x v="0"/>
    <x v="0"/>
    <s v="22-Jul-1984"/>
    <n v="27534.53"/>
    <x v="0"/>
    <x v="2"/>
    <x v="4"/>
    <x v="45"/>
  </r>
  <r>
    <s v="ID667"/>
    <s v="Flanagan"/>
    <n v="46.51"/>
    <x v="404"/>
    <s v="Yes"/>
    <x v="0"/>
    <x v="0"/>
    <x v="0"/>
    <x v="1"/>
    <x v="0"/>
    <x v="0"/>
    <s v="6-Nov-1985"/>
    <n v="27598.93"/>
    <x v="0"/>
    <x v="1"/>
    <x v="4"/>
    <x v="44"/>
  </r>
  <r>
    <s v="ID668"/>
    <s v="Funk"/>
    <n v="43.58"/>
    <x v="80"/>
    <s v="No"/>
    <x v="0"/>
    <x v="1"/>
    <x v="3"/>
    <x v="1"/>
    <x v="0"/>
    <x v="2"/>
    <s v="11-Jun-1992"/>
    <n v="27614.71"/>
    <x v="0"/>
    <x v="0"/>
    <x v="4"/>
    <x v="0"/>
  </r>
  <r>
    <s v="ID669"/>
    <s v="Davenport"/>
    <n v="42.28"/>
    <x v="405"/>
    <s v="Yes"/>
    <x v="0"/>
    <x v="0"/>
    <x v="3"/>
    <x v="1"/>
    <x v="0"/>
    <x v="0"/>
    <s v="9-Sep-1997"/>
    <n v="27619.360000000001"/>
    <x v="0"/>
    <x v="0"/>
    <x v="4"/>
    <x v="27"/>
  </r>
  <r>
    <s v="ID670"/>
    <s v="Nicholson"/>
    <n v="35.520000000000003"/>
    <x v="296"/>
    <s v="No"/>
    <x v="0"/>
    <x v="0"/>
    <x v="0"/>
    <x v="1"/>
    <x v="0"/>
    <x v="0"/>
    <s v="3-Jul-1992"/>
    <n v="27696.11"/>
    <x v="2"/>
    <x v="2"/>
    <x v="4"/>
    <x v="0"/>
  </r>
  <r>
    <s v="ID671"/>
    <s v="Lindbloom"/>
    <n v="33.6"/>
    <x v="406"/>
    <s v="No"/>
    <x v="0"/>
    <x v="0"/>
    <x v="0"/>
    <x v="1"/>
    <x v="0"/>
    <x v="0"/>
    <s v="6-Dec-2002"/>
    <n v="27724.29"/>
    <x v="2"/>
    <x v="0"/>
    <x v="0"/>
    <x v="42"/>
  </r>
  <r>
    <s v="ID672"/>
    <s v="Wijayaratne"/>
    <n v="22.42"/>
    <x v="28"/>
    <s v="No"/>
    <x v="0"/>
    <x v="0"/>
    <x v="0"/>
    <x v="0"/>
    <x v="2"/>
    <x v="0"/>
    <s v="6-Jul-1960"/>
    <n v="27808.73"/>
    <x v="2"/>
    <x v="1"/>
    <x v="0"/>
    <x v="2"/>
  </r>
  <r>
    <s v="ID673"/>
    <s v="Ainsworth"/>
    <n v="46.86"/>
    <x v="189"/>
    <s v="No"/>
    <x v="0"/>
    <x v="0"/>
    <x v="0"/>
    <x v="1"/>
    <x v="0"/>
    <x v="2"/>
    <s v="4-Dec-1985"/>
    <n v="27849.94"/>
    <x v="2"/>
    <x v="1"/>
    <x v="4"/>
    <x v="44"/>
  </r>
  <r>
    <s v="ID674"/>
    <s v="Gayagoy"/>
    <n v="32.965000000000003"/>
    <x v="407"/>
    <s v="No"/>
    <x v="0"/>
    <x v="0"/>
    <x v="2"/>
    <x v="1"/>
    <x v="0"/>
    <x v="0"/>
    <s v="21-Nov-1989"/>
    <n v="27925.86"/>
    <x v="2"/>
    <x v="2"/>
    <x v="4"/>
    <x v="37"/>
  </r>
  <r>
    <s v="ID675"/>
    <s v="Fitzmaurice"/>
    <n v="39.340000000000003"/>
    <x v="340"/>
    <s v="Yes"/>
    <x v="0"/>
    <x v="1"/>
    <x v="3"/>
    <x v="1"/>
    <x v="0"/>
    <x v="2"/>
    <s v="4-Jun-1991"/>
    <n v="27931.11"/>
    <x v="2"/>
    <x v="0"/>
    <x v="4"/>
    <x v="16"/>
  </r>
  <r>
    <s v="ID676"/>
    <s v="Rodriguez"/>
    <n v="47"/>
    <x v="257"/>
    <s v="Yes"/>
    <x v="0"/>
    <x v="0"/>
    <x v="0"/>
    <x v="1"/>
    <x v="0"/>
    <x v="0"/>
    <s v="28-Jul-1961"/>
    <n v="27941.29"/>
    <x v="2"/>
    <x v="0"/>
    <x v="4"/>
    <x v="21"/>
  </r>
  <r>
    <s v="ID677"/>
    <s v="Tsoucas"/>
    <n v="36.71"/>
    <x v="408"/>
    <s v="Yes"/>
    <x v="0"/>
    <x v="0"/>
    <x v="0"/>
    <x v="1"/>
    <x v="0"/>
    <x v="0"/>
    <s v="21-Dec-1999"/>
    <n v="27980.77"/>
    <x v="2"/>
    <x v="1"/>
    <x v="4"/>
    <x v="32"/>
  </r>
  <r>
    <s v="ID678"/>
    <s v="Muhly"/>
    <n v="53.48"/>
    <x v="409"/>
    <s v="No"/>
    <x v="0"/>
    <x v="0"/>
    <x v="0"/>
    <x v="1"/>
    <x v="0"/>
    <x v="2"/>
    <s v="29-Nov-1985"/>
    <n v="28006.94"/>
    <x v="2"/>
    <x v="2"/>
    <x v="4"/>
    <x v="44"/>
  </r>
  <r>
    <s v="ID679"/>
    <s v="Lund"/>
    <n v="35.5"/>
    <x v="410"/>
    <s v="No"/>
    <x v="0"/>
    <x v="0"/>
    <x v="0"/>
    <x v="1"/>
    <x v="0"/>
    <x v="0"/>
    <s v="22-Nov-1960"/>
    <n v="28101.33"/>
    <x v="2"/>
    <x v="2"/>
    <x v="12"/>
    <x v="2"/>
  </r>
  <r>
    <s v="ID680"/>
    <s v="Battaglino"/>
    <n v="36.979999999999997"/>
    <x v="411"/>
    <s v="Yes"/>
    <x v="0"/>
    <x v="0"/>
    <x v="0"/>
    <x v="1"/>
    <x v="0"/>
    <x v="0"/>
    <s v="25-Nov-1963"/>
    <n v="28287.9"/>
    <x v="2"/>
    <x v="1"/>
    <x v="0"/>
    <x v="4"/>
  </r>
  <r>
    <s v="ID681"/>
    <s v="Pena"/>
    <n v="32.395000000000003"/>
    <x v="210"/>
    <s v="Yes"/>
    <x v="0"/>
    <x v="1"/>
    <x v="3"/>
    <x v="1"/>
    <x v="0"/>
    <x v="0"/>
    <s v="24-Dec-1990"/>
    <n v="28302.33"/>
    <x v="2"/>
    <x v="2"/>
    <x v="4"/>
    <x v="16"/>
  </r>
  <r>
    <s v="ID682"/>
    <s v="Thomason"/>
    <n v="32.729999999999997"/>
    <x v="355"/>
    <s v="No"/>
    <x v="0"/>
    <x v="0"/>
    <x v="0"/>
    <x v="1"/>
    <x v="0"/>
    <x v="0"/>
    <s v="2-Dec-1977"/>
    <n v="28340.19"/>
    <x v="2"/>
    <x v="2"/>
    <x v="1"/>
    <x v="38"/>
  </r>
  <r>
    <s v="ID683"/>
    <s v="Hancox"/>
    <n v="20.52"/>
    <x v="4"/>
    <s v="No"/>
    <x v="0"/>
    <x v="0"/>
    <x v="3"/>
    <x v="0"/>
    <x v="2"/>
    <x v="2"/>
    <s v="16-Sep-1974"/>
    <n v="28468.92"/>
    <x v="2"/>
    <x v="1"/>
    <x v="1"/>
    <x v="46"/>
  </r>
  <r>
    <s v="ID684"/>
    <s v="Canarecci"/>
    <n v="51.72"/>
    <x v="136"/>
    <s v="No"/>
    <x v="0"/>
    <x v="0"/>
    <x v="0"/>
    <x v="1"/>
    <x v="0"/>
    <x v="1"/>
    <s v="11-Dec-1982"/>
    <n v="28476.73"/>
    <x v="2"/>
    <x v="2"/>
    <x v="1"/>
    <x v="1"/>
  </r>
  <r>
    <s v="ID685"/>
    <s v="Toupin"/>
    <n v="50.2"/>
    <x v="66"/>
    <s v="No"/>
    <x v="0"/>
    <x v="0"/>
    <x v="0"/>
    <x v="1"/>
    <x v="0"/>
    <x v="2"/>
    <s v="27-Sep-1985"/>
    <n v="28542.86"/>
    <x v="2"/>
    <x v="0"/>
    <x v="4"/>
    <x v="44"/>
  </r>
  <r>
    <s v="ID686"/>
    <s v="Mulley"/>
    <n v="25.52"/>
    <x v="348"/>
    <s v="No"/>
    <x v="0"/>
    <x v="1"/>
    <x v="3"/>
    <x v="1"/>
    <x v="1"/>
    <x v="1"/>
    <s v="5-Dec-1990"/>
    <n v="28716.14"/>
    <x v="2"/>
    <x v="0"/>
    <x v="4"/>
    <x v="16"/>
  </r>
  <r>
    <s v="ID687"/>
    <s v="Parry"/>
    <n v="35.200000000000003"/>
    <x v="106"/>
    <s v="Yes"/>
    <x v="0"/>
    <x v="0"/>
    <x v="1"/>
    <x v="1"/>
    <x v="0"/>
    <x v="1"/>
    <s v="3-Aug-1961"/>
    <n v="28868.66"/>
    <x v="2"/>
    <x v="2"/>
    <x v="1"/>
    <x v="21"/>
  </r>
  <r>
    <s v="ID688"/>
    <s v="Mason Cox"/>
    <n v="41.26"/>
    <x v="412"/>
    <s v="Yes"/>
    <x v="0"/>
    <x v="0"/>
    <x v="0"/>
    <x v="1"/>
    <x v="0"/>
    <x v="1"/>
    <s v="25-Jul-1962"/>
    <n v="28923.14"/>
    <x v="2"/>
    <x v="1"/>
    <x v="1"/>
    <x v="26"/>
  </r>
  <r>
    <s v="ID689"/>
    <s v="Thompson"/>
    <n v="17.195"/>
    <x v="319"/>
    <s v="Yes"/>
    <x v="0"/>
    <x v="0"/>
    <x v="0"/>
    <x v="0"/>
    <x v="3"/>
    <x v="2"/>
    <s v="5-Dec-1959"/>
    <n v="28950.47"/>
    <x v="2"/>
    <x v="1"/>
    <x v="1"/>
    <x v="6"/>
  </r>
  <r>
    <s v="ID690"/>
    <s v="Nelson"/>
    <n v="23.085000000000001"/>
    <x v="159"/>
    <s v="Yes"/>
    <x v="0"/>
    <x v="0"/>
    <x v="1"/>
    <x v="1"/>
    <x v="2"/>
    <x v="2"/>
    <s v="7-Jul-1992"/>
    <n v="29007.82"/>
    <x v="2"/>
    <x v="0"/>
    <x v="4"/>
    <x v="0"/>
  </r>
  <r>
    <s v="ID691"/>
    <s v="Forte"/>
    <n v="21.66"/>
    <x v="112"/>
    <s v="Yes"/>
    <x v="0"/>
    <x v="0"/>
    <x v="1"/>
    <x v="1"/>
    <x v="2"/>
    <x v="2"/>
    <s v="14-Jul-1980"/>
    <n v="29114.21"/>
    <x v="2"/>
    <x v="0"/>
    <x v="4"/>
    <x v="3"/>
  </r>
  <r>
    <s v="ID692"/>
    <s v="Corona Iturriaga"/>
    <n v="36.47"/>
    <x v="210"/>
    <s v="Yes"/>
    <x v="0"/>
    <x v="0"/>
    <x v="0"/>
    <x v="1"/>
    <x v="0"/>
    <x v="0"/>
    <s v="29-Nov-1978"/>
    <n v="29114.77"/>
    <x v="2"/>
    <x v="1"/>
    <x v="4"/>
    <x v="22"/>
  </r>
  <r>
    <s v="ID693"/>
    <s v="McCollum"/>
    <n v="36.08"/>
    <x v="413"/>
    <s v="Yes"/>
    <x v="0"/>
    <x v="0"/>
    <x v="0"/>
    <x v="1"/>
    <x v="0"/>
    <x v="0"/>
    <s v="24-Dec-1961"/>
    <n v="29141.360000000001"/>
    <x v="2"/>
    <x v="0"/>
    <x v="1"/>
    <x v="21"/>
  </r>
  <r>
    <s v="ID694"/>
    <s v="Hevner"/>
    <n v="23.18"/>
    <x v="297"/>
    <s v="No"/>
    <x v="0"/>
    <x v="0"/>
    <x v="0"/>
    <x v="1"/>
    <x v="2"/>
    <x v="1"/>
    <s v="8-Nov-1976"/>
    <n v="29160.39"/>
    <x v="2"/>
    <x v="2"/>
    <x v="4"/>
    <x v="28"/>
  </r>
  <r>
    <s v="ID695"/>
    <s v="Looi"/>
    <n v="39.159999999999997"/>
    <x v="359"/>
    <s v="No"/>
    <x v="0"/>
    <x v="0"/>
    <x v="2"/>
    <x v="1"/>
    <x v="0"/>
    <x v="0"/>
    <s v="9-Jul-1969"/>
    <n v="29186.48"/>
    <x v="2"/>
    <x v="0"/>
    <x v="3"/>
    <x v="25"/>
  </r>
  <r>
    <s v="ID696"/>
    <s v="Power"/>
    <n v="38.19"/>
    <x v="414"/>
    <s v="No"/>
    <x v="0"/>
    <x v="0"/>
    <x v="2"/>
    <x v="1"/>
    <x v="0"/>
    <x v="0"/>
    <s v="21-Jul-1978"/>
    <n v="29227.599999999999"/>
    <x v="2"/>
    <x v="0"/>
    <x v="1"/>
    <x v="22"/>
  </r>
  <r>
    <s v="ID697"/>
    <s v="Routon"/>
    <n v="26.41"/>
    <x v="415"/>
    <s v="No"/>
    <x v="0"/>
    <x v="0"/>
    <x v="2"/>
    <x v="1"/>
    <x v="1"/>
    <x v="0"/>
    <s v="5-Jun-1958"/>
    <n v="29330.98"/>
    <x v="2"/>
    <x v="2"/>
    <x v="1"/>
    <x v="47"/>
  </r>
  <r>
    <s v="ID698"/>
    <s v="Dochelli"/>
    <n v="28.785"/>
    <x v="416"/>
    <s v="No"/>
    <x v="0"/>
    <x v="0"/>
    <x v="0"/>
    <x v="1"/>
    <x v="1"/>
    <x v="0"/>
    <s v="7-Nov-1985"/>
    <n v="29352.560000000001"/>
    <x v="2"/>
    <x v="1"/>
    <x v="4"/>
    <x v="44"/>
  </r>
  <r>
    <s v="ID699"/>
    <s v="Gillespie"/>
    <n v="26.695"/>
    <x v="417"/>
    <s v="Yes"/>
    <x v="0"/>
    <x v="1"/>
    <x v="3"/>
    <x v="1"/>
    <x v="1"/>
    <x v="0"/>
    <s v="16-Jul-1987"/>
    <n v="29443.59"/>
    <x v="2"/>
    <x v="1"/>
    <x v="4"/>
    <x v="29"/>
  </r>
  <r>
    <s v="ID700"/>
    <s v="Oskvig"/>
    <n v="32.799999999999997"/>
    <x v="87"/>
    <s v="Yes"/>
    <x v="0"/>
    <x v="0"/>
    <x v="3"/>
    <x v="1"/>
    <x v="0"/>
    <x v="1"/>
    <s v="27-Jul-1993"/>
    <n v="29622.69"/>
    <x v="2"/>
    <x v="1"/>
    <x v="4"/>
    <x v="10"/>
  </r>
  <r>
    <s v="ID701"/>
    <s v="Holland-Stergar"/>
    <n v="35.869999999999997"/>
    <x v="418"/>
    <s v="Yes"/>
    <x v="0"/>
    <x v="0"/>
    <x v="0"/>
    <x v="1"/>
    <x v="0"/>
    <x v="0"/>
    <s v="23-Aug-1973"/>
    <n v="29757.69"/>
    <x v="2"/>
    <x v="0"/>
    <x v="4"/>
    <x v="15"/>
  </r>
  <r>
    <s v="ID702"/>
    <s v="Arai"/>
    <n v="21.66"/>
    <x v="419"/>
    <s v="Yes"/>
    <x v="0"/>
    <x v="0"/>
    <x v="1"/>
    <x v="1"/>
    <x v="2"/>
    <x v="2"/>
    <s v="20-Jun-1998"/>
    <n v="29760.6"/>
    <x v="2"/>
    <x v="2"/>
    <x v="4"/>
    <x v="33"/>
  </r>
  <r>
    <s v="ID703"/>
    <s v="Olausson"/>
    <n v="37.72"/>
    <x v="24"/>
    <s v="Yes"/>
    <x v="0"/>
    <x v="1"/>
    <x v="3"/>
    <x v="1"/>
    <x v="0"/>
    <x v="2"/>
    <s v="13-Aug-1981"/>
    <n v="29816.639999999999"/>
    <x v="2"/>
    <x v="2"/>
    <x v="4"/>
    <x v="12"/>
  </r>
  <r>
    <s v="ID704"/>
    <s v="Wagner"/>
    <n v="39.700000000000003"/>
    <x v="420"/>
    <s v="No"/>
    <x v="0"/>
    <x v="0"/>
    <x v="2"/>
    <x v="1"/>
    <x v="0"/>
    <x v="0"/>
    <s v="29-Oct-1982"/>
    <n v="29818.76"/>
    <x v="2"/>
    <x v="1"/>
    <x v="1"/>
    <x v="1"/>
  </r>
  <r>
    <s v="ID705"/>
    <s v="Delong"/>
    <n v="35.97"/>
    <x v="421"/>
    <s v="No"/>
    <x v="0"/>
    <x v="0"/>
    <x v="2"/>
    <x v="1"/>
    <x v="0"/>
    <x v="0"/>
    <s v="30-Dec-1989"/>
    <n v="29852.48"/>
    <x v="2"/>
    <x v="0"/>
    <x v="4"/>
    <x v="37"/>
  </r>
  <r>
    <s v="ID706"/>
    <s v="Mehech"/>
    <n v="37.85"/>
    <x v="422"/>
    <s v="No"/>
    <x v="0"/>
    <x v="0"/>
    <x v="0"/>
    <x v="1"/>
    <x v="0"/>
    <x v="0"/>
    <s v="19-Aug-1975"/>
    <n v="29899.25"/>
    <x v="2"/>
    <x v="0"/>
    <x v="4"/>
    <x v="31"/>
  </r>
  <r>
    <s v="ID707"/>
    <s v="Machiela"/>
    <n v="21.66"/>
    <x v="161"/>
    <s v="No"/>
    <x v="1"/>
    <x v="0"/>
    <x v="3"/>
    <x v="0"/>
    <x v="2"/>
    <x v="2"/>
    <s v="30-Dec-1988"/>
    <n v="29929.56"/>
    <x v="2"/>
    <x v="1"/>
    <x v="4"/>
    <x v="20"/>
  </r>
  <r>
    <s v="ID708"/>
    <s v="Young"/>
    <n v="39.369999999999997"/>
    <x v="119"/>
    <s v="No"/>
    <x v="0"/>
    <x v="0"/>
    <x v="1"/>
    <x v="1"/>
    <x v="0"/>
    <x v="1"/>
    <s v="12-Jun-1976"/>
    <n v="29933.75"/>
    <x v="2"/>
    <x v="1"/>
    <x v="4"/>
    <x v="28"/>
  </r>
  <r>
    <s v="ID709"/>
    <s v="Dupere"/>
    <n v="40.880000000000003"/>
    <x v="370"/>
    <s v="No"/>
    <x v="0"/>
    <x v="0"/>
    <x v="0"/>
    <x v="1"/>
    <x v="0"/>
    <x v="0"/>
    <s v="5-Oct-1991"/>
    <n v="29969.67"/>
    <x v="2"/>
    <x v="1"/>
    <x v="4"/>
    <x v="18"/>
  </r>
  <r>
    <s v="ID710"/>
    <s v="Iandolo"/>
    <n v="26.22"/>
    <x v="191"/>
    <s v="Yes"/>
    <x v="0"/>
    <x v="0"/>
    <x v="1"/>
    <x v="1"/>
    <x v="1"/>
    <x v="2"/>
    <s v="16-Jun-1967"/>
    <n v="30063.58"/>
    <x v="2"/>
    <x v="1"/>
    <x v="1"/>
    <x v="30"/>
  </r>
  <r>
    <s v="ID711"/>
    <s v="Ito"/>
    <n v="25.08"/>
    <x v="56"/>
    <s v="Yes"/>
    <x v="0"/>
    <x v="0"/>
    <x v="1"/>
    <x v="1"/>
    <x v="1"/>
    <x v="1"/>
    <s v="2-Sep-1979"/>
    <n v="30095.97"/>
    <x v="0"/>
    <x v="0"/>
    <x v="4"/>
    <x v="13"/>
  </r>
  <r>
    <s v="ID712"/>
    <s v="Barry"/>
    <n v="39.1"/>
    <x v="423"/>
    <s v="Yes"/>
    <x v="0"/>
    <x v="0"/>
    <x v="1"/>
    <x v="1"/>
    <x v="0"/>
    <x v="0"/>
    <s v="25-Dec-1971"/>
    <n v="30134.75"/>
    <x v="0"/>
    <x v="0"/>
    <x v="4"/>
    <x v="40"/>
  </r>
  <r>
    <s v="ID713"/>
    <s v="Boyce"/>
    <n v="37.905000000000001"/>
    <x v="355"/>
    <s v="No"/>
    <x v="0"/>
    <x v="0"/>
    <x v="2"/>
    <x v="1"/>
    <x v="0"/>
    <x v="0"/>
    <s v="11-Aug-1958"/>
    <n v="30166.62"/>
    <x v="2"/>
    <x v="0"/>
    <x v="1"/>
    <x v="41"/>
  </r>
  <r>
    <s v="ID714"/>
    <s v="Lin"/>
    <n v="43.35"/>
    <x v="86"/>
    <s v="Yes"/>
    <x v="0"/>
    <x v="1"/>
    <x v="3"/>
    <x v="1"/>
    <x v="0"/>
    <x v="2"/>
    <s v="13-Sep-1963"/>
    <n v="30184.94"/>
    <x v="2"/>
    <x v="1"/>
    <x v="10"/>
    <x v="4"/>
  </r>
  <r>
    <s v="ID715"/>
    <s v="Smith"/>
    <n v="36.15"/>
    <x v="424"/>
    <s v="No"/>
    <x v="0"/>
    <x v="0"/>
    <x v="0"/>
    <x v="1"/>
    <x v="0"/>
    <x v="0"/>
    <s v="15-Sep-1962"/>
    <n v="30260"/>
    <x v="2"/>
    <x v="1"/>
    <x v="10"/>
    <x v="26"/>
  </r>
  <r>
    <s v="ID716"/>
    <s v="Nalven"/>
    <n v="44.98"/>
    <x v="425"/>
    <s v="No"/>
    <x v="0"/>
    <x v="0"/>
    <x v="3"/>
    <x v="1"/>
    <x v="0"/>
    <x v="1"/>
    <s v="24-Jul-1972"/>
    <n v="30284.639999999999"/>
    <x v="2"/>
    <x v="1"/>
    <x v="1"/>
    <x v="17"/>
  </r>
  <r>
    <s v="ID717"/>
    <s v="Bourgeois"/>
    <n v="38.28"/>
    <x v="49"/>
    <s v="No"/>
    <x v="1"/>
    <x v="0"/>
    <x v="3"/>
    <x v="1"/>
    <x v="0"/>
    <x v="2"/>
    <s v="1-Jun-2004"/>
    <n v="30328.27"/>
    <x v="0"/>
    <x v="2"/>
    <x v="4"/>
    <x v="5"/>
  </r>
  <r>
    <s v="ID718"/>
    <s v="Orloff"/>
    <n v="32.299999999999997"/>
    <x v="426"/>
    <s v="Yes"/>
    <x v="0"/>
    <x v="0"/>
    <x v="1"/>
    <x v="1"/>
    <x v="0"/>
    <x v="0"/>
    <s v="30-Jul-1969"/>
    <n v="30366.93"/>
    <x v="0"/>
    <x v="2"/>
    <x v="4"/>
    <x v="25"/>
  </r>
  <r>
    <s v="ID719"/>
    <s v="Ramirez"/>
    <n v="39.51"/>
    <x v="427"/>
    <s v="Yes"/>
    <x v="0"/>
    <x v="0"/>
    <x v="0"/>
    <x v="1"/>
    <x v="0"/>
    <x v="1"/>
    <s v="3-Sep-1976"/>
    <n v="30409.53"/>
    <x v="0"/>
    <x v="0"/>
    <x v="1"/>
    <x v="28"/>
  </r>
  <r>
    <s v="ID720"/>
    <s v="Fouquet"/>
    <n v="50.46"/>
    <x v="176"/>
    <s v="No"/>
    <x v="0"/>
    <x v="0"/>
    <x v="0"/>
    <x v="1"/>
    <x v="0"/>
    <x v="2"/>
    <s v="3-Sep-1983"/>
    <n v="30457.37"/>
    <x v="0"/>
    <x v="1"/>
    <x v="1"/>
    <x v="39"/>
  </r>
  <r>
    <s v="ID721"/>
    <s v="McPhillips"/>
    <n v="31.73"/>
    <x v="365"/>
    <s v="No"/>
    <x v="0"/>
    <x v="0"/>
    <x v="0"/>
    <x v="1"/>
    <x v="0"/>
    <x v="0"/>
    <s v="10-Aug-1986"/>
    <n v="30530.5"/>
    <x v="0"/>
    <x v="1"/>
    <x v="4"/>
    <x v="11"/>
  </r>
  <r>
    <s v="ID722"/>
    <s v="Burgin"/>
    <n v="32.1"/>
    <x v="428"/>
    <s v="Yes"/>
    <x v="0"/>
    <x v="1"/>
    <x v="3"/>
    <x v="1"/>
    <x v="0"/>
    <x v="0"/>
    <s v="11-Nov-1970"/>
    <n v="30625.65"/>
    <x v="0"/>
    <x v="0"/>
    <x v="4"/>
    <x v="23"/>
  </r>
  <r>
    <s v="ID723"/>
    <s v="Roberts"/>
    <n v="27.83"/>
    <x v="429"/>
    <s v="Yes"/>
    <x v="0"/>
    <x v="1"/>
    <x v="3"/>
    <x v="1"/>
    <x v="1"/>
    <x v="0"/>
    <s v="21-Sep-1999"/>
    <n v="30697.71"/>
    <x v="2"/>
    <x v="2"/>
    <x v="4"/>
    <x v="32"/>
  </r>
  <r>
    <s v="ID724"/>
    <s v="Nemec"/>
    <n v="27.72"/>
    <x v="430"/>
    <s v="Yes"/>
    <x v="0"/>
    <x v="1"/>
    <x v="3"/>
    <x v="1"/>
    <x v="1"/>
    <x v="0"/>
    <s v="21-Dec-1983"/>
    <n v="30724.44"/>
    <x v="0"/>
    <x v="0"/>
    <x v="4"/>
    <x v="39"/>
  </r>
  <r>
    <s v="ID725"/>
    <s v="Appman"/>
    <n v="36.765000000000001"/>
    <x v="338"/>
    <s v="Yes"/>
    <x v="0"/>
    <x v="0"/>
    <x v="1"/>
    <x v="1"/>
    <x v="0"/>
    <x v="2"/>
    <s v="5-Sep-1988"/>
    <n v="30763.01"/>
    <x v="0"/>
    <x v="1"/>
    <x v="4"/>
    <x v="20"/>
  </r>
  <r>
    <s v="ID726"/>
    <s v="Driscoll"/>
    <n v="48.36"/>
    <x v="337"/>
    <s v="No"/>
    <x v="0"/>
    <x v="0"/>
    <x v="0"/>
    <x v="1"/>
    <x v="0"/>
    <x v="2"/>
    <s v="9-Sep-1961"/>
    <n v="30942.19"/>
    <x v="0"/>
    <x v="2"/>
    <x v="0"/>
    <x v="21"/>
  </r>
  <r>
    <s v="ID727"/>
    <s v="Glotzbach"/>
    <n v="31.445"/>
    <x v="171"/>
    <s v="Yes"/>
    <x v="0"/>
    <x v="0"/>
    <x v="1"/>
    <x v="1"/>
    <x v="0"/>
    <x v="2"/>
    <s v="9-Nov-2004"/>
    <n v="31196.61"/>
    <x v="0"/>
    <x v="1"/>
    <x v="4"/>
    <x v="8"/>
  </r>
  <r>
    <s v="ID728"/>
    <s v="Tenforde"/>
    <n v="27.55"/>
    <x v="431"/>
    <s v="No"/>
    <x v="0"/>
    <x v="0"/>
    <x v="0"/>
    <x v="1"/>
    <x v="1"/>
    <x v="0"/>
    <s v="22-Jul-2000"/>
    <n v="31234.560000000001"/>
    <x v="2"/>
    <x v="1"/>
    <x v="4"/>
    <x v="43"/>
  </r>
  <r>
    <s v="ID729"/>
    <s v="Ramirez"/>
    <n v="33.11"/>
    <x v="432"/>
    <s v="No"/>
    <x v="0"/>
    <x v="0"/>
    <x v="0"/>
    <x v="1"/>
    <x v="0"/>
    <x v="0"/>
    <s v="9-Jul-1968"/>
    <n v="31322.53"/>
    <x v="0"/>
    <x v="1"/>
    <x v="4"/>
    <x v="24"/>
  </r>
  <r>
    <s v="ID730"/>
    <s v="Stanley Torres"/>
    <n v="36.85"/>
    <x v="200"/>
    <s v="Yes"/>
    <x v="0"/>
    <x v="0"/>
    <x v="1"/>
    <x v="1"/>
    <x v="0"/>
    <x v="1"/>
    <s v="8-Oct-1974"/>
    <n v="31368.81"/>
    <x v="0"/>
    <x v="0"/>
    <x v="4"/>
    <x v="46"/>
  </r>
  <r>
    <s v="ID731"/>
    <s v="Vandongen"/>
    <n v="36.299999999999997"/>
    <x v="427"/>
    <s v="Yes"/>
    <x v="0"/>
    <x v="0"/>
    <x v="1"/>
    <x v="1"/>
    <x v="0"/>
    <x v="1"/>
    <s v="29-Oct-1975"/>
    <n v="31591.82"/>
    <x v="0"/>
    <x v="1"/>
    <x v="4"/>
    <x v="31"/>
  </r>
  <r>
    <s v="ID732"/>
    <s v="Liebald"/>
    <n v="45.34"/>
    <x v="363"/>
    <s v="Yes"/>
    <x v="0"/>
    <x v="0"/>
    <x v="0"/>
    <x v="1"/>
    <x v="0"/>
    <x v="2"/>
    <s v="13-Dec-1960"/>
    <n v="31620"/>
    <x v="0"/>
    <x v="1"/>
    <x v="3"/>
    <x v="2"/>
  </r>
  <r>
    <s v="ID733"/>
    <s v="Holte"/>
    <n v="31.8"/>
    <x v="332"/>
    <s v="Yes"/>
    <x v="0"/>
    <x v="0"/>
    <x v="1"/>
    <x v="1"/>
    <x v="0"/>
    <x v="2"/>
    <s v="14-Oct-1977"/>
    <n v="31736.7"/>
    <x v="0"/>
    <x v="2"/>
    <x v="1"/>
    <x v="38"/>
  </r>
  <r>
    <s v="ID734"/>
    <s v="Johnson"/>
    <n v="41.02"/>
    <x v="433"/>
    <s v="No"/>
    <x v="0"/>
    <x v="0"/>
    <x v="0"/>
    <x v="1"/>
    <x v="0"/>
    <x v="0"/>
    <s v="10-Sep-1984"/>
    <n v="31743.919999999998"/>
    <x v="0"/>
    <x v="1"/>
    <x v="4"/>
    <x v="45"/>
  </r>
  <r>
    <s v="ID735"/>
    <s v="Bartlett"/>
    <n v="32.68"/>
    <x v="2"/>
    <s v="No"/>
    <x v="0"/>
    <x v="0"/>
    <x v="0"/>
    <x v="1"/>
    <x v="0"/>
    <x v="0"/>
    <s v="25-Sep-1975"/>
    <n v="31897.1"/>
    <x v="0"/>
    <x v="0"/>
    <x v="4"/>
    <x v="31"/>
  </r>
  <r>
    <s v="ID736"/>
    <s v="Bergman"/>
    <n v="21.7"/>
    <x v="166"/>
    <s v="No"/>
    <x v="0"/>
    <x v="1"/>
    <x v="3"/>
    <x v="0"/>
    <x v="2"/>
    <x v="2"/>
    <s v="21-Sep-1972"/>
    <n v="31980.89"/>
    <x v="0"/>
    <x v="1"/>
    <x v="4"/>
    <x v="17"/>
  </r>
  <r>
    <s v="ID737"/>
    <s v="Aitken"/>
    <n v="40.479999999999997"/>
    <x v="381"/>
    <s v="No"/>
    <x v="0"/>
    <x v="0"/>
    <x v="2"/>
    <x v="1"/>
    <x v="0"/>
    <x v="0"/>
    <s v="13-Sep-1993"/>
    <n v="32086.21"/>
    <x v="2"/>
    <x v="0"/>
    <x v="4"/>
    <x v="10"/>
  </r>
  <r>
    <s v="ID738"/>
    <s v="Berger"/>
    <n v="34.5"/>
    <x v="434"/>
    <s v="No"/>
    <x v="0"/>
    <x v="0"/>
    <x v="2"/>
    <x v="1"/>
    <x v="0"/>
    <x v="0"/>
    <s v="10-Nov-1978"/>
    <n v="32108.66"/>
    <x v="2"/>
    <x v="0"/>
    <x v="6"/>
    <x v="22"/>
  </r>
  <r>
    <s v="ID739"/>
    <s v="Richey"/>
    <n v="45.9"/>
    <x v="289"/>
    <s v="Yes"/>
    <x v="0"/>
    <x v="0"/>
    <x v="3"/>
    <x v="1"/>
    <x v="0"/>
    <x v="0"/>
    <s v="11-Sep-1969"/>
    <n v="32192.76"/>
    <x v="2"/>
    <x v="2"/>
    <x v="4"/>
    <x v="25"/>
  </r>
  <r>
    <s v="ID740"/>
    <s v="Trotter"/>
    <n v="33.479999999999997"/>
    <x v="435"/>
    <s v="Yes"/>
    <x v="0"/>
    <x v="0"/>
    <x v="1"/>
    <x v="1"/>
    <x v="0"/>
    <x v="2"/>
    <s v="17-Dec-1975"/>
    <n v="32259.96"/>
    <x v="0"/>
    <x v="0"/>
    <x v="1"/>
    <x v="31"/>
  </r>
  <r>
    <s v="ID741"/>
    <s v="Chavez"/>
    <n v="28.31"/>
    <x v="10"/>
    <s v="Yes"/>
    <x v="0"/>
    <x v="0"/>
    <x v="1"/>
    <x v="1"/>
    <x v="1"/>
    <x v="1"/>
    <s v="2-Dec-1986"/>
    <n v="32288.49"/>
    <x v="0"/>
    <x v="2"/>
    <x v="4"/>
    <x v="11"/>
  </r>
  <r>
    <s v="ID742"/>
    <s v="Orifice"/>
    <n v="21.565000000000001"/>
    <x v="436"/>
    <s v="No"/>
    <x v="1"/>
    <x v="0"/>
    <x v="3"/>
    <x v="0"/>
    <x v="2"/>
    <x v="2"/>
    <s v="19-Oct-1972"/>
    <n v="32428.63"/>
    <x v="0"/>
    <x v="2"/>
    <x v="4"/>
    <x v="17"/>
  </r>
  <r>
    <s v="ID743"/>
    <s v="Farkash"/>
    <n v="35.590000000000003"/>
    <x v="127"/>
    <s v="Yes"/>
    <x v="0"/>
    <x v="1"/>
    <x v="3"/>
    <x v="1"/>
    <x v="0"/>
    <x v="2"/>
    <s v="9-Aug-1976"/>
    <n v="32430.22"/>
    <x v="0"/>
    <x v="0"/>
    <x v="4"/>
    <x v="28"/>
  </r>
  <r>
    <s v="ID744"/>
    <s v="Hribar"/>
    <n v="43.44"/>
    <x v="320"/>
    <s v="Yes"/>
    <x v="0"/>
    <x v="0"/>
    <x v="0"/>
    <x v="1"/>
    <x v="0"/>
    <x v="2"/>
    <s v="27-Sep-1981"/>
    <n v="32462.35"/>
    <x v="0"/>
    <x v="2"/>
    <x v="4"/>
    <x v="12"/>
  </r>
  <r>
    <s v="ID745"/>
    <s v="Crawford"/>
    <n v="21.754999999999999"/>
    <x v="230"/>
    <s v="Yes"/>
    <x v="0"/>
    <x v="0"/>
    <x v="0"/>
    <x v="1"/>
    <x v="2"/>
    <x v="0"/>
    <s v="19-Sep-1976"/>
    <n v="32485.46"/>
    <x v="0"/>
    <x v="1"/>
    <x v="4"/>
    <x v="28"/>
  </r>
  <r>
    <s v="ID746"/>
    <s v="Sittlington"/>
    <n v="44.55"/>
    <x v="437"/>
    <s v="Yes"/>
    <x v="0"/>
    <x v="0"/>
    <x v="3"/>
    <x v="1"/>
    <x v="0"/>
    <x v="0"/>
    <s v="8-Oct-2003"/>
    <n v="32548.34"/>
    <x v="2"/>
    <x v="2"/>
    <x v="0"/>
    <x v="5"/>
  </r>
  <r>
    <s v="ID747"/>
    <s v="Silbert"/>
    <n v="43.32"/>
    <x v="145"/>
    <s v="Yes"/>
    <x v="0"/>
    <x v="0"/>
    <x v="0"/>
    <x v="1"/>
    <x v="0"/>
    <x v="2"/>
    <s v="13-Jul-1990"/>
    <n v="32672.11"/>
    <x v="2"/>
    <x v="1"/>
    <x v="4"/>
    <x v="16"/>
  </r>
  <r>
    <s v="ID748"/>
    <s v="Carrique"/>
    <n v="31.23"/>
    <x v="438"/>
    <s v="Yes"/>
    <x v="0"/>
    <x v="1"/>
    <x v="3"/>
    <x v="1"/>
    <x v="0"/>
    <x v="0"/>
    <s v="1-Nov-1968"/>
    <n v="32686.080000000002"/>
    <x v="0"/>
    <x v="0"/>
    <x v="4"/>
    <x v="24"/>
  </r>
  <r>
    <s v="ID749"/>
    <s v="Kosla"/>
    <n v="42.81"/>
    <x v="325"/>
    <s v="No"/>
    <x v="0"/>
    <x v="0"/>
    <x v="3"/>
    <x v="1"/>
    <x v="0"/>
    <x v="2"/>
    <s v="30-Sep-1990"/>
    <n v="32716.2"/>
    <x v="2"/>
    <x v="2"/>
    <x v="4"/>
    <x v="16"/>
  </r>
  <r>
    <s v="ID750"/>
    <s v="Parker"/>
    <n v="35.909999999999997"/>
    <x v="379"/>
    <s v="Yes"/>
    <x v="0"/>
    <x v="0"/>
    <x v="1"/>
    <x v="1"/>
    <x v="0"/>
    <x v="0"/>
    <s v="6-Dec-1974"/>
    <n v="32760.48"/>
    <x v="2"/>
    <x v="1"/>
    <x v="4"/>
    <x v="46"/>
  </r>
  <r>
    <s v="ID751"/>
    <s v="Horton"/>
    <n v="36.65"/>
    <x v="170"/>
    <s v="Yes"/>
    <x v="0"/>
    <x v="1"/>
    <x v="3"/>
    <x v="1"/>
    <x v="0"/>
    <x v="2"/>
    <s v="7-Nov-1972"/>
    <n v="32765.33"/>
    <x v="0"/>
    <x v="2"/>
    <x v="1"/>
    <x v="17"/>
  </r>
  <r>
    <s v="ID752"/>
    <s v="Boller"/>
    <n v="22.04"/>
    <x v="333"/>
    <s v="Yes"/>
    <x v="0"/>
    <x v="0"/>
    <x v="1"/>
    <x v="1"/>
    <x v="2"/>
    <x v="0"/>
    <s v="12-Dec-1980"/>
    <n v="32787.46"/>
    <x v="2"/>
    <x v="0"/>
    <x v="1"/>
    <x v="3"/>
  </r>
  <r>
    <s v="ID753"/>
    <s v="Olaru"/>
    <n v="31.824999999999999"/>
    <x v="315"/>
    <s v="Yes"/>
    <x v="0"/>
    <x v="0"/>
    <x v="3"/>
    <x v="1"/>
    <x v="0"/>
    <x v="2"/>
    <s v="4-Dec-1995"/>
    <n v="32827.51"/>
    <x v="2"/>
    <x v="2"/>
    <x v="4"/>
    <x v="34"/>
  </r>
  <r>
    <s v="ID754"/>
    <s v="Prescott"/>
    <n v="53.58"/>
    <x v="188"/>
    <s v="No"/>
    <x v="0"/>
    <x v="0"/>
    <x v="3"/>
    <x v="1"/>
    <x v="0"/>
    <x v="2"/>
    <s v="17-Nov-1981"/>
    <n v="32906.69"/>
    <x v="0"/>
    <x v="0"/>
    <x v="4"/>
    <x v="12"/>
  </r>
  <r>
    <s v="ID755"/>
    <s v="Hines"/>
    <n v="34.299999999999997"/>
    <x v="439"/>
    <s v="No"/>
    <x v="0"/>
    <x v="0"/>
    <x v="0"/>
    <x v="1"/>
    <x v="0"/>
    <x v="0"/>
    <s v="24-Aug-1971"/>
    <n v="32947.629999999997"/>
    <x v="0"/>
    <x v="1"/>
    <x v="4"/>
    <x v="40"/>
  </r>
  <r>
    <s v="ID756"/>
    <s v="Blanton"/>
    <n v="32.11"/>
    <x v="440"/>
    <s v="No"/>
    <x v="0"/>
    <x v="0"/>
    <x v="0"/>
    <x v="1"/>
    <x v="0"/>
    <x v="0"/>
    <s v="8-Jul-1995"/>
    <n v="33017.46"/>
    <x v="2"/>
    <x v="1"/>
    <x v="4"/>
    <x v="34"/>
  </r>
  <r>
    <s v="ID757"/>
    <s v="Bustamante"/>
    <n v="31.78"/>
    <x v="441"/>
    <s v="Yes"/>
    <x v="0"/>
    <x v="1"/>
    <x v="3"/>
    <x v="1"/>
    <x v="0"/>
    <x v="0"/>
    <s v="10-Jul-1967"/>
    <n v="33025.32"/>
    <x v="0"/>
    <x v="0"/>
    <x v="4"/>
    <x v="30"/>
  </r>
  <r>
    <s v="ID758"/>
    <s v="McCann"/>
    <n v="46.89"/>
    <x v="315"/>
    <s v="No"/>
    <x v="0"/>
    <x v="0"/>
    <x v="0"/>
    <x v="1"/>
    <x v="0"/>
    <x v="2"/>
    <s v="28-Jul-1994"/>
    <n v="33057.230000000003"/>
    <x v="2"/>
    <x v="2"/>
    <x v="4"/>
    <x v="35"/>
  </r>
  <r>
    <s v="ID759"/>
    <s v="Schmole"/>
    <n v="39.35"/>
    <x v="442"/>
    <s v="Yes"/>
    <x v="0"/>
    <x v="0"/>
    <x v="3"/>
    <x v="1"/>
    <x v="0"/>
    <x v="0"/>
    <s v="1-Jul-1962"/>
    <n v="33074.94"/>
    <x v="2"/>
    <x v="2"/>
    <x v="4"/>
    <x v="26"/>
  </r>
  <r>
    <s v="ID760"/>
    <s v="Barber"/>
    <n v="39.200000000000003"/>
    <x v="22"/>
    <s v="No"/>
    <x v="0"/>
    <x v="0"/>
    <x v="0"/>
    <x v="1"/>
    <x v="0"/>
    <x v="0"/>
    <s v="15-Jul-1985"/>
    <n v="33121"/>
    <x v="0"/>
    <x v="1"/>
    <x v="4"/>
    <x v="44"/>
  </r>
  <r>
    <s v="ID761"/>
    <s v="Reichmann"/>
    <n v="39.159999999999997"/>
    <x v="443"/>
    <s v="No"/>
    <x v="0"/>
    <x v="0"/>
    <x v="0"/>
    <x v="1"/>
    <x v="0"/>
    <x v="0"/>
    <s v="12-Oct-1990"/>
    <n v="33292.83"/>
    <x v="0"/>
    <x v="1"/>
    <x v="4"/>
    <x v="16"/>
  </r>
  <r>
    <s v="ID762"/>
    <s v="Cavatorta"/>
    <n v="44.1"/>
    <x v="264"/>
    <s v="Yes"/>
    <x v="0"/>
    <x v="0"/>
    <x v="0"/>
    <x v="1"/>
    <x v="0"/>
    <x v="2"/>
    <s v="28-Nov-2003"/>
    <n v="33307.550000000003"/>
    <x v="0"/>
    <x v="0"/>
    <x v="1"/>
    <x v="5"/>
  </r>
  <r>
    <s v="ID763"/>
    <s v="Yaeger"/>
    <n v="33.200000000000003"/>
    <x v="444"/>
    <s v="No"/>
    <x v="0"/>
    <x v="0"/>
    <x v="0"/>
    <x v="1"/>
    <x v="0"/>
    <x v="0"/>
    <s v="5-Sep-1972"/>
    <n v="33344.449999999997"/>
    <x v="0"/>
    <x v="0"/>
    <x v="4"/>
    <x v="17"/>
  </r>
  <r>
    <s v="ID764"/>
    <s v="Hughes"/>
    <n v="29.92"/>
    <x v="445"/>
    <s v="No"/>
    <x v="0"/>
    <x v="0"/>
    <x v="0"/>
    <x v="1"/>
    <x v="0"/>
    <x v="0"/>
    <s v="7-Dec-1985"/>
    <n v="33450.99"/>
    <x v="0"/>
    <x v="2"/>
    <x v="4"/>
    <x v="44"/>
  </r>
  <r>
    <s v="ID765"/>
    <s v="Donahue"/>
    <n v="25"/>
    <x v="446"/>
    <s v="No"/>
    <x v="0"/>
    <x v="0"/>
    <x v="0"/>
    <x v="1"/>
    <x v="1"/>
    <x v="0"/>
    <s v="18-Jun-1970"/>
    <n v="33471.97"/>
    <x v="0"/>
    <x v="2"/>
    <x v="1"/>
    <x v="23"/>
  </r>
  <r>
    <s v="ID766"/>
    <s v="Greenwell"/>
    <n v="38.869999999999997"/>
    <x v="447"/>
    <s v="Yes"/>
    <x v="0"/>
    <x v="0"/>
    <x v="3"/>
    <x v="1"/>
    <x v="0"/>
    <x v="0"/>
    <s v="25-Aug-2002"/>
    <n v="33475.82"/>
    <x v="2"/>
    <x v="1"/>
    <x v="14"/>
    <x v="42"/>
  </r>
  <r>
    <s v="ID767"/>
    <s v="Steele"/>
    <n v="32.299999999999997"/>
    <x v="124"/>
    <s v="Yes"/>
    <x v="0"/>
    <x v="0"/>
    <x v="1"/>
    <x v="1"/>
    <x v="0"/>
    <x v="2"/>
    <s v="22-Jul-1984"/>
    <n v="33527.1"/>
    <x v="0"/>
    <x v="0"/>
    <x v="4"/>
    <x v="45"/>
  </r>
  <r>
    <s v="ID768"/>
    <s v="Gunter"/>
    <n v="31.16"/>
    <x v="448"/>
    <s v="Yes"/>
    <x v="0"/>
    <x v="0"/>
    <x v="1"/>
    <x v="1"/>
    <x v="0"/>
    <x v="0"/>
    <s v="9-Sep-2003"/>
    <n v="33611.71"/>
    <x v="2"/>
    <x v="2"/>
    <x v="4"/>
    <x v="5"/>
  </r>
  <r>
    <s v="ID769"/>
    <s v="McDonough"/>
    <n v="54.59"/>
    <x v="159"/>
    <s v="No"/>
    <x v="0"/>
    <x v="0"/>
    <x v="0"/>
    <x v="1"/>
    <x v="0"/>
    <x v="2"/>
    <s v="28-Nov-1993"/>
    <n v="33707.550000000003"/>
    <x v="0"/>
    <x v="2"/>
    <x v="4"/>
    <x v="10"/>
  </r>
  <r>
    <s v="ID770"/>
    <s v="Sweetland"/>
    <n v="21.09"/>
    <x v="449"/>
    <s v="Yes"/>
    <x v="0"/>
    <x v="0"/>
    <x v="1"/>
    <x v="1"/>
    <x v="2"/>
    <x v="0"/>
    <s v="12-Sep-2003"/>
    <n v="33750.29"/>
    <x v="2"/>
    <x v="0"/>
    <x v="1"/>
    <x v="5"/>
  </r>
  <r>
    <s v="ID771"/>
    <s v="Hammersmith"/>
    <n v="52.41"/>
    <x v="74"/>
    <s v="No"/>
    <x v="0"/>
    <x v="0"/>
    <x v="3"/>
    <x v="1"/>
    <x v="0"/>
    <x v="1"/>
    <s v="11-Dec-1962"/>
    <n v="33753.32"/>
    <x v="2"/>
    <x v="0"/>
    <x v="4"/>
    <x v="26"/>
  </r>
  <r>
    <s v="ID772"/>
    <s v="French"/>
    <n v="41.47"/>
    <x v="236"/>
    <s v="Yes"/>
    <x v="0"/>
    <x v="0"/>
    <x v="1"/>
    <x v="1"/>
    <x v="0"/>
    <x v="1"/>
    <s v="26-Oct-2000"/>
    <n v="33829.39"/>
    <x v="0"/>
    <x v="0"/>
    <x v="4"/>
    <x v="43"/>
  </r>
  <r>
    <s v="ID773"/>
    <s v="Garbe"/>
    <n v="33.1"/>
    <x v="27"/>
    <s v="Yes"/>
    <x v="0"/>
    <x v="0"/>
    <x v="1"/>
    <x v="1"/>
    <x v="0"/>
    <x v="2"/>
    <s v="9-Aug-1997"/>
    <n v="33900.65"/>
    <x v="0"/>
    <x v="0"/>
    <x v="4"/>
    <x v="27"/>
  </r>
  <r>
    <s v="ID774"/>
    <s v="Duncan"/>
    <n v="30.8"/>
    <x v="161"/>
    <s v="Yes"/>
    <x v="0"/>
    <x v="0"/>
    <x v="1"/>
    <x v="1"/>
    <x v="0"/>
    <x v="2"/>
    <s v="27-Dec-2000"/>
    <n v="33907.550000000003"/>
    <x v="0"/>
    <x v="2"/>
    <x v="1"/>
    <x v="43"/>
  </r>
  <r>
    <s v="ID775"/>
    <s v="Wallace"/>
    <n v="42.06"/>
    <x v="134"/>
    <s v="No"/>
    <x v="0"/>
    <x v="0"/>
    <x v="3"/>
    <x v="1"/>
    <x v="0"/>
    <x v="2"/>
    <s v="25-Sep-1994"/>
    <n v="33975.47"/>
    <x v="0"/>
    <x v="2"/>
    <x v="4"/>
    <x v="35"/>
  </r>
  <r>
    <s v="ID776"/>
    <s v="Tillman"/>
    <n v="39.270000000000003"/>
    <x v="409"/>
    <s v="No"/>
    <x v="0"/>
    <x v="1"/>
    <x v="3"/>
    <x v="1"/>
    <x v="0"/>
    <x v="2"/>
    <s v="26-Jul-1972"/>
    <n v="34053.360000000001"/>
    <x v="0"/>
    <x v="2"/>
    <x v="4"/>
    <x v="17"/>
  </r>
  <r>
    <s v="ID777"/>
    <s v="Lee"/>
    <n v="30.71"/>
    <x v="450"/>
    <s v="Yes"/>
    <x v="0"/>
    <x v="0"/>
    <x v="3"/>
    <x v="1"/>
    <x v="0"/>
    <x v="2"/>
    <s v="26-Dec-2002"/>
    <n v="34084.68"/>
    <x v="0"/>
    <x v="0"/>
    <x v="4"/>
    <x v="42"/>
  </r>
  <r>
    <s v="ID778"/>
    <s v="Taylor"/>
    <n v="47.19"/>
    <x v="319"/>
    <s v="No"/>
    <x v="0"/>
    <x v="0"/>
    <x v="0"/>
    <x v="1"/>
    <x v="0"/>
    <x v="2"/>
    <s v="6-Nov-1999"/>
    <n v="34166.269999999997"/>
    <x v="0"/>
    <x v="0"/>
    <x v="4"/>
    <x v="32"/>
  </r>
  <r>
    <s v="ID779"/>
    <s v="McSween"/>
    <n v="30.02"/>
    <x v="451"/>
    <s v="No"/>
    <x v="0"/>
    <x v="0"/>
    <x v="0"/>
    <x v="1"/>
    <x v="0"/>
    <x v="0"/>
    <s v="25-Aug-1971"/>
    <n v="34205.07"/>
    <x v="0"/>
    <x v="2"/>
    <x v="4"/>
    <x v="40"/>
  </r>
  <r>
    <s v="ID780"/>
    <s v="Schubert"/>
    <n v="37.909999999999997"/>
    <x v="251"/>
    <s v="Yes"/>
    <x v="0"/>
    <x v="0"/>
    <x v="0"/>
    <x v="1"/>
    <x v="0"/>
    <x v="2"/>
    <s v="5-Jul-1962"/>
    <n v="34218.019999999997"/>
    <x v="2"/>
    <x v="1"/>
    <x v="4"/>
    <x v="26"/>
  </r>
  <r>
    <s v="ID781"/>
    <s v="Lalanne"/>
    <n v="54.61"/>
    <x v="326"/>
    <s v="No"/>
    <x v="0"/>
    <x v="0"/>
    <x v="0"/>
    <x v="1"/>
    <x v="0"/>
    <x v="2"/>
    <s v="11-Jun-1998"/>
    <n v="34254.050000000003"/>
    <x v="2"/>
    <x v="0"/>
    <x v="12"/>
    <x v="33"/>
  </r>
  <r>
    <s v="ID782"/>
    <s v="Flanagan"/>
    <n v="36.005000000000003"/>
    <x v="452"/>
    <s v="No"/>
    <x v="0"/>
    <x v="0"/>
    <x v="0"/>
    <x v="1"/>
    <x v="0"/>
    <x v="0"/>
    <s v="30-Oct-1995"/>
    <n v="34289.43"/>
    <x v="2"/>
    <x v="1"/>
    <x v="4"/>
    <x v="34"/>
  </r>
  <r>
    <s v="ID783"/>
    <s v="Arellano"/>
    <n v="28.7"/>
    <x v="453"/>
    <s v="No"/>
    <x v="0"/>
    <x v="0"/>
    <x v="0"/>
    <x v="1"/>
    <x v="1"/>
    <x v="0"/>
    <s v="11-Oct-1986"/>
    <n v="34293.120000000003"/>
    <x v="2"/>
    <x v="2"/>
    <x v="4"/>
    <x v="11"/>
  </r>
  <r>
    <s v="ID784"/>
    <s v="Charette"/>
    <n v="34.295000000000002"/>
    <x v="454"/>
    <s v="No"/>
    <x v="0"/>
    <x v="0"/>
    <x v="0"/>
    <x v="1"/>
    <x v="0"/>
    <x v="0"/>
    <s v="1-Nov-2004"/>
    <n v="34303.17"/>
    <x v="2"/>
    <x v="0"/>
    <x v="0"/>
    <x v="8"/>
  </r>
  <r>
    <s v="ID785"/>
    <s v="Pena Reyes"/>
    <n v="27.55"/>
    <x v="455"/>
    <s v="No"/>
    <x v="0"/>
    <x v="0"/>
    <x v="0"/>
    <x v="1"/>
    <x v="1"/>
    <x v="0"/>
    <s v="2-Oct-1983"/>
    <n v="34307.22"/>
    <x v="0"/>
    <x v="2"/>
    <x v="1"/>
    <x v="39"/>
  </r>
  <r>
    <s v="ID786"/>
    <s v="Broderick"/>
    <n v="40.700000000000003"/>
    <x v="140"/>
    <s v="No"/>
    <x v="0"/>
    <x v="0"/>
    <x v="0"/>
    <x v="1"/>
    <x v="0"/>
    <x v="2"/>
    <s v="1-Oct-1984"/>
    <n v="34402.22"/>
    <x v="0"/>
    <x v="0"/>
    <x v="4"/>
    <x v="45"/>
  </r>
  <r>
    <s v="ID787"/>
    <s v="Summers"/>
    <n v="18.335000000000001"/>
    <x v="221"/>
    <s v="No"/>
    <x v="0"/>
    <x v="0"/>
    <x v="0"/>
    <x v="1"/>
    <x v="3"/>
    <x v="0"/>
    <s v="5-Oct-2003"/>
    <n v="34439.86"/>
    <x v="0"/>
    <x v="1"/>
    <x v="0"/>
    <x v="5"/>
  </r>
  <r>
    <s v="ID788"/>
    <s v="Fisher"/>
    <n v="33.914999999999999"/>
    <x v="411"/>
    <s v="Yes"/>
    <x v="0"/>
    <x v="0"/>
    <x v="1"/>
    <x v="1"/>
    <x v="0"/>
    <x v="0"/>
    <s v="24-Sep-1990"/>
    <n v="34456.269999999997"/>
    <x v="2"/>
    <x v="2"/>
    <x v="4"/>
    <x v="16"/>
  </r>
  <r>
    <s v="ID789"/>
    <s v="Zhou"/>
    <n v="33.534999999999997"/>
    <x v="108"/>
    <s v="Yes"/>
    <x v="0"/>
    <x v="0"/>
    <x v="1"/>
    <x v="1"/>
    <x v="0"/>
    <x v="0"/>
    <s v="24-Jun-1998"/>
    <n v="34472.839999999997"/>
    <x v="2"/>
    <x v="0"/>
    <x v="4"/>
    <x v="33"/>
  </r>
  <r>
    <s v="ID790"/>
    <s v="Clarke-Ames"/>
    <n v="23.655000000000001"/>
    <x v="456"/>
    <s v="Yes"/>
    <x v="0"/>
    <x v="0"/>
    <x v="1"/>
    <x v="1"/>
    <x v="2"/>
    <x v="0"/>
    <s v="9-Oct-2004"/>
    <n v="34617.839999999997"/>
    <x v="2"/>
    <x v="0"/>
    <x v="9"/>
    <x v="8"/>
  </r>
  <r>
    <s v="ID791"/>
    <s v="Staton"/>
    <n v="28"/>
    <x v="252"/>
    <s v="No"/>
    <x v="0"/>
    <x v="0"/>
    <x v="0"/>
    <x v="1"/>
    <x v="1"/>
    <x v="2"/>
    <s v="7-Jul-1994"/>
    <n v="34672.15"/>
    <x v="2"/>
    <x v="0"/>
    <x v="0"/>
    <x v="35"/>
  </r>
  <r>
    <s v="ID792"/>
    <s v="Forster"/>
    <n v="30.23"/>
    <x v="457"/>
    <s v="Yes"/>
    <x v="0"/>
    <x v="1"/>
    <x v="3"/>
    <x v="1"/>
    <x v="0"/>
    <x v="0"/>
    <s v="3-Jul-2003"/>
    <n v="34779.620000000003"/>
    <x v="2"/>
    <x v="2"/>
    <x v="4"/>
    <x v="5"/>
  </r>
  <r>
    <s v="ID793"/>
    <s v="Monaghan"/>
    <n v="51.14"/>
    <x v="458"/>
    <s v="No"/>
    <x v="0"/>
    <x v="0"/>
    <x v="3"/>
    <x v="1"/>
    <x v="0"/>
    <x v="2"/>
    <s v="27-Dec-1995"/>
    <n v="34806.47"/>
    <x v="2"/>
    <x v="2"/>
    <x v="0"/>
    <x v="34"/>
  </r>
  <r>
    <s v="ID794"/>
    <s v="Kawamoto"/>
    <n v="24.32"/>
    <x v="459"/>
    <s v="No"/>
    <x v="0"/>
    <x v="0"/>
    <x v="0"/>
    <x v="1"/>
    <x v="2"/>
    <x v="0"/>
    <s v="17-Sep-2003"/>
    <n v="34828.65"/>
    <x v="2"/>
    <x v="0"/>
    <x v="4"/>
    <x v="5"/>
  </r>
  <r>
    <s v="ID795"/>
    <s v="Dicharry"/>
    <n v="38.06"/>
    <x v="460"/>
    <s v="No"/>
    <x v="0"/>
    <x v="0"/>
    <x v="0"/>
    <x v="1"/>
    <x v="0"/>
    <x v="0"/>
    <s v="17-Oct-1995"/>
    <n v="34838.870000000003"/>
    <x v="0"/>
    <x v="0"/>
    <x v="4"/>
    <x v="34"/>
  </r>
  <r>
    <s v="ID796"/>
    <s v="Berry"/>
    <n v="37.700000000000003"/>
    <x v="461"/>
    <s v="No"/>
    <x v="0"/>
    <x v="0"/>
    <x v="0"/>
    <x v="1"/>
    <x v="0"/>
    <x v="0"/>
    <s v="29-Jul-1983"/>
    <n v="34940.61"/>
    <x v="0"/>
    <x v="0"/>
    <x v="4"/>
    <x v="39"/>
  </r>
  <r>
    <s v="ID797"/>
    <s v="Porfirio"/>
    <n v="44"/>
    <x v="390"/>
    <s v="Yes"/>
    <x v="0"/>
    <x v="0"/>
    <x v="1"/>
    <x v="1"/>
    <x v="0"/>
    <x v="0"/>
    <s v="7-Oct-1967"/>
    <n v="34975.68"/>
    <x v="0"/>
    <x v="2"/>
    <x v="4"/>
    <x v="30"/>
  </r>
  <r>
    <s v="ID798"/>
    <s v="Thind"/>
    <n v="41.45"/>
    <x v="65"/>
    <s v="Yes"/>
    <x v="0"/>
    <x v="0"/>
    <x v="0"/>
    <x v="1"/>
    <x v="0"/>
    <x v="1"/>
    <s v="22-Aug-1998"/>
    <n v="34976.42"/>
    <x v="0"/>
    <x v="1"/>
    <x v="4"/>
    <x v="33"/>
  </r>
  <r>
    <s v="ID799"/>
    <s v="Ryan"/>
    <n v="25.364999999999998"/>
    <x v="462"/>
    <s v="Yes"/>
    <x v="0"/>
    <x v="0"/>
    <x v="0"/>
    <x v="1"/>
    <x v="1"/>
    <x v="0"/>
    <s v="22-Aug-1997"/>
    <n v="34979.86"/>
    <x v="0"/>
    <x v="2"/>
    <x v="4"/>
    <x v="27"/>
  </r>
  <r>
    <s v="ID800"/>
    <s v="Horn"/>
    <n v="34.56"/>
    <x v="85"/>
    <s v="Yes"/>
    <x v="0"/>
    <x v="1"/>
    <x v="3"/>
    <x v="1"/>
    <x v="0"/>
    <x v="1"/>
    <s v="29-Jun-1977"/>
    <n v="35069.370000000003"/>
    <x v="2"/>
    <x v="1"/>
    <x v="6"/>
    <x v="38"/>
  </r>
  <r>
    <s v="ID801"/>
    <s v="Sabadosa"/>
    <n v="28.2"/>
    <x v="463"/>
    <s v="Yes"/>
    <x v="0"/>
    <x v="0"/>
    <x v="1"/>
    <x v="1"/>
    <x v="1"/>
    <x v="0"/>
    <s v="22-Dec-1998"/>
    <n v="35147.53"/>
    <x v="2"/>
    <x v="1"/>
    <x v="9"/>
    <x v="33"/>
  </r>
  <r>
    <s v="ID802"/>
    <s v="Casady"/>
    <n v="30.43"/>
    <x v="464"/>
    <s v="No"/>
    <x v="0"/>
    <x v="0"/>
    <x v="0"/>
    <x v="1"/>
    <x v="0"/>
    <x v="0"/>
    <s v="30-Dec-1967"/>
    <n v="35160.129999999997"/>
    <x v="0"/>
    <x v="2"/>
    <x v="4"/>
    <x v="30"/>
  </r>
  <r>
    <s v="ID803"/>
    <s v="Phillips"/>
    <n v="32.395000000000003"/>
    <x v="159"/>
    <s v="Yes"/>
    <x v="0"/>
    <x v="0"/>
    <x v="3"/>
    <x v="1"/>
    <x v="0"/>
    <x v="2"/>
    <s v="9-Jul-1997"/>
    <n v="35302.089999999997"/>
    <x v="2"/>
    <x v="2"/>
    <x v="4"/>
    <x v="27"/>
  </r>
  <r>
    <s v="ID804"/>
    <s v="Ahokas"/>
    <n v="24.035"/>
    <x v="308"/>
    <s v="No"/>
    <x v="0"/>
    <x v="0"/>
    <x v="0"/>
    <x v="1"/>
    <x v="2"/>
    <x v="0"/>
    <s v="19-Sep-1988"/>
    <n v="35315.96"/>
    <x v="0"/>
    <x v="1"/>
    <x v="4"/>
    <x v="20"/>
  </r>
  <r>
    <s v="ID805"/>
    <s v="Hebert"/>
    <n v="37.119999999999997"/>
    <x v="319"/>
    <s v="No"/>
    <x v="0"/>
    <x v="0"/>
    <x v="1"/>
    <x v="1"/>
    <x v="0"/>
    <x v="2"/>
    <s v="22-Sep-1971"/>
    <n v="35345.730000000003"/>
    <x v="0"/>
    <x v="0"/>
    <x v="4"/>
    <x v="40"/>
  </r>
  <r>
    <s v="ID806"/>
    <s v="Fair"/>
    <n v="34.840000000000003"/>
    <x v="272"/>
    <s v="Yes"/>
    <x v="0"/>
    <x v="1"/>
    <x v="3"/>
    <x v="1"/>
    <x v="0"/>
    <x v="1"/>
    <s v="20-Nov-1988"/>
    <n v="35491.64"/>
    <x v="2"/>
    <x v="2"/>
    <x v="4"/>
    <x v="20"/>
  </r>
  <r>
    <s v="ID807"/>
    <s v="Swenson"/>
    <n v="29.53"/>
    <x v="257"/>
    <s v="No"/>
    <x v="0"/>
    <x v="0"/>
    <x v="0"/>
    <x v="1"/>
    <x v="1"/>
    <x v="0"/>
    <s v="16-Dec-1973"/>
    <n v="35517.19"/>
    <x v="0"/>
    <x v="2"/>
    <x v="4"/>
    <x v="15"/>
  </r>
  <r>
    <s v="ID808"/>
    <s v="Revenis"/>
    <n v="42.51"/>
    <x v="465"/>
    <s v="Yes"/>
    <x v="0"/>
    <x v="0"/>
    <x v="0"/>
    <x v="1"/>
    <x v="0"/>
    <x v="0"/>
    <s v="13-Sep-1992"/>
    <n v="35547.47"/>
    <x v="0"/>
    <x v="0"/>
    <x v="4"/>
    <x v="0"/>
  </r>
  <r>
    <s v="ID809"/>
    <s v="Engnes"/>
    <n v="38.14"/>
    <x v="224"/>
    <s v="No"/>
    <x v="0"/>
    <x v="1"/>
    <x v="3"/>
    <x v="1"/>
    <x v="0"/>
    <x v="2"/>
    <s v="27-Oct-1973"/>
    <n v="35547.72"/>
    <x v="2"/>
    <x v="1"/>
    <x v="4"/>
    <x v="15"/>
  </r>
  <r>
    <s v="ID810"/>
    <s v="Wiltse"/>
    <n v="39.93"/>
    <x v="356"/>
    <s v="No"/>
    <x v="0"/>
    <x v="0"/>
    <x v="0"/>
    <x v="1"/>
    <x v="0"/>
    <x v="0"/>
    <s v="10-Aug-1971"/>
    <n v="35583.17"/>
    <x v="2"/>
    <x v="0"/>
    <x v="4"/>
    <x v="40"/>
  </r>
  <r>
    <s v="ID811"/>
    <s v="Fernandez"/>
    <n v="38.83"/>
    <x v="466"/>
    <s v="No"/>
    <x v="0"/>
    <x v="0"/>
    <x v="0"/>
    <x v="1"/>
    <x v="0"/>
    <x v="0"/>
    <s v="13-Oct-2000"/>
    <n v="35585.58"/>
    <x v="2"/>
    <x v="2"/>
    <x v="4"/>
    <x v="43"/>
  </r>
  <r>
    <s v="ID812"/>
    <s v="Edwards"/>
    <n v="37.4"/>
    <x v="467"/>
    <s v="No"/>
    <x v="0"/>
    <x v="0"/>
    <x v="0"/>
    <x v="1"/>
    <x v="0"/>
    <x v="0"/>
    <s v="19-Nov-2000"/>
    <n v="35585.58"/>
    <x v="0"/>
    <x v="0"/>
    <x v="4"/>
    <x v="43"/>
  </r>
  <r>
    <s v="ID813"/>
    <s v="Pinney"/>
    <n v="21.4"/>
    <x v="211"/>
    <s v="No"/>
    <x v="0"/>
    <x v="0"/>
    <x v="0"/>
    <x v="1"/>
    <x v="2"/>
    <x v="0"/>
    <s v="17-Dec-2000"/>
    <n v="35595.589999999997"/>
    <x v="0"/>
    <x v="0"/>
    <x v="0"/>
    <x v="43"/>
  </r>
  <r>
    <s v="ID814"/>
    <s v="Levy"/>
    <n v="38.380000000000003"/>
    <x v="296"/>
    <s v="Yes"/>
    <x v="0"/>
    <x v="0"/>
    <x v="1"/>
    <x v="1"/>
    <x v="0"/>
    <x v="0"/>
    <s v="19-Dec-1978"/>
    <n v="35701.9"/>
    <x v="0"/>
    <x v="1"/>
    <x v="4"/>
    <x v="22"/>
  </r>
  <r>
    <s v="ID815"/>
    <s v="Takeda"/>
    <n v="33.659999999999997"/>
    <x v="140"/>
    <s v="Yes"/>
    <x v="0"/>
    <x v="0"/>
    <x v="1"/>
    <x v="1"/>
    <x v="0"/>
    <x v="2"/>
    <s v="15-Jul-1974"/>
    <n v="35711.39"/>
    <x v="0"/>
    <x v="0"/>
    <x v="1"/>
    <x v="46"/>
  </r>
  <r>
    <s v="ID816"/>
    <s v="Burke"/>
    <n v="31.79"/>
    <x v="468"/>
    <s v="Yes"/>
    <x v="0"/>
    <x v="1"/>
    <x v="3"/>
    <x v="1"/>
    <x v="0"/>
    <x v="0"/>
    <s v="4-Oct-1976"/>
    <n v="35733.96"/>
    <x v="0"/>
    <x v="2"/>
    <x v="4"/>
    <x v="28"/>
  </r>
  <r>
    <s v="ID817"/>
    <s v="Duarte"/>
    <n v="29.7"/>
    <x v="469"/>
    <s v="Yes"/>
    <x v="0"/>
    <x v="1"/>
    <x v="3"/>
    <x v="1"/>
    <x v="1"/>
    <x v="0"/>
    <s v="18-Jun-1992"/>
    <n v="35883.269999999997"/>
    <x v="0"/>
    <x v="1"/>
    <x v="4"/>
    <x v="0"/>
  </r>
  <r>
    <s v="ID818"/>
    <s v="Clark"/>
    <n v="25.46"/>
    <x v="97"/>
    <s v="Yes"/>
    <x v="0"/>
    <x v="1"/>
    <x v="3"/>
    <x v="1"/>
    <x v="1"/>
    <x v="0"/>
    <s v="22-Nov-1981"/>
    <n v="35952.65"/>
    <x v="2"/>
    <x v="0"/>
    <x v="4"/>
    <x v="12"/>
  </r>
  <r>
    <s v="ID819"/>
    <s v="Nice"/>
    <n v="39.14"/>
    <x v="470"/>
    <s v="No"/>
    <x v="1"/>
    <x v="0"/>
    <x v="3"/>
    <x v="1"/>
    <x v="0"/>
    <x v="2"/>
    <s v="4-Sep-1999"/>
    <n v="36021.01"/>
    <x v="0"/>
    <x v="0"/>
    <x v="0"/>
    <x v="32"/>
  </r>
  <r>
    <s v="ID820"/>
    <s v="Windler"/>
    <n v="41.2"/>
    <x v="436"/>
    <s v="No"/>
    <x v="0"/>
    <x v="0"/>
    <x v="3"/>
    <x v="1"/>
    <x v="0"/>
    <x v="2"/>
    <s v="20-Aug-1996"/>
    <n v="36085.22"/>
    <x v="2"/>
    <x v="1"/>
    <x v="4"/>
    <x v="9"/>
  </r>
  <r>
    <s v="ID821"/>
    <s v="Jones"/>
    <n v="28.81"/>
    <x v="471"/>
    <s v="Yes"/>
    <x v="0"/>
    <x v="1"/>
    <x v="3"/>
    <x v="1"/>
    <x v="1"/>
    <x v="0"/>
    <s v="4-Nov-1979"/>
    <n v="36090.49"/>
    <x v="0"/>
    <x v="2"/>
    <x v="4"/>
    <x v="13"/>
  </r>
  <r>
    <s v="ID822"/>
    <s v="Stevenson"/>
    <n v="37.409999999999997"/>
    <x v="472"/>
    <s v="No"/>
    <x v="0"/>
    <x v="0"/>
    <x v="1"/>
    <x v="1"/>
    <x v="0"/>
    <x v="0"/>
    <s v="12-Jun-1997"/>
    <n v="36124.57"/>
    <x v="2"/>
    <x v="0"/>
    <x v="0"/>
    <x v="27"/>
  </r>
  <r>
    <s v="ID823"/>
    <s v="Humphrey"/>
    <n v="52.54"/>
    <x v="89"/>
    <s v="No"/>
    <x v="0"/>
    <x v="1"/>
    <x v="3"/>
    <x v="1"/>
    <x v="0"/>
    <x v="2"/>
    <s v="30-Aug-2004"/>
    <n v="36149.480000000003"/>
    <x v="0"/>
    <x v="2"/>
    <x v="0"/>
    <x v="8"/>
  </r>
  <r>
    <s v="ID824"/>
    <s v="Nelson"/>
    <n v="17.29"/>
    <x v="473"/>
    <s v="No"/>
    <x v="1"/>
    <x v="0"/>
    <x v="3"/>
    <x v="0"/>
    <x v="3"/>
    <x v="2"/>
    <s v="6-Dec-1974"/>
    <n v="36182.870000000003"/>
    <x v="0"/>
    <x v="0"/>
    <x v="1"/>
    <x v="46"/>
  </r>
  <r>
    <s v="ID825"/>
    <s v="Payne"/>
    <n v="31.74"/>
    <x v="474"/>
    <s v="Yes"/>
    <x v="0"/>
    <x v="0"/>
    <x v="0"/>
    <x v="1"/>
    <x v="0"/>
    <x v="0"/>
    <s v="1-Oct-1999"/>
    <n v="36189.1"/>
    <x v="2"/>
    <x v="0"/>
    <x v="9"/>
    <x v="32"/>
  </r>
  <r>
    <s v="ID826"/>
    <s v="Hails"/>
    <n v="26.504999999999999"/>
    <x v="423"/>
    <s v="Yes"/>
    <x v="0"/>
    <x v="1"/>
    <x v="3"/>
    <x v="1"/>
    <x v="1"/>
    <x v="0"/>
    <s v="28-Dec-1993"/>
    <n v="36197.699999999997"/>
    <x v="2"/>
    <x v="0"/>
    <x v="4"/>
    <x v="10"/>
  </r>
  <r>
    <s v="ID827"/>
    <s v="Proctor"/>
    <n v="36.479999999999997"/>
    <x v="305"/>
    <s v="No"/>
    <x v="0"/>
    <x v="0"/>
    <x v="0"/>
    <x v="1"/>
    <x v="0"/>
    <x v="0"/>
    <s v="5-Sep-2003"/>
    <n v="36219.410000000003"/>
    <x v="2"/>
    <x v="1"/>
    <x v="1"/>
    <x v="5"/>
  </r>
  <r>
    <s v="ID828"/>
    <s v="Ryan"/>
    <n v="39.159999999999997"/>
    <x v="219"/>
    <s v="Yes"/>
    <x v="0"/>
    <x v="1"/>
    <x v="3"/>
    <x v="1"/>
    <x v="0"/>
    <x v="2"/>
    <s v="25-Dec-2004"/>
    <n v="36307.800000000003"/>
    <x v="2"/>
    <x v="2"/>
    <x v="0"/>
    <x v="8"/>
  </r>
  <r>
    <s v="ID829"/>
    <s v="Watson"/>
    <n v="28.22"/>
    <x v="475"/>
    <s v="Yes"/>
    <x v="0"/>
    <x v="1"/>
    <x v="3"/>
    <x v="1"/>
    <x v="1"/>
    <x v="0"/>
    <s v="16-Jun-1992"/>
    <n v="36314.050000000003"/>
    <x v="0"/>
    <x v="2"/>
    <x v="4"/>
    <x v="0"/>
  </r>
  <r>
    <s v="ID830"/>
    <s v="Gresh"/>
    <n v="35"/>
    <x v="351"/>
    <s v="No"/>
    <x v="0"/>
    <x v="0"/>
    <x v="1"/>
    <x v="1"/>
    <x v="0"/>
    <x v="2"/>
    <s v="5-Jun-1975"/>
    <n v="36350.71"/>
    <x v="2"/>
    <x v="2"/>
    <x v="4"/>
    <x v="46"/>
  </r>
  <r>
    <s v="ID831"/>
    <s v="Anis"/>
    <n v="36.24"/>
    <x v="354"/>
    <s v="Yes"/>
    <x v="0"/>
    <x v="0"/>
    <x v="3"/>
    <x v="1"/>
    <x v="0"/>
    <x v="0"/>
    <s v="9-Dec-2003"/>
    <n v="36397.58"/>
    <x v="0"/>
    <x v="0"/>
    <x v="4"/>
    <x v="5"/>
  </r>
  <r>
    <s v="ID832"/>
    <s v="Swartz"/>
    <n v="36.954999999999998"/>
    <x v="476"/>
    <s v="No"/>
    <x v="0"/>
    <x v="0"/>
    <x v="0"/>
    <x v="1"/>
    <x v="0"/>
    <x v="0"/>
    <s v="19-Nov-1962"/>
    <n v="36445.550000000003"/>
    <x v="0"/>
    <x v="2"/>
    <x v="4"/>
    <x v="26"/>
  </r>
  <r>
    <s v="ID833"/>
    <s v="Schluneker"/>
    <n v="29.64"/>
    <x v="477"/>
    <s v="No"/>
    <x v="0"/>
    <x v="0"/>
    <x v="0"/>
    <x v="1"/>
    <x v="1"/>
    <x v="0"/>
    <s v="9-Aug-1973"/>
    <n v="36541.550000000003"/>
    <x v="0"/>
    <x v="0"/>
    <x v="4"/>
    <x v="15"/>
  </r>
  <r>
    <s v="ID834"/>
    <s v="Bellemare"/>
    <n v="42.74"/>
    <x v="478"/>
    <s v="Yes"/>
    <x v="0"/>
    <x v="0"/>
    <x v="3"/>
    <x v="1"/>
    <x v="0"/>
    <x v="1"/>
    <s v="9-Oct-1992"/>
    <n v="36572.800000000003"/>
    <x v="2"/>
    <x v="2"/>
    <x v="4"/>
    <x v="0"/>
  </r>
  <r>
    <s v="ID835"/>
    <s v="Vitalo"/>
    <n v="36.130000000000003"/>
    <x v="463"/>
    <s v="Yes"/>
    <x v="0"/>
    <x v="0"/>
    <x v="1"/>
    <x v="1"/>
    <x v="0"/>
    <x v="0"/>
    <s v="29-Jul-1961"/>
    <n v="36580.28"/>
    <x v="0"/>
    <x v="2"/>
    <x v="0"/>
    <x v="21"/>
  </r>
  <r>
    <s v="ID836"/>
    <s v="Hamilton"/>
    <n v="31.55"/>
    <x v="184"/>
    <s v="Yes"/>
    <x v="0"/>
    <x v="0"/>
    <x v="3"/>
    <x v="1"/>
    <x v="0"/>
    <x v="1"/>
    <s v="14-Jul-1970"/>
    <n v="36786.370000000003"/>
    <x v="2"/>
    <x v="1"/>
    <x v="4"/>
    <x v="23"/>
  </r>
  <r>
    <s v="ID837"/>
    <s v="Marshall"/>
    <n v="52.75"/>
    <x v="216"/>
    <s v="No"/>
    <x v="0"/>
    <x v="0"/>
    <x v="3"/>
    <x v="1"/>
    <x v="0"/>
    <x v="1"/>
    <s v="28-Dec-1965"/>
    <n v="36795.29"/>
    <x v="0"/>
    <x v="1"/>
    <x v="4"/>
    <x v="19"/>
  </r>
  <r>
    <s v="ID838"/>
    <s v="Cale"/>
    <n v="36.67"/>
    <x v="466"/>
    <s v="No"/>
    <x v="0"/>
    <x v="0"/>
    <x v="0"/>
    <x v="1"/>
    <x v="0"/>
    <x v="0"/>
    <s v="6-Oct-1992"/>
    <n v="36837.47"/>
    <x v="2"/>
    <x v="2"/>
    <x v="4"/>
    <x v="0"/>
  </r>
  <r>
    <s v="ID839"/>
    <s v="Pittaway"/>
    <n v="38.06"/>
    <x v="479"/>
    <s v="No"/>
    <x v="0"/>
    <x v="0"/>
    <x v="0"/>
    <x v="1"/>
    <x v="0"/>
    <x v="0"/>
    <s v="4-Jul-1992"/>
    <n v="36837.47"/>
    <x v="0"/>
    <x v="0"/>
    <x v="4"/>
    <x v="0"/>
  </r>
  <r>
    <s v="ID840"/>
    <s v="Bill"/>
    <n v="38"/>
    <x v="480"/>
    <s v="No"/>
    <x v="0"/>
    <x v="0"/>
    <x v="0"/>
    <x v="1"/>
    <x v="0"/>
    <x v="0"/>
    <s v="21-Jun-2003"/>
    <n v="36898.730000000003"/>
    <x v="0"/>
    <x v="1"/>
    <x v="1"/>
    <x v="5"/>
  </r>
  <r>
    <s v="ID841"/>
    <s v="Antrim"/>
    <n v="35.1"/>
    <x v="481"/>
    <s v="No"/>
    <x v="0"/>
    <x v="0"/>
    <x v="0"/>
    <x v="1"/>
    <x v="0"/>
    <x v="0"/>
    <s v="24-Jul-1963"/>
    <n v="36910.61"/>
    <x v="0"/>
    <x v="2"/>
    <x v="4"/>
    <x v="4"/>
  </r>
  <r>
    <s v="ID842"/>
    <s v="Doolittle-CrIDer"/>
    <n v="33.82"/>
    <x v="256"/>
    <s v="Yes"/>
    <x v="0"/>
    <x v="0"/>
    <x v="1"/>
    <x v="1"/>
    <x v="0"/>
    <x v="1"/>
    <s v="10-Jun-1991"/>
    <n v="36911.99"/>
    <x v="0"/>
    <x v="2"/>
    <x v="4"/>
    <x v="18"/>
  </r>
  <r>
    <s v="ID843"/>
    <s v="Ruhlman"/>
    <n v="37.43"/>
    <x v="482"/>
    <s v="No"/>
    <x v="0"/>
    <x v="0"/>
    <x v="1"/>
    <x v="1"/>
    <x v="0"/>
    <x v="2"/>
    <s v="22-Oct-1968"/>
    <n v="36922.61"/>
    <x v="0"/>
    <x v="1"/>
    <x v="4"/>
    <x v="24"/>
  </r>
  <r>
    <s v="ID844"/>
    <s v="Anderson"/>
    <n v="30.5"/>
    <x v="207"/>
    <s v="No"/>
    <x v="0"/>
    <x v="0"/>
    <x v="0"/>
    <x v="1"/>
    <x v="0"/>
    <x v="0"/>
    <s v="13-Aug-1977"/>
    <n v="36935.64"/>
    <x v="0"/>
    <x v="1"/>
    <x v="4"/>
    <x v="38"/>
  </r>
  <r>
    <s v="ID845"/>
    <s v="Uchiyama"/>
    <n v="24.53"/>
    <x v="290"/>
    <s v="No"/>
    <x v="0"/>
    <x v="0"/>
    <x v="0"/>
    <x v="1"/>
    <x v="2"/>
    <x v="0"/>
    <s v="25-Aug-1992"/>
    <n v="36950.26"/>
    <x v="2"/>
    <x v="1"/>
    <x v="0"/>
    <x v="0"/>
  </r>
  <r>
    <s v="ID846"/>
    <s v="Desota"/>
    <n v="25.74"/>
    <x v="185"/>
    <s v="No"/>
    <x v="0"/>
    <x v="0"/>
    <x v="0"/>
    <x v="1"/>
    <x v="1"/>
    <x v="0"/>
    <s v="13-Sep-1992"/>
    <n v="36976.449999999997"/>
    <x v="0"/>
    <x v="0"/>
    <x v="4"/>
    <x v="0"/>
  </r>
  <r>
    <s v="ID847"/>
    <s v="Edmonds"/>
    <n v="34.08"/>
    <x v="483"/>
    <s v="Yes"/>
    <x v="0"/>
    <x v="0"/>
    <x v="1"/>
    <x v="1"/>
    <x v="0"/>
    <x v="0"/>
    <s v="1-Nov-1991"/>
    <n v="37040.879999999997"/>
    <x v="0"/>
    <x v="2"/>
    <x v="4"/>
    <x v="18"/>
  </r>
  <r>
    <s v="ID848"/>
    <s v="Otto"/>
    <n v="31.35"/>
    <x v="484"/>
    <s v="Yes"/>
    <x v="0"/>
    <x v="1"/>
    <x v="3"/>
    <x v="1"/>
    <x v="0"/>
    <x v="0"/>
    <s v="17-Dec-1988"/>
    <n v="37076.370000000003"/>
    <x v="0"/>
    <x v="1"/>
    <x v="4"/>
    <x v="20"/>
  </r>
  <r>
    <s v="ID849"/>
    <s v="Kurt"/>
    <n v="26.79"/>
    <x v="388"/>
    <s v="No"/>
    <x v="0"/>
    <x v="0"/>
    <x v="3"/>
    <x v="1"/>
    <x v="1"/>
    <x v="2"/>
    <s v="10-Jun-1989"/>
    <n v="37079.370000000003"/>
    <x v="0"/>
    <x v="0"/>
    <x v="4"/>
    <x v="37"/>
  </r>
  <r>
    <s v="ID850"/>
    <s v="Duhaime"/>
    <n v="42.78"/>
    <x v="184"/>
    <s v="Yes"/>
    <x v="0"/>
    <x v="0"/>
    <x v="3"/>
    <x v="1"/>
    <x v="0"/>
    <x v="1"/>
    <s v="5-Sep-2000"/>
    <n v="37165.160000000003"/>
    <x v="2"/>
    <x v="0"/>
    <x v="16"/>
    <x v="43"/>
  </r>
  <r>
    <s v="ID851"/>
    <s v="Swann"/>
    <n v="46.75"/>
    <x v="485"/>
    <s v="Yes"/>
    <x v="0"/>
    <x v="0"/>
    <x v="1"/>
    <x v="1"/>
    <x v="0"/>
    <x v="0"/>
    <s v="17-Oct-1990"/>
    <n v="37251.22"/>
    <x v="0"/>
    <x v="2"/>
    <x v="4"/>
    <x v="16"/>
  </r>
  <r>
    <s v="ID852"/>
    <s v="Burton"/>
    <n v="32.15"/>
    <x v="93"/>
    <s v="Yes"/>
    <x v="0"/>
    <x v="1"/>
    <x v="3"/>
    <x v="1"/>
    <x v="0"/>
    <x v="2"/>
    <s v="17-Nov-1985"/>
    <n v="37270.15"/>
    <x v="0"/>
    <x v="1"/>
    <x v="3"/>
    <x v="44"/>
  </r>
  <r>
    <s v="ID853"/>
    <s v="Ricardi"/>
    <n v="43.4"/>
    <x v="486"/>
    <s v="Yes"/>
    <x v="0"/>
    <x v="0"/>
    <x v="1"/>
    <x v="1"/>
    <x v="0"/>
    <x v="0"/>
    <s v="9-Nov-1975"/>
    <n v="37272.339999999997"/>
    <x v="0"/>
    <x v="0"/>
    <x v="4"/>
    <x v="31"/>
  </r>
  <r>
    <s v="ID854"/>
    <s v="Joslyn"/>
    <n v="31.57"/>
    <x v="487"/>
    <s v="Yes"/>
    <x v="0"/>
    <x v="0"/>
    <x v="1"/>
    <x v="1"/>
    <x v="0"/>
    <x v="0"/>
    <s v="30-Oct-1969"/>
    <n v="37277.269999999997"/>
    <x v="2"/>
    <x v="0"/>
    <x v="4"/>
    <x v="25"/>
  </r>
  <r>
    <s v="ID855"/>
    <s v="Bennie"/>
    <n v="24.32"/>
    <x v="488"/>
    <s v="No"/>
    <x v="0"/>
    <x v="0"/>
    <x v="0"/>
    <x v="1"/>
    <x v="2"/>
    <x v="0"/>
    <s v="3-Aug-1979"/>
    <n v="37425.94"/>
    <x v="0"/>
    <x v="1"/>
    <x v="4"/>
    <x v="13"/>
  </r>
  <r>
    <s v="ID856"/>
    <s v="Kanyane"/>
    <n v="31.07"/>
    <x v="473"/>
    <s v="Yes"/>
    <x v="0"/>
    <x v="0"/>
    <x v="1"/>
    <x v="1"/>
    <x v="0"/>
    <x v="2"/>
    <s v="27-Sep-2002"/>
    <n v="37465.339999999997"/>
    <x v="2"/>
    <x v="2"/>
    <x v="1"/>
    <x v="42"/>
  </r>
  <r>
    <s v="ID857"/>
    <s v="McFadden"/>
    <n v="35.814999999999998"/>
    <x v="266"/>
    <s v="No"/>
    <x v="0"/>
    <x v="0"/>
    <x v="0"/>
    <x v="1"/>
    <x v="0"/>
    <x v="0"/>
    <s v="12-Oct-2000"/>
    <n v="37484.449999999997"/>
    <x v="2"/>
    <x v="1"/>
    <x v="0"/>
    <x v="43"/>
  </r>
  <r>
    <s v="ID858"/>
    <s v="Connolly"/>
    <n v="40.81"/>
    <x v="489"/>
    <s v="Yes"/>
    <x v="0"/>
    <x v="0"/>
    <x v="0"/>
    <x v="1"/>
    <x v="0"/>
    <x v="0"/>
    <s v="16-Nov-1990"/>
    <n v="37607.53"/>
    <x v="2"/>
    <x v="2"/>
    <x v="12"/>
    <x v="16"/>
  </r>
  <r>
    <s v="ID859"/>
    <s v="Merino"/>
    <n v="24.605"/>
    <x v="488"/>
    <s v="No"/>
    <x v="0"/>
    <x v="0"/>
    <x v="0"/>
    <x v="1"/>
    <x v="2"/>
    <x v="0"/>
    <s v="20-Jun-1982"/>
    <n v="37650.74"/>
    <x v="0"/>
    <x v="2"/>
    <x v="1"/>
    <x v="1"/>
  </r>
  <r>
    <s v="ID860"/>
    <s v="Baird"/>
    <n v="21.47"/>
    <x v="490"/>
    <s v="No"/>
    <x v="0"/>
    <x v="0"/>
    <x v="0"/>
    <x v="1"/>
    <x v="2"/>
    <x v="0"/>
    <s v="10-Oct-1988"/>
    <n v="37701.879999999997"/>
    <x v="0"/>
    <x v="0"/>
    <x v="7"/>
    <x v="20"/>
  </r>
  <r>
    <s v="ID861"/>
    <s v="Locatelli"/>
    <n v="52.89"/>
    <x v="98"/>
    <s v="Yes"/>
    <x v="0"/>
    <x v="0"/>
    <x v="3"/>
    <x v="1"/>
    <x v="0"/>
    <x v="2"/>
    <s v="18-Sep-1976"/>
    <n v="37735.199999999997"/>
    <x v="0"/>
    <x v="2"/>
    <x v="4"/>
    <x v="28"/>
  </r>
  <r>
    <s v="ID862"/>
    <s v="Brake"/>
    <n v="32.965000000000003"/>
    <x v="259"/>
    <s v="Yes"/>
    <x v="0"/>
    <x v="0"/>
    <x v="3"/>
    <x v="1"/>
    <x v="0"/>
    <x v="1"/>
    <s v="15-Aug-1986"/>
    <n v="37742.58"/>
    <x v="2"/>
    <x v="1"/>
    <x v="0"/>
    <x v="11"/>
  </r>
  <r>
    <s v="ID863"/>
    <s v="Jacobs"/>
    <n v="36.799999999999997"/>
    <x v="473"/>
    <s v="No"/>
    <x v="0"/>
    <x v="1"/>
    <x v="3"/>
    <x v="1"/>
    <x v="0"/>
    <x v="2"/>
    <s v="26-Jul-1983"/>
    <n v="37800.980000000003"/>
    <x v="0"/>
    <x v="2"/>
    <x v="4"/>
    <x v="39"/>
  </r>
  <r>
    <s v="ID864"/>
    <s v="Vaught"/>
    <n v="34.299999999999997"/>
    <x v="189"/>
    <s v="No"/>
    <x v="0"/>
    <x v="0"/>
    <x v="1"/>
    <x v="1"/>
    <x v="0"/>
    <x v="2"/>
    <s v="9-Sep-1979"/>
    <n v="37829.72"/>
    <x v="2"/>
    <x v="2"/>
    <x v="4"/>
    <x v="13"/>
  </r>
  <r>
    <s v="ID865"/>
    <s v="Monteleone"/>
    <n v="35.244999999999997"/>
    <x v="368"/>
    <s v="No"/>
    <x v="0"/>
    <x v="0"/>
    <x v="0"/>
    <x v="1"/>
    <x v="0"/>
    <x v="2"/>
    <s v="29-Jul-1998"/>
    <n v="38126.25"/>
    <x v="2"/>
    <x v="0"/>
    <x v="0"/>
    <x v="33"/>
  </r>
  <r>
    <s v="ID866"/>
    <s v="Verdugo"/>
    <n v="26.23"/>
    <x v="398"/>
    <s v="No"/>
    <x v="0"/>
    <x v="0"/>
    <x v="0"/>
    <x v="1"/>
    <x v="1"/>
    <x v="0"/>
    <s v="19-Nov-1972"/>
    <n v="38189.1"/>
    <x v="0"/>
    <x v="2"/>
    <x v="4"/>
    <x v="17"/>
  </r>
  <r>
    <s v="ID867"/>
    <s v="Sellers"/>
    <n v="36.1"/>
    <x v="120"/>
    <s v="Yes"/>
    <x v="0"/>
    <x v="0"/>
    <x v="1"/>
    <x v="1"/>
    <x v="0"/>
    <x v="2"/>
    <s v="8-Sep-1989"/>
    <n v="38237.339999999997"/>
    <x v="0"/>
    <x v="0"/>
    <x v="4"/>
    <x v="37"/>
  </r>
  <r>
    <s v="ID868"/>
    <s v="Bowman"/>
    <n v="37.1"/>
    <x v="491"/>
    <s v="Yes"/>
    <x v="0"/>
    <x v="1"/>
    <x v="3"/>
    <x v="1"/>
    <x v="0"/>
    <x v="0"/>
    <s v="16-Jun-1964"/>
    <n v="38241.74"/>
    <x v="0"/>
    <x v="0"/>
    <x v="4"/>
    <x v="36"/>
  </r>
  <r>
    <s v="ID869"/>
    <s v="Marley"/>
    <n v="27.5"/>
    <x v="492"/>
    <s v="Yes"/>
    <x v="0"/>
    <x v="1"/>
    <x v="3"/>
    <x v="1"/>
    <x v="1"/>
    <x v="0"/>
    <s v="16-Aug-1980"/>
    <n v="38245.589999999997"/>
    <x v="2"/>
    <x v="2"/>
    <x v="0"/>
    <x v="3"/>
  </r>
  <r>
    <s v="ID870"/>
    <s v="Grey"/>
    <n v="24.7"/>
    <x v="493"/>
    <s v="Yes"/>
    <x v="0"/>
    <x v="1"/>
    <x v="3"/>
    <x v="1"/>
    <x v="2"/>
    <x v="0"/>
    <s v="12-Jun-1980"/>
    <n v="38313.129999999997"/>
    <x v="2"/>
    <x v="0"/>
    <x v="4"/>
    <x v="3"/>
  </r>
  <r>
    <s v="ID871"/>
    <s v="O'Rourke"/>
    <n v="26.78"/>
    <x v="494"/>
    <s v="Yes"/>
    <x v="0"/>
    <x v="1"/>
    <x v="3"/>
    <x v="1"/>
    <x v="1"/>
    <x v="0"/>
    <s v="17-Sep-2002"/>
    <n v="38344.57"/>
    <x v="2"/>
    <x v="0"/>
    <x v="4"/>
    <x v="42"/>
  </r>
  <r>
    <s v="ID872"/>
    <s v="Fatehali"/>
    <n v="45.8"/>
    <x v="239"/>
    <s v="No"/>
    <x v="0"/>
    <x v="0"/>
    <x v="0"/>
    <x v="1"/>
    <x v="0"/>
    <x v="2"/>
    <s v="22-Aug-1970"/>
    <n v="38389.79"/>
    <x v="0"/>
    <x v="0"/>
    <x v="4"/>
    <x v="23"/>
  </r>
  <r>
    <s v="ID873"/>
    <s v="Piza-Taylor"/>
    <n v="29"/>
    <x v="495"/>
    <s v="Yes"/>
    <x v="0"/>
    <x v="0"/>
    <x v="1"/>
    <x v="1"/>
    <x v="1"/>
    <x v="2"/>
    <s v="23-Dec-1971"/>
    <n v="38405.26"/>
    <x v="0"/>
    <x v="1"/>
    <x v="4"/>
    <x v="40"/>
  </r>
  <r>
    <s v="ID874"/>
    <s v="Cavanaugh"/>
    <n v="33.534999999999997"/>
    <x v="295"/>
    <s v="Yes"/>
    <x v="0"/>
    <x v="0"/>
    <x v="0"/>
    <x v="1"/>
    <x v="0"/>
    <x v="0"/>
    <s v="21-Jun-1986"/>
    <n v="38415.47"/>
    <x v="2"/>
    <x v="2"/>
    <x v="4"/>
    <x v="11"/>
  </r>
  <r>
    <s v="ID875"/>
    <s v="Amako"/>
    <n v="32.774999999999999"/>
    <x v="68"/>
    <s v="Yes"/>
    <x v="0"/>
    <x v="0"/>
    <x v="0"/>
    <x v="1"/>
    <x v="0"/>
    <x v="0"/>
    <s v="12-Nov-1999"/>
    <n v="38511.629999999997"/>
    <x v="0"/>
    <x v="2"/>
    <x v="3"/>
    <x v="32"/>
  </r>
  <r>
    <s v="ID876"/>
    <s v="Musa"/>
    <n v="37.51"/>
    <x v="335"/>
    <s v="Yes"/>
    <x v="0"/>
    <x v="0"/>
    <x v="1"/>
    <x v="1"/>
    <x v="0"/>
    <x v="2"/>
    <s v="13-Jul-1990"/>
    <n v="38652.089999999997"/>
    <x v="0"/>
    <x v="2"/>
    <x v="4"/>
    <x v="16"/>
  </r>
  <r>
    <s v="ID877"/>
    <s v="Phillippi"/>
    <n v="39.86"/>
    <x v="496"/>
    <s v="Yes"/>
    <x v="0"/>
    <x v="0"/>
    <x v="3"/>
    <x v="1"/>
    <x v="0"/>
    <x v="0"/>
    <s v="20-Jul-1986"/>
    <n v="38709.18"/>
    <x v="2"/>
    <x v="0"/>
    <x v="0"/>
    <x v="11"/>
  </r>
  <r>
    <s v="ID878"/>
    <s v="Hoskins"/>
    <n v="42.13"/>
    <x v="497"/>
    <s v="No"/>
    <x v="0"/>
    <x v="0"/>
    <x v="0"/>
    <x v="1"/>
    <x v="0"/>
    <x v="2"/>
    <s v="22-Nov-1991"/>
    <n v="38711"/>
    <x v="2"/>
    <x v="0"/>
    <x v="4"/>
    <x v="18"/>
  </r>
  <r>
    <s v="ID879"/>
    <s v="Imbalzano Zegar"/>
    <n v="35.99"/>
    <x v="498"/>
    <s v="No"/>
    <x v="0"/>
    <x v="0"/>
    <x v="0"/>
    <x v="1"/>
    <x v="0"/>
    <x v="0"/>
    <s v="2-Nov-1991"/>
    <n v="38711"/>
    <x v="0"/>
    <x v="2"/>
    <x v="4"/>
    <x v="18"/>
  </r>
  <r>
    <s v="ID880"/>
    <s v="Triedman"/>
    <n v="35.200000000000003"/>
    <x v="55"/>
    <s v="Yes"/>
    <x v="0"/>
    <x v="1"/>
    <x v="3"/>
    <x v="1"/>
    <x v="0"/>
    <x v="0"/>
    <s v="8-Nov-1991"/>
    <n v="38746.36"/>
    <x v="2"/>
    <x v="2"/>
    <x v="1"/>
    <x v="18"/>
  </r>
  <r>
    <s v="ID881"/>
    <s v="Lovuolo"/>
    <n v="29.91"/>
    <x v="122"/>
    <s v="Yes"/>
    <x v="0"/>
    <x v="0"/>
    <x v="1"/>
    <x v="1"/>
    <x v="0"/>
    <x v="2"/>
    <s v="5-Dec-2004"/>
    <n v="38792.69"/>
    <x v="0"/>
    <x v="2"/>
    <x v="0"/>
    <x v="8"/>
  </r>
  <r>
    <s v="ID882"/>
    <s v="Chung"/>
    <n v="36.479999999999997"/>
    <x v="203"/>
    <s v="Yes"/>
    <x v="0"/>
    <x v="0"/>
    <x v="3"/>
    <x v="1"/>
    <x v="0"/>
    <x v="2"/>
    <s v="3-Dec-1979"/>
    <n v="38836.980000000003"/>
    <x v="0"/>
    <x v="1"/>
    <x v="4"/>
    <x v="13"/>
  </r>
  <r>
    <s v="ID883"/>
    <s v="Newsom"/>
    <n v="27.5"/>
    <x v="404"/>
    <s v="Yes"/>
    <x v="0"/>
    <x v="1"/>
    <x v="3"/>
    <x v="1"/>
    <x v="1"/>
    <x v="0"/>
    <s v="6-Jun-1964"/>
    <n v="38869.25"/>
    <x v="0"/>
    <x v="2"/>
    <x v="4"/>
    <x v="4"/>
  </r>
  <r>
    <s v="ID884"/>
    <s v="Harrington"/>
    <n v="33.44"/>
    <x v="229"/>
    <s v="Yes"/>
    <x v="0"/>
    <x v="0"/>
    <x v="3"/>
    <x v="1"/>
    <x v="0"/>
    <x v="1"/>
    <s v="30-Jul-1967"/>
    <n v="38893.360000000001"/>
    <x v="2"/>
    <x v="2"/>
    <x v="4"/>
    <x v="30"/>
  </r>
  <r>
    <s v="ID885"/>
    <s v="Hoffman"/>
    <n v="28.215"/>
    <x v="109"/>
    <s v="Yes"/>
    <x v="0"/>
    <x v="0"/>
    <x v="3"/>
    <x v="1"/>
    <x v="1"/>
    <x v="1"/>
    <s v="16-Jun-1987"/>
    <n v="38924.04"/>
    <x v="0"/>
    <x v="2"/>
    <x v="4"/>
    <x v="29"/>
  </r>
  <r>
    <s v="ID886"/>
    <s v="Van Vugt"/>
    <n v="27.17"/>
    <x v="85"/>
    <s v="Yes"/>
    <x v="0"/>
    <x v="0"/>
    <x v="3"/>
    <x v="1"/>
    <x v="1"/>
    <x v="1"/>
    <s v="15-Dec-1976"/>
    <n v="38932.559999999998"/>
    <x v="0"/>
    <x v="0"/>
    <x v="4"/>
    <x v="28"/>
  </r>
  <r>
    <s v="ID887"/>
    <s v="Feehley"/>
    <n v="35.380000000000003"/>
    <x v="65"/>
    <s v="No"/>
    <x v="0"/>
    <x v="0"/>
    <x v="0"/>
    <x v="1"/>
    <x v="0"/>
    <x v="1"/>
    <s v="24-Sep-1980"/>
    <n v="38947.43"/>
    <x v="0"/>
    <x v="0"/>
    <x v="4"/>
    <x v="3"/>
  </r>
  <r>
    <s v="ID888"/>
    <s v="Ashworth"/>
    <n v="43.48"/>
    <x v="149"/>
    <s v="No"/>
    <x v="0"/>
    <x v="0"/>
    <x v="0"/>
    <x v="1"/>
    <x v="0"/>
    <x v="1"/>
    <s v="12-Oct-1978"/>
    <n v="38998.550000000003"/>
    <x v="2"/>
    <x v="1"/>
    <x v="4"/>
    <x v="22"/>
  </r>
  <r>
    <s v="ID889"/>
    <s v="Hansen"/>
    <n v="41.73"/>
    <x v="178"/>
    <s v="No"/>
    <x v="0"/>
    <x v="0"/>
    <x v="3"/>
    <x v="1"/>
    <x v="0"/>
    <x v="1"/>
    <s v="20-Sep-1985"/>
    <n v="39047.29"/>
    <x v="2"/>
    <x v="0"/>
    <x v="6"/>
    <x v="44"/>
  </r>
  <r>
    <s v="ID890"/>
    <s v="Czyz"/>
    <n v="28.9"/>
    <x v="499"/>
    <s v="No"/>
    <x v="0"/>
    <x v="0"/>
    <x v="0"/>
    <x v="1"/>
    <x v="1"/>
    <x v="0"/>
    <s v="7-Jul-1962"/>
    <n v="39221.120000000003"/>
    <x v="0"/>
    <x v="1"/>
    <x v="4"/>
    <x v="26"/>
  </r>
  <r>
    <s v="ID891"/>
    <s v="Bauder"/>
    <n v="25.74"/>
    <x v="469"/>
    <s v="No"/>
    <x v="0"/>
    <x v="0"/>
    <x v="0"/>
    <x v="1"/>
    <x v="1"/>
    <x v="0"/>
    <s v="30-Nov-1992"/>
    <n v="39241.440000000002"/>
    <x v="2"/>
    <x v="0"/>
    <x v="4"/>
    <x v="0"/>
  </r>
  <r>
    <s v="ID892"/>
    <s v="Mendoza"/>
    <n v="36.06"/>
    <x v="265"/>
    <s v="No"/>
    <x v="0"/>
    <x v="0"/>
    <x v="0"/>
    <x v="1"/>
    <x v="0"/>
    <x v="0"/>
    <s v="16-Aug-1982"/>
    <n v="39315.279999999999"/>
    <x v="0"/>
    <x v="0"/>
    <x v="4"/>
    <x v="1"/>
  </r>
  <r>
    <s v="ID893"/>
    <s v="Glass"/>
    <n v="43.28"/>
    <x v="500"/>
    <s v="No"/>
    <x v="0"/>
    <x v="0"/>
    <x v="0"/>
    <x v="1"/>
    <x v="0"/>
    <x v="2"/>
    <s v="5-Aug-1978"/>
    <n v="39352.6"/>
    <x v="0"/>
    <x v="0"/>
    <x v="4"/>
    <x v="22"/>
  </r>
  <r>
    <s v="ID894"/>
    <s v="Butcher"/>
    <n v="28.785"/>
    <x v="501"/>
    <s v="Yes"/>
    <x v="0"/>
    <x v="1"/>
    <x v="3"/>
    <x v="1"/>
    <x v="1"/>
    <x v="0"/>
    <s v="24-Jun-1966"/>
    <n v="39396.86"/>
    <x v="0"/>
    <x v="2"/>
    <x v="4"/>
    <x v="14"/>
  </r>
  <r>
    <s v="ID895"/>
    <s v="Traiser"/>
    <n v="25.46"/>
    <x v="453"/>
    <s v="Yes"/>
    <x v="0"/>
    <x v="1"/>
    <x v="3"/>
    <x v="1"/>
    <x v="1"/>
    <x v="0"/>
    <s v="12-Jul-1978"/>
    <n v="39556.49"/>
    <x v="2"/>
    <x v="2"/>
    <x v="15"/>
    <x v="22"/>
  </r>
  <r>
    <s v="ID896"/>
    <s v="Mudy-Mader"/>
    <n v="30.8"/>
    <x v="400"/>
    <s v="No"/>
    <x v="0"/>
    <x v="0"/>
    <x v="0"/>
    <x v="1"/>
    <x v="0"/>
    <x v="0"/>
    <s v="5-Jul-1981"/>
    <n v="39597.410000000003"/>
    <x v="2"/>
    <x v="2"/>
    <x v="6"/>
    <x v="12"/>
  </r>
  <r>
    <s v="ID897"/>
    <s v="Rogers"/>
    <n v="28.88"/>
    <x v="20"/>
    <s v="No"/>
    <x v="0"/>
    <x v="0"/>
    <x v="0"/>
    <x v="1"/>
    <x v="1"/>
    <x v="0"/>
    <s v="7-Aug-1995"/>
    <n v="39611.760000000002"/>
    <x v="2"/>
    <x v="0"/>
    <x v="0"/>
    <x v="34"/>
  </r>
  <r>
    <s v="ID898"/>
    <s v="Woo"/>
    <n v="23"/>
    <x v="502"/>
    <s v="No"/>
    <x v="0"/>
    <x v="0"/>
    <x v="0"/>
    <x v="1"/>
    <x v="2"/>
    <x v="0"/>
    <s v="17-Dec-1977"/>
    <n v="39670.44"/>
    <x v="0"/>
    <x v="1"/>
    <x v="1"/>
    <x v="38"/>
  </r>
  <r>
    <s v="ID899"/>
    <s v="Walsh"/>
    <n v="38.25"/>
    <x v="58"/>
    <s v="No"/>
    <x v="0"/>
    <x v="0"/>
    <x v="3"/>
    <x v="1"/>
    <x v="0"/>
    <x v="1"/>
    <s v="29-Sep-1968"/>
    <n v="39721.93"/>
    <x v="0"/>
    <x v="2"/>
    <x v="4"/>
    <x v="24"/>
  </r>
  <r>
    <s v="ID900"/>
    <s v="White"/>
    <n v="39.25"/>
    <x v="12"/>
    <s v="Yes"/>
    <x v="0"/>
    <x v="0"/>
    <x v="3"/>
    <x v="1"/>
    <x v="0"/>
    <x v="0"/>
    <s v="17-Dec-1973"/>
    <n v="39727.61"/>
    <x v="2"/>
    <x v="2"/>
    <x v="4"/>
    <x v="15"/>
  </r>
  <r>
    <s v="ID901"/>
    <s v="Sheppard"/>
    <n v="26.6"/>
    <x v="103"/>
    <s v="Yes"/>
    <x v="0"/>
    <x v="0"/>
    <x v="1"/>
    <x v="1"/>
    <x v="1"/>
    <x v="2"/>
    <s v="24-Jul-1987"/>
    <n v="39774.28"/>
    <x v="2"/>
    <x v="1"/>
    <x v="10"/>
    <x v="29"/>
  </r>
  <r>
    <s v="ID902"/>
    <s v="Doran"/>
    <n v="35.700000000000003"/>
    <x v="81"/>
    <s v="No"/>
    <x v="0"/>
    <x v="1"/>
    <x v="3"/>
    <x v="1"/>
    <x v="0"/>
    <x v="2"/>
    <s v="17-Jul-1985"/>
    <n v="39836.519999999997"/>
    <x v="0"/>
    <x v="1"/>
    <x v="4"/>
    <x v="44"/>
  </r>
  <r>
    <s v="ID903"/>
    <s v="Labrosse"/>
    <n v="20.100000000000001"/>
    <x v="130"/>
    <s v="No"/>
    <x v="0"/>
    <x v="0"/>
    <x v="0"/>
    <x v="1"/>
    <x v="2"/>
    <x v="0"/>
    <s v="1-Jun-1983"/>
    <n v="39865.699999999997"/>
    <x v="0"/>
    <x v="2"/>
    <x v="4"/>
    <x v="1"/>
  </r>
  <r>
    <s v="ID904"/>
    <s v="Thomas"/>
    <n v="22.23"/>
    <x v="503"/>
    <s v="No"/>
    <x v="0"/>
    <x v="0"/>
    <x v="0"/>
    <x v="1"/>
    <x v="2"/>
    <x v="0"/>
    <s v="22-Aug-1985"/>
    <n v="39871.699999999997"/>
    <x v="2"/>
    <x v="2"/>
    <x v="0"/>
    <x v="44"/>
  </r>
  <r>
    <s v="ID905"/>
    <s v="Lesniak"/>
    <n v="36.47"/>
    <x v="200"/>
    <s v="No"/>
    <x v="0"/>
    <x v="0"/>
    <x v="0"/>
    <x v="1"/>
    <x v="0"/>
    <x v="1"/>
    <s v="2-Dec-1975"/>
    <n v="39963.120000000003"/>
    <x v="0"/>
    <x v="2"/>
    <x v="4"/>
    <x v="31"/>
  </r>
  <r>
    <s v="ID906"/>
    <s v="Prowse"/>
    <n v="49.64"/>
    <x v="70"/>
    <s v="No"/>
    <x v="0"/>
    <x v="1"/>
    <x v="3"/>
    <x v="1"/>
    <x v="0"/>
    <x v="2"/>
    <s v="8-Aug-1987"/>
    <n v="39983.43"/>
    <x v="0"/>
    <x v="0"/>
    <x v="1"/>
    <x v="29"/>
  </r>
  <r>
    <s v="ID907"/>
    <s v="Seigel"/>
    <n v="36.799999999999997"/>
    <x v="208"/>
    <s v="Yes"/>
    <x v="0"/>
    <x v="1"/>
    <x v="3"/>
    <x v="1"/>
    <x v="0"/>
    <x v="1"/>
    <s v="25-Dec-1982"/>
    <n v="40003.33"/>
    <x v="2"/>
    <x v="1"/>
    <x v="1"/>
    <x v="1"/>
  </r>
  <r>
    <s v="ID908"/>
    <s v="Blas"/>
    <n v="33.880000000000003"/>
    <x v="386"/>
    <s v="Yes"/>
    <x v="0"/>
    <x v="0"/>
    <x v="0"/>
    <x v="1"/>
    <x v="0"/>
    <x v="0"/>
    <s v="20-Dec-1978"/>
    <n v="40054.730000000003"/>
    <x v="2"/>
    <x v="0"/>
    <x v="4"/>
    <x v="22"/>
  </r>
  <r>
    <s v="ID909"/>
    <s v="Simpson"/>
    <n v="32.01"/>
    <x v="31"/>
    <s v="Yes"/>
    <x v="0"/>
    <x v="0"/>
    <x v="3"/>
    <x v="1"/>
    <x v="0"/>
    <x v="2"/>
    <s v="12-Aug-1966"/>
    <n v="40069.440000000002"/>
    <x v="2"/>
    <x v="0"/>
    <x v="4"/>
    <x v="14"/>
  </r>
  <r>
    <s v="ID910"/>
    <s v="Gierman"/>
    <n v="33.630000000000003"/>
    <x v="271"/>
    <s v="No"/>
    <x v="0"/>
    <x v="0"/>
    <x v="0"/>
    <x v="1"/>
    <x v="0"/>
    <x v="0"/>
    <s v="21-Oct-1985"/>
    <n v="40182.25"/>
    <x v="2"/>
    <x v="2"/>
    <x v="4"/>
    <x v="44"/>
  </r>
  <r>
    <s v="ID911"/>
    <s v="Jeuland"/>
    <n v="34.865000000000002"/>
    <x v="353"/>
    <s v="Yes"/>
    <x v="0"/>
    <x v="0"/>
    <x v="3"/>
    <x v="1"/>
    <x v="0"/>
    <x v="2"/>
    <s v="18-Aug-1979"/>
    <n v="40204.83"/>
    <x v="2"/>
    <x v="0"/>
    <x v="1"/>
    <x v="13"/>
  </r>
  <r>
    <s v="ID912"/>
    <s v="Chorney"/>
    <n v="43.11"/>
    <x v="374"/>
    <s v="No"/>
    <x v="0"/>
    <x v="0"/>
    <x v="0"/>
    <x v="1"/>
    <x v="0"/>
    <x v="2"/>
    <s v="28-Jul-1981"/>
    <n v="40208.559999999998"/>
    <x v="2"/>
    <x v="2"/>
    <x v="4"/>
    <x v="12"/>
  </r>
  <r>
    <s v="ID913"/>
    <s v="Rook"/>
    <n v="30.305"/>
    <x v="159"/>
    <s v="Yes"/>
    <x v="0"/>
    <x v="0"/>
    <x v="3"/>
    <x v="1"/>
    <x v="0"/>
    <x v="2"/>
    <s v="4-Oct-1981"/>
    <n v="40273.65"/>
    <x v="2"/>
    <x v="0"/>
    <x v="0"/>
    <x v="12"/>
  </r>
  <r>
    <s v="ID914"/>
    <s v="Wright"/>
    <n v="25.175000000000001"/>
    <x v="252"/>
    <s v="Yes"/>
    <x v="0"/>
    <x v="0"/>
    <x v="3"/>
    <x v="1"/>
    <x v="1"/>
    <x v="2"/>
    <s v="27-Jun-1977"/>
    <n v="40284.379999999997"/>
    <x v="2"/>
    <x v="0"/>
    <x v="1"/>
    <x v="38"/>
  </r>
  <r>
    <s v="ID915"/>
    <s v="Chin"/>
    <n v="26.8"/>
    <x v="251"/>
    <s v="Yes"/>
    <x v="0"/>
    <x v="0"/>
    <x v="3"/>
    <x v="1"/>
    <x v="1"/>
    <x v="2"/>
    <s v="4-Sep-1962"/>
    <n v="40309.93"/>
    <x v="2"/>
    <x v="0"/>
    <x v="4"/>
    <x v="26"/>
  </r>
  <r>
    <s v="ID916"/>
    <s v="White"/>
    <n v="21.78"/>
    <x v="352"/>
    <s v="No"/>
    <x v="1"/>
    <x v="0"/>
    <x v="3"/>
    <x v="1"/>
    <x v="2"/>
    <x v="2"/>
    <s v="12-Aug-1966"/>
    <n v="40373.74"/>
    <x v="2"/>
    <x v="0"/>
    <x v="4"/>
    <x v="14"/>
  </r>
  <r>
    <s v="ID917"/>
    <s v="Savage"/>
    <n v="30.14"/>
    <x v="306"/>
    <s v="Yes"/>
    <x v="0"/>
    <x v="0"/>
    <x v="0"/>
    <x v="1"/>
    <x v="0"/>
    <x v="0"/>
    <s v="3-Nov-1985"/>
    <n v="40419.019999999997"/>
    <x v="2"/>
    <x v="2"/>
    <x v="0"/>
    <x v="44"/>
  </r>
  <r>
    <s v="ID918"/>
    <s v="Hitchings"/>
    <n v="29.7"/>
    <x v="423"/>
    <s v="Yes"/>
    <x v="0"/>
    <x v="0"/>
    <x v="0"/>
    <x v="1"/>
    <x v="1"/>
    <x v="0"/>
    <s v="10-Jul-1975"/>
    <n v="40590.550000000003"/>
    <x v="2"/>
    <x v="0"/>
    <x v="1"/>
    <x v="31"/>
  </r>
  <r>
    <s v="ID919"/>
    <s v="Truitt"/>
    <n v="32.395000000000003"/>
    <x v="504"/>
    <s v="Yes"/>
    <x v="0"/>
    <x v="0"/>
    <x v="0"/>
    <x v="1"/>
    <x v="0"/>
    <x v="0"/>
    <s v="25-Sep-1970"/>
    <n v="40692.910000000003"/>
    <x v="2"/>
    <x v="1"/>
    <x v="4"/>
    <x v="23"/>
  </r>
  <r>
    <s v="ID920"/>
    <s v="Chang"/>
    <n v="36.64"/>
    <x v="279"/>
    <s v="No"/>
    <x v="0"/>
    <x v="0"/>
    <x v="0"/>
    <x v="1"/>
    <x v="0"/>
    <x v="0"/>
    <s v="10-Jun-1972"/>
    <n v="40817.85"/>
    <x v="2"/>
    <x v="0"/>
    <x v="4"/>
    <x v="17"/>
  </r>
  <r>
    <s v="ID921"/>
    <s v="Frey"/>
    <n v="39.049999999999997"/>
    <x v="173"/>
    <s v="Yes"/>
    <x v="0"/>
    <x v="0"/>
    <x v="3"/>
    <x v="1"/>
    <x v="0"/>
    <x v="2"/>
    <s v="2-Jul-1999"/>
    <n v="40904.199999999997"/>
    <x v="2"/>
    <x v="1"/>
    <x v="3"/>
    <x v="32"/>
  </r>
  <r>
    <s v="ID922"/>
    <s v="Krishna"/>
    <n v="33.1"/>
    <x v="339"/>
    <s v="Yes"/>
    <x v="0"/>
    <x v="0"/>
    <x v="3"/>
    <x v="1"/>
    <x v="0"/>
    <x v="2"/>
    <s v="4-Aug-1992"/>
    <n v="40932.43"/>
    <x v="2"/>
    <x v="2"/>
    <x v="0"/>
    <x v="0"/>
  </r>
  <r>
    <s v="ID923"/>
    <s v="Maher"/>
    <n v="31.824999999999999"/>
    <x v="480"/>
    <s v="No"/>
    <x v="0"/>
    <x v="0"/>
    <x v="0"/>
    <x v="1"/>
    <x v="0"/>
    <x v="0"/>
    <s v="16-Sep-1979"/>
    <n v="40941.29"/>
    <x v="2"/>
    <x v="2"/>
    <x v="0"/>
    <x v="13"/>
  </r>
  <r>
    <s v="ID924"/>
    <s v="Boivin"/>
    <n v="29"/>
    <x v="69"/>
    <s v="Yes"/>
    <x v="0"/>
    <x v="0"/>
    <x v="3"/>
    <x v="1"/>
    <x v="1"/>
    <x v="2"/>
    <s v="8-Sep-1983"/>
    <n v="40961.29"/>
    <x v="2"/>
    <x v="2"/>
    <x v="4"/>
    <x v="39"/>
  </r>
  <r>
    <s v="ID925"/>
    <s v="McAlister"/>
    <n v="30.495000000000001"/>
    <x v="64"/>
    <s v="No"/>
    <x v="0"/>
    <x v="0"/>
    <x v="0"/>
    <x v="1"/>
    <x v="0"/>
    <x v="0"/>
    <s v="5-Jun-1974"/>
    <n v="40974.160000000003"/>
    <x v="2"/>
    <x v="2"/>
    <x v="0"/>
    <x v="15"/>
  </r>
  <r>
    <s v="ID926"/>
    <s v="Akhmedova"/>
    <n v="25.2"/>
    <x v="178"/>
    <s v="Yes"/>
    <x v="0"/>
    <x v="0"/>
    <x v="3"/>
    <x v="1"/>
    <x v="1"/>
    <x v="1"/>
    <s v="11-Oct-1979"/>
    <n v="41034.22"/>
    <x v="2"/>
    <x v="0"/>
    <x v="6"/>
    <x v="13"/>
  </r>
  <r>
    <s v="ID927"/>
    <s v="Tucker"/>
    <n v="22.77"/>
    <x v="47"/>
    <s v="Yes"/>
    <x v="0"/>
    <x v="0"/>
    <x v="3"/>
    <x v="1"/>
    <x v="2"/>
    <x v="2"/>
    <s v="12-Aug-1972"/>
    <n v="41055.29"/>
    <x v="2"/>
    <x v="2"/>
    <x v="4"/>
    <x v="17"/>
  </r>
  <r>
    <s v="ID928"/>
    <s v="Gramelspacher"/>
    <n v="23.18"/>
    <x v="205"/>
    <s v="No"/>
    <x v="0"/>
    <x v="0"/>
    <x v="0"/>
    <x v="1"/>
    <x v="2"/>
    <x v="0"/>
    <s v="6-Sep-1972"/>
    <n v="41097.160000000003"/>
    <x v="2"/>
    <x v="0"/>
    <x v="9"/>
    <x v="17"/>
  </r>
  <r>
    <s v="ID929"/>
    <s v="Goldsmith"/>
    <n v="35.409999999999997"/>
    <x v="251"/>
    <s v="No"/>
    <x v="0"/>
    <x v="0"/>
    <x v="0"/>
    <x v="1"/>
    <x v="0"/>
    <x v="2"/>
    <s v="8-Aug-1969"/>
    <n v="41191.57"/>
    <x v="2"/>
    <x v="2"/>
    <x v="4"/>
    <x v="25"/>
  </r>
  <r>
    <s v="ID930"/>
    <s v="Tranter"/>
    <n v="32.11"/>
    <x v="505"/>
    <s v="Yes"/>
    <x v="0"/>
    <x v="0"/>
    <x v="1"/>
    <x v="1"/>
    <x v="0"/>
    <x v="2"/>
    <s v="27-Aug-1977"/>
    <n v="41271.5"/>
    <x v="2"/>
    <x v="2"/>
    <x v="4"/>
    <x v="38"/>
  </r>
  <r>
    <s v="ID931"/>
    <s v="Tu"/>
    <n v="34.479999999999997"/>
    <x v="478"/>
    <s v="No"/>
    <x v="0"/>
    <x v="1"/>
    <x v="3"/>
    <x v="1"/>
    <x v="0"/>
    <x v="1"/>
    <s v="7-Oct-1964"/>
    <n v="41331.79"/>
    <x v="2"/>
    <x v="2"/>
    <x v="4"/>
    <x v="36"/>
  </r>
  <r>
    <s v="ID932"/>
    <s v="Kaczka"/>
    <n v="34.39"/>
    <x v="288"/>
    <s v="Yes"/>
    <x v="0"/>
    <x v="0"/>
    <x v="3"/>
    <x v="1"/>
    <x v="0"/>
    <x v="1"/>
    <s v="16-Oct-1971"/>
    <n v="41351.879999999997"/>
    <x v="2"/>
    <x v="2"/>
    <x v="4"/>
    <x v="40"/>
  </r>
  <r>
    <s v="ID933"/>
    <s v="Hunter"/>
    <n v="26.4"/>
    <x v="506"/>
    <s v="Yes"/>
    <x v="0"/>
    <x v="1"/>
    <x v="3"/>
    <x v="1"/>
    <x v="1"/>
    <x v="0"/>
    <s v="22-Dec-1967"/>
    <n v="41505.15"/>
    <x v="2"/>
    <x v="2"/>
    <x v="4"/>
    <x v="30"/>
  </r>
  <r>
    <s v="ID934"/>
    <s v="Moran"/>
    <n v="28.1"/>
    <x v="427"/>
    <s v="Yes"/>
    <x v="0"/>
    <x v="1"/>
    <x v="3"/>
    <x v="1"/>
    <x v="1"/>
    <x v="1"/>
    <s v="24-Nov-1974"/>
    <n v="41636.199999999997"/>
    <x v="2"/>
    <x v="1"/>
    <x v="4"/>
    <x v="46"/>
  </r>
  <r>
    <s v="ID935"/>
    <s v="Ashby"/>
    <n v="27"/>
    <x v="117"/>
    <s v="Yes"/>
    <x v="0"/>
    <x v="0"/>
    <x v="3"/>
    <x v="1"/>
    <x v="1"/>
    <x v="2"/>
    <s v="29-Oct-1976"/>
    <n v="41661.599999999999"/>
    <x v="2"/>
    <x v="0"/>
    <x v="4"/>
    <x v="28"/>
  </r>
  <r>
    <s v="ID936"/>
    <s v="Ausen"/>
    <n v="28.594999999999999"/>
    <x v="82"/>
    <s v="Yes"/>
    <x v="0"/>
    <x v="0"/>
    <x v="3"/>
    <x v="1"/>
    <x v="1"/>
    <x v="2"/>
    <s v="14-Nov-1975"/>
    <n v="41676.080000000002"/>
    <x v="2"/>
    <x v="2"/>
    <x v="0"/>
    <x v="31"/>
  </r>
  <r>
    <s v="ID937"/>
    <s v="Savage"/>
    <n v="36.799999999999997"/>
    <x v="169"/>
    <s v="No"/>
    <x v="0"/>
    <x v="0"/>
    <x v="3"/>
    <x v="1"/>
    <x v="0"/>
    <x v="1"/>
    <s v="29-Sep-1975"/>
    <n v="41681.86"/>
    <x v="2"/>
    <x v="1"/>
    <x v="4"/>
    <x v="31"/>
  </r>
  <r>
    <s v="ID938"/>
    <s v="O'Leary"/>
    <n v="23.75"/>
    <x v="140"/>
    <s v="Yes"/>
    <x v="0"/>
    <x v="1"/>
    <x v="3"/>
    <x v="1"/>
    <x v="2"/>
    <x v="2"/>
    <s v="22-Sep-1962"/>
    <n v="41794.629999999997"/>
    <x v="2"/>
    <x v="0"/>
    <x v="4"/>
    <x v="26"/>
  </r>
  <r>
    <s v="ID939"/>
    <s v="Scoville"/>
    <n v="35.619999999999997"/>
    <x v="243"/>
    <s v="No"/>
    <x v="0"/>
    <x v="0"/>
    <x v="0"/>
    <x v="1"/>
    <x v="0"/>
    <x v="2"/>
    <s v="21-Sep-1966"/>
    <n v="41886.54"/>
    <x v="2"/>
    <x v="0"/>
    <x v="4"/>
    <x v="14"/>
  </r>
  <r>
    <s v="ID940"/>
    <s v="Kaus"/>
    <n v="30.69"/>
    <x v="310"/>
    <s v="Yes"/>
    <x v="0"/>
    <x v="0"/>
    <x v="1"/>
    <x v="1"/>
    <x v="0"/>
    <x v="0"/>
    <s v="10-Nov-1984"/>
    <n v="41949.24"/>
    <x v="2"/>
    <x v="1"/>
    <x v="0"/>
    <x v="45"/>
  </r>
  <r>
    <s v="ID941"/>
    <s v="Rainey"/>
    <n v="35.799999999999997"/>
    <x v="507"/>
    <s v="Yes"/>
    <x v="0"/>
    <x v="0"/>
    <x v="1"/>
    <x v="1"/>
    <x v="0"/>
    <x v="2"/>
    <s v="19-Dec-1968"/>
    <n v="41999.519999999997"/>
    <x v="2"/>
    <x v="0"/>
    <x v="0"/>
    <x v="24"/>
  </r>
  <r>
    <s v="ID942"/>
    <s v="Rasch"/>
    <n v="28.785"/>
    <x v="180"/>
    <s v="Yes"/>
    <x v="0"/>
    <x v="0"/>
    <x v="1"/>
    <x v="1"/>
    <x v="1"/>
    <x v="2"/>
    <s v="28-Nov-1976"/>
    <n v="42111.66"/>
    <x v="2"/>
    <x v="1"/>
    <x v="3"/>
    <x v="28"/>
  </r>
  <r>
    <s v="ID943"/>
    <s v="Plunkett"/>
    <n v="28.594999999999999"/>
    <x v="98"/>
    <s v="Yes"/>
    <x v="0"/>
    <x v="0"/>
    <x v="1"/>
    <x v="1"/>
    <x v="1"/>
    <x v="2"/>
    <s v="9-Dec-1997"/>
    <n v="42112.24"/>
    <x v="2"/>
    <x v="0"/>
    <x v="0"/>
    <x v="27"/>
  </r>
  <r>
    <s v="ID944"/>
    <s v="Murphy"/>
    <n v="48.75"/>
    <x v="83"/>
    <s v="No"/>
    <x v="0"/>
    <x v="0"/>
    <x v="0"/>
    <x v="1"/>
    <x v="0"/>
    <x v="2"/>
    <s v="3-Jul-1979"/>
    <n v="42124.52"/>
    <x v="2"/>
    <x v="1"/>
    <x v="0"/>
    <x v="13"/>
  </r>
  <r>
    <s v="ID945"/>
    <s v="Gusmer"/>
    <n v="28.31"/>
    <x v="508"/>
    <s v="Yes"/>
    <x v="0"/>
    <x v="0"/>
    <x v="1"/>
    <x v="1"/>
    <x v="1"/>
    <x v="2"/>
    <s v="18-Sep-1973"/>
    <n v="42188.15"/>
    <x v="2"/>
    <x v="1"/>
    <x v="4"/>
    <x v="15"/>
  </r>
  <r>
    <s v="ID946"/>
    <s v="Loftus"/>
    <n v="38.39"/>
    <x v="509"/>
    <s v="Yes"/>
    <x v="0"/>
    <x v="0"/>
    <x v="3"/>
    <x v="1"/>
    <x v="0"/>
    <x v="0"/>
    <s v="15-Aug-1975"/>
    <n v="42211.14"/>
    <x v="2"/>
    <x v="0"/>
    <x v="0"/>
    <x v="31"/>
  </r>
  <r>
    <s v="ID947"/>
    <s v="Scott"/>
    <n v="25.87"/>
    <x v="507"/>
    <s v="Yes"/>
    <x v="0"/>
    <x v="0"/>
    <x v="3"/>
    <x v="1"/>
    <x v="1"/>
    <x v="2"/>
    <s v="28-Jun-1967"/>
    <n v="42303.69"/>
    <x v="2"/>
    <x v="2"/>
    <x v="9"/>
    <x v="30"/>
  </r>
  <r>
    <s v="ID948"/>
    <s v="Alvarez"/>
    <n v="43.7"/>
    <x v="510"/>
    <s v="No"/>
    <x v="0"/>
    <x v="0"/>
    <x v="0"/>
    <x v="1"/>
    <x v="0"/>
    <x v="0"/>
    <s v="3-Aug-1968"/>
    <n v="42478.6"/>
    <x v="2"/>
    <x v="2"/>
    <x v="4"/>
    <x v="24"/>
  </r>
  <r>
    <s v="ID949"/>
    <s v="Petersson"/>
    <n v="40.945"/>
    <x v="511"/>
    <s v="No"/>
    <x v="0"/>
    <x v="0"/>
    <x v="0"/>
    <x v="1"/>
    <x v="0"/>
    <x v="0"/>
    <s v="27-Jun-1967"/>
    <n v="42538.720000000001"/>
    <x v="2"/>
    <x v="0"/>
    <x v="4"/>
    <x v="30"/>
  </r>
  <r>
    <s v="ID950"/>
    <s v="Liaw"/>
    <n v="27.94"/>
    <x v="487"/>
    <s v="No"/>
    <x v="0"/>
    <x v="0"/>
    <x v="0"/>
    <x v="1"/>
    <x v="1"/>
    <x v="0"/>
    <s v="3-Nov-1971"/>
    <n v="42644.2"/>
    <x v="2"/>
    <x v="0"/>
    <x v="4"/>
    <x v="40"/>
  </r>
  <r>
    <s v="ID951"/>
    <s v="Tripaldi"/>
    <n v="31.9"/>
    <x v="371"/>
    <s v="No"/>
    <x v="0"/>
    <x v="0"/>
    <x v="1"/>
    <x v="1"/>
    <x v="0"/>
    <x v="0"/>
    <s v="21-Oct-1977"/>
    <n v="42760.5"/>
    <x v="2"/>
    <x v="2"/>
    <x v="1"/>
    <x v="38"/>
  </r>
  <r>
    <s v="ID952"/>
    <s v="Kelley"/>
    <n v="31.64"/>
    <x v="512"/>
    <s v="No"/>
    <x v="0"/>
    <x v="0"/>
    <x v="0"/>
    <x v="1"/>
    <x v="0"/>
    <x v="0"/>
    <s v="29-Oct-1965"/>
    <n v="42764.12"/>
    <x v="2"/>
    <x v="2"/>
    <x v="4"/>
    <x v="19"/>
  </r>
  <r>
    <s v="ID953"/>
    <s v="Endara"/>
    <n v="46.7"/>
    <x v="333"/>
    <s v="No"/>
    <x v="0"/>
    <x v="0"/>
    <x v="0"/>
    <x v="1"/>
    <x v="0"/>
    <x v="0"/>
    <s v="10-Sep-1972"/>
    <n v="42856.84"/>
    <x v="2"/>
    <x v="1"/>
    <x v="4"/>
    <x v="17"/>
  </r>
  <r>
    <s v="ID954"/>
    <s v="Valle"/>
    <n v="18.335000000000001"/>
    <x v="187"/>
    <s v="No"/>
    <x v="0"/>
    <x v="0"/>
    <x v="0"/>
    <x v="1"/>
    <x v="3"/>
    <x v="0"/>
    <s v="23-Oct-1975"/>
    <n v="42969.85"/>
    <x v="2"/>
    <x v="0"/>
    <x v="0"/>
    <x v="31"/>
  </r>
  <r>
    <s v="ID955"/>
    <s v="Germain"/>
    <n v="31.24"/>
    <x v="513"/>
    <s v="Yes"/>
    <x v="0"/>
    <x v="0"/>
    <x v="1"/>
    <x v="1"/>
    <x v="0"/>
    <x v="0"/>
    <s v="4-Nov-1978"/>
    <n v="42983.46"/>
    <x v="2"/>
    <x v="2"/>
    <x v="1"/>
    <x v="22"/>
  </r>
  <r>
    <s v="ID956"/>
    <s v="Finecey"/>
    <n v="39.22"/>
    <x v="133"/>
    <s v="Yes"/>
    <x v="0"/>
    <x v="0"/>
    <x v="3"/>
    <x v="1"/>
    <x v="0"/>
    <x v="2"/>
    <s v="29-Nov-1965"/>
    <n v="43073.760000000002"/>
    <x v="0"/>
    <x v="2"/>
    <x v="4"/>
    <x v="19"/>
  </r>
  <r>
    <s v="ID957"/>
    <s v="Mendoza"/>
    <n v="24.414999999999999"/>
    <x v="323"/>
    <s v="No"/>
    <x v="0"/>
    <x v="0"/>
    <x v="0"/>
    <x v="1"/>
    <x v="2"/>
    <x v="0"/>
    <s v="3-Dec-1969"/>
    <n v="43254.42"/>
    <x v="0"/>
    <x v="2"/>
    <x v="9"/>
    <x v="25"/>
  </r>
  <r>
    <s v="ID958"/>
    <s v="Roe"/>
    <n v="32.299999999999997"/>
    <x v="514"/>
    <s v="No"/>
    <x v="0"/>
    <x v="0"/>
    <x v="0"/>
    <x v="1"/>
    <x v="0"/>
    <x v="0"/>
    <s v="22-Aug-1965"/>
    <n v="43578.94"/>
    <x v="0"/>
    <x v="2"/>
    <x v="1"/>
    <x v="19"/>
  </r>
  <r>
    <s v="ID959"/>
    <s v="Webb"/>
    <n v="39.94"/>
    <x v="39"/>
    <s v="No"/>
    <x v="0"/>
    <x v="0"/>
    <x v="0"/>
    <x v="1"/>
    <x v="0"/>
    <x v="2"/>
    <s v="29-Dec-1986"/>
    <n v="43753.34"/>
    <x v="0"/>
    <x v="1"/>
    <x v="15"/>
    <x v="11"/>
  </r>
  <r>
    <s v="ID960"/>
    <s v="Stocker"/>
    <n v="30"/>
    <x v="515"/>
    <s v="Yes"/>
    <x v="0"/>
    <x v="1"/>
    <x v="3"/>
    <x v="1"/>
    <x v="0"/>
    <x v="2"/>
    <s v="2-Jul-1966"/>
    <n v="43817.45"/>
    <x v="0"/>
    <x v="0"/>
    <x v="1"/>
    <x v="14"/>
  </r>
  <r>
    <s v="ID961"/>
    <s v="Jacobson"/>
    <n v="35.340000000000003"/>
    <x v="49"/>
    <s v="Yes"/>
    <x v="0"/>
    <x v="1"/>
    <x v="3"/>
    <x v="1"/>
    <x v="0"/>
    <x v="2"/>
    <s v="10-Nov-1980"/>
    <n v="43896.38"/>
    <x v="0"/>
    <x v="1"/>
    <x v="0"/>
    <x v="3"/>
  </r>
  <r>
    <s v="ID962"/>
    <s v="Shaw"/>
    <n v="32.204999999999998"/>
    <x v="354"/>
    <s v="Yes"/>
    <x v="0"/>
    <x v="0"/>
    <x v="1"/>
    <x v="1"/>
    <x v="0"/>
    <x v="0"/>
    <s v="5-Oct-1966"/>
    <n v="43921.18"/>
    <x v="0"/>
    <x v="2"/>
    <x v="1"/>
    <x v="14"/>
  </r>
  <r>
    <s v="ID963"/>
    <s v="Goodwin"/>
    <n v="33.880000000000003"/>
    <x v="82"/>
    <s v="No"/>
    <x v="1"/>
    <x v="0"/>
    <x v="3"/>
    <x v="1"/>
    <x v="0"/>
    <x v="2"/>
    <s v="16-Jul-1988"/>
    <n v="43943.88"/>
    <x v="0"/>
    <x v="1"/>
    <x v="1"/>
    <x v="20"/>
  </r>
  <r>
    <s v="ID964"/>
    <s v="Brock"/>
    <n v="26.63"/>
    <x v="67"/>
    <s v="Yes"/>
    <x v="0"/>
    <x v="0"/>
    <x v="1"/>
    <x v="1"/>
    <x v="1"/>
    <x v="2"/>
    <s v="1-Jun-1975"/>
    <n v="44202.65"/>
    <x v="0"/>
    <x v="2"/>
    <x v="0"/>
    <x v="46"/>
  </r>
  <r>
    <s v="ID965"/>
    <s v="Papp"/>
    <n v="28.7"/>
    <x v="516"/>
    <s v="No"/>
    <x v="0"/>
    <x v="0"/>
    <x v="0"/>
    <x v="1"/>
    <x v="1"/>
    <x v="0"/>
    <s v="24-Nov-1968"/>
    <n v="44260.75"/>
    <x v="0"/>
    <x v="1"/>
    <x v="0"/>
    <x v="24"/>
  </r>
  <r>
    <s v="ID966"/>
    <s v="Siragusa"/>
    <n v="25.65"/>
    <x v="458"/>
    <s v="Yes"/>
    <x v="0"/>
    <x v="0"/>
    <x v="1"/>
    <x v="1"/>
    <x v="1"/>
    <x v="2"/>
    <s v="29-Oct-1971"/>
    <n v="44400.41"/>
    <x v="0"/>
    <x v="2"/>
    <x v="0"/>
    <x v="40"/>
  </r>
  <r>
    <s v="ID967"/>
    <s v="Pizarro"/>
    <n v="36.384999999999998"/>
    <x v="517"/>
    <s v="No"/>
    <x v="0"/>
    <x v="0"/>
    <x v="0"/>
    <x v="1"/>
    <x v="0"/>
    <x v="0"/>
    <s v="14-Sep-1967"/>
    <n v="44423.8"/>
    <x v="0"/>
    <x v="0"/>
    <x v="0"/>
    <x v="30"/>
  </r>
  <r>
    <s v="ID968"/>
    <s v="Strange"/>
    <n v="34.69"/>
    <x v="120"/>
    <s v="No"/>
    <x v="0"/>
    <x v="0"/>
    <x v="0"/>
    <x v="1"/>
    <x v="0"/>
    <x v="2"/>
    <s v="2-Aug-2000"/>
    <n v="44501.4"/>
    <x v="0"/>
    <x v="0"/>
    <x v="0"/>
    <x v="43"/>
  </r>
  <r>
    <s v="ID969"/>
    <s v="EIDinger"/>
    <n v="37.68"/>
    <x v="144"/>
    <s v="Yes"/>
    <x v="0"/>
    <x v="0"/>
    <x v="0"/>
    <x v="1"/>
    <x v="0"/>
    <x v="2"/>
    <s v="11-Oct-1993"/>
    <n v="44585.46"/>
    <x v="0"/>
    <x v="2"/>
    <x v="4"/>
    <x v="10"/>
  </r>
  <r>
    <s v="ID970"/>
    <s v="Ginsburg"/>
    <n v="35.49"/>
    <x v="435"/>
    <s v="Yes"/>
    <x v="0"/>
    <x v="1"/>
    <x v="3"/>
    <x v="1"/>
    <x v="0"/>
    <x v="2"/>
    <s v="17-Dec-1962"/>
    <n v="45008.959999999999"/>
    <x v="0"/>
    <x v="2"/>
    <x v="0"/>
    <x v="26"/>
  </r>
  <r>
    <s v="ID971"/>
    <s v="Truex"/>
    <n v="44.7"/>
    <x v="518"/>
    <s v="Yes"/>
    <x v="0"/>
    <x v="0"/>
    <x v="1"/>
    <x v="1"/>
    <x v="0"/>
    <x v="0"/>
    <s v="9-Aug-1974"/>
    <n v="45702.02"/>
    <x v="0"/>
    <x v="2"/>
    <x v="1"/>
    <x v="46"/>
  </r>
  <r>
    <s v="ID972"/>
    <s v="Higgins"/>
    <n v="38.380000000000003"/>
    <x v="519"/>
    <s v="Yes"/>
    <x v="0"/>
    <x v="0"/>
    <x v="1"/>
    <x v="1"/>
    <x v="0"/>
    <x v="0"/>
    <s v="21-Dec-1960"/>
    <n v="45710.21"/>
    <x v="0"/>
    <x v="2"/>
    <x v="9"/>
    <x v="2"/>
  </r>
  <r>
    <s v="ID973"/>
    <s v="McCurdy"/>
    <n v="35.244999999999997"/>
    <x v="520"/>
    <s v="Yes"/>
    <x v="0"/>
    <x v="0"/>
    <x v="0"/>
    <x v="1"/>
    <x v="0"/>
    <x v="0"/>
    <s v="12-Aug-1979"/>
    <n v="45863.21"/>
    <x v="0"/>
    <x v="1"/>
    <x v="0"/>
    <x v="13"/>
  </r>
  <r>
    <s v="ID974"/>
    <s v="Hughes"/>
    <n v="49.84"/>
    <x v="199"/>
    <s v="Yes"/>
    <x v="0"/>
    <x v="1"/>
    <x v="3"/>
    <x v="1"/>
    <x v="0"/>
    <x v="2"/>
    <s v="30-Sep-1985"/>
    <n v="46113.51"/>
    <x v="0"/>
    <x v="0"/>
    <x v="4"/>
    <x v="44"/>
  </r>
  <r>
    <s v="ID975"/>
    <s v="Varner"/>
    <n v="49.06"/>
    <x v="508"/>
    <s v="Yes"/>
    <x v="0"/>
    <x v="0"/>
    <x v="3"/>
    <x v="1"/>
    <x v="0"/>
    <x v="2"/>
    <s v="4-Dec-1962"/>
    <n v="46130.53"/>
    <x v="2"/>
    <x v="1"/>
    <x v="1"/>
    <x v="26"/>
  </r>
  <r>
    <s v="ID976"/>
    <s v="Dahmen"/>
    <n v="30.88"/>
    <x v="99"/>
    <s v="No"/>
    <x v="0"/>
    <x v="0"/>
    <x v="1"/>
    <x v="1"/>
    <x v="0"/>
    <x v="1"/>
    <s v="2-Dec-1976"/>
    <n v="46151.12"/>
    <x v="2"/>
    <x v="0"/>
    <x v="0"/>
    <x v="28"/>
  </r>
  <r>
    <s v="ID977"/>
    <s v="Young"/>
    <n v="33.35"/>
    <x v="3"/>
    <s v="No"/>
    <x v="0"/>
    <x v="1"/>
    <x v="3"/>
    <x v="1"/>
    <x v="0"/>
    <x v="1"/>
    <s v="17-Aug-1978"/>
    <n v="46200.99"/>
    <x v="2"/>
    <x v="1"/>
    <x v="0"/>
    <x v="22"/>
  </r>
  <r>
    <s v="ID978"/>
    <s v="Fraser"/>
    <n v="38"/>
    <x v="245"/>
    <s v="Yes"/>
    <x v="0"/>
    <x v="0"/>
    <x v="3"/>
    <x v="1"/>
    <x v="0"/>
    <x v="1"/>
    <s v="6-Dec-1971"/>
    <n v="46255.11"/>
    <x v="2"/>
    <x v="0"/>
    <x v="3"/>
    <x v="40"/>
  </r>
  <r>
    <s v="ID979"/>
    <s v="Deeg"/>
    <n v="36.08"/>
    <x v="208"/>
    <s v="Yes"/>
    <x v="0"/>
    <x v="0"/>
    <x v="3"/>
    <x v="1"/>
    <x v="0"/>
    <x v="1"/>
    <s v="8-Aug-1961"/>
    <n v="46599.11"/>
    <x v="2"/>
    <x v="1"/>
    <x v="0"/>
    <x v="21"/>
  </r>
  <r>
    <s v="ID980"/>
    <s v="Robertson"/>
    <n v="35.700000000000003"/>
    <x v="324"/>
    <s v="Yes"/>
    <x v="0"/>
    <x v="0"/>
    <x v="3"/>
    <x v="1"/>
    <x v="0"/>
    <x v="2"/>
    <s v="17-Nov-1960"/>
    <n v="46718.16"/>
    <x v="2"/>
    <x v="1"/>
    <x v="1"/>
    <x v="2"/>
  </r>
  <r>
    <s v="ID981"/>
    <s v="Peck"/>
    <n v="34.01"/>
    <x v="521"/>
    <s v="No"/>
    <x v="0"/>
    <x v="0"/>
    <x v="0"/>
    <x v="1"/>
    <x v="0"/>
    <x v="0"/>
    <s v="15-Sep-1958"/>
    <n v="46889.26"/>
    <x v="0"/>
    <x v="0"/>
    <x v="0"/>
    <x v="41"/>
  </r>
  <r>
    <s v="ID982"/>
    <s v="Burger"/>
    <n v="31.54"/>
    <x v="379"/>
    <s v="No"/>
    <x v="0"/>
    <x v="0"/>
    <x v="0"/>
    <x v="1"/>
    <x v="0"/>
    <x v="0"/>
    <s v="14-Jul-1959"/>
    <n v="47055.53"/>
    <x v="0"/>
    <x v="1"/>
    <x v="0"/>
    <x v="6"/>
  </r>
  <r>
    <s v="ID983"/>
    <s v="Blain"/>
    <n v="23.3"/>
    <x v="332"/>
    <s v="Yes"/>
    <x v="0"/>
    <x v="0"/>
    <x v="3"/>
    <x v="1"/>
    <x v="2"/>
    <x v="2"/>
    <s v="28-Dec-1970"/>
    <n v="47269.85"/>
    <x v="2"/>
    <x v="2"/>
    <x v="0"/>
    <x v="23"/>
  </r>
  <r>
    <s v="ID984"/>
    <s v="Winters"/>
    <n v="27.75"/>
    <x v="502"/>
    <s v="No"/>
    <x v="0"/>
    <x v="0"/>
    <x v="0"/>
    <x v="1"/>
    <x v="1"/>
    <x v="0"/>
    <s v="3-Sep-1958"/>
    <n v="47291.06"/>
    <x v="0"/>
    <x v="1"/>
    <x v="4"/>
    <x v="41"/>
  </r>
  <r>
    <s v="ID985"/>
    <s v="McCue"/>
    <n v="42.46"/>
    <x v="92"/>
    <s v="No"/>
    <x v="0"/>
    <x v="0"/>
    <x v="0"/>
    <x v="1"/>
    <x v="0"/>
    <x v="2"/>
    <s v="4-Oct-1959"/>
    <n v="47305.31"/>
    <x v="0"/>
    <x v="1"/>
    <x v="4"/>
    <x v="6"/>
  </r>
  <r>
    <s v="ID986"/>
    <s v="Webster"/>
    <n v="54.47"/>
    <x v="488"/>
    <s v="No"/>
    <x v="0"/>
    <x v="0"/>
    <x v="0"/>
    <x v="1"/>
    <x v="0"/>
    <x v="0"/>
    <s v="13-Jun-1961"/>
    <n v="47403.88"/>
    <x v="2"/>
    <x v="0"/>
    <x v="4"/>
    <x v="21"/>
  </r>
  <r>
    <s v="ID987"/>
    <s v="Anderson"/>
    <n v="24.93"/>
    <x v="522"/>
    <s v="Yes"/>
    <x v="0"/>
    <x v="1"/>
    <x v="3"/>
    <x v="1"/>
    <x v="1"/>
    <x v="0"/>
    <s v="27-Sep-1971"/>
    <n v="47462.89"/>
    <x v="2"/>
    <x v="2"/>
    <x v="0"/>
    <x v="40"/>
  </r>
  <r>
    <s v="ID988"/>
    <s v="Chiappone"/>
    <n v="48.12"/>
    <x v="523"/>
    <s v="Yes"/>
    <x v="0"/>
    <x v="0"/>
    <x v="3"/>
    <x v="1"/>
    <x v="0"/>
    <x v="2"/>
    <s v="7-Nov-1964"/>
    <n v="47496.49"/>
    <x v="2"/>
    <x v="0"/>
    <x v="1"/>
    <x v="36"/>
  </r>
  <r>
    <s v="ID989"/>
    <s v="Opie"/>
    <n v="24.91"/>
    <x v="524"/>
    <s v="Yes"/>
    <x v="0"/>
    <x v="1"/>
    <x v="3"/>
    <x v="1"/>
    <x v="1"/>
    <x v="0"/>
    <s v="5-Aug-1963"/>
    <n v="47896.79"/>
    <x v="2"/>
    <x v="0"/>
    <x v="3"/>
    <x v="4"/>
  </r>
  <r>
    <s v="ID990"/>
    <s v="Donnelly"/>
    <n v="27.645"/>
    <x v="525"/>
    <s v="No"/>
    <x v="0"/>
    <x v="0"/>
    <x v="0"/>
    <x v="1"/>
    <x v="1"/>
    <x v="0"/>
    <s v="27-Aug-1962"/>
    <n v="48173.36"/>
    <x v="2"/>
    <x v="0"/>
    <x v="4"/>
    <x v="26"/>
  </r>
  <r>
    <s v="ID991"/>
    <s v="Rall"/>
    <n v="33.700000000000003"/>
    <x v="138"/>
    <s v="No"/>
    <x v="0"/>
    <x v="0"/>
    <x v="1"/>
    <x v="1"/>
    <x v="0"/>
    <x v="2"/>
    <s v="21-Dec-1961"/>
    <n v="48517.56"/>
    <x v="2"/>
    <x v="0"/>
    <x v="3"/>
    <x v="21"/>
  </r>
  <r>
    <s v="ID992"/>
    <s v="Mitchell"/>
    <n v="38.93"/>
    <x v="409"/>
    <s v="Yes"/>
    <x v="0"/>
    <x v="0"/>
    <x v="3"/>
    <x v="1"/>
    <x v="0"/>
    <x v="2"/>
    <s v="1-Dec-1968"/>
    <n v="48549.18"/>
    <x v="2"/>
    <x v="0"/>
    <x v="9"/>
    <x v="24"/>
  </r>
  <r>
    <s v="ID993"/>
    <s v="Chen"/>
    <n v="32.774999999999999"/>
    <x v="526"/>
    <s v="Yes"/>
    <x v="0"/>
    <x v="0"/>
    <x v="1"/>
    <x v="1"/>
    <x v="0"/>
    <x v="0"/>
    <s v="11-Oct-1962"/>
    <n v="48673.56"/>
    <x v="2"/>
    <x v="2"/>
    <x v="0"/>
    <x v="26"/>
  </r>
  <r>
    <s v="ID994"/>
    <s v="Tufaro"/>
    <n v="29.83"/>
    <x v="527"/>
    <s v="Yes"/>
    <x v="0"/>
    <x v="0"/>
    <x v="0"/>
    <x v="1"/>
    <x v="1"/>
    <x v="0"/>
    <s v="27-Oct-1965"/>
    <n v="48675.519999999997"/>
    <x v="2"/>
    <x v="2"/>
    <x v="0"/>
    <x v="19"/>
  </r>
  <r>
    <s v="ID995"/>
    <s v="Peters"/>
    <n v="28.31"/>
    <x v="188"/>
    <s v="No"/>
    <x v="1"/>
    <x v="0"/>
    <x v="3"/>
    <x v="1"/>
    <x v="1"/>
    <x v="2"/>
    <s v="22-Jul-1959"/>
    <n v="48824.45"/>
    <x v="0"/>
    <x v="1"/>
    <x v="4"/>
    <x v="6"/>
  </r>
  <r>
    <s v="ID996"/>
    <s v="Susedik"/>
    <n v="29.79"/>
    <x v="211"/>
    <s v="No"/>
    <x v="0"/>
    <x v="0"/>
    <x v="0"/>
    <x v="1"/>
    <x v="1"/>
    <x v="0"/>
    <s v="29-Dec-1978"/>
    <n v="48885.14"/>
    <x v="2"/>
    <x v="2"/>
    <x v="0"/>
    <x v="22"/>
  </r>
  <r>
    <s v="ID997"/>
    <s v="Garcia"/>
    <n v="36.6"/>
    <x v="112"/>
    <s v="Yes"/>
    <x v="0"/>
    <x v="1"/>
    <x v="3"/>
    <x v="1"/>
    <x v="0"/>
    <x v="2"/>
    <s v="4-Sep-1963"/>
    <n v="48970.25"/>
    <x v="2"/>
    <x v="2"/>
    <x v="0"/>
    <x v="4"/>
  </r>
  <r>
    <s v="ID998"/>
    <s v="Deady"/>
    <n v="35.93"/>
    <x v="528"/>
    <s v="Yes"/>
    <x v="0"/>
    <x v="0"/>
    <x v="0"/>
    <x v="1"/>
    <x v="0"/>
    <x v="0"/>
    <s v="27-Jun-1958"/>
    <n v="49577.66"/>
    <x v="0"/>
    <x v="2"/>
    <x v="0"/>
    <x v="41"/>
  </r>
  <r>
    <s v="ID999"/>
    <s v="Campbell"/>
    <n v="28.6"/>
    <x v="209"/>
    <s v="Yes"/>
    <x v="0"/>
    <x v="1"/>
    <x v="3"/>
    <x v="1"/>
    <x v="1"/>
    <x v="2"/>
    <s v="27-Oct-1994"/>
    <n v="51194.559999999998"/>
    <x v="2"/>
    <x v="0"/>
    <x v="4"/>
    <x v="35"/>
  </r>
  <r>
    <s v="ID1000"/>
    <s v="Schaefer"/>
    <n v="39.17"/>
    <x v="325"/>
    <s v="No"/>
    <x v="0"/>
    <x v="0"/>
    <x v="0"/>
    <x v="1"/>
    <x v="0"/>
    <x v="2"/>
    <s v="13-Sep-1992"/>
    <n v="604.54"/>
    <x v="1"/>
    <x v="0"/>
    <x v="0"/>
    <x v="0"/>
  </r>
  <r>
    <s v="ID1001"/>
    <s v="D'Alessandro"/>
    <n v="26.41"/>
    <x v="74"/>
    <s v="Yes"/>
    <x v="0"/>
    <x v="1"/>
    <x v="3"/>
    <x v="1"/>
    <x v="1"/>
    <x v="1"/>
    <s v="27-Jul-1998"/>
    <n v="637.26"/>
    <x v="1"/>
    <x v="0"/>
    <x v="0"/>
    <x v="33"/>
  </r>
  <r>
    <s v="ID1002"/>
    <s v="Wyss"/>
    <n v="30.63"/>
    <x v="330"/>
    <s v="Yes"/>
    <x v="0"/>
    <x v="0"/>
    <x v="0"/>
    <x v="1"/>
    <x v="0"/>
    <x v="1"/>
    <s v="20-Nov-2001"/>
    <n v="646.14"/>
    <x v="1"/>
    <x v="0"/>
    <x v="1"/>
    <x v="7"/>
  </r>
  <r>
    <s v="ID1003"/>
    <s v="Rose"/>
    <n v="31.73"/>
    <x v="179"/>
    <s v="Yes"/>
    <x v="0"/>
    <x v="0"/>
    <x v="1"/>
    <x v="1"/>
    <x v="0"/>
    <x v="0"/>
    <s v="1-Jun-1993"/>
    <n v="650"/>
    <x v="1"/>
    <x v="0"/>
    <x v="0"/>
    <x v="0"/>
  </r>
  <r>
    <s v="ID1004"/>
    <s v="Hopper"/>
    <n v="30.7"/>
    <x v="361"/>
    <s v="No"/>
    <x v="0"/>
    <x v="0"/>
    <x v="1"/>
    <x v="1"/>
    <x v="0"/>
    <x v="2"/>
    <s v="4-Jul-1995"/>
    <n v="650"/>
    <x v="1"/>
    <x v="0"/>
    <x v="0"/>
    <x v="34"/>
  </r>
  <r>
    <s v="ID1005"/>
    <s v="Finneran"/>
    <n v="25.934999999999999"/>
    <x v="10"/>
    <s v="Yes"/>
    <x v="0"/>
    <x v="0"/>
    <x v="1"/>
    <x v="1"/>
    <x v="1"/>
    <x v="1"/>
    <s v="29-Nov-2002"/>
    <n v="668"/>
    <x v="1"/>
    <x v="2"/>
    <x v="1"/>
    <x v="42"/>
  </r>
  <r>
    <s v="ID1006"/>
    <s v="Basham"/>
    <n v="35.9"/>
    <x v="239"/>
    <s v="Yes"/>
    <x v="0"/>
    <x v="1"/>
    <x v="3"/>
    <x v="1"/>
    <x v="0"/>
    <x v="2"/>
    <s v="9-Nov-1997"/>
    <n v="670"/>
    <x v="1"/>
    <x v="0"/>
    <x v="0"/>
    <x v="27"/>
  </r>
  <r>
    <s v="ID1007"/>
    <s v="Inman"/>
    <n v="26.7"/>
    <x v="111"/>
    <s v="Yes"/>
    <x v="0"/>
    <x v="1"/>
    <x v="3"/>
    <x v="1"/>
    <x v="1"/>
    <x v="2"/>
    <s v="12-Sep-2001"/>
    <n v="687.54"/>
    <x v="1"/>
    <x v="2"/>
    <x v="0"/>
    <x v="7"/>
  </r>
  <r>
    <s v="ID1008"/>
    <s v="Oscal"/>
    <n v="33.71"/>
    <x v="529"/>
    <s v="No"/>
    <x v="0"/>
    <x v="0"/>
    <x v="0"/>
    <x v="1"/>
    <x v="0"/>
    <x v="2"/>
    <s v="26-Dec-1999"/>
    <n v="700"/>
    <x v="0"/>
    <x v="0"/>
    <x v="0"/>
    <x v="32"/>
  </r>
  <r>
    <s v="ID1009"/>
    <s v="Craft"/>
    <n v="41.91"/>
    <x v="329"/>
    <s v="Yes"/>
    <x v="0"/>
    <x v="0"/>
    <x v="1"/>
    <x v="1"/>
    <x v="0"/>
    <x v="2"/>
    <s v="14-Dec-1999"/>
    <n v="722.99"/>
    <x v="1"/>
    <x v="1"/>
    <x v="0"/>
    <x v="32"/>
  </r>
  <r>
    <s v="ID1010"/>
    <s v="Kebede"/>
    <n v="39.82"/>
    <x v="3"/>
    <s v="Yes"/>
    <x v="0"/>
    <x v="0"/>
    <x v="1"/>
    <x v="1"/>
    <x v="0"/>
    <x v="1"/>
    <s v="9-Aug-1993"/>
    <n v="760"/>
    <x v="1"/>
    <x v="1"/>
    <x v="0"/>
    <x v="10"/>
  </r>
  <r>
    <s v="ID1011"/>
    <s v="Strobel"/>
    <n v="28.12"/>
    <x v="145"/>
    <s v="No"/>
    <x v="0"/>
    <x v="0"/>
    <x v="1"/>
    <x v="1"/>
    <x v="1"/>
    <x v="2"/>
    <s v="22-Oct-1996"/>
    <n v="760"/>
    <x v="1"/>
    <x v="0"/>
    <x v="0"/>
    <x v="9"/>
  </r>
  <r>
    <s v="ID1012"/>
    <s v="Dalton"/>
    <n v="26.98"/>
    <x v="241"/>
    <s v="Yes"/>
    <x v="0"/>
    <x v="0"/>
    <x v="0"/>
    <x v="1"/>
    <x v="1"/>
    <x v="0"/>
    <s v="28-Jun-1993"/>
    <n v="770"/>
    <x v="1"/>
    <x v="0"/>
    <x v="0"/>
    <x v="10"/>
  </r>
  <r>
    <s v="ID1013"/>
    <s v="Morimoto"/>
    <n v="27.2"/>
    <x v="87"/>
    <s v="Yes"/>
    <x v="0"/>
    <x v="0"/>
    <x v="1"/>
    <x v="1"/>
    <x v="1"/>
    <x v="1"/>
    <s v="18-Sep-1996"/>
    <n v="770.38"/>
    <x v="1"/>
    <x v="2"/>
    <x v="1"/>
    <x v="9"/>
  </r>
  <r>
    <s v="ID1014"/>
    <s v="Manlove"/>
    <n v="25.3"/>
    <x v="27"/>
    <s v="Yes"/>
    <x v="0"/>
    <x v="0"/>
    <x v="1"/>
    <x v="1"/>
    <x v="1"/>
    <x v="2"/>
    <s v="7-Dec-1995"/>
    <n v="773.54"/>
    <x v="1"/>
    <x v="2"/>
    <x v="0"/>
    <x v="34"/>
  </r>
  <r>
    <s v="ID1015"/>
    <s v="Madzik"/>
    <n v="30.25"/>
    <x v="307"/>
    <s v="No"/>
    <x v="0"/>
    <x v="0"/>
    <x v="0"/>
    <x v="1"/>
    <x v="0"/>
    <x v="0"/>
    <s v="7-Oct-2004"/>
    <n v="830.52"/>
    <x v="1"/>
    <x v="2"/>
    <x v="4"/>
    <x v="8"/>
  </r>
  <r>
    <s v="ID1016"/>
    <s v="Hobson"/>
    <n v="54"/>
    <x v="82"/>
    <s v="Yes"/>
    <x v="1"/>
    <x v="0"/>
    <x v="1"/>
    <x v="1"/>
    <x v="0"/>
    <x v="2"/>
    <s v="18-Nov-2000"/>
    <n v="865.41"/>
    <x v="1"/>
    <x v="1"/>
    <x v="0"/>
    <x v="43"/>
  </r>
  <r>
    <s v="ID1017"/>
    <s v="Reyes"/>
    <n v="51.86"/>
    <x v="134"/>
    <s v="Yes"/>
    <x v="0"/>
    <x v="0"/>
    <x v="0"/>
    <x v="1"/>
    <x v="0"/>
    <x v="2"/>
    <s v="27-Nov-1993"/>
    <n v="896.21"/>
    <x v="1"/>
    <x v="1"/>
    <x v="0"/>
    <x v="10"/>
  </r>
  <r>
    <s v="ID1018"/>
    <s v="Tierney"/>
    <n v="31.39"/>
    <x v="530"/>
    <s v="No"/>
    <x v="0"/>
    <x v="0"/>
    <x v="0"/>
    <x v="1"/>
    <x v="0"/>
    <x v="0"/>
    <s v="30-Oct-1994"/>
    <n v="915.07"/>
    <x v="1"/>
    <x v="1"/>
    <x v="0"/>
    <x v="35"/>
  </r>
  <r>
    <s v="ID1019"/>
    <s v="Gabris"/>
    <n v="39.97"/>
    <x v="122"/>
    <s v="No"/>
    <x v="0"/>
    <x v="0"/>
    <x v="0"/>
    <x v="1"/>
    <x v="0"/>
    <x v="2"/>
    <s v="28-Oct-1995"/>
    <n v="928.59"/>
    <x v="1"/>
    <x v="1"/>
    <x v="0"/>
    <x v="34"/>
  </r>
  <r>
    <s v="ID1020"/>
    <s v="Howard"/>
    <n v="41.23"/>
    <x v="457"/>
    <s v="No"/>
    <x v="0"/>
    <x v="0"/>
    <x v="0"/>
    <x v="1"/>
    <x v="0"/>
    <x v="0"/>
    <s v="22-Nov-1994"/>
    <n v="1006.65"/>
    <x v="1"/>
    <x v="2"/>
    <x v="0"/>
    <x v="35"/>
  </r>
  <r>
    <s v="ID1021"/>
    <s v="Kallay"/>
    <n v="49.45"/>
    <x v="267"/>
    <s v="Yes"/>
    <x v="0"/>
    <x v="0"/>
    <x v="0"/>
    <x v="1"/>
    <x v="0"/>
    <x v="2"/>
    <s v="9-Oct-2000"/>
    <n v="1012"/>
    <x v="1"/>
    <x v="2"/>
    <x v="0"/>
    <x v="43"/>
  </r>
  <r>
    <s v="ID1022"/>
    <s v="Leguizamo"/>
    <n v="41.04"/>
    <x v="450"/>
    <s v="No"/>
    <x v="0"/>
    <x v="0"/>
    <x v="0"/>
    <x v="1"/>
    <x v="0"/>
    <x v="2"/>
    <s v="5-Aug-1999"/>
    <n v="1019"/>
    <x v="1"/>
    <x v="2"/>
    <x v="0"/>
    <x v="32"/>
  </r>
  <r>
    <s v="ID1023"/>
    <s v="Escartin"/>
    <n v="27.93"/>
    <x v="531"/>
    <s v="No"/>
    <x v="0"/>
    <x v="0"/>
    <x v="0"/>
    <x v="1"/>
    <x v="1"/>
    <x v="0"/>
    <s v="5-Oct-1995"/>
    <n v="1033.74"/>
    <x v="1"/>
    <x v="1"/>
    <x v="0"/>
    <x v="34"/>
  </r>
  <r>
    <s v="ID1024"/>
    <s v="Chorey"/>
    <n v="21.01"/>
    <x v="36"/>
    <s v="No"/>
    <x v="0"/>
    <x v="0"/>
    <x v="0"/>
    <x v="1"/>
    <x v="2"/>
    <x v="0"/>
    <s v="17-Nov-1994"/>
    <n v="1044"/>
    <x v="1"/>
    <x v="2"/>
    <x v="0"/>
    <x v="35"/>
  </r>
  <r>
    <s v="ID1025"/>
    <s v="McVay"/>
    <n v="52.37"/>
    <x v="388"/>
    <s v="Yes"/>
    <x v="1"/>
    <x v="0"/>
    <x v="1"/>
    <x v="1"/>
    <x v="0"/>
    <x v="2"/>
    <s v="20-Jul-2002"/>
    <n v="1047"/>
    <x v="1"/>
    <x v="1"/>
    <x v="0"/>
    <x v="42"/>
  </r>
  <r>
    <s v="ID1026"/>
    <s v="Vinson"/>
    <n v="40.369999999999997"/>
    <x v="465"/>
    <s v="No"/>
    <x v="0"/>
    <x v="0"/>
    <x v="0"/>
    <x v="1"/>
    <x v="0"/>
    <x v="0"/>
    <s v="1-Jul-2002"/>
    <n v="1049"/>
    <x v="1"/>
    <x v="2"/>
    <x v="1"/>
    <x v="42"/>
  </r>
  <r>
    <s v="ID1027"/>
    <s v="Astrike-Davis"/>
    <n v="41.47"/>
    <x v="532"/>
    <s v="No"/>
    <x v="0"/>
    <x v="0"/>
    <x v="1"/>
    <x v="1"/>
    <x v="0"/>
    <x v="0"/>
    <s v="1-Jun-1995"/>
    <n v="1056"/>
    <x v="1"/>
    <x v="2"/>
    <x v="0"/>
    <x v="35"/>
  </r>
  <r>
    <s v="ID1028"/>
    <s v="Harder"/>
    <n v="33.725000000000001"/>
    <x v="49"/>
    <s v="Yes"/>
    <x v="0"/>
    <x v="0"/>
    <x v="1"/>
    <x v="1"/>
    <x v="0"/>
    <x v="2"/>
    <s v="28-Sep-1993"/>
    <n v="1068"/>
    <x v="1"/>
    <x v="1"/>
    <x v="0"/>
    <x v="10"/>
  </r>
  <r>
    <s v="ID1029"/>
    <s v="Bell"/>
    <n v="28.1"/>
    <x v="533"/>
    <s v="No"/>
    <x v="0"/>
    <x v="0"/>
    <x v="0"/>
    <x v="1"/>
    <x v="1"/>
    <x v="0"/>
    <s v="24-Aug-2004"/>
    <n v="1070"/>
    <x v="1"/>
    <x v="0"/>
    <x v="0"/>
    <x v="8"/>
  </r>
  <r>
    <s v="ID1030"/>
    <s v="Dawes"/>
    <n v="37.43"/>
    <x v="261"/>
    <s v="Yes"/>
    <x v="0"/>
    <x v="1"/>
    <x v="3"/>
    <x v="1"/>
    <x v="0"/>
    <x v="2"/>
    <s v="26-Dec-1998"/>
    <n v="1082"/>
    <x v="1"/>
    <x v="2"/>
    <x v="0"/>
    <x v="33"/>
  </r>
  <r>
    <s v="ID1031"/>
    <s v="Larios"/>
    <n v="23.7"/>
    <x v="446"/>
    <s v="No"/>
    <x v="0"/>
    <x v="0"/>
    <x v="0"/>
    <x v="1"/>
    <x v="2"/>
    <x v="0"/>
    <s v="13-Aug-2002"/>
    <n v="1086"/>
    <x v="1"/>
    <x v="0"/>
    <x v="0"/>
    <x v="42"/>
  </r>
  <r>
    <s v="ID1032"/>
    <s v="Yaremczuk"/>
    <n v="24.795000000000002"/>
    <x v="212"/>
    <s v="Yes"/>
    <x v="0"/>
    <x v="1"/>
    <x v="3"/>
    <x v="1"/>
    <x v="2"/>
    <x v="2"/>
    <s v="12-Nov-2004"/>
    <n v="1121.8699999999999"/>
    <x v="1"/>
    <x v="1"/>
    <x v="0"/>
    <x v="8"/>
  </r>
  <r>
    <s v="ID1033"/>
    <s v="Knight"/>
    <n v="31.9"/>
    <x v="43"/>
    <s v="No"/>
    <x v="0"/>
    <x v="0"/>
    <x v="0"/>
    <x v="1"/>
    <x v="0"/>
    <x v="0"/>
    <s v="14-Jun-2004"/>
    <n v="1131.51"/>
    <x v="1"/>
    <x v="1"/>
    <x v="0"/>
    <x v="8"/>
  </r>
  <r>
    <s v="ID1034"/>
    <s v="Eversman"/>
    <n v="32.68"/>
    <x v="534"/>
    <s v="No"/>
    <x v="0"/>
    <x v="0"/>
    <x v="0"/>
    <x v="1"/>
    <x v="0"/>
    <x v="0"/>
    <s v="19-Jul-2002"/>
    <n v="1132"/>
    <x v="1"/>
    <x v="1"/>
    <x v="0"/>
    <x v="42"/>
  </r>
  <r>
    <s v="ID1035"/>
    <s v="Hickory"/>
    <n v="47.13"/>
    <x v="283"/>
    <s v="No"/>
    <x v="0"/>
    <x v="0"/>
    <x v="0"/>
    <x v="1"/>
    <x v="0"/>
    <x v="2"/>
    <s v="6-Oct-2004"/>
    <n v="1135"/>
    <x v="1"/>
    <x v="0"/>
    <x v="0"/>
    <x v="8"/>
  </r>
  <r>
    <s v="ID1036"/>
    <s v="Mooney"/>
    <n v="36.67"/>
    <x v="535"/>
    <s v="No"/>
    <x v="0"/>
    <x v="0"/>
    <x v="0"/>
    <x v="1"/>
    <x v="0"/>
    <x v="0"/>
    <s v="11-Jun-2004"/>
    <n v="1135.94"/>
    <x v="1"/>
    <x v="0"/>
    <x v="0"/>
    <x v="8"/>
  </r>
  <r>
    <s v="ID1037"/>
    <s v="Craighead"/>
    <n v="33.630000000000003"/>
    <x v="291"/>
    <s v="No"/>
    <x v="0"/>
    <x v="0"/>
    <x v="0"/>
    <x v="1"/>
    <x v="0"/>
    <x v="0"/>
    <s v="28-Nov-2004"/>
    <n v="1136.4000000000001"/>
    <x v="1"/>
    <x v="0"/>
    <x v="0"/>
    <x v="8"/>
  </r>
  <r>
    <s v="ID1038"/>
    <s v="Gardner"/>
    <n v="32.67"/>
    <x v="536"/>
    <s v="Yes"/>
    <x v="0"/>
    <x v="0"/>
    <x v="0"/>
    <x v="1"/>
    <x v="0"/>
    <x v="0"/>
    <s v="11-Aug-2002"/>
    <n v="1137"/>
    <x v="1"/>
    <x v="1"/>
    <x v="0"/>
    <x v="42"/>
  </r>
  <r>
    <s v="ID1039"/>
    <s v="Lohrenz"/>
    <n v="33.299999999999997"/>
    <x v="296"/>
    <s v="Yes"/>
    <x v="0"/>
    <x v="0"/>
    <x v="1"/>
    <x v="1"/>
    <x v="0"/>
    <x v="0"/>
    <s v="6-Nov-2004"/>
    <n v="1137.01"/>
    <x v="1"/>
    <x v="1"/>
    <x v="0"/>
    <x v="8"/>
  </r>
  <r>
    <s v="ID1040"/>
    <s v="Demise"/>
    <n v="30.78"/>
    <x v="537"/>
    <s v="Yes"/>
    <x v="0"/>
    <x v="0"/>
    <x v="1"/>
    <x v="1"/>
    <x v="0"/>
    <x v="0"/>
    <s v="27-Nov-2004"/>
    <n v="1137.47"/>
    <x v="1"/>
    <x v="2"/>
    <x v="0"/>
    <x v="8"/>
  </r>
  <r>
    <s v="ID1041"/>
    <s v="Nelson"/>
    <n v="28.975000000000001"/>
    <x v="469"/>
    <s v="Yes"/>
    <x v="0"/>
    <x v="0"/>
    <x v="0"/>
    <x v="1"/>
    <x v="1"/>
    <x v="0"/>
    <s v="25-Oct-2001"/>
    <n v="1141"/>
    <x v="1"/>
    <x v="1"/>
    <x v="0"/>
    <x v="7"/>
  </r>
  <r>
    <s v="ID1042"/>
    <s v="Guitard"/>
    <n v="33.4"/>
    <x v="95"/>
    <s v="No"/>
    <x v="0"/>
    <x v="0"/>
    <x v="0"/>
    <x v="1"/>
    <x v="0"/>
    <x v="2"/>
    <s v="12-Sep-2004"/>
    <n v="1141.45"/>
    <x v="1"/>
    <x v="0"/>
    <x v="0"/>
    <x v="8"/>
  </r>
  <r>
    <s v="ID1043"/>
    <s v="Navas"/>
    <n v="21.5"/>
    <x v="68"/>
    <s v="Yes"/>
    <x v="0"/>
    <x v="0"/>
    <x v="0"/>
    <x v="1"/>
    <x v="2"/>
    <x v="0"/>
    <s v="1-Oct-2002"/>
    <n v="1142"/>
    <x v="1"/>
    <x v="2"/>
    <x v="4"/>
    <x v="42"/>
  </r>
  <r>
    <s v="ID1044"/>
    <s v="Ptucha"/>
    <n v="38.14"/>
    <x v="85"/>
    <s v="No"/>
    <x v="0"/>
    <x v="0"/>
    <x v="0"/>
    <x v="1"/>
    <x v="0"/>
    <x v="1"/>
    <s v="10-Jun-2004"/>
    <n v="1146.8"/>
    <x v="0"/>
    <x v="2"/>
    <x v="0"/>
    <x v="8"/>
  </r>
  <r>
    <s v="ID1045"/>
    <s v="Kirouac"/>
    <n v="35.42"/>
    <x v="234"/>
    <s v="Yes"/>
    <x v="0"/>
    <x v="0"/>
    <x v="3"/>
    <x v="1"/>
    <x v="0"/>
    <x v="0"/>
    <s v="12-Jun-2003"/>
    <n v="1149"/>
    <x v="0"/>
    <x v="1"/>
    <x v="1"/>
    <x v="5"/>
  </r>
  <r>
    <s v="ID1046"/>
    <s v="Toews"/>
    <n v="35.625"/>
    <x v="9"/>
    <s v="No"/>
    <x v="0"/>
    <x v="0"/>
    <x v="0"/>
    <x v="1"/>
    <x v="0"/>
    <x v="0"/>
    <s v="18-Jul-2004"/>
    <n v="1149.4000000000001"/>
    <x v="0"/>
    <x v="2"/>
    <x v="0"/>
    <x v="8"/>
  </r>
  <r>
    <s v="ID1047"/>
    <s v="Perry"/>
    <n v="45.51"/>
    <x v="538"/>
    <s v="No"/>
    <x v="0"/>
    <x v="0"/>
    <x v="3"/>
    <x v="1"/>
    <x v="0"/>
    <x v="2"/>
    <s v="26-Jul-1994"/>
    <n v="1158.32"/>
    <x v="0"/>
    <x v="1"/>
    <x v="0"/>
    <x v="35"/>
  </r>
  <r>
    <s v="ID1048"/>
    <s v="Kretz"/>
    <n v="37.1"/>
    <x v="463"/>
    <s v="Yes"/>
    <x v="0"/>
    <x v="0"/>
    <x v="0"/>
    <x v="1"/>
    <x v="0"/>
    <x v="0"/>
    <s v="11-Nov-2004"/>
    <n v="1163.46"/>
    <x v="0"/>
    <x v="0"/>
    <x v="0"/>
    <x v="8"/>
  </r>
  <r>
    <s v="ID1049"/>
    <s v="Hempel"/>
    <n v="30.5"/>
    <x v="539"/>
    <s v="Yes"/>
    <x v="0"/>
    <x v="0"/>
    <x v="0"/>
    <x v="1"/>
    <x v="0"/>
    <x v="0"/>
    <s v="11-Jun-2002"/>
    <n v="1165"/>
    <x v="0"/>
    <x v="0"/>
    <x v="1"/>
    <x v="42"/>
  </r>
  <r>
    <s v="ID1050"/>
    <s v="McBroom"/>
    <n v="28.16"/>
    <x v="209"/>
    <s v="No"/>
    <x v="0"/>
    <x v="0"/>
    <x v="1"/>
    <x v="1"/>
    <x v="1"/>
    <x v="2"/>
    <s v="11-Aug-1996"/>
    <n v="1178"/>
    <x v="0"/>
    <x v="0"/>
    <x v="0"/>
    <x v="9"/>
  </r>
  <r>
    <s v="ID1051"/>
    <s v="Yoo"/>
    <n v="29.1"/>
    <x v="409"/>
    <s v="Yes"/>
    <x v="0"/>
    <x v="0"/>
    <x v="0"/>
    <x v="1"/>
    <x v="1"/>
    <x v="2"/>
    <s v="28-Jun-1997"/>
    <n v="1178.07"/>
    <x v="0"/>
    <x v="2"/>
    <x v="0"/>
    <x v="27"/>
  </r>
  <r>
    <s v="ID1052"/>
    <s v="Rand"/>
    <n v="30.22"/>
    <x v="347"/>
    <s v="No"/>
    <x v="0"/>
    <x v="0"/>
    <x v="0"/>
    <x v="1"/>
    <x v="0"/>
    <x v="2"/>
    <s v="26-Aug-2002"/>
    <n v="1191"/>
    <x v="0"/>
    <x v="1"/>
    <x v="0"/>
    <x v="42"/>
  </r>
  <r>
    <s v="ID1053"/>
    <s v="Wolfe"/>
    <n v="24.29"/>
    <x v="290"/>
    <s v="No"/>
    <x v="0"/>
    <x v="0"/>
    <x v="0"/>
    <x v="1"/>
    <x v="2"/>
    <x v="0"/>
    <s v="28-Jun-1999"/>
    <n v="1200"/>
    <x v="0"/>
    <x v="0"/>
    <x v="1"/>
    <x v="32"/>
  </r>
  <r>
    <s v="ID1054"/>
    <s v="Vance"/>
    <n v="29.39"/>
    <x v="193"/>
    <s v="Yes"/>
    <x v="0"/>
    <x v="0"/>
    <x v="0"/>
    <x v="1"/>
    <x v="1"/>
    <x v="2"/>
    <s v="6-Oct-1992"/>
    <n v="1200.55"/>
    <x v="0"/>
    <x v="0"/>
    <x v="0"/>
    <x v="0"/>
  </r>
  <r>
    <s v="ID1055"/>
    <s v="Burnett"/>
    <n v="25.66"/>
    <x v="473"/>
    <s v="Yes"/>
    <x v="0"/>
    <x v="0"/>
    <x v="3"/>
    <x v="1"/>
    <x v="1"/>
    <x v="2"/>
    <s v="2-Jun-2004"/>
    <n v="1210"/>
    <x v="0"/>
    <x v="1"/>
    <x v="0"/>
    <x v="5"/>
  </r>
  <r>
    <s v="ID1056"/>
    <s v="Clason"/>
    <n v="39.11"/>
    <x v="231"/>
    <s v="No"/>
    <x v="0"/>
    <x v="0"/>
    <x v="0"/>
    <x v="1"/>
    <x v="0"/>
    <x v="1"/>
    <s v="4-Nov-1996"/>
    <n v="1220"/>
    <x v="0"/>
    <x v="0"/>
    <x v="1"/>
    <x v="9"/>
  </r>
  <r>
    <s v="ID1057"/>
    <s v="Donnelly"/>
    <n v="43.78"/>
    <x v="268"/>
    <s v="No"/>
    <x v="0"/>
    <x v="0"/>
    <x v="3"/>
    <x v="1"/>
    <x v="0"/>
    <x v="1"/>
    <s v="9-Jul-2004"/>
    <n v="1224"/>
    <x v="0"/>
    <x v="1"/>
    <x v="0"/>
    <x v="8"/>
  </r>
  <r>
    <s v="ID1058"/>
    <s v="Pietz"/>
    <n v="24.35"/>
    <x v="232"/>
    <s v="No"/>
    <x v="0"/>
    <x v="0"/>
    <x v="0"/>
    <x v="1"/>
    <x v="2"/>
    <x v="0"/>
    <s v="16-Oct-2004"/>
    <n v="1228"/>
    <x v="0"/>
    <x v="1"/>
    <x v="1"/>
    <x v="8"/>
  </r>
  <r>
    <s v="ID1059"/>
    <s v="Tegenkamp"/>
    <n v="40.299999999999997"/>
    <x v="352"/>
    <s v="Yes"/>
    <x v="0"/>
    <x v="0"/>
    <x v="1"/>
    <x v="1"/>
    <x v="0"/>
    <x v="2"/>
    <s v="13-Jul-1998"/>
    <n v="1234"/>
    <x v="0"/>
    <x v="1"/>
    <x v="0"/>
    <x v="33"/>
  </r>
  <r>
    <s v="ID1060"/>
    <s v="Dover"/>
    <n v="32.774999999999999"/>
    <x v="439"/>
    <s v="Yes"/>
    <x v="0"/>
    <x v="0"/>
    <x v="0"/>
    <x v="1"/>
    <x v="0"/>
    <x v="0"/>
    <s v="11-Oct-1998"/>
    <n v="1240"/>
    <x v="0"/>
    <x v="1"/>
    <x v="1"/>
    <x v="33"/>
  </r>
  <r>
    <s v="ID1061"/>
    <s v="Dockemeyer"/>
    <n v="39.6"/>
    <x v="78"/>
    <s v="Yes"/>
    <x v="0"/>
    <x v="0"/>
    <x v="1"/>
    <x v="1"/>
    <x v="0"/>
    <x v="2"/>
    <s v="1-Jul-2002"/>
    <n v="1241"/>
    <x v="0"/>
    <x v="2"/>
    <x v="0"/>
    <x v="42"/>
  </r>
  <r>
    <s v="ID1062"/>
    <s v="Steele"/>
    <n v="30.97"/>
    <x v="540"/>
    <s v="No"/>
    <x v="0"/>
    <x v="0"/>
    <x v="1"/>
    <x v="1"/>
    <x v="0"/>
    <x v="2"/>
    <s v="2-Aug-2003"/>
    <n v="1241.57"/>
    <x v="0"/>
    <x v="2"/>
    <x v="4"/>
    <x v="5"/>
  </r>
  <r>
    <s v="ID1063"/>
    <s v="Harel"/>
    <n v="27.645"/>
    <x v="541"/>
    <s v="Yes"/>
    <x v="0"/>
    <x v="0"/>
    <x v="0"/>
    <x v="1"/>
    <x v="1"/>
    <x v="0"/>
    <s v="15-Sep-2003"/>
    <n v="1242.26"/>
    <x v="0"/>
    <x v="1"/>
    <x v="4"/>
    <x v="5"/>
  </r>
  <r>
    <s v="ID1064"/>
    <s v="Aguila"/>
    <n v="34.43"/>
    <x v="10"/>
    <s v="Yes"/>
    <x v="0"/>
    <x v="0"/>
    <x v="1"/>
    <x v="1"/>
    <x v="0"/>
    <x v="1"/>
    <s v="8-Sep-2003"/>
    <n v="1242.82"/>
    <x v="0"/>
    <x v="1"/>
    <x v="4"/>
    <x v="5"/>
  </r>
  <r>
    <s v="ID1065"/>
    <s v="Vallejo Sarmiento"/>
    <n v="39.6"/>
    <x v="321"/>
    <s v="Yes"/>
    <x v="0"/>
    <x v="1"/>
    <x v="3"/>
    <x v="1"/>
    <x v="0"/>
    <x v="2"/>
    <s v="15-Sep-2003"/>
    <n v="1252.4100000000001"/>
    <x v="0"/>
    <x v="0"/>
    <x v="4"/>
    <x v="5"/>
  </r>
  <r>
    <s v="ID1066"/>
    <s v="Beisheim"/>
    <n v="22.1"/>
    <x v="347"/>
    <s v="Yes"/>
    <x v="0"/>
    <x v="0"/>
    <x v="1"/>
    <x v="1"/>
    <x v="2"/>
    <x v="2"/>
    <s v="4-Nov-1997"/>
    <n v="1253"/>
    <x v="0"/>
    <x v="2"/>
    <x v="0"/>
    <x v="27"/>
  </r>
  <r>
    <s v="ID1067"/>
    <s v="Lenhoff"/>
    <n v="33.25"/>
    <x v="409"/>
    <s v="Yes"/>
    <x v="0"/>
    <x v="1"/>
    <x v="3"/>
    <x v="1"/>
    <x v="0"/>
    <x v="2"/>
    <s v="10-Dec-2003"/>
    <n v="1253.94"/>
    <x v="0"/>
    <x v="2"/>
    <x v="4"/>
    <x v="5"/>
  </r>
  <r>
    <s v="ID1068"/>
    <s v="Wehrwein"/>
    <n v="33.33"/>
    <x v="542"/>
    <s v="No"/>
    <x v="0"/>
    <x v="0"/>
    <x v="0"/>
    <x v="1"/>
    <x v="0"/>
    <x v="0"/>
    <s v="13-Oct-2003"/>
    <n v="1256.3"/>
    <x v="0"/>
    <x v="0"/>
    <x v="4"/>
    <x v="5"/>
  </r>
  <r>
    <s v="ID1069"/>
    <s v="Wallace"/>
    <n v="30.5"/>
    <x v="9"/>
    <s v="No"/>
    <x v="0"/>
    <x v="0"/>
    <x v="0"/>
    <x v="1"/>
    <x v="0"/>
    <x v="0"/>
    <s v="30-Oct-2003"/>
    <n v="1261.44"/>
    <x v="0"/>
    <x v="0"/>
    <x v="4"/>
    <x v="5"/>
  </r>
  <r>
    <s v="ID1070"/>
    <s v="Markowitz"/>
    <n v="30.3"/>
    <x v="180"/>
    <s v="No"/>
    <x v="0"/>
    <x v="0"/>
    <x v="0"/>
    <x v="1"/>
    <x v="0"/>
    <x v="2"/>
    <s v="21-Nov-2003"/>
    <n v="1263.25"/>
    <x v="0"/>
    <x v="0"/>
    <x v="4"/>
    <x v="5"/>
  </r>
  <r>
    <s v="ID1071"/>
    <s v="Vos"/>
    <n v="26.22"/>
    <x v="334"/>
    <s v="No"/>
    <x v="0"/>
    <x v="0"/>
    <x v="1"/>
    <x v="1"/>
    <x v="1"/>
    <x v="1"/>
    <s v="4-Dec-2002"/>
    <n v="1267"/>
    <x v="0"/>
    <x v="1"/>
    <x v="0"/>
    <x v="42"/>
  </r>
  <r>
    <s v="ID1072"/>
    <s v="McLeod"/>
    <n v="29.99"/>
    <x v="543"/>
    <s v="No"/>
    <x v="0"/>
    <x v="0"/>
    <x v="0"/>
    <x v="1"/>
    <x v="0"/>
    <x v="0"/>
    <s v="26-Oct-1997"/>
    <n v="1276"/>
    <x v="0"/>
    <x v="2"/>
    <x v="1"/>
    <x v="27"/>
  </r>
  <r>
    <s v="ID1073"/>
    <s v="Balcom"/>
    <n v="36.380000000000003"/>
    <x v="213"/>
    <s v="No"/>
    <x v="0"/>
    <x v="0"/>
    <x v="3"/>
    <x v="1"/>
    <x v="0"/>
    <x v="1"/>
    <s v="30-Sep-2004"/>
    <n v="1283"/>
    <x v="0"/>
    <x v="1"/>
    <x v="0"/>
    <x v="8"/>
  </r>
  <r>
    <s v="ID1074"/>
    <s v="Dirth"/>
    <n v="31.16"/>
    <x v="228"/>
    <s v="Yes"/>
    <x v="0"/>
    <x v="1"/>
    <x v="3"/>
    <x v="1"/>
    <x v="0"/>
    <x v="2"/>
    <s v="28-Jul-2004"/>
    <n v="1285"/>
    <x v="0"/>
    <x v="0"/>
    <x v="0"/>
    <x v="8"/>
  </r>
  <r>
    <s v="ID1075"/>
    <s v="Inglish"/>
    <n v="25.55"/>
    <x v="98"/>
    <s v="Yes"/>
    <x v="0"/>
    <x v="0"/>
    <x v="3"/>
    <x v="1"/>
    <x v="1"/>
    <x v="2"/>
    <s v="26-Jun-2000"/>
    <n v="1286"/>
    <x v="0"/>
    <x v="2"/>
    <x v="0"/>
    <x v="43"/>
  </r>
  <r>
    <s v="ID1076"/>
    <s v="Matthews"/>
    <n v="28.77"/>
    <x v="544"/>
    <s v="Yes"/>
    <x v="0"/>
    <x v="0"/>
    <x v="0"/>
    <x v="1"/>
    <x v="1"/>
    <x v="2"/>
    <s v="4-Jun-1998"/>
    <n v="1290.93"/>
    <x v="0"/>
    <x v="2"/>
    <x v="0"/>
    <x v="27"/>
  </r>
  <r>
    <s v="ID1077"/>
    <s v="Massa-Musiak"/>
    <n v="23.14"/>
    <x v="325"/>
    <s v="Yes"/>
    <x v="0"/>
    <x v="0"/>
    <x v="3"/>
    <x v="1"/>
    <x v="2"/>
    <x v="2"/>
    <s v="29-Nov-2001"/>
    <n v="1293"/>
    <x v="0"/>
    <x v="0"/>
    <x v="1"/>
    <x v="7"/>
  </r>
  <r>
    <s v="ID1078"/>
    <s v="Bailey"/>
    <n v="39.6"/>
    <x v="545"/>
    <s v="No"/>
    <x v="0"/>
    <x v="0"/>
    <x v="0"/>
    <x v="1"/>
    <x v="0"/>
    <x v="0"/>
    <s v="10-Dec-2002"/>
    <n v="1304"/>
    <x v="0"/>
    <x v="2"/>
    <x v="1"/>
    <x v="42"/>
  </r>
  <r>
    <s v="ID1079"/>
    <s v="Jacoby"/>
    <n v="29.2"/>
    <x v="546"/>
    <s v="No"/>
    <x v="0"/>
    <x v="0"/>
    <x v="0"/>
    <x v="1"/>
    <x v="1"/>
    <x v="0"/>
    <s v="2-Dec-1999"/>
    <n v="1304"/>
    <x v="0"/>
    <x v="2"/>
    <x v="0"/>
    <x v="32"/>
  </r>
  <r>
    <s v="ID1080"/>
    <s v="Crimmings"/>
    <n v="32.774999999999999"/>
    <x v="547"/>
    <s v="No"/>
    <x v="0"/>
    <x v="0"/>
    <x v="0"/>
    <x v="1"/>
    <x v="0"/>
    <x v="0"/>
    <s v="14-Oct-1999"/>
    <n v="1329.17"/>
    <x v="0"/>
    <x v="0"/>
    <x v="0"/>
    <x v="32"/>
  </r>
  <r>
    <s v="ID1081"/>
    <s v="Crane"/>
    <n v="24.035"/>
    <x v="519"/>
    <s v="No"/>
    <x v="0"/>
    <x v="0"/>
    <x v="0"/>
    <x v="1"/>
    <x v="2"/>
    <x v="0"/>
    <s v="12-Jul-1998"/>
    <n v="1332.61"/>
    <x v="0"/>
    <x v="0"/>
    <x v="0"/>
    <x v="33"/>
  </r>
  <r>
    <s v="ID1082"/>
    <s v="Swartzfager"/>
    <n v="30.55"/>
    <x v="256"/>
    <s v="No"/>
    <x v="0"/>
    <x v="1"/>
    <x v="3"/>
    <x v="1"/>
    <x v="0"/>
    <x v="1"/>
    <s v="30-Jul-1995"/>
    <n v="1338"/>
    <x v="0"/>
    <x v="0"/>
    <x v="1"/>
    <x v="34"/>
  </r>
  <r>
    <s v="ID1083"/>
    <s v="Clevenger"/>
    <n v="28.81"/>
    <x v="548"/>
    <s v="No"/>
    <x v="0"/>
    <x v="0"/>
    <x v="1"/>
    <x v="1"/>
    <x v="1"/>
    <x v="0"/>
    <s v="7-Nov-1997"/>
    <n v="1341.16"/>
    <x v="0"/>
    <x v="2"/>
    <x v="1"/>
    <x v="27"/>
  </r>
  <r>
    <s v="ID1084"/>
    <s v="Reichardt"/>
    <n v="31.66"/>
    <x v="92"/>
    <s v="No"/>
    <x v="0"/>
    <x v="0"/>
    <x v="0"/>
    <x v="1"/>
    <x v="0"/>
    <x v="2"/>
    <s v="3-Dec-1998"/>
    <n v="1359"/>
    <x v="0"/>
    <x v="1"/>
    <x v="0"/>
    <x v="33"/>
  </r>
  <r>
    <s v="ID1085"/>
    <s v="Morton"/>
    <n v="28.215"/>
    <x v="549"/>
    <s v="Yes"/>
    <x v="0"/>
    <x v="0"/>
    <x v="3"/>
    <x v="1"/>
    <x v="1"/>
    <x v="0"/>
    <s v="15-Aug-2002"/>
    <n v="1382"/>
    <x v="0"/>
    <x v="1"/>
    <x v="0"/>
    <x v="42"/>
  </r>
  <r>
    <s v="ID1086"/>
    <s v="Sunstrum"/>
    <n v="26.12"/>
    <x v="550"/>
    <s v="Yes"/>
    <x v="0"/>
    <x v="1"/>
    <x v="3"/>
    <x v="1"/>
    <x v="1"/>
    <x v="2"/>
    <s v="6-Jul-1999"/>
    <n v="1389"/>
    <x v="0"/>
    <x v="2"/>
    <x v="0"/>
    <x v="32"/>
  </r>
  <r>
    <s v="ID1087"/>
    <s v="Frownfelter"/>
    <n v="36.630000000000003"/>
    <x v="551"/>
    <s v="No"/>
    <x v="0"/>
    <x v="0"/>
    <x v="1"/>
    <x v="1"/>
    <x v="0"/>
    <x v="0"/>
    <s v="14-Nov-2002"/>
    <n v="1390"/>
    <x v="0"/>
    <x v="2"/>
    <x v="0"/>
    <x v="42"/>
  </r>
  <r>
    <s v="ID1088"/>
    <s v="Richter"/>
    <n v="33.344999999999999"/>
    <x v="524"/>
    <s v="No"/>
    <x v="0"/>
    <x v="0"/>
    <x v="1"/>
    <x v="1"/>
    <x v="0"/>
    <x v="0"/>
    <s v="22-Dec-2002"/>
    <n v="1391.53"/>
    <x v="0"/>
    <x v="1"/>
    <x v="0"/>
    <x v="42"/>
  </r>
  <r>
    <s v="ID1089"/>
    <s v="England"/>
    <n v="27.11"/>
    <x v="381"/>
    <s v="No"/>
    <x v="0"/>
    <x v="0"/>
    <x v="0"/>
    <x v="1"/>
    <x v="1"/>
    <x v="0"/>
    <s v="5-Sep-1998"/>
    <n v="1400.44"/>
    <x v="0"/>
    <x v="2"/>
    <x v="0"/>
    <x v="33"/>
  </r>
  <r>
    <s v="ID1090"/>
    <s v="McLean"/>
    <n v="26.6"/>
    <x v="173"/>
    <s v="Yes"/>
    <x v="0"/>
    <x v="1"/>
    <x v="3"/>
    <x v="1"/>
    <x v="1"/>
    <x v="2"/>
    <s v="23-Jun-1996"/>
    <n v="1417"/>
    <x v="0"/>
    <x v="0"/>
    <x v="0"/>
    <x v="9"/>
  </r>
  <r>
    <s v="ID1091"/>
    <s v="Gardner"/>
    <n v="30.41"/>
    <x v="55"/>
    <s v="No"/>
    <x v="0"/>
    <x v="0"/>
    <x v="0"/>
    <x v="1"/>
    <x v="0"/>
    <x v="0"/>
    <s v="23-Aug-2001"/>
    <n v="1421"/>
    <x v="0"/>
    <x v="2"/>
    <x v="0"/>
    <x v="7"/>
  </r>
  <r>
    <s v="ID1092"/>
    <s v="Lane"/>
    <n v="28.98"/>
    <x v="64"/>
    <s v="No"/>
    <x v="0"/>
    <x v="0"/>
    <x v="1"/>
    <x v="1"/>
    <x v="1"/>
    <x v="0"/>
    <s v="5-Dec-1997"/>
    <n v="1422"/>
    <x v="0"/>
    <x v="2"/>
    <x v="0"/>
    <x v="27"/>
  </r>
  <r>
    <s v="ID1093"/>
    <s v="Vonachen"/>
    <n v="31.24"/>
    <x v="552"/>
    <s v="No"/>
    <x v="0"/>
    <x v="0"/>
    <x v="0"/>
    <x v="1"/>
    <x v="0"/>
    <x v="0"/>
    <s v="1-Sep-2000"/>
    <n v="1438"/>
    <x v="0"/>
    <x v="2"/>
    <x v="0"/>
    <x v="43"/>
  </r>
  <r>
    <s v="ID1094"/>
    <s v="Smith"/>
    <n v="31.54"/>
    <x v="321"/>
    <s v="No"/>
    <x v="0"/>
    <x v="0"/>
    <x v="0"/>
    <x v="1"/>
    <x v="0"/>
    <x v="2"/>
    <s v="19-Jun-1997"/>
    <n v="1445"/>
    <x v="0"/>
    <x v="1"/>
    <x v="0"/>
    <x v="27"/>
  </r>
  <r>
    <s v="ID1095"/>
    <s v="KIDwell"/>
    <n v="38.6"/>
    <x v="463"/>
    <s v="Yes"/>
    <x v="0"/>
    <x v="0"/>
    <x v="1"/>
    <x v="1"/>
    <x v="0"/>
    <x v="0"/>
    <s v="20-Jun-2003"/>
    <n v="1467"/>
    <x v="0"/>
    <x v="2"/>
    <x v="0"/>
    <x v="5"/>
  </r>
  <r>
    <s v="ID1096"/>
    <s v="Betancourth"/>
    <n v="37.950000000000003"/>
    <x v="87"/>
    <s v="No"/>
    <x v="0"/>
    <x v="0"/>
    <x v="0"/>
    <x v="1"/>
    <x v="0"/>
    <x v="1"/>
    <s v="7-Dec-1998"/>
    <n v="1477"/>
    <x v="0"/>
    <x v="1"/>
    <x v="0"/>
    <x v="33"/>
  </r>
  <r>
    <s v="ID1097"/>
    <s v="Henstrom"/>
    <n v="38.97"/>
    <x v="89"/>
    <s v="No"/>
    <x v="0"/>
    <x v="0"/>
    <x v="0"/>
    <x v="1"/>
    <x v="0"/>
    <x v="2"/>
    <s v="9-Jun-1997"/>
    <n v="1481"/>
    <x v="0"/>
    <x v="1"/>
    <x v="1"/>
    <x v="27"/>
  </r>
  <r>
    <s v="ID1098"/>
    <s v="Pereira"/>
    <n v="21.2"/>
    <x v="553"/>
    <s v="No"/>
    <x v="0"/>
    <x v="0"/>
    <x v="0"/>
    <x v="1"/>
    <x v="2"/>
    <x v="0"/>
    <s v="7-Oct-1995"/>
    <n v="1493"/>
    <x v="0"/>
    <x v="0"/>
    <x v="0"/>
    <x v="34"/>
  </r>
  <r>
    <s v="ID1099"/>
    <s v="Black"/>
    <n v="23.96"/>
    <x v="8"/>
    <s v="Yes"/>
    <x v="0"/>
    <x v="1"/>
    <x v="3"/>
    <x v="1"/>
    <x v="2"/>
    <x v="0"/>
    <s v="19-Jun-1998"/>
    <n v="1497"/>
    <x v="0"/>
    <x v="2"/>
    <x v="0"/>
    <x v="33"/>
  </r>
  <r>
    <s v="ID1100"/>
    <s v="Brown"/>
    <n v="35.93"/>
    <x v="554"/>
    <s v="Yes"/>
    <x v="0"/>
    <x v="0"/>
    <x v="3"/>
    <x v="1"/>
    <x v="0"/>
    <x v="0"/>
    <s v="2-Jun-2001"/>
    <n v="1532.47"/>
    <x v="0"/>
    <x v="2"/>
    <x v="0"/>
    <x v="43"/>
  </r>
  <r>
    <s v="ID1101"/>
    <s v="Reasoner"/>
    <n v="26.11"/>
    <x v="555"/>
    <s v="Yes"/>
    <x v="0"/>
    <x v="0"/>
    <x v="1"/>
    <x v="1"/>
    <x v="1"/>
    <x v="0"/>
    <s v="5-Dec-2001"/>
    <n v="1534.3"/>
    <x v="0"/>
    <x v="2"/>
    <x v="0"/>
    <x v="7"/>
  </r>
  <r>
    <s v="ID1102"/>
    <s v="Wandzilak"/>
    <n v="32.299999999999997"/>
    <x v="556"/>
    <s v="No"/>
    <x v="0"/>
    <x v="0"/>
    <x v="1"/>
    <x v="1"/>
    <x v="0"/>
    <x v="0"/>
    <s v="22-Sep-1992"/>
    <n v="1566.88"/>
    <x v="0"/>
    <x v="1"/>
    <x v="0"/>
    <x v="0"/>
  </r>
  <r>
    <s v="ID1103"/>
    <s v="Carver"/>
    <n v="28.69"/>
    <x v="557"/>
    <s v="No"/>
    <x v="0"/>
    <x v="0"/>
    <x v="1"/>
    <x v="1"/>
    <x v="1"/>
    <x v="0"/>
    <s v="19-Nov-2004"/>
    <n v="1607.51"/>
    <x v="0"/>
    <x v="0"/>
    <x v="0"/>
    <x v="8"/>
  </r>
  <r>
    <s v="ID1104"/>
    <s v="Borror"/>
    <n v="31.28"/>
    <x v="457"/>
    <s v="Yes"/>
    <x v="0"/>
    <x v="0"/>
    <x v="3"/>
    <x v="1"/>
    <x v="0"/>
    <x v="0"/>
    <s v="22-Jul-2004"/>
    <n v="1615.77"/>
    <x v="0"/>
    <x v="1"/>
    <x v="0"/>
    <x v="8"/>
  </r>
  <r>
    <s v="ID1105"/>
    <s v="Saad"/>
    <n v="30.21"/>
    <x v="558"/>
    <s v="No"/>
    <x v="0"/>
    <x v="0"/>
    <x v="0"/>
    <x v="1"/>
    <x v="0"/>
    <x v="0"/>
    <s v="5-Aug-1995"/>
    <n v="1617.16"/>
    <x v="0"/>
    <x v="1"/>
    <x v="0"/>
    <x v="34"/>
  </r>
  <r>
    <s v="ID1106"/>
    <s v="Paul"/>
    <n v="38.28"/>
    <x v="559"/>
    <s v="Yes"/>
    <x v="0"/>
    <x v="0"/>
    <x v="0"/>
    <x v="1"/>
    <x v="0"/>
    <x v="0"/>
    <s v="14-Sep-2003"/>
    <n v="1621.34"/>
    <x v="0"/>
    <x v="2"/>
    <x v="1"/>
    <x v="5"/>
  </r>
  <r>
    <s v="ID1107"/>
    <s v="Trail"/>
    <n v="29.9"/>
    <x v="254"/>
    <s v="Yes"/>
    <x v="0"/>
    <x v="0"/>
    <x v="0"/>
    <x v="1"/>
    <x v="0"/>
    <x v="0"/>
    <s v="21-Aug-2004"/>
    <n v="1621.88"/>
    <x v="0"/>
    <x v="2"/>
    <x v="0"/>
    <x v="8"/>
  </r>
  <r>
    <s v="ID1108"/>
    <s v="Benton"/>
    <n v="23.18"/>
    <x v="560"/>
    <s v="Yes"/>
    <x v="0"/>
    <x v="0"/>
    <x v="1"/>
    <x v="1"/>
    <x v="2"/>
    <x v="0"/>
    <s v="25-Jul-2004"/>
    <n v="1622.19"/>
    <x v="0"/>
    <x v="1"/>
    <x v="0"/>
    <x v="8"/>
  </r>
  <r>
    <s v="ID1109"/>
    <s v="Bauman"/>
    <n v="33.020000000000003"/>
    <x v="103"/>
    <s v="Yes"/>
    <x v="0"/>
    <x v="0"/>
    <x v="0"/>
    <x v="1"/>
    <x v="0"/>
    <x v="2"/>
    <s v="9-Sep-2003"/>
    <n v="1625.43"/>
    <x v="0"/>
    <x v="0"/>
    <x v="1"/>
    <x v="5"/>
  </r>
  <r>
    <s v="ID1110"/>
    <s v="Bakula"/>
    <n v="27.29"/>
    <x v="561"/>
    <s v="No"/>
    <x v="0"/>
    <x v="0"/>
    <x v="1"/>
    <x v="1"/>
    <x v="1"/>
    <x v="1"/>
    <s v="17-Jul-2003"/>
    <n v="1628.47"/>
    <x v="0"/>
    <x v="1"/>
    <x v="1"/>
    <x v="5"/>
  </r>
  <r>
    <s v="ID1111"/>
    <s v="Edwards"/>
    <n v="23.18"/>
    <x v="525"/>
    <s v="No"/>
    <x v="0"/>
    <x v="0"/>
    <x v="1"/>
    <x v="1"/>
    <x v="2"/>
    <x v="0"/>
    <s v="4-Oct-2004"/>
    <n v="1629.83"/>
    <x v="0"/>
    <x v="2"/>
    <x v="0"/>
    <x v="8"/>
  </r>
  <r>
    <s v="ID1112"/>
    <s v="Davis"/>
    <n v="32.659999999999997"/>
    <x v="282"/>
    <s v="Yes"/>
    <x v="0"/>
    <x v="0"/>
    <x v="0"/>
    <x v="1"/>
    <x v="0"/>
    <x v="0"/>
    <s v="5-Dec-2004"/>
    <n v="1631.67"/>
    <x v="0"/>
    <x v="0"/>
    <x v="0"/>
    <x v="8"/>
  </r>
  <r>
    <s v="ID1113"/>
    <s v="Weiler"/>
    <n v="30.78"/>
    <x v="447"/>
    <s v="No"/>
    <x v="0"/>
    <x v="0"/>
    <x v="0"/>
    <x v="1"/>
    <x v="0"/>
    <x v="0"/>
    <s v="9-Jul-2004"/>
    <n v="1631.82"/>
    <x v="0"/>
    <x v="1"/>
    <x v="0"/>
    <x v="8"/>
  </r>
  <r>
    <s v="ID1114"/>
    <s v="Schaaf"/>
    <n v="47.2"/>
    <x v="109"/>
    <s v="Yes"/>
    <x v="0"/>
    <x v="1"/>
    <x v="3"/>
    <x v="1"/>
    <x v="0"/>
    <x v="1"/>
    <s v="3-Oct-2003"/>
    <n v="1632.04"/>
    <x v="0"/>
    <x v="2"/>
    <x v="1"/>
    <x v="5"/>
  </r>
  <r>
    <s v="ID1115"/>
    <s v="Sack"/>
    <n v="31.6"/>
    <x v="56"/>
    <s v="No"/>
    <x v="0"/>
    <x v="0"/>
    <x v="1"/>
    <x v="1"/>
    <x v="0"/>
    <x v="1"/>
    <s v="16-Sep-2003"/>
    <n v="1632.56"/>
    <x v="0"/>
    <x v="2"/>
    <x v="1"/>
    <x v="5"/>
  </r>
  <r>
    <s v="ID1116"/>
    <s v="Chenard"/>
    <n v="33.914999999999999"/>
    <x v="485"/>
    <s v="Yes"/>
    <x v="0"/>
    <x v="0"/>
    <x v="3"/>
    <x v="1"/>
    <x v="0"/>
    <x v="0"/>
    <s v="13-Dec-2004"/>
    <n v="1633.04"/>
    <x v="0"/>
    <x v="2"/>
    <x v="0"/>
    <x v="8"/>
  </r>
  <r>
    <s v="ID1117"/>
    <s v="Williamson"/>
    <n v="23.54"/>
    <x v="199"/>
    <s v="No"/>
    <x v="0"/>
    <x v="0"/>
    <x v="1"/>
    <x v="1"/>
    <x v="2"/>
    <x v="2"/>
    <s v="8-Aug-2004"/>
    <n v="1633.96"/>
    <x v="0"/>
    <x v="1"/>
    <x v="0"/>
    <x v="8"/>
  </r>
  <r>
    <s v="ID1118"/>
    <s v="Dollas"/>
    <n v="27.074999999999999"/>
    <x v="500"/>
    <s v="No"/>
    <x v="0"/>
    <x v="0"/>
    <x v="1"/>
    <x v="1"/>
    <x v="1"/>
    <x v="2"/>
    <s v="13-Jun-2004"/>
    <n v="1634.57"/>
    <x v="0"/>
    <x v="2"/>
    <x v="0"/>
    <x v="8"/>
  </r>
  <r>
    <s v="ID1119"/>
    <s v="Sprague"/>
    <n v="25.8"/>
    <x v="315"/>
    <s v="Yes"/>
    <x v="0"/>
    <x v="0"/>
    <x v="0"/>
    <x v="1"/>
    <x v="1"/>
    <x v="2"/>
    <s v="30-Dec-2003"/>
    <n v="1635.73"/>
    <x v="0"/>
    <x v="0"/>
    <x v="1"/>
    <x v="5"/>
  </r>
  <r>
    <s v="ID1120"/>
    <s v="Michell"/>
    <n v="36.1"/>
    <x v="473"/>
    <s v="Yes"/>
    <x v="0"/>
    <x v="1"/>
    <x v="3"/>
    <x v="1"/>
    <x v="0"/>
    <x v="2"/>
    <s v="21-Aug-2003"/>
    <n v="1639.56"/>
    <x v="0"/>
    <x v="2"/>
    <x v="1"/>
    <x v="5"/>
  </r>
  <r>
    <s v="ID1121"/>
    <s v="Datwyler"/>
    <n v="30.495000000000001"/>
    <x v="300"/>
    <s v="Yes"/>
    <x v="0"/>
    <x v="1"/>
    <x v="3"/>
    <x v="1"/>
    <x v="0"/>
    <x v="1"/>
    <s v="30-Dec-2003"/>
    <n v="1646.43"/>
    <x v="0"/>
    <x v="1"/>
    <x v="1"/>
    <x v="5"/>
  </r>
  <r>
    <s v="ID1122"/>
    <s v="Mead"/>
    <n v="21.4"/>
    <x v="562"/>
    <s v="Yes"/>
    <x v="0"/>
    <x v="1"/>
    <x v="3"/>
    <x v="1"/>
    <x v="2"/>
    <x v="1"/>
    <s v="23-Oct-2000"/>
    <n v="1665"/>
    <x v="0"/>
    <x v="2"/>
    <x v="0"/>
    <x v="43"/>
  </r>
  <r>
    <s v="ID1123"/>
    <s v="Kennedy"/>
    <n v="32.299999999999997"/>
    <x v="172"/>
    <s v="No"/>
    <x v="0"/>
    <x v="0"/>
    <x v="0"/>
    <x v="1"/>
    <x v="0"/>
    <x v="0"/>
    <s v="10-Jun-2000"/>
    <n v="1674.63"/>
    <x v="0"/>
    <x v="2"/>
    <x v="0"/>
    <x v="43"/>
  </r>
  <r>
    <s v="ID1124"/>
    <s v="Czech"/>
    <n v="29.78"/>
    <x v="561"/>
    <s v="No"/>
    <x v="0"/>
    <x v="1"/>
    <x v="3"/>
    <x v="1"/>
    <x v="1"/>
    <x v="1"/>
    <s v="21-Oct-2000"/>
    <n v="1682.6"/>
    <x v="0"/>
    <x v="2"/>
    <x v="4"/>
    <x v="43"/>
  </r>
  <r>
    <s v="ID1125"/>
    <s v="O'Brien"/>
    <n v="34.76"/>
    <x v="563"/>
    <s v="Yes"/>
    <x v="0"/>
    <x v="0"/>
    <x v="3"/>
    <x v="1"/>
    <x v="0"/>
    <x v="1"/>
    <s v="17-Nov-2004"/>
    <n v="1694.8"/>
    <x v="0"/>
    <x v="2"/>
    <x v="15"/>
    <x v="8"/>
  </r>
  <r>
    <s v="ID1126"/>
    <s v="Bachman"/>
    <n v="18.335000000000001"/>
    <x v="564"/>
    <s v="Yes"/>
    <x v="0"/>
    <x v="0"/>
    <x v="1"/>
    <x v="1"/>
    <x v="3"/>
    <x v="0"/>
    <s v="10-Dec-2004"/>
    <n v="1702.46"/>
    <x v="0"/>
    <x v="0"/>
    <x v="12"/>
    <x v="8"/>
  </r>
  <r>
    <s v="ID1127"/>
    <s v="Bednar"/>
    <n v="32.299999999999997"/>
    <x v="399"/>
    <s v="No"/>
    <x v="0"/>
    <x v="0"/>
    <x v="0"/>
    <x v="1"/>
    <x v="0"/>
    <x v="0"/>
    <s v="7-Nov-2004"/>
    <n v="1704.57"/>
    <x v="0"/>
    <x v="1"/>
    <x v="9"/>
    <x v="8"/>
  </r>
  <r>
    <s v="ID1128"/>
    <s v="Daye"/>
    <n v="27.74"/>
    <x v="410"/>
    <s v="No"/>
    <x v="0"/>
    <x v="0"/>
    <x v="0"/>
    <x v="1"/>
    <x v="1"/>
    <x v="0"/>
    <s v="14-Dec-2004"/>
    <n v="1704.7"/>
    <x v="0"/>
    <x v="0"/>
    <x v="14"/>
    <x v="8"/>
  </r>
  <r>
    <s v="ID1129"/>
    <s v="Clarke"/>
    <n v="24"/>
    <x v="138"/>
    <s v="Yes"/>
    <x v="0"/>
    <x v="0"/>
    <x v="3"/>
    <x v="1"/>
    <x v="2"/>
    <x v="2"/>
    <s v="6-Dec-2004"/>
    <n v="1705.62"/>
    <x v="0"/>
    <x v="2"/>
    <x v="15"/>
    <x v="8"/>
  </r>
  <r>
    <s v="ID1130"/>
    <s v="Koren"/>
    <n v="31.78"/>
    <x v="180"/>
    <s v="Yes"/>
    <x v="0"/>
    <x v="1"/>
    <x v="3"/>
    <x v="1"/>
    <x v="0"/>
    <x v="2"/>
    <s v="12-Dec-2004"/>
    <n v="1708.93"/>
    <x v="1"/>
    <x v="1"/>
    <x v="12"/>
    <x v="8"/>
  </r>
  <r>
    <s v="ID1131"/>
    <s v="Kuramoto"/>
    <n v="32.25"/>
    <x v="332"/>
    <s v="Yes"/>
    <x v="0"/>
    <x v="0"/>
    <x v="0"/>
    <x v="1"/>
    <x v="0"/>
    <x v="2"/>
    <s v="19-Sep-2004"/>
    <n v="1711.03"/>
    <x v="1"/>
    <x v="0"/>
    <x v="0"/>
    <x v="8"/>
  </r>
  <r>
    <s v="ID1132"/>
    <s v="Lynn"/>
    <n v="30.114999999999998"/>
    <x v="115"/>
    <s v="No"/>
    <x v="0"/>
    <x v="0"/>
    <x v="1"/>
    <x v="1"/>
    <x v="0"/>
    <x v="2"/>
    <s v="21-Sep-2004"/>
    <n v="1712.23"/>
    <x v="1"/>
    <x v="1"/>
    <x v="9"/>
    <x v="8"/>
  </r>
  <r>
    <s v="ID1133"/>
    <s v="Dierksen"/>
    <n v="22.41"/>
    <x v="64"/>
    <s v="No"/>
    <x v="0"/>
    <x v="0"/>
    <x v="0"/>
    <x v="1"/>
    <x v="2"/>
    <x v="0"/>
    <s v="10-Jun-2004"/>
    <n v="1719.44"/>
    <x v="1"/>
    <x v="0"/>
    <x v="0"/>
    <x v="8"/>
  </r>
  <r>
    <s v="ID1134"/>
    <s v="Zoeller"/>
    <n v="45.72"/>
    <x v="80"/>
    <s v="Yes"/>
    <x v="0"/>
    <x v="0"/>
    <x v="0"/>
    <x v="1"/>
    <x v="0"/>
    <x v="2"/>
    <s v="11-Sep-2004"/>
    <n v="1720.35"/>
    <x v="1"/>
    <x v="0"/>
    <x v="0"/>
    <x v="8"/>
  </r>
  <r>
    <s v="ID1135"/>
    <s v="Flesch"/>
    <n v="25"/>
    <x v="134"/>
    <s v="Yes"/>
    <x v="0"/>
    <x v="0"/>
    <x v="1"/>
    <x v="1"/>
    <x v="1"/>
    <x v="2"/>
    <s v="21-Oct-2004"/>
    <n v="1725.55"/>
    <x v="1"/>
    <x v="2"/>
    <x v="0"/>
    <x v="8"/>
  </r>
  <r>
    <s v="ID1136"/>
    <s v="Maltby"/>
    <n v="39.5"/>
    <x v="485"/>
    <s v="No"/>
    <x v="0"/>
    <x v="0"/>
    <x v="0"/>
    <x v="1"/>
    <x v="0"/>
    <x v="0"/>
    <s v="9-Sep-2004"/>
    <n v="1727.54"/>
    <x v="1"/>
    <x v="1"/>
    <x v="0"/>
    <x v="8"/>
  </r>
  <r>
    <s v="ID1137"/>
    <s v="Custance"/>
    <n v="37.729999999999997"/>
    <x v="565"/>
    <s v="No"/>
    <x v="0"/>
    <x v="0"/>
    <x v="0"/>
    <x v="1"/>
    <x v="0"/>
    <x v="0"/>
    <s v="21-Nov-2003"/>
    <n v="1727.79"/>
    <x v="1"/>
    <x v="0"/>
    <x v="4"/>
    <x v="5"/>
  </r>
  <r>
    <s v="ID1138"/>
    <s v="Choi"/>
    <n v="40.659999999999997"/>
    <x v="220"/>
    <s v="No"/>
    <x v="0"/>
    <x v="0"/>
    <x v="0"/>
    <x v="1"/>
    <x v="0"/>
    <x v="0"/>
    <s v="1-Sep-2003"/>
    <n v="1728.9"/>
    <x v="1"/>
    <x v="2"/>
    <x v="4"/>
    <x v="5"/>
  </r>
  <r>
    <s v="ID1139"/>
    <s v="Barnett"/>
    <n v="34.200000000000003"/>
    <x v="566"/>
    <s v="No"/>
    <x v="0"/>
    <x v="0"/>
    <x v="0"/>
    <x v="1"/>
    <x v="0"/>
    <x v="0"/>
    <s v="9-Nov-2003"/>
    <n v="1731.68"/>
    <x v="1"/>
    <x v="2"/>
    <x v="4"/>
    <x v="5"/>
  </r>
  <r>
    <s v="ID1140"/>
    <s v="Proulx"/>
    <n v="46.51"/>
    <x v="85"/>
    <s v="No"/>
    <x v="0"/>
    <x v="0"/>
    <x v="3"/>
    <x v="1"/>
    <x v="0"/>
    <x v="1"/>
    <s v="25-Jul-2003"/>
    <n v="1743.21"/>
    <x v="1"/>
    <x v="1"/>
    <x v="4"/>
    <x v="5"/>
  </r>
  <r>
    <s v="ID1141"/>
    <s v="Hamilton"/>
    <n v="28.88"/>
    <x v="320"/>
    <s v="Yes"/>
    <x v="0"/>
    <x v="1"/>
    <x v="3"/>
    <x v="1"/>
    <x v="1"/>
    <x v="2"/>
    <s v="28-Jul-2003"/>
    <n v="1744.47"/>
    <x v="1"/>
    <x v="1"/>
    <x v="4"/>
    <x v="5"/>
  </r>
  <r>
    <s v="ID1142"/>
    <s v="Lundine"/>
    <n v="33.914999999999999"/>
    <x v="453"/>
    <s v="No"/>
    <x v="0"/>
    <x v="0"/>
    <x v="0"/>
    <x v="1"/>
    <x v="0"/>
    <x v="0"/>
    <s v="26-Sep-2003"/>
    <n v="1748.77"/>
    <x v="1"/>
    <x v="1"/>
    <x v="4"/>
    <x v="5"/>
  </r>
  <r>
    <s v="ID1143"/>
    <s v="Paullin"/>
    <n v="24.32"/>
    <x v="259"/>
    <s v="Yes"/>
    <x v="0"/>
    <x v="1"/>
    <x v="3"/>
    <x v="1"/>
    <x v="2"/>
    <x v="1"/>
    <s v="7-Oct-1998"/>
    <n v="1756.6"/>
    <x v="1"/>
    <x v="0"/>
    <x v="0"/>
    <x v="33"/>
  </r>
  <r>
    <s v="ID1144"/>
    <s v="Delucia"/>
    <n v="25.8"/>
    <x v="567"/>
    <s v="No"/>
    <x v="0"/>
    <x v="0"/>
    <x v="0"/>
    <x v="1"/>
    <x v="1"/>
    <x v="0"/>
    <s v="19-Nov-2003"/>
    <n v="1759.34"/>
    <x v="1"/>
    <x v="1"/>
    <x v="4"/>
    <x v="5"/>
  </r>
  <r>
    <s v="ID1145"/>
    <s v="Valentine"/>
    <n v="21.56"/>
    <x v="525"/>
    <s v="No"/>
    <x v="0"/>
    <x v="0"/>
    <x v="0"/>
    <x v="1"/>
    <x v="2"/>
    <x v="0"/>
    <s v="13-Dec-2002"/>
    <n v="1769.53"/>
    <x v="1"/>
    <x v="0"/>
    <x v="1"/>
    <x v="42"/>
  </r>
  <r>
    <s v="ID1146"/>
    <s v="Mohara"/>
    <n v="31.6"/>
    <x v="423"/>
    <s v="No"/>
    <x v="0"/>
    <x v="0"/>
    <x v="0"/>
    <x v="1"/>
    <x v="0"/>
    <x v="0"/>
    <s v="25-Sep-1999"/>
    <n v="1815.88"/>
    <x v="1"/>
    <x v="0"/>
    <x v="0"/>
    <x v="32"/>
  </r>
  <r>
    <s v="ID1147"/>
    <s v="Fairbrother"/>
    <n v="42.93"/>
    <x v="375"/>
    <s v="No"/>
    <x v="0"/>
    <x v="0"/>
    <x v="3"/>
    <x v="1"/>
    <x v="0"/>
    <x v="2"/>
    <s v="19-Aug-2004"/>
    <n v="1822.54"/>
    <x v="1"/>
    <x v="1"/>
    <x v="1"/>
    <x v="8"/>
  </r>
  <r>
    <s v="ID1148"/>
    <s v="Fagan"/>
    <n v="26.72"/>
    <x v="56"/>
    <s v="No"/>
    <x v="0"/>
    <x v="0"/>
    <x v="1"/>
    <x v="1"/>
    <x v="1"/>
    <x v="1"/>
    <s v="17-Nov-1999"/>
    <n v="1824.29"/>
    <x v="1"/>
    <x v="0"/>
    <x v="0"/>
    <x v="32"/>
  </r>
  <r>
    <s v="ID1149"/>
    <s v="Toth"/>
    <n v="26.67"/>
    <x v="336"/>
    <s v="No"/>
    <x v="0"/>
    <x v="0"/>
    <x v="1"/>
    <x v="1"/>
    <x v="1"/>
    <x v="1"/>
    <s v="1-Oct-1999"/>
    <n v="1826.84"/>
    <x v="1"/>
    <x v="2"/>
    <x v="4"/>
    <x v="32"/>
  </r>
  <r>
    <s v="ID1150"/>
    <s v="Guinn"/>
    <n v="42.68"/>
    <x v="568"/>
    <s v="No"/>
    <x v="0"/>
    <x v="0"/>
    <x v="1"/>
    <x v="1"/>
    <x v="0"/>
    <x v="0"/>
    <s v="4-Aug-2003"/>
    <n v="1837.24"/>
    <x v="1"/>
    <x v="2"/>
    <x v="4"/>
    <x v="5"/>
  </r>
  <r>
    <s v="ID1151"/>
    <s v="Rogers"/>
    <n v="24.31"/>
    <x v="240"/>
    <s v="No"/>
    <x v="0"/>
    <x v="0"/>
    <x v="0"/>
    <x v="1"/>
    <x v="2"/>
    <x v="1"/>
    <s v="12-Dec-1999"/>
    <n v="1837.28"/>
    <x v="1"/>
    <x v="2"/>
    <x v="0"/>
    <x v="32"/>
  </r>
  <r>
    <s v="ID1152"/>
    <s v="Diviney"/>
    <n v="44.75"/>
    <x v="111"/>
    <s v="Yes"/>
    <x v="0"/>
    <x v="0"/>
    <x v="0"/>
    <x v="1"/>
    <x v="0"/>
    <x v="2"/>
    <s v="20-Jul-2003"/>
    <n v="1842.52"/>
    <x v="1"/>
    <x v="2"/>
    <x v="4"/>
    <x v="5"/>
  </r>
  <r>
    <s v="ID1153"/>
    <s v="Marlatt"/>
    <n v="30.78"/>
    <x v="569"/>
    <s v="No"/>
    <x v="0"/>
    <x v="0"/>
    <x v="1"/>
    <x v="1"/>
    <x v="0"/>
    <x v="0"/>
    <s v="6-Dec-1994"/>
    <n v="1850.55"/>
    <x v="1"/>
    <x v="2"/>
    <x v="1"/>
    <x v="35"/>
  </r>
  <r>
    <s v="ID1154"/>
    <s v="Ohler"/>
    <n v="21.86"/>
    <x v="400"/>
    <s v="No"/>
    <x v="0"/>
    <x v="0"/>
    <x v="0"/>
    <x v="1"/>
    <x v="2"/>
    <x v="0"/>
    <s v="27-Dec-2004"/>
    <n v="1863.45"/>
    <x v="1"/>
    <x v="1"/>
    <x v="11"/>
    <x v="8"/>
  </r>
  <r>
    <s v="ID1155"/>
    <s v="Mossler"/>
    <n v="49.09"/>
    <x v="562"/>
    <s v="Yes"/>
    <x v="0"/>
    <x v="0"/>
    <x v="0"/>
    <x v="1"/>
    <x v="0"/>
    <x v="1"/>
    <s v="2-Jul-1996"/>
    <n v="1865.98"/>
    <x v="1"/>
    <x v="0"/>
    <x v="1"/>
    <x v="9"/>
  </r>
  <r>
    <s v="ID1156"/>
    <s v="Segall"/>
    <n v="47.74"/>
    <x v="424"/>
    <s v="Yes"/>
    <x v="0"/>
    <x v="0"/>
    <x v="1"/>
    <x v="1"/>
    <x v="0"/>
    <x v="0"/>
    <s v="22-Sep-2002"/>
    <n v="1875.34"/>
    <x v="1"/>
    <x v="2"/>
    <x v="4"/>
    <x v="42"/>
  </r>
  <r>
    <s v="ID1157"/>
    <s v="Sprieser"/>
    <n v="30.2"/>
    <x v="502"/>
    <s v="Yes"/>
    <x v="0"/>
    <x v="0"/>
    <x v="1"/>
    <x v="1"/>
    <x v="0"/>
    <x v="0"/>
    <s v="29-Oct-2002"/>
    <n v="1877.93"/>
    <x v="1"/>
    <x v="1"/>
    <x v="0"/>
    <x v="42"/>
  </r>
  <r>
    <s v="ID1158"/>
    <s v="Blanco"/>
    <n v="33.25"/>
    <x v="513"/>
    <s v="Yes"/>
    <x v="0"/>
    <x v="0"/>
    <x v="1"/>
    <x v="1"/>
    <x v="0"/>
    <x v="0"/>
    <s v="29-Aug-2002"/>
    <n v="1880.07"/>
    <x v="1"/>
    <x v="2"/>
    <x v="0"/>
    <x v="42"/>
  </r>
  <r>
    <s v="ID1159"/>
    <s v="Sheptock"/>
    <n v="26.6"/>
    <x v="113"/>
    <s v="Yes"/>
    <x v="0"/>
    <x v="0"/>
    <x v="3"/>
    <x v="1"/>
    <x v="1"/>
    <x v="0"/>
    <s v="21-Aug-2002"/>
    <n v="1880.49"/>
    <x v="1"/>
    <x v="1"/>
    <x v="4"/>
    <x v="42"/>
  </r>
  <r>
    <s v="ID1160"/>
    <s v="Chruniak"/>
    <n v="26.35"/>
    <x v="200"/>
    <s v="No"/>
    <x v="0"/>
    <x v="0"/>
    <x v="1"/>
    <x v="1"/>
    <x v="1"/>
    <x v="1"/>
    <s v="6-Oct-1994"/>
    <n v="1908.9"/>
    <x v="1"/>
    <x v="0"/>
    <x v="0"/>
    <x v="35"/>
  </r>
  <r>
    <s v="ID1161"/>
    <s v="Miller"/>
    <n v="39.994999999999997"/>
    <x v="347"/>
    <s v="No"/>
    <x v="0"/>
    <x v="0"/>
    <x v="0"/>
    <x v="1"/>
    <x v="0"/>
    <x v="2"/>
    <s v="3-Aug-2001"/>
    <n v="1909.53"/>
    <x v="1"/>
    <x v="0"/>
    <x v="1"/>
    <x v="7"/>
  </r>
  <r>
    <s v="ID1162"/>
    <s v="Theis"/>
    <n v="22.92"/>
    <x v="231"/>
    <s v="Yes"/>
    <x v="0"/>
    <x v="0"/>
    <x v="3"/>
    <x v="1"/>
    <x v="2"/>
    <x v="1"/>
    <s v="9-Dec-2001"/>
    <n v="1917.32"/>
    <x v="1"/>
    <x v="2"/>
    <x v="1"/>
    <x v="7"/>
  </r>
  <r>
    <s v="ID1163"/>
    <s v="Sadler"/>
    <n v="24.78"/>
    <x v="180"/>
    <s v="Yes"/>
    <x v="0"/>
    <x v="0"/>
    <x v="1"/>
    <x v="1"/>
    <x v="2"/>
    <x v="2"/>
    <s v="7-Sep-2002"/>
    <n v="1964.78"/>
    <x v="1"/>
    <x v="1"/>
    <x v="4"/>
    <x v="42"/>
  </r>
  <r>
    <s v="ID1164"/>
    <s v="Auger"/>
    <n v="34.07"/>
    <x v="570"/>
    <s v="Yes"/>
    <x v="0"/>
    <x v="0"/>
    <x v="0"/>
    <x v="1"/>
    <x v="0"/>
    <x v="0"/>
    <s v="29-Jul-2002"/>
    <n v="1967.02"/>
    <x v="1"/>
    <x v="2"/>
    <x v="9"/>
    <x v="42"/>
  </r>
  <r>
    <s v="ID1165"/>
    <s v="Steadman"/>
    <n v="30.14"/>
    <x v="571"/>
    <s v="No"/>
    <x v="0"/>
    <x v="0"/>
    <x v="0"/>
    <x v="1"/>
    <x v="0"/>
    <x v="0"/>
    <s v="28-Sep-1998"/>
    <n v="1969.61"/>
    <x v="1"/>
    <x v="0"/>
    <x v="4"/>
    <x v="33"/>
  </r>
  <r>
    <s v="ID1166"/>
    <s v="McCarron"/>
    <n v="18.05"/>
    <x v="457"/>
    <s v="No"/>
    <x v="0"/>
    <x v="0"/>
    <x v="0"/>
    <x v="1"/>
    <x v="3"/>
    <x v="0"/>
    <s v="5-Oct-1998"/>
    <n v="1972.95"/>
    <x v="1"/>
    <x v="1"/>
    <x v="4"/>
    <x v="33"/>
  </r>
  <r>
    <s v="ID1167"/>
    <s v="Roecker"/>
    <n v="37.4"/>
    <x v="521"/>
    <s v="Yes"/>
    <x v="0"/>
    <x v="0"/>
    <x v="1"/>
    <x v="1"/>
    <x v="0"/>
    <x v="0"/>
    <s v="29-Sep-1998"/>
    <n v="1977.82"/>
    <x v="1"/>
    <x v="1"/>
    <x v="4"/>
    <x v="33"/>
  </r>
  <r>
    <s v="ID1168"/>
    <s v="Giumarra"/>
    <n v="25.75"/>
    <x v="572"/>
    <s v="No"/>
    <x v="0"/>
    <x v="0"/>
    <x v="0"/>
    <x v="1"/>
    <x v="1"/>
    <x v="0"/>
    <s v="16-Jul-2002"/>
    <n v="1980.07"/>
    <x v="1"/>
    <x v="0"/>
    <x v="4"/>
    <x v="42"/>
  </r>
  <r>
    <s v="ID1169"/>
    <s v="Peters"/>
    <n v="32.299999999999997"/>
    <x v="161"/>
    <s v="No"/>
    <x v="0"/>
    <x v="0"/>
    <x v="1"/>
    <x v="1"/>
    <x v="0"/>
    <x v="2"/>
    <s v="29-Dec-1998"/>
    <n v="1981.58"/>
    <x v="1"/>
    <x v="1"/>
    <x v="0"/>
    <x v="33"/>
  </r>
  <r>
    <s v="ID1170"/>
    <s v="Bower"/>
    <n v="28.61"/>
    <x v="136"/>
    <s v="No"/>
    <x v="0"/>
    <x v="1"/>
    <x v="3"/>
    <x v="1"/>
    <x v="1"/>
    <x v="1"/>
    <s v="14-Sep-1998"/>
    <n v="1986.93"/>
    <x v="1"/>
    <x v="2"/>
    <x v="0"/>
    <x v="33"/>
  </r>
  <r>
    <s v="ID1171"/>
    <s v="Chen"/>
    <n v="45.41"/>
    <x v="98"/>
    <s v="No"/>
    <x v="0"/>
    <x v="0"/>
    <x v="3"/>
    <x v="1"/>
    <x v="0"/>
    <x v="2"/>
    <s v="14-Aug-2001"/>
    <n v="2007.95"/>
    <x v="1"/>
    <x v="2"/>
    <x v="4"/>
    <x v="7"/>
  </r>
  <r>
    <s v="ID1172"/>
    <s v="Capriccioso"/>
    <n v="31.2"/>
    <x v="573"/>
    <s v="Yes"/>
    <x v="0"/>
    <x v="0"/>
    <x v="1"/>
    <x v="1"/>
    <x v="0"/>
    <x v="0"/>
    <s v="1-Jul-2001"/>
    <n v="2020.18"/>
    <x v="1"/>
    <x v="1"/>
    <x v="4"/>
    <x v="7"/>
  </r>
  <r>
    <s v="ID1173"/>
    <s v="Starbuck"/>
    <n v="29.83"/>
    <x v="570"/>
    <s v="Yes"/>
    <x v="0"/>
    <x v="0"/>
    <x v="3"/>
    <x v="1"/>
    <x v="1"/>
    <x v="0"/>
    <s v="6-Sep-2001"/>
    <n v="2020.55"/>
    <x v="1"/>
    <x v="2"/>
    <x v="0"/>
    <x v="7"/>
  </r>
  <r>
    <s v="ID1174"/>
    <s v="McMahon"/>
    <n v="29.06"/>
    <x v="188"/>
    <s v="No"/>
    <x v="0"/>
    <x v="0"/>
    <x v="0"/>
    <x v="1"/>
    <x v="1"/>
    <x v="2"/>
    <s v="4-Aug-2001"/>
    <n v="2026.97"/>
    <x v="1"/>
    <x v="2"/>
    <x v="0"/>
    <x v="7"/>
  </r>
  <r>
    <s v="ID1175"/>
    <s v="Rissell"/>
    <n v="27.454999999999998"/>
    <x v="297"/>
    <s v="No"/>
    <x v="0"/>
    <x v="0"/>
    <x v="1"/>
    <x v="1"/>
    <x v="1"/>
    <x v="1"/>
    <s v="2-Sep-2000"/>
    <n v="2045.69"/>
    <x v="1"/>
    <x v="0"/>
    <x v="1"/>
    <x v="43"/>
  </r>
  <r>
    <s v="ID1176"/>
    <s v="Kromroy"/>
    <n v="23.01"/>
    <x v="60"/>
    <s v="Yes"/>
    <x v="0"/>
    <x v="0"/>
    <x v="3"/>
    <x v="1"/>
    <x v="2"/>
    <x v="1"/>
    <s v="26-Jul-2000"/>
    <n v="2055.3200000000002"/>
    <x v="1"/>
    <x v="0"/>
    <x v="1"/>
    <x v="43"/>
  </r>
  <r>
    <s v="ID1177"/>
    <s v="Manfredi"/>
    <n v="31.39"/>
    <x v="574"/>
    <s v="Yes"/>
    <x v="0"/>
    <x v="0"/>
    <x v="0"/>
    <x v="1"/>
    <x v="0"/>
    <x v="0"/>
    <s v="12-Jun-2004"/>
    <n v="2094.1"/>
    <x v="1"/>
    <x v="2"/>
    <x v="11"/>
    <x v="8"/>
  </r>
  <r>
    <s v="ID1178"/>
    <s v="Manwaring"/>
    <n v="34.770000000000003"/>
    <x v="116"/>
    <s v="No"/>
    <x v="0"/>
    <x v="0"/>
    <x v="1"/>
    <x v="1"/>
    <x v="0"/>
    <x v="0"/>
    <s v="14-Aug-2001"/>
    <n v="2102.2600000000002"/>
    <x v="1"/>
    <x v="2"/>
    <x v="12"/>
    <x v="7"/>
  </r>
  <r>
    <s v="ID1179"/>
    <s v="Tomaszewski"/>
    <n v="24.48"/>
    <x v="161"/>
    <s v="Yes"/>
    <x v="0"/>
    <x v="0"/>
    <x v="1"/>
    <x v="1"/>
    <x v="2"/>
    <x v="2"/>
    <s v="22-Jun-2001"/>
    <n v="2103.08"/>
    <x v="1"/>
    <x v="2"/>
    <x v="4"/>
    <x v="7"/>
  </r>
  <r>
    <s v="ID1180"/>
    <s v="Gannon"/>
    <n v="22.61"/>
    <x v="575"/>
    <s v="No"/>
    <x v="0"/>
    <x v="0"/>
    <x v="1"/>
    <x v="1"/>
    <x v="2"/>
    <x v="0"/>
    <s v="21-Jul-1989"/>
    <n v="2106.2600000000002"/>
    <x v="0"/>
    <x v="2"/>
    <x v="0"/>
    <x v="37"/>
  </r>
  <r>
    <s v="ID1181"/>
    <s v="Frye"/>
    <n v="34.299999999999997"/>
    <x v="410"/>
    <s v="No"/>
    <x v="0"/>
    <x v="0"/>
    <x v="0"/>
    <x v="1"/>
    <x v="0"/>
    <x v="0"/>
    <s v="30-Sep-2003"/>
    <n v="2117.34"/>
    <x v="0"/>
    <x v="0"/>
    <x v="1"/>
    <x v="5"/>
  </r>
  <r>
    <s v="ID1182"/>
    <s v="Jenkins"/>
    <n v="46.09"/>
    <x v="576"/>
    <s v="No"/>
    <x v="0"/>
    <x v="0"/>
    <x v="1"/>
    <x v="1"/>
    <x v="0"/>
    <x v="2"/>
    <s v="4-Nov-2004"/>
    <n v="2118.61"/>
    <x v="0"/>
    <x v="1"/>
    <x v="1"/>
    <x v="8"/>
  </r>
  <r>
    <s v="ID1183"/>
    <s v="Currier"/>
    <n v="44.744999999999997"/>
    <x v="27"/>
    <s v="No"/>
    <x v="0"/>
    <x v="0"/>
    <x v="1"/>
    <x v="1"/>
    <x v="0"/>
    <x v="2"/>
    <s v="30-Aug-2003"/>
    <n v="2128.4299999999998"/>
    <x v="0"/>
    <x v="1"/>
    <x v="1"/>
    <x v="5"/>
  </r>
  <r>
    <s v="ID1184"/>
    <s v="Whittendale"/>
    <n v="26.33"/>
    <x v="242"/>
    <s v="Yes"/>
    <x v="0"/>
    <x v="0"/>
    <x v="3"/>
    <x v="1"/>
    <x v="1"/>
    <x v="0"/>
    <s v="22-Dec-2003"/>
    <n v="2130.6799999999998"/>
    <x v="0"/>
    <x v="0"/>
    <x v="1"/>
    <x v="5"/>
  </r>
  <r>
    <s v="ID1185"/>
    <s v="Rixe"/>
    <n v="26.6"/>
    <x v="354"/>
    <s v="No"/>
    <x v="0"/>
    <x v="0"/>
    <x v="1"/>
    <x v="1"/>
    <x v="1"/>
    <x v="0"/>
    <s v="1-Sep-2003"/>
    <n v="2134.9"/>
    <x v="0"/>
    <x v="0"/>
    <x v="1"/>
    <x v="5"/>
  </r>
  <r>
    <s v="ID1186"/>
    <s v="Ballon-Landa"/>
    <n v="27.5"/>
    <x v="483"/>
    <s v="No"/>
    <x v="0"/>
    <x v="0"/>
    <x v="0"/>
    <x v="1"/>
    <x v="1"/>
    <x v="0"/>
    <s v="26-Sep-2003"/>
    <n v="2136.88"/>
    <x v="0"/>
    <x v="2"/>
    <x v="1"/>
    <x v="5"/>
  </r>
  <r>
    <s v="ID1187"/>
    <s v="Zaferos"/>
    <n v="41.55"/>
    <x v="152"/>
    <s v="No"/>
    <x v="0"/>
    <x v="0"/>
    <x v="3"/>
    <x v="1"/>
    <x v="0"/>
    <x v="2"/>
    <s v="3-Sep-1997"/>
    <n v="2137.65"/>
    <x v="1"/>
    <x v="1"/>
    <x v="0"/>
    <x v="27"/>
  </r>
  <r>
    <s v="ID1188"/>
    <s v="Jackson"/>
    <n v="41.47"/>
    <x v="577"/>
    <s v="Yes"/>
    <x v="0"/>
    <x v="1"/>
    <x v="3"/>
    <x v="1"/>
    <x v="0"/>
    <x v="2"/>
    <s v="19-Aug-2003"/>
    <n v="2138.0700000000002"/>
    <x v="0"/>
    <x v="1"/>
    <x v="1"/>
    <x v="5"/>
  </r>
  <r>
    <s v="ID1189"/>
    <s v="Evans Marke"/>
    <n v="24.795000000000002"/>
    <x v="3"/>
    <s v="Yes"/>
    <x v="0"/>
    <x v="0"/>
    <x v="0"/>
    <x v="1"/>
    <x v="2"/>
    <x v="1"/>
    <s v="4-Oct-2004"/>
    <n v="2144.85"/>
    <x v="0"/>
    <x v="1"/>
    <x v="4"/>
    <x v="8"/>
  </r>
  <r>
    <s v="ID1190"/>
    <s v="Samland"/>
    <n v="29.48"/>
    <x v="507"/>
    <s v="Yes"/>
    <x v="0"/>
    <x v="1"/>
    <x v="3"/>
    <x v="1"/>
    <x v="1"/>
    <x v="2"/>
    <s v="22-Oct-2000"/>
    <n v="2154.36"/>
    <x v="0"/>
    <x v="2"/>
    <x v="4"/>
    <x v="43"/>
  </r>
  <r>
    <s v="ID1191"/>
    <s v="Shapiro"/>
    <n v="28.09"/>
    <x v="87"/>
    <s v="No"/>
    <x v="0"/>
    <x v="1"/>
    <x v="3"/>
    <x v="1"/>
    <x v="1"/>
    <x v="1"/>
    <s v="29-Nov-2000"/>
    <n v="2155.6799999999998"/>
    <x v="0"/>
    <x v="0"/>
    <x v="0"/>
    <x v="43"/>
  </r>
  <r>
    <s v="ID1192"/>
    <s v="Snitzer"/>
    <n v="32.729999999999997"/>
    <x v="27"/>
    <s v="No"/>
    <x v="0"/>
    <x v="0"/>
    <x v="3"/>
    <x v="1"/>
    <x v="0"/>
    <x v="2"/>
    <s v="10-Dec-2000"/>
    <n v="2156.75"/>
    <x v="0"/>
    <x v="2"/>
    <x v="0"/>
    <x v="43"/>
  </r>
  <r>
    <s v="ID1193"/>
    <s v="Herra Arroyo"/>
    <n v="27.36"/>
    <x v="254"/>
    <s v="No"/>
    <x v="0"/>
    <x v="0"/>
    <x v="0"/>
    <x v="1"/>
    <x v="1"/>
    <x v="0"/>
    <s v="23-Aug-2000"/>
    <n v="2166.73"/>
    <x v="0"/>
    <x v="2"/>
    <x v="4"/>
    <x v="43"/>
  </r>
  <r>
    <s v="ID1194"/>
    <s v="Watters"/>
    <n v="27.265000000000001"/>
    <x v="271"/>
    <s v="No"/>
    <x v="0"/>
    <x v="0"/>
    <x v="0"/>
    <x v="1"/>
    <x v="1"/>
    <x v="0"/>
    <s v="27-Sep-1994"/>
    <n v="2170.08"/>
    <x v="0"/>
    <x v="2"/>
    <x v="0"/>
    <x v="35"/>
  </r>
  <r>
    <s v="ID1195"/>
    <s v="Steele-Belkin"/>
    <n v="48.07"/>
    <x v="81"/>
    <s v="Yes"/>
    <x v="0"/>
    <x v="0"/>
    <x v="0"/>
    <x v="1"/>
    <x v="0"/>
    <x v="2"/>
    <s v="16-Dec-1991"/>
    <n v="2193.1999999999998"/>
    <x v="0"/>
    <x v="2"/>
    <x v="1"/>
    <x v="18"/>
  </r>
  <r>
    <s v="ID1196"/>
    <s v="Christensen"/>
    <n v="30.8"/>
    <x v="182"/>
    <s v="Yes"/>
    <x v="0"/>
    <x v="0"/>
    <x v="0"/>
    <x v="1"/>
    <x v="0"/>
    <x v="2"/>
    <s v="7-Dec-2004"/>
    <n v="2196.4699999999998"/>
    <x v="0"/>
    <x v="0"/>
    <x v="3"/>
    <x v="8"/>
  </r>
  <r>
    <s v="ID1197"/>
    <s v="Hodge"/>
    <n v="32.299999999999997"/>
    <x v="203"/>
    <s v="Yes"/>
    <x v="0"/>
    <x v="0"/>
    <x v="0"/>
    <x v="1"/>
    <x v="0"/>
    <x v="2"/>
    <s v="3-Sep-2004"/>
    <n v="2198.19"/>
    <x v="0"/>
    <x v="1"/>
    <x v="7"/>
    <x v="8"/>
  </r>
  <r>
    <s v="ID1198"/>
    <s v="Rusterholz"/>
    <n v="39.700000000000003"/>
    <x v="578"/>
    <s v="No"/>
    <x v="0"/>
    <x v="0"/>
    <x v="0"/>
    <x v="1"/>
    <x v="0"/>
    <x v="0"/>
    <s v="12-Sep-2004"/>
    <n v="2200.83"/>
    <x v="0"/>
    <x v="2"/>
    <x v="3"/>
    <x v="8"/>
  </r>
  <r>
    <s v="ID1199"/>
    <s v="Lafrance"/>
    <n v="35.97"/>
    <x v="480"/>
    <s v="No"/>
    <x v="0"/>
    <x v="0"/>
    <x v="0"/>
    <x v="1"/>
    <x v="0"/>
    <x v="0"/>
    <s v="27-Jul-2004"/>
    <n v="2201.1"/>
    <x v="0"/>
    <x v="0"/>
    <x v="0"/>
    <x v="8"/>
  </r>
  <r>
    <s v="ID1200"/>
    <s v="Hallis"/>
    <n v="25.86"/>
    <x v="407"/>
    <s v="Yes"/>
    <x v="0"/>
    <x v="0"/>
    <x v="3"/>
    <x v="1"/>
    <x v="1"/>
    <x v="0"/>
    <s v="13-Nov-2004"/>
    <n v="2205.98"/>
    <x v="0"/>
    <x v="0"/>
    <x v="3"/>
    <x v="8"/>
  </r>
  <r>
    <s v="ID1201"/>
    <s v="Marshall"/>
    <n v="30.03"/>
    <x v="73"/>
    <s v="No"/>
    <x v="0"/>
    <x v="0"/>
    <x v="0"/>
    <x v="1"/>
    <x v="0"/>
    <x v="0"/>
    <s v="6-Aug-2004"/>
    <n v="2207.6999999999998"/>
    <x v="0"/>
    <x v="2"/>
    <x v="3"/>
    <x v="8"/>
  </r>
  <r>
    <s v="ID1202"/>
    <s v="Salowitz"/>
    <n v="25.76"/>
    <x v="216"/>
    <s v="Yes"/>
    <x v="0"/>
    <x v="1"/>
    <x v="3"/>
    <x v="1"/>
    <x v="1"/>
    <x v="1"/>
    <s v="27-Jul-2004"/>
    <n v="2211.13"/>
    <x v="0"/>
    <x v="2"/>
    <x v="3"/>
    <x v="8"/>
  </r>
  <r>
    <s v="ID1203"/>
    <s v="Blake"/>
    <n v="22.42"/>
    <x v="71"/>
    <s v="No"/>
    <x v="0"/>
    <x v="0"/>
    <x v="0"/>
    <x v="1"/>
    <x v="2"/>
    <x v="0"/>
    <s v="17-Nov-1994"/>
    <n v="2213.21"/>
    <x v="0"/>
    <x v="2"/>
    <x v="0"/>
    <x v="35"/>
  </r>
  <r>
    <s v="ID1204"/>
    <s v="Langerak"/>
    <n v="33.18"/>
    <x v="214"/>
    <s v="Yes"/>
    <x v="0"/>
    <x v="0"/>
    <x v="3"/>
    <x v="1"/>
    <x v="0"/>
    <x v="1"/>
    <s v="13-Jun-2004"/>
    <n v="2217.4699999999998"/>
    <x v="0"/>
    <x v="1"/>
    <x v="3"/>
    <x v="8"/>
  </r>
  <r>
    <s v="ID1205"/>
    <s v="Bonilla"/>
    <n v="43.04"/>
    <x v="229"/>
    <s v="Yes"/>
    <x v="0"/>
    <x v="0"/>
    <x v="0"/>
    <x v="1"/>
    <x v="0"/>
    <x v="1"/>
    <s v="25-Sep-2004"/>
    <n v="2217.6"/>
    <x v="0"/>
    <x v="1"/>
    <x v="3"/>
    <x v="8"/>
  </r>
  <r>
    <s v="ID1206"/>
    <s v="Ciabattoni"/>
    <n v="34.15"/>
    <x v="326"/>
    <s v="Yes"/>
    <x v="0"/>
    <x v="0"/>
    <x v="3"/>
    <x v="1"/>
    <x v="0"/>
    <x v="2"/>
    <s v="12-Dec-2004"/>
    <n v="2219.4499999999998"/>
    <x v="0"/>
    <x v="1"/>
    <x v="0"/>
    <x v="8"/>
  </r>
  <r>
    <s v="ID1207"/>
    <s v="Escanero Palmer"/>
    <n v="25.78"/>
    <x v="178"/>
    <s v="No"/>
    <x v="0"/>
    <x v="0"/>
    <x v="0"/>
    <x v="1"/>
    <x v="1"/>
    <x v="1"/>
    <s v="10-Dec-2003"/>
    <n v="2221.56"/>
    <x v="0"/>
    <x v="0"/>
    <x v="1"/>
    <x v="5"/>
  </r>
  <r>
    <s v="ID1208"/>
    <s v="Lowe"/>
    <n v="21.02"/>
    <x v="385"/>
    <s v="Yes"/>
    <x v="0"/>
    <x v="1"/>
    <x v="3"/>
    <x v="1"/>
    <x v="2"/>
    <x v="0"/>
    <s v="30-Jun-2000"/>
    <n v="2250.84"/>
    <x v="0"/>
    <x v="2"/>
    <x v="14"/>
    <x v="43"/>
  </r>
  <r>
    <s v="ID1209"/>
    <s v="Osmark"/>
    <n v="37.51"/>
    <x v="579"/>
    <s v="No"/>
    <x v="0"/>
    <x v="0"/>
    <x v="1"/>
    <x v="1"/>
    <x v="0"/>
    <x v="0"/>
    <s v="11-Dec-2000"/>
    <n v="2254.8000000000002"/>
    <x v="0"/>
    <x v="0"/>
    <x v="9"/>
    <x v="43"/>
  </r>
  <r>
    <s v="ID1210"/>
    <s v="Lawson"/>
    <n v="25.745000000000001"/>
    <x v="184"/>
    <s v="Yes"/>
    <x v="0"/>
    <x v="0"/>
    <x v="0"/>
    <x v="1"/>
    <x v="1"/>
    <x v="1"/>
    <s v="12-Nov-2002"/>
    <n v="2261.5700000000002"/>
    <x v="0"/>
    <x v="1"/>
    <x v="1"/>
    <x v="42"/>
  </r>
  <r>
    <s v="ID1211"/>
    <s v="Warwick"/>
    <n v="31.35"/>
    <x v="517"/>
    <s v="No"/>
    <x v="0"/>
    <x v="0"/>
    <x v="1"/>
    <x v="1"/>
    <x v="0"/>
    <x v="0"/>
    <s v="16-Jun-1991"/>
    <n v="2277.7199999999998"/>
    <x v="0"/>
    <x v="1"/>
    <x v="0"/>
    <x v="18"/>
  </r>
  <r>
    <s v="ID1212"/>
    <s v="Magnuson"/>
    <n v="29.83"/>
    <x v="64"/>
    <s v="No"/>
    <x v="0"/>
    <x v="0"/>
    <x v="1"/>
    <x v="1"/>
    <x v="1"/>
    <x v="0"/>
    <s v="5-Oct-1989"/>
    <n v="2295.2399999999998"/>
    <x v="0"/>
    <x v="1"/>
    <x v="0"/>
    <x v="37"/>
  </r>
  <r>
    <s v="ID1213"/>
    <s v="Marsh"/>
    <n v="25.49"/>
    <x v="251"/>
    <s v="Yes"/>
    <x v="0"/>
    <x v="1"/>
    <x v="3"/>
    <x v="1"/>
    <x v="1"/>
    <x v="2"/>
    <s v="28-Nov-1996"/>
    <n v="2302.3000000000002"/>
    <x v="2"/>
    <x v="2"/>
    <x v="4"/>
    <x v="9"/>
  </r>
  <r>
    <s v="ID1214"/>
    <s v="Kari"/>
    <n v="34.1"/>
    <x v="113"/>
    <s v="No"/>
    <x v="0"/>
    <x v="0"/>
    <x v="0"/>
    <x v="1"/>
    <x v="0"/>
    <x v="0"/>
    <s v="6-Sep-2004"/>
    <n v="2304"/>
    <x v="0"/>
    <x v="0"/>
    <x v="0"/>
    <x v="8"/>
  </r>
  <r>
    <s v="ID1215"/>
    <s v="Standiford"/>
    <n v="25.84"/>
    <x v="349"/>
    <s v="No"/>
    <x v="0"/>
    <x v="0"/>
    <x v="1"/>
    <x v="1"/>
    <x v="1"/>
    <x v="0"/>
    <s v="17-Dec-1996"/>
    <n v="2322.62"/>
    <x v="0"/>
    <x v="1"/>
    <x v="0"/>
    <x v="9"/>
  </r>
  <r>
    <s v="ID1216"/>
    <s v="Sherwin"/>
    <n v="20.6"/>
    <x v="580"/>
    <s v="No"/>
    <x v="0"/>
    <x v="0"/>
    <x v="0"/>
    <x v="1"/>
    <x v="2"/>
    <x v="0"/>
    <s v="18-Nov-2003"/>
    <n v="2331.52"/>
    <x v="0"/>
    <x v="0"/>
    <x v="4"/>
    <x v="5"/>
  </r>
  <r>
    <s v="ID1217"/>
    <s v="Parker"/>
    <n v="28.88"/>
    <x v="581"/>
    <s v="No"/>
    <x v="0"/>
    <x v="0"/>
    <x v="0"/>
    <x v="1"/>
    <x v="1"/>
    <x v="0"/>
    <s v="21-Oct-1998"/>
    <n v="2352.9699999999998"/>
    <x v="1"/>
    <x v="0"/>
    <x v="1"/>
    <x v="33"/>
  </r>
  <r>
    <s v="ID1218"/>
    <s v="Blekeli"/>
    <n v="28.24"/>
    <x v="332"/>
    <s v="No"/>
    <x v="0"/>
    <x v="0"/>
    <x v="0"/>
    <x v="1"/>
    <x v="1"/>
    <x v="2"/>
    <s v="5-Nov-2002"/>
    <n v="2362.23"/>
    <x v="0"/>
    <x v="1"/>
    <x v="1"/>
    <x v="42"/>
  </r>
  <r>
    <s v="ID1219"/>
    <s v="Vangampleare"/>
    <n v="25.46"/>
    <x v="384"/>
    <s v="Yes"/>
    <x v="0"/>
    <x v="0"/>
    <x v="3"/>
    <x v="1"/>
    <x v="1"/>
    <x v="0"/>
    <s v="12-Dec-1988"/>
    <n v="2373.3000000000002"/>
    <x v="0"/>
    <x v="2"/>
    <x v="0"/>
    <x v="20"/>
  </r>
  <r>
    <s v="ID1220"/>
    <s v="Hiatt"/>
    <n v="29.64"/>
    <x v="137"/>
    <s v="Yes"/>
    <x v="0"/>
    <x v="0"/>
    <x v="0"/>
    <x v="1"/>
    <x v="1"/>
    <x v="0"/>
    <s v="10-Aug-1999"/>
    <n v="2396.1"/>
    <x v="0"/>
    <x v="1"/>
    <x v="12"/>
    <x v="32"/>
  </r>
  <r>
    <s v="ID1221"/>
    <s v="Tadesse"/>
    <n v="31.27"/>
    <x v="582"/>
    <s v="Yes"/>
    <x v="0"/>
    <x v="0"/>
    <x v="3"/>
    <x v="1"/>
    <x v="0"/>
    <x v="0"/>
    <s v="3-Jun-2001"/>
    <n v="2404.73"/>
    <x v="0"/>
    <x v="0"/>
    <x v="1"/>
    <x v="43"/>
  </r>
  <r>
    <s v="ID1222"/>
    <s v="Jaswell"/>
    <n v="19.95"/>
    <x v="149"/>
    <s v="Yes"/>
    <x v="0"/>
    <x v="0"/>
    <x v="0"/>
    <x v="1"/>
    <x v="2"/>
    <x v="1"/>
    <s v="12-Nov-1999"/>
    <n v="2416.96"/>
    <x v="0"/>
    <x v="2"/>
    <x v="4"/>
    <x v="32"/>
  </r>
  <r>
    <s v="ID1223"/>
    <s v="Phillips-Cook"/>
    <n v="21.3"/>
    <x v="583"/>
    <s v="No"/>
    <x v="0"/>
    <x v="0"/>
    <x v="1"/>
    <x v="1"/>
    <x v="2"/>
    <x v="0"/>
    <s v="21-Nov-1999"/>
    <n v="2438.06"/>
    <x v="0"/>
    <x v="2"/>
    <x v="0"/>
    <x v="32"/>
  </r>
  <r>
    <s v="ID1224"/>
    <s v="Clark"/>
    <n v="31.635000000000002"/>
    <x v="498"/>
    <s v="No"/>
    <x v="0"/>
    <x v="0"/>
    <x v="0"/>
    <x v="1"/>
    <x v="0"/>
    <x v="0"/>
    <s v="29-Jul-2002"/>
    <n v="2457.21"/>
    <x v="0"/>
    <x v="1"/>
    <x v="3"/>
    <x v="42"/>
  </r>
  <r>
    <s v="ID1225"/>
    <s v="Wang"/>
    <n v="23.9"/>
    <x v="16"/>
    <s v="Yes"/>
    <x v="0"/>
    <x v="0"/>
    <x v="1"/>
    <x v="1"/>
    <x v="2"/>
    <x v="0"/>
    <s v="19-Nov-1998"/>
    <n v="2457.5"/>
    <x v="0"/>
    <x v="1"/>
    <x v="4"/>
    <x v="33"/>
  </r>
  <r>
    <s v="ID1226"/>
    <s v="Desruisseaux"/>
    <n v="34.15"/>
    <x v="259"/>
    <s v="No"/>
    <x v="0"/>
    <x v="0"/>
    <x v="0"/>
    <x v="1"/>
    <x v="0"/>
    <x v="1"/>
    <s v="11-Jul-2002"/>
    <n v="2459.7199999999998"/>
    <x v="0"/>
    <x v="2"/>
    <x v="3"/>
    <x v="42"/>
  </r>
  <r>
    <s v="ID1227"/>
    <s v="Ripp"/>
    <n v="28.71"/>
    <x v="268"/>
    <s v="No"/>
    <x v="0"/>
    <x v="0"/>
    <x v="0"/>
    <x v="1"/>
    <x v="1"/>
    <x v="1"/>
    <s v="17-Aug-1998"/>
    <n v="2464.62"/>
    <x v="0"/>
    <x v="0"/>
    <x v="0"/>
    <x v="33"/>
  </r>
  <r>
    <s v="ID1228"/>
    <s v="Harris"/>
    <n v="36.700000000000003"/>
    <x v="234"/>
    <s v="Yes"/>
    <x v="0"/>
    <x v="0"/>
    <x v="1"/>
    <x v="1"/>
    <x v="0"/>
    <x v="0"/>
    <s v="2-Jul-1998"/>
    <n v="2473.33"/>
    <x v="0"/>
    <x v="0"/>
    <x v="0"/>
    <x v="33"/>
  </r>
  <r>
    <s v="ID1229"/>
    <s v="Shafer"/>
    <n v="34.1"/>
    <x v="275"/>
    <s v="Yes"/>
    <x v="0"/>
    <x v="0"/>
    <x v="1"/>
    <x v="1"/>
    <x v="0"/>
    <x v="0"/>
    <s v="20-Jun-1998"/>
    <n v="2480.98"/>
    <x v="0"/>
    <x v="2"/>
    <x v="0"/>
    <x v="33"/>
  </r>
  <r>
    <s v="ID1230"/>
    <s v="Hemesath"/>
    <n v="25.7"/>
    <x v="515"/>
    <s v="No"/>
    <x v="0"/>
    <x v="0"/>
    <x v="0"/>
    <x v="1"/>
    <x v="1"/>
    <x v="2"/>
    <s v="14-Oct-1995"/>
    <n v="2494.02"/>
    <x v="1"/>
    <x v="1"/>
    <x v="4"/>
    <x v="34"/>
  </r>
  <r>
    <s v="ID1231"/>
    <s v="Vinci"/>
    <n v="21.68"/>
    <x v="584"/>
    <s v="No"/>
    <x v="0"/>
    <x v="0"/>
    <x v="0"/>
    <x v="1"/>
    <x v="2"/>
    <x v="0"/>
    <s v="9-Jul-1995"/>
    <n v="2497.04"/>
    <x v="1"/>
    <x v="0"/>
    <x v="0"/>
    <x v="34"/>
  </r>
  <r>
    <s v="ID1232"/>
    <s v="Diamond-Husmann"/>
    <n v="25.175000000000001"/>
    <x v="435"/>
    <s v="No"/>
    <x v="0"/>
    <x v="0"/>
    <x v="0"/>
    <x v="1"/>
    <x v="1"/>
    <x v="2"/>
    <s v="15-Oct-1995"/>
    <n v="2498.41"/>
    <x v="1"/>
    <x v="0"/>
    <x v="0"/>
    <x v="34"/>
  </r>
  <r>
    <s v="ID1233"/>
    <s v="Soto"/>
    <n v="44.77"/>
    <x v="81"/>
    <s v="No"/>
    <x v="0"/>
    <x v="0"/>
    <x v="1"/>
    <x v="1"/>
    <x v="0"/>
    <x v="2"/>
    <s v="6-Sep-2004"/>
    <n v="2500.9299999999998"/>
    <x v="0"/>
    <x v="2"/>
    <x v="1"/>
    <x v="8"/>
  </r>
  <r>
    <s v="ID1234"/>
    <s v="Howard"/>
    <n v="37.07"/>
    <x v="363"/>
    <s v="No"/>
    <x v="0"/>
    <x v="0"/>
    <x v="1"/>
    <x v="1"/>
    <x v="0"/>
    <x v="2"/>
    <s v="5-Aug-1991"/>
    <n v="2510.79"/>
    <x v="0"/>
    <x v="1"/>
    <x v="0"/>
    <x v="18"/>
  </r>
  <r>
    <s v="ID1235"/>
    <s v="Patrick"/>
    <n v="39.799999999999997"/>
    <x v="585"/>
    <s v="No"/>
    <x v="0"/>
    <x v="1"/>
    <x v="3"/>
    <x v="1"/>
    <x v="0"/>
    <x v="2"/>
    <s v="2-Nov-1997"/>
    <n v="2523.17"/>
    <x v="1"/>
    <x v="1"/>
    <x v="1"/>
    <x v="27"/>
  </r>
  <r>
    <s v="ID1236"/>
    <s v="Dacko"/>
    <n v="26.36"/>
    <x v="538"/>
    <s v="No"/>
    <x v="0"/>
    <x v="1"/>
    <x v="3"/>
    <x v="1"/>
    <x v="1"/>
    <x v="2"/>
    <s v="25-Aug-2000"/>
    <n v="2527.8200000000002"/>
    <x v="0"/>
    <x v="0"/>
    <x v="1"/>
    <x v="43"/>
  </r>
  <r>
    <s v="ID1237"/>
    <s v="Glassey"/>
    <n v="29.925000000000001"/>
    <x v="586"/>
    <s v="No"/>
    <x v="0"/>
    <x v="0"/>
    <x v="1"/>
    <x v="1"/>
    <x v="0"/>
    <x v="0"/>
    <s v="28-Jul-1997"/>
    <n v="2534.39"/>
    <x v="1"/>
    <x v="0"/>
    <x v="1"/>
    <x v="27"/>
  </r>
  <r>
    <s v="ID1238"/>
    <s v="Frechette"/>
    <n v="37.29"/>
    <x v="284"/>
    <s v="No"/>
    <x v="0"/>
    <x v="0"/>
    <x v="0"/>
    <x v="1"/>
    <x v="0"/>
    <x v="0"/>
    <s v="1-Oct-1990"/>
    <n v="2540.39"/>
    <x v="0"/>
    <x v="2"/>
    <x v="0"/>
    <x v="16"/>
  </r>
  <r>
    <s v="ID1239"/>
    <s v="Benitez"/>
    <n v="30.2"/>
    <x v="499"/>
    <s v="No"/>
    <x v="0"/>
    <x v="0"/>
    <x v="0"/>
    <x v="1"/>
    <x v="0"/>
    <x v="0"/>
    <s v="17-Nov-1991"/>
    <n v="2545.6799999999998"/>
    <x v="0"/>
    <x v="1"/>
    <x v="0"/>
    <x v="18"/>
  </r>
  <r>
    <s v="ID1240"/>
    <s v="Gauthier"/>
    <n v="24.225000000000001"/>
    <x v="69"/>
    <s v="Yes"/>
    <x v="0"/>
    <x v="1"/>
    <x v="3"/>
    <x v="1"/>
    <x v="2"/>
    <x v="2"/>
    <s v="20-Jul-2002"/>
    <n v="2585.04"/>
    <x v="0"/>
    <x v="2"/>
    <x v="5"/>
    <x v="42"/>
  </r>
  <r>
    <s v="ID1241"/>
    <s v="Fazioli"/>
    <n v="31.445"/>
    <x v="509"/>
    <s v="No"/>
    <x v="0"/>
    <x v="0"/>
    <x v="0"/>
    <x v="1"/>
    <x v="0"/>
    <x v="0"/>
    <s v="15-Oct-2001"/>
    <n v="2585.27"/>
    <x v="0"/>
    <x v="0"/>
    <x v="4"/>
    <x v="7"/>
  </r>
  <r>
    <s v="ID1242"/>
    <s v="Chorney"/>
    <n v="38.880000000000003"/>
    <x v="144"/>
    <s v="No"/>
    <x v="0"/>
    <x v="0"/>
    <x v="3"/>
    <x v="1"/>
    <x v="0"/>
    <x v="2"/>
    <s v="28-Jul-2001"/>
    <n v="2585.85"/>
    <x v="0"/>
    <x v="2"/>
    <x v="3"/>
    <x v="7"/>
  </r>
  <r>
    <s v="ID1243"/>
    <s v="Dannenhauer"/>
    <n v="43.89"/>
    <x v="147"/>
    <s v="Yes"/>
    <x v="0"/>
    <x v="0"/>
    <x v="0"/>
    <x v="1"/>
    <x v="0"/>
    <x v="1"/>
    <s v="26-Aug-2001"/>
    <n v="2597.7800000000002"/>
    <x v="0"/>
    <x v="1"/>
    <x v="4"/>
    <x v="7"/>
  </r>
  <r>
    <s v="ID1244"/>
    <s v="McComb"/>
    <n v="25.6"/>
    <x v="120"/>
    <s v="No"/>
    <x v="0"/>
    <x v="0"/>
    <x v="1"/>
    <x v="1"/>
    <x v="1"/>
    <x v="2"/>
    <s v="26-Aug-1997"/>
    <n v="2632.99"/>
    <x v="0"/>
    <x v="1"/>
    <x v="4"/>
    <x v="27"/>
  </r>
  <r>
    <s v="ID1245"/>
    <s v="Blake"/>
    <n v="29.545000000000002"/>
    <x v="12"/>
    <s v="Yes"/>
    <x v="0"/>
    <x v="0"/>
    <x v="3"/>
    <x v="1"/>
    <x v="1"/>
    <x v="0"/>
    <s v="24-Jun-2000"/>
    <n v="2639.04"/>
    <x v="0"/>
    <x v="2"/>
    <x v="1"/>
    <x v="43"/>
  </r>
  <r>
    <s v="ID1246"/>
    <s v="Sambasivam"/>
    <n v="23.25"/>
    <x v="499"/>
    <s v="Yes"/>
    <x v="0"/>
    <x v="0"/>
    <x v="0"/>
    <x v="1"/>
    <x v="2"/>
    <x v="0"/>
    <s v="9-Dec-2000"/>
    <n v="2643.27"/>
    <x v="0"/>
    <x v="1"/>
    <x v="1"/>
    <x v="43"/>
  </r>
  <r>
    <s v="ID1247"/>
    <s v="Maina"/>
    <n v="43.95"/>
    <x v="587"/>
    <s v="Yes"/>
    <x v="0"/>
    <x v="1"/>
    <x v="3"/>
    <x v="1"/>
    <x v="0"/>
    <x v="2"/>
    <s v="5-Aug-1996"/>
    <n v="2680.95"/>
    <x v="1"/>
    <x v="2"/>
    <x v="1"/>
    <x v="9"/>
  </r>
  <r>
    <s v="ID1248"/>
    <s v="Keshian"/>
    <n v="21.85"/>
    <x v="548"/>
    <s v="No"/>
    <x v="0"/>
    <x v="0"/>
    <x v="0"/>
    <x v="1"/>
    <x v="2"/>
    <x v="0"/>
    <s v="17-Sep-1994"/>
    <n v="2684.69"/>
    <x v="0"/>
    <x v="2"/>
    <x v="0"/>
    <x v="35"/>
  </r>
  <r>
    <s v="ID1249"/>
    <s v="Maas"/>
    <n v="25.73"/>
    <x v="588"/>
    <s v="No"/>
    <x v="0"/>
    <x v="0"/>
    <x v="1"/>
    <x v="1"/>
    <x v="1"/>
    <x v="0"/>
    <s v="2-Oct-1994"/>
    <n v="2689.5"/>
    <x v="1"/>
    <x v="2"/>
    <x v="0"/>
    <x v="35"/>
  </r>
  <r>
    <s v="ID1250"/>
    <s v="Sinasac"/>
    <n v="32.229999999999997"/>
    <x v="350"/>
    <s v="No"/>
    <x v="0"/>
    <x v="0"/>
    <x v="0"/>
    <x v="1"/>
    <x v="0"/>
    <x v="0"/>
    <s v="13-Jun-1996"/>
    <n v="2699.57"/>
    <x v="0"/>
    <x v="1"/>
    <x v="1"/>
    <x v="9"/>
  </r>
  <r>
    <s v="ID1251"/>
    <s v="Van De Kamp"/>
    <n v="32.204999999999998"/>
    <x v="105"/>
    <s v="No"/>
    <x v="0"/>
    <x v="0"/>
    <x v="1"/>
    <x v="1"/>
    <x v="0"/>
    <x v="1"/>
    <s v="17-Jul-2003"/>
    <n v="2709.11"/>
    <x v="0"/>
    <x v="2"/>
    <x v="1"/>
    <x v="5"/>
  </r>
  <r>
    <s v="ID1252"/>
    <s v="Ruffo"/>
    <n v="26.41"/>
    <x v="337"/>
    <s v="No"/>
    <x v="0"/>
    <x v="0"/>
    <x v="1"/>
    <x v="1"/>
    <x v="1"/>
    <x v="2"/>
    <s v="21-Nov-2003"/>
    <n v="2709.24"/>
    <x v="0"/>
    <x v="2"/>
    <x v="1"/>
    <x v="5"/>
  </r>
  <r>
    <s v="ID1253"/>
    <s v="Long"/>
    <n v="30.2"/>
    <x v="178"/>
    <s v="Yes"/>
    <x v="0"/>
    <x v="0"/>
    <x v="0"/>
    <x v="1"/>
    <x v="0"/>
    <x v="1"/>
    <s v="1-Dec-2003"/>
    <n v="2710.83"/>
    <x v="0"/>
    <x v="0"/>
    <x v="1"/>
    <x v="5"/>
  </r>
  <r>
    <s v="ID1254"/>
    <s v="Rohde"/>
    <n v="31.26"/>
    <x v="425"/>
    <s v="Yes"/>
    <x v="0"/>
    <x v="0"/>
    <x v="3"/>
    <x v="1"/>
    <x v="0"/>
    <x v="1"/>
    <s v="6-Aug-2003"/>
    <n v="2719.28"/>
    <x v="0"/>
    <x v="2"/>
    <x v="1"/>
    <x v="5"/>
  </r>
  <r>
    <s v="ID1255"/>
    <s v="Bonzi"/>
    <n v="33.725000000000001"/>
    <x v="589"/>
    <s v="Yes"/>
    <x v="0"/>
    <x v="0"/>
    <x v="0"/>
    <x v="1"/>
    <x v="0"/>
    <x v="0"/>
    <s v="30-Oct-1997"/>
    <n v="2721.32"/>
    <x v="2"/>
    <x v="0"/>
    <x v="10"/>
    <x v="27"/>
  </r>
  <r>
    <s v="ID1256"/>
    <s v="Moore"/>
    <n v="28.9"/>
    <x v="300"/>
    <s v="Yes"/>
    <x v="0"/>
    <x v="0"/>
    <x v="0"/>
    <x v="1"/>
    <x v="1"/>
    <x v="1"/>
    <s v="20-Aug-1988"/>
    <n v="2726.06"/>
    <x v="0"/>
    <x v="2"/>
    <x v="0"/>
    <x v="20"/>
  </r>
  <r>
    <s v="ID1257"/>
    <s v="McGrane"/>
    <n v="45.69"/>
    <x v="46"/>
    <s v="Yes"/>
    <x v="0"/>
    <x v="0"/>
    <x v="0"/>
    <x v="1"/>
    <x v="0"/>
    <x v="2"/>
    <s v="6-Oct-1997"/>
    <n v="2727.4"/>
    <x v="1"/>
    <x v="0"/>
    <x v="9"/>
    <x v="27"/>
  </r>
  <r>
    <s v="ID1258"/>
    <s v="Stepnowski"/>
    <n v="21.03"/>
    <x v="364"/>
    <s v="No"/>
    <x v="0"/>
    <x v="0"/>
    <x v="0"/>
    <x v="1"/>
    <x v="2"/>
    <x v="0"/>
    <s v="3-Dec-2003"/>
    <n v="2730.11"/>
    <x v="0"/>
    <x v="0"/>
    <x v="1"/>
    <x v="5"/>
  </r>
  <r>
    <s v="ID1259"/>
    <s v="Merkle"/>
    <n v="37"/>
    <x v="356"/>
    <s v="No"/>
    <x v="0"/>
    <x v="0"/>
    <x v="0"/>
    <x v="1"/>
    <x v="0"/>
    <x v="0"/>
    <s v="17-Dec-2000"/>
    <n v="2731.91"/>
    <x v="0"/>
    <x v="0"/>
    <x v="3"/>
    <x v="43"/>
  </r>
  <r>
    <s v="ID1260"/>
    <s v="Schaefer"/>
    <n v="25.4"/>
    <x v="499"/>
    <s v="No"/>
    <x v="0"/>
    <x v="0"/>
    <x v="0"/>
    <x v="1"/>
    <x v="1"/>
    <x v="0"/>
    <s v="11-Oct-2000"/>
    <n v="2755.02"/>
    <x v="0"/>
    <x v="1"/>
    <x v="3"/>
    <x v="43"/>
  </r>
  <r>
    <s v="ID1261"/>
    <s v="Vigneron"/>
    <n v="32.299999999999997"/>
    <x v="116"/>
    <s v="No"/>
    <x v="0"/>
    <x v="0"/>
    <x v="0"/>
    <x v="1"/>
    <x v="0"/>
    <x v="0"/>
    <s v="10-Aug-1997"/>
    <n v="2758.99"/>
    <x v="0"/>
    <x v="1"/>
    <x v="1"/>
    <x v="27"/>
  </r>
  <r>
    <s v="ID1262"/>
    <s v="Mucci"/>
    <n v="23.94"/>
    <x v="117"/>
    <s v="Yes"/>
    <x v="0"/>
    <x v="1"/>
    <x v="3"/>
    <x v="1"/>
    <x v="2"/>
    <x v="2"/>
    <s v="14-Nov-2004"/>
    <n v="2773.46"/>
    <x v="0"/>
    <x v="1"/>
    <x v="5"/>
    <x v="8"/>
  </r>
  <r>
    <s v="ID1263"/>
    <s v="MacDonald"/>
    <n v="46.4"/>
    <x v="268"/>
    <s v="No"/>
    <x v="0"/>
    <x v="0"/>
    <x v="0"/>
    <x v="1"/>
    <x v="0"/>
    <x v="1"/>
    <s v="9-Jun-1999"/>
    <n v="2775.19"/>
    <x v="0"/>
    <x v="1"/>
    <x v="1"/>
    <x v="32"/>
  </r>
  <r>
    <s v="ID1264"/>
    <s v="Deng"/>
    <n v="40.375"/>
    <x v="178"/>
    <s v="Yes"/>
    <x v="0"/>
    <x v="0"/>
    <x v="0"/>
    <x v="1"/>
    <x v="0"/>
    <x v="1"/>
    <s v="29-Aug-1999"/>
    <n v="2775.19"/>
    <x v="0"/>
    <x v="1"/>
    <x v="1"/>
    <x v="32"/>
  </r>
  <r>
    <s v="ID1265"/>
    <s v="De Mata"/>
    <n v="28.7"/>
    <x v="302"/>
    <s v="No"/>
    <x v="0"/>
    <x v="0"/>
    <x v="1"/>
    <x v="1"/>
    <x v="1"/>
    <x v="0"/>
    <s v="24-Dec-1999"/>
    <n v="2789.06"/>
    <x v="0"/>
    <x v="0"/>
    <x v="1"/>
    <x v="32"/>
  </r>
  <r>
    <s v="ID1266"/>
    <s v="Strickland"/>
    <n v="26.63"/>
    <x v="155"/>
    <s v="No"/>
    <x v="0"/>
    <x v="0"/>
    <x v="0"/>
    <x v="1"/>
    <x v="1"/>
    <x v="1"/>
    <s v="4-Aug-2004"/>
    <n v="2801.26"/>
    <x v="0"/>
    <x v="0"/>
    <x v="0"/>
    <x v="8"/>
  </r>
  <r>
    <s v="ID1267"/>
    <s v="Cheney"/>
    <n v="22.515000000000001"/>
    <x v="590"/>
    <s v="No"/>
    <x v="0"/>
    <x v="0"/>
    <x v="1"/>
    <x v="1"/>
    <x v="2"/>
    <x v="0"/>
    <s v="23-Sep-2003"/>
    <n v="2803.7"/>
    <x v="0"/>
    <x v="1"/>
    <x v="1"/>
    <x v="5"/>
  </r>
  <r>
    <s v="ID1268"/>
    <s v="Godoy"/>
    <n v="36.575000000000003"/>
    <x v="455"/>
    <s v="No"/>
    <x v="0"/>
    <x v="0"/>
    <x v="0"/>
    <x v="1"/>
    <x v="0"/>
    <x v="0"/>
    <s v="1-Oct-2000"/>
    <n v="2819.51"/>
    <x v="0"/>
    <x v="0"/>
    <x v="4"/>
    <x v="43"/>
  </r>
  <r>
    <s v="ID1269"/>
    <s v="RIDer"/>
    <n v="23.66"/>
    <x v="78"/>
    <s v="Yes"/>
    <x v="0"/>
    <x v="1"/>
    <x v="3"/>
    <x v="1"/>
    <x v="2"/>
    <x v="2"/>
    <s v="15-Nov-1998"/>
    <n v="2842.76"/>
    <x v="0"/>
    <x v="0"/>
    <x v="1"/>
    <x v="33"/>
  </r>
  <r>
    <s v="ID1270"/>
    <s v="Evans"/>
    <n v="18.62"/>
    <x v="591"/>
    <s v="No"/>
    <x v="0"/>
    <x v="0"/>
    <x v="0"/>
    <x v="1"/>
    <x v="2"/>
    <x v="0"/>
    <s v="4-Sep-1998"/>
    <n v="2855.44"/>
    <x v="0"/>
    <x v="0"/>
    <x v="1"/>
    <x v="33"/>
  </r>
  <r>
    <s v="ID1271"/>
    <s v="Anderson"/>
    <n v="19.190000000000001"/>
    <x v="367"/>
    <s v="Yes"/>
    <x v="0"/>
    <x v="0"/>
    <x v="3"/>
    <x v="1"/>
    <x v="2"/>
    <x v="0"/>
    <s v="1-Nov-1993"/>
    <n v="2866.09"/>
    <x v="1"/>
    <x v="0"/>
    <x v="4"/>
    <x v="10"/>
  </r>
  <r>
    <s v="ID1272"/>
    <s v="Walters"/>
    <n v="27.5"/>
    <x v="100"/>
    <s v="No"/>
    <x v="0"/>
    <x v="0"/>
    <x v="0"/>
    <x v="1"/>
    <x v="1"/>
    <x v="1"/>
    <s v="12-Aug-1993"/>
    <n v="2867.12"/>
    <x v="2"/>
    <x v="0"/>
    <x v="0"/>
    <x v="10"/>
  </r>
  <r>
    <s v="ID1273"/>
    <s v="Leboeuf"/>
    <n v="27.36"/>
    <x v="10"/>
    <s v="No"/>
    <x v="0"/>
    <x v="1"/>
    <x v="3"/>
    <x v="1"/>
    <x v="1"/>
    <x v="1"/>
    <s v="21-Jun-1996"/>
    <n v="2897.32"/>
    <x v="1"/>
    <x v="0"/>
    <x v="9"/>
    <x v="9"/>
  </r>
  <r>
    <s v="ID1274"/>
    <s v="Scheibel"/>
    <n v="20.350000000000001"/>
    <x v="243"/>
    <s v="No"/>
    <x v="0"/>
    <x v="0"/>
    <x v="0"/>
    <x v="1"/>
    <x v="2"/>
    <x v="2"/>
    <s v="14-Jul-2000"/>
    <n v="2897.46"/>
    <x v="0"/>
    <x v="1"/>
    <x v="1"/>
    <x v="43"/>
  </r>
  <r>
    <s v="ID1275"/>
    <s v="Ritter"/>
    <n v="24.035"/>
    <x v="184"/>
    <s v="No"/>
    <x v="0"/>
    <x v="0"/>
    <x v="0"/>
    <x v="1"/>
    <x v="2"/>
    <x v="1"/>
    <s v="1-Nov-1999"/>
    <n v="2899.49"/>
    <x v="0"/>
    <x v="2"/>
    <x v="3"/>
    <x v="32"/>
  </r>
  <r>
    <s v="ID1276"/>
    <s v="Deeg"/>
    <n v="23.56"/>
    <x v="412"/>
    <s v="No"/>
    <x v="0"/>
    <x v="0"/>
    <x v="0"/>
    <x v="1"/>
    <x v="2"/>
    <x v="1"/>
    <s v="24-Oct-1996"/>
    <n v="2902.91"/>
    <x v="0"/>
    <x v="2"/>
    <x v="0"/>
    <x v="9"/>
  </r>
  <r>
    <s v="ID1277"/>
    <s v="Pretot"/>
    <n v="27.17"/>
    <x v="592"/>
    <s v="No"/>
    <x v="0"/>
    <x v="0"/>
    <x v="1"/>
    <x v="1"/>
    <x v="1"/>
    <x v="0"/>
    <s v="13-Jun-1996"/>
    <n v="2904.09"/>
    <x v="0"/>
    <x v="2"/>
    <x v="4"/>
    <x v="9"/>
  </r>
  <r>
    <s v="ID1278"/>
    <s v="Willsey"/>
    <n v="34.32"/>
    <x v="155"/>
    <s v="Yes"/>
    <x v="0"/>
    <x v="1"/>
    <x v="3"/>
    <x v="1"/>
    <x v="0"/>
    <x v="1"/>
    <s v="5-Jun-2003"/>
    <n v="2913.57"/>
    <x v="0"/>
    <x v="2"/>
    <x v="4"/>
    <x v="42"/>
  </r>
  <r>
    <s v="ID1279"/>
    <s v="Roach"/>
    <n v="23.87"/>
    <x v="372"/>
    <s v="Yes"/>
    <x v="0"/>
    <x v="1"/>
    <x v="3"/>
    <x v="1"/>
    <x v="2"/>
    <x v="2"/>
    <s v="30-Jun-1996"/>
    <n v="2927.06"/>
    <x v="0"/>
    <x v="2"/>
    <x v="0"/>
    <x v="9"/>
  </r>
  <r>
    <s v="ID1280"/>
    <s v="Jacobsen"/>
    <n v="30.15"/>
    <x v="69"/>
    <s v="No"/>
    <x v="0"/>
    <x v="0"/>
    <x v="3"/>
    <x v="1"/>
    <x v="0"/>
    <x v="2"/>
    <s v="24-Sep-1995"/>
    <n v="2974.13"/>
    <x v="0"/>
    <x v="1"/>
    <x v="4"/>
    <x v="34"/>
  </r>
  <r>
    <s v="ID1281"/>
    <s v="O'Hora"/>
    <n v="26.36"/>
    <x v="315"/>
    <s v="No"/>
    <x v="0"/>
    <x v="0"/>
    <x v="0"/>
    <x v="1"/>
    <x v="1"/>
    <x v="2"/>
    <s v="18-Jun-1987"/>
    <n v="2979.52"/>
    <x v="0"/>
    <x v="0"/>
    <x v="0"/>
    <x v="29"/>
  </r>
  <r>
    <s v="ID1282"/>
    <s v="Amato"/>
    <n v="45.32"/>
    <x v="593"/>
    <s v="Yes"/>
    <x v="0"/>
    <x v="0"/>
    <x v="3"/>
    <x v="1"/>
    <x v="0"/>
    <x v="0"/>
    <s v="20-Nov-1991"/>
    <n v="2985.67"/>
    <x v="0"/>
    <x v="2"/>
    <x v="0"/>
    <x v="18"/>
  </r>
  <r>
    <s v="ID1283"/>
    <s v="Reed"/>
    <n v="31.93"/>
    <x v="48"/>
    <s v="Yes"/>
    <x v="0"/>
    <x v="0"/>
    <x v="3"/>
    <x v="1"/>
    <x v="0"/>
    <x v="2"/>
    <s v="15-Dec-2002"/>
    <n v="3012.22"/>
    <x v="0"/>
    <x v="0"/>
    <x v="1"/>
    <x v="42"/>
  </r>
  <r>
    <s v="ID1284"/>
    <s v="Wegner"/>
    <n v="36"/>
    <x v="539"/>
    <s v="Yes"/>
    <x v="0"/>
    <x v="0"/>
    <x v="3"/>
    <x v="1"/>
    <x v="0"/>
    <x v="0"/>
    <s v="28-Sep-1988"/>
    <n v="3018.04"/>
    <x v="0"/>
    <x v="2"/>
    <x v="1"/>
    <x v="20"/>
  </r>
  <r>
    <s v="ID1285"/>
    <s v="Bokun"/>
    <n v="32"/>
    <x v="594"/>
    <s v="Yes"/>
    <x v="0"/>
    <x v="0"/>
    <x v="3"/>
    <x v="1"/>
    <x v="0"/>
    <x v="0"/>
    <s v="19-Dec-1997"/>
    <n v="3021.81"/>
    <x v="0"/>
    <x v="0"/>
    <x v="1"/>
    <x v="27"/>
  </r>
  <r>
    <s v="ID1286"/>
    <s v="Ainsley"/>
    <n v="29.37"/>
    <x v="126"/>
    <s v="Yes"/>
    <x v="0"/>
    <x v="0"/>
    <x v="3"/>
    <x v="1"/>
    <x v="1"/>
    <x v="0"/>
    <s v="15-Sep-1998"/>
    <n v="3044.21"/>
    <x v="0"/>
    <x v="0"/>
    <x v="3"/>
    <x v="33"/>
  </r>
  <r>
    <s v="ID1287"/>
    <s v="Foster"/>
    <n v="23.6"/>
    <x v="565"/>
    <s v="Yes"/>
    <x v="0"/>
    <x v="0"/>
    <x v="3"/>
    <x v="1"/>
    <x v="2"/>
    <x v="0"/>
    <s v="9-Aug-1998"/>
    <n v="3046.06"/>
    <x v="0"/>
    <x v="1"/>
    <x v="7"/>
    <x v="33"/>
  </r>
  <r>
    <s v="ID1288"/>
    <s v="Overpeck"/>
    <n v="33.155000000000001"/>
    <x v="354"/>
    <s v="Yes"/>
    <x v="0"/>
    <x v="0"/>
    <x v="0"/>
    <x v="1"/>
    <x v="0"/>
    <x v="0"/>
    <s v="22-Dec-1997"/>
    <n v="3051.73"/>
    <x v="0"/>
    <x v="2"/>
    <x v="4"/>
    <x v="27"/>
  </r>
  <r>
    <s v="ID1289"/>
    <s v="Levine"/>
    <n v="24.32"/>
    <x v="162"/>
    <s v="Yes"/>
    <x v="0"/>
    <x v="0"/>
    <x v="3"/>
    <x v="1"/>
    <x v="2"/>
    <x v="0"/>
    <s v="21-Jun-2002"/>
    <n v="3056.39"/>
    <x v="0"/>
    <x v="0"/>
    <x v="0"/>
    <x v="42"/>
  </r>
  <r>
    <s v="ID1290"/>
    <s v="Jean"/>
    <n v="36.299999999999997"/>
    <x v="152"/>
    <s v="No"/>
    <x v="0"/>
    <x v="0"/>
    <x v="0"/>
    <x v="1"/>
    <x v="0"/>
    <x v="2"/>
    <s v="1-Oct-1989"/>
    <n v="3065.49"/>
    <x v="0"/>
    <x v="1"/>
    <x v="1"/>
    <x v="37"/>
  </r>
  <r>
    <s v="ID1291"/>
    <s v="Wild"/>
    <n v="34.4"/>
    <x v="436"/>
    <s v="No"/>
    <x v="0"/>
    <x v="1"/>
    <x v="3"/>
    <x v="1"/>
    <x v="0"/>
    <x v="2"/>
    <s v="10-Sep-1995"/>
    <n v="3070.81"/>
    <x v="1"/>
    <x v="1"/>
    <x v="6"/>
    <x v="34"/>
  </r>
  <r>
    <s v="ID1292"/>
    <s v="Tabor"/>
    <n v="30.9"/>
    <x v="264"/>
    <s v="No"/>
    <x v="0"/>
    <x v="0"/>
    <x v="0"/>
    <x v="1"/>
    <x v="0"/>
    <x v="2"/>
    <s v="13-Oct-2001"/>
    <n v="3077.1"/>
    <x v="0"/>
    <x v="1"/>
    <x v="1"/>
    <x v="7"/>
  </r>
  <r>
    <s v="ID1293"/>
    <s v="Steffen"/>
    <n v="28.6"/>
    <x v="140"/>
    <s v="No"/>
    <x v="0"/>
    <x v="0"/>
    <x v="0"/>
    <x v="1"/>
    <x v="1"/>
    <x v="2"/>
    <s v="1-Aug-1987"/>
    <n v="3088.06"/>
    <x v="0"/>
    <x v="2"/>
    <x v="0"/>
    <x v="29"/>
  </r>
  <r>
    <s v="ID1294"/>
    <s v="Tadich"/>
    <n v="27.83"/>
    <x v="125"/>
    <s v="No"/>
    <x v="0"/>
    <x v="0"/>
    <x v="0"/>
    <x v="1"/>
    <x v="1"/>
    <x v="2"/>
    <s v="25-Jun-1999"/>
    <n v="3128.35"/>
    <x v="0"/>
    <x v="0"/>
    <x v="5"/>
    <x v="32"/>
  </r>
  <r>
    <s v="ID1295"/>
    <s v="Christenson"/>
    <n v="39.64"/>
    <x v="272"/>
    <s v="No"/>
    <x v="0"/>
    <x v="1"/>
    <x v="3"/>
    <x v="1"/>
    <x v="0"/>
    <x v="1"/>
    <s v="10-Jul-1994"/>
    <n v="3161.45"/>
    <x v="0"/>
    <x v="1"/>
    <x v="4"/>
    <x v="35"/>
  </r>
  <r>
    <s v="ID1296"/>
    <s v="Shell"/>
    <n v="38.479999999999997"/>
    <x v="216"/>
    <s v="No"/>
    <x v="0"/>
    <x v="0"/>
    <x v="3"/>
    <x v="1"/>
    <x v="0"/>
    <x v="1"/>
    <s v="25-Sep-1993"/>
    <n v="3162.02"/>
    <x v="0"/>
    <x v="0"/>
    <x v="0"/>
    <x v="10"/>
  </r>
  <r>
    <s v="ID1297"/>
    <s v="Rao"/>
    <n v="36.200000000000003"/>
    <x v="473"/>
    <s v="No"/>
    <x v="0"/>
    <x v="0"/>
    <x v="1"/>
    <x v="1"/>
    <x v="0"/>
    <x v="2"/>
    <s v="29-Aug-2001"/>
    <n v="3167.46"/>
    <x v="0"/>
    <x v="0"/>
    <x v="3"/>
    <x v="7"/>
  </r>
  <r>
    <s v="ID1298"/>
    <s v="Myers"/>
    <n v="27.13"/>
    <x v="450"/>
    <s v="No"/>
    <x v="0"/>
    <x v="0"/>
    <x v="3"/>
    <x v="1"/>
    <x v="1"/>
    <x v="2"/>
    <s v="25-Oct-1994"/>
    <n v="3171.61"/>
    <x v="0"/>
    <x v="0"/>
    <x v="0"/>
    <x v="35"/>
  </r>
  <r>
    <s v="ID1299"/>
    <s v="McLean"/>
    <n v="20.75"/>
    <x v="107"/>
    <s v="Yes"/>
    <x v="0"/>
    <x v="0"/>
    <x v="1"/>
    <x v="1"/>
    <x v="2"/>
    <x v="2"/>
    <s v="6-Jul-1994"/>
    <n v="3172.02"/>
    <x v="0"/>
    <x v="1"/>
    <x v="4"/>
    <x v="35"/>
  </r>
  <r>
    <s v="ID1300"/>
    <s v="Gomez"/>
    <n v="26.6"/>
    <x v="109"/>
    <s v="No"/>
    <x v="0"/>
    <x v="0"/>
    <x v="1"/>
    <x v="1"/>
    <x v="1"/>
    <x v="1"/>
    <s v="23-Sep-2000"/>
    <n v="3179.96"/>
    <x v="0"/>
    <x v="2"/>
    <x v="1"/>
    <x v="43"/>
  </r>
  <r>
    <s v="ID1301"/>
    <s v="Hemingway"/>
    <n v="25.3"/>
    <x v="326"/>
    <s v="No"/>
    <x v="0"/>
    <x v="0"/>
    <x v="1"/>
    <x v="1"/>
    <x v="1"/>
    <x v="2"/>
    <s v="2-Sep-2001"/>
    <n v="3180.51"/>
    <x v="0"/>
    <x v="2"/>
    <x v="0"/>
    <x v="7"/>
  </r>
  <r>
    <s v="ID1302"/>
    <s v="Pett"/>
    <n v="18.84"/>
    <x v="131"/>
    <s v="Yes"/>
    <x v="0"/>
    <x v="1"/>
    <x v="3"/>
    <x v="1"/>
    <x v="2"/>
    <x v="0"/>
    <s v="11-Oct-1996"/>
    <n v="3201.25"/>
    <x v="0"/>
    <x v="0"/>
    <x v="1"/>
    <x v="9"/>
  </r>
  <r>
    <s v="ID1303"/>
    <s v="Meingast"/>
    <n v="19.57"/>
    <x v="534"/>
    <s v="Yes"/>
    <x v="0"/>
    <x v="0"/>
    <x v="3"/>
    <x v="1"/>
    <x v="2"/>
    <x v="0"/>
    <s v="5-Jul-1997"/>
    <n v="3206.49"/>
    <x v="0"/>
    <x v="0"/>
    <x v="3"/>
    <x v="27"/>
  </r>
  <r>
    <s v="ID1304"/>
    <s v="McCarthy"/>
    <n v="30.495000000000001"/>
    <x v="412"/>
    <s v="No"/>
    <x v="0"/>
    <x v="0"/>
    <x v="0"/>
    <x v="1"/>
    <x v="0"/>
    <x v="1"/>
    <s v="22-Dec-1997"/>
    <n v="3208.79"/>
    <x v="0"/>
    <x v="0"/>
    <x v="4"/>
    <x v="27"/>
  </r>
  <r>
    <s v="ID1305"/>
    <s v="Boyle"/>
    <n v="30.114999999999998"/>
    <x v="300"/>
    <s v="No"/>
    <x v="0"/>
    <x v="1"/>
    <x v="3"/>
    <x v="1"/>
    <x v="0"/>
    <x v="1"/>
    <s v="6-Jul-1997"/>
    <n v="3213.62"/>
    <x v="0"/>
    <x v="2"/>
    <x v="3"/>
    <x v="27"/>
  </r>
  <r>
    <s v="ID1306"/>
    <s v="Gundersen"/>
    <n v="24.78"/>
    <x v="571"/>
    <s v="No"/>
    <x v="0"/>
    <x v="0"/>
    <x v="0"/>
    <x v="1"/>
    <x v="2"/>
    <x v="0"/>
    <s v="2-Aug-1997"/>
    <n v="3227.12"/>
    <x v="0"/>
    <x v="0"/>
    <x v="0"/>
    <x v="27"/>
  </r>
  <r>
    <s v="ID1307"/>
    <s v="Wolswinkel"/>
    <n v="24.77"/>
    <x v="14"/>
    <s v="No"/>
    <x v="0"/>
    <x v="0"/>
    <x v="0"/>
    <x v="1"/>
    <x v="2"/>
    <x v="0"/>
    <s v="2-Sep-1997"/>
    <n v="3238.44"/>
    <x v="0"/>
    <x v="0"/>
    <x v="0"/>
    <x v="27"/>
  </r>
  <r>
    <s v="ID1308"/>
    <s v="Bomberger"/>
    <n v="16.579999999999998"/>
    <x v="42"/>
    <s v="Yes"/>
    <x v="0"/>
    <x v="1"/>
    <x v="3"/>
    <x v="1"/>
    <x v="3"/>
    <x v="0"/>
    <s v="13-Nov-1991"/>
    <n v="3260.2"/>
    <x v="1"/>
    <x v="2"/>
    <x v="4"/>
    <x v="18"/>
  </r>
  <r>
    <s v="ID1309"/>
    <s v="Roy"/>
    <n v="38.17"/>
    <x v="376"/>
    <s v="Yes"/>
    <x v="0"/>
    <x v="0"/>
    <x v="0"/>
    <x v="1"/>
    <x v="0"/>
    <x v="2"/>
    <s v="2-Dec-1994"/>
    <n v="3268.85"/>
    <x v="1"/>
    <x v="1"/>
    <x v="9"/>
    <x v="35"/>
  </r>
  <r>
    <s v="ID1310"/>
    <s v="Lapierre"/>
    <n v="39.424999999999997"/>
    <x v="70"/>
    <s v="Yes"/>
    <x v="0"/>
    <x v="0"/>
    <x v="0"/>
    <x v="1"/>
    <x v="0"/>
    <x v="2"/>
    <s v="6-Oct-2001"/>
    <n v="3279.87"/>
    <x v="0"/>
    <x v="1"/>
    <x v="6"/>
    <x v="7"/>
  </r>
  <r>
    <s v="ID1311"/>
    <s v="Beaty"/>
    <n v="33.44"/>
    <x v="149"/>
    <s v="Yes"/>
    <x v="0"/>
    <x v="0"/>
    <x v="0"/>
    <x v="1"/>
    <x v="0"/>
    <x v="1"/>
    <s v="3-Jul-2003"/>
    <n v="3280.22"/>
    <x v="0"/>
    <x v="0"/>
    <x v="4"/>
    <x v="5"/>
  </r>
  <r>
    <s v="ID1312"/>
    <s v="Hammer"/>
    <n v="33.344999999999999"/>
    <x v="576"/>
    <s v="Yes"/>
    <x v="0"/>
    <x v="0"/>
    <x v="0"/>
    <x v="1"/>
    <x v="0"/>
    <x v="2"/>
    <s v="17-Nov-1996"/>
    <n v="3292.53"/>
    <x v="0"/>
    <x v="2"/>
    <x v="1"/>
    <x v="9"/>
  </r>
  <r>
    <s v="ID1313"/>
    <s v="Randolph"/>
    <n v="38.79"/>
    <x v="31"/>
    <s v="No"/>
    <x v="0"/>
    <x v="1"/>
    <x v="3"/>
    <x v="1"/>
    <x v="0"/>
    <x v="2"/>
    <s v="5-Dec-2003"/>
    <n v="3300.7"/>
    <x v="0"/>
    <x v="2"/>
    <x v="11"/>
    <x v="5"/>
  </r>
  <r>
    <s v="ID1314"/>
    <s v="Masterson"/>
    <n v="30.684999999999999"/>
    <x v="189"/>
    <s v="No"/>
    <x v="0"/>
    <x v="1"/>
    <x v="3"/>
    <x v="1"/>
    <x v="0"/>
    <x v="2"/>
    <s v="18-Nov-2003"/>
    <n v="3308.46"/>
    <x v="0"/>
    <x v="1"/>
    <x v="5"/>
    <x v="5"/>
  </r>
  <r>
    <s v="ID1315"/>
    <s v="Friess"/>
    <n v="22.135000000000002"/>
    <x v="595"/>
    <s v="No"/>
    <x v="0"/>
    <x v="0"/>
    <x v="0"/>
    <x v="1"/>
    <x v="2"/>
    <x v="0"/>
    <s v="20-Jun-1997"/>
    <n v="3309.79"/>
    <x v="1"/>
    <x v="0"/>
    <x v="6"/>
    <x v="27"/>
  </r>
  <r>
    <s v="ID1316"/>
    <s v="Mantoni"/>
    <n v="33.33"/>
    <x v="596"/>
    <s v="No"/>
    <x v="0"/>
    <x v="0"/>
    <x v="0"/>
    <x v="1"/>
    <x v="0"/>
    <x v="0"/>
    <s v="1-Sep-1991"/>
    <n v="3342.79"/>
    <x v="0"/>
    <x v="1"/>
    <x v="0"/>
    <x v="18"/>
  </r>
  <r>
    <s v="ID1317"/>
    <s v="Bodeen"/>
    <n v="31.13"/>
    <x v="481"/>
    <s v="No"/>
    <x v="0"/>
    <x v="0"/>
    <x v="0"/>
    <x v="1"/>
    <x v="0"/>
    <x v="0"/>
    <s v="28-Oct-1993"/>
    <n v="3353.28"/>
    <x v="0"/>
    <x v="1"/>
    <x v="4"/>
    <x v="10"/>
  </r>
  <r>
    <s v="ID1318"/>
    <s v="McPherson"/>
    <n v="28.9"/>
    <x v="454"/>
    <s v="No"/>
    <x v="0"/>
    <x v="0"/>
    <x v="0"/>
    <x v="1"/>
    <x v="1"/>
    <x v="0"/>
    <s v="23-Jun-1995"/>
    <n v="3353.47"/>
    <x v="0"/>
    <x v="0"/>
    <x v="1"/>
    <x v="34"/>
  </r>
  <r>
    <s v="ID1319"/>
    <s v="Palko"/>
    <n v="43.31"/>
    <x v="148"/>
    <s v="Yes"/>
    <x v="1"/>
    <x v="0"/>
    <x v="3"/>
    <x v="1"/>
    <x v="0"/>
    <x v="1"/>
    <s v="7-Oct-1993"/>
    <n v="3366.67"/>
    <x v="0"/>
    <x v="2"/>
    <x v="0"/>
    <x v="10"/>
  </r>
  <r>
    <s v="ID1320"/>
    <s v="Breathitt"/>
    <n v="22.8"/>
    <x v="42"/>
    <s v="No"/>
    <x v="0"/>
    <x v="0"/>
    <x v="0"/>
    <x v="1"/>
    <x v="2"/>
    <x v="0"/>
    <s v="13-Nov-1996"/>
    <n v="3385.4"/>
    <x v="0"/>
    <x v="2"/>
    <x v="3"/>
    <x v="9"/>
  </r>
  <r>
    <s v="ID1321"/>
    <s v="Evora"/>
    <n v="19.09"/>
    <x v="544"/>
    <s v="Yes"/>
    <x v="0"/>
    <x v="0"/>
    <x v="3"/>
    <x v="1"/>
    <x v="2"/>
    <x v="2"/>
    <s v="10-Aug-1996"/>
    <n v="3392.37"/>
    <x v="0"/>
    <x v="0"/>
    <x v="0"/>
    <x v="9"/>
  </r>
  <r>
    <s v="ID1322"/>
    <s v="Fischer"/>
    <n v="23.37"/>
    <x v="80"/>
    <s v="No"/>
    <x v="0"/>
    <x v="0"/>
    <x v="0"/>
    <x v="1"/>
    <x v="2"/>
    <x v="2"/>
    <s v="27-Oct-1996"/>
    <n v="3392.98"/>
    <x v="0"/>
    <x v="0"/>
    <x v="0"/>
    <x v="9"/>
  </r>
  <r>
    <s v="ID1323"/>
    <s v="Deba"/>
    <n v="33.44"/>
    <x v="18"/>
    <s v="Yes"/>
    <x v="0"/>
    <x v="0"/>
    <x v="0"/>
    <x v="1"/>
    <x v="0"/>
    <x v="2"/>
    <s v="16-Jul-2004"/>
    <n v="3393.36"/>
    <x v="0"/>
    <x v="2"/>
    <x v="7"/>
    <x v="8"/>
  </r>
  <r>
    <s v="ID1324"/>
    <s v="Leloup"/>
    <n v="28.05"/>
    <x v="507"/>
    <s v="Yes"/>
    <x v="0"/>
    <x v="0"/>
    <x v="0"/>
    <x v="1"/>
    <x v="1"/>
    <x v="2"/>
    <s v="19-Dec-1996"/>
    <n v="3410.32"/>
    <x v="0"/>
    <x v="2"/>
    <x v="4"/>
    <x v="9"/>
  </r>
  <r>
    <s v="ID1325"/>
    <s v="Labare"/>
    <n v="27.72"/>
    <x v="334"/>
    <s v="Yes"/>
    <x v="0"/>
    <x v="0"/>
    <x v="0"/>
    <x v="1"/>
    <x v="1"/>
    <x v="1"/>
    <s v="26-Dec-2001"/>
    <n v="3434.38"/>
    <x v="0"/>
    <x v="2"/>
    <x v="4"/>
    <x v="7"/>
  </r>
  <r>
    <s v="ID1326"/>
    <s v="Arouca"/>
    <n v="29.81"/>
    <x v="572"/>
    <s v="No"/>
    <x v="0"/>
    <x v="0"/>
    <x v="0"/>
    <x v="1"/>
    <x v="1"/>
    <x v="0"/>
    <s v="27-Aug-1986"/>
    <n v="3436.5"/>
    <x v="0"/>
    <x v="1"/>
    <x v="0"/>
    <x v="11"/>
  </r>
  <r>
    <s v="ID1327"/>
    <s v="Reese"/>
    <n v="23.98"/>
    <x v="514"/>
    <s v="No"/>
    <x v="0"/>
    <x v="0"/>
    <x v="0"/>
    <x v="1"/>
    <x v="2"/>
    <x v="0"/>
    <s v="20-Jun-2000"/>
    <n v="3443.06"/>
    <x v="0"/>
    <x v="1"/>
    <x v="4"/>
    <x v="43"/>
  </r>
  <r>
    <s v="ID1328"/>
    <s v="McCloskey"/>
    <n v="17.34"/>
    <x v="597"/>
    <s v="No"/>
    <x v="0"/>
    <x v="0"/>
    <x v="0"/>
    <x v="1"/>
    <x v="3"/>
    <x v="0"/>
    <s v="14-Sep-1987"/>
    <n v="3453.77"/>
    <x v="0"/>
    <x v="1"/>
    <x v="4"/>
    <x v="29"/>
  </r>
  <r>
    <s v="ID1329"/>
    <s v="Tedsen"/>
    <n v="40.39"/>
    <x v="180"/>
    <s v="Yes"/>
    <x v="0"/>
    <x v="1"/>
    <x v="3"/>
    <x v="1"/>
    <x v="0"/>
    <x v="2"/>
    <s v="29-Jul-2003"/>
    <n v="3463.51"/>
    <x v="0"/>
    <x v="1"/>
    <x v="11"/>
    <x v="5"/>
  </r>
  <r>
    <s v="ID1330"/>
    <s v="Koehlinger"/>
    <n v="25.96"/>
    <x v="82"/>
    <s v="Yes"/>
    <x v="0"/>
    <x v="1"/>
    <x v="3"/>
    <x v="1"/>
    <x v="1"/>
    <x v="2"/>
    <s v="26-Jun-2004"/>
    <n v="3481.87"/>
    <x v="0"/>
    <x v="0"/>
    <x v="9"/>
    <x v="8"/>
  </r>
  <r>
    <s v="ID1331"/>
    <s v="Pielechaty"/>
    <n v="17.68"/>
    <x v="598"/>
    <s v="Yes"/>
    <x v="0"/>
    <x v="1"/>
    <x v="3"/>
    <x v="1"/>
    <x v="3"/>
    <x v="0"/>
    <s v="19-Sep-1996"/>
    <n v="3484.33"/>
    <x v="1"/>
    <x v="0"/>
    <x v="4"/>
    <x v="9"/>
  </r>
  <r>
    <s v="ID1332"/>
    <s v="Korhonen"/>
    <n v="30.875"/>
    <x v="276"/>
    <s v="No"/>
    <x v="0"/>
    <x v="0"/>
    <x v="0"/>
    <x v="1"/>
    <x v="0"/>
    <x v="2"/>
    <s v="18-Sep-1996"/>
    <n v="3490.55"/>
    <x v="2"/>
    <x v="2"/>
    <x v="15"/>
    <x v="9"/>
  </r>
  <r>
    <s v="ID1333"/>
    <s v="Kehr"/>
    <n v="30.81"/>
    <x v="326"/>
    <s v="No"/>
    <x v="0"/>
    <x v="0"/>
    <x v="0"/>
    <x v="1"/>
    <x v="0"/>
    <x v="2"/>
    <s v="22-Sep-1999"/>
    <n v="3500.61"/>
    <x v="0"/>
    <x v="2"/>
    <x v="0"/>
    <x v="32"/>
  </r>
  <r>
    <s v="ID1334"/>
    <s v="Montagna"/>
    <n v="36.85"/>
    <x v="63"/>
    <s v="No"/>
    <x v="0"/>
    <x v="0"/>
    <x v="1"/>
    <x v="1"/>
    <x v="0"/>
    <x v="0"/>
    <s v="16-Sep-1998"/>
    <n v="3537.7"/>
    <x v="1"/>
    <x v="0"/>
    <x v="1"/>
    <x v="33"/>
  </r>
  <r>
    <s v="ID1335"/>
    <s v="M√ºller"/>
    <n v="35.86"/>
    <x v="7"/>
    <s v="No"/>
    <x v="0"/>
    <x v="0"/>
    <x v="1"/>
    <x v="1"/>
    <x v="0"/>
    <x v="0"/>
    <s v="24-Aug-2003"/>
    <n v="3538.9"/>
    <x v="0"/>
    <x v="2"/>
    <x v="1"/>
    <x v="5"/>
  </r>
  <r>
    <s v="ID1336"/>
    <s v="Baker"/>
    <n v="30.3"/>
    <x v="306"/>
    <s v="No"/>
    <x v="0"/>
    <x v="0"/>
    <x v="1"/>
    <x v="1"/>
    <x v="0"/>
    <x v="0"/>
    <s v="15-Oct-1988"/>
    <n v="3540.12"/>
    <x v="0"/>
    <x v="1"/>
    <x v="0"/>
    <x v="20"/>
  </r>
  <r>
    <s v="ID1337"/>
    <s v="SIDebottom"/>
    <n v="32.015000000000001"/>
    <x v="16"/>
    <s v="No"/>
    <x v="0"/>
    <x v="0"/>
    <x v="0"/>
    <x v="1"/>
    <x v="0"/>
    <x v="0"/>
    <s v="22-Dec-1992"/>
    <n v="3554.2"/>
    <x v="0"/>
    <x v="0"/>
    <x v="4"/>
    <x v="0"/>
  </r>
  <r>
    <s v="ID1338"/>
    <s v="Johnson"/>
    <n v="25.06"/>
    <x v="317"/>
    <s v="No"/>
    <x v="0"/>
    <x v="0"/>
    <x v="1"/>
    <x v="1"/>
    <x v="1"/>
    <x v="0"/>
    <s v="24-Sep-1994"/>
    <n v="3556.92"/>
    <x v="0"/>
    <x v="0"/>
    <x v="1"/>
    <x v="35"/>
  </r>
  <r>
    <s v="ID1339"/>
    <s v="Morris"/>
    <n v="18.829999999999998"/>
    <x v="220"/>
    <s v="Yes"/>
    <x v="0"/>
    <x v="0"/>
    <x v="0"/>
    <x v="1"/>
    <x v="2"/>
    <x v="0"/>
    <s v="9-Oct-1995"/>
    <n v="3558.62"/>
    <x v="0"/>
    <x v="0"/>
    <x v="3"/>
    <x v="34"/>
  </r>
  <r>
    <s v="ID1340"/>
    <s v="Chaisson"/>
    <n v="47.52"/>
    <x v="271"/>
    <s v="Yes"/>
    <x v="0"/>
    <x v="0"/>
    <x v="3"/>
    <x v="1"/>
    <x v="0"/>
    <x v="0"/>
    <s v="10-Oct-1981"/>
    <n v="3562.87"/>
    <x v="0"/>
    <x v="1"/>
    <x v="0"/>
    <x v="12"/>
  </r>
  <r>
    <s v="ID1341"/>
    <s v="Pigott"/>
    <n v="37.82"/>
    <x v="341"/>
    <s v="No"/>
    <x v="0"/>
    <x v="0"/>
    <x v="0"/>
    <x v="1"/>
    <x v="0"/>
    <x v="1"/>
    <s v="18-Aug-1988"/>
    <n v="3569.96"/>
    <x v="0"/>
    <x v="1"/>
    <x v="1"/>
    <x v="20"/>
  </r>
  <r>
    <s v="ID1342"/>
    <s v="Cochrane"/>
    <n v="44.16"/>
    <x v="391"/>
    <s v="Yes"/>
    <x v="0"/>
    <x v="0"/>
    <x v="0"/>
    <x v="1"/>
    <x v="0"/>
    <x v="2"/>
    <s v="23-Aug-1995"/>
    <n v="3578"/>
    <x v="0"/>
    <x v="0"/>
    <x v="4"/>
    <x v="34"/>
  </r>
  <r>
    <s v="ID1343"/>
    <s v="Armitage"/>
    <n v="37.049999999999997"/>
    <x v="435"/>
    <s v="No"/>
    <x v="0"/>
    <x v="1"/>
    <x v="3"/>
    <x v="1"/>
    <x v="0"/>
    <x v="2"/>
    <s v="11-Nov-2001"/>
    <n v="3579.83"/>
    <x v="0"/>
    <x v="2"/>
    <x v="1"/>
    <x v="7"/>
  </r>
  <r>
    <s v="ID1344"/>
    <s v="Shen"/>
    <n v="18.66"/>
    <x v="441"/>
    <s v="No"/>
    <x v="0"/>
    <x v="0"/>
    <x v="0"/>
    <x v="1"/>
    <x v="2"/>
    <x v="0"/>
    <s v="27-Dec-1986"/>
    <n v="3589.14"/>
    <x v="0"/>
    <x v="2"/>
    <x v="0"/>
    <x v="11"/>
  </r>
  <r>
    <s v="ID1345"/>
    <s v="O'Kelly"/>
    <n v="36.200000000000003"/>
    <x v="599"/>
    <s v="Yes"/>
    <x v="0"/>
    <x v="0"/>
    <x v="3"/>
    <x v="1"/>
    <x v="0"/>
    <x v="0"/>
    <s v="6-Jun-1999"/>
    <n v="3591.48"/>
    <x v="0"/>
    <x v="0"/>
    <x v="4"/>
    <x v="33"/>
  </r>
  <r>
    <s v="ID1346"/>
    <s v="Huff"/>
    <n v="18.87"/>
    <x v="432"/>
    <s v="No"/>
    <x v="0"/>
    <x v="0"/>
    <x v="0"/>
    <x v="1"/>
    <x v="2"/>
    <x v="0"/>
    <s v="4-Nov-1997"/>
    <n v="3594.17"/>
    <x v="0"/>
    <x v="2"/>
    <x v="1"/>
    <x v="27"/>
  </r>
  <r>
    <s v="ID1347"/>
    <s v="Dye"/>
    <n v="32.299999999999997"/>
    <x v="28"/>
    <s v="Yes"/>
    <x v="0"/>
    <x v="0"/>
    <x v="3"/>
    <x v="1"/>
    <x v="0"/>
    <x v="0"/>
    <s v="12-Aug-1999"/>
    <n v="3597.6"/>
    <x v="0"/>
    <x v="2"/>
    <x v="4"/>
    <x v="32"/>
  </r>
  <r>
    <s v="ID1348"/>
    <s v="Willard"/>
    <n v="22.64"/>
    <x v="600"/>
    <s v="Yes"/>
    <x v="0"/>
    <x v="0"/>
    <x v="1"/>
    <x v="1"/>
    <x v="2"/>
    <x v="0"/>
    <s v="4-Nov-1988"/>
    <n v="3603.6"/>
    <x v="0"/>
    <x v="1"/>
    <x v="0"/>
    <x v="20"/>
  </r>
  <r>
    <s v="ID1349"/>
    <s v="D'Addario"/>
    <n v="28.69"/>
    <x v="66"/>
    <s v="No"/>
    <x v="0"/>
    <x v="0"/>
    <x v="0"/>
    <x v="1"/>
    <x v="1"/>
    <x v="2"/>
    <s v="11-Oct-1990"/>
    <n v="3606.43"/>
    <x v="0"/>
    <x v="1"/>
    <x v="0"/>
    <x v="16"/>
  </r>
  <r>
    <s v="ID1350"/>
    <s v="Buchanan"/>
    <n v="28.16"/>
    <x v="224"/>
    <s v="Yes"/>
    <x v="0"/>
    <x v="0"/>
    <x v="0"/>
    <x v="1"/>
    <x v="1"/>
    <x v="2"/>
    <s v="17-Nov-1992"/>
    <n v="3645.09"/>
    <x v="2"/>
    <x v="2"/>
    <x v="10"/>
    <x v="0"/>
  </r>
  <r>
    <s v="ID1351"/>
    <s v="Clark"/>
    <n v="45.54"/>
    <x v="85"/>
    <s v="No"/>
    <x v="0"/>
    <x v="1"/>
    <x v="3"/>
    <x v="1"/>
    <x v="0"/>
    <x v="1"/>
    <s v="8-Nov-1990"/>
    <n v="3653.29"/>
    <x v="0"/>
    <x v="0"/>
    <x v="4"/>
    <x v="16"/>
  </r>
  <r>
    <s v="ID1352"/>
    <s v="Waterson"/>
    <n v="28.7"/>
    <x v="267"/>
    <s v="No"/>
    <x v="0"/>
    <x v="0"/>
    <x v="0"/>
    <x v="1"/>
    <x v="1"/>
    <x v="2"/>
    <s v="14-Sep-1992"/>
    <n v="3659.35"/>
    <x v="1"/>
    <x v="1"/>
    <x v="4"/>
    <x v="0"/>
  </r>
  <r>
    <s v="ID1353"/>
    <s v="Piras"/>
    <n v="27.74"/>
    <x v="87"/>
    <s v="Yes"/>
    <x v="0"/>
    <x v="0"/>
    <x v="0"/>
    <x v="1"/>
    <x v="1"/>
    <x v="1"/>
    <s v="6-Jul-1984"/>
    <n v="3678.86"/>
    <x v="0"/>
    <x v="0"/>
    <x v="0"/>
    <x v="45"/>
  </r>
  <r>
    <s v="ID1354"/>
    <s v="Olson"/>
    <n v="36.954999999999998"/>
    <x v="601"/>
    <s v="No"/>
    <x v="0"/>
    <x v="0"/>
    <x v="0"/>
    <x v="1"/>
    <x v="0"/>
    <x v="0"/>
    <s v="10-Jul-2003"/>
    <n v="3688.35"/>
    <x v="0"/>
    <x v="2"/>
    <x v="5"/>
    <x v="5"/>
  </r>
  <r>
    <s v="ID1355"/>
    <s v="Manfredi"/>
    <n v="30.69"/>
    <x v="259"/>
    <s v="No"/>
    <x v="0"/>
    <x v="0"/>
    <x v="0"/>
    <x v="1"/>
    <x v="0"/>
    <x v="1"/>
    <s v="14-Dec-1981"/>
    <n v="3688.38"/>
    <x v="0"/>
    <x v="2"/>
    <x v="0"/>
    <x v="12"/>
  </r>
  <r>
    <s v="ID1356"/>
    <s v="Landberg"/>
    <n v="24.984999999999999"/>
    <x v="176"/>
    <s v="No"/>
    <x v="0"/>
    <x v="0"/>
    <x v="0"/>
    <x v="1"/>
    <x v="1"/>
    <x v="2"/>
    <s v="21-Oct-1995"/>
    <n v="3693.43"/>
    <x v="0"/>
    <x v="0"/>
    <x v="4"/>
    <x v="34"/>
  </r>
  <r>
    <s v="ID1357"/>
    <s v="Flynn"/>
    <n v="39.42"/>
    <x v="18"/>
    <s v="Yes"/>
    <x v="0"/>
    <x v="0"/>
    <x v="3"/>
    <x v="1"/>
    <x v="0"/>
    <x v="2"/>
    <s v="18-Aug-1988"/>
    <n v="3699.54"/>
    <x v="0"/>
    <x v="0"/>
    <x v="0"/>
    <x v="20"/>
  </r>
  <r>
    <s v="ID1358"/>
    <s v="Bishop"/>
    <n v="16.8"/>
    <x v="602"/>
    <s v="No"/>
    <x v="0"/>
    <x v="0"/>
    <x v="0"/>
    <x v="1"/>
    <x v="3"/>
    <x v="0"/>
    <s v="2-Dec-1989"/>
    <n v="3704.35"/>
    <x v="0"/>
    <x v="2"/>
    <x v="0"/>
    <x v="37"/>
  </r>
  <r>
    <s v="ID1359"/>
    <s v="Devitt"/>
    <n v="23.274999999999999"/>
    <x v="106"/>
    <s v="Yes"/>
    <x v="0"/>
    <x v="1"/>
    <x v="3"/>
    <x v="1"/>
    <x v="2"/>
    <x v="1"/>
    <s v="5-Nov-2004"/>
    <n v="3722.23"/>
    <x v="0"/>
    <x v="2"/>
    <x v="11"/>
    <x v="8"/>
  </r>
  <r>
    <s v="ID1360"/>
    <s v="Lynch"/>
    <n v="22.8"/>
    <x v="144"/>
    <s v="Yes"/>
    <x v="0"/>
    <x v="1"/>
    <x v="3"/>
    <x v="1"/>
    <x v="2"/>
    <x v="2"/>
    <s v="22-Aug-1994"/>
    <n v="3732.63"/>
    <x v="0"/>
    <x v="0"/>
    <x v="3"/>
    <x v="35"/>
  </r>
  <r>
    <s v="ID1361"/>
    <s v="Tramontano"/>
    <n v="24.3"/>
    <x v="508"/>
    <s v="No"/>
    <x v="0"/>
    <x v="0"/>
    <x v="1"/>
    <x v="1"/>
    <x v="2"/>
    <x v="2"/>
    <s v="22-Jun-1993"/>
    <n v="3736.46"/>
    <x v="0"/>
    <x v="2"/>
    <x v="1"/>
    <x v="10"/>
  </r>
  <r>
    <s v="ID1362"/>
    <s v="DavIDson"/>
    <n v="25.13"/>
    <x v="96"/>
    <s v="Yes"/>
    <x v="0"/>
    <x v="0"/>
    <x v="3"/>
    <x v="1"/>
    <x v="1"/>
    <x v="0"/>
    <s v="9-Sep-1986"/>
    <n v="3748.56"/>
    <x v="0"/>
    <x v="2"/>
    <x v="0"/>
    <x v="11"/>
  </r>
  <r>
    <s v="ID1363"/>
    <s v="Burke"/>
    <n v="22.72"/>
    <x v="531"/>
    <s v="Yes"/>
    <x v="0"/>
    <x v="0"/>
    <x v="1"/>
    <x v="1"/>
    <x v="2"/>
    <x v="0"/>
    <s v="28-Oct-1991"/>
    <n v="3756.62"/>
    <x v="0"/>
    <x v="2"/>
    <x v="0"/>
    <x v="18"/>
  </r>
  <r>
    <s v="ID1364"/>
    <s v="McGraw"/>
    <n v="32.6"/>
    <x v="555"/>
    <s v="Yes"/>
    <x v="0"/>
    <x v="0"/>
    <x v="0"/>
    <x v="1"/>
    <x v="0"/>
    <x v="0"/>
    <s v="25-Aug-1991"/>
    <n v="3757.84"/>
    <x v="0"/>
    <x v="1"/>
    <x v="0"/>
    <x v="18"/>
  </r>
  <r>
    <s v="ID1365"/>
    <s v="Fellure"/>
    <n v="17.28"/>
    <x v="21"/>
    <s v="Yes"/>
    <x v="0"/>
    <x v="0"/>
    <x v="1"/>
    <x v="1"/>
    <x v="3"/>
    <x v="1"/>
    <s v="24-Oct-1991"/>
    <n v="3761.29"/>
    <x v="0"/>
    <x v="0"/>
    <x v="4"/>
    <x v="18"/>
  </r>
  <r>
    <s v="ID1366"/>
    <s v="Sanford"/>
    <n v="27.92"/>
    <x v="427"/>
    <s v="No"/>
    <x v="0"/>
    <x v="0"/>
    <x v="3"/>
    <x v="1"/>
    <x v="1"/>
    <x v="1"/>
    <s v="21-Nov-1994"/>
    <n v="3766.88"/>
    <x v="0"/>
    <x v="1"/>
    <x v="0"/>
    <x v="35"/>
  </r>
  <r>
    <s v="ID1367"/>
    <s v="Wrenn"/>
    <n v="38.284999999999997"/>
    <x v="86"/>
    <s v="No"/>
    <x v="0"/>
    <x v="0"/>
    <x v="0"/>
    <x v="1"/>
    <x v="0"/>
    <x v="2"/>
    <s v="24-Oct-1987"/>
    <n v="3773.23"/>
    <x v="0"/>
    <x v="0"/>
    <x v="0"/>
    <x v="29"/>
  </r>
  <r>
    <s v="ID1368"/>
    <s v="Lindsey"/>
    <n v="16.48"/>
    <x v="53"/>
    <s v="No"/>
    <x v="0"/>
    <x v="0"/>
    <x v="0"/>
    <x v="1"/>
    <x v="3"/>
    <x v="0"/>
    <s v="13-Dec-1981"/>
    <n v="3785.77"/>
    <x v="0"/>
    <x v="1"/>
    <x v="0"/>
    <x v="12"/>
  </r>
  <r>
    <s v="ID1369"/>
    <s v="Krueger"/>
    <n v="38.57"/>
    <x v="128"/>
    <s v="No"/>
    <x v="0"/>
    <x v="0"/>
    <x v="0"/>
    <x v="1"/>
    <x v="0"/>
    <x v="1"/>
    <s v="28-Aug-1988"/>
    <n v="3793.55"/>
    <x v="0"/>
    <x v="0"/>
    <x v="0"/>
    <x v="20"/>
  </r>
  <r>
    <s v="ID1370"/>
    <s v="Babler"/>
    <n v="43.85"/>
    <x v="372"/>
    <s v="Yes"/>
    <x v="0"/>
    <x v="0"/>
    <x v="0"/>
    <x v="1"/>
    <x v="0"/>
    <x v="2"/>
    <s v="29-Sep-1981"/>
    <n v="3797.2"/>
    <x v="0"/>
    <x v="0"/>
    <x v="1"/>
    <x v="12"/>
  </r>
  <r>
    <s v="ID1371"/>
    <s v="Brezenski"/>
    <n v="30.11"/>
    <x v="337"/>
    <s v="No"/>
    <x v="0"/>
    <x v="0"/>
    <x v="0"/>
    <x v="1"/>
    <x v="0"/>
    <x v="2"/>
    <s v="12-Aug-1994"/>
    <n v="3847.67"/>
    <x v="1"/>
    <x v="2"/>
    <x v="4"/>
    <x v="35"/>
  </r>
  <r>
    <s v="ID1372"/>
    <s v="Marschner"/>
    <n v="31.59"/>
    <x v="214"/>
    <s v="No"/>
    <x v="0"/>
    <x v="0"/>
    <x v="0"/>
    <x v="1"/>
    <x v="0"/>
    <x v="1"/>
    <s v="19-Aug-1991"/>
    <n v="3857.76"/>
    <x v="1"/>
    <x v="1"/>
    <x v="9"/>
    <x v="18"/>
  </r>
  <r>
    <s v="ID1373"/>
    <s v="King"/>
    <n v="40.15"/>
    <x v="496"/>
    <s v="No"/>
    <x v="0"/>
    <x v="0"/>
    <x v="0"/>
    <x v="1"/>
    <x v="0"/>
    <x v="0"/>
    <s v="6-Jun-2001"/>
    <n v="3858.51"/>
    <x v="0"/>
    <x v="0"/>
    <x v="11"/>
    <x v="43"/>
  </r>
  <r>
    <s v="ID1374"/>
    <s v="Montez"/>
    <n v="40.700000000000003"/>
    <x v="128"/>
    <s v="Yes"/>
    <x v="0"/>
    <x v="1"/>
    <x v="3"/>
    <x v="1"/>
    <x v="0"/>
    <x v="1"/>
    <s v="18-Oct-2001"/>
    <n v="3861.21"/>
    <x v="0"/>
    <x v="2"/>
    <x v="9"/>
    <x v="7"/>
  </r>
  <r>
    <s v="ID1375"/>
    <s v="Campbell"/>
    <n v="40.76"/>
    <x v="124"/>
    <s v="No"/>
    <x v="0"/>
    <x v="0"/>
    <x v="0"/>
    <x v="1"/>
    <x v="0"/>
    <x v="2"/>
    <s v="24-Jun-1990"/>
    <n v="3866.86"/>
    <x v="2"/>
    <x v="1"/>
    <x v="1"/>
    <x v="16"/>
  </r>
  <r>
    <s v="ID1376"/>
    <s v="Hurt"/>
    <n v="29.7"/>
    <x v="355"/>
    <s v="No"/>
    <x v="0"/>
    <x v="0"/>
    <x v="0"/>
    <x v="1"/>
    <x v="1"/>
    <x v="0"/>
    <s v="25-Jul-1991"/>
    <n v="3875.73"/>
    <x v="0"/>
    <x v="0"/>
    <x v="0"/>
    <x v="18"/>
  </r>
  <r>
    <s v="ID1377"/>
    <s v="Garey"/>
    <n v="40.58"/>
    <x v="134"/>
    <s v="Yes"/>
    <x v="0"/>
    <x v="1"/>
    <x v="3"/>
    <x v="1"/>
    <x v="0"/>
    <x v="2"/>
    <s v="23-Oct-1996"/>
    <n v="3877.3"/>
    <x v="2"/>
    <x v="0"/>
    <x v="1"/>
    <x v="9"/>
  </r>
  <r>
    <s v="ID1378"/>
    <s v="Reddy"/>
    <n v="33.06"/>
    <x v="399"/>
    <s v="Yes"/>
    <x v="0"/>
    <x v="0"/>
    <x v="0"/>
    <x v="1"/>
    <x v="0"/>
    <x v="0"/>
    <s v="13-Jul-2004"/>
    <n v="3889.2"/>
    <x v="0"/>
    <x v="2"/>
    <x v="1"/>
    <x v="8"/>
  </r>
  <r>
    <s v="ID1379"/>
    <s v="Mueller"/>
    <n v="26.62"/>
    <x v="259"/>
    <s v="Yes"/>
    <x v="0"/>
    <x v="0"/>
    <x v="0"/>
    <x v="1"/>
    <x v="1"/>
    <x v="1"/>
    <s v="14-Sep-1993"/>
    <n v="3898.35"/>
    <x v="0"/>
    <x v="2"/>
    <x v="1"/>
    <x v="10"/>
  </r>
  <r>
    <s v="ID1380"/>
    <s v="Julia"/>
    <n v="37.1"/>
    <x v="421"/>
    <s v="No"/>
    <x v="0"/>
    <x v="0"/>
    <x v="0"/>
    <x v="1"/>
    <x v="0"/>
    <x v="0"/>
    <s v="24-Nov-1997"/>
    <n v="3906.13"/>
    <x v="1"/>
    <x v="0"/>
    <x v="4"/>
    <x v="27"/>
  </r>
  <r>
    <s v="ID1381"/>
    <s v="Uribe"/>
    <n v="18.28"/>
    <x v="547"/>
    <s v="No"/>
    <x v="0"/>
    <x v="0"/>
    <x v="0"/>
    <x v="1"/>
    <x v="3"/>
    <x v="0"/>
    <s v="5-Jul-1985"/>
    <n v="3910.44"/>
    <x v="0"/>
    <x v="2"/>
    <x v="0"/>
    <x v="44"/>
  </r>
  <r>
    <s v="ID1382"/>
    <s v="Hand"/>
    <n v="35.814999999999998"/>
    <x v="195"/>
    <s v="No"/>
    <x v="0"/>
    <x v="0"/>
    <x v="0"/>
    <x v="1"/>
    <x v="0"/>
    <x v="1"/>
    <s v="10-Jul-2000"/>
    <n v="3925.76"/>
    <x v="0"/>
    <x v="2"/>
    <x v="3"/>
    <x v="43"/>
  </r>
  <r>
    <s v="ID1383"/>
    <s v="Petersen"/>
    <n v="30.69"/>
    <x v="364"/>
    <s v="No"/>
    <x v="0"/>
    <x v="0"/>
    <x v="0"/>
    <x v="1"/>
    <x v="0"/>
    <x v="0"/>
    <s v="15-Jun-2002"/>
    <n v="3931.51"/>
    <x v="0"/>
    <x v="0"/>
    <x v="4"/>
    <x v="42"/>
  </r>
  <r>
    <s v="ID1384"/>
    <s v="Mac-Thiong"/>
    <n v="26.125"/>
    <x v="151"/>
    <s v="No"/>
    <x v="0"/>
    <x v="0"/>
    <x v="0"/>
    <x v="1"/>
    <x v="1"/>
    <x v="2"/>
    <s v="24-Oct-1988"/>
    <n v="3935.18"/>
    <x v="1"/>
    <x v="1"/>
    <x v="0"/>
    <x v="20"/>
  </r>
  <r>
    <s v="ID1385"/>
    <s v="Walker"/>
    <n v="34.58"/>
    <x v="562"/>
    <s v="No"/>
    <x v="0"/>
    <x v="1"/>
    <x v="3"/>
    <x v="1"/>
    <x v="0"/>
    <x v="1"/>
    <s v="29-Sep-1993"/>
    <n v="3943.6"/>
    <x v="0"/>
    <x v="0"/>
    <x v="3"/>
    <x v="10"/>
  </r>
  <r>
    <s v="ID1386"/>
    <s v="SteIDl"/>
    <n v="27.4"/>
    <x v="603"/>
    <s v="No"/>
    <x v="0"/>
    <x v="0"/>
    <x v="0"/>
    <x v="1"/>
    <x v="1"/>
    <x v="0"/>
    <s v="11-Nov-1993"/>
    <n v="3947.41"/>
    <x v="0"/>
    <x v="2"/>
    <x v="0"/>
    <x v="10"/>
  </r>
  <r>
    <s v="ID1387"/>
    <s v="Rose"/>
    <n v="27.53"/>
    <x v="92"/>
    <s v="No"/>
    <x v="0"/>
    <x v="0"/>
    <x v="3"/>
    <x v="1"/>
    <x v="1"/>
    <x v="2"/>
    <s v="10-Jul-1999"/>
    <n v="3955.98"/>
    <x v="0"/>
    <x v="0"/>
    <x v="5"/>
    <x v="32"/>
  </r>
  <r>
    <s v="ID1388"/>
    <s v="Alderfer"/>
    <n v="33"/>
    <x v="90"/>
    <s v="No"/>
    <x v="0"/>
    <x v="0"/>
    <x v="0"/>
    <x v="1"/>
    <x v="0"/>
    <x v="2"/>
    <s v="11-Jul-1995"/>
    <n v="3956.07"/>
    <x v="0"/>
    <x v="2"/>
    <x v="1"/>
    <x v="34"/>
  </r>
  <r>
    <s v="ID1389"/>
    <s v="Ryland"/>
    <n v="25.78"/>
    <x v="579"/>
    <s v="Yes"/>
    <x v="0"/>
    <x v="0"/>
    <x v="0"/>
    <x v="1"/>
    <x v="1"/>
    <x v="0"/>
    <s v="29-Jul-1990"/>
    <n v="3972.92"/>
    <x v="0"/>
    <x v="0"/>
    <x v="0"/>
    <x v="16"/>
  </r>
  <r>
    <s v="ID1390"/>
    <s v="Bethea"/>
    <n v="22.66"/>
    <x v="604"/>
    <s v="No"/>
    <x v="0"/>
    <x v="0"/>
    <x v="0"/>
    <x v="1"/>
    <x v="2"/>
    <x v="0"/>
    <s v="8-Sep-1996"/>
    <n v="3987.93"/>
    <x v="0"/>
    <x v="2"/>
    <x v="4"/>
    <x v="9"/>
  </r>
  <r>
    <s v="ID1391"/>
    <s v="Kelly"/>
    <n v="38.81"/>
    <x v="105"/>
    <s v="Yes"/>
    <x v="0"/>
    <x v="0"/>
    <x v="3"/>
    <x v="1"/>
    <x v="0"/>
    <x v="1"/>
    <s v="22-Nov-1990"/>
    <n v="3989.84"/>
    <x v="0"/>
    <x v="2"/>
    <x v="4"/>
    <x v="16"/>
  </r>
  <r>
    <s v="ID1392"/>
    <s v="Blois"/>
    <n v="38.51"/>
    <x v="4"/>
    <s v="Yes"/>
    <x v="0"/>
    <x v="0"/>
    <x v="0"/>
    <x v="1"/>
    <x v="0"/>
    <x v="2"/>
    <s v="1-Nov-1990"/>
    <n v="3994.18"/>
    <x v="0"/>
    <x v="2"/>
    <x v="0"/>
    <x v="16"/>
  </r>
  <r>
    <s v="ID1393"/>
    <s v="Dayton"/>
    <n v="22.98"/>
    <x v="105"/>
    <s v="Yes"/>
    <x v="0"/>
    <x v="0"/>
    <x v="0"/>
    <x v="1"/>
    <x v="2"/>
    <x v="1"/>
    <s v="10-Jul-1989"/>
    <n v="4002.36"/>
    <x v="0"/>
    <x v="1"/>
    <x v="0"/>
    <x v="37"/>
  </r>
  <r>
    <s v="ID1394"/>
    <s v="Cloud"/>
    <n v="15.65"/>
    <x v="594"/>
    <s v="No"/>
    <x v="0"/>
    <x v="0"/>
    <x v="0"/>
    <x v="1"/>
    <x v="3"/>
    <x v="0"/>
    <s v="13-Sep-2000"/>
    <n v="4005.42"/>
    <x v="0"/>
    <x v="1"/>
    <x v="15"/>
    <x v="43"/>
  </r>
  <r>
    <s v="ID1395"/>
    <s v="Betournay"/>
    <n v="39.97"/>
    <x v="197"/>
    <s v="No"/>
    <x v="0"/>
    <x v="0"/>
    <x v="3"/>
    <x v="1"/>
    <x v="0"/>
    <x v="2"/>
    <s v="11-Oct-1992"/>
    <n v="4032.24"/>
    <x v="1"/>
    <x v="0"/>
    <x v="1"/>
    <x v="0"/>
  </r>
  <r>
    <s v="ID1396"/>
    <s v="Temple"/>
    <n v="37.22"/>
    <x v="473"/>
    <s v="No"/>
    <x v="0"/>
    <x v="1"/>
    <x v="3"/>
    <x v="1"/>
    <x v="0"/>
    <x v="2"/>
    <s v="7-Jul-1984"/>
    <n v="4038.41"/>
    <x v="0"/>
    <x v="1"/>
    <x v="0"/>
    <x v="45"/>
  </r>
  <r>
    <s v="ID1397"/>
    <s v="Rollie"/>
    <n v="41.325000000000003"/>
    <x v="1"/>
    <s v="No"/>
    <x v="0"/>
    <x v="0"/>
    <x v="0"/>
    <x v="1"/>
    <x v="0"/>
    <x v="1"/>
    <s v="10-Nov-1983"/>
    <n v="4039.9"/>
    <x v="0"/>
    <x v="1"/>
    <x v="0"/>
    <x v="39"/>
  </r>
  <r>
    <s v="ID1398"/>
    <s v="Roybal"/>
    <n v="40.31"/>
    <x v="85"/>
    <s v="No"/>
    <x v="0"/>
    <x v="0"/>
    <x v="0"/>
    <x v="1"/>
    <x v="0"/>
    <x v="1"/>
    <s v="26-Dec-1993"/>
    <n v="4040.56"/>
    <x v="1"/>
    <x v="0"/>
    <x v="15"/>
    <x v="10"/>
  </r>
  <r>
    <s v="ID1399"/>
    <s v="Turgeon"/>
    <n v="29.48"/>
    <x v="470"/>
    <s v="No"/>
    <x v="0"/>
    <x v="0"/>
    <x v="0"/>
    <x v="1"/>
    <x v="1"/>
    <x v="2"/>
    <s v="30-Nov-1988"/>
    <n v="4047.94"/>
    <x v="0"/>
    <x v="1"/>
    <x v="0"/>
    <x v="20"/>
  </r>
  <r>
    <s v="ID1400"/>
    <s v="Deingenis"/>
    <n v="33.155000000000001"/>
    <x v="103"/>
    <s v="No"/>
    <x v="0"/>
    <x v="0"/>
    <x v="0"/>
    <x v="1"/>
    <x v="0"/>
    <x v="2"/>
    <s v="16-Sep-1983"/>
    <n v="4070.42"/>
    <x v="0"/>
    <x v="1"/>
    <x v="0"/>
    <x v="39"/>
  </r>
  <r>
    <s v="ID1401"/>
    <s v="Hodge"/>
    <n v="42.85"/>
    <x v="336"/>
    <s v="Yes"/>
    <x v="0"/>
    <x v="0"/>
    <x v="0"/>
    <x v="1"/>
    <x v="0"/>
    <x v="1"/>
    <s v="18-Oct-2002"/>
    <n v="4070.51"/>
    <x v="0"/>
    <x v="1"/>
    <x v="1"/>
    <x v="42"/>
  </r>
  <r>
    <s v="ID1402"/>
    <s v="Gibbs"/>
    <n v="32.340000000000003"/>
    <x v="533"/>
    <s v="No"/>
    <x v="0"/>
    <x v="0"/>
    <x v="0"/>
    <x v="1"/>
    <x v="0"/>
    <x v="0"/>
    <s v="1-Dec-1990"/>
    <n v="4074.45"/>
    <x v="1"/>
    <x v="2"/>
    <x v="0"/>
    <x v="16"/>
  </r>
  <r>
    <s v="ID1403"/>
    <s v="Trom"/>
    <n v="27.5"/>
    <x v="605"/>
    <s v="No"/>
    <x v="0"/>
    <x v="0"/>
    <x v="0"/>
    <x v="1"/>
    <x v="1"/>
    <x v="0"/>
    <s v="14-Dec-1990"/>
    <n v="4076.5"/>
    <x v="0"/>
    <x v="0"/>
    <x v="4"/>
    <x v="16"/>
  </r>
  <r>
    <s v="ID1404"/>
    <s v="Sizer"/>
    <n v="25.8"/>
    <x v="606"/>
    <s v="No"/>
    <x v="0"/>
    <x v="0"/>
    <x v="0"/>
    <x v="1"/>
    <x v="1"/>
    <x v="0"/>
    <s v="21-Aug-1994"/>
    <n v="4133.6400000000003"/>
    <x v="0"/>
    <x v="0"/>
    <x v="1"/>
    <x v="35"/>
  </r>
  <r>
    <s v="ID1405"/>
    <s v="Ellison"/>
    <n v="25"/>
    <x v="607"/>
    <s v="No"/>
    <x v="0"/>
    <x v="0"/>
    <x v="0"/>
    <x v="1"/>
    <x v="1"/>
    <x v="0"/>
    <s v="6-Aug-1991"/>
    <n v="4134.08"/>
    <x v="0"/>
    <x v="1"/>
    <x v="1"/>
    <x v="18"/>
  </r>
  <r>
    <s v="ID1406"/>
    <s v="Sulkowski"/>
    <n v="41.2"/>
    <x v="237"/>
    <s v="Yes"/>
    <x v="0"/>
    <x v="0"/>
    <x v="0"/>
    <x v="1"/>
    <x v="0"/>
    <x v="2"/>
    <s v="18-Jun-1992"/>
    <n v="4137.5200000000004"/>
    <x v="0"/>
    <x v="0"/>
    <x v="3"/>
    <x v="0"/>
  </r>
  <r>
    <s v="ID1407"/>
    <s v="Maringo"/>
    <n v="17.78"/>
    <x v="608"/>
    <s v="No"/>
    <x v="0"/>
    <x v="0"/>
    <x v="0"/>
    <x v="1"/>
    <x v="3"/>
    <x v="0"/>
    <s v="28-Jun-1992"/>
    <n v="4149.74"/>
    <x v="0"/>
    <x v="1"/>
    <x v="4"/>
    <x v="0"/>
  </r>
  <r>
    <s v="ID1408"/>
    <s v="Lattin"/>
    <n v="40.119999999999997"/>
    <x v="21"/>
    <s v="Yes"/>
    <x v="0"/>
    <x v="1"/>
    <x v="3"/>
    <x v="1"/>
    <x v="0"/>
    <x v="1"/>
    <s v="4-Aug-1992"/>
    <n v="4151.03"/>
    <x v="0"/>
    <x v="2"/>
    <x v="0"/>
    <x v="0"/>
  </r>
  <r>
    <s v="ID1409"/>
    <s v="Deblander"/>
    <n v="19.350000000000001"/>
    <x v="609"/>
    <s v="Yes"/>
    <x v="0"/>
    <x v="0"/>
    <x v="0"/>
    <x v="1"/>
    <x v="2"/>
    <x v="0"/>
    <s v="26-Nov-1998"/>
    <n v="4154.97"/>
    <x v="0"/>
    <x v="1"/>
    <x v="1"/>
    <x v="33"/>
  </r>
  <r>
    <s v="ID1410"/>
    <s v="O'Neill"/>
    <n v="36.69"/>
    <x v="259"/>
    <s v="No"/>
    <x v="0"/>
    <x v="0"/>
    <x v="0"/>
    <x v="1"/>
    <x v="0"/>
    <x v="1"/>
    <s v="25-Jun-1989"/>
    <n v="4185.1000000000004"/>
    <x v="0"/>
    <x v="0"/>
    <x v="0"/>
    <x v="37"/>
  </r>
  <r>
    <s v="ID1411"/>
    <s v="Davis"/>
    <n v="28.51"/>
    <x v="120"/>
    <s v="Yes"/>
    <x v="0"/>
    <x v="0"/>
    <x v="3"/>
    <x v="1"/>
    <x v="1"/>
    <x v="2"/>
    <s v="3-Oct-1995"/>
    <n v="4188.7299999999996"/>
    <x v="0"/>
    <x v="2"/>
    <x v="11"/>
    <x v="34"/>
  </r>
  <r>
    <s v="ID1412"/>
    <s v="Stanek"/>
    <n v="30.21"/>
    <x v="335"/>
    <s v="No"/>
    <x v="0"/>
    <x v="0"/>
    <x v="3"/>
    <x v="1"/>
    <x v="0"/>
    <x v="2"/>
    <s v="6-Sep-1997"/>
    <n v="4189.1099999999997"/>
    <x v="0"/>
    <x v="2"/>
    <x v="1"/>
    <x v="27"/>
  </r>
  <r>
    <s v="ID1413"/>
    <s v="Harris"/>
    <n v="24.33"/>
    <x v="96"/>
    <s v="No"/>
    <x v="0"/>
    <x v="0"/>
    <x v="0"/>
    <x v="1"/>
    <x v="2"/>
    <x v="0"/>
    <s v="14-Dec-1998"/>
    <n v="4234.93"/>
    <x v="0"/>
    <x v="1"/>
    <x v="4"/>
    <x v="33"/>
  </r>
  <r>
    <s v="ID1414"/>
    <s v="Manning"/>
    <n v="19.855"/>
    <x v="268"/>
    <s v="Yes"/>
    <x v="0"/>
    <x v="0"/>
    <x v="0"/>
    <x v="1"/>
    <x v="2"/>
    <x v="1"/>
    <s v="27-Jun-1992"/>
    <n v="4237.13"/>
    <x v="1"/>
    <x v="1"/>
    <x v="9"/>
    <x v="0"/>
  </r>
  <r>
    <s v="ID1415"/>
    <s v="Barrera Munoz"/>
    <n v="25.364999999999998"/>
    <x v="308"/>
    <s v="No"/>
    <x v="0"/>
    <x v="0"/>
    <x v="0"/>
    <x v="1"/>
    <x v="1"/>
    <x v="0"/>
    <s v="3-Nov-1991"/>
    <n v="4239.8900000000003"/>
    <x v="0"/>
    <x v="2"/>
    <x v="1"/>
    <x v="18"/>
  </r>
  <r>
    <s v="ID1416"/>
    <s v="Schauwaers"/>
    <n v="29.6"/>
    <x v="331"/>
    <s v="Yes"/>
    <x v="0"/>
    <x v="1"/>
    <x v="3"/>
    <x v="1"/>
    <x v="1"/>
    <x v="1"/>
    <s v="1-Dec-1991"/>
    <n v="4243.59"/>
    <x v="1"/>
    <x v="1"/>
    <x v="1"/>
    <x v="18"/>
  </r>
  <r>
    <s v="ID1417"/>
    <s v="Hartman"/>
    <n v="39.43"/>
    <x v="148"/>
    <s v="Yes"/>
    <x v="0"/>
    <x v="1"/>
    <x v="3"/>
    <x v="1"/>
    <x v="0"/>
    <x v="1"/>
    <s v="16-Jun-1982"/>
    <n v="4250.24"/>
    <x v="0"/>
    <x v="0"/>
    <x v="0"/>
    <x v="1"/>
  </r>
  <r>
    <s v="ID1418"/>
    <s v="Fire"/>
    <n v="27.34"/>
    <x v="27"/>
    <s v="Yes"/>
    <x v="0"/>
    <x v="0"/>
    <x v="3"/>
    <x v="1"/>
    <x v="1"/>
    <x v="2"/>
    <s v="14-Oct-1995"/>
    <n v="4260.74"/>
    <x v="1"/>
    <x v="2"/>
    <x v="4"/>
    <x v="34"/>
  </r>
  <r>
    <s v="ID1419"/>
    <s v="Waliaula"/>
    <n v="39.01"/>
    <x v="191"/>
    <s v="Yes"/>
    <x v="0"/>
    <x v="0"/>
    <x v="0"/>
    <x v="1"/>
    <x v="0"/>
    <x v="2"/>
    <s v="20-Nov-1983"/>
    <n v="4265.01"/>
    <x v="0"/>
    <x v="1"/>
    <x v="1"/>
    <x v="39"/>
  </r>
  <r>
    <s v="ID1420"/>
    <s v="Blackshear"/>
    <n v="18.989999999999998"/>
    <x v="137"/>
    <s v="Yes"/>
    <x v="0"/>
    <x v="0"/>
    <x v="0"/>
    <x v="1"/>
    <x v="2"/>
    <x v="0"/>
    <s v="8-Jun-2003"/>
    <n v="4278.55"/>
    <x v="0"/>
    <x v="1"/>
    <x v="5"/>
    <x v="42"/>
  </r>
  <r>
    <s v="ID1421"/>
    <s v="Nettik"/>
    <n v="42.3"/>
    <x v="87"/>
    <s v="Yes"/>
    <x v="0"/>
    <x v="0"/>
    <x v="0"/>
    <x v="1"/>
    <x v="0"/>
    <x v="1"/>
    <s v="25-Nov-2000"/>
    <n v="4296.2700000000004"/>
    <x v="0"/>
    <x v="0"/>
    <x v="1"/>
    <x v="43"/>
  </r>
  <r>
    <s v="ID1422"/>
    <s v="Novales"/>
    <n v="39.805"/>
    <x v="119"/>
    <s v="No"/>
    <x v="0"/>
    <x v="0"/>
    <x v="0"/>
    <x v="1"/>
    <x v="0"/>
    <x v="1"/>
    <s v="19-Dec-1988"/>
    <n v="4320.41"/>
    <x v="0"/>
    <x v="1"/>
    <x v="1"/>
    <x v="20"/>
  </r>
  <r>
    <s v="ID1423"/>
    <s v="Rosauer"/>
    <n v="33.700000000000003"/>
    <x v="231"/>
    <s v="No"/>
    <x v="0"/>
    <x v="0"/>
    <x v="0"/>
    <x v="1"/>
    <x v="0"/>
    <x v="1"/>
    <s v="2-Nov-1994"/>
    <n v="4337.74"/>
    <x v="0"/>
    <x v="1"/>
    <x v="3"/>
    <x v="35"/>
  </r>
  <r>
    <s v="ID1424"/>
    <s v="Ryder"/>
    <n v="36.195"/>
    <x v="21"/>
    <s v="No"/>
    <x v="0"/>
    <x v="0"/>
    <x v="0"/>
    <x v="1"/>
    <x v="0"/>
    <x v="1"/>
    <s v="26-Oct-1994"/>
    <n v="4340.4399999999996"/>
    <x v="0"/>
    <x v="1"/>
    <x v="0"/>
    <x v="35"/>
  </r>
  <r>
    <s v="ID1425"/>
    <s v="Larsen"/>
    <n v="32.6"/>
    <x v="208"/>
    <s v="No"/>
    <x v="0"/>
    <x v="1"/>
    <x v="3"/>
    <x v="1"/>
    <x v="0"/>
    <x v="1"/>
    <s v="1-Jun-1991"/>
    <n v="4347.0200000000004"/>
    <x v="0"/>
    <x v="1"/>
    <x v="3"/>
    <x v="16"/>
  </r>
  <r>
    <s v="ID1426"/>
    <s v="Keate"/>
    <n v="30.2"/>
    <x v="155"/>
    <s v="No"/>
    <x v="0"/>
    <x v="0"/>
    <x v="0"/>
    <x v="1"/>
    <x v="0"/>
    <x v="1"/>
    <s v="1-Nov-1994"/>
    <n v="4349.46"/>
    <x v="0"/>
    <x v="2"/>
    <x v="0"/>
    <x v="35"/>
  </r>
  <r>
    <s v="ID1427"/>
    <s v="Williams"/>
    <n v="27.645"/>
    <x v="418"/>
    <s v="No"/>
    <x v="0"/>
    <x v="0"/>
    <x v="0"/>
    <x v="1"/>
    <x v="1"/>
    <x v="0"/>
    <s v="13-Sep-1991"/>
    <n v="4350.51"/>
    <x v="0"/>
    <x v="2"/>
    <x v="0"/>
    <x v="18"/>
  </r>
  <r>
    <s v="ID1428"/>
    <s v="Starosciak"/>
    <n v="26.41"/>
    <x v="154"/>
    <s v="No"/>
    <x v="0"/>
    <x v="0"/>
    <x v="0"/>
    <x v="1"/>
    <x v="1"/>
    <x v="0"/>
    <s v="28-Aug-1990"/>
    <n v="4357.04"/>
    <x v="0"/>
    <x v="0"/>
    <x v="1"/>
    <x v="16"/>
  </r>
  <r>
    <s v="ID1429"/>
    <s v="Smith"/>
    <n v="34.1"/>
    <x v="109"/>
    <s v="Yes"/>
    <x v="0"/>
    <x v="1"/>
    <x v="3"/>
    <x v="1"/>
    <x v="0"/>
    <x v="1"/>
    <s v="29-Nov-1997"/>
    <n v="4391.6499999999996"/>
    <x v="0"/>
    <x v="2"/>
    <x v="4"/>
    <x v="27"/>
  </r>
  <r>
    <s v="ID1430"/>
    <s v="Henderson"/>
    <n v="17.3"/>
    <x v="568"/>
    <s v="No"/>
    <x v="0"/>
    <x v="0"/>
    <x v="0"/>
    <x v="1"/>
    <x v="3"/>
    <x v="0"/>
    <s v="18-Jul-1988"/>
    <n v="4397.3100000000004"/>
    <x v="0"/>
    <x v="2"/>
    <x v="0"/>
    <x v="20"/>
  </r>
  <r>
    <s v="ID1431"/>
    <s v="Winkelman"/>
    <n v="35.020000000000003"/>
    <x v="226"/>
    <s v="No"/>
    <x v="0"/>
    <x v="1"/>
    <x v="3"/>
    <x v="1"/>
    <x v="0"/>
    <x v="2"/>
    <s v="11-Aug-1986"/>
    <n v="4399.7299999999996"/>
    <x v="1"/>
    <x v="2"/>
    <x v="0"/>
    <x v="11"/>
  </r>
  <r>
    <s v="ID1432"/>
    <s v="Monette"/>
    <n v="37.1"/>
    <x v="541"/>
    <s v="Yes"/>
    <x v="0"/>
    <x v="0"/>
    <x v="0"/>
    <x v="1"/>
    <x v="0"/>
    <x v="0"/>
    <s v="13-Jul-1986"/>
    <n v="4402.2299999999996"/>
    <x v="0"/>
    <x v="2"/>
    <x v="4"/>
    <x v="11"/>
  </r>
  <r>
    <s v="ID1433"/>
    <s v="Kramer"/>
    <n v="16.79"/>
    <x v="154"/>
    <s v="No"/>
    <x v="0"/>
    <x v="0"/>
    <x v="0"/>
    <x v="1"/>
    <x v="3"/>
    <x v="0"/>
    <s v="16-Sep-1988"/>
    <n v="4415.16"/>
    <x v="0"/>
    <x v="1"/>
    <x v="0"/>
    <x v="20"/>
  </r>
  <r>
    <s v="ID1434"/>
    <s v="Goldstein"/>
    <n v="31.635000000000002"/>
    <x v="402"/>
    <s v="Yes"/>
    <x v="0"/>
    <x v="0"/>
    <x v="0"/>
    <x v="1"/>
    <x v="0"/>
    <x v="0"/>
    <s v="15-Aug-1992"/>
    <n v="4420.95"/>
    <x v="0"/>
    <x v="0"/>
    <x v="13"/>
    <x v="0"/>
  </r>
  <r>
    <s v="ID1435"/>
    <s v="Gonzalez"/>
    <n v="24.19"/>
    <x v="21"/>
    <s v="Yes"/>
    <x v="0"/>
    <x v="1"/>
    <x v="3"/>
    <x v="1"/>
    <x v="2"/>
    <x v="1"/>
    <s v="29-Dec-1994"/>
    <n v="4428.8900000000003"/>
    <x v="1"/>
    <x v="1"/>
    <x v="6"/>
    <x v="35"/>
  </r>
  <r>
    <s v="ID1436"/>
    <s v="Barrett"/>
    <n v="35.29"/>
    <x v="229"/>
    <s v="No"/>
    <x v="0"/>
    <x v="1"/>
    <x v="3"/>
    <x v="1"/>
    <x v="0"/>
    <x v="1"/>
    <s v="4-Sep-1993"/>
    <n v="4433.3900000000003"/>
    <x v="0"/>
    <x v="0"/>
    <x v="1"/>
    <x v="10"/>
  </r>
  <r>
    <s v="ID1437"/>
    <s v="Irwin"/>
    <n v="35.299999999999997"/>
    <x v="150"/>
    <s v="No"/>
    <x v="0"/>
    <x v="0"/>
    <x v="0"/>
    <x v="1"/>
    <x v="0"/>
    <x v="2"/>
    <s v="23-Dec-1993"/>
    <n v="4433.92"/>
    <x v="0"/>
    <x v="2"/>
    <x v="1"/>
    <x v="10"/>
  </r>
  <r>
    <s v="ID1438"/>
    <s v="Glenn"/>
    <n v="35.64"/>
    <x v="331"/>
    <s v="No"/>
    <x v="0"/>
    <x v="1"/>
    <x v="3"/>
    <x v="1"/>
    <x v="0"/>
    <x v="1"/>
    <s v="8-Oct-1994"/>
    <n v="4435.09"/>
    <x v="1"/>
    <x v="2"/>
    <x v="9"/>
    <x v="35"/>
  </r>
  <r>
    <s v="ID1439"/>
    <s v="O'Meara"/>
    <n v="33.1"/>
    <x v="328"/>
    <s v="No"/>
    <x v="0"/>
    <x v="0"/>
    <x v="0"/>
    <x v="1"/>
    <x v="0"/>
    <x v="2"/>
    <s v="24-Oct-1994"/>
    <n v="4438.26"/>
    <x v="0"/>
    <x v="0"/>
    <x v="6"/>
    <x v="35"/>
  </r>
  <r>
    <s v="ID1440"/>
    <s v="Budrow"/>
    <n v="26.41"/>
    <x v="179"/>
    <s v="Yes"/>
    <x v="0"/>
    <x v="0"/>
    <x v="3"/>
    <x v="1"/>
    <x v="1"/>
    <x v="0"/>
    <s v="28-Jun-1994"/>
    <n v="4449.46"/>
    <x v="2"/>
    <x v="2"/>
    <x v="0"/>
    <x v="35"/>
  </r>
  <r>
    <s v="ID1441"/>
    <s v="Anderson"/>
    <n v="29.9"/>
    <x v="173"/>
    <s v="No"/>
    <x v="0"/>
    <x v="1"/>
    <x v="3"/>
    <x v="1"/>
    <x v="0"/>
    <x v="2"/>
    <s v="8-Aug-1990"/>
    <n v="4454.3999999999996"/>
    <x v="0"/>
    <x v="0"/>
    <x v="1"/>
    <x v="16"/>
  </r>
  <r>
    <s v="ID1442"/>
    <s v="Douglas"/>
    <n v="25.24"/>
    <x v="99"/>
    <s v="No"/>
    <x v="0"/>
    <x v="0"/>
    <x v="3"/>
    <x v="1"/>
    <x v="1"/>
    <x v="1"/>
    <s v="15-Jul-1990"/>
    <n v="4462.72"/>
    <x v="0"/>
    <x v="0"/>
    <x v="1"/>
    <x v="16"/>
  </r>
  <r>
    <s v="ID1443"/>
    <s v="Tecklenburg"/>
    <n v="25.08"/>
    <x v="330"/>
    <s v="No"/>
    <x v="0"/>
    <x v="1"/>
    <x v="3"/>
    <x v="1"/>
    <x v="1"/>
    <x v="1"/>
    <s v="4-Jul-1991"/>
    <n v="4463.21"/>
    <x v="1"/>
    <x v="0"/>
    <x v="0"/>
    <x v="18"/>
  </r>
  <r>
    <s v="ID1444"/>
    <s v="Baker"/>
    <n v="29.164999999999999"/>
    <x v="189"/>
    <s v="No"/>
    <x v="1"/>
    <x v="0"/>
    <x v="3"/>
    <x v="1"/>
    <x v="1"/>
    <x v="2"/>
    <s v="20-Nov-1999"/>
    <n v="4466.62"/>
    <x v="0"/>
    <x v="2"/>
    <x v="1"/>
    <x v="32"/>
  </r>
  <r>
    <s v="ID1445"/>
    <s v="Schenck"/>
    <n v="15.05"/>
    <x v="584"/>
    <s v="No"/>
    <x v="0"/>
    <x v="0"/>
    <x v="0"/>
    <x v="1"/>
    <x v="3"/>
    <x v="0"/>
    <s v="18-Jul-2004"/>
    <n v="4468.25"/>
    <x v="0"/>
    <x v="2"/>
    <x v="1"/>
    <x v="8"/>
  </r>
  <r>
    <s v="ID1446"/>
    <s v="Johnson"/>
    <n v="19.95"/>
    <x v="67"/>
    <s v="No"/>
    <x v="0"/>
    <x v="0"/>
    <x v="1"/>
    <x v="1"/>
    <x v="2"/>
    <x v="2"/>
    <s v="12-Jul-1992"/>
    <n v="4488.58"/>
    <x v="0"/>
    <x v="0"/>
    <x v="1"/>
    <x v="0"/>
  </r>
  <r>
    <s v="ID1447"/>
    <s v="Blendell"/>
    <n v="16.66"/>
    <x v="405"/>
    <s v="No"/>
    <x v="0"/>
    <x v="0"/>
    <x v="0"/>
    <x v="1"/>
    <x v="3"/>
    <x v="0"/>
    <s v="26-Jun-1988"/>
    <n v="4500.34"/>
    <x v="0"/>
    <x v="1"/>
    <x v="6"/>
    <x v="20"/>
  </r>
  <r>
    <s v="ID1448"/>
    <s v="Parodi"/>
    <n v="16.62"/>
    <x v="610"/>
    <s v="No"/>
    <x v="0"/>
    <x v="0"/>
    <x v="0"/>
    <x v="1"/>
    <x v="3"/>
    <x v="0"/>
    <s v="13-Oct-1997"/>
    <n v="4504.66"/>
    <x v="2"/>
    <x v="2"/>
    <x v="0"/>
    <x v="27"/>
  </r>
  <r>
    <s v="ID1449"/>
    <s v="Morgan"/>
    <n v="15.36"/>
    <x v="206"/>
    <s v="Yes"/>
    <x v="0"/>
    <x v="0"/>
    <x v="1"/>
    <x v="1"/>
    <x v="3"/>
    <x v="2"/>
    <s v="27-Sep-1982"/>
    <n v="4511.41"/>
    <x v="0"/>
    <x v="0"/>
    <x v="0"/>
    <x v="1"/>
  </r>
  <r>
    <s v="ID1450"/>
    <s v="Linden"/>
    <n v="27.74"/>
    <x v="10"/>
    <s v="Yes"/>
    <x v="0"/>
    <x v="0"/>
    <x v="0"/>
    <x v="1"/>
    <x v="1"/>
    <x v="1"/>
    <s v="2-Oct-2003"/>
    <n v="4518.3999999999996"/>
    <x v="0"/>
    <x v="0"/>
    <x v="2"/>
    <x v="5"/>
  </r>
  <r>
    <s v="ID1451"/>
    <s v="Horning"/>
    <n v="22.44"/>
    <x v="473"/>
    <s v="Yes"/>
    <x v="0"/>
    <x v="0"/>
    <x v="0"/>
    <x v="1"/>
    <x v="2"/>
    <x v="2"/>
    <s v="5-Dec-1987"/>
    <n v="4518.7700000000004"/>
    <x v="0"/>
    <x v="0"/>
    <x v="1"/>
    <x v="29"/>
  </r>
  <r>
    <s v="ID1452"/>
    <s v="Goode"/>
    <n v="37.049999999999997"/>
    <x v="531"/>
    <s v="Yes"/>
    <x v="0"/>
    <x v="0"/>
    <x v="0"/>
    <x v="1"/>
    <x v="0"/>
    <x v="0"/>
    <s v="21-Dec-1988"/>
    <n v="4518.83"/>
    <x v="0"/>
    <x v="2"/>
    <x v="6"/>
    <x v="20"/>
  </r>
  <r>
    <s v="ID1453"/>
    <s v="Doden"/>
    <n v="22.95"/>
    <x v="317"/>
    <s v="No"/>
    <x v="0"/>
    <x v="0"/>
    <x v="1"/>
    <x v="1"/>
    <x v="2"/>
    <x v="0"/>
    <s v="13-Aug-1992"/>
    <n v="4527.18"/>
    <x v="0"/>
    <x v="2"/>
    <x v="1"/>
    <x v="0"/>
  </r>
  <r>
    <s v="ID1454"/>
    <s v="Groff"/>
    <n v="34.200000000000003"/>
    <x v="611"/>
    <s v="Yes"/>
    <x v="0"/>
    <x v="0"/>
    <x v="0"/>
    <x v="1"/>
    <x v="0"/>
    <x v="0"/>
    <s v="29-Jun-1993"/>
    <n v="4529.4799999999996"/>
    <x v="0"/>
    <x v="1"/>
    <x v="4"/>
    <x v="10"/>
  </r>
  <r>
    <s v="ID1455"/>
    <s v="Kuehler"/>
    <n v="30.59"/>
    <x v="612"/>
    <s v="Yes"/>
    <x v="0"/>
    <x v="0"/>
    <x v="0"/>
    <x v="1"/>
    <x v="0"/>
    <x v="0"/>
    <s v="13-Jun-1988"/>
    <n v="4536.26"/>
    <x v="0"/>
    <x v="2"/>
    <x v="4"/>
    <x v="20"/>
  </r>
  <r>
    <s v="ID1456"/>
    <s v="Daniels"/>
    <n v="25.51"/>
    <x v="3"/>
    <s v="No"/>
    <x v="0"/>
    <x v="0"/>
    <x v="0"/>
    <x v="1"/>
    <x v="1"/>
    <x v="1"/>
    <s v="17-Nov-1990"/>
    <n v="4544.2299999999996"/>
    <x v="0"/>
    <x v="1"/>
    <x v="3"/>
    <x v="16"/>
  </r>
  <r>
    <s v="ID1457"/>
    <s v="Gibby"/>
    <n v="29.04"/>
    <x v="525"/>
    <s v="Yes"/>
    <x v="0"/>
    <x v="0"/>
    <x v="3"/>
    <x v="1"/>
    <x v="1"/>
    <x v="0"/>
    <s v="22-Dec-2004"/>
    <n v="4561.1899999999996"/>
    <x v="0"/>
    <x v="2"/>
    <x v="3"/>
    <x v="8"/>
  </r>
  <r>
    <s v="ID1458"/>
    <s v="Busa"/>
    <n v="22.135000000000002"/>
    <x v="592"/>
    <s v="Yes"/>
    <x v="0"/>
    <x v="0"/>
    <x v="3"/>
    <x v="1"/>
    <x v="2"/>
    <x v="0"/>
    <s v="20-Sep-1990"/>
    <n v="4562.84"/>
    <x v="0"/>
    <x v="2"/>
    <x v="0"/>
    <x v="16"/>
  </r>
  <r>
    <s v="ID1459"/>
    <s v="Moyo"/>
    <n v="21.375"/>
    <x v="538"/>
    <s v="No"/>
    <x v="0"/>
    <x v="0"/>
    <x v="0"/>
    <x v="1"/>
    <x v="2"/>
    <x v="2"/>
    <s v="25-Dec-1996"/>
    <n v="4564.1899999999996"/>
    <x v="0"/>
    <x v="2"/>
    <x v="3"/>
    <x v="9"/>
  </r>
  <r>
    <s v="ID1460"/>
    <s v="Horn"/>
    <n v="29.19"/>
    <x v="161"/>
    <s v="No"/>
    <x v="0"/>
    <x v="0"/>
    <x v="0"/>
    <x v="1"/>
    <x v="1"/>
    <x v="2"/>
    <s v="2-Jul-2000"/>
    <n v="4608.03"/>
    <x v="0"/>
    <x v="0"/>
    <x v="4"/>
    <x v="43"/>
  </r>
  <r>
    <s v="ID1461"/>
    <s v="Bien"/>
    <n v="31.92"/>
    <x v="358"/>
    <s v="Yes"/>
    <x v="0"/>
    <x v="1"/>
    <x v="3"/>
    <x v="1"/>
    <x v="0"/>
    <x v="2"/>
    <s v="29-Jun-1998"/>
    <n v="4618.08"/>
    <x v="0"/>
    <x v="1"/>
    <x v="1"/>
    <x v="33"/>
  </r>
  <r>
    <s v="ID1462"/>
    <s v="O'Connor"/>
    <n v="26.315000000000001"/>
    <x v="176"/>
    <s v="Yes"/>
    <x v="0"/>
    <x v="1"/>
    <x v="3"/>
    <x v="1"/>
    <x v="1"/>
    <x v="2"/>
    <s v="22-Jun-1985"/>
    <n v="4646.76"/>
    <x v="2"/>
    <x v="1"/>
    <x v="4"/>
    <x v="44"/>
  </r>
  <r>
    <s v="ID1463"/>
    <s v="Ash"/>
    <n v="35.299999999999997"/>
    <x v="495"/>
    <s v="No"/>
    <x v="0"/>
    <x v="0"/>
    <x v="0"/>
    <x v="1"/>
    <x v="0"/>
    <x v="2"/>
    <s v="25-Oct-1996"/>
    <n v="4661.29"/>
    <x v="0"/>
    <x v="1"/>
    <x v="6"/>
    <x v="9"/>
  </r>
  <r>
    <s v="ID1464"/>
    <s v="Do Prado"/>
    <n v="18.91"/>
    <x v="613"/>
    <s v="No"/>
    <x v="0"/>
    <x v="0"/>
    <x v="0"/>
    <x v="1"/>
    <x v="2"/>
    <x v="0"/>
    <s v="5-Aug-1990"/>
    <n v="4667.6099999999997"/>
    <x v="1"/>
    <x v="0"/>
    <x v="9"/>
    <x v="16"/>
  </r>
  <r>
    <s v="ID1465"/>
    <s v="Phillips"/>
    <n v="22.41"/>
    <x v="433"/>
    <s v="Yes"/>
    <x v="0"/>
    <x v="0"/>
    <x v="3"/>
    <x v="1"/>
    <x v="2"/>
    <x v="0"/>
    <s v="26-Sep-1990"/>
    <n v="4670.6400000000003"/>
    <x v="0"/>
    <x v="2"/>
    <x v="4"/>
    <x v="16"/>
  </r>
  <r>
    <s v="ID1466"/>
    <s v="Kelly"/>
    <n v="22.704999999999998"/>
    <x v="105"/>
    <s v="No"/>
    <x v="0"/>
    <x v="0"/>
    <x v="0"/>
    <x v="1"/>
    <x v="2"/>
    <x v="1"/>
    <s v="13-Jul-1990"/>
    <n v="4673.3900000000003"/>
    <x v="0"/>
    <x v="1"/>
    <x v="0"/>
    <x v="16"/>
  </r>
  <r>
    <s v="ID1467"/>
    <s v="Dever"/>
    <n v="37.18"/>
    <x v="143"/>
    <s v="No"/>
    <x v="0"/>
    <x v="0"/>
    <x v="0"/>
    <x v="1"/>
    <x v="0"/>
    <x v="2"/>
    <s v="18-Oct-1979"/>
    <n v="4674.2"/>
    <x v="0"/>
    <x v="1"/>
    <x v="0"/>
    <x v="13"/>
  </r>
  <r>
    <s v="ID1468"/>
    <s v="Horvath"/>
    <n v="35.97"/>
    <x v="192"/>
    <s v="No"/>
    <x v="0"/>
    <x v="0"/>
    <x v="0"/>
    <x v="1"/>
    <x v="0"/>
    <x v="2"/>
    <s v="4-Oct-2003"/>
    <n v="4678.8"/>
    <x v="0"/>
    <x v="1"/>
    <x v="5"/>
    <x v="5"/>
  </r>
  <r>
    <s v="ID1469"/>
    <s v="Danner"/>
    <n v="35.799999999999997"/>
    <x v="614"/>
    <s v="No"/>
    <x v="0"/>
    <x v="0"/>
    <x v="0"/>
    <x v="1"/>
    <x v="0"/>
    <x v="2"/>
    <s v="4-Sep-1990"/>
    <n v="4686.3900000000003"/>
    <x v="1"/>
    <x v="0"/>
    <x v="0"/>
    <x v="16"/>
  </r>
  <r>
    <s v="ID1470"/>
    <s v="Weiss"/>
    <n v="28.31"/>
    <x v="488"/>
    <s v="Yes"/>
    <x v="0"/>
    <x v="0"/>
    <x v="0"/>
    <x v="1"/>
    <x v="1"/>
    <x v="0"/>
    <s v="4-Dec-1977"/>
    <n v="4699.47"/>
    <x v="0"/>
    <x v="0"/>
    <x v="0"/>
    <x v="38"/>
  </r>
  <r>
    <s v="ID1471"/>
    <s v="D'Andrea"/>
    <n v="38.06"/>
    <x v="537"/>
    <s v="No"/>
    <x v="0"/>
    <x v="0"/>
    <x v="0"/>
    <x v="1"/>
    <x v="0"/>
    <x v="0"/>
    <s v="12-Aug-1981"/>
    <n v="4712.12"/>
    <x v="0"/>
    <x v="0"/>
    <x v="4"/>
    <x v="12"/>
  </r>
  <r>
    <s v="ID1472"/>
    <s v="Olesky"/>
    <n v="28"/>
    <x v="27"/>
    <s v="No"/>
    <x v="0"/>
    <x v="0"/>
    <x v="3"/>
    <x v="1"/>
    <x v="1"/>
    <x v="2"/>
    <s v="9-Oct-1992"/>
    <n v="4718.2"/>
    <x v="0"/>
    <x v="0"/>
    <x v="3"/>
    <x v="0"/>
  </r>
  <r>
    <s v="ID1473"/>
    <s v="Whitcraft"/>
    <n v="34.32"/>
    <x v="401"/>
    <s v="No"/>
    <x v="0"/>
    <x v="0"/>
    <x v="0"/>
    <x v="1"/>
    <x v="0"/>
    <x v="0"/>
    <s v="28-Sep-1992"/>
    <n v="4719.5200000000004"/>
    <x v="0"/>
    <x v="2"/>
    <x v="3"/>
    <x v="0"/>
  </r>
  <r>
    <s v="ID1474"/>
    <s v="Salazar"/>
    <n v="22.3"/>
    <x v="436"/>
    <s v="Yes"/>
    <x v="0"/>
    <x v="0"/>
    <x v="0"/>
    <x v="1"/>
    <x v="2"/>
    <x v="2"/>
    <s v="12-Aug-1994"/>
    <n v="4719.74"/>
    <x v="0"/>
    <x v="1"/>
    <x v="1"/>
    <x v="35"/>
  </r>
  <r>
    <s v="ID1475"/>
    <s v="Todd"/>
    <n v="27.835000000000001"/>
    <x v="100"/>
    <s v="No"/>
    <x v="0"/>
    <x v="0"/>
    <x v="3"/>
    <x v="1"/>
    <x v="1"/>
    <x v="1"/>
    <s v="2-Jul-1980"/>
    <n v="4728.71"/>
    <x v="0"/>
    <x v="0"/>
    <x v="1"/>
    <x v="3"/>
  </r>
  <r>
    <s v="ID1476"/>
    <s v="Pond"/>
    <n v="39.229999999999997"/>
    <x v="332"/>
    <s v="No"/>
    <x v="0"/>
    <x v="0"/>
    <x v="0"/>
    <x v="1"/>
    <x v="0"/>
    <x v="2"/>
    <s v="5-Sep-1986"/>
    <n v="4734.6400000000003"/>
    <x v="0"/>
    <x v="1"/>
    <x v="0"/>
    <x v="11"/>
  </r>
  <r>
    <s v="ID1477"/>
    <s v="Egan"/>
    <n v="19.95"/>
    <x v="184"/>
    <s v="No"/>
    <x v="0"/>
    <x v="0"/>
    <x v="3"/>
    <x v="1"/>
    <x v="2"/>
    <x v="1"/>
    <s v="12-Oct-1991"/>
    <n v="4738.2700000000004"/>
    <x v="0"/>
    <x v="0"/>
    <x v="1"/>
    <x v="18"/>
  </r>
  <r>
    <s v="ID1478"/>
    <s v="Bersani"/>
    <n v="34.64"/>
    <x v="316"/>
    <s v="No"/>
    <x v="0"/>
    <x v="1"/>
    <x v="3"/>
    <x v="1"/>
    <x v="0"/>
    <x v="2"/>
    <s v="24-Nov-2004"/>
    <n v="4740.78"/>
    <x v="0"/>
    <x v="0"/>
    <x v="5"/>
    <x v="8"/>
  </r>
  <r>
    <s v="ID1479"/>
    <s v="Creech"/>
    <n v="18.75"/>
    <x v="379"/>
    <s v="No"/>
    <x v="0"/>
    <x v="0"/>
    <x v="0"/>
    <x v="1"/>
    <x v="2"/>
    <x v="0"/>
    <s v="5-Jun-1987"/>
    <n v="4746.34"/>
    <x v="0"/>
    <x v="2"/>
    <x v="4"/>
    <x v="11"/>
  </r>
  <r>
    <s v="ID1480"/>
    <s v="Sudres"/>
    <n v="26.48"/>
    <x v="267"/>
    <s v="No"/>
    <x v="0"/>
    <x v="0"/>
    <x v="3"/>
    <x v="1"/>
    <x v="1"/>
    <x v="2"/>
    <s v="22-Nov-1987"/>
    <n v="4751.07"/>
    <x v="1"/>
    <x v="1"/>
    <x v="4"/>
    <x v="29"/>
  </r>
  <r>
    <s v="ID1481"/>
    <s v="Couture"/>
    <n v="34.83"/>
    <x v="427"/>
    <s v="No"/>
    <x v="0"/>
    <x v="0"/>
    <x v="3"/>
    <x v="1"/>
    <x v="0"/>
    <x v="1"/>
    <s v="16-Aug-1992"/>
    <n v="4753.6400000000003"/>
    <x v="0"/>
    <x v="0"/>
    <x v="0"/>
    <x v="0"/>
  </r>
  <r>
    <s v="ID1482"/>
    <s v="Willard"/>
    <n v="25.46"/>
    <x v="144"/>
    <s v="No"/>
    <x v="0"/>
    <x v="0"/>
    <x v="0"/>
    <x v="1"/>
    <x v="1"/>
    <x v="2"/>
    <s v="27-Sep-1987"/>
    <n v="4762.33"/>
    <x v="1"/>
    <x v="0"/>
    <x v="4"/>
    <x v="29"/>
  </r>
  <r>
    <s v="ID1483"/>
    <s v="Patronick"/>
    <n v="23.31"/>
    <x v="615"/>
    <s v="No"/>
    <x v="0"/>
    <x v="0"/>
    <x v="0"/>
    <x v="1"/>
    <x v="2"/>
    <x v="0"/>
    <s v="1-Aug-1989"/>
    <n v="4766.0200000000004"/>
    <x v="0"/>
    <x v="0"/>
    <x v="4"/>
    <x v="37"/>
  </r>
  <r>
    <s v="ID1484"/>
    <s v="Depasquale"/>
    <n v="29"/>
    <x v="176"/>
    <s v="No"/>
    <x v="0"/>
    <x v="0"/>
    <x v="0"/>
    <x v="1"/>
    <x v="1"/>
    <x v="2"/>
    <s v="9-Dec-1989"/>
    <n v="4779.6000000000004"/>
    <x v="0"/>
    <x v="0"/>
    <x v="0"/>
    <x v="37"/>
  </r>
  <r>
    <s v="ID1485"/>
    <s v="Lavergne"/>
    <n v="32.869999999999997"/>
    <x v="196"/>
    <s v="No"/>
    <x v="0"/>
    <x v="0"/>
    <x v="0"/>
    <x v="1"/>
    <x v="0"/>
    <x v="2"/>
    <s v="22-Jun-1987"/>
    <n v="4787.42"/>
    <x v="0"/>
    <x v="0"/>
    <x v="0"/>
    <x v="29"/>
  </r>
  <r>
    <s v="ID1486"/>
    <s v="Kawakami"/>
    <n v="26.18"/>
    <x v="507"/>
    <s v="No"/>
    <x v="0"/>
    <x v="0"/>
    <x v="0"/>
    <x v="1"/>
    <x v="1"/>
    <x v="2"/>
    <s v="16-Dec-1989"/>
    <n v="4795.66"/>
    <x v="0"/>
    <x v="1"/>
    <x v="0"/>
    <x v="37"/>
  </r>
  <r>
    <s v="ID1487"/>
    <s v="Gonsalves"/>
    <n v="25.3"/>
    <x v="89"/>
    <s v="No"/>
    <x v="0"/>
    <x v="0"/>
    <x v="0"/>
    <x v="1"/>
    <x v="1"/>
    <x v="2"/>
    <s v="3-Oct-1978"/>
    <n v="4812.34"/>
    <x v="0"/>
    <x v="0"/>
    <x v="0"/>
    <x v="22"/>
  </r>
  <r>
    <s v="ID1488"/>
    <s v="Peck"/>
    <n v="36.94"/>
    <x v="616"/>
    <s v="Yes"/>
    <x v="0"/>
    <x v="0"/>
    <x v="3"/>
    <x v="1"/>
    <x v="0"/>
    <x v="2"/>
    <s v="3-Jul-1981"/>
    <n v="4827.1000000000004"/>
    <x v="0"/>
    <x v="1"/>
    <x v="0"/>
    <x v="12"/>
  </r>
  <r>
    <s v="ID1489"/>
    <s v="Aure"/>
    <n v="22.86"/>
    <x v="617"/>
    <s v="No"/>
    <x v="0"/>
    <x v="0"/>
    <x v="0"/>
    <x v="1"/>
    <x v="2"/>
    <x v="0"/>
    <s v="1-Dec-1995"/>
    <n v="4827.8999999999996"/>
    <x v="2"/>
    <x v="2"/>
    <x v="16"/>
    <x v="34"/>
  </r>
  <r>
    <s v="ID1490"/>
    <s v="Mattingly"/>
    <n v="18.760000000000002"/>
    <x v="316"/>
    <s v="Yes"/>
    <x v="0"/>
    <x v="1"/>
    <x v="3"/>
    <x v="1"/>
    <x v="2"/>
    <x v="2"/>
    <s v="11-Dec-2000"/>
    <n v="4835.43"/>
    <x v="0"/>
    <x v="2"/>
    <x v="5"/>
    <x v="43"/>
  </r>
  <r>
    <s v="ID1491"/>
    <s v="Stelpflug"/>
    <n v="24.36"/>
    <x v="252"/>
    <s v="No"/>
    <x v="0"/>
    <x v="0"/>
    <x v="0"/>
    <x v="1"/>
    <x v="2"/>
    <x v="2"/>
    <s v="10-Sep-1992"/>
    <n v="4837.58"/>
    <x v="1"/>
    <x v="2"/>
    <x v="0"/>
    <x v="0"/>
  </r>
  <r>
    <s v="ID1492"/>
    <s v="Sanchez Antognini"/>
    <n v="32.299999999999997"/>
    <x v="391"/>
    <s v="No"/>
    <x v="0"/>
    <x v="0"/>
    <x v="0"/>
    <x v="1"/>
    <x v="0"/>
    <x v="2"/>
    <s v="15-Oct-1984"/>
    <n v="4839.18"/>
    <x v="0"/>
    <x v="1"/>
    <x v="1"/>
    <x v="45"/>
  </r>
  <r>
    <s v="ID1493"/>
    <s v="Condon"/>
    <n v="22.704999999999998"/>
    <x v="90"/>
    <s v="Yes"/>
    <x v="0"/>
    <x v="0"/>
    <x v="0"/>
    <x v="1"/>
    <x v="2"/>
    <x v="2"/>
    <s v="29-Sep-1995"/>
    <n v="4840.95"/>
    <x v="0"/>
    <x v="1"/>
    <x v="5"/>
    <x v="34"/>
  </r>
  <r>
    <s v="ID1494"/>
    <s v="Magato"/>
    <n v="21.79"/>
    <x v="234"/>
    <s v="Yes"/>
    <x v="0"/>
    <x v="0"/>
    <x v="3"/>
    <x v="1"/>
    <x v="2"/>
    <x v="0"/>
    <s v="13-Dec-1979"/>
    <n v="4843.79"/>
    <x v="0"/>
    <x v="0"/>
    <x v="0"/>
    <x v="13"/>
  </r>
  <r>
    <s v="ID1495"/>
    <s v="Dombrowski"/>
    <n v="24.52"/>
    <x v="70"/>
    <s v="No"/>
    <x v="0"/>
    <x v="0"/>
    <x v="0"/>
    <x v="1"/>
    <x v="2"/>
    <x v="2"/>
    <s v="11-Sep-1974"/>
    <n v="4844.67"/>
    <x v="0"/>
    <x v="2"/>
    <x v="0"/>
    <x v="46"/>
  </r>
  <r>
    <s v="ID1496"/>
    <s v="Ohara"/>
    <n v="39.520000000000003"/>
    <x v="536"/>
    <s v="No"/>
    <x v="0"/>
    <x v="0"/>
    <x v="0"/>
    <x v="1"/>
    <x v="0"/>
    <x v="0"/>
    <s v="7-Jun-2001"/>
    <n v="4846.53"/>
    <x v="0"/>
    <x v="0"/>
    <x v="5"/>
    <x v="43"/>
  </r>
  <r>
    <s v="ID1497"/>
    <s v="Cifuentes Fetiva"/>
    <n v="24.49"/>
    <x v="145"/>
    <s v="No"/>
    <x v="0"/>
    <x v="0"/>
    <x v="0"/>
    <x v="1"/>
    <x v="2"/>
    <x v="2"/>
    <s v="27-Dec-1995"/>
    <n v="4846.92"/>
    <x v="0"/>
    <x v="0"/>
    <x v="6"/>
    <x v="34"/>
  </r>
  <r>
    <s v="ID1498"/>
    <s v="Keno"/>
    <n v="26.315000000000001"/>
    <x v="216"/>
    <s v="No"/>
    <x v="0"/>
    <x v="0"/>
    <x v="0"/>
    <x v="1"/>
    <x v="1"/>
    <x v="1"/>
    <s v="1-Sep-1989"/>
    <n v="4859.8900000000003"/>
    <x v="0"/>
    <x v="0"/>
    <x v="4"/>
    <x v="37"/>
  </r>
  <r>
    <s v="ID1499"/>
    <s v="Bruce"/>
    <n v="22.58"/>
    <x v="258"/>
    <s v="No"/>
    <x v="0"/>
    <x v="0"/>
    <x v="0"/>
    <x v="1"/>
    <x v="2"/>
    <x v="0"/>
    <s v="29-Sep-1997"/>
    <n v="4877.9799999999996"/>
    <x v="0"/>
    <x v="0"/>
    <x v="1"/>
    <x v="27"/>
  </r>
  <r>
    <s v="ID1500"/>
    <s v="Lorch"/>
    <n v="19.475000000000001"/>
    <x v="435"/>
    <s v="No"/>
    <x v="0"/>
    <x v="0"/>
    <x v="3"/>
    <x v="1"/>
    <x v="2"/>
    <x v="2"/>
    <s v="10-Jul-1989"/>
    <n v="4890"/>
    <x v="1"/>
    <x v="2"/>
    <x v="0"/>
    <x v="37"/>
  </r>
  <r>
    <s v="ID1501"/>
    <s v="Sullivan"/>
    <n v="26.33"/>
    <x v="270"/>
    <s v="No"/>
    <x v="0"/>
    <x v="0"/>
    <x v="0"/>
    <x v="1"/>
    <x v="1"/>
    <x v="2"/>
    <s v="28-Nov-1990"/>
    <n v="4894.3900000000003"/>
    <x v="0"/>
    <x v="0"/>
    <x v="0"/>
    <x v="16"/>
  </r>
  <r>
    <s v="ID1502"/>
    <s v="Cave"/>
    <n v="17.29"/>
    <x v="353"/>
    <s v="Yes"/>
    <x v="0"/>
    <x v="0"/>
    <x v="0"/>
    <x v="1"/>
    <x v="3"/>
    <x v="2"/>
    <s v="23-Sep-1988"/>
    <n v="4894.75"/>
    <x v="1"/>
    <x v="0"/>
    <x v="1"/>
    <x v="20"/>
  </r>
  <r>
    <s v="ID1503"/>
    <s v="Gudenkauf"/>
    <n v="42.88"/>
    <x v="189"/>
    <s v="No"/>
    <x v="1"/>
    <x v="0"/>
    <x v="3"/>
    <x v="1"/>
    <x v="0"/>
    <x v="2"/>
    <s v="10-Jul-1993"/>
    <n v="4906.41"/>
    <x v="0"/>
    <x v="1"/>
    <x v="1"/>
    <x v="10"/>
  </r>
  <r>
    <s v="ID1504"/>
    <s v="Thomas"/>
    <n v="32.200000000000003"/>
    <x v="618"/>
    <s v="Yes"/>
    <x v="0"/>
    <x v="0"/>
    <x v="0"/>
    <x v="1"/>
    <x v="0"/>
    <x v="0"/>
    <s v="18-Oct-1981"/>
    <n v="4911.8900000000003"/>
    <x v="0"/>
    <x v="0"/>
    <x v="0"/>
    <x v="12"/>
  </r>
  <r>
    <s v="ID1505"/>
    <s v="Holley"/>
    <n v="18.75"/>
    <x v="324"/>
    <s v="Yes"/>
    <x v="0"/>
    <x v="1"/>
    <x v="3"/>
    <x v="1"/>
    <x v="2"/>
    <x v="2"/>
    <s v="21-Aug-2002"/>
    <n v="4915.0600000000004"/>
    <x v="0"/>
    <x v="1"/>
    <x v="6"/>
    <x v="42"/>
  </r>
  <r>
    <s v="ID1506"/>
    <s v="Kemble"/>
    <n v="22.36"/>
    <x v="461"/>
    <s v="No"/>
    <x v="0"/>
    <x v="0"/>
    <x v="0"/>
    <x v="1"/>
    <x v="2"/>
    <x v="0"/>
    <s v="10-Aug-1993"/>
    <n v="4922.92"/>
    <x v="0"/>
    <x v="2"/>
    <x v="1"/>
    <x v="10"/>
  </r>
  <r>
    <s v="ID1507"/>
    <s v="Bentley"/>
    <n v="23.94"/>
    <x v="537"/>
    <s v="Yes"/>
    <x v="0"/>
    <x v="0"/>
    <x v="0"/>
    <x v="1"/>
    <x v="2"/>
    <x v="0"/>
    <s v="23-Aug-1991"/>
    <n v="4931.6499999999996"/>
    <x v="0"/>
    <x v="0"/>
    <x v="4"/>
    <x v="18"/>
  </r>
  <r>
    <s v="ID1508"/>
    <s v="Jones"/>
    <n v="30.1"/>
    <x v="495"/>
    <s v="No"/>
    <x v="0"/>
    <x v="1"/>
    <x v="3"/>
    <x v="1"/>
    <x v="0"/>
    <x v="2"/>
    <s v="27-Nov-1991"/>
    <n v="4934.71"/>
    <x v="0"/>
    <x v="0"/>
    <x v="4"/>
    <x v="18"/>
  </r>
  <r>
    <s v="ID1509"/>
    <s v="Tremblay"/>
    <n v="21.93"/>
    <x v="562"/>
    <s v="No"/>
    <x v="0"/>
    <x v="0"/>
    <x v="0"/>
    <x v="1"/>
    <x v="2"/>
    <x v="1"/>
    <s v="26-Jun-1974"/>
    <n v="4942.0600000000004"/>
    <x v="0"/>
    <x v="2"/>
    <x v="0"/>
    <x v="46"/>
  </r>
  <r>
    <s v="ID1510"/>
    <s v="Bellucci"/>
    <n v="39.75"/>
    <x v="86"/>
    <s v="No"/>
    <x v="1"/>
    <x v="0"/>
    <x v="3"/>
    <x v="1"/>
    <x v="0"/>
    <x v="2"/>
    <s v="7-Nov-1973"/>
    <n v="4985.22"/>
    <x v="0"/>
    <x v="0"/>
    <x v="0"/>
    <x v="15"/>
  </r>
  <r>
    <s v="ID1511"/>
    <s v="Collins"/>
    <n v="26.03"/>
    <x v="47"/>
    <s v="No"/>
    <x v="0"/>
    <x v="1"/>
    <x v="3"/>
    <x v="1"/>
    <x v="1"/>
    <x v="2"/>
    <s v="24-Jun-1988"/>
    <n v="4992.38"/>
    <x v="0"/>
    <x v="0"/>
    <x v="3"/>
    <x v="20"/>
  </r>
  <r>
    <s v="ID1512"/>
    <s v="Gillman"/>
    <n v="34.51"/>
    <x v="106"/>
    <s v="No"/>
    <x v="0"/>
    <x v="0"/>
    <x v="0"/>
    <x v="1"/>
    <x v="0"/>
    <x v="1"/>
    <s v="5-Oct-2001"/>
    <n v="4999.04"/>
    <x v="0"/>
    <x v="2"/>
    <x v="4"/>
    <x v="7"/>
  </r>
  <r>
    <s v="ID1513"/>
    <s v="West"/>
    <n v="19.32"/>
    <x v="619"/>
    <s v="Yes"/>
    <x v="0"/>
    <x v="0"/>
    <x v="3"/>
    <x v="1"/>
    <x v="2"/>
    <x v="0"/>
    <s v="4-Sep-1988"/>
    <n v="5002.78"/>
    <x v="0"/>
    <x v="2"/>
    <x v="0"/>
    <x v="20"/>
  </r>
  <r>
    <s v="ID1514"/>
    <s v="ChIDa"/>
    <n v="28.5"/>
    <x v="67"/>
    <s v="No"/>
    <x v="0"/>
    <x v="0"/>
    <x v="0"/>
    <x v="1"/>
    <x v="1"/>
    <x v="2"/>
    <s v="9-Jun-1977"/>
    <n v="5003.7700000000004"/>
    <x v="0"/>
    <x v="0"/>
    <x v="0"/>
    <x v="38"/>
  </r>
  <r>
    <s v="ID1515"/>
    <s v="Reisenauer"/>
    <n v="30.875"/>
    <x v="419"/>
    <s v="Yes"/>
    <x v="0"/>
    <x v="0"/>
    <x v="0"/>
    <x v="1"/>
    <x v="0"/>
    <x v="2"/>
    <s v="8-Jul-1988"/>
    <n v="5003.8500000000004"/>
    <x v="0"/>
    <x v="0"/>
    <x v="4"/>
    <x v="20"/>
  </r>
  <r>
    <s v="ID1516"/>
    <s v="Rosenberg-Wohl"/>
    <n v="24.02"/>
    <x v="24"/>
    <s v="No"/>
    <x v="0"/>
    <x v="0"/>
    <x v="0"/>
    <x v="1"/>
    <x v="2"/>
    <x v="2"/>
    <s v="9-Nov-1988"/>
    <n v="5012.47"/>
    <x v="0"/>
    <x v="0"/>
    <x v="4"/>
    <x v="20"/>
  </r>
  <r>
    <s v="ID1517"/>
    <s v="Theriault"/>
    <n v="36.08"/>
    <x v="429"/>
    <s v="Yes"/>
    <x v="0"/>
    <x v="0"/>
    <x v="0"/>
    <x v="1"/>
    <x v="0"/>
    <x v="0"/>
    <s v="28-Dec-1985"/>
    <n v="5028.1499999999996"/>
    <x v="2"/>
    <x v="2"/>
    <x v="1"/>
    <x v="44"/>
  </r>
  <r>
    <s v="ID1518"/>
    <s v="Manuel"/>
    <n v="32.200000000000003"/>
    <x v="620"/>
    <s v="Yes"/>
    <x v="0"/>
    <x v="0"/>
    <x v="0"/>
    <x v="1"/>
    <x v="0"/>
    <x v="0"/>
    <s v="10-Sep-1991"/>
    <n v="5031.2700000000004"/>
    <x v="1"/>
    <x v="1"/>
    <x v="9"/>
    <x v="18"/>
  </r>
  <r>
    <s v="ID1519"/>
    <s v="Demko"/>
    <n v="28.05"/>
    <x v="543"/>
    <s v="Yes"/>
    <x v="0"/>
    <x v="0"/>
    <x v="0"/>
    <x v="1"/>
    <x v="1"/>
    <x v="0"/>
    <s v="29-Jun-1986"/>
    <n v="5034.1000000000004"/>
    <x v="0"/>
    <x v="2"/>
    <x v="0"/>
    <x v="11"/>
  </r>
  <r>
    <s v="ID1520"/>
    <s v="Battaglia"/>
    <n v="19"/>
    <x v="339"/>
    <s v="Yes"/>
    <x v="0"/>
    <x v="0"/>
    <x v="3"/>
    <x v="1"/>
    <x v="2"/>
    <x v="2"/>
    <s v="16-Oct-2001"/>
    <n v="5043.13"/>
    <x v="0"/>
    <x v="0"/>
    <x v="4"/>
    <x v="7"/>
  </r>
  <r>
    <s v="ID1521"/>
    <s v="Follo"/>
    <n v="16.13"/>
    <x v="117"/>
    <s v="Yes"/>
    <x v="0"/>
    <x v="0"/>
    <x v="1"/>
    <x v="1"/>
    <x v="3"/>
    <x v="2"/>
    <s v="29-Jul-1997"/>
    <n v="5045.1499999999996"/>
    <x v="0"/>
    <x v="2"/>
    <x v="1"/>
    <x v="27"/>
  </r>
  <r>
    <s v="ID1522"/>
    <s v="Barana"/>
    <n v="18.77"/>
    <x v="621"/>
    <s v="Yes"/>
    <x v="0"/>
    <x v="0"/>
    <x v="1"/>
    <x v="1"/>
    <x v="2"/>
    <x v="0"/>
    <s v="7-Sep-1980"/>
    <n v="5054.05"/>
    <x v="0"/>
    <x v="2"/>
    <x v="0"/>
    <x v="3"/>
  </r>
  <r>
    <s v="ID1523"/>
    <s v="Lysaght"/>
    <n v="28.88"/>
    <x v="5"/>
    <s v="Yes"/>
    <x v="0"/>
    <x v="0"/>
    <x v="3"/>
    <x v="1"/>
    <x v="1"/>
    <x v="0"/>
    <s v="11-Jun-1993"/>
    <n v="5059.5600000000004"/>
    <x v="0"/>
    <x v="1"/>
    <x v="5"/>
    <x v="10"/>
  </r>
  <r>
    <s v="ID1524"/>
    <s v="Chalmers"/>
    <n v="27.55"/>
    <x v="535"/>
    <s v="Yes"/>
    <x v="0"/>
    <x v="0"/>
    <x v="3"/>
    <x v="1"/>
    <x v="1"/>
    <x v="0"/>
    <s v="22-Nov-1978"/>
    <n v="5077.1899999999996"/>
    <x v="0"/>
    <x v="0"/>
    <x v="1"/>
    <x v="22"/>
  </r>
  <r>
    <s v="ID1525"/>
    <s v="Phillippi"/>
    <n v="15.6"/>
    <x v="461"/>
    <s v="No"/>
    <x v="0"/>
    <x v="0"/>
    <x v="0"/>
    <x v="1"/>
    <x v="3"/>
    <x v="0"/>
    <s v="14-Jul-1997"/>
    <n v="5080.1000000000004"/>
    <x v="1"/>
    <x v="2"/>
    <x v="4"/>
    <x v="27"/>
  </r>
  <r>
    <s v="ID1526"/>
    <s v="MacPherson"/>
    <n v="21.99"/>
    <x v="104"/>
    <s v="No"/>
    <x v="0"/>
    <x v="0"/>
    <x v="0"/>
    <x v="1"/>
    <x v="2"/>
    <x v="0"/>
    <s v="19-Jun-1999"/>
    <n v="5087.92"/>
    <x v="0"/>
    <x v="2"/>
    <x v="2"/>
    <x v="32"/>
  </r>
  <r>
    <s v="ID1527"/>
    <s v="DelfIDio"/>
    <n v="34.85"/>
    <x v="56"/>
    <s v="No"/>
    <x v="0"/>
    <x v="0"/>
    <x v="0"/>
    <x v="1"/>
    <x v="0"/>
    <x v="1"/>
    <s v="18-Nov-1987"/>
    <n v="5116.5"/>
    <x v="0"/>
    <x v="2"/>
    <x v="1"/>
    <x v="29"/>
  </r>
  <r>
    <s v="ID1528"/>
    <s v="Cummings"/>
    <n v="24.51"/>
    <x v="249"/>
    <s v="Yes"/>
    <x v="0"/>
    <x v="1"/>
    <x v="3"/>
    <x v="1"/>
    <x v="2"/>
    <x v="2"/>
    <s v="1-Nov-1988"/>
    <n v="5124.1899999999996"/>
    <x v="0"/>
    <x v="0"/>
    <x v="0"/>
    <x v="20"/>
  </r>
  <r>
    <s v="ID1529"/>
    <s v="Schroegel"/>
    <n v="19.399999999999999"/>
    <x v="398"/>
    <s v="No"/>
    <x v="0"/>
    <x v="0"/>
    <x v="0"/>
    <x v="1"/>
    <x v="2"/>
    <x v="0"/>
    <s v="13-Sep-1987"/>
    <n v="5125.22"/>
    <x v="2"/>
    <x v="2"/>
    <x v="1"/>
    <x v="29"/>
  </r>
  <r>
    <s v="ID1530"/>
    <s v="Williams"/>
    <n v="15.1"/>
    <x v="12"/>
    <s v="No"/>
    <x v="0"/>
    <x v="0"/>
    <x v="0"/>
    <x v="1"/>
    <x v="3"/>
    <x v="0"/>
    <s v="10-Dec-1993"/>
    <n v="5138.26"/>
    <x v="0"/>
    <x v="2"/>
    <x v="0"/>
    <x v="10"/>
  </r>
  <r>
    <s v="ID1531"/>
    <s v="Casey"/>
    <n v="23.37"/>
    <x v="450"/>
    <s v="Yes"/>
    <x v="0"/>
    <x v="0"/>
    <x v="0"/>
    <x v="1"/>
    <x v="2"/>
    <x v="2"/>
    <s v="22-Aug-1984"/>
    <n v="5144.18"/>
    <x v="0"/>
    <x v="1"/>
    <x v="0"/>
    <x v="45"/>
  </r>
  <r>
    <s v="ID1532"/>
    <s v="Randall"/>
    <n v="42.4"/>
    <x v="81"/>
    <s v="No"/>
    <x v="0"/>
    <x v="0"/>
    <x v="0"/>
    <x v="1"/>
    <x v="0"/>
    <x v="2"/>
    <s v="22-Aug-1990"/>
    <n v="5148.55"/>
    <x v="0"/>
    <x v="2"/>
    <x v="3"/>
    <x v="16"/>
  </r>
  <r>
    <s v="ID1533"/>
    <s v="Doyon"/>
    <n v="28.405000000000001"/>
    <x v="13"/>
    <s v="Yes"/>
    <x v="0"/>
    <x v="0"/>
    <x v="0"/>
    <x v="1"/>
    <x v="1"/>
    <x v="0"/>
    <s v="9-Oct-1990"/>
    <n v="5152.13"/>
    <x v="0"/>
    <x v="2"/>
    <x v="4"/>
    <x v="16"/>
  </r>
  <r>
    <s v="ID1534"/>
    <s v="Sankey"/>
    <n v="23.4"/>
    <x v="47"/>
    <s v="No"/>
    <x v="0"/>
    <x v="0"/>
    <x v="0"/>
    <x v="1"/>
    <x v="2"/>
    <x v="2"/>
    <s v="29-Aug-1991"/>
    <n v="5166.96"/>
    <x v="0"/>
    <x v="2"/>
    <x v="1"/>
    <x v="18"/>
  </r>
  <r>
    <s v="ID1535"/>
    <s v="Stilgenbauer"/>
    <n v="33.44"/>
    <x v="117"/>
    <s v="No"/>
    <x v="0"/>
    <x v="0"/>
    <x v="0"/>
    <x v="1"/>
    <x v="0"/>
    <x v="2"/>
    <s v="16-Oct-1984"/>
    <n v="5177.12"/>
    <x v="0"/>
    <x v="1"/>
    <x v="0"/>
    <x v="45"/>
  </r>
  <r>
    <s v="ID1536"/>
    <s v="Jaskiewicz"/>
    <n v="21.12"/>
    <x v="115"/>
    <s v="No"/>
    <x v="0"/>
    <x v="0"/>
    <x v="3"/>
    <x v="1"/>
    <x v="2"/>
    <x v="2"/>
    <s v="12-Sep-1979"/>
    <n v="5195.58"/>
    <x v="0"/>
    <x v="2"/>
    <x v="0"/>
    <x v="13"/>
  </r>
  <r>
    <s v="ID1537"/>
    <s v="Deppen"/>
    <n v="18.48"/>
    <x v="293"/>
    <s v="Yes"/>
    <x v="0"/>
    <x v="0"/>
    <x v="1"/>
    <x v="1"/>
    <x v="3"/>
    <x v="0"/>
    <s v="6-Jun-2004"/>
    <n v="5198.6899999999996"/>
    <x v="0"/>
    <x v="2"/>
    <x v="8"/>
    <x v="5"/>
  </r>
  <r>
    <s v="ID1538"/>
    <s v="Hine"/>
    <n v="16.815000000000001"/>
    <x v="507"/>
    <s v="No"/>
    <x v="0"/>
    <x v="0"/>
    <x v="3"/>
    <x v="1"/>
    <x v="3"/>
    <x v="2"/>
    <s v="24-Oct-1983"/>
    <n v="5207.97"/>
    <x v="0"/>
    <x v="2"/>
    <x v="1"/>
    <x v="39"/>
  </r>
  <r>
    <s v="ID1539"/>
    <s v="Mathews"/>
    <n v="26.72"/>
    <x v="419"/>
    <s v="No"/>
    <x v="0"/>
    <x v="0"/>
    <x v="0"/>
    <x v="1"/>
    <x v="1"/>
    <x v="2"/>
    <s v="17-Jun-1993"/>
    <n v="5209.58"/>
    <x v="1"/>
    <x v="0"/>
    <x v="6"/>
    <x v="10"/>
  </r>
  <r>
    <s v="ID1540"/>
    <s v="Yabu"/>
    <n v="41.42"/>
    <x v="587"/>
    <s v="No"/>
    <x v="0"/>
    <x v="1"/>
    <x v="3"/>
    <x v="1"/>
    <x v="0"/>
    <x v="2"/>
    <s v="6-Jun-1995"/>
    <n v="5216.4799999999996"/>
    <x v="0"/>
    <x v="2"/>
    <x v="11"/>
    <x v="35"/>
  </r>
  <r>
    <s v="ID1541"/>
    <s v="Strang"/>
    <n v="20.69"/>
    <x v="622"/>
    <s v="No"/>
    <x v="0"/>
    <x v="0"/>
    <x v="1"/>
    <x v="1"/>
    <x v="2"/>
    <x v="0"/>
    <s v="29-Jun-1987"/>
    <n v="5227.99"/>
    <x v="0"/>
    <x v="1"/>
    <x v="3"/>
    <x v="29"/>
  </r>
  <r>
    <s v="ID1542"/>
    <s v="Frank"/>
    <n v="41.23"/>
    <x v="180"/>
    <s v="No"/>
    <x v="0"/>
    <x v="0"/>
    <x v="0"/>
    <x v="1"/>
    <x v="0"/>
    <x v="2"/>
    <s v="26-Dec-1987"/>
    <n v="5240.7700000000004"/>
    <x v="0"/>
    <x v="2"/>
    <x v="4"/>
    <x v="29"/>
  </r>
  <r>
    <s v="ID1543"/>
    <s v="Shanley"/>
    <n v="29.9"/>
    <x v="119"/>
    <s v="No"/>
    <x v="0"/>
    <x v="0"/>
    <x v="0"/>
    <x v="1"/>
    <x v="0"/>
    <x v="1"/>
    <s v="5-Jul-1987"/>
    <n v="5245.23"/>
    <x v="0"/>
    <x v="2"/>
    <x v="0"/>
    <x v="29"/>
  </r>
  <r>
    <s v="ID1544"/>
    <s v="Mancebo Garcia"/>
    <n v="34.104999999999997"/>
    <x v="623"/>
    <s v="No"/>
    <x v="0"/>
    <x v="0"/>
    <x v="0"/>
    <x v="1"/>
    <x v="0"/>
    <x v="1"/>
    <s v="9-Sep-1987"/>
    <n v="5246.05"/>
    <x v="0"/>
    <x v="0"/>
    <x v="4"/>
    <x v="29"/>
  </r>
  <r>
    <s v="ID1545"/>
    <s v="Keehan"/>
    <n v="24.97"/>
    <x v="585"/>
    <s v="No"/>
    <x v="0"/>
    <x v="0"/>
    <x v="0"/>
    <x v="1"/>
    <x v="1"/>
    <x v="2"/>
    <s v="6-Jul-1990"/>
    <n v="5253.52"/>
    <x v="1"/>
    <x v="0"/>
    <x v="4"/>
    <x v="16"/>
  </r>
  <r>
    <s v="ID1546"/>
    <s v="Mahaney"/>
    <n v="34.799999999999997"/>
    <x v="40"/>
    <s v="No"/>
    <x v="0"/>
    <x v="0"/>
    <x v="3"/>
    <x v="1"/>
    <x v="0"/>
    <x v="2"/>
    <s v="25-Nov-1989"/>
    <n v="5257.51"/>
    <x v="0"/>
    <x v="2"/>
    <x v="1"/>
    <x v="37"/>
  </r>
  <r>
    <s v="ID1547"/>
    <s v="Nolan"/>
    <n v="32.965000000000003"/>
    <x v="624"/>
    <s v="Yes"/>
    <x v="0"/>
    <x v="0"/>
    <x v="0"/>
    <x v="1"/>
    <x v="0"/>
    <x v="0"/>
    <s v="19-Jul-1989"/>
    <n v="5261.47"/>
    <x v="0"/>
    <x v="2"/>
    <x v="1"/>
    <x v="37"/>
  </r>
  <r>
    <s v="ID1548"/>
    <s v="Sobrino"/>
    <n v="27.265000000000001"/>
    <x v="49"/>
    <s v="No"/>
    <x v="0"/>
    <x v="0"/>
    <x v="3"/>
    <x v="1"/>
    <x v="1"/>
    <x v="2"/>
    <s v="25-Oct-1986"/>
    <n v="5266.37"/>
    <x v="0"/>
    <x v="2"/>
    <x v="1"/>
    <x v="11"/>
  </r>
  <r>
    <s v="ID1549"/>
    <s v="Gennaro"/>
    <n v="17.059999999999999"/>
    <x v="519"/>
    <s v="No"/>
    <x v="0"/>
    <x v="0"/>
    <x v="0"/>
    <x v="1"/>
    <x v="3"/>
    <x v="0"/>
    <s v="20-Sep-1986"/>
    <n v="5267.82"/>
    <x v="0"/>
    <x v="2"/>
    <x v="1"/>
    <x v="11"/>
  </r>
  <r>
    <s v="ID1550"/>
    <s v="Mayer"/>
    <n v="36.29"/>
    <x v="195"/>
    <s v="No"/>
    <x v="0"/>
    <x v="0"/>
    <x v="0"/>
    <x v="1"/>
    <x v="0"/>
    <x v="1"/>
    <s v="1-Sep-1987"/>
    <n v="5275.86"/>
    <x v="0"/>
    <x v="2"/>
    <x v="0"/>
    <x v="29"/>
  </r>
  <r>
    <s v="ID1551"/>
    <s v="Becker"/>
    <n v="28.594999999999999"/>
    <x v="625"/>
    <s v="Yes"/>
    <x v="0"/>
    <x v="0"/>
    <x v="3"/>
    <x v="1"/>
    <x v="1"/>
    <x v="0"/>
    <s v="12-Nov-1974"/>
    <n v="5291.71"/>
    <x v="0"/>
    <x v="2"/>
    <x v="1"/>
    <x v="46"/>
  </r>
  <r>
    <s v="ID1552"/>
    <s v="Moore"/>
    <n v="17.8"/>
    <x v="56"/>
    <s v="Yes"/>
    <x v="0"/>
    <x v="1"/>
    <x v="3"/>
    <x v="1"/>
    <x v="3"/>
    <x v="1"/>
    <s v="22-Aug-2004"/>
    <n v="5293.67"/>
    <x v="0"/>
    <x v="2"/>
    <x v="8"/>
    <x v="8"/>
  </r>
  <r>
    <s v="ID1553"/>
    <s v="Platt"/>
    <n v="21.4"/>
    <x v="374"/>
    <s v="No"/>
    <x v="0"/>
    <x v="0"/>
    <x v="0"/>
    <x v="1"/>
    <x v="2"/>
    <x v="2"/>
    <s v="9-Sep-2000"/>
    <n v="5306.7"/>
    <x v="0"/>
    <x v="0"/>
    <x v="1"/>
    <x v="43"/>
  </r>
  <r>
    <s v="ID1554"/>
    <s v="Brodeur"/>
    <n v="23.01"/>
    <x v="82"/>
    <s v="No"/>
    <x v="0"/>
    <x v="0"/>
    <x v="0"/>
    <x v="1"/>
    <x v="2"/>
    <x v="2"/>
    <s v="13-Nov-1994"/>
    <n v="5312.17"/>
    <x v="0"/>
    <x v="2"/>
    <x v="1"/>
    <x v="35"/>
  </r>
  <r>
    <s v="ID1555"/>
    <s v="Knight Pech"/>
    <n v="19.86"/>
    <x v="133"/>
    <s v="Yes"/>
    <x v="0"/>
    <x v="0"/>
    <x v="0"/>
    <x v="1"/>
    <x v="2"/>
    <x v="2"/>
    <s v="2-Sep-1974"/>
    <n v="5322.24"/>
    <x v="0"/>
    <x v="1"/>
    <x v="1"/>
    <x v="46"/>
  </r>
  <r>
    <s v="ID1556"/>
    <s v="Richter"/>
    <n v="33.58"/>
    <x v="31"/>
    <s v="No"/>
    <x v="0"/>
    <x v="0"/>
    <x v="0"/>
    <x v="1"/>
    <x v="0"/>
    <x v="2"/>
    <s v="18-Jun-1992"/>
    <n v="5325.65"/>
    <x v="0"/>
    <x v="1"/>
    <x v="4"/>
    <x v="0"/>
  </r>
  <r>
    <s v="ID1557"/>
    <s v="Jubinski"/>
    <n v="29.81"/>
    <x v="124"/>
    <s v="No"/>
    <x v="0"/>
    <x v="0"/>
    <x v="0"/>
    <x v="1"/>
    <x v="1"/>
    <x v="2"/>
    <s v="28-Aug-1991"/>
    <n v="5327.4"/>
    <x v="0"/>
    <x v="1"/>
    <x v="1"/>
    <x v="18"/>
  </r>
  <r>
    <s v="ID1558"/>
    <s v="Wall"/>
    <n v="27.4"/>
    <x v="152"/>
    <s v="No"/>
    <x v="0"/>
    <x v="0"/>
    <x v="0"/>
    <x v="1"/>
    <x v="1"/>
    <x v="2"/>
    <s v="15-Dec-1972"/>
    <n v="5344.81"/>
    <x v="0"/>
    <x v="0"/>
    <x v="0"/>
    <x v="17"/>
  </r>
  <r>
    <s v="ID1559"/>
    <s v="McKay"/>
    <n v="17.98"/>
    <x v="428"/>
    <s v="Yes"/>
    <x v="0"/>
    <x v="0"/>
    <x v="1"/>
    <x v="1"/>
    <x v="3"/>
    <x v="0"/>
    <s v="7-Nov-1989"/>
    <n v="5354.07"/>
    <x v="0"/>
    <x v="0"/>
    <x v="3"/>
    <x v="37"/>
  </r>
  <r>
    <s v="ID1560"/>
    <s v="Oh"/>
    <n v="37.9"/>
    <x v="334"/>
    <s v="No"/>
    <x v="0"/>
    <x v="0"/>
    <x v="0"/>
    <x v="1"/>
    <x v="0"/>
    <x v="1"/>
    <s v="1-Jun-1986"/>
    <n v="5373.36"/>
    <x v="0"/>
    <x v="2"/>
    <x v="1"/>
    <x v="44"/>
  </r>
  <r>
    <s v="ID1561"/>
    <s v="Kessell"/>
    <n v="25.27"/>
    <x v="42"/>
    <s v="Yes"/>
    <x v="0"/>
    <x v="0"/>
    <x v="0"/>
    <x v="1"/>
    <x v="1"/>
    <x v="0"/>
    <s v="18-Nov-1989"/>
    <n v="5375.04"/>
    <x v="0"/>
    <x v="1"/>
    <x v="4"/>
    <x v="37"/>
  </r>
  <r>
    <s v="ID1562"/>
    <s v="HIDalgo Zambrano"/>
    <n v="29.26"/>
    <x v="79"/>
    <s v="No"/>
    <x v="0"/>
    <x v="0"/>
    <x v="3"/>
    <x v="1"/>
    <x v="1"/>
    <x v="2"/>
    <s v="22-Jul-1986"/>
    <n v="5377.46"/>
    <x v="0"/>
    <x v="0"/>
    <x v="1"/>
    <x v="11"/>
  </r>
  <r>
    <s v="ID1563"/>
    <s v="Caprario"/>
    <n v="27.835000000000001"/>
    <x v="176"/>
    <s v="No"/>
    <x v="0"/>
    <x v="0"/>
    <x v="3"/>
    <x v="1"/>
    <x v="1"/>
    <x v="2"/>
    <s v="1-Jun-1984"/>
    <n v="5383.54"/>
    <x v="0"/>
    <x v="0"/>
    <x v="4"/>
    <x v="39"/>
  </r>
  <r>
    <s v="ID1564"/>
    <s v="Ryan"/>
    <n v="46.53"/>
    <x v="626"/>
    <s v="Yes"/>
    <x v="0"/>
    <x v="0"/>
    <x v="0"/>
    <x v="1"/>
    <x v="0"/>
    <x v="2"/>
    <s v="8-Aug-1988"/>
    <n v="5385.34"/>
    <x v="0"/>
    <x v="0"/>
    <x v="1"/>
    <x v="20"/>
  </r>
  <r>
    <s v="ID1565"/>
    <s v="Hoffman"/>
    <n v="20.58"/>
    <x v="573"/>
    <s v="Yes"/>
    <x v="0"/>
    <x v="0"/>
    <x v="3"/>
    <x v="1"/>
    <x v="2"/>
    <x v="0"/>
    <s v="6-Nov-1989"/>
    <n v="5396.44"/>
    <x v="0"/>
    <x v="0"/>
    <x v="0"/>
    <x v="37"/>
  </r>
  <r>
    <s v="ID1566"/>
    <s v="Wong"/>
    <n v="19.53"/>
    <x v="34"/>
    <s v="Yes"/>
    <x v="0"/>
    <x v="0"/>
    <x v="0"/>
    <x v="1"/>
    <x v="2"/>
    <x v="1"/>
    <s v="3-Sep-1984"/>
    <n v="5397.62"/>
    <x v="0"/>
    <x v="2"/>
    <x v="0"/>
    <x v="45"/>
  </r>
  <r>
    <s v="ID1567"/>
    <s v="Lea"/>
    <n v="27.7"/>
    <x v="380"/>
    <s v="No"/>
    <x v="0"/>
    <x v="0"/>
    <x v="3"/>
    <x v="1"/>
    <x v="1"/>
    <x v="2"/>
    <s v="1-Aug-1984"/>
    <n v="5400.98"/>
    <x v="0"/>
    <x v="2"/>
    <x v="0"/>
    <x v="45"/>
  </r>
  <r>
    <s v="ID1568"/>
    <s v="Patterson"/>
    <n v="18.920000000000002"/>
    <x v="222"/>
    <s v="No"/>
    <x v="0"/>
    <x v="0"/>
    <x v="0"/>
    <x v="1"/>
    <x v="2"/>
    <x v="0"/>
    <s v="23-Dec-1985"/>
    <n v="5402.89"/>
    <x v="0"/>
    <x v="1"/>
    <x v="0"/>
    <x v="44"/>
  </r>
  <r>
    <s v="ID1569"/>
    <s v="Quigley"/>
    <n v="17.760000000000002"/>
    <x v="590"/>
    <s v="Yes"/>
    <x v="0"/>
    <x v="0"/>
    <x v="1"/>
    <x v="1"/>
    <x v="3"/>
    <x v="0"/>
    <s v="27-Sep-1975"/>
    <n v="5411.99"/>
    <x v="0"/>
    <x v="0"/>
    <x v="1"/>
    <x v="31"/>
  </r>
  <r>
    <s v="ID1570"/>
    <s v="Korir"/>
    <n v="29.83"/>
    <x v="52"/>
    <s v="Yes"/>
    <x v="0"/>
    <x v="0"/>
    <x v="0"/>
    <x v="1"/>
    <x v="1"/>
    <x v="2"/>
    <s v="6-Jul-1991"/>
    <n v="5425.02"/>
    <x v="0"/>
    <x v="1"/>
    <x v="1"/>
    <x v="18"/>
  </r>
  <r>
    <s v="ID1571"/>
    <s v="Downs"/>
    <n v="23.465"/>
    <x v="209"/>
    <s v="No"/>
    <x v="0"/>
    <x v="0"/>
    <x v="3"/>
    <x v="1"/>
    <x v="2"/>
    <x v="2"/>
    <s v="17-Sep-1992"/>
    <n v="5428.73"/>
    <x v="1"/>
    <x v="1"/>
    <x v="6"/>
    <x v="0"/>
  </r>
  <r>
    <s v="ID1572"/>
    <s v="Young"/>
    <n v="29.355"/>
    <x v="280"/>
    <s v="No"/>
    <x v="0"/>
    <x v="0"/>
    <x v="0"/>
    <x v="1"/>
    <x v="1"/>
    <x v="2"/>
    <s v="8-Jun-1978"/>
    <n v="5428.98"/>
    <x v="0"/>
    <x v="2"/>
    <x v="1"/>
    <x v="38"/>
  </r>
  <r>
    <s v="ID1573"/>
    <s v="Zywek"/>
    <n v="35.49"/>
    <x v="127"/>
    <s v="Yes"/>
    <x v="0"/>
    <x v="1"/>
    <x v="3"/>
    <x v="1"/>
    <x v="0"/>
    <x v="2"/>
    <s v="25-Aug-1982"/>
    <n v="5438.75"/>
    <x v="1"/>
    <x v="2"/>
    <x v="0"/>
    <x v="1"/>
  </r>
  <r>
    <s v="ID1574"/>
    <s v="Faulkner"/>
    <n v="26.315000000000001"/>
    <x v="256"/>
    <s v="No"/>
    <x v="0"/>
    <x v="0"/>
    <x v="0"/>
    <x v="1"/>
    <x v="1"/>
    <x v="1"/>
    <s v="25-Dec-1986"/>
    <n v="5458.05"/>
    <x v="0"/>
    <x v="2"/>
    <x v="3"/>
    <x v="11"/>
  </r>
  <r>
    <s v="ID1575"/>
    <s v="Erspamer"/>
    <n v="19.79"/>
    <x v="358"/>
    <s v="Yes"/>
    <x v="0"/>
    <x v="0"/>
    <x v="0"/>
    <x v="1"/>
    <x v="2"/>
    <x v="2"/>
    <s v="24-Oct-1973"/>
    <n v="5466.88"/>
    <x v="0"/>
    <x v="2"/>
    <x v="0"/>
    <x v="15"/>
  </r>
  <r>
    <s v="ID1576"/>
    <s v="Campbell"/>
    <n v="40.564999999999998"/>
    <x v="585"/>
    <s v="No"/>
    <x v="0"/>
    <x v="0"/>
    <x v="3"/>
    <x v="1"/>
    <x v="0"/>
    <x v="2"/>
    <s v="2-Dec-1986"/>
    <n v="5469.01"/>
    <x v="0"/>
    <x v="2"/>
    <x v="3"/>
    <x v="11"/>
  </r>
  <r>
    <s v="ID1577"/>
    <s v="Addison"/>
    <n v="18.03"/>
    <x v="627"/>
    <s v="Yes"/>
    <x v="0"/>
    <x v="0"/>
    <x v="1"/>
    <x v="1"/>
    <x v="3"/>
    <x v="0"/>
    <s v="12-Jul-1986"/>
    <n v="5472.45"/>
    <x v="0"/>
    <x v="0"/>
    <x v="4"/>
    <x v="11"/>
  </r>
  <r>
    <s v="ID1578"/>
    <s v="Wu"/>
    <n v="34.65"/>
    <x v="213"/>
    <s v="Yes"/>
    <x v="0"/>
    <x v="0"/>
    <x v="0"/>
    <x v="1"/>
    <x v="0"/>
    <x v="1"/>
    <s v="30-Sep-1986"/>
    <n v="5478.04"/>
    <x v="0"/>
    <x v="0"/>
    <x v="0"/>
    <x v="11"/>
  </r>
  <r>
    <s v="ID1579"/>
    <s v="Millett"/>
    <n v="42.94"/>
    <x v="83"/>
    <s v="No"/>
    <x v="0"/>
    <x v="0"/>
    <x v="0"/>
    <x v="1"/>
    <x v="0"/>
    <x v="2"/>
    <s v="26-Aug-1984"/>
    <n v="5484.47"/>
    <x v="0"/>
    <x v="2"/>
    <x v="0"/>
    <x v="45"/>
  </r>
  <r>
    <s v="ID1580"/>
    <s v="Bosl"/>
    <n v="31.254999999999999"/>
    <x v="587"/>
    <s v="No"/>
    <x v="0"/>
    <x v="0"/>
    <x v="0"/>
    <x v="1"/>
    <x v="0"/>
    <x v="2"/>
    <s v="29-Jul-1988"/>
    <n v="5503.36"/>
    <x v="0"/>
    <x v="2"/>
    <x v="1"/>
    <x v="20"/>
  </r>
  <r>
    <s v="ID1581"/>
    <s v="Goldberg"/>
    <n v="45.43"/>
    <x v="80"/>
    <s v="Yes"/>
    <x v="0"/>
    <x v="1"/>
    <x v="3"/>
    <x v="1"/>
    <x v="0"/>
    <x v="2"/>
    <s v="7-Nov-1981"/>
    <n v="5539.4"/>
    <x v="0"/>
    <x v="2"/>
    <x v="0"/>
    <x v="12"/>
  </r>
  <r>
    <s v="ID1582"/>
    <s v="Kelley"/>
    <n v="32.340000000000003"/>
    <x v="316"/>
    <s v="Yes"/>
    <x v="0"/>
    <x v="1"/>
    <x v="3"/>
    <x v="1"/>
    <x v="0"/>
    <x v="2"/>
    <s v="7-Dec-1980"/>
    <n v="5540.35"/>
    <x v="0"/>
    <x v="2"/>
    <x v="1"/>
    <x v="3"/>
  </r>
  <r>
    <s v="ID1583"/>
    <s v="Johnston"/>
    <n v="25.46"/>
    <x v="628"/>
    <s v="Yes"/>
    <x v="0"/>
    <x v="0"/>
    <x v="3"/>
    <x v="1"/>
    <x v="1"/>
    <x v="0"/>
    <s v="22-Sep-1999"/>
    <n v="5552.61"/>
    <x v="0"/>
    <x v="0"/>
    <x v="2"/>
    <x v="32"/>
  </r>
  <r>
    <s v="ID1584"/>
    <s v="Keating"/>
    <n v="37.145000000000003"/>
    <x v="134"/>
    <s v="No"/>
    <x v="0"/>
    <x v="0"/>
    <x v="0"/>
    <x v="1"/>
    <x v="0"/>
    <x v="2"/>
    <s v="18-Sep-1974"/>
    <n v="5576.35"/>
    <x v="0"/>
    <x v="0"/>
    <x v="0"/>
    <x v="46"/>
  </r>
  <r>
    <s v="ID1585"/>
    <s v="Duhon"/>
    <n v="30.8"/>
    <x v="334"/>
    <s v="Yes"/>
    <x v="0"/>
    <x v="0"/>
    <x v="0"/>
    <x v="1"/>
    <x v="0"/>
    <x v="1"/>
    <s v="5-Sep-1985"/>
    <n v="5582.95"/>
    <x v="0"/>
    <x v="1"/>
    <x v="1"/>
    <x v="44"/>
  </r>
  <r>
    <s v="ID1586"/>
    <s v="Briseno"/>
    <n v="29.5"/>
    <x v="540"/>
    <s v="Yes"/>
    <x v="0"/>
    <x v="0"/>
    <x v="0"/>
    <x v="1"/>
    <x v="1"/>
    <x v="2"/>
    <s v="21-Nov-1986"/>
    <n v="5584.31"/>
    <x v="1"/>
    <x v="1"/>
    <x v="0"/>
    <x v="11"/>
  </r>
  <r>
    <s v="ID1587"/>
    <s v="Besse"/>
    <n v="43.39"/>
    <x v="561"/>
    <s v="No"/>
    <x v="1"/>
    <x v="0"/>
    <x v="3"/>
    <x v="1"/>
    <x v="0"/>
    <x v="1"/>
    <s v="3-Oct-1983"/>
    <n v="5587.59"/>
    <x v="0"/>
    <x v="1"/>
    <x v="0"/>
    <x v="39"/>
  </r>
  <r>
    <s v="ID1588"/>
    <s v="Shillings"/>
    <n v="15.08"/>
    <x v="239"/>
    <s v="Yes"/>
    <x v="0"/>
    <x v="1"/>
    <x v="3"/>
    <x v="1"/>
    <x v="3"/>
    <x v="2"/>
    <s v="18-Nov-1988"/>
    <n v="5594.85"/>
    <x v="0"/>
    <x v="0"/>
    <x v="3"/>
    <x v="20"/>
  </r>
  <r>
    <s v="ID1589"/>
    <s v="Tate"/>
    <n v="20.48"/>
    <x v="305"/>
    <s v="No"/>
    <x v="0"/>
    <x v="0"/>
    <x v="0"/>
    <x v="1"/>
    <x v="2"/>
    <x v="0"/>
    <s v="11-Sep-1978"/>
    <n v="5612.83"/>
    <x v="0"/>
    <x v="0"/>
    <x v="0"/>
    <x v="22"/>
  </r>
  <r>
    <s v="ID1590"/>
    <s v="Arsenault"/>
    <n v="34.450000000000003"/>
    <x v="224"/>
    <s v="Yes"/>
    <x v="0"/>
    <x v="0"/>
    <x v="0"/>
    <x v="1"/>
    <x v="0"/>
    <x v="2"/>
    <s v="9-Dec-1987"/>
    <n v="5630.46"/>
    <x v="0"/>
    <x v="0"/>
    <x v="1"/>
    <x v="29"/>
  </r>
  <r>
    <s v="ID1591"/>
    <s v="Hengoed"/>
    <n v="34.21"/>
    <x v="318"/>
    <s v="Yes"/>
    <x v="0"/>
    <x v="0"/>
    <x v="0"/>
    <x v="1"/>
    <x v="0"/>
    <x v="0"/>
    <s v="8-Jun-1983"/>
    <n v="5649.72"/>
    <x v="0"/>
    <x v="0"/>
    <x v="4"/>
    <x v="1"/>
  </r>
  <r>
    <s v="ID1592"/>
    <s v="Aller"/>
    <n v="28.8"/>
    <x v="19"/>
    <s v="Yes"/>
    <x v="0"/>
    <x v="0"/>
    <x v="0"/>
    <x v="1"/>
    <x v="1"/>
    <x v="0"/>
    <s v="27-Sep-1978"/>
    <n v="5650.14"/>
    <x v="0"/>
    <x v="1"/>
    <x v="0"/>
    <x v="22"/>
  </r>
  <r>
    <s v="ID1593"/>
    <s v="Pisano"/>
    <n v="31.74"/>
    <x v="135"/>
    <s v="No"/>
    <x v="0"/>
    <x v="1"/>
    <x v="3"/>
    <x v="1"/>
    <x v="0"/>
    <x v="2"/>
    <s v="3-Sep-1983"/>
    <n v="5662.23"/>
    <x v="0"/>
    <x v="1"/>
    <x v="0"/>
    <x v="39"/>
  </r>
  <r>
    <s v="ID1594"/>
    <s v="Sanca"/>
    <n v="21.78"/>
    <x v="629"/>
    <s v="Yes"/>
    <x v="0"/>
    <x v="0"/>
    <x v="0"/>
    <x v="1"/>
    <x v="2"/>
    <x v="0"/>
    <s v="12-Aug-1984"/>
    <n v="5679.13"/>
    <x v="0"/>
    <x v="2"/>
    <x v="0"/>
    <x v="45"/>
  </r>
  <r>
    <s v="ID1595"/>
    <s v="Bond"/>
    <n v="23.75"/>
    <x v="52"/>
    <s v="No"/>
    <x v="0"/>
    <x v="0"/>
    <x v="3"/>
    <x v="1"/>
    <x v="2"/>
    <x v="2"/>
    <s v="28-Oct-1972"/>
    <n v="5690.79"/>
    <x v="0"/>
    <x v="1"/>
    <x v="0"/>
    <x v="17"/>
  </r>
  <r>
    <s v="ID1596"/>
    <s v="Carron"/>
    <n v="33.21"/>
    <x v="103"/>
    <s v="Yes"/>
    <x v="0"/>
    <x v="0"/>
    <x v="3"/>
    <x v="1"/>
    <x v="0"/>
    <x v="2"/>
    <s v="3-Nov-1992"/>
    <n v="5693.43"/>
    <x v="0"/>
    <x v="0"/>
    <x v="1"/>
    <x v="0"/>
  </r>
  <r>
    <s v="ID1597"/>
    <s v="Ellwanger"/>
    <n v="17.7"/>
    <x v="583"/>
    <s v="Yes"/>
    <x v="0"/>
    <x v="0"/>
    <x v="1"/>
    <x v="1"/>
    <x v="3"/>
    <x v="0"/>
    <s v="6-Jul-1974"/>
    <n v="5698.74"/>
    <x v="0"/>
    <x v="2"/>
    <x v="1"/>
    <x v="46"/>
  </r>
  <r>
    <s v="ID1598"/>
    <s v="Hanson"/>
    <n v="17.2"/>
    <x v="589"/>
    <s v="No"/>
    <x v="0"/>
    <x v="0"/>
    <x v="1"/>
    <x v="1"/>
    <x v="3"/>
    <x v="0"/>
    <s v="15-Jun-1981"/>
    <n v="5699.84"/>
    <x v="0"/>
    <x v="0"/>
    <x v="0"/>
    <x v="12"/>
  </r>
  <r>
    <s v="ID1599"/>
    <s v="Tucker"/>
    <n v="19.21"/>
    <x v="315"/>
    <s v="No"/>
    <x v="0"/>
    <x v="0"/>
    <x v="1"/>
    <x v="1"/>
    <x v="2"/>
    <x v="2"/>
    <s v="3-Nov-1993"/>
    <n v="5708.87"/>
    <x v="0"/>
    <x v="1"/>
    <x v="4"/>
    <x v="10"/>
  </r>
  <r>
    <s v="ID1600"/>
    <s v="Counts"/>
    <n v="23.2"/>
    <x v="500"/>
    <s v="No"/>
    <x v="0"/>
    <x v="1"/>
    <x v="3"/>
    <x v="1"/>
    <x v="2"/>
    <x v="2"/>
    <s v="19-Oct-1987"/>
    <n v="5729.01"/>
    <x v="2"/>
    <x v="2"/>
    <x v="1"/>
    <x v="29"/>
  </r>
  <r>
    <s v="ID1601"/>
    <s v="Carson"/>
    <n v="32.5"/>
    <x v="164"/>
    <s v="Yes"/>
    <x v="0"/>
    <x v="1"/>
    <x v="3"/>
    <x v="1"/>
    <x v="0"/>
    <x v="2"/>
    <s v="21-Aug-1972"/>
    <n v="5741.67"/>
    <x v="0"/>
    <x v="0"/>
    <x v="0"/>
    <x v="17"/>
  </r>
  <r>
    <s v="ID1602"/>
    <s v="Haines"/>
    <n v="20.9"/>
    <x v="457"/>
    <s v="No"/>
    <x v="0"/>
    <x v="0"/>
    <x v="0"/>
    <x v="1"/>
    <x v="2"/>
    <x v="0"/>
    <s v="10-Jun-1993"/>
    <n v="5748.13"/>
    <x v="0"/>
    <x v="1"/>
    <x v="5"/>
    <x v="10"/>
  </r>
  <r>
    <s v="ID1603"/>
    <s v="Schnabel"/>
    <n v="19.11"/>
    <x v="261"/>
    <s v="No"/>
    <x v="0"/>
    <x v="0"/>
    <x v="1"/>
    <x v="1"/>
    <x v="2"/>
    <x v="2"/>
    <s v="30-Aug-1983"/>
    <n v="5757.41"/>
    <x v="0"/>
    <x v="0"/>
    <x v="12"/>
    <x v="39"/>
  </r>
  <r>
    <s v="ID1604"/>
    <s v="Thind"/>
    <n v="31.17"/>
    <x v="124"/>
    <s v="No"/>
    <x v="0"/>
    <x v="0"/>
    <x v="3"/>
    <x v="1"/>
    <x v="0"/>
    <x v="2"/>
    <s v="1-Nov-2004"/>
    <n v="5778.71"/>
    <x v="0"/>
    <x v="0"/>
    <x v="8"/>
    <x v="8"/>
  </r>
  <r>
    <s v="ID1605"/>
    <s v="Simon"/>
    <n v="36.08"/>
    <x v="144"/>
    <s v="No"/>
    <x v="0"/>
    <x v="0"/>
    <x v="0"/>
    <x v="1"/>
    <x v="0"/>
    <x v="2"/>
    <s v="18-Sep-1980"/>
    <n v="5807.06"/>
    <x v="0"/>
    <x v="0"/>
    <x v="0"/>
    <x v="3"/>
  </r>
  <r>
    <s v="ID1606"/>
    <s v="Arciniaga"/>
    <n v="28.024999999999999"/>
    <x v="363"/>
    <s v="Yes"/>
    <x v="0"/>
    <x v="0"/>
    <x v="0"/>
    <x v="1"/>
    <x v="1"/>
    <x v="2"/>
    <s v="2-Nov-1972"/>
    <n v="5812.9"/>
    <x v="0"/>
    <x v="2"/>
    <x v="0"/>
    <x v="17"/>
  </r>
  <r>
    <s v="ID1607"/>
    <s v="Ryan"/>
    <n v="24.32"/>
    <x v="209"/>
    <s v="Yes"/>
    <x v="0"/>
    <x v="0"/>
    <x v="0"/>
    <x v="1"/>
    <x v="2"/>
    <x v="2"/>
    <s v="22-Jul-2002"/>
    <n v="5816.58"/>
    <x v="0"/>
    <x v="2"/>
    <x v="2"/>
    <x v="42"/>
  </r>
  <r>
    <s v="ID1608"/>
    <s v="Lizak"/>
    <n v="38"/>
    <x v="86"/>
    <s v="Yes"/>
    <x v="0"/>
    <x v="0"/>
    <x v="3"/>
    <x v="1"/>
    <x v="0"/>
    <x v="2"/>
    <s v="27-Sep-1971"/>
    <n v="5832.6"/>
    <x v="0"/>
    <x v="0"/>
    <x v="1"/>
    <x v="40"/>
  </r>
  <r>
    <s v="ID1609"/>
    <s v="Howery"/>
    <n v="31.6"/>
    <x v="218"/>
    <s v="Yes"/>
    <x v="0"/>
    <x v="0"/>
    <x v="0"/>
    <x v="1"/>
    <x v="0"/>
    <x v="0"/>
    <s v="27-Jul-1987"/>
    <n v="5836.52"/>
    <x v="0"/>
    <x v="0"/>
    <x v="0"/>
    <x v="29"/>
  </r>
  <r>
    <s v="ID1610"/>
    <s v="Crain"/>
    <n v="31.02"/>
    <x v="630"/>
    <s v="Yes"/>
    <x v="0"/>
    <x v="0"/>
    <x v="0"/>
    <x v="1"/>
    <x v="0"/>
    <x v="0"/>
    <s v="30-Sep-1987"/>
    <n v="5846.92"/>
    <x v="0"/>
    <x v="2"/>
    <x v="0"/>
    <x v="29"/>
  </r>
  <r>
    <s v="ID1611"/>
    <s v="Hotze"/>
    <n v="29.26"/>
    <x v="251"/>
    <s v="Yes"/>
    <x v="0"/>
    <x v="0"/>
    <x v="3"/>
    <x v="1"/>
    <x v="1"/>
    <x v="2"/>
    <s v="18-Jun-1985"/>
    <n v="5847.24"/>
    <x v="0"/>
    <x v="1"/>
    <x v="0"/>
    <x v="44"/>
  </r>
  <r>
    <s v="ID1612"/>
    <s v="Chauhan"/>
    <n v="15.09"/>
    <x v="14"/>
    <s v="Yes"/>
    <x v="0"/>
    <x v="0"/>
    <x v="1"/>
    <x v="1"/>
    <x v="3"/>
    <x v="0"/>
    <s v="22-Nov-1984"/>
    <n v="5855.9"/>
    <x v="0"/>
    <x v="0"/>
    <x v="1"/>
    <x v="45"/>
  </r>
  <r>
    <s v="ID1613"/>
    <s v="Raab"/>
    <n v="22.63"/>
    <x v="111"/>
    <s v="Yes"/>
    <x v="0"/>
    <x v="0"/>
    <x v="0"/>
    <x v="1"/>
    <x v="2"/>
    <x v="2"/>
    <s v="19-Oct-1993"/>
    <n v="5877.02"/>
    <x v="0"/>
    <x v="2"/>
    <x v="5"/>
    <x v="10"/>
  </r>
  <r>
    <s v="ID1614"/>
    <s v="McKown"/>
    <n v="23.46"/>
    <x v="139"/>
    <s v="No"/>
    <x v="0"/>
    <x v="0"/>
    <x v="3"/>
    <x v="1"/>
    <x v="2"/>
    <x v="2"/>
    <s v="8-Jul-1982"/>
    <n v="5910.94"/>
    <x v="0"/>
    <x v="1"/>
    <x v="4"/>
    <x v="1"/>
  </r>
  <r>
    <s v="ID1615"/>
    <s v="Schiemann"/>
    <n v="22.56"/>
    <x v="83"/>
    <s v="Yes"/>
    <x v="0"/>
    <x v="0"/>
    <x v="0"/>
    <x v="1"/>
    <x v="2"/>
    <x v="2"/>
    <s v="21-Dec-1982"/>
    <n v="5920.1"/>
    <x v="0"/>
    <x v="1"/>
    <x v="0"/>
    <x v="1"/>
  </r>
  <r>
    <s v="ID1616"/>
    <s v="Cress"/>
    <n v="19.28"/>
    <x v="543"/>
    <s v="No"/>
    <x v="0"/>
    <x v="0"/>
    <x v="1"/>
    <x v="1"/>
    <x v="2"/>
    <x v="0"/>
    <s v="29-Jul-1987"/>
    <n v="5926.85"/>
    <x v="1"/>
    <x v="0"/>
    <x v="4"/>
    <x v="29"/>
  </r>
  <r>
    <s v="ID1617"/>
    <s v="Mawson"/>
    <n v="15.37"/>
    <x v="631"/>
    <s v="Yes"/>
    <x v="0"/>
    <x v="0"/>
    <x v="1"/>
    <x v="1"/>
    <x v="3"/>
    <x v="0"/>
    <s v="13-Aug-1993"/>
    <n v="5926.93"/>
    <x v="0"/>
    <x v="2"/>
    <x v="11"/>
    <x v="10"/>
  </r>
  <r>
    <s v="ID1618"/>
    <s v="Wigginton"/>
    <n v="18.71"/>
    <x v="319"/>
    <s v="Yes"/>
    <x v="0"/>
    <x v="0"/>
    <x v="0"/>
    <x v="1"/>
    <x v="2"/>
    <x v="2"/>
    <s v="30-Jul-1994"/>
    <n v="5927.65"/>
    <x v="0"/>
    <x v="1"/>
    <x v="1"/>
    <x v="35"/>
  </r>
  <r>
    <s v="ID1619"/>
    <s v="Wang"/>
    <n v="20.61"/>
    <x v="632"/>
    <s v="No"/>
    <x v="0"/>
    <x v="0"/>
    <x v="0"/>
    <x v="1"/>
    <x v="2"/>
    <x v="0"/>
    <s v="14-Jul-1987"/>
    <n v="5934.38"/>
    <x v="1"/>
    <x v="2"/>
    <x v="0"/>
    <x v="29"/>
  </r>
  <r>
    <s v="ID1620"/>
    <s v="Schroeder"/>
    <n v="15.99"/>
    <x v="90"/>
    <s v="Yes"/>
    <x v="0"/>
    <x v="1"/>
    <x v="3"/>
    <x v="1"/>
    <x v="3"/>
    <x v="2"/>
    <s v="15-Jul-2004"/>
    <n v="5960.91"/>
    <x v="0"/>
    <x v="1"/>
    <x v="2"/>
    <x v="8"/>
  </r>
  <r>
    <s v="ID1621"/>
    <s v="Leonard"/>
    <n v="33.155000000000001"/>
    <x v="538"/>
    <s v="No"/>
    <x v="0"/>
    <x v="0"/>
    <x v="0"/>
    <x v="1"/>
    <x v="0"/>
    <x v="2"/>
    <s v="5-Aug-1980"/>
    <n v="5966.89"/>
    <x v="0"/>
    <x v="0"/>
    <x v="0"/>
    <x v="3"/>
  </r>
  <r>
    <s v="ID1622"/>
    <s v="Tissue"/>
    <n v="26.22"/>
    <x v="252"/>
    <s v="Yes"/>
    <x v="0"/>
    <x v="1"/>
    <x v="3"/>
    <x v="1"/>
    <x v="1"/>
    <x v="2"/>
    <s v="21-Jul-1980"/>
    <n v="5969.72"/>
    <x v="1"/>
    <x v="0"/>
    <x v="4"/>
    <x v="3"/>
  </r>
  <r>
    <s v="ID1623"/>
    <s v="Wood"/>
    <n v="21.85"/>
    <x v="274"/>
    <s v="Yes"/>
    <x v="0"/>
    <x v="1"/>
    <x v="3"/>
    <x v="1"/>
    <x v="2"/>
    <x v="2"/>
    <s v="22-Jul-1989"/>
    <n v="5972.38"/>
    <x v="0"/>
    <x v="2"/>
    <x v="4"/>
    <x v="37"/>
  </r>
  <r>
    <s v="ID1624"/>
    <s v="Denny"/>
    <n v="30.495000000000001"/>
    <x v="178"/>
    <s v="No"/>
    <x v="0"/>
    <x v="0"/>
    <x v="0"/>
    <x v="1"/>
    <x v="0"/>
    <x v="1"/>
    <s v="19-Sep-1984"/>
    <n v="5974.38"/>
    <x v="0"/>
    <x v="0"/>
    <x v="0"/>
    <x v="45"/>
  </r>
  <r>
    <s v="ID1625"/>
    <s v="Testa"/>
    <n v="34.104999999999997"/>
    <x v="215"/>
    <s v="Yes"/>
    <x v="0"/>
    <x v="0"/>
    <x v="0"/>
    <x v="1"/>
    <x v="0"/>
    <x v="2"/>
    <s v="11-Nov-1984"/>
    <n v="5976.83"/>
    <x v="0"/>
    <x v="2"/>
    <x v="0"/>
    <x v="45"/>
  </r>
  <r>
    <s v="ID1626"/>
    <s v="Mooney"/>
    <n v="32.770000000000003"/>
    <x v="614"/>
    <s v="Yes"/>
    <x v="0"/>
    <x v="0"/>
    <x v="3"/>
    <x v="1"/>
    <x v="0"/>
    <x v="2"/>
    <s v="25-Jun-1970"/>
    <n v="5979.66"/>
    <x v="0"/>
    <x v="0"/>
    <x v="0"/>
    <x v="23"/>
  </r>
  <r>
    <s v="ID1627"/>
    <s v="Buchholtz"/>
    <n v="16.850000000000001"/>
    <x v="35"/>
    <s v="Yes"/>
    <x v="0"/>
    <x v="0"/>
    <x v="1"/>
    <x v="1"/>
    <x v="3"/>
    <x v="0"/>
    <s v="10-Oct-1980"/>
    <n v="5979.73"/>
    <x v="0"/>
    <x v="2"/>
    <x v="4"/>
    <x v="3"/>
  </r>
  <r>
    <s v="ID1628"/>
    <s v="Hoyt"/>
    <n v="34.700000000000003"/>
    <x v="87"/>
    <s v="No"/>
    <x v="0"/>
    <x v="0"/>
    <x v="3"/>
    <x v="1"/>
    <x v="0"/>
    <x v="1"/>
    <s v="11-Oct-1974"/>
    <n v="5979.99"/>
    <x v="0"/>
    <x v="0"/>
    <x v="0"/>
    <x v="46"/>
  </r>
  <r>
    <s v="ID1629"/>
    <s v="Cabada"/>
    <n v="37.049999999999997"/>
    <x v="233"/>
    <s v="No"/>
    <x v="0"/>
    <x v="0"/>
    <x v="3"/>
    <x v="1"/>
    <x v="0"/>
    <x v="2"/>
    <s v="10-Jun-1988"/>
    <n v="5989.52"/>
    <x v="0"/>
    <x v="1"/>
    <x v="1"/>
    <x v="20"/>
  </r>
  <r>
    <s v="ID1630"/>
    <s v="Lobaciute"/>
    <n v="18.78"/>
    <x v="150"/>
    <s v="No"/>
    <x v="0"/>
    <x v="1"/>
    <x v="3"/>
    <x v="1"/>
    <x v="2"/>
    <x v="2"/>
    <s v="8-Aug-1980"/>
    <n v="5993.62"/>
    <x v="0"/>
    <x v="0"/>
    <x v="0"/>
    <x v="3"/>
  </r>
  <r>
    <s v="ID1631"/>
    <s v="Dawes"/>
    <n v="28.024999999999999"/>
    <x v="633"/>
    <s v="No"/>
    <x v="0"/>
    <x v="0"/>
    <x v="3"/>
    <x v="1"/>
    <x v="1"/>
    <x v="2"/>
    <s v="16-Aug-1989"/>
    <n v="6059.17"/>
    <x v="0"/>
    <x v="1"/>
    <x v="4"/>
    <x v="37"/>
  </r>
  <r>
    <s v="ID1632"/>
    <s v="Deppen"/>
    <n v="35.090000000000003"/>
    <x v="85"/>
    <s v="No"/>
    <x v="0"/>
    <x v="0"/>
    <x v="0"/>
    <x v="1"/>
    <x v="0"/>
    <x v="1"/>
    <s v="28-Jul-1996"/>
    <n v="6061.8"/>
    <x v="0"/>
    <x v="0"/>
    <x v="1"/>
    <x v="9"/>
  </r>
  <r>
    <s v="ID1633"/>
    <s v="Oberndorfer"/>
    <n v="34.42"/>
    <x v="127"/>
    <s v="Yes"/>
    <x v="0"/>
    <x v="0"/>
    <x v="0"/>
    <x v="1"/>
    <x v="0"/>
    <x v="2"/>
    <s v="8-Nov-1994"/>
    <n v="6064.37"/>
    <x v="0"/>
    <x v="2"/>
    <x v="4"/>
    <x v="35"/>
  </r>
  <r>
    <s v="ID1634"/>
    <s v="Hetherington"/>
    <n v="29.4"/>
    <x v="228"/>
    <s v="No"/>
    <x v="0"/>
    <x v="0"/>
    <x v="0"/>
    <x v="1"/>
    <x v="1"/>
    <x v="2"/>
    <s v="21-Sep-1984"/>
    <n v="6067.13"/>
    <x v="1"/>
    <x v="1"/>
    <x v="9"/>
    <x v="45"/>
  </r>
  <r>
    <s v="ID1635"/>
    <s v="Murray"/>
    <n v="21.31"/>
    <x v="550"/>
    <s v="No"/>
    <x v="0"/>
    <x v="0"/>
    <x v="0"/>
    <x v="1"/>
    <x v="2"/>
    <x v="2"/>
    <s v="8-Aug-1979"/>
    <n v="6074.37"/>
    <x v="0"/>
    <x v="2"/>
    <x v="1"/>
    <x v="13"/>
  </r>
  <r>
    <s v="ID1636"/>
    <s v="Higden"/>
    <n v="19.559999999999999"/>
    <x v="499"/>
    <s v="No"/>
    <x v="0"/>
    <x v="0"/>
    <x v="0"/>
    <x v="1"/>
    <x v="2"/>
    <x v="0"/>
    <s v="14-Oct-1984"/>
    <n v="6079.67"/>
    <x v="2"/>
    <x v="1"/>
    <x v="10"/>
    <x v="45"/>
  </r>
  <r>
    <s v="ID1637"/>
    <s v="Rediger"/>
    <n v="37.335000000000001"/>
    <x v="106"/>
    <s v="Yes"/>
    <x v="0"/>
    <x v="0"/>
    <x v="3"/>
    <x v="1"/>
    <x v="0"/>
    <x v="1"/>
    <s v="25-Jul-1984"/>
    <n v="6082.41"/>
    <x v="2"/>
    <x v="2"/>
    <x v="4"/>
    <x v="45"/>
  </r>
  <r>
    <s v="ID1638"/>
    <s v="Huff"/>
    <n v="19.53"/>
    <x v="41"/>
    <s v="No"/>
    <x v="0"/>
    <x v="0"/>
    <x v="0"/>
    <x v="1"/>
    <x v="2"/>
    <x v="0"/>
    <s v="9-Jun-1970"/>
    <n v="6098.38"/>
    <x v="0"/>
    <x v="2"/>
    <x v="0"/>
    <x v="23"/>
  </r>
  <r>
    <s v="ID1639"/>
    <s v="Hall"/>
    <n v="34.1"/>
    <x v="361"/>
    <s v="No"/>
    <x v="0"/>
    <x v="0"/>
    <x v="0"/>
    <x v="1"/>
    <x v="0"/>
    <x v="2"/>
    <s v="9-Sep-1995"/>
    <n v="6111.95"/>
    <x v="0"/>
    <x v="0"/>
    <x v="2"/>
    <x v="34"/>
  </r>
  <r>
    <s v="ID1640"/>
    <s v="Grise"/>
    <n v="16.5"/>
    <x v="452"/>
    <s v="Yes"/>
    <x v="0"/>
    <x v="0"/>
    <x v="1"/>
    <x v="1"/>
    <x v="3"/>
    <x v="0"/>
    <s v="25-Jul-1991"/>
    <n v="6113.23"/>
    <x v="0"/>
    <x v="2"/>
    <x v="3"/>
    <x v="18"/>
  </r>
  <r>
    <s v="ID1641"/>
    <s v="Skildum"/>
    <n v="30.69"/>
    <x v="249"/>
    <s v="No"/>
    <x v="0"/>
    <x v="0"/>
    <x v="3"/>
    <x v="1"/>
    <x v="0"/>
    <x v="2"/>
    <s v="11-Aug-1983"/>
    <n v="6117.49"/>
    <x v="0"/>
    <x v="0"/>
    <x v="1"/>
    <x v="39"/>
  </r>
  <r>
    <s v="ID1642"/>
    <s v="Yang"/>
    <n v="28.93"/>
    <x v="189"/>
    <s v="No"/>
    <x v="0"/>
    <x v="0"/>
    <x v="3"/>
    <x v="1"/>
    <x v="1"/>
    <x v="2"/>
    <s v="16-Nov-1983"/>
    <n v="6123.57"/>
    <x v="1"/>
    <x v="2"/>
    <x v="1"/>
    <x v="39"/>
  </r>
  <r>
    <s v="ID1643"/>
    <s v="Fischer-Daly"/>
    <n v="38.9"/>
    <x v="141"/>
    <s v="No"/>
    <x v="0"/>
    <x v="0"/>
    <x v="0"/>
    <x v="1"/>
    <x v="0"/>
    <x v="2"/>
    <s v="18-Aug-1990"/>
    <n v="6128.8"/>
    <x v="0"/>
    <x v="0"/>
    <x v="1"/>
    <x v="16"/>
  </r>
  <r>
    <s v="ID1644"/>
    <s v="Asher"/>
    <n v="26.9"/>
    <x v="212"/>
    <s v="No"/>
    <x v="0"/>
    <x v="0"/>
    <x v="0"/>
    <x v="1"/>
    <x v="1"/>
    <x v="2"/>
    <s v="9-Nov-1969"/>
    <n v="6138.5"/>
    <x v="0"/>
    <x v="2"/>
    <x v="4"/>
    <x v="25"/>
  </r>
  <r>
    <s v="ID1645"/>
    <s v="Zhou"/>
    <n v="24.86"/>
    <x v="195"/>
    <s v="No"/>
    <x v="0"/>
    <x v="0"/>
    <x v="0"/>
    <x v="1"/>
    <x v="2"/>
    <x v="1"/>
    <s v="5-Sep-1978"/>
    <n v="6138.58"/>
    <x v="0"/>
    <x v="1"/>
    <x v="0"/>
    <x v="22"/>
  </r>
  <r>
    <s v="ID1646"/>
    <s v="Rudder"/>
    <n v="39.14"/>
    <x v="149"/>
    <s v="No"/>
    <x v="1"/>
    <x v="0"/>
    <x v="3"/>
    <x v="1"/>
    <x v="0"/>
    <x v="1"/>
    <s v="12-Dec-1976"/>
    <n v="6139.14"/>
    <x v="0"/>
    <x v="0"/>
    <x v="0"/>
    <x v="28"/>
  </r>
  <r>
    <s v="ID1647"/>
    <s v="Cartmell"/>
    <n v="39.799999999999997"/>
    <x v="331"/>
    <s v="No"/>
    <x v="0"/>
    <x v="1"/>
    <x v="3"/>
    <x v="1"/>
    <x v="0"/>
    <x v="1"/>
    <s v="14-Oct-1970"/>
    <n v="6147.12"/>
    <x v="0"/>
    <x v="0"/>
    <x v="1"/>
    <x v="23"/>
  </r>
  <r>
    <s v="ID1648"/>
    <s v="Troland"/>
    <n v="34.32"/>
    <x v="361"/>
    <s v="No"/>
    <x v="0"/>
    <x v="0"/>
    <x v="3"/>
    <x v="1"/>
    <x v="0"/>
    <x v="2"/>
    <s v="6-Nov-1973"/>
    <n v="6152.05"/>
    <x v="0"/>
    <x v="0"/>
    <x v="0"/>
    <x v="15"/>
  </r>
  <r>
    <s v="ID1649"/>
    <s v="Hall"/>
    <n v="32.51"/>
    <x v="167"/>
    <s v="No"/>
    <x v="0"/>
    <x v="0"/>
    <x v="0"/>
    <x v="1"/>
    <x v="0"/>
    <x v="2"/>
    <s v="15-Oct-1985"/>
    <n v="6159.57"/>
    <x v="0"/>
    <x v="1"/>
    <x v="1"/>
    <x v="44"/>
  </r>
  <r>
    <s v="ID1650"/>
    <s v="Berg"/>
    <n v="30.71"/>
    <x v="105"/>
    <s v="No"/>
    <x v="0"/>
    <x v="1"/>
    <x v="3"/>
    <x v="1"/>
    <x v="0"/>
    <x v="1"/>
    <s v="9-Aug-1985"/>
    <n v="6183.32"/>
    <x v="0"/>
    <x v="2"/>
    <x v="1"/>
    <x v="44"/>
  </r>
  <r>
    <s v="ID1651"/>
    <s v="Engtrakul"/>
    <n v="28.9"/>
    <x v="332"/>
    <s v="No"/>
    <x v="0"/>
    <x v="0"/>
    <x v="3"/>
    <x v="1"/>
    <x v="1"/>
    <x v="2"/>
    <s v="5-Oct-1970"/>
    <n v="6183.46"/>
    <x v="0"/>
    <x v="2"/>
    <x v="1"/>
    <x v="23"/>
  </r>
  <r>
    <s v="ID1652"/>
    <s v="Leonhardt"/>
    <n v="36.19"/>
    <x v="167"/>
    <s v="No"/>
    <x v="0"/>
    <x v="0"/>
    <x v="0"/>
    <x v="1"/>
    <x v="0"/>
    <x v="2"/>
    <s v="1-Nov-1988"/>
    <n v="6184.3"/>
    <x v="0"/>
    <x v="0"/>
    <x v="0"/>
    <x v="20"/>
  </r>
  <r>
    <s v="ID1653"/>
    <s v="Goetz"/>
    <n v="29.6"/>
    <x v="197"/>
    <s v="No"/>
    <x v="0"/>
    <x v="0"/>
    <x v="0"/>
    <x v="1"/>
    <x v="1"/>
    <x v="2"/>
    <s v="22-Nov-1981"/>
    <n v="6185.32"/>
    <x v="0"/>
    <x v="1"/>
    <x v="0"/>
    <x v="12"/>
  </r>
  <r>
    <s v="ID1654"/>
    <s v="Cacharelis"/>
    <n v="30.95"/>
    <x v="128"/>
    <s v="No"/>
    <x v="0"/>
    <x v="1"/>
    <x v="3"/>
    <x v="1"/>
    <x v="0"/>
    <x v="1"/>
    <s v="1-Oct-1981"/>
    <n v="6186.13"/>
    <x v="0"/>
    <x v="0"/>
    <x v="4"/>
    <x v="12"/>
  </r>
  <r>
    <s v="ID1655"/>
    <s v="Kariolis"/>
    <n v="19.95"/>
    <x v="125"/>
    <s v="No"/>
    <x v="0"/>
    <x v="0"/>
    <x v="3"/>
    <x v="1"/>
    <x v="2"/>
    <x v="2"/>
    <s v="23-Oct-1988"/>
    <n v="6196.45"/>
    <x v="0"/>
    <x v="1"/>
    <x v="4"/>
    <x v="20"/>
  </r>
  <r>
    <s v="ID1656"/>
    <s v="Zelwin"/>
    <n v="23.65"/>
    <x v="56"/>
    <s v="Yes"/>
    <x v="0"/>
    <x v="0"/>
    <x v="0"/>
    <x v="1"/>
    <x v="2"/>
    <x v="1"/>
    <s v="22-Jul-1985"/>
    <n v="6198.75"/>
    <x v="0"/>
    <x v="1"/>
    <x v="1"/>
    <x v="44"/>
  </r>
  <r>
    <s v="ID1657"/>
    <s v="Barry"/>
    <n v="43.34"/>
    <x v="470"/>
    <s v="No"/>
    <x v="0"/>
    <x v="0"/>
    <x v="3"/>
    <x v="1"/>
    <x v="0"/>
    <x v="2"/>
    <s v="20-Dec-1985"/>
    <n v="6203.9"/>
    <x v="2"/>
    <x v="2"/>
    <x v="1"/>
    <x v="44"/>
  </r>
  <r>
    <s v="ID1658"/>
    <s v="Bannon"/>
    <n v="31.98"/>
    <x v="135"/>
    <s v="Yes"/>
    <x v="0"/>
    <x v="0"/>
    <x v="3"/>
    <x v="1"/>
    <x v="0"/>
    <x v="2"/>
    <s v="22-Sep-1985"/>
    <n v="6203.9"/>
    <x v="0"/>
    <x v="2"/>
    <x v="1"/>
    <x v="44"/>
  </r>
  <r>
    <s v="ID1659"/>
    <s v="Chang"/>
    <n v="35.86"/>
    <x v="21"/>
    <s v="No"/>
    <x v="0"/>
    <x v="0"/>
    <x v="3"/>
    <x v="1"/>
    <x v="0"/>
    <x v="1"/>
    <s v="10-Sep-1999"/>
    <n v="6207.26"/>
    <x v="0"/>
    <x v="2"/>
    <x v="2"/>
    <x v="32"/>
  </r>
  <r>
    <s v="ID1660"/>
    <s v="Vetter"/>
    <n v="15.2"/>
    <x v="163"/>
    <s v="No"/>
    <x v="0"/>
    <x v="0"/>
    <x v="0"/>
    <x v="1"/>
    <x v="3"/>
    <x v="0"/>
    <s v="29-Jun-1972"/>
    <n v="6219.93"/>
    <x v="0"/>
    <x v="2"/>
    <x v="0"/>
    <x v="17"/>
  </r>
  <r>
    <s v="ID1661"/>
    <s v="Jablonski"/>
    <n v="37.200000000000003"/>
    <x v="417"/>
    <s v="No"/>
    <x v="0"/>
    <x v="0"/>
    <x v="0"/>
    <x v="1"/>
    <x v="0"/>
    <x v="0"/>
    <s v="19-Sep-1978"/>
    <n v="6236.95"/>
    <x v="0"/>
    <x v="2"/>
    <x v="0"/>
    <x v="22"/>
  </r>
  <r>
    <s v="ID1662"/>
    <s v="Jakubowitch"/>
    <n v="17.91"/>
    <x v="497"/>
    <s v="No"/>
    <x v="0"/>
    <x v="0"/>
    <x v="1"/>
    <x v="1"/>
    <x v="3"/>
    <x v="2"/>
    <s v="11-Aug-1983"/>
    <n v="6238.3"/>
    <x v="0"/>
    <x v="1"/>
    <x v="4"/>
    <x v="39"/>
  </r>
  <r>
    <s v="ID1663"/>
    <s v="Altshuler"/>
    <n v="20.76"/>
    <x v="106"/>
    <s v="No"/>
    <x v="0"/>
    <x v="0"/>
    <x v="0"/>
    <x v="1"/>
    <x v="2"/>
    <x v="1"/>
    <s v="10-Oct-1979"/>
    <n v="6250.44"/>
    <x v="0"/>
    <x v="1"/>
    <x v="4"/>
    <x v="13"/>
  </r>
  <r>
    <s v="ID1664"/>
    <s v="Ugarte"/>
    <n v="38.99"/>
    <x v="127"/>
    <s v="No"/>
    <x v="1"/>
    <x v="0"/>
    <x v="3"/>
    <x v="1"/>
    <x v="0"/>
    <x v="2"/>
    <s v="11-Nov-1972"/>
    <n v="6253.85"/>
    <x v="0"/>
    <x v="2"/>
    <x v="0"/>
    <x v="17"/>
  </r>
  <r>
    <s v="ID1665"/>
    <s v="Tusso"/>
    <n v="42.655000000000001"/>
    <x v="425"/>
    <s v="Yes"/>
    <x v="0"/>
    <x v="1"/>
    <x v="3"/>
    <x v="1"/>
    <x v="0"/>
    <x v="1"/>
    <s v="8-Sep-1972"/>
    <n v="6254.13"/>
    <x v="0"/>
    <x v="2"/>
    <x v="1"/>
    <x v="17"/>
  </r>
  <r>
    <s v="ID1666"/>
    <s v="Johnson"/>
    <n v="30.57"/>
    <x v="45"/>
    <s v="No"/>
    <x v="0"/>
    <x v="1"/>
    <x v="3"/>
    <x v="1"/>
    <x v="0"/>
    <x v="2"/>
    <s v="11-Oct-1970"/>
    <n v="6255.38"/>
    <x v="0"/>
    <x v="2"/>
    <x v="0"/>
    <x v="23"/>
  </r>
  <r>
    <s v="ID1667"/>
    <s v="Landry"/>
    <n v="17.7"/>
    <x v="245"/>
    <s v="No"/>
    <x v="0"/>
    <x v="0"/>
    <x v="1"/>
    <x v="1"/>
    <x v="3"/>
    <x v="1"/>
    <s v="17-Oct-1995"/>
    <n v="6261.2"/>
    <x v="0"/>
    <x v="1"/>
    <x v="2"/>
    <x v="34"/>
  </r>
  <r>
    <s v="ID1668"/>
    <s v="McDonald"/>
    <n v="34.770000000000003"/>
    <x v="47"/>
    <s v="No"/>
    <x v="0"/>
    <x v="0"/>
    <x v="3"/>
    <x v="1"/>
    <x v="0"/>
    <x v="2"/>
    <s v="25-Sep-1984"/>
    <n v="6269.33"/>
    <x v="0"/>
    <x v="1"/>
    <x v="0"/>
    <x v="45"/>
  </r>
  <r>
    <s v="ID1669"/>
    <s v="Dunlap"/>
    <n v="16.88"/>
    <x v="531"/>
    <s v="No"/>
    <x v="0"/>
    <x v="0"/>
    <x v="0"/>
    <x v="1"/>
    <x v="3"/>
    <x v="0"/>
    <s v="30-Jun-1981"/>
    <n v="6272.48"/>
    <x v="2"/>
    <x v="0"/>
    <x v="0"/>
    <x v="12"/>
  </r>
  <r>
    <s v="ID1670"/>
    <s v="Larue"/>
    <n v="40.26"/>
    <x v="634"/>
    <s v="Yes"/>
    <x v="0"/>
    <x v="0"/>
    <x v="0"/>
    <x v="1"/>
    <x v="0"/>
    <x v="0"/>
    <s v="24-Nov-1981"/>
    <n v="6282.24"/>
    <x v="0"/>
    <x v="1"/>
    <x v="4"/>
    <x v="12"/>
  </r>
  <r>
    <s v="ID1671"/>
    <s v="Hodge"/>
    <n v="25.6"/>
    <x v="100"/>
    <s v="No"/>
    <x v="0"/>
    <x v="1"/>
    <x v="3"/>
    <x v="1"/>
    <x v="1"/>
    <x v="1"/>
    <s v="26-Aug-1981"/>
    <n v="6289.75"/>
    <x v="0"/>
    <x v="0"/>
    <x v="0"/>
    <x v="12"/>
  </r>
  <r>
    <s v="ID1672"/>
    <s v="Marcus"/>
    <n v="33.549999999999997"/>
    <x v="333"/>
    <s v="Yes"/>
    <x v="0"/>
    <x v="0"/>
    <x v="0"/>
    <x v="1"/>
    <x v="0"/>
    <x v="0"/>
    <s v="4-Jul-1996"/>
    <n v="6293.63"/>
    <x v="0"/>
    <x v="0"/>
    <x v="5"/>
    <x v="9"/>
  </r>
  <r>
    <s v="ID1673"/>
    <s v="Daubert"/>
    <n v="16.690000000000001"/>
    <x v="627"/>
    <s v="No"/>
    <x v="0"/>
    <x v="0"/>
    <x v="0"/>
    <x v="1"/>
    <x v="3"/>
    <x v="0"/>
    <s v="17-Sep-1974"/>
    <n v="6302.23"/>
    <x v="0"/>
    <x v="1"/>
    <x v="0"/>
    <x v="46"/>
  </r>
  <r>
    <s v="ID1674"/>
    <s v="Close"/>
    <n v="19.95"/>
    <x v="458"/>
    <s v="No"/>
    <x v="0"/>
    <x v="0"/>
    <x v="3"/>
    <x v="1"/>
    <x v="2"/>
    <x v="2"/>
    <s v="4-Sep-1969"/>
    <n v="6305.61"/>
    <x v="0"/>
    <x v="2"/>
    <x v="1"/>
    <x v="25"/>
  </r>
  <r>
    <s v="ID1675"/>
    <s v="Roels"/>
    <n v="17.55"/>
    <x v="80"/>
    <s v="No"/>
    <x v="0"/>
    <x v="0"/>
    <x v="1"/>
    <x v="1"/>
    <x v="3"/>
    <x v="2"/>
    <s v="27-Jul-2004"/>
    <n v="6311.11"/>
    <x v="0"/>
    <x v="2"/>
    <x v="4"/>
    <x v="8"/>
  </r>
  <r>
    <s v="ID1676"/>
    <s v="Venosky"/>
    <n v="22.01"/>
    <x v="170"/>
    <s v="No"/>
    <x v="0"/>
    <x v="0"/>
    <x v="3"/>
    <x v="1"/>
    <x v="2"/>
    <x v="2"/>
    <s v="19-Nov-1985"/>
    <n v="6311.95"/>
    <x v="0"/>
    <x v="1"/>
    <x v="4"/>
    <x v="44"/>
  </r>
  <r>
    <s v="ID1677"/>
    <s v="Gosnell"/>
    <n v="41.8"/>
    <x v="99"/>
    <s v="Yes"/>
    <x v="0"/>
    <x v="1"/>
    <x v="3"/>
    <x v="1"/>
    <x v="0"/>
    <x v="1"/>
    <s v="15-Dec-1985"/>
    <n v="6313.76"/>
    <x v="0"/>
    <x v="1"/>
    <x v="0"/>
    <x v="44"/>
  </r>
  <r>
    <s v="ID1678"/>
    <s v="Chewning-Kulick"/>
    <n v="19.170000000000002"/>
    <x v="569"/>
    <s v="No"/>
    <x v="0"/>
    <x v="0"/>
    <x v="0"/>
    <x v="1"/>
    <x v="2"/>
    <x v="0"/>
    <s v="13-Aug-1990"/>
    <n v="6334.34"/>
    <x v="0"/>
    <x v="2"/>
    <x v="3"/>
    <x v="16"/>
  </r>
  <r>
    <s v="ID1679"/>
    <s v="McCarron"/>
    <n v="32.799999999999997"/>
    <x v="635"/>
    <s v="Yes"/>
    <x v="0"/>
    <x v="1"/>
    <x v="3"/>
    <x v="1"/>
    <x v="0"/>
    <x v="1"/>
    <s v="25-Sep-1986"/>
    <n v="6335.64"/>
    <x v="0"/>
    <x v="2"/>
    <x v="0"/>
    <x v="11"/>
  </r>
  <r>
    <s v="ID1680"/>
    <s v="Manion"/>
    <n v="35.814999999999998"/>
    <x v="325"/>
    <s v="No"/>
    <x v="0"/>
    <x v="0"/>
    <x v="3"/>
    <x v="1"/>
    <x v="0"/>
    <x v="2"/>
    <s v="19-Aug-1983"/>
    <n v="6356.27"/>
    <x v="1"/>
    <x v="2"/>
    <x v="0"/>
    <x v="39"/>
  </r>
  <r>
    <s v="ID1681"/>
    <s v="Strong"/>
    <n v="24.3"/>
    <x v="195"/>
    <s v="No"/>
    <x v="0"/>
    <x v="0"/>
    <x v="0"/>
    <x v="1"/>
    <x v="2"/>
    <x v="1"/>
    <s v="30-Oct-1980"/>
    <n v="6358.78"/>
    <x v="0"/>
    <x v="1"/>
    <x v="1"/>
    <x v="3"/>
  </r>
  <r>
    <s v="ID1682"/>
    <s v="Leblanc"/>
    <n v="19.059999999999999"/>
    <x v="534"/>
    <s v="No"/>
    <x v="0"/>
    <x v="0"/>
    <x v="0"/>
    <x v="1"/>
    <x v="2"/>
    <x v="0"/>
    <s v="24-Jun-1989"/>
    <n v="6360.99"/>
    <x v="0"/>
    <x v="2"/>
    <x v="1"/>
    <x v="37"/>
  </r>
  <r>
    <s v="ID1683"/>
    <s v="Palmer"/>
    <n v="33.25"/>
    <x v="133"/>
    <s v="Yes"/>
    <x v="0"/>
    <x v="0"/>
    <x v="3"/>
    <x v="1"/>
    <x v="0"/>
    <x v="2"/>
    <s v="7-Jul-1996"/>
    <n v="6361.47"/>
    <x v="0"/>
    <x v="0"/>
    <x v="5"/>
    <x v="9"/>
  </r>
  <r>
    <s v="ID1684"/>
    <s v="Shen"/>
    <n v="21.37"/>
    <x v="117"/>
    <s v="Yes"/>
    <x v="0"/>
    <x v="1"/>
    <x v="3"/>
    <x v="1"/>
    <x v="2"/>
    <x v="2"/>
    <s v="9-Nov-1970"/>
    <n v="6367.31"/>
    <x v="0"/>
    <x v="1"/>
    <x v="0"/>
    <x v="23"/>
  </r>
  <r>
    <s v="ID1685"/>
    <s v="Goldsby"/>
    <n v="34.43"/>
    <x v="636"/>
    <s v="Yes"/>
    <x v="0"/>
    <x v="0"/>
    <x v="3"/>
    <x v="1"/>
    <x v="0"/>
    <x v="0"/>
    <s v="13-Aug-1984"/>
    <n v="6373.56"/>
    <x v="0"/>
    <x v="1"/>
    <x v="1"/>
    <x v="45"/>
  </r>
  <r>
    <s v="ID1686"/>
    <s v="Whitney"/>
    <n v="20.86"/>
    <x v="67"/>
    <s v="Yes"/>
    <x v="0"/>
    <x v="0"/>
    <x v="0"/>
    <x v="1"/>
    <x v="2"/>
    <x v="2"/>
    <s v="18-Nov-1976"/>
    <n v="6374.16"/>
    <x v="0"/>
    <x v="2"/>
    <x v="0"/>
    <x v="28"/>
  </r>
  <r>
    <s v="ID1687"/>
    <s v="Mahoney"/>
    <n v="18.34"/>
    <x v="564"/>
    <s v="No"/>
    <x v="0"/>
    <x v="0"/>
    <x v="0"/>
    <x v="1"/>
    <x v="3"/>
    <x v="0"/>
    <s v="6-Aug-1982"/>
    <n v="6389.38"/>
    <x v="2"/>
    <x v="2"/>
    <x v="1"/>
    <x v="1"/>
  </r>
  <r>
    <s v="ID1688"/>
    <s v="McCracken"/>
    <n v="34.15"/>
    <x v="140"/>
    <s v="No"/>
    <x v="0"/>
    <x v="0"/>
    <x v="0"/>
    <x v="1"/>
    <x v="0"/>
    <x v="2"/>
    <s v="16-Aug-1997"/>
    <n v="6389.53"/>
    <x v="0"/>
    <x v="2"/>
    <x v="5"/>
    <x v="27"/>
  </r>
  <r>
    <s v="ID1689"/>
    <s v="Spewak"/>
    <n v="18.350000000000001"/>
    <x v="89"/>
    <s v="No"/>
    <x v="0"/>
    <x v="0"/>
    <x v="0"/>
    <x v="1"/>
    <x v="3"/>
    <x v="2"/>
    <s v="28-Oct-1982"/>
    <n v="6393.6"/>
    <x v="0"/>
    <x v="1"/>
    <x v="1"/>
    <x v="1"/>
  </r>
  <r>
    <s v="ID1690"/>
    <s v="Cottini"/>
    <n v="22.13"/>
    <x v="77"/>
    <s v="Yes"/>
    <x v="0"/>
    <x v="0"/>
    <x v="0"/>
    <x v="1"/>
    <x v="2"/>
    <x v="0"/>
    <s v="10-Dec-1985"/>
    <n v="6406.41"/>
    <x v="2"/>
    <x v="0"/>
    <x v="10"/>
    <x v="44"/>
  </r>
  <r>
    <s v="ID1691"/>
    <s v="Findlay"/>
    <n v="22.51"/>
    <x v="637"/>
    <s v="Yes"/>
    <x v="0"/>
    <x v="0"/>
    <x v="3"/>
    <x v="1"/>
    <x v="2"/>
    <x v="1"/>
    <s v="20-Aug-1970"/>
    <n v="6407.05"/>
    <x v="0"/>
    <x v="1"/>
    <x v="0"/>
    <x v="23"/>
  </r>
  <r>
    <s v="ID1692"/>
    <s v="Strasburg"/>
    <n v="31"/>
    <x v="372"/>
    <s v="No"/>
    <x v="0"/>
    <x v="0"/>
    <x v="3"/>
    <x v="1"/>
    <x v="0"/>
    <x v="2"/>
    <s v="22-Aug-1971"/>
    <n v="6412.34"/>
    <x v="0"/>
    <x v="0"/>
    <x v="0"/>
    <x v="40"/>
  </r>
  <r>
    <s v="ID1693"/>
    <s v="Adams"/>
    <n v="28.27"/>
    <x v="473"/>
    <s v="No"/>
    <x v="0"/>
    <x v="0"/>
    <x v="3"/>
    <x v="1"/>
    <x v="1"/>
    <x v="2"/>
    <s v="4-Sep-1987"/>
    <n v="6414.18"/>
    <x v="0"/>
    <x v="2"/>
    <x v="4"/>
    <x v="29"/>
  </r>
  <r>
    <s v="ID1694"/>
    <s v="Deeter"/>
    <n v="29.92"/>
    <x v="269"/>
    <s v="Yes"/>
    <x v="0"/>
    <x v="0"/>
    <x v="3"/>
    <x v="1"/>
    <x v="0"/>
    <x v="0"/>
    <s v="30-Dec-1976"/>
    <n v="6417.28"/>
    <x v="0"/>
    <x v="0"/>
    <x v="0"/>
    <x v="28"/>
  </r>
  <r>
    <s v="ID1695"/>
    <s v="Arpin"/>
    <n v="25.9"/>
    <x v="438"/>
    <s v="Yes"/>
    <x v="0"/>
    <x v="0"/>
    <x v="3"/>
    <x v="1"/>
    <x v="1"/>
    <x v="0"/>
    <s v="5-Aug-1975"/>
    <n v="6423.48"/>
    <x v="0"/>
    <x v="0"/>
    <x v="0"/>
    <x v="31"/>
  </r>
  <r>
    <s v="ID1696"/>
    <s v="Schoeneck"/>
    <n v="27.74"/>
    <x v="179"/>
    <s v="Yes"/>
    <x v="0"/>
    <x v="0"/>
    <x v="3"/>
    <x v="1"/>
    <x v="1"/>
    <x v="0"/>
    <s v="22-Jul-1985"/>
    <n v="6435.62"/>
    <x v="1"/>
    <x v="2"/>
    <x v="0"/>
    <x v="44"/>
  </r>
  <r>
    <s v="ID1697"/>
    <s v="Mueller"/>
    <n v="17.260000000000002"/>
    <x v="638"/>
    <s v="No"/>
    <x v="0"/>
    <x v="0"/>
    <x v="1"/>
    <x v="1"/>
    <x v="3"/>
    <x v="0"/>
    <s v="26-Aug-1984"/>
    <n v="6455.86"/>
    <x v="1"/>
    <x v="0"/>
    <x v="1"/>
    <x v="45"/>
  </r>
  <r>
    <s v="ID1698"/>
    <s v="Willits"/>
    <n v="19.855"/>
    <x v="639"/>
    <s v="Yes"/>
    <x v="0"/>
    <x v="0"/>
    <x v="3"/>
    <x v="1"/>
    <x v="2"/>
    <x v="0"/>
    <s v="1-Nov-1984"/>
    <n v="6457.84"/>
    <x v="0"/>
    <x v="0"/>
    <x v="1"/>
    <x v="45"/>
  </r>
  <r>
    <s v="ID1699"/>
    <s v="Syring"/>
    <n v="41.69"/>
    <x v="123"/>
    <s v="No"/>
    <x v="0"/>
    <x v="0"/>
    <x v="0"/>
    <x v="1"/>
    <x v="0"/>
    <x v="1"/>
    <s v="27-Jul-1981"/>
    <n v="6473.15"/>
    <x v="0"/>
    <x v="2"/>
    <x v="0"/>
    <x v="12"/>
  </r>
  <r>
    <s v="ID1700"/>
    <s v="Strike"/>
    <n v="16.12"/>
    <x v="446"/>
    <s v="No"/>
    <x v="0"/>
    <x v="0"/>
    <x v="0"/>
    <x v="1"/>
    <x v="3"/>
    <x v="0"/>
    <s v="9-Oct-1982"/>
    <n v="6496.89"/>
    <x v="0"/>
    <x v="0"/>
    <x v="4"/>
    <x v="1"/>
  </r>
  <r>
    <s v="ID1701"/>
    <s v="Hennigar"/>
    <n v="37.43"/>
    <x v="193"/>
    <s v="No"/>
    <x v="0"/>
    <x v="0"/>
    <x v="3"/>
    <x v="1"/>
    <x v="0"/>
    <x v="2"/>
    <s v="28-Aug-1982"/>
    <n v="6500.24"/>
    <x v="0"/>
    <x v="2"/>
    <x v="0"/>
    <x v="1"/>
  </r>
  <r>
    <s v="ID1702"/>
    <s v="May"/>
    <n v="31.065000000000001"/>
    <x v="268"/>
    <s v="No"/>
    <x v="0"/>
    <x v="0"/>
    <x v="0"/>
    <x v="1"/>
    <x v="0"/>
    <x v="1"/>
    <s v="7-Jul-1994"/>
    <n v="6512.24"/>
    <x v="0"/>
    <x v="1"/>
    <x v="5"/>
    <x v="35"/>
  </r>
  <r>
    <s v="ID1703"/>
    <s v="Metcalf"/>
    <n v="25.08"/>
    <x v="372"/>
    <s v="No"/>
    <x v="0"/>
    <x v="0"/>
    <x v="0"/>
    <x v="1"/>
    <x v="1"/>
    <x v="2"/>
    <s v="23-Oct-1976"/>
    <n v="6529.21"/>
    <x v="0"/>
    <x v="1"/>
    <x v="0"/>
    <x v="28"/>
  </r>
  <r>
    <s v="ID1704"/>
    <s v="Tiska"/>
    <n v="15.2"/>
    <x v="570"/>
    <s v="Yes"/>
    <x v="0"/>
    <x v="0"/>
    <x v="3"/>
    <x v="1"/>
    <x v="3"/>
    <x v="0"/>
    <s v="12-Aug-1982"/>
    <n v="6532.04"/>
    <x v="0"/>
    <x v="1"/>
    <x v="0"/>
    <x v="1"/>
  </r>
  <r>
    <s v="ID1705"/>
    <s v="McDonough"/>
    <n v="22.34"/>
    <x v="27"/>
    <s v="Yes"/>
    <x v="0"/>
    <x v="0"/>
    <x v="0"/>
    <x v="1"/>
    <x v="2"/>
    <x v="2"/>
    <s v="2-Oct-1982"/>
    <n v="6536.68"/>
    <x v="0"/>
    <x v="2"/>
    <x v="1"/>
    <x v="1"/>
  </r>
  <r>
    <s v="ID1706"/>
    <s v="Fairley"/>
    <n v="40.15"/>
    <x v="623"/>
    <s v="No"/>
    <x v="0"/>
    <x v="0"/>
    <x v="3"/>
    <x v="1"/>
    <x v="0"/>
    <x v="1"/>
    <s v="3-Dec-1969"/>
    <n v="6546.16"/>
    <x v="0"/>
    <x v="0"/>
    <x v="0"/>
    <x v="25"/>
  </r>
  <r>
    <s v="ID1707"/>
    <s v="Barnett"/>
    <n v="37.729999999999997"/>
    <x v="109"/>
    <s v="No"/>
    <x v="0"/>
    <x v="0"/>
    <x v="3"/>
    <x v="1"/>
    <x v="0"/>
    <x v="1"/>
    <s v="18-Dec-1986"/>
    <n v="6548.2"/>
    <x v="0"/>
    <x v="0"/>
    <x v="1"/>
    <x v="11"/>
  </r>
  <r>
    <s v="ID1708"/>
    <s v="Piasta"/>
    <n v="25.35"/>
    <x v="166"/>
    <s v="No"/>
    <x v="0"/>
    <x v="0"/>
    <x v="0"/>
    <x v="1"/>
    <x v="1"/>
    <x v="2"/>
    <s v="6-Aug-1989"/>
    <n v="6551.75"/>
    <x v="0"/>
    <x v="2"/>
    <x v="3"/>
    <x v="37"/>
  </r>
  <r>
    <s v="ID1709"/>
    <s v="Mueller"/>
    <n v="26.41"/>
    <x v="103"/>
    <s v="Yes"/>
    <x v="0"/>
    <x v="0"/>
    <x v="3"/>
    <x v="1"/>
    <x v="1"/>
    <x v="2"/>
    <s v="11-Dec-1968"/>
    <n v="6552.01"/>
    <x v="1"/>
    <x v="2"/>
    <x v="0"/>
    <x v="24"/>
  </r>
  <r>
    <s v="ID1710"/>
    <s v="Olsen"/>
    <n v="27.6"/>
    <x v="196"/>
    <s v="No"/>
    <x v="0"/>
    <x v="0"/>
    <x v="3"/>
    <x v="1"/>
    <x v="1"/>
    <x v="2"/>
    <s v="20-Jul-1981"/>
    <n v="6571.02"/>
    <x v="0"/>
    <x v="1"/>
    <x v="1"/>
    <x v="12"/>
  </r>
  <r>
    <s v="ID1711"/>
    <s v="De Jesus"/>
    <n v="33.82"/>
    <x v="640"/>
    <s v="Yes"/>
    <x v="0"/>
    <x v="0"/>
    <x v="3"/>
    <x v="1"/>
    <x v="0"/>
    <x v="0"/>
    <s v="5-Oct-1984"/>
    <n v="6571.54"/>
    <x v="0"/>
    <x v="0"/>
    <x v="4"/>
    <x v="45"/>
  </r>
  <r>
    <s v="ID1712"/>
    <s v="Bartus"/>
    <n v="32.9"/>
    <x v="261"/>
    <s v="No"/>
    <x v="0"/>
    <x v="0"/>
    <x v="0"/>
    <x v="1"/>
    <x v="0"/>
    <x v="2"/>
    <s v="22-Nov-1982"/>
    <n v="6593.51"/>
    <x v="0"/>
    <x v="1"/>
    <x v="0"/>
    <x v="1"/>
  </r>
  <r>
    <s v="ID1713"/>
    <s v="Stevens"/>
    <n v="30.875"/>
    <x v="114"/>
    <s v="Yes"/>
    <x v="0"/>
    <x v="0"/>
    <x v="3"/>
    <x v="1"/>
    <x v="0"/>
    <x v="0"/>
    <s v="29-Dec-1982"/>
    <n v="6600.21"/>
    <x v="1"/>
    <x v="2"/>
    <x v="9"/>
    <x v="1"/>
  </r>
  <r>
    <s v="ID1714"/>
    <s v="Rich"/>
    <n v="32.64"/>
    <x v="119"/>
    <s v="No"/>
    <x v="0"/>
    <x v="0"/>
    <x v="0"/>
    <x v="1"/>
    <x v="0"/>
    <x v="1"/>
    <s v="7-Nov-1982"/>
    <n v="6600.36"/>
    <x v="0"/>
    <x v="0"/>
    <x v="4"/>
    <x v="1"/>
  </r>
  <r>
    <s v="ID1715"/>
    <s v="Fayter"/>
    <n v="22.135000000000002"/>
    <x v="199"/>
    <s v="No"/>
    <x v="0"/>
    <x v="0"/>
    <x v="0"/>
    <x v="1"/>
    <x v="2"/>
    <x v="2"/>
    <s v="28-Aug-1982"/>
    <n v="6610.11"/>
    <x v="1"/>
    <x v="2"/>
    <x v="15"/>
    <x v="1"/>
  </r>
  <r>
    <s v="ID1716"/>
    <s v="Parise"/>
    <n v="16.53"/>
    <x v="31"/>
    <s v="No"/>
    <x v="0"/>
    <x v="0"/>
    <x v="1"/>
    <x v="1"/>
    <x v="3"/>
    <x v="2"/>
    <s v="29-Aug-1973"/>
    <n v="6630.31"/>
    <x v="0"/>
    <x v="1"/>
    <x v="0"/>
    <x v="15"/>
  </r>
  <r>
    <s v="ID1717"/>
    <s v="Andrew"/>
    <n v="32.774999999999999"/>
    <x v="505"/>
    <s v="No"/>
    <x v="0"/>
    <x v="0"/>
    <x v="0"/>
    <x v="1"/>
    <x v="0"/>
    <x v="2"/>
    <s v="4-Sep-2003"/>
    <n v="6638.16"/>
    <x v="0"/>
    <x v="1"/>
    <x v="1"/>
    <x v="5"/>
  </r>
  <r>
    <s v="ID1718"/>
    <s v="Gryniewicz"/>
    <n v="30.9"/>
    <x v="3"/>
    <s v="No"/>
    <x v="0"/>
    <x v="0"/>
    <x v="3"/>
    <x v="1"/>
    <x v="0"/>
    <x v="1"/>
    <s v="6-Jun-1990"/>
    <n v="6639.3"/>
    <x v="0"/>
    <x v="2"/>
    <x v="5"/>
    <x v="37"/>
  </r>
  <r>
    <s v="ID1719"/>
    <s v="Panora"/>
    <n v="15.58"/>
    <x v="162"/>
    <s v="No"/>
    <x v="0"/>
    <x v="0"/>
    <x v="0"/>
    <x v="1"/>
    <x v="3"/>
    <x v="0"/>
    <s v="8-Dec-1984"/>
    <n v="6640.54"/>
    <x v="0"/>
    <x v="0"/>
    <x v="12"/>
    <x v="45"/>
  </r>
  <r>
    <s v="ID1720"/>
    <s v="Woodward"/>
    <n v="26.315000000000001"/>
    <x v="136"/>
    <s v="No"/>
    <x v="0"/>
    <x v="0"/>
    <x v="0"/>
    <x v="1"/>
    <x v="1"/>
    <x v="1"/>
    <s v="1-Jul-1984"/>
    <n v="6652.53"/>
    <x v="1"/>
    <x v="2"/>
    <x v="0"/>
    <x v="45"/>
  </r>
  <r>
    <s v="ID1721"/>
    <s v="Lambe"/>
    <n v="35.61"/>
    <x v="120"/>
    <s v="No"/>
    <x v="1"/>
    <x v="0"/>
    <x v="3"/>
    <x v="1"/>
    <x v="0"/>
    <x v="2"/>
    <s v="19-Nov-1989"/>
    <n v="6653.79"/>
    <x v="0"/>
    <x v="1"/>
    <x v="0"/>
    <x v="37"/>
  </r>
  <r>
    <s v="ID1722"/>
    <s v="Casto"/>
    <n v="37.56"/>
    <x v="169"/>
    <s v="No"/>
    <x v="1"/>
    <x v="0"/>
    <x v="3"/>
    <x v="1"/>
    <x v="0"/>
    <x v="1"/>
    <s v="27-Sep-1982"/>
    <n v="6664.32"/>
    <x v="0"/>
    <x v="2"/>
    <x v="0"/>
    <x v="1"/>
  </r>
  <r>
    <s v="ID1723"/>
    <s v="Martelli"/>
    <n v="15.49"/>
    <x v="327"/>
    <s v="No"/>
    <x v="0"/>
    <x v="0"/>
    <x v="0"/>
    <x v="1"/>
    <x v="3"/>
    <x v="0"/>
    <s v="17-Sep-1981"/>
    <n v="6664.69"/>
    <x v="1"/>
    <x v="1"/>
    <x v="1"/>
    <x v="12"/>
  </r>
  <r>
    <s v="ID1724"/>
    <s v="Naskret"/>
    <n v="23.48"/>
    <x v="149"/>
    <s v="No"/>
    <x v="0"/>
    <x v="0"/>
    <x v="3"/>
    <x v="1"/>
    <x v="2"/>
    <x v="1"/>
    <s v="20-Oct-1989"/>
    <n v="6666.24"/>
    <x v="1"/>
    <x v="1"/>
    <x v="4"/>
    <x v="37"/>
  </r>
  <r>
    <s v="ID1725"/>
    <s v="Morgan"/>
    <n v="30.02"/>
    <x v="281"/>
    <s v="Yes"/>
    <x v="0"/>
    <x v="0"/>
    <x v="3"/>
    <x v="1"/>
    <x v="0"/>
    <x v="0"/>
    <s v="9-Jul-1985"/>
    <n v="6686.43"/>
    <x v="0"/>
    <x v="0"/>
    <x v="1"/>
    <x v="44"/>
  </r>
  <r>
    <s v="ID1726"/>
    <s v="Maloney"/>
    <n v="26.885000000000002"/>
    <x v="262"/>
    <s v="Yes"/>
    <x v="0"/>
    <x v="0"/>
    <x v="3"/>
    <x v="1"/>
    <x v="1"/>
    <x v="0"/>
    <s v="13-Jul-1968"/>
    <n v="6700.56"/>
    <x v="1"/>
    <x v="1"/>
    <x v="1"/>
    <x v="24"/>
  </r>
  <r>
    <s v="ID1727"/>
    <s v="Amherst"/>
    <n v="25.84"/>
    <x v="641"/>
    <s v="Yes"/>
    <x v="0"/>
    <x v="0"/>
    <x v="3"/>
    <x v="1"/>
    <x v="1"/>
    <x v="0"/>
    <s v="12-Dec-1971"/>
    <n v="6706.47"/>
    <x v="0"/>
    <x v="1"/>
    <x v="0"/>
    <x v="40"/>
  </r>
  <r>
    <s v="ID1728"/>
    <s v="Davenport"/>
    <n v="27.454999999999998"/>
    <x v="117"/>
    <s v="No"/>
    <x v="0"/>
    <x v="0"/>
    <x v="0"/>
    <x v="1"/>
    <x v="1"/>
    <x v="2"/>
    <s v="12-Jun-1983"/>
    <n v="6710.19"/>
    <x v="1"/>
    <x v="0"/>
    <x v="1"/>
    <x v="39"/>
  </r>
  <r>
    <s v="ID1729"/>
    <s v="Johansen"/>
    <n v="24.605"/>
    <x v="155"/>
    <s v="No"/>
    <x v="0"/>
    <x v="0"/>
    <x v="0"/>
    <x v="1"/>
    <x v="2"/>
    <x v="1"/>
    <s v="13-Jun-1994"/>
    <n v="6721.37"/>
    <x v="0"/>
    <x v="1"/>
    <x v="1"/>
    <x v="35"/>
  </r>
  <r>
    <s v="ID1730"/>
    <s v="Bond"/>
    <n v="30.8"/>
    <x v="103"/>
    <s v="No"/>
    <x v="0"/>
    <x v="0"/>
    <x v="0"/>
    <x v="1"/>
    <x v="0"/>
    <x v="2"/>
    <s v="18-Jul-1968"/>
    <n v="6738.84"/>
    <x v="1"/>
    <x v="1"/>
    <x v="1"/>
    <x v="24"/>
  </r>
  <r>
    <s v="ID1731"/>
    <s v="Reilly"/>
    <n v="34.799999999999997"/>
    <x v="24"/>
    <s v="No"/>
    <x v="0"/>
    <x v="0"/>
    <x v="3"/>
    <x v="1"/>
    <x v="0"/>
    <x v="2"/>
    <s v="7-Aug-1986"/>
    <n v="6746.74"/>
    <x v="1"/>
    <x v="2"/>
    <x v="9"/>
    <x v="11"/>
  </r>
  <r>
    <s v="ID1732"/>
    <s v="Chandler"/>
    <n v="34.21"/>
    <x v="117"/>
    <s v="No"/>
    <x v="0"/>
    <x v="0"/>
    <x v="3"/>
    <x v="1"/>
    <x v="0"/>
    <x v="2"/>
    <s v="5-Jun-1986"/>
    <n v="6748.59"/>
    <x v="1"/>
    <x v="1"/>
    <x v="9"/>
    <x v="44"/>
  </r>
  <r>
    <s v="ID1733"/>
    <s v="Kaufmann"/>
    <n v="31"/>
    <x v="626"/>
    <s v="No"/>
    <x v="0"/>
    <x v="0"/>
    <x v="3"/>
    <x v="1"/>
    <x v="0"/>
    <x v="2"/>
    <s v="17-Jun-1970"/>
    <n v="6749.63"/>
    <x v="0"/>
    <x v="1"/>
    <x v="0"/>
    <x v="23"/>
  </r>
  <r>
    <s v="ID1734"/>
    <s v="Barnes-Zurkinden"/>
    <n v="26.125"/>
    <x v="122"/>
    <s v="No"/>
    <x v="0"/>
    <x v="0"/>
    <x v="3"/>
    <x v="1"/>
    <x v="1"/>
    <x v="2"/>
    <s v="9-Dec-1966"/>
    <n v="6750.27"/>
    <x v="1"/>
    <x v="2"/>
    <x v="0"/>
    <x v="14"/>
  </r>
  <r>
    <s v="ID1735"/>
    <s v="Wolter"/>
    <n v="30.13"/>
    <x v="79"/>
    <s v="Yes"/>
    <x v="0"/>
    <x v="0"/>
    <x v="3"/>
    <x v="1"/>
    <x v="0"/>
    <x v="2"/>
    <s v="10-Oct-1988"/>
    <n v="6753.04"/>
    <x v="0"/>
    <x v="2"/>
    <x v="3"/>
    <x v="20"/>
  </r>
  <r>
    <s v="ID1736"/>
    <s v="Pearson"/>
    <n v="34.19"/>
    <x v="40"/>
    <s v="No"/>
    <x v="0"/>
    <x v="0"/>
    <x v="0"/>
    <x v="1"/>
    <x v="0"/>
    <x v="2"/>
    <s v="21-Sep-1981"/>
    <n v="6770.19"/>
    <x v="0"/>
    <x v="0"/>
    <x v="0"/>
    <x v="12"/>
  </r>
  <r>
    <s v="ID1737"/>
    <s v="Thomas"/>
    <n v="22.515000000000001"/>
    <x v="161"/>
    <s v="No"/>
    <x v="0"/>
    <x v="1"/>
    <x v="3"/>
    <x v="1"/>
    <x v="2"/>
    <x v="2"/>
    <s v="3-Sep-1981"/>
    <n v="6775.96"/>
    <x v="0"/>
    <x v="0"/>
    <x v="4"/>
    <x v="12"/>
  </r>
  <r>
    <s v="ID1738"/>
    <s v="Leon"/>
    <n v="18.239999999999998"/>
    <x v="391"/>
    <s v="Yes"/>
    <x v="0"/>
    <x v="1"/>
    <x v="3"/>
    <x v="1"/>
    <x v="3"/>
    <x v="2"/>
    <s v="8-Oct-1981"/>
    <n v="6781.35"/>
    <x v="0"/>
    <x v="1"/>
    <x v="0"/>
    <x v="12"/>
  </r>
  <r>
    <s v="ID1739"/>
    <s v="Marriott"/>
    <n v="37.28"/>
    <x v="497"/>
    <s v="No"/>
    <x v="1"/>
    <x v="0"/>
    <x v="3"/>
    <x v="1"/>
    <x v="0"/>
    <x v="2"/>
    <s v="23-Nov-1980"/>
    <n v="6781.52"/>
    <x v="0"/>
    <x v="2"/>
    <x v="0"/>
    <x v="3"/>
  </r>
  <r>
    <s v="ID1740"/>
    <s v="Wilkins"/>
    <n v="18.2"/>
    <x v="366"/>
    <s v="No"/>
    <x v="0"/>
    <x v="1"/>
    <x v="3"/>
    <x v="1"/>
    <x v="3"/>
    <x v="1"/>
    <s v="29-Jun-1991"/>
    <n v="6799.46"/>
    <x v="2"/>
    <x v="2"/>
    <x v="10"/>
    <x v="18"/>
  </r>
  <r>
    <s v="ID1741"/>
    <s v="Saiter"/>
    <n v="20.53"/>
    <x v="320"/>
    <s v="No"/>
    <x v="0"/>
    <x v="0"/>
    <x v="3"/>
    <x v="1"/>
    <x v="2"/>
    <x v="2"/>
    <s v="17-Aug-1975"/>
    <n v="6809.46"/>
    <x v="0"/>
    <x v="1"/>
    <x v="1"/>
    <x v="31"/>
  </r>
  <r>
    <s v="ID1742"/>
    <s v="Winrow"/>
    <n v="23.79"/>
    <x v="435"/>
    <s v="No"/>
    <x v="0"/>
    <x v="0"/>
    <x v="0"/>
    <x v="1"/>
    <x v="2"/>
    <x v="2"/>
    <s v="8-Jul-1994"/>
    <n v="6827.69"/>
    <x v="0"/>
    <x v="2"/>
    <x v="5"/>
    <x v="35"/>
  </r>
  <r>
    <s v="ID1743"/>
    <s v="Gries"/>
    <n v="29.8"/>
    <x v="100"/>
    <s v="No"/>
    <x v="0"/>
    <x v="0"/>
    <x v="0"/>
    <x v="1"/>
    <x v="1"/>
    <x v="1"/>
    <s v="15-Jul-1979"/>
    <n v="6837.37"/>
    <x v="1"/>
    <x v="1"/>
    <x v="9"/>
    <x v="13"/>
  </r>
  <r>
    <s v="ID1744"/>
    <s v="Strohschein"/>
    <n v="31.54"/>
    <x v="380"/>
    <s v="No"/>
    <x v="0"/>
    <x v="0"/>
    <x v="0"/>
    <x v="1"/>
    <x v="0"/>
    <x v="2"/>
    <s v="30-Nov-2000"/>
    <n v="6842.28"/>
    <x v="0"/>
    <x v="1"/>
    <x v="1"/>
    <x v="43"/>
  </r>
  <r>
    <s v="ID1745"/>
    <s v="Berger"/>
    <n v="20.82"/>
    <x v="122"/>
    <s v="No"/>
    <x v="0"/>
    <x v="0"/>
    <x v="3"/>
    <x v="1"/>
    <x v="2"/>
    <x v="2"/>
    <s v="15-Jun-1977"/>
    <n v="6843.17"/>
    <x v="0"/>
    <x v="1"/>
    <x v="0"/>
    <x v="38"/>
  </r>
  <r>
    <s v="ID1746"/>
    <s v="Coogan"/>
    <n v="38.83"/>
    <x v="226"/>
    <s v="No"/>
    <x v="0"/>
    <x v="1"/>
    <x v="3"/>
    <x v="1"/>
    <x v="0"/>
    <x v="2"/>
    <s v="4-Nov-1979"/>
    <n v="6849.03"/>
    <x v="0"/>
    <x v="2"/>
    <x v="4"/>
    <x v="13"/>
  </r>
  <r>
    <s v="ID1747"/>
    <s v="Gagnon"/>
    <n v="23.44"/>
    <x v="347"/>
    <s v="Yes"/>
    <x v="0"/>
    <x v="0"/>
    <x v="3"/>
    <x v="1"/>
    <x v="2"/>
    <x v="2"/>
    <s v="19-Jun-1981"/>
    <n v="6858.48"/>
    <x v="0"/>
    <x v="2"/>
    <x v="12"/>
    <x v="12"/>
  </r>
  <r>
    <s v="ID1748"/>
    <s v="Pearson"/>
    <n v="24.13"/>
    <x v="112"/>
    <s v="No"/>
    <x v="0"/>
    <x v="0"/>
    <x v="3"/>
    <x v="1"/>
    <x v="2"/>
    <x v="2"/>
    <s v="5-Aug-1978"/>
    <n v="6863.49"/>
    <x v="0"/>
    <x v="1"/>
    <x v="0"/>
    <x v="22"/>
  </r>
  <r>
    <s v="ID1749"/>
    <s v="Brian"/>
    <n v="42.13"/>
    <x v="117"/>
    <s v="Yes"/>
    <x v="0"/>
    <x v="0"/>
    <x v="3"/>
    <x v="1"/>
    <x v="0"/>
    <x v="2"/>
    <s v="23-Oct-1969"/>
    <n v="6868.39"/>
    <x v="0"/>
    <x v="2"/>
    <x v="0"/>
    <x v="25"/>
  </r>
  <r>
    <s v="ID1750"/>
    <s v="Brown"/>
    <n v="17.86"/>
    <x v="92"/>
    <s v="No"/>
    <x v="0"/>
    <x v="0"/>
    <x v="3"/>
    <x v="1"/>
    <x v="3"/>
    <x v="2"/>
    <s v="24-Dec-2004"/>
    <n v="6876.53"/>
    <x v="0"/>
    <x v="1"/>
    <x v="1"/>
    <x v="8"/>
  </r>
  <r>
    <s v="ID1751"/>
    <s v="Fox"/>
    <n v="32.78"/>
    <x v="368"/>
    <s v="No"/>
    <x v="0"/>
    <x v="0"/>
    <x v="0"/>
    <x v="1"/>
    <x v="0"/>
    <x v="2"/>
    <s v="10-Sep-1985"/>
    <n v="6877.98"/>
    <x v="0"/>
    <x v="1"/>
    <x v="3"/>
    <x v="44"/>
  </r>
  <r>
    <s v="ID1752"/>
    <s v="Traver"/>
    <n v="23.9"/>
    <x v="87"/>
    <s v="Yes"/>
    <x v="0"/>
    <x v="1"/>
    <x v="3"/>
    <x v="1"/>
    <x v="2"/>
    <x v="1"/>
    <s v="21-Dec-1989"/>
    <n v="6895.19"/>
    <x v="0"/>
    <x v="0"/>
    <x v="3"/>
    <x v="37"/>
  </r>
  <r>
    <s v="ID1753"/>
    <s v="Quick"/>
    <n v="15.47"/>
    <x v="642"/>
    <s v="No"/>
    <x v="0"/>
    <x v="0"/>
    <x v="0"/>
    <x v="1"/>
    <x v="3"/>
    <x v="0"/>
    <s v="5-Sep-1984"/>
    <n v="6933.24"/>
    <x v="0"/>
    <x v="0"/>
    <x v="1"/>
    <x v="45"/>
  </r>
  <r>
    <s v="ID1754"/>
    <s v="Scott"/>
    <n v="28.54"/>
    <x v="49"/>
    <s v="No"/>
    <x v="0"/>
    <x v="1"/>
    <x v="3"/>
    <x v="1"/>
    <x v="1"/>
    <x v="2"/>
    <s v="29-Nov-1978"/>
    <n v="6938.11"/>
    <x v="0"/>
    <x v="2"/>
    <x v="0"/>
    <x v="22"/>
  </r>
  <r>
    <s v="ID1755"/>
    <s v="Theriot"/>
    <n v="18.54"/>
    <x v="436"/>
    <s v="No"/>
    <x v="0"/>
    <x v="0"/>
    <x v="0"/>
    <x v="1"/>
    <x v="2"/>
    <x v="2"/>
    <s v="30-Aug-1980"/>
    <n v="6940.91"/>
    <x v="0"/>
    <x v="2"/>
    <x v="1"/>
    <x v="3"/>
  </r>
  <r>
    <s v="ID1756"/>
    <s v="Michalis"/>
    <n v="32.18"/>
    <x v="643"/>
    <s v="Yes"/>
    <x v="0"/>
    <x v="1"/>
    <x v="3"/>
    <x v="1"/>
    <x v="0"/>
    <x v="0"/>
    <s v="5-Oct-1980"/>
    <n v="6940.94"/>
    <x v="0"/>
    <x v="0"/>
    <x v="0"/>
    <x v="3"/>
  </r>
  <r>
    <s v="ID1757"/>
    <s v="Hall"/>
    <n v="37.380000000000003"/>
    <x v="3"/>
    <s v="Yes"/>
    <x v="0"/>
    <x v="0"/>
    <x v="0"/>
    <x v="1"/>
    <x v="0"/>
    <x v="1"/>
    <s v="15-Dec-1978"/>
    <n v="6948.7"/>
    <x v="2"/>
    <x v="2"/>
    <x v="1"/>
    <x v="22"/>
  </r>
  <r>
    <s v="ID1758"/>
    <s v="Tjong Clemons"/>
    <n v="31.12"/>
    <x v="70"/>
    <s v="Yes"/>
    <x v="0"/>
    <x v="1"/>
    <x v="3"/>
    <x v="1"/>
    <x v="0"/>
    <x v="2"/>
    <s v="18-Aug-1980"/>
    <n v="6951.12"/>
    <x v="0"/>
    <x v="2"/>
    <x v="0"/>
    <x v="3"/>
  </r>
  <r>
    <s v="ID1759"/>
    <s v="Palma"/>
    <n v="22.01"/>
    <x v="379"/>
    <s v="Yes"/>
    <x v="0"/>
    <x v="0"/>
    <x v="3"/>
    <x v="1"/>
    <x v="2"/>
    <x v="0"/>
    <s v="3-Jun-1975"/>
    <n v="6965.21"/>
    <x v="0"/>
    <x v="0"/>
    <x v="0"/>
    <x v="46"/>
  </r>
  <r>
    <s v="ID1760"/>
    <s v="Takaoka"/>
    <n v="27.645"/>
    <x v="155"/>
    <s v="No"/>
    <x v="0"/>
    <x v="0"/>
    <x v="0"/>
    <x v="1"/>
    <x v="1"/>
    <x v="1"/>
    <s v="18-Oct-1982"/>
    <n v="6986.7"/>
    <x v="1"/>
    <x v="1"/>
    <x v="1"/>
    <x v="1"/>
  </r>
  <r>
    <s v="ID1761"/>
    <s v="Sherman"/>
    <n v="29.64"/>
    <x v="391"/>
    <s v="Yes"/>
    <x v="0"/>
    <x v="0"/>
    <x v="0"/>
    <x v="1"/>
    <x v="1"/>
    <x v="2"/>
    <s v="1-Sep-1982"/>
    <n v="6989.95"/>
    <x v="0"/>
    <x v="1"/>
    <x v="0"/>
    <x v="1"/>
  </r>
  <r>
    <s v="ID1762"/>
    <s v="Andre"/>
    <n v="33.700000000000003"/>
    <x v="538"/>
    <s v="Yes"/>
    <x v="0"/>
    <x v="0"/>
    <x v="3"/>
    <x v="1"/>
    <x v="0"/>
    <x v="2"/>
    <s v="6-Jul-1969"/>
    <n v="7003.1"/>
    <x v="0"/>
    <x v="0"/>
    <x v="0"/>
    <x v="25"/>
  </r>
  <r>
    <s v="ID1763"/>
    <s v="Switt"/>
    <n v="27.5"/>
    <x v="80"/>
    <s v="Yes"/>
    <x v="0"/>
    <x v="0"/>
    <x v="3"/>
    <x v="1"/>
    <x v="1"/>
    <x v="2"/>
    <s v="2-Jun-1978"/>
    <n v="7033.08"/>
    <x v="0"/>
    <x v="2"/>
    <x v="0"/>
    <x v="38"/>
  </r>
  <r>
    <s v="ID1764"/>
    <s v="Erickson"/>
    <n v="16.12"/>
    <x v="34"/>
    <s v="No"/>
    <x v="0"/>
    <x v="0"/>
    <x v="0"/>
    <x v="1"/>
    <x v="3"/>
    <x v="1"/>
    <s v="29-Oct-1995"/>
    <n v="7042.11"/>
    <x v="0"/>
    <x v="0"/>
    <x v="1"/>
    <x v="34"/>
  </r>
  <r>
    <s v="ID1765"/>
    <s v="Miller"/>
    <n v="26.73"/>
    <x v="435"/>
    <s v="Yes"/>
    <x v="0"/>
    <x v="0"/>
    <x v="3"/>
    <x v="1"/>
    <x v="1"/>
    <x v="2"/>
    <s v="26-Jul-1980"/>
    <n v="7045.5"/>
    <x v="0"/>
    <x v="1"/>
    <x v="4"/>
    <x v="3"/>
  </r>
  <r>
    <s v="ID1766"/>
    <s v="Whitbeck"/>
    <n v="37.25"/>
    <x v="195"/>
    <s v="Yes"/>
    <x v="0"/>
    <x v="0"/>
    <x v="0"/>
    <x v="1"/>
    <x v="0"/>
    <x v="1"/>
    <s v="22-Oct-1980"/>
    <n v="7046.72"/>
    <x v="0"/>
    <x v="0"/>
    <x v="0"/>
    <x v="3"/>
  </r>
  <r>
    <s v="ID1767"/>
    <s v="Auer"/>
    <n v="23.56"/>
    <x v="4"/>
    <s v="Yes"/>
    <x v="0"/>
    <x v="0"/>
    <x v="3"/>
    <x v="1"/>
    <x v="2"/>
    <x v="2"/>
    <s v="21-Jul-1980"/>
    <n v="7050.02"/>
    <x v="0"/>
    <x v="1"/>
    <x v="3"/>
    <x v="3"/>
  </r>
  <r>
    <s v="ID1768"/>
    <s v="Attar"/>
    <n v="15.84"/>
    <x v="532"/>
    <s v="No"/>
    <x v="0"/>
    <x v="0"/>
    <x v="1"/>
    <x v="1"/>
    <x v="3"/>
    <x v="0"/>
    <s v="28-Jun-1980"/>
    <n v="7050.64"/>
    <x v="0"/>
    <x v="0"/>
    <x v="4"/>
    <x v="3"/>
  </r>
  <r>
    <s v="ID1769"/>
    <s v="Misuraca"/>
    <n v="36.630000000000003"/>
    <x v="616"/>
    <s v="No"/>
    <x v="0"/>
    <x v="0"/>
    <x v="0"/>
    <x v="1"/>
    <x v="0"/>
    <x v="2"/>
    <s v="24-Jun-1978"/>
    <n v="7054.41"/>
    <x v="0"/>
    <x v="2"/>
    <x v="0"/>
    <x v="22"/>
  </r>
  <r>
    <s v="ID1770"/>
    <s v="Spannaus"/>
    <n v="16.47"/>
    <x v="644"/>
    <s v="No"/>
    <x v="0"/>
    <x v="0"/>
    <x v="0"/>
    <x v="1"/>
    <x v="3"/>
    <x v="0"/>
    <s v="18-Jun-1992"/>
    <n v="7096.98"/>
    <x v="0"/>
    <x v="2"/>
    <x v="1"/>
    <x v="0"/>
  </r>
  <r>
    <s v="ID1771"/>
    <s v="Tarbiat"/>
    <n v="25.8"/>
    <x v="319"/>
    <s v="No"/>
    <x v="0"/>
    <x v="0"/>
    <x v="0"/>
    <x v="1"/>
    <x v="1"/>
    <x v="2"/>
    <s v="11-Aug-1987"/>
    <n v="7106.81"/>
    <x v="0"/>
    <x v="1"/>
    <x v="1"/>
    <x v="29"/>
  </r>
  <r>
    <s v="ID1772"/>
    <s v="Pulkkinen"/>
    <n v="23.6"/>
    <x v="280"/>
    <s v="No"/>
    <x v="0"/>
    <x v="0"/>
    <x v="0"/>
    <x v="1"/>
    <x v="2"/>
    <x v="2"/>
    <s v="29-Jun-1968"/>
    <n v="7125.25"/>
    <x v="1"/>
    <x v="2"/>
    <x v="0"/>
    <x v="24"/>
  </r>
  <r>
    <s v="ID1773"/>
    <s v="Trnovcova"/>
    <n v="32.11"/>
    <x v="149"/>
    <s v="No"/>
    <x v="0"/>
    <x v="1"/>
    <x v="3"/>
    <x v="1"/>
    <x v="0"/>
    <x v="1"/>
    <s v="1-Aug-1993"/>
    <n v="7128.64"/>
    <x v="0"/>
    <x v="2"/>
    <x v="5"/>
    <x v="10"/>
  </r>
  <r>
    <s v="ID1774"/>
    <s v="Anthony"/>
    <n v="30.114999999999998"/>
    <x v="429"/>
    <s v="No"/>
    <x v="0"/>
    <x v="0"/>
    <x v="0"/>
    <x v="1"/>
    <x v="0"/>
    <x v="0"/>
    <s v="7-Jul-1984"/>
    <n v="7133.9"/>
    <x v="0"/>
    <x v="1"/>
    <x v="3"/>
    <x v="45"/>
  </r>
  <r>
    <s v="ID1775"/>
    <s v="Hetrick"/>
    <n v="20.28"/>
    <x v="445"/>
    <s v="Yes"/>
    <x v="0"/>
    <x v="0"/>
    <x v="0"/>
    <x v="1"/>
    <x v="2"/>
    <x v="0"/>
    <s v="8-Aug-1999"/>
    <n v="7144.4"/>
    <x v="0"/>
    <x v="1"/>
    <x v="8"/>
    <x v="32"/>
  </r>
  <r>
    <s v="ID1776"/>
    <s v="Stern"/>
    <n v="20.234999999999999"/>
    <x v="27"/>
    <s v="No"/>
    <x v="0"/>
    <x v="1"/>
    <x v="3"/>
    <x v="1"/>
    <x v="2"/>
    <x v="2"/>
    <s v="21-Nov-1984"/>
    <n v="7144.86"/>
    <x v="0"/>
    <x v="2"/>
    <x v="3"/>
    <x v="45"/>
  </r>
  <r>
    <s v="ID1777"/>
    <s v="Newman"/>
    <n v="25.27"/>
    <x v="155"/>
    <s v="Yes"/>
    <x v="0"/>
    <x v="0"/>
    <x v="3"/>
    <x v="1"/>
    <x v="1"/>
    <x v="1"/>
    <s v="24-Jun-1976"/>
    <n v="7147.11"/>
    <x v="1"/>
    <x v="2"/>
    <x v="4"/>
    <x v="28"/>
  </r>
  <r>
    <s v="ID1778"/>
    <s v="Reasoner"/>
    <n v="24.24"/>
    <x v="259"/>
    <s v="No"/>
    <x v="0"/>
    <x v="0"/>
    <x v="0"/>
    <x v="1"/>
    <x v="2"/>
    <x v="1"/>
    <s v="30-Jul-1978"/>
    <n v="7147.47"/>
    <x v="0"/>
    <x v="0"/>
    <x v="0"/>
    <x v="22"/>
  </r>
  <r>
    <s v="ID1779"/>
    <s v="Mone"/>
    <n v="35.75"/>
    <x v="103"/>
    <s v="No"/>
    <x v="0"/>
    <x v="0"/>
    <x v="0"/>
    <x v="1"/>
    <x v="0"/>
    <x v="2"/>
    <s v="29-Jun-1984"/>
    <n v="7151.09"/>
    <x v="0"/>
    <x v="2"/>
    <x v="4"/>
    <x v="45"/>
  </r>
  <r>
    <s v="ID1780"/>
    <s v="Powers"/>
    <n v="29.92"/>
    <x v="221"/>
    <s v="Yes"/>
    <x v="0"/>
    <x v="0"/>
    <x v="3"/>
    <x v="1"/>
    <x v="0"/>
    <x v="0"/>
    <s v="17-Jul-1981"/>
    <n v="7153.55"/>
    <x v="0"/>
    <x v="1"/>
    <x v="1"/>
    <x v="12"/>
  </r>
  <r>
    <s v="ID1781"/>
    <s v="Ulery"/>
    <n v="26.2"/>
    <x v="185"/>
    <s v="Yes"/>
    <x v="0"/>
    <x v="0"/>
    <x v="3"/>
    <x v="1"/>
    <x v="1"/>
    <x v="0"/>
    <s v="22-Jun-1980"/>
    <n v="7160.09"/>
    <x v="0"/>
    <x v="2"/>
    <x v="4"/>
    <x v="3"/>
  </r>
  <r>
    <s v="ID1782"/>
    <s v="Haines"/>
    <n v="26.695"/>
    <x v="139"/>
    <s v="Yes"/>
    <x v="0"/>
    <x v="1"/>
    <x v="3"/>
    <x v="1"/>
    <x v="1"/>
    <x v="2"/>
    <s v="7-Oct-1980"/>
    <n v="7160.33"/>
    <x v="0"/>
    <x v="1"/>
    <x v="0"/>
    <x v="3"/>
  </r>
  <r>
    <s v="ID1783"/>
    <s v="Airoldi"/>
    <n v="23.16"/>
    <x v="335"/>
    <s v="No"/>
    <x v="0"/>
    <x v="0"/>
    <x v="0"/>
    <x v="1"/>
    <x v="2"/>
    <x v="2"/>
    <s v="30-Sep-1980"/>
    <n v="7162.01"/>
    <x v="0"/>
    <x v="0"/>
    <x v="0"/>
    <x v="3"/>
  </r>
  <r>
    <s v="ID1784"/>
    <s v="Mattis"/>
    <n v="32.585000000000001"/>
    <x v="328"/>
    <s v="Yes"/>
    <x v="0"/>
    <x v="0"/>
    <x v="3"/>
    <x v="1"/>
    <x v="0"/>
    <x v="2"/>
    <s v="16-Aug-1982"/>
    <n v="7173.36"/>
    <x v="1"/>
    <x v="2"/>
    <x v="9"/>
    <x v="1"/>
  </r>
  <r>
    <s v="ID1785"/>
    <s v="Cho"/>
    <n v="33.97"/>
    <x v="374"/>
    <s v="Yes"/>
    <x v="0"/>
    <x v="0"/>
    <x v="0"/>
    <x v="1"/>
    <x v="0"/>
    <x v="2"/>
    <s v="19-Jul-1975"/>
    <n v="7175.51"/>
    <x v="0"/>
    <x v="0"/>
    <x v="0"/>
    <x v="31"/>
  </r>
  <r>
    <s v="ID1786"/>
    <s v="Reumann"/>
    <n v="16.57"/>
    <x v="645"/>
    <s v="No"/>
    <x v="0"/>
    <x v="0"/>
    <x v="0"/>
    <x v="1"/>
    <x v="3"/>
    <x v="0"/>
    <s v="26-Aug-1968"/>
    <n v="7179.52"/>
    <x v="1"/>
    <x v="0"/>
    <x v="0"/>
    <x v="24"/>
  </r>
  <r>
    <s v="ID1787"/>
    <s v="Cooper"/>
    <n v="17.55"/>
    <x v="623"/>
    <s v="No"/>
    <x v="0"/>
    <x v="1"/>
    <x v="3"/>
    <x v="1"/>
    <x v="3"/>
    <x v="1"/>
    <s v="14-Sep-1982"/>
    <n v="7196.87"/>
    <x v="1"/>
    <x v="2"/>
    <x v="4"/>
    <x v="1"/>
  </r>
  <r>
    <s v="ID1788"/>
    <s v="Kennedy"/>
    <n v="29.41"/>
    <x v="109"/>
    <s v="Yes"/>
    <x v="0"/>
    <x v="0"/>
    <x v="3"/>
    <x v="1"/>
    <x v="1"/>
    <x v="1"/>
    <s v="11-Aug-1983"/>
    <n v="7201.7"/>
    <x v="0"/>
    <x v="0"/>
    <x v="1"/>
    <x v="39"/>
  </r>
  <r>
    <s v="ID1789"/>
    <s v="Cichon"/>
    <n v="17.91"/>
    <x v="120"/>
    <s v="No"/>
    <x v="0"/>
    <x v="0"/>
    <x v="3"/>
    <x v="1"/>
    <x v="3"/>
    <x v="2"/>
    <s v="21-Nov-1983"/>
    <n v="7209.49"/>
    <x v="0"/>
    <x v="0"/>
    <x v="1"/>
    <x v="39"/>
  </r>
  <r>
    <s v="ID1790"/>
    <s v="Maroevic"/>
    <n v="31.57"/>
    <x v="259"/>
    <s v="No"/>
    <x v="0"/>
    <x v="0"/>
    <x v="3"/>
    <x v="1"/>
    <x v="0"/>
    <x v="1"/>
    <s v="15-Sep-1977"/>
    <n v="7222.79"/>
    <x v="1"/>
    <x v="0"/>
    <x v="1"/>
    <x v="38"/>
  </r>
  <r>
    <s v="ID1791"/>
    <s v="Martin"/>
    <n v="33.18"/>
    <x v="151"/>
    <s v="No"/>
    <x v="1"/>
    <x v="0"/>
    <x v="3"/>
    <x v="1"/>
    <x v="0"/>
    <x v="2"/>
    <s v="13-Jul-1986"/>
    <n v="7228.22"/>
    <x v="0"/>
    <x v="1"/>
    <x v="3"/>
    <x v="11"/>
  </r>
  <r>
    <s v="ID1792"/>
    <s v="Schulz"/>
    <n v="37"/>
    <x v="278"/>
    <s v="No"/>
    <x v="0"/>
    <x v="0"/>
    <x v="0"/>
    <x v="1"/>
    <x v="0"/>
    <x v="0"/>
    <s v="2-Sep-1986"/>
    <n v="7243.81"/>
    <x v="0"/>
    <x v="0"/>
    <x v="0"/>
    <x v="11"/>
  </r>
  <r>
    <s v="ID1793"/>
    <s v="Capriolo"/>
    <n v="18.905000000000001"/>
    <x v="470"/>
    <s v="Yes"/>
    <x v="0"/>
    <x v="0"/>
    <x v="3"/>
    <x v="1"/>
    <x v="2"/>
    <x v="2"/>
    <s v="24-Jul-1982"/>
    <n v="7248.71"/>
    <x v="0"/>
    <x v="1"/>
    <x v="0"/>
    <x v="1"/>
  </r>
  <r>
    <s v="ID1794"/>
    <s v="Borleis"/>
    <n v="20.03"/>
    <x v="646"/>
    <s v="Yes"/>
    <x v="0"/>
    <x v="0"/>
    <x v="0"/>
    <x v="1"/>
    <x v="2"/>
    <x v="0"/>
    <s v="14-Aug-1981"/>
    <n v="7256.72"/>
    <x v="1"/>
    <x v="2"/>
    <x v="1"/>
    <x v="12"/>
  </r>
  <r>
    <s v="ID1795"/>
    <s v="Kramer"/>
    <n v="16.7"/>
    <x v="647"/>
    <s v="No"/>
    <x v="0"/>
    <x v="0"/>
    <x v="0"/>
    <x v="1"/>
    <x v="3"/>
    <x v="0"/>
    <s v="13-Jun-1981"/>
    <n v="7261.74"/>
    <x v="1"/>
    <x v="0"/>
    <x v="1"/>
    <x v="12"/>
  </r>
  <r>
    <s v="ID1796"/>
    <s v="Conrad"/>
    <n v="39.82"/>
    <x v="87"/>
    <s v="No"/>
    <x v="0"/>
    <x v="0"/>
    <x v="0"/>
    <x v="1"/>
    <x v="0"/>
    <x v="1"/>
    <s v="25-Oct-1973"/>
    <n v="7265.58"/>
    <x v="0"/>
    <x v="2"/>
    <x v="0"/>
    <x v="15"/>
  </r>
  <r>
    <s v="ID1797"/>
    <s v="Karakoyunlu"/>
    <n v="22.04"/>
    <x v="236"/>
    <s v="No"/>
    <x v="0"/>
    <x v="0"/>
    <x v="3"/>
    <x v="1"/>
    <x v="2"/>
    <x v="1"/>
    <s v="4-Aug-1981"/>
    <n v="7265.7"/>
    <x v="1"/>
    <x v="0"/>
    <x v="1"/>
    <x v="12"/>
  </r>
  <r>
    <s v="ID1798"/>
    <s v="Desrosiers"/>
    <n v="28.27"/>
    <x v="196"/>
    <s v="No"/>
    <x v="0"/>
    <x v="0"/>
    <x v="0"/>
    <x v="1"/>
    <x v="1"/>
    <x v="2"/>
    <s v="18-Dec-1976"/>
    <n v="7273.02"/>
    <x v="0"/>
    <x v="1"/>
    <x v="0"/>
    <x v="28"/>
  </r>
  <r>
    <s v="ID1799"/>
    <s v="O'Mara"/>
    <n v="18.5"/>
    <x v="196"/>
    <s v="No"/>
    <x v="0"/>
    <x v="0"/>
    <x v="0"/>
    <x v="1"/>
    <x v="2"/>
    <x v="2"/>
    <s v="2-Nov-1985"/>
    <n v="7281.51"/>
    <x v="0"/>
    <x v="1"/>
    <x v="1"/>
    <x v="44"/>
  </r>
  <r>
    <s v="ID1800"/>
    <s v="Shabot Marcos"/>
    <n v="38.6"/>
    <x v="216"/>
    <s v="No"/>
    <x v="0"/>
    <x v="0"/>
    <x v="3"/>
    <x v="1"/>
    <x v="0"/>
    <x v="1"/>
    <s v="25-Jun-1965"/>
    <n v="7318.21"/>
    <x v="1"/>
    <x v="1"/>
    <x v="0"/>
    <x v="19"/>
  </r>
  <r>
    <s v="ID1801"/>
    <s v="Comment"/>
    <n v="43.12"/>
    <x v="178"/>
    <s v="No"/>
    <x v="0"/>
    <x v="0"/>
    <x v="3"/>
    <x v="1"/>
    <x v="0"/>
    <x v="1"/>
    <s v="11-Aug-1972"/>
    <n v="7318.22"/>
    <x v="0"/>
    <x v="0"/>
    <x v="1"/>
    <x v="17"/>
  </r>
  <r>
    <s v="ID1802"/>
    <s v="Moss"/>
    <n v="30.5"/>
    <x v="358"/>
    <s v="No"/>
    <x v="0"/>
    <x v="0"/>
    <x v="3"/>
    <x v="1"/>
    <x v="0"/>
    <x v="2"/>
    <s v="11-Jul-1965"/>
    <n v="7322.86"/>
    <x v="1"/>
    <x v="0"/>
    <x v="1"/>
    <x v="19"/>
  </r>
  <r>
    <s v="ID1803"/>
    <s v="Guzman"/>
    <n v="27.61"/>
    <x v="192"/>
    <s v="No"/>
    <x v="0"/>
    <x v="0"/>
    <x v="3"/>
    <x v="1"/>
    <x v="1"/>
    <x v="2"/>
    <s v="15-Nov-2004"/>
    <n v="7323.73"/>
    <x v="0"/>
    <x v="2"/>
    <x v="3"/>
    <x v="8"/>
  </r>
  <r>
    <s v="ID1804"/>
    <s v="Cox"/>
    <n v="27.1"/>
    <x v="31"/>
    <s v="No"/>
    <x v="0"/>
    <x v="0"/>
    <x v="3"/>
    <x v="1"/>
    <x v="1"/>
    <x v="2"/>
    <s v="19-Jun-1979"/>
    <n v="7325.05"/>
    <x v="0"/>
    <x v="0"/>
    <x v="3"/>
    <x v="13"/>
  </r>
  <r>
    <s v="ID1805"/>
    <s v="Clash"/>
    <n v="35.93"/>
    <x v="508"/>
    <s v="No"/>
    <x v="1"/>
    <x v="0"/>
    <x v="3"/>
    <x v="1"/>
    <x v="0"/>
    <x v="2"/>
    <s v="25-Jul-1984"/>
    <n v="7325.47"/>
    <x v="0"/>
    <x v="1"/>
    <x v="1"/>
    <x v="45"/>
  </r>
  <r>
    <s v="ID1806"/>
    <s v="Blankenship"/>
    <n v="32.68"/>
    <x v="576"/>
    <s v="No"/>
    <x v="0"/>
    <x v="0"/>
    <x v="0"/>
    <x v="1"/>
    <x v="0"/>
    <x v="2"/>
    <s v="19-Sep-1979"/>
    <n v="7337.75"/>
    <x v="0"/>
    <x v="0"/>
    <x v="4"/>
    <x v="13"/>
  </r>
  <r>
    <s v="ID1807"/>
    <s v="Lloyd"/>
    <n v="20.74"/>
    <x v="648"/>
    <s v="Yes"/>
    <x v="0"/>
    <x v="0"/>
    <x v="3"/>
    <x v="1"/>
    <x v="2"/>
    <x v="0"/>
    <s v="15-Jun-1986"/>
    <n v="7339.93"/>
    <x v="0"/>
    <x v="2"/>
    <x v="1"/>
    <x v="11"/>
  </r>
  <r>
    <s v="ID1808"/>
    <s v="Kong"/>
    <n v="15.57"/>
    <x v="6"/>
    <s v="No"/>
    <x v="0"/>
    <x v="0"/>
    <x v="0"/>
    <x v="1"/>
    <x v="3"/>
    <x v="1"/>
    <s v="18-Dec-1977"/>
    <n v="7345.08"/>
    <x v="0"/>
    <x v="1"/>
    <x v="4"/>
    <x v="38"/>
  </r>
  <r>
    <s v="ID1809"/>
    <s v="Benson"/>
    <n v="23.844999999999999"/>
    <x v="67"/>
    <s v="No"/>
    <x v="0"/>
    <x v="0"/>
    <x v="0"/>
    <x v="1"/>
    <x v="2"/>
    <x v="2"/>
    <s v="26-Jun-1979"/>
    <n v="7345.73"/>
    <x v="0"/>
    <x v="1"/>
    <x v="0"/>
    <x v="13"/>
  </r>
  <r>
    <s v="ID1810"/>
    <s v="Huntington"/>
    <n v="22.895"/>
    <x v="219"/>
    <s v="No"/>
    <x v="0"/>
    <x v="0"/>
    <x v="3"/>
    <x v="1"/>
    <x v="2"/>
    <x v="2"/>
    <s v="5-Oct-1993"/>
    <n v="7349.12"/>
    <x v="0"/>
    <x v="2"/>
    <x v="5"/>
    <x v="10"/>
  </r>
  <r>
    <s v="ID1811"/>
    <s v="Kendall"/>
    <n v="21.945"/>
    <x v="191"/>
    <s v="No"/>
    <x v="0"/>
    <x v="0"/>
    <x v="3"/>
    <x v="1"/>
    <x v="2"/>
    <x v="2"/>
    <s v="21-Jun-1983"/>
    <n v="7357.49"/>
    <x v="0"/>
    <x v="2"/>
    <x v="1"/>
    <x v="39"/>
  </r>
  <r>
    <s v="ID1812"/>
    <s v="Gast"/>
    <n v="19.47"/>
    <x v="416"/>
    <s v="Yes"/>
    <x v="0"/>
    <x v="0"/>
    <x v="0"/>
    <x v="1"/>
    <x v="2"/>
    <x v="0"/>
    <s v="16-Jul-1981"/>
    <n v="7358.18"/>
    <x v="0"/>
    <x v="0"/>
    <x v="3"/>
    <x v="12"/>
  </r>
  <r>
    <s v="ID1813"/>
    <s v="Scanlin"/>
    <n v="15.61"/>
    <x v="1"/>
    <s v="No"/>
    <x v="0"/>
    <x v="0"/>
    <x v="0"/>
    <x v="1"/>
    <x v="3"/>
    <x v="1"/>
    <s v="9-Dec-1965"/>
    <n v="7362.31"/>
    <x v="1"/>
    <x v="0"/>
    <x v="0"/>
    <x v="19"/>
  </r>
  <r>
    <s v="ID1814"/>
    <s v="Philbrook"/>
    <n v="28.6"/>
    <x v="637"/>
    <s v="No"/>
    <x v="0"/>
    <x v="1"/>
    <x v="3"/>
    <x v="1"/>
    <x v="1"/>
    <x v="1"/>
    <s v="24-Nov-1981"/>
    <n v="7371.77"/>
    <x v="0"/>
    <x v="1"/>
    <x v="4"/>
    <x v="12"/>
  </r>
  <r>
    <s v="ID1815"/>
    <s v="Cowan"/>
    <n v="46.53"/>
    <x v="243"/>
    <s v="No"/>
    <x v="0"/>
    <x v="0"/>
    <x v="0"/>
    <x v="1"/>
    <x v="0"/>
    <x v="2"/>
    <s v="22-Jul-1993"/>
    <n v="7388.85"/>
    <x v="0"/>
    <x v="2"/>
    <x v="2"/>
    <x v="10"/>
  </r>
  <r>
    <s v="ID1816"/>
    <s v="Sousa"/>
    <n v="34.99"/>
    <x v="199"/>
    <s v="No"/>
    <x v="0"/>
    <x v="1"/>
    <x v="3"/>
    <x v="1"/>
    <x v="0"/>
    <x v="2"/>
    <s v="5-Dec-1965"/>
    <n v="7403.98"/>
    <x v="1"/>
    <x v="2"/>
    <x v="0"/>
    <x v="19"/>
  </r>
  <r>
    <s v="ID1817"/>
    <s v="Stanton"/>
    <n v="17.05"/>
    <x v="352"/>
    <s v="No"/>
    <x v="0"/>
    <x v="1"/>
    <x v="3"/>
    <x v="1"/>
    <x v="3"/>
    <x v="2"/>
    <s v="19-Sep-1983"/>
    <n v="7418.52"/>
    <x v="0"/>
    <x v="2"/>
    <x v="4"/>
    <x v="39"/>
  </r>
  <r>
    <s v="ID1818"/>
    <s v="Mollak"/>
    <n v="37.18"/>
    <x v="166"/>
    <s v="No"/>
    <x v="0"/>
    <x v="0"/>
    <x v="0"/>
    <x v="1"/>
    <x v="0"/>
    <x v="2"/>
    <s v="12-Nov-1978"/>
    <n v="7419.48"/>
    <x v="0"/>
    <x v="2"/>
    <x v="1"/>
    <x v="22"/>
  </r>
  <r>
    <s v="ID1819"/>
    <s v="Bell"/>
    <n v="35.200000000000003"/>
    <x v="122"/>
    <s v="No"/>
    <x v="0"/>
    <x v="0"/>
    <x v="0"/>
    <x v="1"/>
    <x v="0"/>
    <x v="2"/>
    <s v="2-Dec-1978"/>
    <n v="7421.19"/>
    <x v="0"/>
    <x v="0"/>
    <x v="1"/>
    <x v="22"/>
  </r>
  <r>
    <s v="ID1820"/>
    <s v="Weston"/>
    <n v="37.335000000000001"/>
    <x v="436"/>
    <s v="No"/>
    <x v="0"/>
    <x v="0"/>
    <x v="0"/>
    <x v="1"/>
    <x v="0"/>
    <x v="2"/>
    <s v="1-Sep-1979"/>
    <n v="7441.5"/>
    <x v="1"/>
    <x v="2"/>
    <x v="4"/>
    <x v="13"/>
  </r>
  <r>
    <s v="ID1821"/>
    <s v="Rabuzzi"/>
    <n v="27.265000000000001"/>
    <x v="649"/>
    <s v="Yes"/>
    <x v="0"/>
    <x v="0"/>
    <x v="0"/>
    <x v="1"/>
    <x v="1"/>
    <x v="0"/>
    <s v="7-Jul-1980"/>
    <n v="7443.64"/>
    <x v="0"/>
    <x v="0"/>
    <x v="1"/>
    <x v="3"/>
  </r>
  <r>
    <s v="ID1822"/>
    <s v="Hendrix"/>
    <n v="30.8"/>
    <x v="166"/>
    <s v="Yes"/>
    <x v="0"/>
    <x v="0"/>
    <x v="0"/>
    <x v="1"/>
    <x v="0"/>
    <x v="2"/>
    <s v="25-Sep-1977"/>
    <n v="7445.92"/>
    <x v="1"/>
    <x v="1"/>
    <x v="4"/>
    <x v="38"/>
  </r>
  <r>
    <s v="ID1823"/>
    <s v="Van Nielen"/>
    <n v="30.21"/>
    <x v="127"/>
    <s v="No"/>
    <x v="0"/>
    <x v="0"/>
    <x v="3"/>
    <x v="1"/>
    <x v="0"/>
    <x v="2"/>
    <s v="30-Sep-1977"/>
    <n v="7448.4"/>
    <x v="1"/>
    <x v="0"/>
    <x v="6"/>
    <x v="38"/>
  </r>
  <r>
    <s v="ID1824"/>
    <s v="Blanton"/>
    <n v="35.340000000000003"/>
    <x v="351"/>
    <s v="No"/>
    <x v="1"/>
    <x v="0"/>
    <x v="3"/>
    <x v="1"/>
    <x v="0"/>
    <x v="2"/>
    <s v="1-Jun-2001"/>
    <n v="7450.36"/>
    <x v="0"/>
    <x v="2"/>
    <x v="1"/>
    <x v="43"/>
  </r>
  <r>
    <s v="ID1825"/>
    <s v="Schout"/>
    <n v="26.695"/>
    <x v="124"/>
    <s v="No"/>
    <x v="0"/>
    <x v="0"/>
    <x v="0"/>
    <x v="1"/>
    <x v="1"/>
    <x v="2"/>
    <s v="4-Aug-1967"/>
    <n v="7463.51"/>
    <x v="1"/>
    <x v="0"/>
    <x v="0"/>
    <x v="30"/>
  </r>
  <r>
    <s v="ID1826"/>
    <s v="Schmaltz"/>
    <n v="29.355"/>
    <x v="82"/>
    <s v="Yes"/>
    <x v="0"/>
    <x v="0"/>
    <x v="0"/>
    <x v="1"/>
    <x v="1"/>
    <x v="2"/>
    <s v="14-Jun-1996"/>
    <n v="7487.38"/>
    <x v="0"/>
    <x v="0"/>
    <x v="1"/>
    <x v="9"/>
  </r>
  <r>
    <s v="ID1827"/>
    <s v="Eagen"/>
    <n v="29.59"/>
    <x v="81"/>
    <s v="No"/>
    <x v="0"/>
    <x v="0"/>
    <x v="0"/>
    <x v="1"/>
    <x v="1"/>
    <x v="2"/>
    <s v="15-Dec-1988"/>
    <n v="7494.63"/>
    <x v="0"/>
    <x v="0"/>
    <x v="11"/>
    <x v="20"/>
  </r>
  <r>
    <s v="ID1828"/>
    <s v="Rotramel"/>
    <n v="31.35"/>
    <x v="267"/>
    <s v="No"/>
    <x v="1"/>
    <x v="0"/>
    <x v="3"/>
    <x v="1"/>
    <x v="0"/>
    <x v="2"/>
    <s v="28-Oct-1997"/>
    <n v="7504.3"/>
    <x v="0"/>
    <x v="1"/>
    <x v="1"/>
    <x v="27"/>
  </r>
  <r>
    <s v="ID1829"/>
    <s v="Prevost"/>
    <n v="20.52"/>
    <x v="249"/>
    <s v="No"/>
    <x v="0"/>
    <x v="0"/>
    <x v="0"/>
    <x v="1"/>
    <x v="2"/>
    <x v="2"/>
    <s v="10-Jul-1983"/>
    <n v="7512.27"/>
    <x v="1"/>
    <x v="2"/>
    <x v="4"/>
    <x v="39"/>
  </r>
  <r>
    <s v="ID1830"/>
    <s v="Boyd"/>
    <n v="42.9"/>
    <x v="189"/>
    <s v="Yes"/>
    <x v="0"/>
    <x v="0"/>
    <x v="3"/>
    <x v="1"/>
    <x v="0"/>
    <x v="2"/>
    <s v="10-Oct-1976"/>
    <n v="7526.71"/>
    <x v="1"/>
    <x v="1"/>
    <x v="1"/>
    <x v="28"/>
  </r>
  <r>
    <s v="ID1831"/>
    <s v="Dawes"/>
    <n v="24.6"/>
    <x v="236"/>
    <s v="No"/>
    <x v="0"/>
    <x v="1"/>
    <x v="3"/>
    <x v="1"/>
    <x v="2"/>
    <x v="1"/>
    <s v="14-Dec-1978"/>
    <n v="7531.7"/>
    <x v="0"/>
    <x v="1"/>
    <x v="0"/>
    <x v="22"/>
  </r>
  <r>
    <s v="ID1832"/>
    <s v="Jennings"/>
    <n v="28.405000000000001"/>
    <x v="198"/>
    <s v="No"/>
    <x v="0"/>
    <x v="0"/>
    <x v="3"/>
    <x v="1"/>
    <x v="1"/>
    <x v="2"/>
    <s v="22-Aug-1984"/>
    <n v="7537.16"/>
    <x v="0"/>
    <x v="2"/>
    <x v="1"/>
    <x v="45"/>
  </r>
  <r>
    <s v="ID1833"/>
    <s v="Nyambaso"/>
    <n v="34.674999999999997"/>
    <x v="268"/>
    <s v="Yes"/>
    <x v="0"/>
    <x v="0"/>
    <x v="3"/>
    <x v="1"/>
    <x v="0"/>
    <x v="1"/>
    <s v="15-Dec-1988"/>
    <n v="7538.52"/>
    <x v="0"/>
    <x v="2"/>
    <x v="1"/>
    <x v="20"/>
  </r>
  <r>
    <s v="ID1834"/>
    <s v="Shaffer"/>
    <n v="18.850000000000001"/>
    <x v="100"/>
    <s v="No"/>
    <x v="0"/>
    <x v="0"/>
    <x v="3"/>
    <x v="1"/>
    <x v="2"/>
    <x v="1"/>
    <s v="14-Aug-1994"/>
    <n v="7567.13"/>
    <x v="0"/>
    <x v="2"/>
    <x v="5"/>
    <x v="35"/>
  </r>
  <r>
    <s v="ID1835"/>
    <s v="Corkum"/>
    <n v="34.130000000000003"/>
    <x v="120"/>
    <s v="No"/>
    <x v="0"/>
    <x v="1"/>
    <x v="3"/>
    <x v="1"/>
    <x v="0"/>
    <x v="2"/>
    <s v="17-Jul-1967"/>
    <n v="7585.62"/>
    <x v="1"/>
    <x v="2"/>
    <x v="0"/>
    <x v="30"/>
  </r>
  <r>
    <s v="ID1836"/>
    <s v="Pedersen"/>
    <n v="17.34"/>
    <x v="203"/>
    <s v="No"/>
    <x v="0"/>
    <x v="0"/>
    <x v="0"/>
    <x v="1"/>
    <x v="3"/>
    <x v="2"/>
    <s v="30-Sep-1997"/>
    <n v="7607.03"/>
    <x v="0"/>
    <x v="2"/>
    <x v="1"/>
    <x v="27"/>
  </r>
  <r>
    <s v="ID1837"/>
    <s v="Melo"/>
    <n v="17.440000000000001"/>
    <x v="106"/>
    <s v="No"/>
    <x v="0"/>
    <x v="0"/>
    <x v="0"/>
    <x v="1"/>
    <x v="3"/>
    <x v="1"/>
    <s v="3-Jul-1968"/>
    <n v="7609.6"/>
    <x v="1"/>
    <x v="2"/>
    <x v="1"/>
    <x v="24"/>
  </r>
  <r>
    <s v="ID1838"/>
    <s v="Sakamoto"/>
    <n v="33.659999999999997"/>
    <x v="337"/>
    <s v="Yes"/>
    <x v="0"/>
    <x v="1"/>
    <x v="3"/>
    <x v="1"/>
    <x v="0"/>
    <x v="2"/>
    <s v="17-Sep-1996"/>
    <n v="7623.13"/>
    <x v="0"/>
    <x v="0"/>
    <x v="4"/>
    <x v="9"/>
  </r>
  <r>
    <s v="ID1839"/>
    <s v="McMahon"/>
    <n v="21.375"/>
    <x v="366"/>
    <s v="Yes"/>
    <x v="0"/>
    <x v="0"/>
    <x v="3"/>
    <x v="1"/>
    <x v="2"/>
    <x v="1"/>
    <s v="28-Nov-1978"/>
    <n v="7623.52"/>
    <x v="0"/>
    <x v="1"/>
    <x v="4"/>
    <x v="22"/>
  </r>
  <r>
    <s v="ID1840"/>
    <s v="Harris"/>
    <n v="27.14"/>
    <x v="214"/>
    <s v="No"/>
    <x v="0"/>
    <x v="0"/>
    <x v="3"/>
    <x v="1"/>
    <x v="1"/>
    <x v="1"/>
    <s v="29-Nov-1978"/>
    <n v="7626.99"/>
    <x v="0"/>
    <x v="2"/>
    <x v="4"/>
    <x v="22"/>
  </r>
  <r>
    <s v="ID1841"/>
    <s v="Lombardo"/>
    <n v="35.78"/>
    <x v="6"/>
    <s v="No"/>
    <x v="1"/>
    <x v="0"/>
    <x v="3"/>
    <x v="1"/>
    <x v="0"/>
    <x v="1"/>
    <s v="24-Aug-1978"/>
    <n v="7633.72"/>
    <x v="0"/>
    <x v="1"/>
    <x v="0"/>
    <x v="22"/>
  </r>
  <r>
    <s v="ID1842"/>
    <s v="Bode"/>
    <n v="34.96"/>
    <x v="507"/>
    <s v="No"/>
    <x v="0"/>
    <x v="0"/>
    <x v="0"/>
    <x v="1"/>
    <x v="0"/>
    <x v="2"/>
    <s v="13-Dec-2001"/>
    <n v="7636.92"/>
    <x v="0"/>
    <x v="0"/>
    <x v="1"/>
    <x v="7"/>
  </r>
  <r>
    <s v="ID1843"/>
    <s v="Johnson"/>
    <n v="38.39"/>
    <x v="3"/>
    <s v="No"/>
    <x v="0"/>
    <x v="0"/>
    <x v="0"/>
    <x v="1"/>
    <x v="0"/>
    <x v="1"/>
    <s v="20-Jun-1980"/>
    <n v="7639.42"/>
    <x v="0"/>
    <x v="2"/>
    <x v="3"/>
    <x v="3"/>
  </r>
  <r>
    <s v="ID1844"/>
    <s v="Norcross"/>
    <n v="33.82"/>
    <x v="347"/>
    <s v="No"/>
    <x v="0"/>
    <x v="0"/>
    <x v="0"/>
    <x v="1"/>
    <x v="0"/>
    <x v="2"/>
    <s v="24-Jul-1980"/>
    <n v="7640.31"/>
    <x v="0"/>
    <x v="1"/>
    <x v="0"/>
    <x v="3"/>
  </r>
  <r>
    <s v="ID1845"/>
    <s v="Lazrus"/>
    <n v="27.835000000000001"/>
    <x v="191"/>
    <s v="No"/>
    <x v="0"/>
    <x v="0"/>
    <x v="0"/>
    <x v="1"/>
    <x v="1"/>
    <x v="2"/>
    <s v="15-Jun-1999"/>
    <n v="7642.05"/>
    <x v="0"/>
    <x v="2"/>
    <x v="2"/>
    <x v="32"/>
  </r>
  <r>
    <s v="ID1846"/>
    <s v="Tsegay"/>
    <n v="33"/>
    <x v="125"/>
    <s v="No"/>
    <x v="0"/>
    <x v="0"/>
    <x v="0"/>
    <x v="1"/>
    <x v="0"/>
    <x v="2"/>
    <s v="16-Oct-1980"/>
    <n v="7650.77"/>
    <x v="0"/>
    <x v="2"/>
    <x v="3"/>
    <x v="3"/>
  </r>
  <r>
    <s v="ID1847"/>
    <s v="SchneIDer"/>
    <n v="26.885000000000002"/>
    <x v="236"/>
    <s v="No"/>
    <x v="0"/>
    <x v="0"/>
    <x v="0"/>
    <x v="1"/>
    <x v="1"/>
    <x v="1"/>
    <s v="10-Aug-1993"/>
    <n v="7650.8"/>
    <x v="0"/>
    <x v="2"/>
    <x v="1"/>
    <x v="10"/>
  </r>
  <r>
    <s v="ID1848"/>
    <s v="Loreto"/>
    <n v="29.26"/>
    <x v="321"/>
    <s v="No"/>
    <x v="0"/>
    <x v="0"/>
    <x v="0"/>
    <x v="1"/>
    <x v="1"/>
    <x v="2"/>
    <s v="30-Sep-1998"/>
    <n v="7652.26"/>
    <x v="0"/>
    <x v="0"/>
    <x v="7"/>
    <x v="33"/>
  </r>
  <r>
    <s v="ID1849"/>
    <s v="Callahan"/>
    <n v="26.98"/>
    <x v="500"/>
    <s v="No"/>
    <x v="0"/>
    <x v="0"/>
    <x v="0"/>
    <x v="1"/>
    <x v="1"/>
    <x v="2"/>
    <s v="27-Dec-1965"/>
    <n v="7657.69"/>
    <x v="1"/>
    <x v="0"/>
    <x v="1"/>
    <x v="19"/>
  </r>
  <r>
    <s v="ID1850"/>
    <s v="Timko"/>
    <n v="32.11"/>
    <x v="27"/>
    <s v="No"/>
    <x v="0"/>
    <x v="1"/>
    <x v="3"/>
    <x v="1"/>
    <x v="0"/>
    <x v="2"/>
    <s v="24-Nov-1996"/>
    <n v="7670.75"/>
    <x v="0"/>
    <x v="2"/>
    <x v="8"/>
    <x v="9"/>
  </r>
  <r>
    <s v="ID1851"/>
    <s v="Achatz"/>
    <n v="31.73"/>
    <x v="361"/>
    <s v="No"/>
    <x v="0"/>
    <x v="1"/>
    <x v="3"/>
    <x v="1"/>
    <x v="0"/>
    <x v="2"/>
    <s v="13-Sep-1995"/>
    <n v="7676.4"/>
    <x v="0"/>
    <x v="1"/>
    <x v="1"/>
    <x v="34"/>
  </r>
  <r>
    <s v="ID1852"/>
    <s v="Horwitz"/>
    <n v="22.515000000000001"/>
    <x v="180"/>
    <s v="No"/>
    <x v="0"/>
    <x v="0"/>
    <x v="0"/>
    <x v="1"/>
    <x v="2"/>
    <x v="2"/>
    <s v="11-Oct-1971"/>
    <n v="7680.92"/>
    <x v="0"/>
    <x v="1"/>
    <x v="0"/>
    <x v="40"/>
  </r>
  <r>
    <s v="ID1853"/>
    <s v="Gordyan"/>
    <n v="25.9"/>
    <x v="4"/>
    <s v="No"/>
    <x v="0"/>
    <x v="0"/>
    <x v="3"/>
    <x v="1"/>
    <x v="1"/>
    <x v="2"/>
    <s v="19-Dec-1981"/>
    <n v="7681.17"/>
    <x v="0"/>
    <x v="2"/>
    <x v="13"/>
    <x v="12"/>
  </r>
  <r>
    <s v="ID1854"/>
    <s v="Hetherington"/>
    <n v="27.72"/>
    <x v="52"/>
    <s v="Yes"/>
    <x v="0"/>
    <x v="0"/>
    <x v="3"/>
    <x v="1"/>
    <x v="1"/>
    <x v="2"/>
    <s v="18-Dec-1982"/>
    <n v="7682.67"/>
    <x v="0"/>
    <x v="1"/>
    <x v="0"/>
    <x v="1"/>
  </r>
  <r>
    <s v="ID1855"/>
    <s v="Thompson"/>
    <n v="31.5"/>
    <x v="385"/>
    <s v="Yes"/>
    <x v="0"/>
    <x v="0"/>
    <x v="3"/>
    <x v="1"/>
    <x v="0"/>
    <x v="0"/>
    <s v="12-Jul-1987"/>
    <n v="7684.62"/>
    <x v="0"/>
    <x v="0"/>
    <x v="5"/>
    <x v="29"/>
  </r>
  <r>
    <s v="ID1856"/>
    <s v="Battoo"/>
    <n v="29.7"/>
    <x v="650"/>
    <s v="Yes"/>
    <x v="0"/>
    <x v="0"/>
    <x v="3"/>
    <x v="1"/>
    <x v="1"/>
    <x v="0"/>
    <s v="29-Dec-1978"/>
    <n v="7726.85"/>
    <x v="2"/>
    <x v="2"/>
    <x v="4"/>
    <x v="22"/>
  </r>
  <r>
    <s v="ID1857"/>
    <s v="Barker"/>
    <n v="21.26"/>
    <x v="332"/>
    <s v="Yes"/>
    <x v="0"/>
    <x v="0"/>
    <x v="3"/>
    <x v="1"/>
    <x v="2"/>
    <x v="2"/>
    <s v="2-Jun-1979"/>
    <n v="7727.25"/>
    <x v="0"/>
    <x v="0"/>
    <x v="1"/>
    <x v="22"/>
  </r>
  <r>
    <s v="ID1858"/>
    <s v="Saarnilehto"/>
    <n v="17.09"/>
    <x v="363"/>
    <s v="No"/>
    <x v="0"/>
    <x v="0"/>
    <x v="0"/>
    <x v="1"/>
    <x v="3"/>
    <x v="2"/>
    <s v="10-Sep-1980"/>
    <n v="7729.65"/>
    <x v="1"/>
    <x v="1"/>
    <x v="9"/>
    <x v="3"/>
  </r>
  <r>
    <s v="ID1859"/>
    <s v="Morton"/>
    <n v="24.3"/>
    <x v="166"/>
    <s v="Yes"/>
    <x v="0"/>
    <x v="1"/>
    <x v="3"/>
    <x v="1"/>
    <x v="2"/>
    <x v="2"/>
    <s v="4-Dec-1978"/>
    <n v="7731.43"/>
    <x v="1"/>
    <x v="2"/>
    <x v="0"/>
    <x v="22"/>
  </r>
  <r>
    <s v="ID1860"/>
    <s v="Thomas"/>
    <n v="29.734999999999999"/>
    <x v="123"/>
    <s v="No"/>
    <x v="0"/>
    <x v="0"/>
    <x v="0"/>
    <x v="1"/>
    <x v="1"/>
    <x v="1"/>
    <s v="18-Jul-1965"/>
    <n v="7736.39"/>
    <x v="1"/>
    <x v="2"/>
    <x v="0"/>
    <x v="19"/>
  </r>
  <r>
    <s v="ID1861"/>
    <s v="Hillman"/>
    <n v="29.26"/>
    <x v="577"/>
    <s v="No"/>
    <x v="0"/>
    <x v="0"/>
    <x v="0"/>
    <x v="1"/>
    <x v="1"/>
    <x v="2"/>
    <s v="4-Sep-1978"/>
    <n v="7740.34"/>
    <x v="2"/>
    <x v="1"/>
    <x v="4"/>
    <x v="22"/>
  </r>
  <r>
    <s v="ID1862"/>
    <s v="Edwards"/>
    <n v="33"/>
    <x v="288"/>
    <s v="No"/>
    <x v="0"/>
    <x v="0"/>
    <x v="0"/>
    <x v="1"/>
    <x v="0"/>
    <x v="1"/>
    <s v="12-Dec-1976"/>
    <n v="7742.11"/>
    <x v="1"/>
    <x v="2"/>
    <x v="0"/>
    <x v="28"/>
  </r>
  <r>
    <s v="ID1863"/>
    <s v="Bartel"/>
    <n v="31.065000000000001"/>
    <x v="80"/>
    <s v="No"/>
    <x v="0"/>
    <x v="0"/>
    <x v="0"/>
    <x v="1"/>
    <x v="0"/>
    <x v="2"/>
    <s v="30-Jun-1981"/>
    <n v="7749.16"/>
    <x v="0"/>
    <x v="1"/>
    <x v="1"/>
    <x v="12"/>
  </r>
  <r>
    <s v="ID1864"/>
    <s v="Potekhina"/>
    <n v="26.51"/>
    <x v="331"/>
    <s v="No"/>
    <x v="0"/>
    <x v="0"/>
    <x v="0"/>
    <x v="1"/>
    <x v="1"/>
    <x v="1"/>
    <s v="21-Dec-1997"/>
    <n v="7763.06"/>
    <x v="0"/>
    <x v="1"/>
    <x v="1"/>
    <x v="27"/>
  </r>
  <r>
    <s v="ID1865"/>
    <s v="Kelly"/>
    <n v="28.88"/>
    <x v="98"/>
    <s v="No"/>
    <x v="0"/>
    <x v="0"/>
    <x v="0"/>
    <x v="1"/>
    <x v="1"/>
    <x v="2"/>
    <s v="6-Dec-1974"/>
    <n v="7789.64"/>
    <x v="2"/>
    <x v="0"/>
    <x v="0"/>
    <x v="46"/>
  </r>
  <r>
    <s v="ID1866"/>
    <s v="Lapp"/>
    <n v="35.814999999999998"/>
    <x v="78"/>
    <s v="Yes"/>
    <x v="0"/>
    <x v="0"/>
    <x v="3"/>
    <x v="1"/>
    <x v="0"/>
    <x v="2"/>
    <s v="25-Dec-1999"/>
    <n v="7794.68"/>
    <x v="0"/>
    <x v="2"/>
    <x v="2"/>
    <x v="32"/>
  </r>
  <r>
    <s v="ID1867"/>
    <s v="Burke"/>
    <n v="21.28"/>
    <x v="458"/>
    <s v="No"/>
    <x v="1"/>
    <x v="0"/>
    <x v="3"/>
    <x v="1"/>
    <x v="2"/>
    <x v="2"/>
    <s v="2-Dec-1997"/>
    <n v="7803.77"/>
    <x v="0"/>
    <x v="0"/>
    <x v="1"/>
    <x v="27"/>
  </r>
  <r>
    <s v="ID1868"/>
    <s v="Barry"/>
    <n v="33.81"/>
    <x v="651"/>
    <s v="No"/>
    <x v="0"/>
    <x v="1"/>
    <x v="3"/>
    <x v="1"/>
    <x v="0"/>
    <x v="0"/>
    <s v="9-Nov-1974"/>
    <n v="7804.16"/>
    <x v="0"/>
    <x v="0"/>
    <x v="0"/>
    <x v="46"/>
  </r>
  <r>
    <s v="ID1869"/>
    <s v="McCormick"/>
    <n v="44.22"/>
    <x v="40"/>
    <s v="No"/>
    <x v="0"/>
    <x v="0"/>
    <x v="3"/>
    <x v="1"/>
    <x v="0"/>
    <x v="2"/>
    <s v="21-Dec-1991"/>
    <n v="7812.67"/>
    <x v="0"/>
    <x v="1"/>
    <x v="1"/>
    <x v="18"/>
  </r>
  <r>
    <s v="ID1870"/>
    <s v="McElroy"/>
    <n v="15.46"/>
    <x v="115"/>
    <s v="Yes"/>
    <x v="0"/>
    <x v="1"/>
    <x v="3"/>
    <x v="1"/>
    <x v="3"/>
    <x v="2"/>
    <s v="5-Oct-2001"/>
    <n v="7844.8"/>
    <x v="0"/>
    <x v="2"/>
    <x v="1"/>
    <x v="7"/>
  </r>
  <r>
    <s v="ID1871"/>
    <s v="Coffed"/>
    <n v="30.3"/>
    <x v="372"/>
    <s v="Yes"/>
    <x v="0"/>
    <x v="0"/>
    <x v="3"/>
    <x v="1"/>
    <x v="0"/>
    <x v="2"/>
    <s v="17-Nov-1994"/>
    <n v="7851.85"/>
    <x v="0"/>
    <x v="0"/>
    <x v="1"/>
    <x v="35"/>
  </r>
  <r>
    <s v="ID1872"/>
    <s v="Estes"/>
    <n v="16.670000000000002"/>
    <x v="339"/>
    <s v="No"/>
    <x v="0"/>
    <x v="0"/>
    <x v="0"/>
    <x v="1"/>
    <x v="3"/>
    <x v="2"/>
    <s v="10-Oct-1962"/>
    <n v="7896.41"/>
    <x v="1"/>
    <x v="2"/>
    <x v="0"/>
    <x v="26"/>
  </r>
  <r>
    <s v="ID1873"/>
    <s v="Miles"/>
    <n v="28.594999999999999"/>
    <x v="508"/>
    <s v="No"/>
    <x v="0"/>
    <x v="0"/>
    <x v="0"/>
    <x v="1"/>
    <x v="1"/>
    <x v="2"/>
    <s v="20-Jul-1977"/>
    <n v="7935.29"/>
    <x v="0"/>
    <x v="1"/>
    <x v="3"/>
    <x v="38"/>
  </r>
  <r>
    <s v="ID1874"/>
    <s v="Zamore"/>
    <n v="25.934999999999999"/>
    <x v="144"/>
    <s v="No"/>
    <x v="0"/>
    <x v="0"/>
    <x v="0"/>
    <x v="1"/>
    <x v="1"/>
    <x v="2"/>
    <s v="29-Oct-1987"/>
    <n v="7948.22"/>
    <x v="0"/>
    <x v="0"/>
    <x v="11"/>
    <x v="29"/>
  </r>
  <r>
    <s v="ID1875"/>
    <s v="Donaghy"/>
    <n v="27.645"/>
    <x v="174"/>
    <s v="No"/>
    <x v="0"/>
    <x v="0"/>
    <x v="3"/>
    <x v="1"/>
    <x v="1"/>
    <x v="2"/>
    <s v="9-Jul-1966"/>
    <n v="7953.72"/>
    <x v="1"/>
    <x v="0"/>
    <x v="1"/>
    <x v="14"/>
  </r>
  <r>
    <s v="ID1876"/>
    <s v="Kennedy"/>
    <n v="30.1"/>
    <x v="299"/>
    <s v="No"/>
    <x v="0"/>
    <x v="0"/>
    <x v="3"/>
    <x v="1"/>
    <x v="0"/>
    <x v="2"/>
    <s v="28-Dec-1981"/>
    <n v="7954.52"/>
    <x v="0"/>
    <x v="2"/>
    <x v="4"/>
    <x v="12"/>
  </r>
  <r>
    <s v="ID1877"/>
    <s v="Fiorini"/>
    <n v="26.79"/>
    <x v="633"/>
    <s v="Yes"/>
    <x v="0"/>
    <x v="1"/>
    <x v="3"/>
    <x v="1"/>
    <x v="1"/>
    <x v="2"/>
    <s v="19-Jun-1970"/>
    <n v="7958.13"/>
    <x v="0"/>
    <x v="2"/>
    <x v="0"/>
    <x v="23"/>
  </r>
  <r>
    <s v="ID1878"/>
    <s v="Alexander"/>
    <n v="27.1"/>
    <x v="138"/>
    <s v="Yes"/>
    <x v="0"/>
    <x v="0"/>
    <x v="3"/>
    <x v="1"/>
    <x v="1"/>
    <x v="2"/>
    <s v="10-Aug-1975"/>
    <n v="7966.81"/>
    <x v="0"/>
    <x v="2"/>
    <x v="0"/>
    <x v="31"/>
  </r>
  <r>
    <s v="ID1879"/>
    <s v="Watkins"/>
    <n v="24.31"/>
    <x v="66"/>
    <s v="No"/>
    <x v="0"/>
    <x v="0"/>
    <x v="0"/>
    <x v="1"/>
    <x v="2"/>
    <x v="2"/>
    <s v="23-Nov-1972"/>
    <n v="7980.34"/>
    <x v="0"/>
    <x v="2"/>
    <x v="0"/>
    <x v="17"/>
  </r>
  <r>
    <s v="ID1880"/>
    <s v="Cassel"/>
    <n v="15.53"/>
    <x v="336"/>
    <s v="No"/>
    <x v="0"/>
    <x v="0"/>
    <x v="3"/>
    <x v="1"/>
    <x v="3"/>
    <x v="1"/>
    <s v="20-Aug-1983"/>
    <n v="7986.48"/>
    <x v="0"/>
    <x v="0"/>
    <x v="3"/>
    <x v="39"/>
  </r>
  <r>
    <s v="ID1881"/>
    <s v="Ferguson"/>
    <n v="30.7"/>
    <x v="99"/>
    <s v="No"/>
    <x v="0"/>
    <x v="0"/>
    <x v="3"/>
    <x v="1"/>
    <x v="0"/>
    <x v="1"/>
    <s v="22-Aug-1962"/>
    <n v="8004.96"/>
    <x v="1"/>
    <x v="1"/>
    <x v="0"/>
    <x v="26"/>
  </r>
  <r>
    <s v="ID1882"/>
    <s v="O'Sullivan"/>
    <n v="33.33"/>
    <x v="48"/>
    <s v="No"/>
    <x v="0"/>
    <x v="0"/>
    <x v="3"/>
    <x v="1"/>
    <x v="0"/>
    <x v="2"/>
    <s v="18-Sep-1995"/>
    <n v="8014.62"/>
    <x v="0"/>
    <x v="0"/>
    <x v="1"/>
    <x v="34"/>
  </r>
  <r>
    <s v="ID1883"/>
    <s v="Chepkirui"/>
    <n v="32.4"/>
    <x v="31"/>
    <s v="No"/>
    <x v="0"/>
    <x v="0"/>
    <x v="3"/>
    <x v="1"/>
    <x v="0"/>
    <x v="2"/>
    <s v="8-Nov-1980"/>
    <n v="8017.06"/>
    <x v="0"/>
    <x v="2"/>
    <x v="1"/>
    <x v="3"/>
  </r>
  <r>
    <s v="ID1884"/>
    <s v="Gurney"/>
    <n v="27.93"/>
    <x v="450"/>
    <s v="No"/>
    <x v="0"/>
    <x v="0"/>
    <x v="3"/>
    <x v="1"/>
    <x v="1"/>
    <x v="2"/>
    <s v="3-Nov-1989"/>
    <n v="8021.11"/>
    <x v="0"/>
    <x v="1"/>
    <x v="1"/>
    <x v="37"/>
  </r>
  <r>
    <s v="ID1885"/>
    <s v="Francis"/>
    <n v="21.754999999999999"/>
    <x v="89"/>
    <s v="No"/>
    <x v="0"/>
    <x v="0"/>
    <x v="0"/>
    <x v="1"/>
    <x v="2"/>
    <x v="2"/>
    <s v="17-Jul-1978"/>
    <n v="8023.14"/>
    <x v="0"/>
    <x v="0"/>
    <x v="1"/>
    <x v="22"/>
  </r>
  <r>
    <s v="ID1886"/>
    <s v="Gruca"/>
    <n v="25.934999999999999"/>
    <x v="436"/>
    <s v="No"/>
    <x v="0"/>
    <x v="0"/>
    <x v="0"/>
    <x v="1"/>
    <x v="1"/>
    <x v="2"/>
    <s v="20-Dec-1976"/>
    <n v="8026.67"/>
    <x v="0"/>
    <x v="2"/>
    <x v="1"/>
    <x v="28"/>
  </r>
  <r>
    <s v="ID1887"/>
    <s v="Rojas Alvarez"/>
    <n v="31.5"/>
    <x v="635"/>
    <s v="No"/>
    <x v="0"/>
    <x v="0"/>
    <x v="0"/>
    <x v="1"/>
    <x v="0"/>
    <x v="1"/>
    <s v="6-Nov-1977"/>
    <n v="8027.97"/>
    <x v="1"/>
    <x v="2"/>
    <x v="4"/>
    <x v="38"/>
  </r>
  <r>
    <s v="ID1888"/>
    <s v="Denton"/>
    <n v="30.03"/>
    <x v="652"/>
    <s v="No"/>
    <x v="0"/>
    <x v="0"/>
    <x v="0"/>
    <x v="1"/>
    <x v="0"/>
    <x v="0"/>
    <s v="12-Dec-2003"/>
    <n v="8035.64"/>
    <x v="0"/>
    <x v="2"/>
    <x v="1"/>
    <x v="5"/>
  </r>
  <r>
    <s v="ID1889"/>
    <s v="Mason"/>
    <n v="33.479999999999997"/>
    <x v="653"/>
    <s v="No"/>
    <x v="0"/>
    <x v="0"/>
    <x v="0"/>
    <x v="1"/>
    <x v="0"/>
    <x v="0"/>
    <s v="28-Nov-1985"/>
    <n v="8059.06"/>
    <x v="0"/>
    <x v="0"/>
    <x v="1"/>
    <x v="44"/>
  </r>
  <r>
    <s v="ID1890"/>
    <s v="Trout"/>
    <n v="16.510000000000002"/>
    <x v="614"/>
    <s v="Yes"/>
    <x v="0"/>
    <x v="1"/>
    <x v="3"/>
    <x v="1"/>
    <x v="3"/>
    <x v="2"/>
    <s v="12-Dec-1970"/>
    <n v="8062.31"/>
    <x v="0"/>
    <x v="1"/>
    <x v="0"/>
    <x v="23"/>
  </r>
  <r>
    <s v="ID1891"/>
    <s v="Gilbert"/>
    <n v="33.155000000000001"/>
    <x v="352"/>
    <s v="Yes"/>
    <x v="0"/>
    <x v="0"/>
    <x v="3"/>
    <x v="1"/>
    <x v="0"/>
    <x v="2"/>
    <s v="28-Jun-1975"/>
    <n v="8062.76"/>
    <x v="1"/>
    <x v="0"/>
    <x v="4"/>
    <x v="31"/>
  </r>
  <r>
    <s v="ID1892"/>
    <s v="Chong"/>
    <n v="37.29"/>
    <x v="202"/>
    <s v="No"/>
    <x v="0"/>
    <x v="1"/>
    <x v="3"/>
    <x v="1"/>
    <x v="0"/>
    <x v="2"/>
    <s v="11-Aug-1965"/>
    <n v="8067.83"/>
    <x v="1"/>
    <x v="1"/>
    <x v="0"/>
    <x v="19"/>
  </r>
  <r>
    <s v="ID1893"/>
    <s v="Henry"/>
    <n v="20.23"/>
    <x v="635"/>
    <s v="Yes"/>
    <x v="0"/>
    <x v="0"/>
    <x v="3"/>
    <x v="1"/>
    <x v="2"/>
    <x v="1"/>
    <s v="15-Dec-1975"/>
    <n v="8068.19"/>
    <x v="1"/>
    <x v="2"/>
    <x v="4"/>
    <x v="31"/>
  </r>
  <r>
    <s v="ID1894"/>
    <s v="Brenneman"/>
    <n v="28.975000000000001"/>
    <x v="198"/>
    <s v="No"/>
    <x v="0"/>
    <x v="1"/>
    <x v="3"/>
    <x v="1"/>
    <x v="1"/>
    <x v="2"/>
    <s v="21-Oct-1965"/>
    <n v="8071.57"/>
    <x v="1"/>
    <x v="1"/>
    <x v="4"/>
    <x v="19"/>
  </r>
  <r>
    <s v="ID1895"/>
    <s v="Kemp"/>
    <n v="16.420000000000002"/>
    <x v="1"/>
    <s v="Yes"/>
    <x v="0"/>
    <x v="1"/>
    <x v="3"/>
    <x v="1"/>
    <x v="3"/>
    <x v="1"/>
    <s v="7-Nov-1993"/>
    <n v="8077.41"/>
    <x v="0"/>
    <x v="1"/>
    <x v="2"/>
    <x v="10"/>
  </r>
  <r>
    <s v="ID1896"/>
    <s v="Wilson"/>
    <n v="17.559999999999999"/>
    <x v="58"/>
    <s v="No"/>
    <x v="0"/>
    <x v="0"/>
    <x v="3"/>
    <x v="1"/>
    <x v="3"/>
    <x v="1"/>
    <s v="28-Aug-2001"/>
    <n v="8081.26"/>
    <x v="0"/>
    <x v="2"/>
    <x v="1"/>
    <x v="7"/>
  </r>
  <r>
    <s v="ID1897"/>
    <s v="Hillyard"/>
    <n v="24.13"/>
    <x v="495"/>
    <s v="No"/>
    <x v="0"/>
    <x v="0"/>
    <x v="3"/>
    <x v="1"/>
    <x v="2"/>
    <x v="2"/>
    <s v="12-Oct-1994"/>
    <n v="8081.74"/>
    <x v="0"/>
    <x v="2"/>
    <x v="2"/>
    <x v="35"/>
  </r>
  <r>
    <s v="ID1898"/>
    <s v="Turner"/>
    <n v="19.95"/>
    <x v="273"/>
    <s v="No"/>
    <x v="1"/>
    <x v="0"/>
    <x v="1"/>
    <x v="1"/>
    <x v="2"/>
    <x v="2"/>
    <s v="21-Dec-1975"/>
    <n v="8083.92"/>
    <x v="1"/>
    <x v="0"/>
    <x v="0"/>
    <x v="31"/>
  </r>
  <r>
    <s v="ID1899"/>
    <s v="Benestad"/>
    <n v="21.24"/>
    <x v="326"/>
    <s v="No"/>
    <x v="0"/>
    <x v="0"/>
    <x v="0"/>
    <x v="1"/>
    <x v="2"/>
    <x v="2"/>
    <s v="10-Jun-1967"/>
    <n v="8091.3"/>
    <x v="1"/>
    <x v="1"/>
    <x v="1"/>
    <x v="30"/>
  </r>
  <r>
    <s v="ID1900"/>
    <s v="Gonzales"/>
    <n v="44.22"/>
    <x v="348"/>
    <s v="No"/>
    <x v="0"/>
    <x v="0"/>
    <x v="0"/>
    <x v="1"/>
    <x v="0"/>
    <x v="1"/>
    <s v="16-Dec-1973"/>
    <n v="8116.68"/>
    <x v="1"/>
    <x v="1"/>
    <x v="4"/>
    <x v="15"/>
  </r>
  <r>
    <s v="ID1901"/>
    <s v="Newman"/>
    <n v="41.1"/>
    <x v="427"/>
    <s v="No"/>
    <x v="0"/>
    <x v="0"/>
    <x v="0"/>
    <x v="1"/>
    <x v="0"/>
    <x v="1"/>
    <s v="30-Aug-1973"/>
    <n v="8124.41"/>
    <x v="1"/>
    <x v="1"/>
    <x v="0"/>
    <x v="15"/>
  </r>
  <r>
    <s v="ID1902"/>
    <s v="Sayre"/>
    <n v="34.200000000000003"/>
    <x v="226"/>
    <s v="Yes"/>
    <x v="0"/>
    <x v="0"/>
    <x v="0"/>
    <x v="1"/>
    <x v="0"/>
    <x v="2"/>
    <s v="3-Sep-1973"/>
    <n v="8125.78"/>
    <x v="0"/>
    <x v="2"/>
    <x v="0"/>
    <x v="15"/>
  </r>
  <r>
    <s v="ID1903"/>
    <s v="Panke"/>
    <n v="29.92"/>
    <x v="216"/>
    <s v="Yes"/>
    <x v="0"/>
    <x v="0"/>
    <x v="0"/>
    <x v="1"/>
    <x v="0"/>
    <x v="1"/>
    <s v="21-Jun-1990"/>
    <n v="8157.92"/>
    <x v="0"/>
    <x v="0"/>
    <x v="11"/>
    <x v="16"/>
  </r>
  <r>
    <s v="ID1904"/>
    <s v="Brennan"/>
    <n v="28.93"/>
    <x v="321"/>
    <s v="No"/>
    <x v="0"/>
    <x v="0"/>
    <x v="0"/>
    <x v="1"/>
    <x v="1"/>
    <x v="2"/>
    <s v="28-Jun-1982"/>
    <n v="8162.72"/>
    <x v="1"/>
    <x v="0"/>
    <x v="1"/>
    <x v="1"/>
  </r>
  <r>
    <s v="ID1905"/>
    <s v="Ngo"/>
    <n v="31.254999999999999"/>
    <x v="85"/>
    <s v="Yes"/>
    <x v="0"/>
    <x v="0"/>
    <x v="3"/>
    <x v="1"/>
    <x v="0"/>
    <x v="1"/>
    <s v="5-Nov-1963"/>
    <n v="8177.9"/>
    <x v="1"/>
    <x v="1"/>
    <x v="0"/>
    <x v="4"/>
  </r>
  <r>
    <s v="ID1906"/>
    <s v="Guerdan"/>
    <n v="29.83"/>
    <x v="125"/>
    <s v="No"/>
    <x v="0"/>
    <x v="0"/>
    <x v="0"/>
    <x v="1"/>
    <x v="1"/>
    <x v="2"/>
    <s v="8-Jun-1983"/>
    <n v="8179.51"/>
    <x v="0"/>
    <x v="2"/>
    <x v="13"/>
    <x v="1"/>
  </r>
  <r>
    <s v="ID1907"/>
    <s v="Shaw"/>
    <n v="29.59"/>
    <x v="635"/>
    <s v="No"/>
    <x v="0"/>
    <x v="1"/>
    <x v="3"/>
    <x v="1"/>
    <x v="1"/>
    <x v="1"/>
    <s v="21-Oct-1997"/>
    <n v="8182.89"/>
    <x v="0"/>
    <x v="1"/>
    <x v="2"/>
    <x v="27"/>
  </r>
  <r>
    <s v="ID1908"/>
    <s v="Mills-Honarvar"/>
    <n v="31.16"/>
    <x v="326"/>
    <s v="No"/>
    <x v="0"/>
    <x v="1"/>
    <x v="3"/>
    <x v="1"/>
    <x v="0"/>
    <x v="2"/>
    <s v="23-Nov-1962"/>
    <n v="8188.12"/>
    <x v="1"/>
    <x v="0"/>
    <x v="0"/>
    <x v="26"/>
  </r>
  <r>
    <s v="ID1909"/>
    <s v="Farvard"/>
    <n v="34.21"/>
    <x v="338"/>
    <s v="Yes"/>
    <x v="0"/>
    <x v="0"/>
    <x v="3"/>
    <x v="1"/>
    <x v="0"/>
    <x v="2"/>
    <s v="24-Oct-1978"/>
    <n v="8211.1"/>
    <x v="0"/>
    <x v="0"/>
    <x v="0"/>
    <x v="22"/>
  </r>
  <r>
    <s v="ID1910"/>
    <s v="Kelly"/>
    <n v="34.86"/>
    <x v="221"/>
    <s v="No"/>
    <x v="0"/>
    <x v="0"/>
    <x v="0"/>
    <x v="1"/>
    <x v="0"/>
    <x v="0"/>
    <s v="3-Sep-1976"/>
    <n v="8232.64"/>
    <x v="0"/>
    <x v="0"/>
    <x v="0"/>
    <x v="28"/>
  </r>
  <r>
    <s v="ID1911"/>
    <s v="Skinner"/>
    <n v="34.58"/>
    <x v="39"/>
    <s v="No"/>
    <x v="1"/>
    <x v="0"/>
    <x v="1"/>
    <x v="1"/>
    <x v="0"/>
    <x v="2"/>
    <s v="30-Jun-1976"/>
    <n v="8233.1"/>
    <x v="0"/>
    <x v="2"/>
    <x v="0"/>
    <x v="28"/>
  </r>
  <r>
    <s v="ID1912"/>
    <s v="Murphy"/>
    <n v="17.940000000000001"/>
    <x v="587"/>
    <s v="Yes"/>
    <x v="0"/>
    <x v="0"/>
    <x v="0"/>
    <x v="1"/>
    <x v="3"/>
    <x v="2"/>
    <s v="2-Sep-1976"/>
    <n v="8240.59"/>
    <x v="0"/>
    <x v="2"/>
    <x v="0"/>
    <x v="28"/>
  </r>
  <r>
    <s v="ID1913"/>
    <s v="Shue"/>
    <n v="26.8"/>
    <x v="194"/>
    <s v="Yes"/>
    <x v="0"/>
    <x v="1"/>
    <x v="3"/>
    <x v="1"/>
    <x v="1"/>
    <x v="1"/>
    <s v="27-Sep-1982"/>
    <n v="8252.2800000000007"/>
    <x v="0"/>
    <x v="2"/>
    <x v="3"/>
    <x v="1"/>
  </r>
  <r>
    <s v="ID1914"/>
    <s v="Reilly"/>
    <n v="17.690000000000001"/>
    <x v="269"/>
    <s v="Yes"/>
    <x v="0"/>
    <x v="0"/>
    <x v="0"/>
    <x v="1"/>
    <x v="3"/>
    <x v="0"/>
    <s v="5-Sep-1964"/>
    <n v="8268"/>
    <x v="1"/>
    <x v="0"/>
    <x v="0"/>
    <x v="36"/>
  </r>
  <r>
    <s v="ID1915"/>
    <s v="Blinn"/>
    <n v="25.77"/>
    <x v="46"/>
    <s v="No"/>
    <x v="0"/>
    <x v="1"/>
    <x v="3"/>
    <x v="1"/>
    <x v="1"/>
    <x v="2"/>
    <s v="5-Aug-1974"/>
    <n v="8269.0400000000009"/>
    <x v="0"/>
    <x v="1"/>
    <x v="4"/>
    <x v="46"/>
  </r>
  <r>
    <s v="ID1916"/>
    <s v="Duyn"/>
    <n v="34.46"/>
    <x v="550"/>
    <s v="No"/>
    <x v="1"/>
    <x v="0"/>
    <x v="3"/>
    <x v="1"/>
    <x v="0"/>
    <x v="2"/>
    <s v="28-Nov-2000"/>
    <n v="8271.4599999999991"/>
    <x v="0"/>
    <x v="1"/>
    <x v="7"/>
    <x v="43"/>
  </r>
  <r>
    <s v="ID1917"/>
    <s v="Wardian"/>
    <n v="30.875"/>
    <x v="436"/>
    <s v="Yes"/>
    <x v="0"/>
    <x v="0"/>
    <x v="0"/>
    <x v="1"/>
    <x v="0"/>
    <x v="2"/>
    <s v="26-Sep-1974"/>
    <n v="8277.52"/>
    <x v="0"/>
    <x v="2"/>
    <x v="4"/>
    <x v="46"/>
  </r>
  <r>
    <s v="ID1918"/>
    <s v="Heuninck"/>
    <n v="39.49"/>
    <x v="273"/>
    <s v="No"/>
    <x v="0"/>
    <x v="0"/>
    <x v="0"/>
    <x v="1"/>
    <x v="0"/>
    <x v="2"/>
    <s v="22-Dec-1974"/>
    <n v="8280.6200000000008"/>
    <x v="0"/>
    <x v="2"/>
    <x v="0"/>
    <x v="46"/>
  </r>
  <r>
    <s v="ID1919"/>
    <s v="Kipyego"/>
    <n v="28.88"/>
    <x v="276"/>
    <s v="No"/>
    <x v="0"/>
    <x v="0"/>
    <x v="0"/>
    <x v="1"/>
    <x v="1"/>
    <x v="2"/>
    <s v="6-Jun-1974"/>
    <n v="8283.68"/>
    <x v="0"/>
    <x v="0"/>
    <x v="0"/>
    <x v="15"/>
  </r>
  <r>
    <s v="ID1920"/>
    <s v="Kuehl"/>
    <n v="20.234999999999999"/>
    <x v="170"/>
    <s v="Yes"/>
    <x v="0"/>
    <x v="0"/>
    <x v="0"/>
    <x v="1"/>
    <x v="2"/>
    <x v="2"/>
    <s v="7-Aug-1979"/>
    <n v="8310.84"/>
    <x v="0"/>
    <x v="2"/>
    <x v="1"/>
    <x v="13"/>
  </r>
  <r>
    <s v="ID1921"/>
    <s v="Burkholder"/>
    <n v="30.67"/>
    <x v="111"/>
    <s v="Yes"/>
    <x v="0"/>
    <x v="0"/>
    <x v="0"/>
    <x v="1"/>
    <x v="0"/>
    <x v="2"/>
    <s v="22-Jun-1993"/>
    <n v="8314.65"/>
    <x v="0"/>
    <x v="1"/>
    <x v="1"/>
    <x v="10"/>
  </r>
  <r>
    <s v="ID1922"/>
    <s v="Stadolnik"/>
    <n v="30.875"/>
    <x v="651"/>
    <s v="No"/>
    <x v="0"/>
    <x v="0"/>
    <x v="0"/>
    <x v="1"/>
    <x v="0"/>
    <x v="0"/>
    <s v="12-Jul-1976"/>
    <n v="8334.4599999999991"/>
    <x v="1"/>
    <x v="2"/>
    <x v="9"/>
    <x v="28"/>
  </r>
  <r>
    <s v="ID1923"/>
    <s v="Shields"/>
    <n v="23.8"/>
    <x v="337"/>
    <s v="No"/>
    <x v="0"/>
    <x v="0"/>
    <x v="0"/>
    <x v="1"/>
    <x v="2"/>
    <x v="2"/>
    <s v="20-Jul-1976"/>
    <n v="8334.59"/>
    <x v="1"/>
    <x v="2"/>
    <x v="9"/>
    <x v="28"/>
  </r>
  <r>
    <s v="ID1924"/>
    <s v="Margolis"/>
    <n v="15.37"/>
    <x v="447"/>
    <s v="Yes"/>
    <x v="0"/>
    <x v="0"/>
    <x v="0"/>
    <x v="1"/>
    <x v="3"/>
    <x v="0"/>
    <s v="7-Jul-1976"/>
    <n v="8342.91"/>
    <x v="1"/>
    <x v="1"/>
    <x v="9"/>
    <x v="28"/>
  </r>
  <r>
    <s v="ID1925"/>
    <s v="Uffenbeck"/>
    <n v="30.4"/>
    <x v="124"/>
    <s v="No"/>
    <x v="0"/>
    <x v="0"/>
    <x v="0"/>
    <x v="1"/>
    <x v="0"/>
    <x v="2"/>
    <s v="12-Jun-1976"/>
    <n v="8347.16"/>
    <x v="0"/>
    <x v="1"/>
    <x v="0"/>
    <x v="28"/>
  </r>
  <r>
    <s v="ID1926"/>
    <s v="Brake"/>
    <n v="19.48"/>
    <x v="507"/>
    <s v="Yes"/>
    <x v="0"/>
    <x v="0"/>
    <x v="3"/>
    <x v="1"/>
    <x v="2"/>
    <x v="2"/>
    <s v="21-Sep-1963"/>
    <n v="8355.5400000000009"/>
    <x v="1"/>
    <x v="0"/>
    <x v="1"/>
    <x v="4"/>
  </r>
  <r>
    <s v="ID1927"/>
    <s v="Stepanova"/>
    <n v="16.96"/>
    <x v="62"/>
    <s v="Yes"/>
    <x v="0"/>
    <x v="0"/>
    <x v="0"/>
    <x v="1"/>
    <x v="3"/>
    <x v="0"/>
    <s v="4-Sep-1971"/>
    <n v="8396.6200000000008"/>
    <x v="0"/>
    <x v="0"/>
    <x v="0"/>
    <x v="40"/>
  </r>
  <r>
    <s v="ID1928"/>
    <s v="Verdi"/>
    <n v="19.05"/>
    <x v="329"/>
    <s v="No"/>
    <x v="0"/>
    <x v="0"/>
    <x v="3"/>
    <x v="1"/>
    <x v="2"/>
    <x v="2"/>
    <s v="18-Sep-1971"/>
    <n v="8400.01"/>
    <x v="0"/>
    <x v="0"/>
    <x v="0"/>
    <x v="40"/>
  </r>
  <r>
    <s v="ID1929"/>
    <s v="McLean"/>
    <n v="37.619999999999997"/>
    <x v="237"/>
    <s v="No"/>
    <x v="0"/>
    <x v="0"/>
    <x v="0"/>
    <x v="1"/>
    <x v="0"/>
    <x v="2"/>
    <s v="11-Jun-1979"/>
    <n v="8410.0499999999993"/>
    <x v="0"/>
    <x v="2"/>
    <x v="1"/>
    <x v="13"/>
  </r>
  <r>
    <s v="ID1930"/>
    <s v="Ryan"/>
    <n v="29.1"/>
    <x v="145"/>
    <s v="No"/>
    <x v="0"/>
    <x v="0"/>
    <x v="0"/>
    <x v="1"/>
    <x v="1"/>
    <x v="2"/>
    <s v="28-Sep-1975"/>
    <n v="8428.07"/>
    <x v="1"/>
    <x v="2"/>
    <x v="1"/>
    <x v="31"/>
  </r>
  <r>
    <s v="ID1931"/>
    <s v="Mickelson"/>
    <n v="26.62"/>
    <x v="149"/>
    <s v="No"/>
    <x v="0"/>
    <x v="0"/>
    <x v="0"/>
    <x v="1"/>
    <x v="1"/>
    <x v="1"/>
    <s v="24-Sep-1963"/>
    <n v="8440.0499999999993"/>
    <x v="1"/>
    <x v="2"/>
    <x v="0"/>
    <x v="4"/>
  </r>
  <r>
    <s v="ID1932"/>
    <s v="Dibaba"/>
    <n v="25.74"/>
    <x v="74"/>
    <s v="No"/>
    <x v="0"/>
    <x v="0"/>
    <x v="0"/>
    <x v="1"/>
    <x v="1"/>
    <x v="1"/>
    <s v="9-Sep-1972"/>
    <n v="8442.67"/>
    <x v="0"/>
    <x v="0"/>
    <x v="0"/>
    <x v="17"/>
  </r>
  <r>
    <s v="ID1933"/>
    <s v="Shilling"/>
    <n v="18.22"/>
    <x v="172"/>
    <s v="Yes"/>
    <x v="0"/>
    <x v="0"/>
    <x v="3"/>
    <x v="1"/>
    <x v="3"/>
    <x v="0"/>
    <s v="4-Sep-1972"/>
    <n v="8444.4699999999993"/>
    <x v="1"/>
    <x v="1"/>
    <x v="4"/>
    <x v="17"/>
  </r>
  <r>
    <s v="ID1934"/>
    <s v="Bashaw"/>
    <n v="26.03"/>
    <x v="412"/>
    <s v="No"/>
    <x v="0"/>
    <x v="1"/>
    <x v="3"/>
    <x v="1"/>
    <x v="1"/>
    <x v="1"/>
    <s v="12-Jun-1966"/>
    <n v="8448.66"/>
    <x v="1"/>
    <x v="1"/>
    <x v="0"/>
    <x v="14"/>
  </r>
  <r>
    <s v="ID1935"/>
    <s v="Jacob"/>
    <n v="17.29"/>
    <x v="244"/>
    <s v="No"/>
    <x v="0"/>
    <x v="0"/>
    <x v="0"/>
    <x v="1"/>
    <x v="3"/>
    <x v="2"/>
    <s v="19-Jun-1984"/>
    <n v="8450.82"/>
    <x v="0"/>
    <x v="2"/>
    <x v="11"/>
    <x v="45"/>
  </r>
  <r>
    <s v="ID1936"/>
    <s v="McCutcheon"/>
    <n v="18.170000000000002"/>
    <x v="654"/>
    <s v="Yes"/>
    <x v="0"/>
    <x v="0"/>
    <x v="3"/>
    <x v="1"/>
    <x v="3"/>
    <x v="0"/>
    <s v="26-Dec-1972"/>
    <n v="8457.82"/>
    <x v="0"/>
    <x v="0"/>
    <x v="4"/>
    <x v="17"/>
  </r>
  <r>
    <s v="ID1937"/>
    <s v="Connor"/>
    <n v="32.54"/>
    <x v="245"/>
    <s v="No"/>
    <x v="1"/>
    <x v="0"/>
    <x v="3"/>
    <x v="1"/>
    <x v="0"/>
    <x v="1"/>
    <s v="9-Sep-1992"/>
    <n v="8466.35"/>
    <x v="0"/>
    <x v="2"/>
    <x v="1"/>
    <x v="0"/>
  </r>
  <r>
    <s v="ID1938"/>
    <s v="May"/>
    <n v="30.25"/>
    <x v="372"/>
    <s v="No"/>
    <x v="0"/>
    <x v="0"/>
    <x v="0"/>
    <x v="1"/>
    <x v="0"/>
    <x v="2"/>
    <s v="10-Nov-1993"/>
    <n v="8471.65"/>
    <x v="0"/>
    <x v="1"/>
    <x v="1"/>
    <x v="10"/>
  </r>
  <r>
    <s v="ID1939"/>
    <s v="Geoghegan"/>
    <n v="19.59"/>
    <x v="60"/>
    <s v="Yes"/>
    <x v="0"/>
    <x v="0"/>
    <x v="3"/>
    <x v="1"/>
    <x v="2"/>
    <x v="1"/>
    <s v="26-Dec-1977"/>
    <n v="8515.76"/>
    <x v="0"/>
    <x v="2"/>
    <x v="0"/>
    <x v="38"/>
  </r>
  <r>
    <s v="ID1940"/>
    <s v="McGinn"/>
    <n v="45.9"/>
    <x v="167"/>
    <s v="Yes"/>
    <x v="0"/>
    <x v="0"/>
    <x v="3"/>
    <x v="1"/>
    <x v="0"/>
    <x v="2"/>
    <s v="29-Dec-1977"/>
    <n v="8520.0300000000007"/>
    <x v="0"/>
    <x v="0"/>
    <x v="4"/>
    <x v="38"/>
  </r>
  <r>
    <s v="ID1941"/>
    <s v="Jones"/>
    <n v="17.059999999999999"/>
    <x v="356"/>
    <s v="Yes"/>
    <x v="0"/>
    <x v="0"/>
    <x v="0"/>
    <x v="1"/>
    <x v="3"/>
    <x v="0"/>
    <s v="13-Aug-1979"/>
    <n v="8522"/>
    <x v="0"/>
    <x v="2"/>
    <x v="4"/>
    <x v="13"/>
  </r>
  <r>
    <s v="ID1942"/>
    <s v="Quinteros"/>
    <n v="32.07"/>
    <x v="174"/>
    <s v="No"/>
    <x v="0"/>
    <x v="1"/>
    <x v="3"/>
    <x v="1"/>
    <x v="0"/>
    <x v="2"/>
    <s v="26-Jul-1977"/>
    <n v="8527.5300000000007"/>
    <x v="0"/>
    <x v="2"/>
    <x v="0"/>
    <x v="38"/>
  </r>
  <r>
    <s v="ID1943"/>
    <s v="Loenser"/>
    <n v="16.5"/>
    <x v="52"/>
    <s v="No"/>
    <x v="0"/>
    <x v="0"/>
    <x v="3"/>
    <x v="1"/>
    <x v="3"/>
    <x v="2"/>
    <s v="24-Jul-1992"/>
    <n v="8534.67"/>
    <x v="0"/>
    <x v="0"/>
    <x v="3"/>
    <x v="0"/>
  </r>
  <r>
    <s v="ID1944"/>
    <s v="Aitken"/>
    <n v="31.4"/>
    <x v="169"/>
    <s v="No"/>
    <x v="0"/>
    <x v="0"/>
    <x v="3"/>
    <x v="1"/>
    <x v="0"/>
    <x v="1"/>
    <s v="27-Dec-1981"/>
    <n v="8538.2900000000009"/>
    <x v="0"/>
    <x v="0"/>
    <x v="3"/>
    <x v="12"/>
  </r>
  <r>
    <s v="ID1945"/>
    <s v="Furrer"/>
    <n v="20.36"/>
    <x v="326"/>
    <s v="No"/>
    <x v="0"/>
    <x v="0"/>
    <x v="0"/>
    <x v="1"/>
    <x v="2"/>
    <x v="2"/>
    <s v="6-Nov-1975"/>
    <n v="8539.67"/>
    <x v="0"/>
    <x v="0"/>
    <x v="4"/>
    <x v="31"/>
  </r>
  <r>
    <s v="ID1946"/>
    <s v="Konigs"/>
    <n v="25.46"/>
    <x v="419"/>
    <s v="No"/>
    <x v="0"/>
    <x v="0"/>
    <x v="3"/>
    <x v="1"/>
    <x v="1"/>
    <x v="2"/>
    <s v="12-Dec-1992"/>
    <n v="8547.69"/>
    <x v="0"/>
    <x v="1"/>
    <x v="0"/>
    <x v="0"/>
  </r>
  <r>
    <s v="ID1947"/>
    <s v="Tesdahl"/>
    <n v="17.09"/>
    <x v="330"/>
    <s v="Yes"/>
    <x v="0"/>
    <x v="0"/>
    <x v="0"/>
    <x v="1"/>
    <x v="3"/>
    <x v="1"/>
    <s v="6-Aug-1975"/>
    <n v="8551.35"/>
    <x v="0"/>
    <x v="2"/>
    <x v="4"/>
    <x v="31"/>
  </r>
  <r>
    <s v="ID1948"/>
    <s v="Engel"/>
    <n v="20.83"/>
    <x v="89"/>
    <s v="No"/>
    <x v="0"/>
    <x v="0"/>
    <x v="0"/>
    <x v="1"/>
    <x v="2"/>
    <x v="2"/>
    <s v="21-Aug-1975"/>
    <n v="8556.91"/>
    <x v="0"/>
    <x v="1"/>
    <x v="4"/>
    <x v="31"/>
  </r>
  <r>
    <s v="ID1949"/>
    <s v="Kuck"/>
    <n v="18.920000000000002"/>
    <x v="213"/>
    <s v="Yes"/>
    <x v="0"/>
    <x v="0"/>
    <x v="3"/>
    <x v="1"/>
    <x v="2"/>
    <x v="1"/>
    <s v="21-Sep-1988"/>
    <n v="8567.25"/>
    <x v="0"/>
    <x v="1"/>
    <x v="1"/>
    <x v="20"/>
  </r>
  <r>
    <s v="ID1950"/>
    <s v="Dillon"/>
    <n v="37.1"/>
    <x v="339"/>
    <s v="No"/>
    <x v="0"/>
    <x v="0"/>
    <x v="0"/>
    <x v="1"/>
    <x v="0"/>
    <x v="2"/>
    <s v="6-Dec-1982"/>
    <n v="8572.0400000000009"/>
    <x v="0"/>
    <x v="2"/>
    <x v="5"/>
    <x v="1"/>
  </r>
  <r>
    <s v="ID1951"/>
    <s v="Neuschel"/>
    <n v="22.515000000000001"/>
    <x v="470"/>
    <s v="Yes"/>
    <x v="0"/>
    <x v="1"/>
    <x v="3"/>
    <x v="1"/>
    <x v="2"/>
    <x v="2"/>
    <s v="11-Nov-1987"/>
    <n v="8573.2999999999993"/>
    <x v="0"/>
    <x v="2"/>
    <x v="5"/>
    <x v="29"/>
  </r>
  <r>
    <s v="ID1952"/>
    <s v="Rosales Ramirez"/>
    <n v="32.700000000000003"/>
    <x v="497"/>
    <s v="No"/>
    <x v="0"/>
    <x v="0"/>
    <x v="0"/>
    <x v="1"/>
    <x v="0"/>
    <x v="2"/>
    <s v="30-Dec-1983"/>
    <n v="8582.2999999999993"/>
    <x v="0"/>
    <x v="1"/>
    <x v="0"/>
    <x v="39"/>
  </r>
  <r>
    <s v="ID1953"/>
    <s v="Marquez"/>
    <n v="17.75"/>
    <x v="555"/>
    <s v="Yes"/>
    <x v="0"/>
    <x v="0"/>
    <x v="3"/>
    <x v="1"/>
    <x v="3"/>
    <x v="0"/>
    <s v="25-Jul-1983"/>
    <n v="8596.83"/>
    <x v="0"/>
    <x v="0"/>
    <x v="0"/>
    <x v="39"/>
  </r>
  <r>
    <s v="ID1954"/>
    <s v="Green"/>
    <n v="33.630000000000003"/>
    <x v="47"/>
    <s v="Yes"/>
    <x v="0"/>
    <x v="0"/>
    <x v="0"/>
    <x v="1"/>
    <x v="0"/>
    <x v="2"/>
    <s v="11-Jul-1973"/>
    <n v="8601.33"/>
    <x v="0"/>
    <x v="1"/>
    <x v="0"/>
    <x v="15"/>
  </r>
  <r>
    <s v="ID1955"/>
    <s v="Schubel"/>
    <n v="34.799999999999997"/>
    <x v="337"/>
    <s v="Yes"/>
    <x v="0"/>
    <x v="0"/>
    <x v="3"/>
    <x v="1"/>
    <x v="0"/>
    <x v="2"/>
    <s v="24-Sep-1977"/>
    <n v="8603.82"/>
    <x v="0"/>
    <x v="1"/>
    <x v="12"/>
    <x v="38"/>
  </r>
  <r>
    <s v="ID1956"/>
    <s v="Jimenez"/>
    <n v="16.809999999999999"/>
    <x v="49"/>
    <s v="Yes"/>
    <x v="0"/>
    <x v="0"/>
    <x v="3"/>
    <x v="1"/>
    <x v="3"/>
    <x v="2"/>
    <s v="12-Nov-1977"/>
    <n v="8604.48"/>
    <x v="1"/>
    <x v="2"/>
    <x v="9"/>
    <x v="38"/>
  </r>
  <r>
    <s v="ID1957"/>
    <s v="Zimny-Schmitt"/>
    <n v="16.690000000000001"/>
    <x v="655"/>
    <s v="Yes"/>
    <x v="0"/>
    <x v="0"/>
    <x v="0"/>
    <x v="1"/>
    <x v="3"/>
    <x v="0"/>
    <s v="15-Oct-1977"/>
    <n v="8605.36"/>
    <x v="0"/>
    <x v="2"/>
    <x v="0"/>
    <x v="38"/>
  </r>
  <r>
    <s v="ID1958"/>
    <s v="Hill"/>
    <n v="23.21"/>
    <x v="39"/>
    <s v="Yes"/>
    <x v="0"/>
    <x v="0"/>
    <x v="3"/>
    <x v="1"/>
    <x v="2"/>
    <x v="2"/>
    <s v="17-Jul-1979"/>
    <n v="8606.2199999999993"/>
    <x v="2"/>
    <x v="2"/>
    <x v="10"/>
    <x v="13"/>
  </r>
  <r>
    <s v="ID1959"/>
    <s v="Brohart"/>
    <n v="25.175000000000001"/>
    <x v="127"/>
    <s v="Yes"/>
    <x v="0"/>
    <x v="0"/>
    <x v="3"/>
    <x v="1"/>
    <x v="1"/>
    <x v="2"/>
    <s v="2-Sep-1977"/>
    <n v="8615.2999999999993"/>
    <x v="0"/>
    <x v="0"/>
    <x v="4"/>
    <x v="38"/>
  </r>
  <r>
    <s v="ID1960"/>
    <s v="Ryan"/>
    <n v="34.770000000000003"/>
    <x v="195"/>
    <s v="No"/>
    <x v="0"/>
    <x v="0"/>
    <x v="0"/>
    <x v="1"/>
    <x v="0"/>
    <x v="1"/>
    <s v="21-Oct-1965"/>
    <n v="8665.09"/>
    <x v="1"/>
    <x v="2"/>
    <x v="1"/>
    <x v="19"/>
  </r>
  <r>
    <s v="ID1961"/>
    <s v="Oka"/>
    <n v="27.7"/>
    <x v="374"/>
    <s v="No"/>
    <x v="0"/>
    <x v="0"/>
    <x v="3"/>
    <x v="1"/>
    <x v="1"/>
    <x v="2"/>
    <s v="10-Aug-1969"/>
    <n v="8665.14"/>
    <x v="0"/>
    <x v="0"/>
    <x v="0"/>
    <x v="25"/>
  </r>
  <r>
    <s v="ID1962"/>
    <s v="Newman"/>
    <n v="19.12"/>
    <x v="18"/>
    <s v="Yes"/>
    <x v="0"/>
    <x v="0"/>
    <x v="3"/>
    <x v="1"/>
    <x v="2"/>
    <x v="2"/>
    <s v="16-Aug-1974"/>
    <n v="8671.19"/>
    <x v="0"/>
    <x v="1"/>
    <x v="1"/>
    <x v="46"/>
  </r>
  <r>
    <s v="ID1963"/>
    <s v="Metzger"/>
    <n v="32.67"/>
    <x v="145"/>
    <s v="No"/>
    <x v="0"/>
    <x v="1"/>
    <x v="3"/>
    <x v="1"/>
    <x v="0"/>
    <x v="2"/>
    <s v="11-Oct-1973"/>
    <n v="8688.86"/>
    <x v="0"/>
    <x v="1"/>
    <x v="6"/>
    <x v="15"/>
  </r>
  <r>
    <s v="ID1964"/>
    <s v="Gonzalez"/>
    <n v="28.5"/>
    <x v="184"/>
    <s v="No"/>
    <x v="0"/>
    <x v="0"/>
    <x v="3"/>
    <x v="1"/>
    <x v="1"/>
    <x v="1"/>
    <s v="28-Oct-1980"/>
    <n v="8701.84"/>
    <x v="0"/>
    <x v="0"/>
    <x v="5"/>
    <x v="3"/>
  </r>
  <r>
    <s v="ID1965"/>
    <s v="Vaughn"/>
    <n v="39.270000000000003"/>
    <x v="178"/>
    <s v="No"/>
    <x v="0"/>
    <x v="0"/>
    <x v="0"/>
    <x v="1"/>
    <x v="0"/>
    <x v="1"/>
    <s v="25-Jun-1973"/>
    <n v="8703.4599999999991"/>
    <x v="1"/>
    <x v="0"/>
    <x v="4"/>
    <x v="15"/>
  </r>
  <r>
    <s v="ID1966"/>
    <s v="Clifford"/>
    <n v="32.49"/>
    <x v="544"/>
    <s v="Yes"/>
    <x v="0"/>
    <x v="0"/>
    <x v="0"/>
    <x v="1"/>
    <x v="0"/>
    <x v="2"/>
    <s v="17-Jun-1976"/>
    <n v="8733.23"/>
    <x v="0"/>
    <x v="0"/>
    <x v="1"/>
    <x v="28"/>
  </r>
  <r>
    <s v="ID1967"/>
    <s v="Petty"/>
    <n v="23.7"/>
    <x v="122"/>
    <s v="Yes"/>
    <x v="0"/>
    <x v="0"/>
    <x v="0"/>
    <x v="1"/>
    <x v="2"/>
    <x v="2"/>
    <s v="23-Aug-1999"/>
    <n v="8747.68"/>
    <x v="0"/>
    <x v="0"/>
    <x v="4"/>
    <x v="32"/>
  </r>
  <r>
    <s v="ID1968"/>
    <s v="Sanford"/>
    <n v="30.4"/>
    <x v="33"/>
    <s v="No"/>
    <x v="1"/>
    <x v="0"/>
    <x v="3"/>
    <x v="1"/>
    <x v="0"/>
    <x v="1"/>
    <s v="9-Sep-1969"/>
    <n v="8760.1200000000008"/>
    <x v="0"/>
    <x v="1"/>
    <x v="0"/>
    <x v="25"/>
  </r>
  <r>
    <s v="ID1969"/>
    <s v="Sprague"/>
    <n v="38.94"/>
    <x v="67"/>
    <s v="No"/>
    <x v="0"/>
    <x v="1"/>
    <x v="3"/>
    <x v="1"/>
    <x v="0"/>
    <x v="2"/>
    <s v="6-Sep-1974"/>
    <n v="8765.25"/>
    <x v="0"/>
    <x v="0"/>
    <x v="1"/>
    <x v="46"/>
  </r>
  <r>
    <s v="ID1970"/>
    <s v="Lasseron"/>
    <n v="31.02"/>
    <x v="95"/>
    <s v="No"/>
    <x v="0"/>
    <x v="1"/>
    <x v="3"/>
    <x v="1"/>
    <x v="0"/>
    <x v="2"/>
    <s v="18-Jun-1971"/>
    <n v="8798.59"/>
    <x v="0"/>
    <x v="1"/>
    <x v="4"/>
    <x v="40"/>
  </r>
  <r>
    <s v="ID1971"/>
    <s v="Bushong"/>
    <n v="17.5"/>
    <x v="176"/>
    <s v="No"/>
    <x v="0"/>
    <x v="0"/>
    <x v="3"/>
    <x v="1"/>
    <x v="3"/>
    <x v="2"/>
    <s v="29-Aug-1965"/>
    <n v="8800.49"/>
    <x v="1"/>
    <x v="2"/>
    <x v="0"/>
    <x v="19"/>
  </r>
  <r>
    <s v="ID1972"/>
    <s v="Dennison"/>
    <n v="34.799999999999997"/>
    <x v="614"/>
    <s v="Yes"/>
    <x v="1"/>
    <x v="0"/>
    <x v="1"/>
    <x v="1"/>
    <x v="0"/>
    <x v="2"/>
    <s v="7-Nov-2001"/>
    <n v="8821.8799999999992"/>
    <x v="0"/>
    <x v="0"/>
    <x v="7"/>
    <x v="7"/>
  </r>
  <r>
    <s v="ID1973"/>
    <s v="Lira"/>
    <n v="17.3"/>
    <x v="223"/>
    <s v="Yes"/>
    <x v="0"/>
    <x v="0"/>
    <x v="3"/>
    <x v="1"/>
    <x v="3"/>
    <x v="0"/>
    <s v="14-Jun-1976"/>
    <n v="8823.2800000000007"/>
    <x v="0"/>
    <x v="1"/>
    <x v="4"/>
    <x v="28"/>
  </r>
  <r>
    <s v="ID1974"/>
    <s v="Nahigian"/>
    <n v="32.25"/>
    <x v="112"/>
    <s v="Yes"/>
    <x v="0"/>
    <x v="0"/>
    <x v="0"/>
    <x v="1"/>
    <x v="0"/>
    <x v="2"/>
    <s v="19-Oct-1976"/>
    <n v="8823.99"/>
    <x v="0"/>
    <x v="0"/>
    <x v="3"/>
    <x v="28"/>
  </r>
  <r>
    <s v="ID1975"/>
    <s v="Cackett"/>
    <n v="42.4"/>
    <x v="102"/>
    <s v="Yes"/>
    <x v="0"/>
    <x v="0"/>
    <x v="0"/>
    <x v="1"/>
    <x v="0"/>
    <x v="2"/>
    <s v="22-Aug-1988"/>
    <n v="8824.27"/>
    <x v="0"/>
    <x v="1"/>
    <x v="11"/>
    <x v="20"/>
  </r>
  <r>
    <s v="ID1976"/>
    <s v="Hunter-Galvan"/>
    <n v="38.664999999999999"/>
    <x v="320"/>
    <s v="No"/>
    <x v="1"/>
    <x v="0"/>
    <x v="3"/>
    <x v="1"/>
    <x v="0"/>
    <x v="2"/>
    <s v="14-Jul-1976"/>
    <n v="8825.09"/>
    <x v="0"/>
    <x v="0"/>
    <x v="4"/>
    <x v="28"/>
  </r>
  <r>
    <s v="ID1977"/>
    <s v="Pierret"/>
    <n v="29.92"/>
    <x v="206"/>
    <s v="Yes"/>
    <x v="0"/>
    <x v="0"/>
    <x v="0"/>
    <x v="1"/>
    <x v="0"/>
    <x v="2"/>
    <s v="14-Nov-1972"/>
    <n v="8827.2099999999991"/>
    <x v="1"/>
    <x v="1"/>
    <x v="1"/>
    <x v="17"/>
  </r>
  <r>
    <s v="ID1978"/>
    <s v="White"/>
    <n v="29.48"/>
    <x v="197"/>
    <s v="Yes"/>
    <x v="0"/>
    <x v="0"/>
    <x v="0"/>
    <x v="1"/>
    <x v="1"/>
    <x v="2"/>
    <s v="22-Nov-1972"/>
    <n v="8835.26"/>
    <x v="1"/>
    <x v="2"/>
    <x v="1"/>
    <x v="17"/>
  </r>
  <r>
    <s v="ID1979"/>
    <s v="O'Neil"/>
    <n v="28.785"/>
    <x v="283"/>
    <s v="Yes"/>
    <x v="0"/>
    <x v="0"/>
    <x v="0"/>
    <x v="1"/>
    <x v="1"/>
    <x v="2"/>
    <s v="18-Jun-1974"/>
    <n v="8871.15"/>
    <x v="0"/>
    <x v="0"/>
    <x v="0"/>
    <x v="46"/>
  </r>
  <r>
    <s v="ID1980"/>
    <s v="Leitz"/>
    <n v="19.8"/>
    <x v="544"/>
    <s v="Yes"/>
    <x v="0"/>
    <x v="0"/>
    <x v="0"/>
    <x v="1"/>
    <x v="2"/>
    <x v="2"/>
    <s v="16-Dec-1978"/>
    <n v="8891.14"/>
    <x v="0"/>
    <x v="0"/>
    <x v="6"/>
    <x v="22"/>
  </r>
  <r>
    <s v="ID1981"/>
    <s v="Durfee"/>
    <n v="35.53"/>
    <x v="82"/>
    <s v="No"/>
    <x v="0"/>
    <x v="1"/>
    <x v="3"/>
    <x v="1"/>
    <x v="0"/>
    <x v="2"/>
    <s v="28-Nov-1997"/>
    <n v="8906.14"/>
    <x v="0"/>
    <x v="2"/>
    <x v="1"/>
    <x v="27"/>
  </r>
  <r>
    <s v="ID1982"/>
    <s v="Maylone"/>
    <n v="21.47"/>
    <x v="93"/>
    <s v="Yes"/>
    <x v="0"/>
    <x v="0"/>
    <x v="3"/>
    <x v="1"/>
    <x v="2"/>
    <x v="2"/>
    <s v="6-Sep-1967"/>
    <n v="8908.4699999999993"/>
    <x v="1"/>
    <x v="2"/>
    <x v="0"/>
    <x v="30"/>
  </r>
  <r>
    <s v="ID1983"/>
    <s v="Reiland"/>
    <n v="25.9"/>
    <x v="89"/>
    <s v="No"/>
    <x v="0"/>
    <x v="1"/>
    <x v="3"/>
    <x v="1"/>
    <x v="1"/>
    <x v="2"/>
    <s v="7-Jul-1975"/>
    <n v="8930.93"/>
    <x v="0"/>
    <x v="2"/>
    <x v="1"/>
    <x v="31"/>
  </r>
  <r>
    <s v="ID1984"/>
    <s v="Hu"/>
    <n v="20.81"/>
    <x v="315"/>
    <s v="No"/>
    <x v="0"/>
    <x v="0"/>
    <x v="0"/>
    <x v="1"/>
    <x v="2"/>
    <x v="2"/>
    <s v="6-Jun-1972"/>
    <n v="8932.08"/>
    <x v="0"/>
    <x v="1"/>
    <x v="4"/>
    <x v="40"/>
  </r>
  <r>
    <s v="ID1985"/>
    <s v="Lessek"/>
    <n v="25.84"/>
    <x v="336"/>
    <s v="Yes"/>
    <x v="0"/>
    <x v="1"/>
    <x v="3"/>
    <x v="1"/>
    <x v="1"/>
    <x v="1"/>
    <s v="25-Dec-1976"/>
    <n v="8944.1200000000008"/>
    <x v="1"/>
    <x v="2"/>
    <x v="0"/>
    <x v="28"/>
  </r>
  <r>
    <s v="ID1986"/>
    <s v="Colavincenzo"/>
    <n v="30.95"/>
    <x v="361"/>
    <s v="No"/>
    <x v="0"/>
    <x v="1"/>
    <x v="3"/>
    <x v="1"/>
    <x v="0"/>
    <x v="2"/>
    <s v="27-Sep-1992"/>
    <n v="8954.99"/>
    <x v="0"/>
    <x v="0"/>
    <x v="2"/>
    <x v="0"/>
  </r>
  <r>
    <s v="ID1987"/>
    <s v="Mendez-Karr"/>
    <n v="30.54"/>
    <x v="633"/>
    <s v="No"/>
    <x v="0"/>
    <x v="1"/>
    <x v="3"/>
    <x v="1"/>
    <x v="0"/>
    <x v="2"/>
    <s v="17-Aug-1974"/>
    <n v="8964.06"/>
    <x v="1"/>
    <x v="2"/>
    <x v="9"/>
    <x v="46"/>
  </r>
  <r>
    <s v="ID1988"/>
    <s v="Saulnier"/>
    <n v="33.914999999999999"/>
    <x v="85"/>
    <s v="Yes"/>
    <x v="0"/>
    <x v="0"/>
    <x v="0"/>
    <x v="1"/>
    <x v="0"/>
    <x v="1"/>
    <s v="15-Jul-1983"/>
    <n v="8965.7999999999993"/>
    <x v="0"/>
    <x v="0"/>
    <x v="1"/>
    <x v="39"/>
  </r>
  <r>
    <s v="ID1989"/>
    <s v="Schoonover"/>
    <n v="33.31"/>
    <x v="40"/>
    <s v="No"/>
    <x v="0"/>
    <x v="1"/>
    <x v="3"/>
    <x v="1"/>
    <x v="0"/>
    <x v="2"/>
    <s v="8-Sep-1974"/>
    <n v="8968.33"/>
    <x v="1"/>
    <x v="2"/>
    <x v="4"/>
    <x v="46"/>
  </r>
  <r>
    <s v="ID1990"/>
    <s v="Hass"/>
    <n v="25.745000000000001"/>
    <x v="473"/>
    <s v="Yes"/>
    <x v="0"/>
    <x v="0"/>
    <x v="0"/>
    <x v="1"/>
    <x v="1"/>
    <x v="2"/>
    <s v="11-Oct-1973"/>
    <n v="8988.16"/>
    <x v="0"/>
    <x v="1"/>
    <x v="1"/>
    <x v="15"/>
  </r>
  <r>
    <s v="ID1991"/>
    <s v="Cadotte"/>
    <n v="37.1"/>
    <x v="149"/>
    <s v="No"/>
    <x v="0"/>
    <x v="0"/>
    <x v="0"/>
    <x v="1"/>
    <x v="0"/>
    <x v="1"/>
    <s v="16-Dec-1979"/>
    <n v="8998.43"/>
    <x v="0"/>
    <x v="1"/>
    <x v="11"/>
    <x v="13"/>
  </r>
  <r>
    <s v="ID1992"/>
    <s v="Cacciapaglia"/>
    <n v="35.435000000000002"/>
    <x v="336"/>
    <s v="No"/>
    <x v="0"/>
    <x v="0"/>
    <x v="0"/>
    <x v="1"/>
    <x v="0"/>
    <x v="1"/>
    <s v="1-Dec-1993"/>
    <n v="9010.2000000000007"/>
    <x v="0"/>
    <x v="0"/>
    <x v="2"/>
    <x v="10"/>
  </r>
  <r>
    <s v="ID1993"/>
    <s v="Mininger"/>
    <n v="20.399999999999999"/>
    <x v="249"/>
    <s v="No"/>
    <x v="0"/>
    <x v="0"/>
    <x v="0"/>
    <x v="1"/>
    <x v="2"/>
    <x v="2"/>
    <s v="7-Dec-1972"/>
    <n v="9048.0300000000007"/>
    <x v="0"/>
    <x v="2"/>
    <x v="0"/>
    <x v="17"/>
  </r>
  <r>
    <s v="ID1994"/>
    <s v="Mayo"/>
    <n v="42.13"/>
    <x v="186"/>
    <s v="Yes"/>
    <x v="0"/>
    <x v="1"/>
    <x v="3"/>
    <x v="1"/>
    <x v="0"/>
    <x v="1"/>
    <s v="2-Dec-1972"/>
    <n v="9058.73"/>
    <x v="1"/>
    <x v="2"/>
    <x v="0"/>
    <x v="17"/>
  </r>
  <r>
    <s v="ID1995"/>
    <s v="Zicko"/>
    <n v="33.99"/>
    <x v="249"/>
    <s v="Yes"/>
    <x v="0"/>
    <x v="1"/>
    <x v="3"/>
    <x v="1"/>
    <x v="0"/>
    <x v="2"/>
    <s v="4-Nov-1977"/>
    <n v="9095.07"/>
    <x v="0"/>
    <x v="2"/>
    <x v="3"/>
    <x v="38"/>
  </r>
  <r>
    <s v="ID1996"/>
    <s v="Graham"/>
    <n v="28.594999999999999"/>
    <x v="419"/>
    <s v="Yes"/>
    <x v="0"/>
    <x v="1"/>
    <x v="3"/>
    <x v="1"/>
    <x v="1"/>
    <x v="2"/>
    <s v="9-Nov-1965"/>
    <n v="9095.94"/>
    <x v="1"/>
    <x v="1"/>
    <x v="4"/>
    <x v="19"/>
  </r>
  <r>
    <s v="ID1997"/>
    <s v="Boland"/>
    <n v="20.8"/>
    <x v="212"/>
    <s v="Yes"/>
    <x v="0"/>
    <x v="1"/>
    <x v="3"/>
    <x v="1"/>
    <x v="2"/>
    <x v="2"/>
    <s v="2-Dec-1977"/>
    <n v="9101.7999999999993"/>
    <x v="0"/>
    <x v="1"/>
    <x v="4"/>
    <x v="38"/>
  </r>
  <r>
    <s v="ID1998"/>
    <s v="Cupp"/>
    <n v="23.465"/>
    <x v="106"/>
    <s v="Yes"/>
    <x v="0"/>
    <x v="1"/>
    <x v="3"/>
    <x v="1"/>
    <x v="2"/>
    <x v="1"/>
    <s v="12-Aug-1970"/>
    <n v="9140.9500000000007"/>
    <x v="1"/>
    <x v="0"/>
    <x v="0"/>
    <x v="23"/>
  </r>
  <r>
    <s v="ID1999"/>
    <s v="Shaw"/>
    <n v="40.185000000000002"/>
    <x v="169"/>
    <s v="Yes"/>
    <x v="0"/>
    <x v="0"/>
    <x v="0"/>
    <x v="1"/>
    <x v="0"/>
    <x v="1"/>
    <s v="18-Oct-1970"/>
    <n v="9144.57"/>
    <x v="1"/>
    <x v="2"/>
    <x v="4"/>
    <x v="23"/>
  </r>
  <r>
    <s v="ID2000"/>
    <s v="Klassen"/>
    <n v="21.89"/>
    <x v="186"/>
    <s v="Yes"/>
    <x v="0"/>
    <x v="0"/>
    <x v="0"/>
    <x v="1"/>
    <x v="2"/>
    <x v="1"/>
    <s v="29-Dec-1971"/>
    <n v="9174.14"/>
    <x v="1"/>
    <x v="1"/>
    <x v="1"/>
    <x v="40"/>
  </r>
  <r>
    <s v="ID2001"/>
    <s v="Musal"/>
    <n v="29.34"/>
    <x v="34"/>
    <s v="Yes"/>
    <x v="1"/>
    <x v="0"/>
    <x v="1"/>
    <x v="1"/>
    <x v="1"/>
    <x v="1"/>
    <s v="25-Dec-1973"/>
    <n v="9182.17"/>
    <x v="0"/>
    <x v="0"/>
    <x v="4"/>
    <x v="15"/>
  </r>
  <r>
    <s v="ID2002"/>
    <s v="Kitayama"/>
    <n v="22.61"/>
    <x v="69"/>
    <s v="Yes"/>
    <x v="0"/>
    <x v="0"/>
    <x v="0"/>
    <x v="1"/>
    <x v="2"/>
    <x v="2"/>
    <s v="10-Sep-1976"/>
    <n v="9193.84"/>
    <x v="0"/>
    <x v="1"/>
    <x v="1"/>
    <x v="28"/>
  </r>
  <r>
    <s v="ID2003"/>
    <s v="Altman"/>
    <n v="22.23"/>
    <x v="34"/>
    <s v="Yes"/>
    <x v="0"/>
    <x v="0"/>
    <x v="0"/>
    <x v="1"/>
    <x v="2"/>
    <x v="1"/>
    <s v="25-Dec-1986"/>
    <n v="9210.06"/>
    <x v="0"/>
    <x v="0"/>
    <x v="5"/>
    <x v="11"/>
  </r>
  <r>
    <s v="ID2004"/>
    <s v="Demchko"/>
    <n v="33.4"/>
    <x v="49"/>
    <s v="No"/>
    <x v="0"/>
    <x v="0"/>
    <x v="0"/>
    <x v="1"/>
    <x v="0"/>
    <x v="2"/>
    <s v="5-Dec-1981"/>
    <n v="9222.4"/>
    <x v="0"/>
    <x v="0"/>
    <x v="12"/>
    <x v="12"/>
  </r>
  <r>
    <s v="ID2005"/>
    <s v="Wild"/>
    <n v="33.11"/>
    <x v="507"/>
    <s v="No"/>
    <x v="0"/>
    <x v="0"/>
    <x v="0"/>
    <x v="1"/>
    <x v="0"/>
    <x v="2"/>
    <s v="6-Dec-1975"/>
    <n v="9225.26"/>
    <x v="1"/>
    <x v="0"/>
    <x v="15"/>
    <x v="31"/>
  </r>
  <r>
    <s v="ID2006"/>
    <s v="Betts"/>
    <n v="16.815000000000001"/>
    <x v="319"/>
    <s v="Yes"/>
    <x v="0"/>
    <x v="0"/>
    <x v="0"/>
    <x v="1"/>
    <x v="3"/>
    <x v="2"/>
    <s v="5-Oct-1980"/>
    <n v="9247.94"/>
    <x v="0"/>
    <x v="1"/>
    <x v="5"/>
    <x v="3"/>
  </r>
  <r>
    <s v="ID2007"/>
    <s v="Martin"/>
    <n v="25.61"/>
    <x v="544"/>
    <s v="No"/>
    <x v="0"/>
    <x v="1"/>
    <x v="3"/>
    <x v="1"/>
    <x v="1"/>
    <x v="2"/>
    <s v="21-Aug-1974"/>
    <n v="9249.5"/>
    <x v="0"/>
    <x v="1"/>
    <x v="1"/>
    <x v="46"/>
  </r>
  <r>
    <s v="ID2008"/>
    <s v="Vandeventer"/>
    <n v="25.8"/>
    <x v="206"/>
    <s v="No"/>
    <x v="0"/>
    <x v="0"/>
    <x v="0"/>
    <x v="1"/>
    <x v="1"/>
    <x v="2"/>
    <s v="6-Aug-1971"/>
    <n v="9264.7999999999993"/>
    <x v="0"/>
    <x v="1"/>
    <x v="4"/>
    <x v="40"/>
  </r>
  <r>
    <s v="ID2009"/>
    <s v="Hirano"/>
    <n v="27.39"/>
    <x v="45"/>
    <s v="No"/>
    <x v="0"/>
    <x v="0"/>
    <x v="0"/>
    <x v="1"/>
    <x v="1"/>
    <x v="2"/>
    <s v="27-Oct-1973"/>
    <n v="9282.48"/>
    <x v="1"/>
    <x v="2"/>
    <x v="9"/>
    <x v="15"/>
  </r>
  <r>
    <s v="ID2010"/>
    <s v="Davi"/>
    <n v="17.03"/>
    <x v="198"/>
    <s v="No"/>
    <x v="0"/>
    <x v="0"/>
    <x v="3"/>
    <x v="1"/>
    <x v="3"/>
    <x v="2"/>
    <s v="26-Nov-1969"/>
    <n v="9285.8700000000008"/>
    <x v="0"/>
    <x v="0"/>
    <x v="0"/>
    <x v="25"/>
  </r>
  <r>
    <s v="ID2011"/>
    <s v="Sloan"/>
    <n v="23.75"/>
    <x v="206"/>
    <s v="Yes"/>
    <x v="0"/>
    <x v="0"/>
    <x v="0"/>
    <x v="1"/>
    <x v="2"/>
    <x v="2"/>
    <s v="16-Oct-1973"/>
    <n v="9288.0300000000007"/>
    <x v="0"/>
    <x v="0"/>
    <x v="14"/>
    <x v="15"/>
  </r>
  <r>
    <s v="ID2012"/>
    <s v="Homich"/>
    <n v="26.03"/>
    <x v="78"/>
    <s v="Yes"/>
    <x v="0"/>
    <x v="0"/>
    <x v="3"/>
    <x v="1"/>
    <x v="1"/>
    <x v="2"/>
    <s v="18-Sep-1973"/>
    <n v="9290.14"/>
    <x v="1"/>
    <x v="0"/>
    <x v="9"/>
    <x v="15"/>
  </r>
  <r>
    <s v="ID2013"/>
    <s v="Bell"/>
    <n v="16.079999999999998"/>
    <x v="425"/>
    <s v="No"/>
    <x v="0"/>
    <x v="0"/>
    <x v="0"/>
    <x v="1"/>
    <x v="3"/>
    <x v="1"/>
    <s v="3-Nov-1976"/>
    <n v="9301.89"/>
    <x v="0"/>
    <x v="1"/>
    <x v="1"/>
    <x v="28"/>
  </r>
  <r>
    <s v="ID2014"/>
    <s v="Kristjansson"/>
    <n v="30.875"/>
    <x v="540"/>
    <s v="No"/>
    <x v="0"/>
    <x v="0"/>
    <x v="0"/>
    <x v="1"/>
    <x v="0"/>
    <x v="2"/>
    <s v="16-Oct-1973"/>
    <n v="9304.7000000000007"/>
    <x v="1"/>
    <x v="0"/>
    <x v="0"/>
    <x v="15"/>
  </r>
  <r>
    <s v="ID2015"/>
    <s v="Pitman"/>
    <n v="31.79"/>
    <x v="656"/>
    <s v="No"/>
    <x v="0"/>
    <x v="0"/>
    <x v="0"/>
    <x v="1"/>
    <x v="0"/>
    <x v="0"/>
    <s v="8-Jun-1963"/>
    <n v="9310.81"/>
    <x v="1"/>
    <x v="1"/>
    <x v="0"/>
    <x v="26"/>
  </r>
  <r>
    <s v="ID2016"/>
    <s v="Curley"/>
    <n v="28.48"/>
    <x v="21"/>
    <s v="Yes"/>
    <x v="0"/>
    <x v="1"/>
    <x v="3"/>
    <x v="1"/>
    <x v="1"/>
    <x v="1"/>
    <s v="12-Oct-1977"/>
    <n v="9315.41"/>
    <x v="0"/>
    <x v="1"/>
    <x v="3"/>
    <x v="38"/>
  </r>
  <r>
    <s v="ID2017"/>
    <s v="Zimmer"/>
    <n v="26.6"/>
    <x v="280"/>
    <s v="No"/>
    <x v="0"/>
    <x v="0"/>
    <x v="3"/>
    <x v="1"/>
    <x v="1"/>
    <x v="2"/>
    <s v="9-Jul-1988"/>
    <n v="9320.26"/>
    <x v="0"/>
    <x v="1"/>
    <x v="1"/>
    <x v="20"/>
  </r>
  <r>
    <s v="ID2018"/>
    <s v="Granski"/>
    <n v="25.27"/>
    <x v="334"/>
    <s v="No"/>
    <x v="0"/>
    <x v="0"/>
    <x v="3"/>
    <x v="1"/>
    <x v="1"/>
    <x v="1"/>
    <s v="12-Oct-1996"/>
    <n v="9338.61"/>
    <x v="0"/>
    <x v="1"/>
    <x v="2"/>
    <x v="9"/>
  </r>
  <r>
    <s v="ID2019"/>
    <s v="Dunn"/>
    <n v="34.484999999999999"/>
    <x v="577"/>
    <s v="Yes"/>
    <x v="0"/>
    <x v="1"/>
    <x v="3"/>
    <x v="1"/>
    <x v="0"/>
    <x v="2"/>
    <s v="1-Jul-1988"/>
    <n v="9344.2000000000007"/>
    <x v="0"/>
    <x v="1"/>
    <x v="5"/>
    <x v="20"/>
  </r>
  <r>
    <s v="ID2020"/>
    <s v="Regina"/>
    <n v="15.57"/>
    <x v="212"/>
    <s v="Yes"/>
    <x v="0"/>
    <x v="0"/>
    <x v="3"/>
    <x v="1"/>
    <x v="3"/>
    <x v="2"/>
    <s v="24-Nov-1969"/>
    <n v="9377.4500000000007"/>
    <x v="0"/>
    <x v="0"/>
    <x v="0"/>
    <x v="25"/>
  </r>
  <r>
    <s v="ID2021"/>
    <s v="O'Connor"/>
    <n v="30.36"/>
    <x v="464"/>
    <s v="No"/>
    <x v="0"/>
    <x v="0"/>
    <x v="0"/>
    <x v="1"/>
    <x v="0"/>
    <x v="0"/>
    <s v="26-Nov-1971"/>
    <n v="9377.9"/>
    <x v="0"/>
    <x v="1"/>
    <x v="0"/>
    <x v="40"/>
  </r>
  <r>
    <s v="ID2022"/>
    <s v="Howe"/>
    <n v="19.37"/>
    <x v="237"/>
    <s v="No"/>
    <x v="0"/>
    <x v="0"/>
    <x v="0"/>
    <x v="1"/>
    <x v="2"/>
    <x v="2"/>
    <s v="2-Dec-1975"/>
    <n v="9380.75"/>
    <x v="0"/>
    <x v="2"/>
    <x v="3"/>
    <x v="31"/>
  </r>
  <r>
    <s v="ID2023"/>
    <s v="Atwater"/>
    <n v="16.71"/>
    <x v="237"/>
    <s v="No"/>
    <x v="0"/>
    <x v="0"/>
    <x v="3"/>
    <x v="1"/>
    <x v="3"/>
    <x v="2"/>
    <s v="29-Dec-1971"/>
    <n v="9386.16"/>
    <x v="1"/>
    <x v="2"/>
    <x v="0"/>
    <x v="40"/>
  </r>
  <r>
    <s v="ID2024"/>
    <s v="Gurganus"/>
    <n v="24.1"/>
    <x v="171"/>
    <s v="Yes"/>
    <x v="0"/>
    <x v="0"/>
    <x v="3"/>
    <x v="1"/>
    <x v="2"/>
    <x v="2"/>
    <s v="20-Oct-1971"/>
    <n v="9391.35"/>
    <x v="1"/>
    <x v="0"/>
    <x v="4"/>
    <x v="40"/>
  </r>
  <r>
    <s v="ID2025"/>
    <s v="Holden"/>
    <n v="29.77"/>
    <x v="207"/>
    <s v="No"/>
    <x v="0"/>
    <x v="0"/>
    <x v="0"/>
    <x v="1"/>
    <x v="1"/>
    <x v="0"/>
    <s v="17-Oct-1976"/>
    <n v="9411.01"/>
    <x v="0"/>
    <x v="0"/>
    <x v="3"/>
    <x v="28"/>
  </r>
  <r>
    <s v="ID2026"/>
    <s v="Parton"/>
    <n v="46.53"/>
    <x v="95"/>
    <s v="Yes"/>
    <x v="0"/>
    <x v="0"/>
    <x v="0"/>
    <x v="1"/>
    <x v="0"/>
    <x v="2"/>
    <s v="30-Oct-1976"/>
    <n v="9414.92"/>
    <x v="0"/>
    <x v="2"/>
    <x v="4"/>
    <x v="28"/>
  </r>
  <r>
    <s v="ID2027"/>
    <s v="Downs"/>
    <n v="23.4"/>
    <x v="102"/>
    <s v="No"/>
    <x v="0"/>
    <x v="1"/>
    <x v="3"/>
    <x v="1"/>
    <x v="2"/>
    <x v="2"/>
    <s v="3-Nov-1976"/>
    <n v="9432.93"/>
    <x v="0"/>
    <x v="1"/>
    <x v="3"/>
    <x v="28"/>
  </r>
  <r>
    <s v="ID2028"/>
    <s v="Dent"/>
    <n v="30"/>
    <x v="280"/>
    <s v="Yes"/>
    <x v="0"/>
    <x v="0"/>
    <x v="0"/>
    <x v="1"/>
    <x v="0"/>
    <x v="2"/>
    <s v="27-Nov-1974"/>
    <n v="9447.25"/>
    <x v="0"/>
    <x v="1"/>
    <x v="3"/>
    <x v="46"/>
  </r>
  <r>
    <s v="ID2029"/>
    <s v="Ranti"/>
    <n v="29.15"/>
    <x v="470"/>
    <s v="Yes"/>
    <x v="0"/>
    <x v="0"/>
    <x v="0"/>
    <x v="1"/>
    <x v="1"/>
    <x v="2"/>
    <s v="8-Jun-1974"/>
    <n v="9447.3799999999992"/>
    <x v="0"/>
    <x v="0"/>
    <x v="3"/>
    <x v="15"/>
  </r>
  <r>
    <s v="ID2030"/>
    <s v="Ishaq"/>
    <n v="34.865000000000002"/>
    <x v="375"/>
    <s v="No"/>
    <x v="0"/>
    <x v="0"/>
    <x v="0"/>
    <x v="1"/>
    <x v="0"/>
    <x v="2"/>
    <s v="17-Jul-1979"/>
    <n v="9453.92"/>
    <x v="0"/>
    <x v="2"/>
    <x v="5"/>
    <x v="13"/>
  </r>
  <r>
    <s v="ID2031"/>
    <s v="Wiles"/>
    <n v="28.12"/>
    <x v="122"/>
    <s v="Yes"/>
    <x v="1"/>
    <x v="0"/>
    <x v="1"/>
    <x v="1"/>
    <x v="1"/>
    <x v="2"/>
    <s v="4-Jun-1969"/>
    <n v="9487.64"/>
    <x v="0"/>
    <x v="2"/>
    <x v="0"/>
    <x v="24"/>
  </r>
  <r>
    <s v="ID2032"/>
    <s v="Roberts"/>
    <n v="29.45"/>
    <x v="219"/>
    <s v="Yes"/>
    <x v="0"/>
    <x v="0"/>
    <x v="0"/>
    <x v="1"/>
    <x v="1"/>
    <x v="2"/>
    <s v="28-Nov-1976"/>
    <n v="9500.57"/>
    <x v="0"/>
    <x v="0"/>
    <x v="6"/>
    <x v="28"/>
  </r>
  <r>
    <s v="ID2033"/>
    <s v="Serafini"/>
    <n v="27.94"/>
    <x v="637"/>
    <s v="No"/>
    <x v="0"/>
    <x v="1"/>
    <x v="3"/>
    <x v="1"/>
    <x v="1"/>
    <x v="1"/>
    <s v="24-Aug-1969"/>
    <n v="9504.31"/>
    <x v="1"/>
    <x v="2"/>
    <x v="0"/>
    <x v="25"/>
  </r>
  <r>
    <s v="ID2034"/>
    <s v="Button"/>
    <n v="27.2"/>
    <x v="334"/>
    <s v="No"/>
    <x v="0"/>
    <x v="1"/>
    <x v="3"/>
    <x v="1"/>
    <x v="1"/>
    <x v="1"/>
    <s v="22-Aug-1992"/>
    <n v="9507.68"/>
    <x v="0"/>
    <x v="1"/>
    <x v="1"/>
    <x v="0"/>
  </r>
  <r>
    <s v="ID2035"/>
    <s v="Gaal"/>
    <n v="33.344999999999999"/>
    <x v="144"/>
    <s v="No"/>
    <x v="0"/>
    <x v="0"/>
    <x v="3"/>
    <x v="1"/>
    <x v="0"/>
    <x v="2"/>
    <s v="29-Nov-1971"/>
    <n v="9528.9"/>
    <x v="0"/>
    <x v="2"/>
    <x v="4"/>
    <x v="40"/>
  </r>
  <r>
    <s v="ID2036"/>
    <s v="Liptak"/>
    <n v="29.925000000000001"/>
    <x v="352"/>
    <s v="No"/>
    <x v="0"/>
    <x v="0"/>
    <x v="3"/>
    <x v="1"/>
    <x v="0"/>
    <x v="2"/>
    <s v="21-Dec-1973"/>
    <n v="9538.65"/>
    <x v="0"/>
    <x v="0"/>
    <x v="5"/>
    <x v="15"/>
  </r>
  <r>
    <s v="ID2037"/>
    <s v="Kellam"/>
    <n v="24.225000000000001"/>
    <x v="614"/>
    <s v="No"/>
    <x v="0"/>
    <x v="0"/>
    <x v="3"/>
    <x v="1"/>
    <x v="2"/>
    <x v="2"/>
    <s v="28-Jul-1975"/>
    <n v="9540.17"/>
    <x v="0"/>
    <x v="2"/>
    <x v="3"/>
    <x v="31"/>
  </r>
  <r>
    <s v="ID2038"/>
    <s v="Gordon"/>
    <n v="29.68"/>
    <x v="251"/>
    <s v="No"/>
    <x v="1"/>
    <x v="0"/>
    <x v="3"/>
    <x v="1"/>
    <x v="1"/>
    <x v="2"/>
    <s v="22-Sep-1972"/>
    <n v="9541.7000000000007"/>
    <x v="0"/>
    <x v="1"/>
    <x v="3"/>
    <x v="17"/>
  </r>
  <r>
    <s v="ID2039"/>
    <s v="Hyland"/>
    <n v="20.614999999999998"/>
    <x v="3"/>
    <s v="No"/>
    <x v="0"/>
    <x v="1"/>
    <x v="3"/>
    <x v="1"/>
    <x v="2"/>
    <x v="1"/>
    <s v="22-Sep-1972"/>
    <n v="9549.57"/>
    <x v="0"/>
    <x v="1"/>
    <x v="0"/>
    <x v="17"/>
  </r>
  <r>
    <s v="ID2040"/>
    <s v="Wagoner"/>
    <n v="32.119999999999997"/>
    <x v="196"/>
    <s v="No"/>
    <x v="1"/>
    <x v="0"/>
    <x v="3"/>
    <x v="1"/>
    <x v="0"/>
    <x v="2"/>
    <s v="1-Dec-1973"/>
    <n v="9566.99"/>
    <x v="0"/>
    <x v="1"/>
    <x v="1"/>
    <x v="15"/>
  </r>
  <r>
    <s v="ID2041"/>
    <s v="Thomas"/>
    <n v="27.36"/>
    <x v="21"/>
    <s v="No"/>
    <x v="0"/>
    <x v="0"/>
    <x v="0"/>
    <x v="1"/>
    <x v="1"/>
    <x v="1"/>
    <s v="4-Dec-1966"/>
    <n v="9582.5400000000009"/>
    <x v="1"/>
    <x v="2"/>
    <x v="0"/>
    <x v="14"/>
  </r>
  <r>
    <s v="ID2042"/>
    <s v="Goffi"/>
    <n v="17.385000000000002"/>
    <x v="85"/>
    <s v="No"/>
    <x v="0"/>
    <x v="0"/>
    <x v="0"/>
    <x v="1"/>
    <x v="3"/>
    <x v="1"/>
    <s v="28-Nov-1973"/>
    <n v="9583.89"/>
    <x v="0"/>
    <x v="0"/>
    <x v="1"/>
    <x v="15"/>
  </r>
  <r>
    <s v="ID2043"/>
    <s v="Salovaara"/>
    <n v="30.13"/>
    <x v="268"/>
    <s v="No"/>
    <x v="1"/>
    <x v="0"/>
    <x v="3"/>
    <x v="1"/>
    <x v="0"/>
    <x v="1"/>
    <s v="18-Oct-1981"/>
    <n v="9584.0400000000009"/>
    <x v="0"/>
    <x v="1"/>
    <x v="5"/>
    <x v="12"/>
  </r>
  <r>
    <s v="ID2044"/>
    <s v="ReID"/>
    <n v="25.44"/>
    <x v="60"/>
    <s v="Yes"/>
    <x v="0"/>
    <x v="1"/>
    <x v="3"/>
    <x v="1"/>
    <x v="1"/>
    <x v="1"/>
    <s v="15-Dec-1964"/>
    <n v="9597.6299999999992"/>
    <x v="1"/>
    <x v="0"/>
    <x v="0"/>
    <x v="36"/>
  </r>
  <r>
    <s v="ID2045"/>
    <s v="Allan"/>
    <n v="39.805"/>
    <x v="24"/>
    <s v="No"/>
    <x v="1"/>
    <x v="0"/>
    <x v="3"/>
    <x v="1"/>
    <x v="0"/>
    <x v="2"/>
    <s v="27-Dec-1972"/>
    <n v="9617.66"/>
    <x v="1"/>
    <x v="0"/>
    <x v="9"/>
    <x v="17"/>
  </r>
  <r>
    <s v="ID2046"/>
    <s v="McLaughlin"/>
    <n v="30.4"/>
    <x v="209"/>
    <s v="Yes"/>
    <x v="1"/>
    <x v="0"/>
    <x v="3"/>
    <x v="1"/>
    <x v="0"/>
    <x v="2"/>
    <s v="29-Aug-1982"/>
    <n v="9619.18"/>
    <x v="0"/>
    <x v="1"/>
    <x v="11"/>
    <x v="1"/>
  </r>
  <r>
    <s v="ID2047"/>
    <s v="Lee"/>
    <n v="23.18"/>
    <x v="180"/>
    <s v="No"/>
    <x v="1"/>
    <x v="0"/>
    <x v="3"/>
    <x v="1"/>
    <x v="2"/>
    <x v="2"/>
    <s v="29-Oct-1975"/>
    <n v="9620.33"/>
    <x v="1"/>
    <x v="0"/>
    <x v="1"/>
    <x v="31"/>
  </r>
  <r>
    <s v="ID2048"/>
    <s v="Tang"/>
    <n v="39.615000000000002"/>
    <x v="147"/>
    <s v="No"/>
    <x v="0"/>
    <x v="1"/>
    <x v="3"/>
    <x v="1"/>
    <x v="0"/>
    <x v="1"/>
    <s v="16-Dec-1970"/>
    <n v="9625.92"/>
    <x v="0"/>
    <x v="0"/>
    <x v="4"/>
    <x v="23"/>
  </r>
  <r>
    <s v="ID2049"/>
    <s v="Kennedy"/>
    <n v="30.59"/>
    <x v="562"/>
    <s v="Yes"/>
    <x v="0"/>
    <x v="1"/>
    <x v="3"/>
    <x v="1"/>
    <x v="0"/>
    <x v="1"/>
    <s v="23-Jun-1998"/>
    <n v="9628.7900000000009"/>
    <x v="0"/>
    <x v="2"/>
    <x v="2"/>
    <x v="33"/>
  </r>
  <r>
    <s v="ID2050"/>
    <s v="Condon"/>
    <n v="16.72"/>
    <x v="24"/>
    <s v="Yes"/>
    <x v="0"/>
    <x v="0"/>
    <x v="3"/>
    <x v="1"/>
    <x v="3"/>
    <x v="2"/>
    <s v="23-Oct-1972"/>
    <n v="9630.4"/>
    <x v="0"/>
    <x v="2"/>
    <x v="4"/>
    <x v="17"/>
  </r>
  <r>
    <s v="ID2051"/>
    <s v="Chepkwony"/>
    <n v="26.22"/>
    <x v="347"/>
    <s v="Yes"/>
    <x v="0"/>
    <x v="1"/>
    <x v="3"/>
    <x v="1"/>
    <x v="1"/>
    <x v="2"/>
    <s v="22-Jun-1968"/>
    <n v="9630.91"/>
    <x v="1"/>
    <x v="2"/>
    <x v="0"/>
    <x v="24"/>
  </r>
  <r>
    <s v="ID2052"/>
    <s v="Rodriguez"/>
    <n v="31.824999999999999"/>
    <x v="577"/>
    <s v="No"/>
    <x v="0"/>
    <x v="1"/>
    <x v="3"/>
    <x v="1"/>
    <x v="0"/>
    <x v="2"/>
    <s v="30-Sep-1970"/>
    <n v="9634.5400000000009"/>
    <x v="0"/>
    <x v="2"/>
    <x v="4"/>
    <x v="23"/>
  </r>
  <r>
    <s v="ID2053"/>
    <s v="Szynkarczuk"/>
    <n v="25.745000000000001"/>
    <x v="83"/>
    <s v="No"/>
    <x v="0"/>
    <x v="1"/>
    <x v="3"/>
    <x v="1"/>
    <x v="1"/>
    <x v="2"/>
    <s v="19-Jul-1971"/>
    <n v="9644.25"/>
    <x v="0"/>
    <x v="1"/>
    <x v="1"/>
    <x v="40"/>
  </r>
  <r>
    <s v="ID2054"/>
    <s v="Brill"/>
    <n v="24.605"/>
    <x v="133"/>
    <s v="No"/>
    <x v="0"/>
    <x v="1"/>
    <x v="3"/>
    <x v="1"/>
    <x v="2"/>
    <x v="2"/>
    <s v="8-Jul-1974"/>
    <n v="9653.81"/>
    <x v="0"/>
    <x v="2"/>
    <x v="4"/>
    <x v="46"/>
  </r>
  <r>
    <s v="ID2055"/>
    <s v="Adams"/>
    <n v="24.51"/>
    <x v="180"/>
    <s v="No"/>
    <x v="0"/>
    <x v="1"/>
    <x v="3"/>
    <x v="1"/>
    <x v="2"/>
    <x v="2"/>
    <s v="8-Aug-1981"/>
    <n v="9664.34"/>
    <x v="0"/>
    <x v="0"/>
    <x v="4"/>
    <x v="12"/>
  </r>
  <r>
    <s v="ID2056"/>
    <s v="Nunn"/>
    <n v="31.065000000000001"/>
    <x v="90"/>
    <s v="Yes"/>
    <x v="0"/>
    <x v="0"/>
    <x v="0"/>
    <x v="1"/>
    <x v="0"/>
    <x v="2"/>
    <s v="16-Sep-1966"/>
    <n v="9684.2900000000009"/>
    <x v="1"/>
    <x v="2"/>
    <x v="0"/>
    <x v="14"/>
  </r>
  <r>
    <s v="ID2057"/>
    <s v="Blair"/>
    <n v="28.12"/>
    <x v="203"/>
    <s v="No"/>
    <x v="0"/>
    <x v="0"/>
    <x v="0"/>
    <x v="1"/>
    <x v="1"/>
    <x v="2"/>
    <s v="7-Nov-1964"/>
    <n v="9698.42"/>
    <x v="1"/>
    <x v="0"/>
    <x v="0"/>
    <x v="36"/>
  </r>
  <r>
    <s v="ID2058"/>
    <s v="Sharkey"/>
    <n v="38.06"/>
    <x v="635"/>
    <s v="No"/>
    <x v="0"/>
    <x v="0"/>
    <x v="0"/>
    <x v="1"/>
    <x v="0"/>
    <x v="1"/>
    <s v="19-Sep-1977"/>
    <n v="9704.67"/>
    <x v="0"/>
    <x v="0"/>
    <x v="3"/>
    <x v="38"/>
  </r>
  <r>
    <s v="ID2059"/>
    <s v="Scalard"/>
    <n v="24.96"/>
    <x v="90"/>
    <s v="No"/>
    <x v="0"/>
    <x v="0"/>
    <x v="0"/>
    <x v="1"/>
    <x v="1"/>
    <x v="2"/>
    <s v="10-Jul-1972"/>
    <n v="9710.7099999999991"/>
    <x v="0"/>
    <x v="1"/>
    <x v="5"/>
    <x v="17"/>
  </r>
  <r>
    <s v="ID2060"/>
    <s v="Burget"/>
    <n v="17.670000000000002"/>
    <x v="102"/>
    <s v="Yes"/>
    <x v="0"/>
    <x v="0"/>
    <x v="0"/>
    <x v="1"/>
    <x v="3"/>
    <x v="2"/>
    <s v="12-Sep-1970"/>
    <n v="9722.77"/>
    <x v="1"/>
    <x v="1"/>
    <x v="9"/>
    <x v="23"/>
  </r>
  <r>
    <s v="ID2061"/>
    <s v="English"/>
    <n v="31.35"/>
    <x v="85"/>
    <s v="No"/>
    <x v="1"/>
    <x v="0"/>
    <x v="3"/>
    <x v="1"/>
    <x v="0"/>
    <x v="1"/>
    <s v="18-Aug-1970"/>
    <n v="9724.5300000000007"/>
    <x v="1"/>
    <x v="1"/>
    <x v="4"/>
    <x v="23"/>
  </r>
  <r>
    <s v="ID2062"/>
    <s v="Hampton"/>
    <n v="28.31"/>
    <x v="652"/>
    <s v="No"/>
    <x v="1"/>
    <x v="0"/>
    <x v="3"/>
    <x v="1"/>
    <x v="1"/>
    <x v="0"/>
    <s v="4-Jul-1970"/>
    <n v="9748.91"/>
    <x v="0"/>
    <x v="1"/>
    <x v="0"/>
    <x v="23"/>
  </r>
  <r>
    <s v="ID2063"/>
    <s v="Flynn"/>
    <n v="30.3"/>
    <x v="376"/>
    <s v="Yes"/>
    <x v="0"/>
    <x v="1"/>
    <x v="3"/>
    <x v="1"/>
    <x v="0"/>
    <x v="2"/>
    <s v="14-Jul-2001"/>
    <n v="9753.49"/>
    <x v="0"/>
    <x v="2"/>
    <x v="1"/>
    <x v="7"/>
  </r>
  <r>
    <s v="ID2064"/>
    <s v="Knast"/>
    <n v="26.4"/>
    <x v="21"/>
    <s v="Yes"/>
    <x v="0"/>
    <x v="0"/>
    <x v="0"/>
    <x v="1"/>
    <x v="1"/>
    <x v="1"/>
    <s v="5-Sep-1965"/>
    <n v="9764.08"/>
    <x v="1"/>
    <x v="1"/>
    <x v="1"/>
    <x v="19"/>
  </r>
  <r>
    <s v="ID2065"/>
    <s v="Lucas"/>
    <n v="22.135000000000002"/>
    <x v="135"/>
    <s v="Yes"/>
    <x v="0"/>
    <x v="0"/>
    <x v="0"/>
    <x v="1"/>
    <x v="2"/>
    <x v="2"/>
    <s v="7-Jul-1973"/>
    <n v="9778.35"/>
    <x v="0"/>
    <x v="2"/>
    <x v="3"/>
    <x v="15"/>
  </r>
  <r>
    <s v="ID2066"/>
    <s v="Thomas"/>
    <n v="17.399999999999999"/>
    <x v="146"/>
    <s v="Yes"/>
    <x v="0"/>
    <x v="0"/>
    <x v="0"/>
    <x v="1"/>
    <x v="3"/>
    <x v="2"/>
    <s v="8-Aug-1996"/>
    <n v="9787.32"/>
    <x v="0"/>
    <x v="0"/>
    <x v="7"/>
    <x v="9"/>
  </r>
  <r>
    <s v="ID2067"/>
    <s v="Cherewatti"/>
    <n v="28.06"/>
    <x v="640"/>
    <s v="No"/>
    <x v="0"/>
    <x v="0"/>
    <x v="0"/>
    <x v="1"/>
    <x v="1"/>
    <x v="0"/>
    <s v="7-Jun-1977"/>
    <n v="9788.8700000000008"/>
    <x v="1"/>
    <x v="2"/>
    <x v="0"/>
    <x v="28"/>
  </r>
  <r>
    <s v="ID2068"/>
    <s v="Olle"/>
    <n v="31.13"/>
    <x v="657"/>
    <s v="No"/>
    <x v="0"/>
    <x v="0"/>
    <x v="0"/>
    <x v="1"/>
    <x v="0"/>
    <x v="0"/>
    <s v="17-Sep-1973"/>
    <n v="9800.89"/>
    <x v="0"/>
    <x v="1"/>
    <x v="0"/>
    <x v="15"/>
  </r>
  <r>
    <s v="ID2069"/>
    <s v="Hamsi"/>
    <n v="18.46"/>
    <x v="174"/>
    <s v="No"/>
    <x v="0"/>
    <x v="0"/>
    <x v="0"/>
    <x v="1"/>
    <x v="3"/>
    <x v="2"/>
    <s v="28-Jun-1972"/>
    <n v="9819.25"/>
    <x v="0"/>
    <x v="2"/>
    <x v="5"/>
    <x v="17"/>
  </r>
  <r>
    <s v="ID2070"/>
    <s v="Finnegan"/>
    <n v="17.3"/>
    <x v="505"/>
    <s v="No"/>
    <x v="0"/>
    <x v="0"/>
    <x v="0"/>
    <x v="1"/>
    <x v="3"/>
    <x v="2"/>
    <s v="13-Aug-1992"/>
    <n v="9844.4500000000007"/>
    <x v="0"/>
    <x v="1"/>
    <x v="1"/>
    <x v="0"/>
  </r>
  <r>
    <s v="ID2071"/>
    <s v="Walsh"/>
    <n v="35.625"/>
    <x v="82"/>
    <s v="Yes"/>
    <x v="0"/>
    <x v="1"/>
    <x v="3"/>
    <x v="1"/>
    <x v="0"/>
    <x v="2"/>
    <s v="4-Nov-1968"/>
    <n v="9850.43"/>
    <x v="1"/>
    <x v="0"/>
    <x v="4"/>
    <x v="24"/>
  </r>
  <r>
    <s v="ID2072"/>
    <s v="Villa"/>
    <n v="20.234999999999999"/>
    <x v="331"/>
    <s v="Yes"/>
    <x v="1"/>
    <x v="0"/>
    <x v="1"/>
    <x v="1"/>
    <x v="2"/>
    <x v="1"/>
    <s v="23-Oct-1971"/>
    <n v="9855.1299999999992"/>
    <x v="0"/>
    <x v="0"/>
    <x v="0"/>
    <x v="40"/>
  </r>
  <r>
    <s v="ID2073"/>
    <s v="Cable"/>
    <n v="27.55"/>
    <x v="176"/>
    <s v="Yes"/>
    <x v="0"/>
    <x v="1"/>
    <x v="3"/>
    <x v="1"/>
    <x v="1"/>
    <x v="2"/>
    <s v="17-Jul-1971"/>
    <n v="9861.0300000000007"/>
    <x v="0"/>
    <x v="2"/>
    <x v="4"/>
    <x v="40"/>
  </r>
  <r>
    <s v="ID2074"/>
    <s v="Eiring"/>
    <n v="17.97"/>
    <x v="562"/>
    <s v="No"/>
    <x v="0"/>
    <x v="0"/>
    <x v="0"/>
    <x v="1"/>
    <x v="3"/>
    <x v="1"/>
    <s v="20-Oct-1969"/>
    <n v="9863.4699999999993"/>
    <x v="1"/>
    <x v="0"/>
    <x v="1"/>
    <x v="25"/>
  </r>
  <r>
    <s v="ID2075"/>
    <s v="Connor"/>
    <n v="29.98"/>
    <x v="100"/>
    <s v="No"/>
    <x v="1"/>
    <x v="0"/>
    <x v="3"/>
    <x v="1"/>
    <x v="0"/>
    <x v="1"/>
    <s v="9-Nov-1971"/>
    <n v="9866.2999999999993"/>
    <x v="0"/>
    <x v="0"/>
    <x v="3"/>
    <x v="40"/>
  </r>
  <r>
    <s v="ID2076"/>
    <s v="Friedman"/>
    <n v="33.659999999999997"/>
    <x v="267"/>
    <s v="Yes"/>
    <x v="0"/>
    <x v="0"/>
    <x v="3"/>
    <x v="1"/>
    <x v="0"/>
    <x v="2"/>
    <s v="13-Aug-1969"/>
    <n v="9869.81"/>
    <x v="1"/>
    <x v="0"/>
    <x v="1"/>
    <x v="25"/>
  </r>
  <r>
    <s v="ID2077"/>
    <s v="Croker"/>
    <n v="32.67"/>
    <x v="515"/>
    <s v="Yes"/>
    <x v="0"/>
    <x v="0"/>
    <x v="3"/>
    <x v="1"/>
    <x v="0"/>
    <x v="2"/>
    <s v="6-Jul-1998"/>
    <n v="9870.59"/>
    <x v="0"/>
    <x v="2"/>
    <x v="7"/>
    <x v="33"/>
  </r>
  <r>
    <s v="ID2078"/>
    <s v="Beganics"/>
    <n v="30.5"/>
    <x v="169"/>
    <s v="Yes"/>
    <x v="0"/>
    <x v="0"/>
    <x v="3"/>
    <x v="1"/>
    <x v="0"/>
    <x v="1"/>
    <s v="22-Dec-1971"/>
    <n v="9872.7000000000007"/>
    <x v="0"/>
    <x v="2"/>
    <x v="4"/>
    <x v="40"/>
  </r>
  <r>
    <s v="ID2079"/>
    <s v="Huberty"/>
    <n v="23.1"/>
    <x v="563"/>
    <s v="Yes"/>
    <x v="0"/>
    <x v="0"/>
    <x v="3"/>
    <x v="1"/>
    <x v="2"/>
    <x v="1"/>
    <s v="3-Jul-1971"/>
    <n v="9875.68"/>
    <x v="0"/>
    <x v="0"/>
    <x v="3"/>
    <x v="40"/>
  </r>
  <r>
    <s v="ID2080"/>
    <s v="Jacobs"/>
    <n v="39.49"/>
    <x v="358"/>
    <s v="No"/>
    <x v="0"/>
    <x v="0"/>
    <x v="3"/>
    <x v="1"/>
    <x v="0"/>
    <x v="2"/>
    <s v="8-Nov-1971"/>
    <n v="9880.07"/>
    <x v="0"/>
    <x v="0"/>
    <x v="4"/>
    <x v="40"/>
  </r>
  <r>
    <s v="ID2081"/>
    <s v="Hazlehurst"/>
    <n v="33.99"/>
    <x v="188"/>
    <s v="No"/>
    <x v="0"/>
    <x v="0"/>
    <x v="3"/>
    <x v="1"/>
    <x v="0"/>
    <x v="2"/>
    <s v="5-Nov-1966"/>
    <n v="9890.23"/>
    <x v="1"/>
    <x v="0"/>
    <x v="0"/>
    <x v="14"/>
  </r>
  <r>
    <s v="ID2082"/>
    <s v="Marin"/>
    <n v="27.72"/>
    <x v="658"/>
    <s v="No"/>
    <x v="0"/>
    <x v="0"/>
    <x v="3"/>
    <x v="1"/>
    <x v="1"/>
    <x v="0"/>
    <s v="8-Jul-1996"/>
    <n v="9894.69"/>
    <x v="0"/>
    <x v="0"/>
    <x v="1"/>
    <x v="9"/>
  </r>
  <r>
    <s v="ID2083"/>
    <s v="Dear"/>
    <n v="30.59"/>
    <x v="659"/>
    <s v="No"/>
    <x v="0"/>
    <x v="0"/>
    <x v="0"/>
    <x v="1"/>
    <x v="0"/>
    <x v="0"/>
    <s v="17-Aug-1962"/>
    <n v="9907.83"/>
    <x v="1"/>
    <x v="2"/>
    <x v="0"/>
    <x v="26"/>
  </r>
  <r>
    <s v="ID2084"/>
    <s v="Lederer"/>
    <n v="22.6"/>
    <x v="60"/>
    <s v="No"/>
    <x v="0"/>
    <x v="0"/>
    <x v="3"/>
    <x v="1"/>
    <x v="2"/>
    <x v="1"/>
    <s v="14-Sep-1972"/>
    <n v="9910.36"/>
    <x v="0"/>
    <x v="0"/>
    <x v="1"/>
    <x v="17"/>
  </r>
  <r>
    <s v="ID2085"/>
    <s v="Robson"/>
    <n v="28.785"/>
    <x v="163"/>
    <s v="No"/>
    <x v="0"/>
    <x v="0"/>
    <x v="0"/>
    <x v="1"/>
    <x v="1"/>
    <x v="0"/>
    <s v="19-Aug-1985"/>
    <n v="9930.64"/>
    <x v="0"/>
    <x v="0"/>
    <x v="11"/>
    <x v="44"/>
  </r>
  <r>
    <s v="ID2086"/>
    <s v="Galvan"/>
    <n v="50.38"/>
    <x v="330"/>
    <s v="No"/>
    <x v="0"/>
    <x v="0"/>
    <x v="0"/>
    <x v="1"/>
    <x v="0"/>
    <x v="1"/>
    <s v="3-Dec-1983"/>
    <n v="9931.9599999999991"/>
    <x v="0"/>
    <x v="2"/>
    <x v="1"/>
    <x v="39"/>
  </r>
  <r>
    <s v="ID2087"/>
    <s v="Walsh"/>
    <n v="35.200000000000003"/>
    <x v="141"/>
    <s v="No"/>
    <x v="0"/>
    <x v="0"/>
    <x v="0"/>
    <x v="1"/>
    <x v="0"/>
    <x v="2"/>
    <s v="11-Sep-1964"/>
    <n v="9933.44"/>
    <x v="1"/>
    <x v="0"/>
    <x v="0"/>
    <x v="36"/>
  </r>
  <r>
    <s v="ID2088"/>
    <s v="Teeuwen"/>
    <n v="35.72"/>
    <x v="335"/>
    <s v="Yes"/>
    <x v="0"/>
    <x v="0"/>
    <x v="0"/>
    <x v="1"/>
    <x v="0"/>
    <x v="2"/>
    <s v="26-Dec-1971"/>
    <n v="9957.7199999999993"/>
    <x v="0"/>
    <x v="0"/>
    <x v="14"/>
    <x v="40"/>
  </r>
  <r>
    <s v="ID2089"/>
    <s v="List"/>
    <n v="24.51"/>
    <x v="164"/>
    <s v="No"/>
    <x v="0"/>
    <x v="0"/>
    <x v="0"/>
    <x v="1"/>
    <x v="2"/>
    <x v="2"/>
    <s v="6-Oct-1971"/>
    <n v="9964.06"/>
    <x v="0"/>
    <x v="2"/>
    <x v="12"/>
    <x v="40"/>
  </r>
  <r>
    <s v="ID2090"/>
    <s v="Shafar"/>
    <n v="23.844999999999999"/>
    <x v="46"/>
    <s v="No"/>
    <x v="0"/>
    <x v="0"/>
    <x v="0"/>
    <x v="1"/>
    <x v="2"/>
    <x v="2"/>
    <s v="3-Jul-1988"/>
    <n v="10011.44"/>
    <x v="1"/>
    <x v="0"/>
    <x v="2"/>
    <x v="20"/>
  </r>
  <r>
    <s v="ID2091"/>
    <s v="Copenhaver"/>
    <n v="15.68"/>
    <x v="635"/>
    <s v="Yes"/>
    <x v="0"/>
    <x v="0"/>
    <x v="3"/>
    <x v="1"/>
    <x v="3"/>
    <x v="1"/>
    <s v="28-Dec-1979"/>
    <n v="10027.15"/>
    <x v="1"/>
    <x v="1"/>
    <x v="5"/>
    <x v="13"/>
  </r>
  <r>
    <s v="ID2092"/>
    <s v="Stump"/>
    <n v="32.395000000000003"/>
    <x v="485"/>
    <s v="No"/>
    <x v="0"/>
    <x v="0"/>
    <x v="0"/>
    <x v="1"/>
    <x v="0"/>
    <x v="0"/>
    <s v="30-Aug-1974"/>
    <n v="10043.25"/>
    <x v="1"/>
    <x v="2"/>
    <x v="3"/>
    <x v="46"/>
  </r>
  <r>
    <s v="ID2093"/>
    <s v="Wehrman"/>
    <n v="23.655000000000001"/>
    <x v="563"/>
    <s v="No"/>
    <x v="0"/>
    <x v="0"/>
    <x v="3"/>
    <x v="1"/>
    <x v="2"/>
    <x v="1"/>
    <s v="22-Aug-1969"/>
    <n v="10065.41"/>
    <x v="1"/>
    <x v="2"/>
    <x v="4"/>
    <x v="25"/>
  </r>
  <r>
    <s v="ID2094"/>
    <s v="Sischo"/>
    <n v="28.4"/>
    <x v="412"/>
    <s v="No"/>
    <x v="0"/>
    <x v="1"/>
    <x v="3"/>
    <x v="1"/>
    <x v="1"/>
    <x v="1"/>
    <s v="27-Oct-1969"/>
    <n v="10072.06"/>
    <x v="1"/>
    <x v="1"/>
    <x v="6"/>
    <x v="25"/>
  </r>
  <r>
    <s v="ID2095"/>
    <s v="Fonti"/>
    <n v="35.42"/>
    <x v="202"/>
    <s v="Yes"/>
    <x v="0"/>
    <x v="0"/>
    <x v="0"/>
    <x v="1"/>
    <x v="0"/>
    <x v="2"/>
    <s v="3-Jul-1969"/>
    <n v="10085.85"/>
    <x v="1"/>
    <x v="0"/>
    <x v="4"/>
    <x v="25"/>
  </r>
  <r>
    <s v="ID2096"/>
    <s v="Merlis"/>
    <n v="26.18"/>
    <x v="65"/>
    <s v="No"/>
    <x v="1"/>
    <x v="0"/>
    <x v="3"/>
    <x v="1"/>
    <x v="1"/>
    <x v="1"/>
    <s v="19-Dec-1976"/>
    <n v="10096.969999999999"/>
    <x v="1"/>
    <x v="2"/>
    <x v="4"/>
    <x v="28"/>
  </r>
  <r>
    <s v="ID2097"/>
    <s v="Hasegawa"/>
    <n v="20.8"/>
    <x v="189"/>
    <s v="Yes"/>
    <x v="0"/>
    <x v="0"/>
    <x v="0"/>
    <x v="1"/>
    <x v="2"/>
    <x v="2"/>
    <s v="19-Oct-1972"/>
    <n v="10106.129999999999"/>
    <x v="1"/>
    <x v="1"/>
    <x v="3"/>
    <x v="17"/>
  </r>
  <r>
    <s v="ID2098"/>
    <s v="Haselden"/>
    <n v="15.82"/>
    <x v="192"/>
    <s v="No"/>
    <x v="0"/>
    <x v="0"/>
    <x v="0"/>
    <x v="1"/>
    <x v="3"/>
    <x v="2"/>
    <s v="8-Aug-1972"/>
    <n v="10107.219999999999"/>
    <x v="1"/>
    <x v="1"/>
    <x v="0"/>
    <x v="17"/>
  </r>
  <r>
    <s v="ID2099"/>
    <s v="Simonson"/>
    <n v="17.670000000000002"/>
    <x v="226"/>
    <s v="No"/>
    <x v="0"/>
    <x v="0"/>
    <x v="0"/>
    <x v="1"/>
    <x v="3"/>
    <x v="2"/>
    <s v="2-Jul-1975"/>
    <n v="10115.01"/>
    <x v="1"/>
    <x v="0"/>
    <x v="1"/>
    <x v="31"/>
  </r>
  <r>
    <s v="ID2100"/>
    <s v="Montag"/>
    <n v="31.92"/>
    <x v="53"/>
    <s v="No"/>
    <x v="0"/>
    <x v="0"/>
    <x v="0"/>
    <x v="1"/>
    <x v="0"/>
    <x v="0"/>
    <s v="30-Dec-1974"/>
    <n v="10141.14"/>
    <x v="1"/>
    <x v="1"/>
    <x v="9"/>
    <x v="46"/>
  </r>
  <r>
    <s v="ID2101"/>
    <s v="Deroian"/>
    <n v="28.975000000000001"/>
    <x v="580"/>
    <s v="No"/>
    <x v="0"/>
    <x v="0"/>
    <x v="0"/>
    <x v="1"/>
    <x v="1"/>
    <x v="0"/>
    <s v="12-Jun-1981"/>
    <n v="10146.129999999999"/>
    <x v="1"/>
    <x v="1"/>
    <x v="11"/>
    <x v="12"/>
  </r>
  <r>
    <s v="ID2102"/>
    <s v="Goetz"/>
    <n v="31.73"/>
    <x v="226"/>
    <s v="Yes"/>
    <x v="1"/>
    <x v="0"/>
    <x v="1"/>
    <x v="1"/>
    <x v="0"/>
    <x v="2"/>
    <s v="13-Oct-1973"/>
    <n v="10156.780000000001"/>
    <x v="1"/>
    <x v="2"/>
    <x v="1"/>
    <x v="15"/>
  </r>
  <r>
    <s v="ID2103"/>
    <s v="Brady"/>
    <n v="28.88"/>
    <x v="34"/>
    <s v="Yes"/>
    <x v="1"/>
    <x v="0"/>
    <x v="1"/>
    <x v="1"/>
    <x v="1"/>
    <x v="1"/>
    <s v="10-Jul-1972"/>
    <n v="10160.870000000001"/>
    <x v="1"/>
    <x v="0"/>
    <x v="11"/>
    <x v="17"/>
  </r>
  <r>
    <s v="ID2104"/>
    <s v="Moran"/>
    <n v="25.555"/>
    <x v="78"/>
    <s v="No"/>
    <x v="0"/>
    <x v="1"/>
    <x v="3"/>
    <x v="1"/>
    <x v="1"/>
    <x v="2"/>
    <s v="16-Oct-1985"/>
    <n v="10191.82"/>
    <x v="1"/>
    <x v="2"/>
    <x v="2"/>
    <x v="44"/>
  </r>
  <r>
    <s v="ID2105"/>
    <s v="Strickler"/>
    <n v="37.29"/>
    <x v="135"/>
    <s v="No"/>
    <x v="1"/>
    <x v="0"/>
    <x v="3"/>
    <x v="1"/>
    <x v="0"/>
    <x v="2"/>
    <s v="24-Dec-1970"/>
    <n v="10197.77"/>
    <x v="1"/>
    <x v="1"/>
    <x v="3"/>
    <x v="23"/>
  </r>
  <r>
    <s v="ID2106"/>
    <s v="Simone"/>
    <n v="40.28"/>
    <x v="184"/>
    <s v="No"/>
    <x v="1"/>
    <x v="0"/>
    <x v="3"/>
    <x v="1"/>
    <x v="0"/>
    <x v="1"/>
    <s v="26-Sep-1967"/>
    <n v="10214.64"/>
    <x v="1"/>
    <x v="2"/>
    <x v="4"/>
    <x v="30"/>
  </r>
  <r>
    <s v="ID2107"/>
    <s v="Von Rock"/>
    <n v="40.185000000000002"/>
    <x v="497"/>
    <s v="No"/>
    <x v="1"/>
    <x v="0"/>
    <x v="3"/>
    <x v="1"/>
    <x v="0"/>
    <x v="2"/>
    <s v="28-Jun-1967"/>
    <n v="10226.280000000001"/>
    <x v="1"/>
    <x v="0"/>
    <x v="0"/>
    <x v="30"/>
  </r>
  <r>
    <s v="ID2108"/>
    <s v="Woodard"/>
    <n v="23.57"/>
    <x v="105"/>
    <s v="No"/>
    <x v="0"/>
    <x v="0"/>
    <x v="0"/>
    <x v="1"/>
    <x v="2"/>
    <x v="1"/>
    <s v="23-Sep-1968"/>
    <n v="10231.5"/>
    <x v="1"/>
    <x v="1"/>
    <x v="1"/>
    <x v="24"/>
  </r>
  <r>
    <s v="ID2109"/>
    <s v="Li"/>
    <n v="35.625"/>
    <x v="200"/>
    <s v="No"/>
    <x v="1"/>
    <x v="0"/>
    <x v="3"/>
    <x v="1"/>
    <x v="0"/>
    <x v="1"/>
    <s v="15-Aug-1975"/>
    <n v="10259.129999999999"/>
    <x v="1"/>
    <x v="2"/>
    <x v="4"/>
    <x v="31"/>
  </r>
  <r>
    <s v="ID2110"/>
    <s v="Sinda"/>
    <n v="33.155000000000001"/>
    <x v="192"/>
    <s v="No"/>
    <x v="1"/>
    <x v="0"/>
    <x v="3"/>
    <x v="1"/>
    <x v="0"/>
    <x v="2"/>
    <s v="27-Nov-1973"/>
    <n v="10269.459999999999"/>
    <x v="1"/>
    <x v="0"/>
    <x v="1"/>
    <x v="15"/>
  </r>
  <r>
    <s v="ID2111"/>
    <s v="Rydland"/>
    <n v="31.92"/>
    <x v="264"/>
    <s v="No"/>
    <x v="1"/>
    <x v="0"/>
    <x v="3"/>
    <x v="1"/>
    <x v="0"/>
    <x v="2"/>
    <s v="21-Jun-1970"/>
    <n v="10274.33"/>
    <x v="1"/>
    <x v="1"/>
    <x v="3"/>
    <x v="23"/>
  </r>
  <r>
    <s v="ID2112"/>
    <s v="Vespa"/>
    <n v="30.305"/>
    <x v="31"/>
    <s v="No"/>
    <x v="1"/>
    <x v="0"/>
    <x v="3"/>
    <x v="1"/>
    <x v="0"/>
    <x v="2"/>
    <s v="14-Sep-1988"/>
    <n v="10276.99"/>
    <x v="1"/>
    <x v="1"/>
    <x v="5"/>
    <x v="20"/>
  </r>
  <r>
    <s v="ID2113"/>
    <s v="Meadows"/>
    <n v="30.114999999999998"/>
    <x v="24"/>
    <s v="No"/>
    <x v="1"/>
    <x v="0"/>
    <x v="3"/>
    <x v="1"/>
    <x v="0"/>
    <x v="2"/>
    <s v="24-Sep-1963"/>
    <n v="10308.040000000001"/>
    <x v="1"/>
    <x v="1"/>
    <x v="0"/>
    <x v="4"/>
  </r>
  <r>
    <s v="ID2114"/>
    <s v="Toppen"/>
    <n v="24.09"/>
    <x v="270"/>
    <s v="No"/>
    <x v="1"/>
    <x v="0"/>
    <x v="3"/>
    <x v="1"/>
    <x v="2"/>
    <x v="2"/>
    <s v="12-Jul-1962"/>
    <n v="10310.780000000001"/>
    <x v="1"/>
    <x v="0"/>
    <x v="1"/>
    <x v="26"/>
  </r>
  <r>
    <s v="ID2115"/>
    <s v="Ermer"/>
    <n v="28.215"/>
    <x v="139"/>
    <s v="No"/>
    <x v="1"/>
    <x v="0"/>
    <x v="3"/>
    <x v="1"/>
    <x v="1"/>
    <x v="2"/>
    <s v="17-Nov-1991"/>
    <n v="10315.91"/>
    <x v="1"/>
    <x v="2"/>
    <x v="1"/>
    <x v="18"/>
  </r>
  <r>
    <s v="ID2116"/>
    <s v="Dionne"/>
    <n v="26.315000000000001"/>
    <x v="324"/>
    <s v="No"/>
    <x v="1"/>
    <x v="0"/>
    <x v="3"/>
    <x v="1"/>
    <x v="1"/>
    <x v="2"/>
    <s v="21-Aug-1991"/>
    <n v="10322.9"/>
    <x v="1"/>
    <x v="1"/>
    <x v="2"/>
    <x v="18"/>
  </r>
  <r>
    <s v="ID2117"/>
    <s v="Stasulli"/>
    <n v="25.08"/>
    <x v="111"/>
    <s v="No"/>
    <x v="1"/>
    <x v="0"/>
    <x v="3"/>
    <x v="1"/>
    <x v="1"/>
    <x v="2"/>
    <s v="1-Dec-1970"/>
    <n v="10325.209999999999"/>
    <x v="1"/>
    <x v="0"/>
    <x v="4"/>
    <x v="23"/>
  </r>
  <r>
    <s v="ID2118"/>
    <s v="Duran"/>
    <n v="15.41"/>
    <x v="31"/>
    <s v="No"/>
    <x v="0"/>
    <x v="0"/>
    <x v="0"/>
    <x v="1"/>
    <x v="3"/>
    <x v="2"/>
    <s v="21-Jul-1982"/>
    <n v="10329.06"/>
    <x v="1"/>
    <x v="1"/>
    <x v="5"/>
    <x v="1"/>
  </r>
  <r>
    <s v="ID2119"/>
    <s v="Klundt"/>
    <n v="23.83"/>
    <x v="251"/>
    <s v="No"/>
    <x v="0"/>
    <x v="0"/>
    <x v="0"/>
    <x v="1"/>
    <x v="2"/>
    <x v="2"/>
    <s v="19-Jul-1968"/>
    <n v="10338.93"/>
    <x v="1"/>
    <x v="1"/>
    <x v="0"/>
    <x v="24"/>
  </r>
  <r>
    <s v="ID2120"/>
    <s v="Waters"/>
    <n v="36"/>
    <x v="497"/>
    <s v="No"/>
    <x v="1"/>
    <x v="0"/>
    <x v="3"/>
    <x v="1"/>
    <x v="0"/>
    <x v="2"/>
    <s v="29-Sep-1974"/>
    <n v="10352.48"/>
    <x v="1"/>
    <x v="1"/>
    <x v="1"/>
    <x v="46"/>
  </r>
  <r>
    <s v="ID2121"/>
    <s v="Rusk"/>
    <n v="28.82"/>
    <x v="450"/>
    <s v="No"/>
    <x v="1"/>
    <x v="0"/>
    <x v="3"/>
    <x v="1"/>
    <x v="1"/>
    <x v="2"/>
    <s v="17-Jun-1969"/>
    <n v="10355.64"/>
    <x v="1"/>
    <x v="1"/>
    <x v="1"/>
    <x v="25"/>
  </r>
  <r>
    <s v="ID2122"/>
    <s v="Gersbach"/>
    <n v="28.05"/>
    <x v="58"/>
    <s v="No"/>
    <x v="1"/>
    <x v="0"/>
    <x v="3"/>
    <x v="1"/>
    <x v="1"/>
    <x v="1"/>
    <s v="6-Sep-1971"/>
    <n v="10356.67"/>
    <x v="1"/>
    <x v="1"/>
    <x v="11"/>
    <x v="40"/>
  </r>
  <r>
    <s v="ID2123"/>
    <s v="Taylor-Watson"/>
    <n v="27.1"/>
    <x v="150"/>
    <s v="No"/>
    <x v="1"/>
    <x v="0"/>
    <x v="3"/>
    <x v="1"/>
    <x v="1"/>
    <x v="2"/>
    <s v="29-Sep-1973"/>
    <n v="10370.91"/>
    <x v="1"/>
    <x v="0"/>
    <x v="3"/>
    <x v="15"/>
  </r>
  <r>
    <s v="ID2124"/>
    <s v="Crawford"/>
    <n v="24.3"/>
    <x v="148"/>
    <s v="Yes"/>
    <x v="1"/>
    <x v="0"/>
    <x v="3"/>
    <x v="1"/>
    <x v="2"/>
    <x v="1"/>
    <s v="19-Sep-1973"/>
    <n v="10381.48"/>
    <x v="1"/>
    <x v="0"/>
    <x v="0"/>
    <x v="15"/>
  </r>
  <r>
    <s v="ID2125"/>
    <s v="Levitsky"/>
    <n v="30.72"/>
    <x v="87"/>
    <s v="No"/>
    <x v="1"/>
    <x v="0"/>
    <x v="3"/>
    <x v="1"/>
    <x v="0"/>
    <x v="1"/>
    <s v="7-Jul-1969"/>
    <n v="10403.27"/>
    <x v="1"/>
    <x v="2"/>
    <x v="13"/>
    <x v="25"/>
  </r>
  <r>
    <s v="ID2126"/>
    <s v="Carroll"/>
    <n v="37.43"/>
    <x v="176"/>
    <s v="No"/>
    <x v="0"/>
    <x v="1"/>
    <x v="3"/>
    <x v="1"/>
    <x v="0"/>
    <x v="2"/>
    <s v="5-Jun-1975"/>
    <n v="10407.09"/>
    <x v="1"/>
    <x v="1"/>
    <x v="15"/>
    <x v="46"/>
  </r>
  <r>
    <s v="ID2127"/>
    <s v="Campos"/>
    <n v="25.74"/>
    <x v="652"/>
    <s v="Yes"/>
    <x v="0"/>
    <x v="1"/>
    <x v="3"/>
    <x v="1"/>
    <x v="1"/>
    <x v="0"/>
    <s v="24-Oct-1980"/>
    <n v="10407.98"/>
    <x v="1"/>
    <x v="1"/>
    <x v="5"/>
    <x v="3"/>
  </r>
  <r>
    <s v="ID2128"/>
    <s v="Flajslik"/>
    <n v="36.575000000000003"/>
    <x v="252"/>
    <s v="No"/>
    <x v="0"/>
    <x v="1"/>
    <x v="3"/>
    <x v="1"/>
    <x v="0"/>
    <x v="2"/>
    <s v="11-Oct-1973"/>
    <n v="10419.59"/>
    <x v="1"/>
    <x v="2"/>
    <x v="11"/>
    <x v="15"/>
  </r>
  <r>
    <s v="ID2129"/>
    <s v="Chua"/>
    <n v="35.15"/>
    <x v="324"/>
    <s v="No"/>
    <x v="0"/>
    <x v="1"/>
    <x v="3"/>
    <x v="1"/>
    <x v="0"/>
    <x v="2"/>
    <s v="25-Nov-1979"/>
    <n v="10419.65"/>
    <x v="1"/>
    <x v="2"/>
    <x v="11"/>
    <x v="13"/>
  </r>
  <r>
    <s v="ID2130"/>
    <s v="Wiltse"/>
    <n v="32.11"/>
    <x v="46"/>
    <s v="No"/>
    <x v="0"/>
    <x v="1"/>
    <x v="3"/>
    <x v="1"/>
    <x v="0"/>
    <x v="2"/>
    <s v="23-Aug-1968"/>
    <n v="10435.07"/>
    <x v="1"/>
    <x v="1"/>
    <x v="9"/>
    <x v="24"/>
  </r>
  <r>
    <s v="ID2131"/>
    <s v="Fisher"/>
    <n v="30.495000000000001"/>
    <x v="436"/>
    <s v="No"/>
    <x v="0"/>
    <x v="1"/>
    <x v="3"/>
    <x v="1"/>
    <x v="0"/>
    <x v="2"/>
    <s v="29-Aug-1968"/>
    <n v="10436.1"/>
    <x v="1"/>
    <x v="0"/>
    <x v="4"/>
    <x v="24"/>
  </r>
  <r>
    <s v="ID2132"/>
    <s v="Wilzbacher"/>
    <n v="29.24"/>
    <x v="299"/>
    <s v="No"/>
    <x v="1"/>
    <x v="0"/>
    <x v="3"/>
    <x v="1"/>
    <x v="1"/>
    <x v="2"/>
    <s v="8-Nov-1968"/>
    <n v="10450.549999999999"/>
    <x v="1"/>
    <x v="1"/>
    <x v="4"/>
    <x v="24"/>
  </r>
  <r>
    <s v="ID2133"/>
    <s v="Thayer"/>
    <n v="22.515000000000001"/>
    <x v="623"/>
    <s v="No"/>
    <x v="0"/>
    <x v="1"/>
    <x v="3"/>
    <x v="1"/>
    <x v="2"/>
    <x v="1"/>
    <s v="14-Oct-1964"/>
    <n v="10455.1"/>
    <x v="1"/>
    <x v="1"/>
    <x v="1"/>
    <x v="36"/>
  </r>
  <r>
    <s v="ID2134"/>
    <s v="Brosseau"/>
    <n v="15.65"/>
    <x v="80"/>
    <s v="No"/>
    <x v="0"/>
    <x v="0"/>
    <x v="0"/>
    <x v="1"/>
    <x v="3"/>
    <x v="2"/>
    <s v="3-Aug-1976"/>
    <n v="10455.14"/>
    <x v="1"/>
    <x v="2"/>
    <x v="5"/>
    <x v="28"/>
  </r>
  <r>
    <s v="ID2135"/>
    <s v="Phares"/>
    <n v="27.36"/>
    <x v="450"/>
    <s v="Yes"/>
    <x v="0"/>
    <x v="0"/>
    <x v="0"/>
    <x v="1"/>
    <x v="1"/>
    <x v="2"/>
    <s v="27-Jul-1964"/>
    <n v="10459.19"/>
    <x v="1"/>
    <x v="1"/>
    <x v="0"/>
    <x v="36"/>
  </r>
  <r>
    <s v="ID2136"/>
    <s v="Curley"/>
    <n v="22.3"/>
    <x v="143"/>
    <s v="Yes"/>
    <x v="0"/>
    <x v="0"/>
    <x v="0"/>
    <x v="1"/>
    <x v="2"/>
    <x v="2"/>
    <s v="22-Sep-1969"/>
    <n v="10461.98"/>
    <x v="1"/>
    <x v="1"/>
    <x v="1"/>
    <x v="25"/>
  </r>
  <r>
    <s v="ID2137"/>
    <s v="Johnston"/>
    <n v="26.03"/>
    <x v="336"/>
    <s v="Yes"/>
    <x v="0"/>
    <x v="0"/>
    <x v="0"/>
    <x v="1"/>
    <x v="1"/>
    <x v="1"/>
    <s v="28-Jun-1987"/>
    <n v="10464.83"/>
    <x v="1"/>
    <x v="1"/>
    <x v="1"/>
    <x v="29"/>
  </r>
  <r>
    <s v="ID2138"/>
    <s v="Padula"/>
    <n v="27.74"/>
    <x v="144"/>
    <s v="No"/>
    <x v="1"/>
    <x v="0"/>
    <x v="3"/>
    <x v="1"/>
    <x v="1"/>
    <x v="2"/>
    <s v="21-Aug-1978"/>
    <n v="10486.55"/>
    <x v="1"/>
    <x v="0"/>
    <x v="11"/>
    <x v="22"/>
  </r>
  <r>
    <s v="ID2139"/>
    <s v="Gamirov"/>
    <n v="32.11"/>
    <x v="79"/>
    <s v="Yes"/>
    <x v="1"/>
    <x v="0"/>
    <x v="1"/>
    <x v="1"/>
    <x v="0"/>
    <x v="2"/>
    <s v="19-Oct-1972"/>
    <n v="10493.95"/>
    <x v="1"/>
    <x v="1"/>
    <x v="1"/>
    <x v="17"/>
  </r>
  <r>
    <s v="ID2140"/>
    <s v="Briot"/>
    <n v="25.175000000000001"/>
    <x v="109"/>
    <s v="Yes"/>
    <x v="1"/>
    <x v="0"/>
    <x v="1"/>
    <x v="1"/>
    <x v="1"/>
    <x v="1"/>
    <s v="26-Sep-1971"/>
    <n v="10546.48"/>
    <x v="1"/>
    <x v="0"/>
    <x v="4"/>
    <x v="40"/>
  </r>
  <r>
    <s v="ID2141"/>
    <s v="De Hueck"/>
    <n v="39.49"/>
    <x v="338"/>
    <s v="Yes"/>
    <x v="0"/>
    <x v="0"/>
    <x v="0"/>
    <x v="1"/>
    <x v="0"/>
    <x v="2"/>
    <s v="29-Jun-1971"/>
    <n v="10560.49"/>
    <x v="1"/>
    <x v="2"/>
    <x v="0"/>
    <x v="40"/>
  </r>
  <r>
    <s v="ID2142"/>
    <s v="Putt"/>
    <n v="34.869999999999997"/>
    <x v="49"/>
    <s v="Yes"/>
    <x v="0"/>
    <x v="0"/>
    <x v="0"/>
    <x v="1"/>
    <x v="0"/>
    <x v="2"/>
    <s v="17-Jul-1969"/>
    <n v="10564.88"/>
    <x v="1"/>
    <x v="1"/>
    <x v="3"/>
    <x v="25"/>
  </r>
  <r>
    <s v="ID2143"/>
    <s v="Deiman"/>
    <n v="34.6"/>
    <x v="146"/>
    <s v="Yes"/>
    <x v="0"/>
    <x v="0"/>
    <x v="0"/>
    <x v="1"/>
    <x v="0"/>
    <x v="2"/>
    <s v="11-Dec-1966"/>
    <n v="10577.09"/>
    <x v="1"/>
    <x v="0"/>
    <x v="4"/>
    <x v="14"/>
  </r>
  <r>
    <s v="ID2144"/>
    <s v="Bonanni"/>
    <n v="25.8"/>
    <x v="109"/>
    <s v="Yes"/>
    <x v="0"/>
    <x v="0"/>
    <x v="0"/>
    <x v="1"/>
    <x v="1"/>
    <x v="1"/>
    <s v="25-Dec-1969"/>
    <n v="10579.71"/>
    <x v="1"/>
    <x v="0"/>
    <x v="0"/>
    <x v="25"/>
  </r>
  <r>
    <s v="ID2145"/>
    <s v="Stein"/>
    <n v="35.86"/>
    <x v="280"/>
    <s v="No"/>
    <x v="0"/>
    <x v="0"/>
    <x v="3"/>
    <x v="1"/>
    <x v="0"/>
    <x v="2"/>
    <s v="3-Nov-1966"/>
    <n v="10594.23"/>
    <x v="1"/>
    <x v="0"/>
    <x v="0"/>
    <x v="14"/>
  </r>
  <r>
    <s v="ID2146"/>
    <s v="Laumann"/>
    <n v="40.47"/>
    <x v="660"/>
    <s v="No"/>
    <x v="0"/>
    <x v="0"/>
    <x v="0"/>
    <x v="1"/>
    <x v="0"/>
    <x v="0"/>
    <s v="29-Nov-1967"/>
    <n v="10594.5"/>
    <x v="1"/>
    <x v="1"/>
    <x v="1"/>
    <x v="30"/>
  </r>
  <r>
    <s v="ID2147"/>
    <s v="Galaviz"/>
    <n v="32.01"/>
    <x v="589"/>
    <s v="No"/>
    <x v="0"/>
    <x v="0"/>
    <x v="3"/>
    <x v="1"/>
    <x v="0"/>
    <x v="0"/>
    <s v="14-Dec-1972"/>
    <n v="10600.55"/>
    <x v="1"/>
    <x v="1"/>
    <x v="1"/>
    <x v="17"/>
  </r>
  <r>
    <s v="ID2148"/>
    <s v="Piper"/>
    <n v="33"/>
    <x v="101"/>
    <s v="No"/>
    <x v="0"/>
    <x v="0"/>
    <x v="0"/>
    <x v="1"/>
    <x v="0"/>
    <x v="0"/>
    <s v="20-Jul-1966"/>
    <n v="10601.41"/>
    <x v="1"/>
    <x v="2"/>
    <x v="4"/>
    <x v="14"/>
  </r>
  <r>
    <s v="ID2149"/>
    <s v="Cantini"/>
    <n v="29.3"/>
    <x v="259"/>
    <s v="No"/>
    <x v="0"/>
    <x v="0"/>
    <x v="3"/>
    <x v="1"/>
    <x v="1"/>
    <x v="1"/>
    <s v="23-Jun-1967"/>
    <n v="10601.63"/>
    <x v="1"/>
    <x v="2"/>
    <x v="1"/>
    <x v="30"/>
  </r>
  <r>
    <s v="ID2150"/>
    <s v="Hartman"/>
    <n v="25.8"/>
    <x v="351"/>
    <s v="No"/>
    <x v="0"/>
    <x v="0"/>
    <x v="3"/>
    <x v="1"/>
    <x v="1"/>
    <x v="2"/>
    <s v="27-Jun-1965"/>
    <n v="10608.67"/>
    <x v="1"/>
    <x v="0"/>
    <x v="1"/>
    <x v="19"/>
  </r>
  <r>
    <s v="ID2151"/>
    <s v="Werhane"/>
    <n v="23.4"/>
    <x v="180"/>
    <s v="No"/>
    <x v="0"/>
    <x v="0"/>
    <x v="3"/>
    <x v="1"/>
    <x v="2"/>
    <x v="2"/>
    <s v="23-Jul-1992"/>
    <n v="10617.04"/>
    <x v="1"/>
    <x v="0"/>
    <x v="2"/>
    <x v="0"/>
  </r>
  <r>
    <s v="ID2152"/>
    <s v="Davies"/>
    <n v="27.93"/>
    <x v="502"/>
    <s v="No"/>
    <x v="0"/>
    <x v="0"/>
    <x v="0"/>
    <x v="1"/>
    <x v="1"/>
    <x v="0"/>
    <s v="6-Jul-1990"/>
    <n v="10620.26"/>
    <x v="1"/>
    <x v="0"/>
    <x v="1"/>
    <x v="16"/>
  </r>
  <r>
    <s v="ID2153"/>
    <s v="Hummel"/>
    <n v="22"/>
    <x v="292"/>
    <s v="No"/>
    <x v="0"/>
    <x v="0"/>
    <x v="0"/>
    <x v="1"/>
    <x v="2"/>
    <x v="0"/>
    <s v="8-Aug-1964"/>
    <n v="10627.81"/>
    <x v="1"/>
    <x v="0"/>
    <x v="0"/>
    <x v="36"/>
  </r>
  <r>
    <s v="ID2154"/>
    <s v="Lutz"/>
    <n v="36.86"/>
    <x v="482"/>
    <s v="Yes"/>
    <x v="0"/>
    <x v="0"/>
    <x v="0"/>
    <x v="1"/>
    <x v="0"/>
    <x v="2"/>
    <s v="22-Nov-1976"/>
    <n v="10665.44"/>
    <x v="1"/>
    <x v="2"/>
    <x v="5"/>
    <x v="28"/>
  </r>
  <r>
    <s v="ID2155"/>
    <s v="Waters"/>
    <n v="31.254999999999999"/>
    <x v="206"/>
    <s v="Yes"/>
    <x v="0"/>
    <x v="0"/>
    <x v="0"/>
    <x v="1"/>
    <x v="0"/>
    <x v="2"/>
    <s v="7-Sep-1962"/>
    <n v="10676.83"/>
    <x v="1"/>
    <x v="0"/>
    <x v="0"/>
    <x v="26"/>
  </r>
  <r>
    <s v="ID2156"/>
    <s v="Viglienzoni"/>
    <n v="23.06"/>
    <x v="47"/>
    <s v="No"/>
    <x v="0"/>
    <x v="0"/>
    <x v="0"/>
    <x v="1"/>
    <x v="2"/>
    <x v="2"/>
    <s v="2-Aug-1977"/>
    <n v="10690.11"/>
    <x v="1"/>
    <x v="2"/>
    <x v="5"/>
    <x v="38"/>
  </r>
  <r>
    <s v="ID2157"/>
    <s v="Rathbun"/>
    <n v="28.975000000000001"/>
    <x v="83"/>
    <s v="Yes"/>
    <x v="0"/>
    <x v="0"/>
    <x v="0"/>
    <x v="1"/>
    <x v="1"/>
    <x v="2"/>
    <s v="30-Sep-1976"/>
    <n v="10698.38"/>
    <x v="1"/>
    <x v="1"/>
    <x v="11"/>
    <x v="28"/>
  </r>
  <r>
    <s v="ID2158"/>
    <s v="crane"/>
    <n v="33.299999999999997"/>
    <x v="661"/>
    <s v="No"/>
    <x v="0"/>
    <x v="0"/>
    <x v="0"/>
    <x v="1"/>
    <x v="0"/>
    <x v="0"/>
    <s v="24-Oct-1972"/>
    <n v="10702.64"/>
    <x v="1"/>
    <x v="0"/>
    <x v="0"/>
    <x v="17"/>
  </r>
  <r>
    <s v="ID2159"/>
    <s v="Conant"/>
    <n v="33"/>
    <x v="307"/>
    <s v="No"/>
    <x v="0"/>
    <x v="0"/>
    <x v="0"/>
    <x v="1"/>
    <x v="0"/>
    <x v="0"/>
    <s v="30-Jul-1967"/>
    <n v="10704.47"/>
    <x v="1"/>
    <x v="2"/>
    <x v="4"/>
    <x v="30"/>
  </r>
  <r>
    <s v="ID2160"/>
    <s v="Huyser-Wierenga"/>
    <n v="31.46"/>
    <x v="217"/>
    <s v="No"/>
    <x v="0"/>
    <x v="0"/>
    <x v="0"/>
    <x v="1"/>
    <x v="0"/>
    <x v="0"/>
    <s v="25-Jun-1992"/>
    <n v="10719.57"/>
    <x v="1"/>
    <x v="1"/>
    <x v="1"/>
    <x v="0"/>
  </r>
  <r>
    <s v="ID2161"/>
    <s v="Natalini"/>
    <n v="29.6"/>
    <x v="303"/>
    <s v="No"/>
    <x v="0"/>
    <x v="0"/>
    <x v="0"/>
    <x v="1"/>
    <x v="1"/>
    <x v="0"/>
    <s v="9-Dec-1974"/>
    <n v="10736.87"/>
    <x v="1"/>
    <x v="1"/>
    <x v="9"/>
    <x v="46"/>
  </r>
  <r>
    <s v="ID2162"/>
    <s v="Robbins"/>
    <n v="22.05"/>
    <x v="46"/>
    <s v="Yes"/>
    <x v="0"/>
    <x v="0"/>
    <x v="0"/>
    <x v="1"/>
    <x v="2"/>
    <x v="2"/>
    <s v="29-Aug-1986"/>
    <n v="10749.02"/>
    <x v="1"/>
    <x v="1"/>
    <x v="2"/>
    <x v="11"/>
  </r>
  <r>
    <s v="ID2163"/>
    <s v="Stanislav"/>
    <n v="27.06"/>
    <x v="105"/>
    <s v="No"/>
    <x v="1"/>
    <x v="0"/>
    <x v="3"/>
    <x v="1"/>
    <x v="1"/>
    <x v="1"/>
    <s v="25-Nov-1989"/>
    <n v="10769.75"/>
    <x v="1"/>
    <x v="2"/>
    <x v="8"/>
    <x v="37"/>
  </r>
  <r>
    <s v="ID2164"/>
    <s v="Meyer"/>
    <n v="20.49"/>
    <x v="189"/>
    <s v="No"/>
    <x v="0"/>
    <x v="0"/>
    <x v="0"/>
    <x v="1"/>
    <x v="2"/>
    <x v="2"/>
    <s v="11-Nov-1967"/>
    <n v="10791.96"/>
    <x v="1"/>
    <x v="2"/>
    <x v="4"/>
    <x v="30"/>
  </r>
  <r>
    <s v="ID2165"/>
    <s v="Mears"/>
    <n v="28.4"/>
    <x v="167"/>
    <s v="No"/>
    <x v="0"/>
    <x v="1"/>
    <x v="3"/>
    <x v="1"/>
    <x v="1"/>
    <x v="2"/>
    <s v="24-Dec-1999"/>
    <n v="10795.94"/>
    <x v="1"/>
    <x v="1"/>
    <x v="4"/>
    <x v="32"/>
  </r>
  <r>
    <s v="ID2166"/>
    <s v="Neill"/>
    <n v="41.91"/>
    <x v="366"/>
    <s v="No"/>
    <x v="0"/>
    <x v="0"/>
    <x v="0"/>
    <x v="1"/>
    <x v="0"/>
    <x v="1"/>
    <s v="23-Oct-1967"/>
    <n v="10796.35"/>
    <x v="1"/>
    <x v="1"/>
    <x v="12"/>
    <x v="30"/>
  </r>
  <r>
    <s v="ID2167"/>
    <s v="Tola"/>
    <n v="24.6"/>
    <x v="366"/>
    <s v="No"/>
    <x v="0"/>
    <x v="1"/>
    <x v="3"/>
    <x v="1"/>
    <x v="2"/>
    <x v="1"/>
    <s v="28-Oct-1970"/>
    <n v="10797.34"/>
    <x v="1"/>
    <x v="2"/>
    <x v="7"/>
    <x v="23"/>
  </r>
  <r>
    <s v="ID2168"/>
    <s v="Briskman"/>
    <n v="20.9"/>
    <x v="89"/>
    <s v="No"/>
    <x v="0"/>
    <x v="1"/>
    <x v="3"/>
    <x v="1"/>
    <x v="2"/>
    <x v="2"/>
    <s v="18-Dec-1970"/>
    <n v="10806.84"/>
    <x v="1"/>
    <x v="2"/>
    <x v="4"/>
    <x v="23"/>
  </r>
  <r>
    <s v="ID2169"/>
    <s v="Ritzenhein"/>
    <n v="34.4"/>
    <x v="299"/>
    <s v="No"/>
    <x v="0"/>
    <x v="0"/>
    <x v="0"/>
    <x v="1"/>
    <x v="0"/>
    <x v="2"/>
    <s v="2-Oct-1967"/>
    <n v="10807.49"/>
    <x v="1"/>
    <x v="2"/>
    <x v="0"/>
    <x v="30"/>
  </r>
  <r>
    <s v="ID2170"/>
    <s v="Malkowski"/>
    <n v="32.56"/>
    <x v="332"/>
    <s v="No"/>
    <x v="0"/>
    <x v="0"/>
    <x v="0"/>
    <x v="1"/>
    <x v="0"/>
    <x v="2"/>
    <s v="20-Dec-1971"/>
    <n v="10848.13"/>
    <x v="1"/>
    <x v="0"/>
    <x v="1"/>
    <x v="40"/>
  </r>
  <r>
    <s v="ID2171"/>
    <s v="Andreyko"/>
    <n v="27.98"/>
    <x v="24"/>
    <s v="No"/>
    <x v="1"/>
    <x v="0"/>
    <x v="3"/>
    <x v="1"/>
    <x v="1"/>
    <x v="2"/>
    <s v="6-Sep-1994"/>
    <n v="10886.66"/>
    <x v="1"/>
    <x v="0"/>
    <x v="1"/>
    <x v="35"/>
  </r>
  <r>
    <s v="ID2172"/>
    <s v="Landry"/>
    <n v="26.51"/>
    <x v="253"/>
    <s v="No"/>
    <x v="0"/>
    <x v="0"/>
    <x v="0"/>
    <x v="1"/>
    <x v="1"/>
    <x v="2"/>
    <s v="13-Nov-1968"/>
    <n v="10923.93"/>
    <x v="1"/>
    <x v="1"/>
    <x v="3"/>
    <x v="24"/>
  </r>
  <r>
    <s v="ID2173"/>
    <s v="Lozier"/>
    <n v="29.734999999999999"/>
    <x v="397"/>
    <s v="No"/>
    <x v="0"/>
    <x v="0"/>
    <x v="0"/>
    <x v="1"/>
    <x v="1"/>
    <x v="0"/>
    <s v="12-Nov-1968"/>
    <n v="10928.85"/>
    <x v="1"/>
    <x v="0"/>
    <x v="0"/>
    <x v="24"/>
  </r>
  <r>
    <s v="ID2174"/>
    <s v="O'Brien"/>
    <n v="40.5"/>
    <x v="66"/>
    <s v="No"/>
    <x v="0"/>
    <x v="1"/>
    <x v="3"/>
    <x v="1"/>
    <x v="0"/>
    <x v="2"/>
    <s v="10-Nov-1969"/>
    <n v="10942.13"/>
    <x v="1"/>
    <x v="0"/>
    <x v="1"/>
    <x v="25"/>
  </r>
  <r>
    <s v="ID2175"/>
    <s v="Rodas"/>
    <n v="25.64"/>
    <x v="70"/>
    <s v="No"/>
    <x v="0"/>
    <x v="0"/>
    <x v="3"/>
    <x v="1"/>
    <x v="1"/>
    <x v="2"/>
    <s v="4-Dec-1965"/>
    <n v="10959.33"/>
    <x v="1"/>
    <x v="0"/>
    <x v="4"/>
    <x v="19"/>
  </r>
  <r>
    <s v="ID2176"/>
    <s v="O'Connor"/>
    <n v="32.9"/>
    <x v="226"/>
    <s v="No"/>
    <x v="0"/>
    <x v="1"/>
    <x v="3"/>
    <x v="1"/>
    <x v="0"/>
    <x v="2"/>
    <s v="14-Aug-1969"/>
    <n v="10959.69"/>
    <x v="1"/>
    <x v="0"/>
    <x v="1"/>
    <x v="25"/>
  </r>
  <r>
    <s v="ID2177"/>
    <s v="White"/>
    <n v="29.8"/>
    <x v="228"/>
    <s v="No"/>
    <x v="0"/>
    <x v="1"/>
    <x v="3"/>
    <x v="1"/>
    <x v="1"/>
    <x v="2"/>
    <s v="19-Jun-1965"/>
    <n v="10965.45"/>
    <x v="1"/>
    <x v="2"/>
    <x v="4"/>
    <x v="19"/>
  </r>
  <r>
    <s v="ID2178"/>
    <s v="Davenport"/>
    <n v="28.9"/>
    <x v="561"/>
    <s v="No"/>
    <x v="0"/>
    <x v="1"/>
    <x v="3"/>
    <x v="1"/>
    <x v="1"/>
    <x v="1"/>
    <s v="9-Jul-1966"/>
    <n v="10976.25"/>
    <x v="1"/>
    <x v="2"/>
    <x v="1"/>
    <x v="14"/>
  </r>
  <r>
    <s v="ID2179"/>
    <s v="Karmen"/>
    <n v="24.7"/>
    <x v="134"/>
    <s v="No"/>
    <x v="0"/>
    <x v="1"/>
    <x v="3"/>
    <x v="1"/>
    <x v="2"/>
    <x v="2"/>
    <s v="21-Oct-1973"/>
    <n v="10977.21"/>
    <x v="1"/>
    <x v="1"/>
    <x v="0"/>
    <x v="15"/>
  </r>
  <r>
    <s v="ID2180"/>
    <s v="Miller"/>
    <n v="20.6"/>
    <x v="39"/>
    <s v="No"/>
    <x v="0"/>
    <x v="1"/>
    <x v="3"/>
    <x v="1"/>
    <x v="2"/>
    <x v="2"/>
    <s v="17-Sep-2000"/>
    <n v="10991.58"/>
    <x v="1"/>
    <x v="0"/>
    <x v="1"/>
    <x v="43"/>
  </r>
  <r>
    <s v="ID2181"/>
    <s v="Lippmann"/>
    <n v="18.600000000000001"/>
    <x v="633"/>
    <s v="No"/>
    <x v="0"/>
    <x v="1"/>
    <x v="3"/>
    <x v="1"/>
    <x v="2"/>
    <x v="2"/>
    <s v="24-Oct-1968"/>
    <n v="11013.71"/>
    <x v="1"/>
    <x v="1"/>
    <x v="0"/>
    <x v="24"/>
  </r>
  <r>
    <s v="ID2182"/>
    <s v="Klehm"/>
    <n v="17.8"/>
    <x v="188"/>
    <s v="No"/>
    <x v="0"/>
    <x v="1"/>
    <x v="3"/>
    <x v="1"/>
    <x v="3"/>
    <x v="2"/>
    <s v="15-Dec-1974"/>
    <n v="11015.17"/>
    <x v="1"/>
    <x v="1"/>
    <x v="1"/>
    <x v="46"/>
  </r>
  <r>
    <s v="ID2183"/>
    <s v="Murphy"/>
    <n v="35.200000000000003"/>
    <x v="412"/>
    <s v="No"/>
    <x v="1"/>
    <x v="0"/>
    <x v="3"/>
    <x v="1"/>
    <x v="0"/>
    <x v="1"/>
    <s v="26-Jun-1991"/>
    <n v="11018.05"/>
    <x v="1"/>
    <x v="2"/>
    <x v="1"/>
    <x v="18"/>
  </r>
  <r>
    <s v="ID2184"/>
    <s v="Desisa"/>
    <n v="33.770000000000003"/>
    <x v="93"/>
    <s v="No"/>
    <x v="1"/>
    <x v="0"/>
    <x v="3"/>
    <x v="1"/>
    <x v="0"/>
    <x v="2"/>
    <s v="21-Jul-1996"/>
    <n v="11028.56"/>
    <x v="1"/>
    <x v="0"/>
    <x v="1"/>
    <x v="9"/>
  </r>
  <r>
    <s v="ID2185"/>
    <s v="Brooks"/>
    <n v="30.03"/>
    <x v="299"/>
    <s v="No"/>
    <x v="1"/>
    <x v="0"/>
    <x v="3"/>
    <x v="1"/>
    <x v="0"/>
    <x v="2"/>
    <s v="10-Dec-1974"/>
    <n v="11033.66"/>
    <x v="1"/>
    <x v="0"/>
    <x v="1"/>
    <x v="46"/>
  </r>
  <r>
    <s v="ID2186"/>
    <s v="Stone"/>
    <n v="29.37"/>
    <x v="540"/>
    <s v="No"/>
    <x v="1"/>
    <x v="0"/>
    <x v="3"/>
    <x v="1"/>
    <x v="1"/>
    <x v="2"/>
    <s v="25-Oct-1989"/>
    <n v="11037.51"/>
    <x v="1"/>
    <x v="1"/>
    <x v="1"/>
    <x v="37"/>
  </r>
  <r>
    <s v="ID2187"/>
    <s v="Weispfennig"/>
    <n v="28.5"/>
    <x v="79"/>
    <s v="No"/>
    <x v="1"/>
    <x v="0"/>
    <x v="3"/>
    <x v="1"/>
    <x v="1"/>
    <x v="2"/>
    <s v="30-Aug-1974"/>
    <n v="11037.85"/>
    <x v="1"/>
    <x v="2"/>
    <x v="11"/>
    <x v="46"/>
  </r>
  <r>
    <s v="ID2188"/>
    <s v="Sorrell"/>
    <n v="23.32"/>
    <x v="133"/>
    <s v="No"/>
    <x v="1"/>
    <x v="0"/>
    <x v="3"/>
    <x v="1"/>
    <x v="2"/>
    <x v="2"/>
    <s v="17-Dec-2001"/>
    <n v="11046.02"/>
    <x v="1"/>
    <x v="1"/>
    <x v="2"/>
    <x v="7"/>
  </r>
  <r>
    <s v="ID2189"/>
    <s v="Morris"/>
    <n v="26.125"/>
    <x v="173"/>
    <s v="No"/>
    <x v="1"/>
    <x v="0"/>
    <x v="3"/>
    <x v="1"/>
    <x v="1"/>
    <x v="2"/>
    <s v="18-Sep-2000"/>
    <n v="11068.7"/>
    <x v="1"/>
    <x v="1"/>
    <x v="4"/>
    <x v="43"/>
  </r>
  <r>
    <s v="ID2190"/>
    <s v="Marek"/>
    <n v="25.46"/>
    <x v="107"/>
    <s v="No"/>
    <x v="1"/>
    <x v="0"/>
    <x v="3"/>
    <x v="1"/>
    <x v="1"/>
    <x v="2"/>
    <s v="7-Nov-1966"/>
    <n v="11070.54"/>
    <x v="1"/>
    <x v="0"/>
    <x v="4"/>
    <x v="14"/>
  </r>
  <r>
    <s v="ID2191"/>
    <s v="Armstrong"/>
    <n v="23.75"/>
    <x v="173"/>
    <s v="No"/>
    <x v="1"/>
    <x v="0"/>
    <x v="3"/>
    <x v="1"/>
    <x v="2"/>
    <x v="2"/>
    <s v="20-Nov-1966"/>
    <n v="11073.18"/>
    <x v="1"/>
    <x v="0"/>
    <x v="4"/>
    <x v="14"/>
  </r>
  <r>
    <s v="ID2192"/>
    <s v="Werner"/>
    <n v="23.085000000000001"/>
    <x v="133"/>
    <s v="No"/>
    <x v="1"/>
    <x v="0"/>
    <x v="3"/>
    <x v="1"/>
    <x v="2"/>
    <x v="2"/>
    <s v="4-Sep-1967"/>
    <n v="11082.58"/>
    <x v="1"/>
    <x v="2"/>
    <x v="1"/>
    <x v="30"/>
  </r>
  <r>
    <s v="ID2193"/>
    <s v="Gries"/>
    <n v="22.99"/>
    <x v="388"/>
    <s v="No"/>
    <x v="1"/>
    <x v="0"/>
    <x v="3"/>
    <x v="1"/>
    <x v="2"/>
    <x v="2"/>
    <s v="7-Oct-1972"/>
    <n v="11085.59"/>
    <x v="1"/>
    <x v="2"/>
    <x v="1"/>
    <x v="17"/>
  </r>
  <r>
    <s v="ID2194"/>
    <s v="Mills"/>
    <n v="21.47"/>
    <x v="164"/>
    <s v="No"/>
    <x v="1"/>
    <x v="0"/>
    <x v="3"/>
    <x v="1"/>
    <x v="2"/>
    <x v="2"/>
    <s v="9-Sep-1966"/>
    <n v="11090.72"/>
    <x v="1"/>
    <x v="1"/>
    <x v="0"/>
    <x v="14"/>
  </r>
  <r>
    <s v="ID2195"/>
    <s v="Penny"/>
    <n v="15.96"/>
    <x v="576"/>
    <s v="No"/>
    <x v="1"/>
    <x v="0"/>
    <x v="3"/>
    <x v="1"/>
    <x v="3"/>
    <x v="2"/>
    <s v="5-Jul-1966"/>
    <n v="11093.62"/>
    <x v="1"/>
    <x v="1"/>
    <x v="0"/>
    <x v="14"/>
  </r>
  <r>
    <s v="ID2196"/>
    <s v="Hicks"/>
    <n v="39.5"/>
    <x v="203"/>
    <s v="No"/>
    <x v="1"/>
    <x v="0"/>
    <x v="3"/>
    <x v="1"/>
    <x v="0"/>
    <x v="2"/>
    <s v="20-Aug-1980"/>
    <n v="11103.33"/>
    <x v="1"/>
    <x v="1"/>
    <x v="5"/>
    <x v="3"/>
  </r>
  <r>
    <s v="ID2197"/>
    <s v="Masayesva"/>
    <n v="33.770000000000003"/>
    <x v="272"/>
    <s v="No"/>
    <x v="1"/>
    <x v="0"/>
    <x v="3"/>
    <x v="1"/>
    <x v="0"/>
    <x v="1"/>
    <s v="30-Nov-1969"/>
    <n v="11150.78"/>
    <x v="1"/>
    <x v="2"/>
    <x v="4"/>
    <x v="25"/>
  </r>
  <r>
    <s v="ID2198"/>
    <s v="Paavola"/>
    <n v="26.84"/>
    <x v="74"/>
    <s v="Yes"/>
    <x v="1"/>
    <x v="0"/>
    <x v="3"/>
    <x v="1"/>
    <x v="1"/>
    <x v="1"/>
    <s v="25-Jun-1969"/>
    <n v="11163.57"/>
    <x v="1"/>
    <x v="2"/>
    <x v="4"/>
    <x v="25"/>
  </r>
  <r>
    <s v="ID2199"/>
    <s v="Gehlsen"/>
    <n v="35.53"/>
    <x v="67"/>
    <s v="No"/>
    <x v="0"/>
    <x v="1"/>
    <x v="3"/>
    <x v="1"/>
    <x v="0"/>
    <x v="2"/>
    <s v="6-Aug-1966"/>
    <n v="11165.42"/>
    <x v="1"/>
    <x v="1"/>
    <x v="9"/>
    <x v="14"/>
  </r>
  <r>
    <s v="ID2200"/>
    <s v="Roche"/>
    <n v="30.59"/>
    <x v="500"/>
    <s v="No"/>
    <x v="0"/>
    <x v="1"/>
    <x v="3"/>
    <x v="1"/>
    <x v="0"/>
    <x v="2"/>
    <s v="28-Jun-1976"/>
    <n v="11217.35"/>
    <x v="1"/>
    <x v="2"/>
    <x v="11"/>
    <x v="28"/>
  </r>
  <r>
    <s v="ID2201"/>
    <s v="Hearn"/>
    <n v="30.59"/>
    <x v="550"/>
    <s v="No"/>
    <x v="0"/>
    <x v="1"/>
    <x v="3"/>
    <x v="1"/>
    <x v="0"/>
    <x v="2"/>
    <s v="30-Dec-1969"/>
    <n v="11244.38"/>
    <x v="1"/>
    <x v="1"/>
    <x v="9"/>
    <x v="25"/>
  </r>
  <r>
    <s v="ID2202"/>
    <s v="Dimson"/>
    <n v="27.835000000000001"/>
    <x v="321"/>
    <s v="No"/>
    <x v="0"/>
    <x v="1"/>
    <x v="3"/>
    <x v="1"/>
    <x v="1"/>
    <x v="2"/>
    <s v="17-Dec-1989"/>
    <n v="11250.43"/>
    <x v="1"/>
    <x v="2"/>
    <x v="2"/>
    <x v="37"/>
  </r>
  <r>
    <s v="ID2203"/>
    <s v="Slason"/>
    <n v="40.26"/>
    <x v="315"/>
    <s v="No"/>
    <x v="1"/>
    <x v="0"/>
    <x v="3"/>
    <x v="1"/>
    <x v="0"/>
    <x v="2"/>
    <s v="20-Aug-1969"/>
    <n v="11253.42"/>
    <x v="1"/>
    <x v="1"/>
    <x v="4"/>
    <x v="25"/>
  </r>
  <r>
    <s v="ID2204"/>
    <s v="Gibson"/>
    <n v="39.82"/>
    <x v="214"/>
    <s v="No"/>
    <x v="1"/>
    <x v="0"/>
    <x v="3"/>
    <x v="1"/>
    <x v="0"/>
    <x v="1"/>
    <s v="2-Oct-1981"/>
    <n v="11255.29"/>
    <x v="1"/>
    <x v="1"/>
    <x v="2"/>
    <x v="12"/>
  </r>
  <r>
    <s v="ID2205"/>
    <s v="Erdos"/>
    <n v="39.159999999999997"/>
    <x v="336"/>
    <s v="No"/>
    <x v="1"/>
    <x v="0"/>
    <x v="3"/>
    <x v="1"/>
    <x v="0"/>
    <x v="1"/>
    <s v="11-Oct-1969"/>
    <n v="11264.54"/>
    <x v="1"/>
    <x v="2"/>
    <x v="4"/>
    <x v="25"/>
  </r>
  <r>
    <s v="ID2206"/>
    <s v="Cushman"/>
    <n v="25.555"/>
    <x v="161"/>
    <s v="No"/>
    <x v="0"/>
    <x v="1"/>
    <x v="3"/>
    <x v="1"/>
    <x v="1"/>
    <x v="2"/>
    <s v="26-Dec-1971"/>
    <n v="11265.71"/>
    <x v="1"/>
    <x v="1"/>
    <x v="11"/>
    <x v="40"/>
  </r>
  <r>
    <s v="ID2207"/>
    <s v="Hammel"/>
    <n v="25.175000000000001"/>
    <x v="300"/>
    <s v="No"/>
    <x v="0"/>
    <x v="1"/>
    <x v="3"/>
    <x v="1"/>
    <x v="1"/>
    <x v="1"/>
    <s v="4-Oct-2004"/>
    <n v="11272.33"/>
    <x v="1"/>
    <x v="2"/>
    <x v="12"/>
    <x v="8"/>
  </r>
  <r>
    <s v="ID2208"/>
    <s v="Ytterstad"/>
    <n v="38.28"/>
    <x v="125"/>
    <s v="No"/>
    <x v="1"/>
    <x v="0"/>
    <x v="3"/>
    <x v="1"/>
    <x v="0"/>
    <x v="2"/>
    <s v="14-Jun-1967"/>
    <n v="11286.54"/>
    <x v="1"/>
    <x v="0"/>
    <x v="3"/>
    <x v="30"/>
  </r>
  <r>
    <s v="ID2209"/>
    <s v="Prince"/>
    <n v="38.17"/>
    <x v="212"/>
    <s v="No"/>
    <x v="1"/>
    <x v="0"/>
    <x v="3"/>
    <x v="1"/>
    <x v="0"/>
    <x v="2"/>
    <s v="22-Jun-1970"/>
    <n v="11289.11"/>
    <x v="1"/>
    <x v="1"/>
    <x v="1"/>
    <x v="23"/>
  </r>
  <r>
    <s v="ID2210"/>
    <s v="Freeman"/>
    <n v="36.85"/>
    <x v="206"/>
    <s v="No"/>
    <x v="1"/>
    <x v="0"/>
    <x v="3"/>
    <x v="1"/>
    <x v="0"/>
    <x v="2"/>
    <s v="25-Sep-1972"/>
    <n v="11299.34"/>
    <x v="1"/>
    <x v="2"/>
    <x v="4"/>
    <x v="17"/>
  </r>
  <r>
    <s v="ID2211"/>
    <s v="Petrulak"/>
    <n v="22.61"/>
    <x v="251"/>
    <s v="No"/>
    <x v="0"/>
    <x v="1"/>
    <x v="3"/>
    <x v="1"/>
    <x v="2"/>
    <x v="2"/>
    <s v="6-Oct-1968"/>
    <n v="11305.93"/>
    <x v="1"/>
    <x v="1"/>
    <x v="1"/>
    <x v="24"/>
  </r>
  <r>
    <s v="ID2212"/>
    <s v="Lloyd"/>
    <n v="21.754999999999999"/>
    <x v="34"/>
    <s v="No"/>
    <x v="0"/>
    <x v="1"/>
    <x v="3"/>
    <x v="1"/>
    <x v="2"/>
    <x v="1"/>
    <s v="22-Nov-1963"/>
    <n v="11312.33"/>
    <x v="1"/>
    <x v="0"/>
    <x v="1"/>
    <x v="4"/>
  </r>
  <r>
    <s v="ID2213"/>
    <s v="Zablocki"/>
    <n v="20.425000000000001"/>
    <x v="102"/>
    <s v="No"/>
    <x v="0"/>
    <x v="1"/>
    <x v="3"/>
    <x v="1"/>
    <x v="2"/>
    <x v="2"/>
    <s v="10-Dec-1995"/>
    <n v="11318.57"/>
    <x v="1"/>
    <x v="2"/>
    <x v="2"/>
    <x v="34"/>
  </r>
  <r>
    <s v="ID2214"/>
    <s v="Van Meter"/>
    <n v="31.35"/>
    <x v="141"/>
    <s v="No"/>
    <x v="1"/>
    <x v="0"/>
    <x v="3"/>
    <x v="1"/>
    <x v="0"/>
    <x v="2"/>
    <s v="11-Jul-1963"/>
    <n v="11319.12"/>
    <x v="1"/>
    <x v="1"/>
    <x v="1"/>
    <x v="4"/>
  </r>
  <r>
    <s v="ID2215"/>
    <s v="Babay"/>
    <n v="31.13"/>
    <x v="214"/>
    <s v="No"/>
    <x v="1"/>
    <x v="0"/>
    <x v="3"/>
    <x v="1"/>
    <x v="0"/>
    <x v="1"/>
    <s v="20-Sep-2002"/>
    <n v="11321.49"/>
    <x v="1"/>
    <x v="0"/>
    <x v="1"/>
    <x v="42"/>
  </r>
  <r>
    <s v="ID2216"/>
    <s v="Taylor"/>
    <n v="17.48"/>
    <x v="662"/>
    <s v="No"/>
    <x v="0"/>
    <x v="1"/>
    <x v="3"/>
    <x v="1"/>
    <x v="3"/>
    <x v="2"/>
    <s v="19-Aug-1989"/>
    <n v="11326.71"/>
    <x v="1"/>
    <x v="0"/>
    <x v="0"/>
    <x v="37"/>
  </r>
  <r>
    <s v="ID2217"/>
    <s v="Smith"/>
    <n v="22.57"/>
    <x v="330"/>
    <s v="Yes"/>
    <x v="0"/>
    <x v="0"/>
    <x v="3"/>
    <x v="1"/>
    <x v="2"/>
    <x v="1"/>
    <s v="2-Nov-1968"/>
    <n v="11344.32"/>
    <x v="1"/>
    <x v="2"/>
    <x v="11"/>
    <x v="24"/>
  </r>
  <r>
    <s v="ID2218"/>
    <s v="Moody"/>
    <n v="26.73"/>
    <x v="31"/>
    <s v="No"/>
    <x v="1"/>
    <x v="0"/>
    <x v="3"/>
    <x v="1"/>
    <x v="1"/>
    <x v="2"/>
    <s v="12-Jul-1964"/>
    <n v="11345.52"/>
    <x v="1"/>
    <x v="0"/>
    <x v="4"/>
    <x v="36"/>
  </r>
  <r>
    <s v="ID2219"/>
    <s v="Swierzbinski"/>
    <n v="20.79"/>
    <x v="85"/>
    <s v="No"/>
    <x v="1"/>
    <x v="0"/>
    <x v="3"/>
    <x v="1"/>
    <x v="2"/>
    <x v="1"/>
    <s v="29-Nov-1965"/>
    <n v="11353.23"/>
    <x v="1"/>
    <x v="1"/>
    <x v="1"/>
    <x v="19"/>
  </r>
  <r>
    <s v="ID2220"/>
    <s v="Schwartz"/>
    <n v="20.149999999999999"/>
    <x v="325"/>
    <s v="No"/>
    <x v="0"/>
    <x v="0"/>
    <x v="3"/>
    <x v="1"/>
    <x v="2"/>
    <x v="2"/>
    <s v="4-Jul-1964"/>
    <n v="11362.76"/>
    <x v="1"/>
    <x v="1"/>
    <x v="4"/>
    <x v="36"/>
  </r>
  <r>
    <s v="ID2221"/>
    <s v="Sanseverino"/>
    <n v="36.85"/>
    <x v="67"/>
    <s v="Yes"/>
    <x v="0"/>
    <x v="0"/>
    <x v="0"/>
    <x v="1"/>
    <x v="0"/>
    <x v="2"/>
    <s v="3-Jul-1964"/>
    <n v="11363.28"/>
    <x v="1"/>
    <x v="1"/>
    <x v="0"/>
    <x v="36"/>
  </r>
  <r>
    <s v="ID2222"/>
    <s v="Lawder"/>
    <n v="35.53"/>
    <x v="188"/>
    <s v="Yes"/>
    <x v="0"/>
    <x v="0"/>
    <x v="0"/>
    <x v="1"/>
    <x v="0"/>
    <x v="2"/>
    <s v="13-Dec-1964"/>
    <n v="11365.95"/>
    <x v="1"/>
    <x v="2"/>
    <x v="4"/>
    <x v="36"/>
  </r>
  <r>
    <s v="ID2223"/>
    <s v="Young"/>
    <n v="31.1"/>
    <x v="161"/>
    <s v="Yes"/>
    <x v="0"/>
    <x v="0"/>
    <x v="0"/>
    <x v="1"/>
    <x v="0"/>
    <x v="2"/>
    <s v="7-Jun-1979"/>
    <n v="11369.39"/>
    <x v="1"/>
    <x v="1"/>
    <x v="2"/>
    <x v="22"/>
  </r>
  <r>
    <s v="ID2224"/>
    <s v="Hoerner"/>
    <n v="23.21"/>
    <x v="219"/>
    <s v="Yes"/>
    <x v="0"/>
    <x v="0"/>
    <x v="0"/>
    <x v="1"/>
    <x v="2"/>
    <x v="2"/>
    <s v="6-Dec-1972"/>
    <n v="11378.57"/>
    <x v="1"/>
    <x v="2"/>
    <x v="11"/>
    <x v="17"/>
  </r>
  <r>
    <s v="ID2225"/>
    <s v="Benson"/>
    <n v="18.36"/>
    <x v="10"/>
    <s v="No"/>
    <x v="0"/>
    <x v="0"/>
    <x v="3"/>
    <x v="1"/>
    <x v="3"/>
    <x v="1"/>
    <s v="13-Jun-1964"/>
    <n v="11381.33"/>
    <x v="1"/>
    <x v="2"/>
    <x v="0"/>
    <x v="36"/>
  </r>
  <r>
    <s v="ID2226"/>
    <s v="Horton"/>
    <n v="15.92"/>
    <x v="70"/>
    <s v="Yes"/>
    <x v="0"/>
    <x v="0"/>
    <x v="3"/>
    <x v="1"/>
    <x v="3"/>
    <x v="2"/>
    <s v="28-Jul-1997"/>
    <n v="11388.27"/>
    <x v="1"/>
    <x v="2"/>
    <x v="2"/>
    <x v="27"/>
  </r>
  <r>
    <s v="ID2227"/>
    <s v="McGraw"/>
    <n v="15.17"/>
    <x v="167"/>
    <s v="Yes"/>
    <x v="0"/>
    <x v="1"/>
    <x v="3"/>
    <x v="1"/>
    <x v="3"/>
    <x v="2"/>
    <s v="19-Dec-1967"/>
    <n v="11394.07"/>
    <x v="1"/>
    <x v="1"/>
    <x v="14"/>
    <x v="30"/>
  </r>
  <r>
    <s v="ID2228"/>
    <s v="Beaulne"/>
    <n v="16.63"/>
    <x v="146"/>
    <s v="No"/>
    <x v="0"/>
    <x v="0"/>
    <x v="3"/>
    <x v="1"/>
    <x v="3"/>
    <x v="2"/>
    <s v="2-Oct-1970"/>
    <n v="11396.9"/>
    <x v="1"/>
    <x v="0"/>
    <x v="3"/>
    <x v="23"/>
  </r>
  <r>
    <s v="ID2229"/>
    <s v="Lunz"/>
    <n v="19.39"/>
    <x v="450"/>
    <s v="No"/>
    <x v="0"/>
    <x v="1"/>
    <x v="3"/>
    <x v="1"/>
    <x v="2"/>
    <x v="2"/>
    <s v="7-Oct-1970"/>
    <n v="11411.69"/>
    <x v="1"/>
    <x v="2"/>
    <x v="4"/>
    <x v="23"/>
  </r>
  <r>
    <s v="ID2230"/>
    <s v="Kyle"/>
    <n v="17.34"/>
    <x v="109"/>
    <s v="Yes"/>
    <x v="0"/>
    <x v="1"/>
    <x v="3"/>
    <x v="1"/>
    <x v="3"/>
    <x v="1"/>
    <s v="9-Jun-1985"/>
    <n v="11419.49"/>
    <x v="1"/>
    <x v="1"/>
    <x v="1"/>
    <x v="44"/>
  </r>
  <r>
    <s v="ID2231"/>
    <s v="Brackenwagen"/>
    <n v="17.940000000000001"/>
    <x v="40"/>
    <s v="No"/>
    <x v="1"/>
    <x v="0"/>
    <x v="3"/>
    <x v="1"/>
    <x v="3"/>
    <x v="2"/>
    <s v="17-Jul-1980"/>
    <n v="11435.74"/>
    <x v="1"/>
    <x v="0"/>
    <x v="5"/>
    <x v="3"/>
  </r>
  <r>
    <s v="ID2232"/>
    <s v="Schmitt"/>
    <n v="16.670000000000002"/>
    <x v="577"/>
    <s v="Yes"/>
    <x v="0"/>
    <x v="1"/>
    <x v="3"/>
    <x v="1"/>
    <x v="3"/>
    <x v="2"/>
    <s v="12-Sep-1971"/>
    <n v="11436.74"/>
    <x v="1"/>
    <x v="0"/>
    <x v="1"/>
    <x v="40"/>
  </r>
  <r>
    <s v="ID2233"/>
    <s v="Borden"/>
    <n v="20.58"/>
    <x v="409"/>
    <s v="Yes"/>
    <x v="0"/>
    <x v="0"/>
    <x v="0"/>
    <x v="1"/>
    <x v="2"/>
    <x v="2"/>
    <s v="14-Jun-1966"/>
    <n v="11454.02"/>
    <x v="1"/>
    <x v="1"/>
    <x v="1"/>
    <x v="14"/>
  </r>
  <r>
    <s v="ID2234"/>
    <s v="McLean"/>
    <n v="16.5"/>
    <x v="92"/>
    <s v="Yes"/>
    <x v="0"/>
    <x v="0"/>
    <x v="0"/>
    <x v="1"/>
    <x v="3"/>
    <x v="2"/>
    <s v="23-Jun-1965"/>
    <n v="11455.28"/>
    <x v="1"/>
    <x v="2"/>
    <x v="4"/>
    <x v="19"/>
  </r>
  <r>
    <s v="ID2235"/>
    <s v="Regan"/>
    <n v="15.41"/>
    <x v="508"/>
    <s v="Yes"/>
    <x v="0"/>
    <x v="1"/>
    <x v="3"/>
    <x v="1"/>
    <x v="3"/>
    <x v="2"/>
    <s v="7-Sep-1966"/>
    <n v="11478.14"/>
    <x v="1"/>
    <x v="2"/>
    <x v="11"/>
    <x v="14"/>
  </r>
  <r>
    <s v="ID2236"/>
    <s v="Koenis"/>
    <n v="24.59"/>
    <x v="24"/>
    <s v="No"/>
    <x v="0"/>
    <x v="0"/>
    <x v="3"/>
    <x v="1"/>
    <x v="2"/>
    <x v="2"/>
    <s v="10-Sep-2004"/>
    <n v="11482.63"/>
    <x v="1"/>
    <x v="2"/>
    <x v="0"/>
    <x v="8"/>
  </r>
  <r>
    <s v="ID2237"/>
    <s v="Kittaka"/>
    <n v="33.33"/>
    <x v="663"/>
    <s v="No"/>
    <x v="0"/>
    <x v="0"/>
    <x v="0"/>
    <x v="1"/>
    <x v="0"/>
    <x v="0"/>
    <s v="13-Oct-1970"/>
    <n v="11488.32"/>
    <x v="1"/>
    <x v="1"/>
    <x v="10"/>
    <x v="23"/>
  </r>
  <r>
    <s v="ID2238"/>
    <s v="Concannon"/>
    <n v="18.5"/>
    <x v="496"/>
    <s v="No"/>
    <x v="0"/>
    <x v="0"/>
    <x v="0"/>
    <x v="1"/>
    <x v="2"/>
    <x v="0"/>
    <s v="7-Jun-1983"/>
    <n v="11492.46"/>
    <x v="1"/>
    <x v="0"/>
    <x v="2"/>
    <x v="1"/>
  </r>
  <r>
    <s v="ID2239"/>
    <s v="Johnson"/>
    <n v="18.579999999999998"/>
    <x v="21"/>
    <s v="No"/>
    <x v="0"/>
    <x v="0"/>
    <x v="0"/>
    <x v="1"/>
    <x v="2"/>
    <x v="1"/>
    <s v="11-Aug-1969"/>
    <n v="11497.69"/>
    <x v="1"/>
    <x v="1"/>
    <x v="1"/>
    <x v="25"/>
  </r>
  <r>
    <s v="ID2240"/>
    <s v="Schultz"/>
    <n v="16.64"/>
    <x v="564"/>
    <s v="No"/>
    <x v="0"/>
    <x v="0"/>
    <x v="0"/>
    <x v="1"/>
    <x v="3"/>
    <x v="0"/>
    <s v="24-Jun-1968"/>
    <n v="11512.41"/>
    <x v="1"/>
    <x v="1"/>
    <x v="3"/>
    <x v="24"/>
  </r>
  <r>
    <s v="ID2241"/>
    <s v="Brannigan"/>
    <n v="19.329999999999998"/>
    <x v="538"/>
    <s v="No"/>
    <x v="0"/>
    <x v="0"/>
    <x v="3"/>
    <x v="1"/>
    <x v="2"/>
    <x v="2"/>
    <s v="19-Dec-1971"/>
    <n v="11520.1"/>
    <x v="1"/>
    <x v="1"/>
    <x v="1"/>
    <x v="40"/>
  </r>
  <r>
    <s v="ID2242"/>
    <s v="Cavallo"/>
    <n v="21.26"/>
    <x v="120"/>
    <s v="Yes"/>
    <x v="0"/>
    <x v="1"/>
    <x v="3"/>
    <x v="1"/>
    <x v="2"/>
    <x v="2"/>
    <s v="12-Jun-1988"/>
    <n v="11524.25"/>
    <x v="1"/>
    <x v="1"/>
    <x v="2"/>
    <x v="20"/>
  </r>
  <r>
    <s v="ID2243"/>
    <s v="Chang"/>
    <n v="15.6"/>
    <x v="198"/>
    <s v="Yes"/>
    <x v="0"/>
    <x v="0"/>
    <x v="3"/>
    <x v="1"/>
    <x v="3"/>
    <x v="2"/>
    <s v="23-Jul-1970"/>
    <n v="11530.12"/>
    <x v="1"/>
    <x v="1"/>
    <x v="1"/>
    <x v="23"/>
  </r>
  <r>
    <s v="ID2244"/>
    <s v="Axelrod"/>
    <n v="24.39"/>
    <x v="149"/>
    <s v="No"/>
    <x v="0"/>
    <x v="0"/>
    <x v="3"/>
    <x v="1"/>
    <x v="2"/>
    <x v="1"/>
    <s v="3-Oct-1965"/>
    <n v="11534.87"/>
    <x v="1"/>
    <x v="1"/>
    <x v="6"/>
    <x v="19"/>
  </r>
  <r>
    <s v="ID2245"/>
    <s v="Davenport"/>
    <n v="24.75"/>
    <x v="249"/>
    <s v="No"/>
    <x v="0"/>
    <x v="0"/>
    <x v="0"/>
    <x v="1"/>
    <x v="2"/>
    <x v="2"/>
    <s v="14-Nov-1968"/>
    <n v="11538.42"/>
    <x v="1"/>
    <x v="1"/>
    <x v="4"/>
    <x v="24"/>
  </r>
  <r>
    <s v="ID2246"/>
    <s v="Roberge"/>
    <n v="20.88"/>
    <x v="565"/>
    <s v="No"/>
    <x v="0"/>
    <x v="0"/>
    <x v="0"/>
    <x v="1"/>
    <x v="2"/>
    <x v="0"/>
    <s v="1-Dec-1971"/>
    <n v="11540.25"/>
    <x v="1"/>
    <x v="1"/>
    <x v="1"/>
    <x v="40"/>
  </r>
  <r>
    <s v="ID2247"/>
    <s v="SchmIDt"/>
    <n v="20.43"/>
    <x v="117"/>
    <s v="No"/>
    <x v="0"/>
    <x v="0"/>
    <x v="0"/>
    <x v="1"/>
    <x v="2"/>
    <x v="2"/>
    <s v="23-Jul-1973"/>
    <n v="11552.9"/>
    <x v="1"/>
    <x v="2"/>
    <x v="4"/>
    <x v="15"/>
  </r>
  <r>
    <s v="ID2248"/>
    <s v="Kosters"/>
    <n v="15.18"/>
    <x v="498"/>
    <s v="No"/>
    <x v="0"/>
    <x v="0"/>
    <x v="0"/>
    <x v="1"/>
    <x v="3"/>
    <x v="0"/>
    <s v="27-Oct-1965"/>
    <n v="11554.22"/>
    <x v="1"/>
    <x v="1"/>
    <x v="0"/>
    <x v="19"/>
  </r>
  <r>
    <s v="ID2249"/>
    <s v="Dykes"/>
    <n v="15.12"/>
    <x v="79"/>
    <s v="Yes"/>
    <x v="0"/>
    <x v="0"/>
    <x v="0"/>
    <x v="1"/>
    <x v="3"/>
    <x v="2"/>
    <s v="25-Dec-1965"/>
    <n v="11566.3"/>
    <x v="1"/>
    <x v="0"/>
    <x v="9"/>
    <x v="19"/>
  </r>
  <r>
    <s v="ID2250"/>
    <s v="Velan"/>
    <n v="23.88"/>
    <x v="523"/>
    <s v="No"/>
    <x v="0"/>
    <x v="0"/>
    <x v="3"/>
    <x v="1"/>
    <x v="2"/>
    <x v="2"/>
    <s v="20-Jun-1964"/>
    <n v="11602.75"/>
    <x v="1"/>
    <x v="1"/>
    <x v="13"/>
    <x v="36"/>
  </r>
  <r>
    <s v="ID2251"/>
    <s v="Goolik"/>
    <n v="16.13"/>
    <x v="209"/>
    <s v="No"/>
    <x v="1"/>
    <x v="0"/>
    <x v="3"/>
    <x v="1"/>
    <x v="3"/>
    <x v="2"/>
    <s v="17-Jul-1986"/>
    <n v="11625.11"/>
    <x v="1"/>
    <x v="0"/>
    <x v="8"/>
    <x v="11"/>
  </r>
  <r>
    <s v="ID2252"/>
    <s v="Bain"/>
    <n v="24.09"/>
    <x v="276"/>
    <s v="No"/>
    <x v="1"/>
    <x v="0"/>
    <x v="3"/>
    <x v="1"/>
    <x v="2"/>
    <x v="2"/>
    <s v="4-Oct-1966"/>
    <n v="11657.72"/>
    <x v="1"/>
    <x v="2"/>
    <x v="3"/>
    <x v="14"/>
  </r>
  <r>
    <s v="ID2253"/>
    <s v="Wieck"/>
    <n v="19.43"/>
    <x v="561"/>
    <s v="No"/>
    <x v="1"/>
    <x v="0"/>
    <x v="3"/>
    <x v="1"/>
    <x v="2"/>
    <x v="1"/>
    <s v="20-Jul-1994"/>
    <n v="11657.81"/>
    <x v="1"/>
    <x v="2"/>
    <x v="7"/>
    <x v="35"/>
  </r>
  <r>
    <s v="ID2254"/>
    <s v="Friel"/>
    <n v="15.22"/>
    <x v="329"/>
    <s v="Yes"/>
    <x v="0"/>
    <x v="1"/>
    <x v="3"/>
    <x v="1"/>
    <x v="3"/>
    <x v="2"/>
    <s v="6-Jul-1966"/>
    <n v="11658.12"/>
    <x v="1"/>
    <x v="1"/>
    <x v="3"/>
    <x v="14"/>
  </r>
  <r>
    <s v="ID2255"/>
    <s v="Santandreu"/>
    <n v="20.72"/>
    <x v="403"/>
    <s v="No"/>
    <x v="0"/>
    <x v="0"/>
    <x v="0"/>
    <x v="1"/>
    <x v="2"/>
    <x v="0"/>
    <s v="23-Aug-1966"/>
    <n v="11658.38"/>
    <x v="1"/>
    <x v="0"/>
    <x v="3"/>
    <x v="14"/>
  </r>
  <r>
    <s v="ID2256"/>
    <s v="Johnson"/>
    <n v="35.4"/>
    <x v="425"/>
    <s v="No"/>
    <x v="0"/>
    <x v="1"/>
    <x v="3"/>
    <x v="1"/>
    <x v="0"/>
    <x v="1"/>
    <s v="9-Nov-1966"/>
    <n v="11674.13"/>
    <x v="1"/>
    <x v="1"/>
    <x v="4"/>
    <x v="14"/>
  </r>
  <r>
    <s v="ID2257"/>
    <s v="Gerber"/>
    <n v="34.4"/>
    <x v="155"/>
    <s v="No"/>
    <x v="0"/>
    <x v="1"/>
    <x v="3"/>
    <x v="1"/>
    <x v="0"/>
    <x v="1"/>
    <s v="1-Dec-1970"/>
    <n v="11696.52"/>
    <x v="1"/>
    <x v="1"/>
    <x v="5"/>
    <x v="23"/>
  </r>
  <r>
    <s v="ID2258"/>
    <s v="Benadum"/>
    <n v="34.1"/>
    <x v="351"/>
    <s v="No"/>
    <x v="0"/>
    <x v="1"/>
    <x v="3"/>
    <x v="1"/>
    <x v="0"/>
    <x v="2"/>
    <s v="21-Oct-1982"/>
    <n v="11712.97"/>
    <x v="1"/>
    <x v="2"/>
    <x v="5"/>
    <x v="1"/>
  </r>
  <r>
    <s v="ID2259"/>
    <s v="Ragazzini"/>
    <n v="30.4"/>
    <x v="372"/>
    <s v="No"/>
    <x v="0"/>
    <x v="1"/>
    <x v="3"/>
    <x v="1"/>
    <x v="0"/>
    <x v="2"/>
    <s v="12-Oct-1969"/>
    <n v="11729.68"/>
    <x v="1"/>
    <x v="1"/>
    <x v="3"/>
    <x v="25"/>
  </r>
  <r>
    <s v="ID2260"/>
    <s v="Kessinger"/>
    <n v="28.7"/>
    <x v="115"/>
    <s v="No"/>
    <x v="0"/>
    <x v="1"/>
    <x v="3"/>
    <x v="1"/>
    <x v="1"/>
    <x v="2"/>
    <s v="9-Nov-1964"/>
    <n v="11735.88"/>
    <x v="1"/>
    <x v="1"/>
    <x v="1"/>
    <x v="36"/>
  </r>
  <r>
    <s v="ID2261"/>
    <s v="Bezgin"/>
    <n v="17.440000000000001"/>
    <x v="614"/>
    <s v="Yes"/>
    <x v="0"/>
    <x v="1"/>
    <x v="3"/>
    <x v="1"/>
    <x v="3"/>
    <x v="2"/>
    <s v="5-Sep-1988"/>
    <n v="11737.85"/>
    <x v="1"/>
    <x v="1"/>
    <x v="4"/>
    <x v="20"/>
  </r>
  <r>
    <s v="ID2262"/>
    <s v="Woldesilassie"/>
    <n v="27.6"/>
    <x v="138"/>
    <s v="No"/>
    <x v="0"/>
    <x v="1"/>
    <x v="3"/>
    <x v="1"/>
    <x v="1"/>
    <x v="2"/>
    <s v="12-Nov-1969"/>
    <n v="11741.73"/>
    <x v="1"/>
    <x v="1"/>
    <x v="4"/>
    <x v="25"/>
  </r>
  <r>
    <s v="ID2263"/>
    <s v="Ruiz Herrero"/>
    <n v="20.7"/>
    <x v="326"/>
    <s v="No"/>
    <x v="0"/>
    <x v="1"/>
    <x v="3"/>
    <x v="1"/>
    <x v="2"/>
    <x v="2"/>
    <s v="9-Jun-1963"/>
    <n v="11743.3"/>
    <x v="1"/>
    <x v="0"/>
    <x v="0"/>
    <x v="4"/>
  </r>
  <r>
    <s v="ID2264"/>
    <s v="Bin Alias"/>
    <n v="20.3"/>
    <x v="240"/>
    <s v="No"/>
    <x v="0"/>
    <x v="1"/>
    <x v="3"/>
    <x v="1"/>
    <x v="2"/>
    <x v="1"/>
    <s v="2-Dec-1964"/>
    <n v="11743.93"/>
    <x v="1"/>
    <x v="1"/>
    <x v="1"/>
    <x v="36"/>
  </r>
  <r>
    <s v="ID2265"/>
    <s v="Fischer-Daly"/>
    <n v="19.8"/>
    <x v="89"/>
    <s v="No"/>
    <x v="0"/>
    <x v="1"/>
    <x v="3"/>
    <x v="1"/>
    <x v="2"/>
    <x v="2"/>
    <s v="6-Nov-1979"/>
    <n v="11752.68"/>
    <x v="1"/>
    <x v="1"/>
    <x v="2"/>
    <x v="13"/>
  </r>
  <r>
    <s v="ID2266"/>
    <s v="Pulliam"/>
    <n v="21.87"/>
    <x v="350"/>
    <s v="No"/>
    <x v="0"/>
    <x v="0"/>
    <x v="0"/>
    <x v="1"/>
    <x v="2"/>
    <x v="0"/>
    <s v="25-Jul-1966"/>
    <n v="11763"/>
    <x v="1"/>
    <x v="0"/>
    <x v="9"/>
    <x v="14"/>
  </r>
  <r>
    <s v="ID2267"/>
    <s v="Guisinger"/>
    <n v="16.600000000000001"/>
    <x v="231"/>
    <s v="No"/>
    <x v="0"/>
    <x v="0"/>
    <x v="3"/>
    <x v="1"/>
    <x v="3"/>
    <x v="1"/>
    <s v="20-Nov-1982"/>
    <n v="11773.06"/>
    <x v="1"/>
    <x v="0"/>
    <x v="2"/>
    <x v="1"/>
  </r>
  <r>
    <s v="ID2268"/>
    <s v="Arnerich"/>
    <n v="21.98"/>
    <x v="355"/>
    <s v="No"/>
    <x v="0"/>
    <x v="0"/>
    <x v="0"/>
    <x v="1"/>
    <x v="2"/>
    <x v="0"/>
    <s v="3-Oct-1965"/>
    <n v="11830.61"/>
    <x v="1"/>
    <x v="1"/>
    <x v="1"/>
    <x v="19"/>
  </r>
  <r>
    <s v="ID2269"/>
    <s v="Lynch"/>
    <n v="19.7"/>
    <x v="49"/>
    <s v="No"/>
    <x v="0"/>
    <x v="0"/>
    <x v="3"/>
    <x v="1"/>
    <x v="2"/>
    <x v="2"/>
    <s v="27-Jun-1964"/>
    <n v="11833.78"/>
    <x v="1"/>
    <x v="0"/>
    <x v="0"/>
    <x v="36"/>
  </r>
  <r>
    <s v="ID2270"/>
    <s v="Reilly"/>
    <n v="19.21"/>
    <x v="70"/>
    <s v="No"/>
    <x v="1"/>
    <x v="0"/>
    <x v="3"/>
    <x v="1"/>
    <x v="2"/>
    <x v="2"/>
    <s v="25-Sep-1965"/>
    <n v="11840.78"/>
    <x v="1"/>
    <x v="2"/>
    <x v="1"/>
    <x v="19"/>
  </r>
  <r>
    <s v="ID2271"/>
    <s v="Nolette"/>
    <n v="19.3"/>
    <x v="577"/>
    <s v="No"/>
    <x v="1"/>
    <x v="0"/>
    <x v="3"/>
    <x v="1"/>
    <x v="2"/>
    <x v="2"/>
    <s v="11-Jul-1964"/>
    <n v="11842.44"/>
    <x v="1"/>
    <x v="2"/>
    <x v="4"/>
    <x v="36"/>
  </r>
  <r>
    <s v="ID2272"/>
    <s v="Chabrier"/>
    <n v="16.22"/>
    <x v="200"/>
    <s v="Yes"/>
    <x v="0"/>
    <x v="0"/>
    <x v="0"/>
    <x v="1"/>
    <x v="3"/>
    <x v="1"/>
    <s v="10-Nov-1965"/>
    <n v="11842.62"/>
    <x v="1"/>
    <x v="0"/>
    <x v="1"/>
    <x v="19"/>
  </r>
  <r>
    <s v="ID2273"/>
    <s v="Lee"/>
    <n v="17.12"/>
    <x v="193"/>
    <s v="No"/>
    <x v="1"/>
    <x v="0"/>
    <x v="3"/>
    <x v="1"/>
    <x v="3"/>
    <x v="2"/>
    <s v="27-Jun-1964"/>
    <n v="11848.14"/>
    <x v="1"/>
    <x v="2"/>
    <x v="4"/>
    <x v="36"/>
  </r>
  <r>
    <s v="ID2274"/>
    <s v="Knotts"/>
    <n v="19.07"/>
    <x v="4"/>
    <s v="No"/>
    <x v="0"/>
    <x v="0"/>
    <x v="3"/>
    <x v="1"/>
    <x v="2"/>
    <x v="2"/>
    <s v="29-Sep-1964"/>
    <n v="11856.41"/>
    <x v="1"/>
    <x v="2"/>
    <x v="0"/>
    <x v="36"/>
  </r>
  <r>
    <s v="ID2275"/>
    <s v="Pultorak"/>
    <n v="15.56"/>
    <x v="614"/>
    <s v="No"/>
    <x v="0"/>
    <x v="0"/>
    <x v="0"/>
    <x v="1"/>
    <x v="3"/>
    <x v="2"/>
    <s v="7-Jul-1974"/>
    <n v="11858.56"/>
    <x v="1"/>
    <x v="0"/>
    <x v="4"/>
    <x v="46"/>
  </r>
  <r>
    <s v="ID2276"/>
    <s v="Maxon"/>
    <n v="22.76"/>
    <x v="664"/>
    <s v="No"/>
    <x v="0"/>
    <x v="0"/>
    <x v="0"/>
    <x v="1"/>
    <x v="2"/>
    <x v="0"/>
    <s v="24-Aug-1967"/>
    <n v="11879.1"/>
    <x v="1"/>
    <x v="0"/>
    <x v="3"/>
    <x v="30"/>
  </r>
  <r>
    <s v="ID2277"/>
    <s v="Kraai"/>
    <n v="22.79"/>
    <x v="259"/>
    <s v="Yes"/>
    <x v="0"/>
    <x v="1"/>
    <x v="3"/>
    <x v="1"/>
    <x v="2"/>
    <x v="1"/>
    <s v="14-Jul-1967"/>
    <n v="11881.36"/>
    <x v="1"/>
    <x v="2"/>
    <x v="4"/>
    <x v="30"/>
  </r>
  <r>
    <s v="ID2278"/>
    <s v="Larosa"/>
    <n v="17.41"/>
    <x v="273"/>
    <s v="Yes"/>
    <x v="0"/>
    <x v="0"/>
    <x v="0"/>
    <x v="1"/>
    <x v="3"/>
    <x v="2"/>
    <s v="29-Oct-1967"/>
    <n v="11881.97"/>
    <x v="1"/>
    <x v="1"/>
    <x v="0"/>
    <x v="30"/>
  </r>
  <r>
    <s v="ID2279"/>
    <s v="King"/>
    <n v="19.32"/>
    <x v="98"/>
    <s v="Yes"/>
    <x v="0"/>
    <x v="0"/>
    <x v="0"/>
    <x v="1"/>
    <x v="2"/>
    <x v="2"/>
    <s v="2-Jun-2004"/>
    <n v="11884.05"/>
    <x v="1"/>
    <x v="0"/>
    <x v="0"/>
    <x v="5"/>
  </r>
  <r>
    <s v="ID2280"/>
    <s v="Haney"/>
    <n v="18.25"/>
    <x v="400"/>
    <s v="No"/>
    <x v="0"/>
    <x v="0"/>
    <x v="0"/>
    <x v="1"/>
    <x v="3"/>
    <x v="0"/>
    <s v="20-Dec-1964"/>
    <n v="11931.13"/>
    <x v="1"/>
    <x v="1"/>
    <x v="12"/>
    <x v="36"/>
  </r>
  <r>
    <s v="ID2281"/>
    <s v="Boulay"/>
    <n v="53.13"/>
    <x v="321"/>
    <s v="No"/>
    <x v="1"/>
    <x v="0"/>
    <x v="3"/>
    <x v="1"/>
    <x v="0"/>
    <x v="2"/>
    <s v="2-Aug-1964"/>
    <n v="11938.26"/>
    <x v="1"/>
    <x v="0"/>
    <x v="12"/>
    <x v="36"/>
  </r>
  <r>
    <s v="ID2282"/>
    <s v="Peters"/>
    <n v="20.46"/>
    <x v="93"/>
    <s v="No"/>
    <x v="0"/>
    <x v="0"/>
    <x v="0"/>
    <x v="1"/>
    <x v="2"/>
    <x v="2"/>
    <s v="19-Oct-1991"/>
    <n v="11941.83"/>
    <x v="1"/>
    <x v="1"/>
    <x v="7"/>
    <x v="18"/>
  </r>
  <r>
    <s v="ID2283"/>
    <s v="Luy"/>
    <n v="43.01"/>
    <x v="576"/>
    <s v="No"/>
    <x v="1"/>
    <x v="0"/>
    <x v="3"/>
    <x v="1"/>
    <x v="0"/>
    <x v="2"/>
    <s v="25-Dec-1964"/>
    <n v="11944.59"/>
    <x v="1"/>
    <x v="2"/>
    <x v="9"/>
    <x v="36"/>
  </r>
  <r>
    <s v="ID2284"/>
    <s v="Fava"/>
    <n v="15.01"/>
    <x v="325"/>
    <s v="No"/>
    <x v="0"/>
    <x v="1"/>
    <x v="3"/>
    <x v="1"/>
    <x v="3"/>
    <x v="2"/>
    <s v="1-Nov-1965"/>
    <n v="11945.13"/>
    <x v="1"/>
    <x v="2"/>
    <x v="1"/>
    <x v="19"/>
  </r>
  <r>
    <s v="ID2285"/>
    <s v="Montoya"/>
    <n v="41.14"/>
    <x v="216"/>
    <s v="No"/>
    <x v="1"/>
    <x v="0"/>
    <x v="3"/>
    <x v="1"/>
    <x v="0"/>
    <x v="1"/>
    <s v="29-Sep-1964"/>
    <n v="11946.63"/>
    <x v="1"/>
    <x v="2"/>
    <x v="0"/>
    <x v="36"/>
  </r>
  <r>
    <s v="ID2286"/>
    <s v="Bain"/>
    <n v="16.55"/>
    <x v="582"/>
    <s v="No"/>
    <x v="0"/>
    <x v="0"/>
    <x v="0"/>
    <x v="1"/>
    <x v="3"/>
    <x v="0"/>
    <s v="22-Dec-1967"/>
    <n v="11987.17"/>
    <x v="1"/>
    <x v="0"/>
    <x v="0"/>
    <x v="30"/>
  </r>
  <r>
    <s v="ID2287"/>
    <s v="Albertson"/>
    <n v="37.29"/>
    <x v="52"/>
    <s v="No"/>
    <x v="1"/>
    <x v="0"/>
    <x v="3"/>
    <x v="1"/>
    <x v="0"/>
    <x v="2"/>
    <s v="4-Jul-1983"/>
    <n v="11987.68"/>
    <x v="1"/>
    <x v="2"/>
    <x v="2"/>
    <x v="39"/>
  </r>
  <r>
    <s v="ID2288"/>
    <s v="Barger"/>
    <n v="16.739999999999998"/>
    <x v="337"/>
    <s v="Yes"/>
    <x v="0"/>
    <x v="0"/>
    <x v="0"/>
    <x v="1"/>
    <x v="3"/>
    <x v="2"/>
    <s v="12-Dec-1993"/>
    <n v="11994.89"/>
    <x v="1"/>
    <x v="2"/>
    <x v="1"/>
    <x v="10"/>
  </r>
  <r>
    <s v="ID2289"/>
    <s v="Fraioli"/>
    <n v="34.43"/>
    <x v="159"/>
    <s v="No"/>
    <x v="1"/>
    <x v="0"/>
    <x v="3"/>
    <x v="1"/>
    <x v="0"/>
    <x v="2"/>
    <s v="17-Oct-1982"/>
    <n v="12001.29"/>
    <x v="1"/>
    <x v="0"/>
    <x v="5"/>
    <x v="1"/>
  </r>
  <r>
    <s v="ID2290"/>
    <s v="April"/>
    <n v="34.1"/>
    <x v="212"/>
    <s v="No"/>
    <x v="1"/>
    <x v="0"/>
    <x v="3"/>
    <x v="1"/>
    <x v="0"/>
    <x v="2"/>
    <s v="29-Oct-1965"/>
    <n v="12032.33"/>
    <x v="1"/>
    <x v="1"/>
    <x v="4"/>
    <x v="19"/>
  </r>
  <r>
    <s v="ID2291"/>
    <s v="King"/>
    <n v="19.3"/>
    <x v="665"/>
    <s v="No"/>
    <x v="0"/>
    <x v="0"/>
    <x v="0"/>
    <x v="1"/>
    <x v="2"/>
    <x v="0"/>
    <s v="16-Oct-1979"/>
    <n v="12035.18"/>
    <x v="1"/>
    <x v="0"/>
    <x v="5"/>
    <x v="13"/>
  </r>
  <r>
    <s v="ID2292"/>
    <s v="Talhelm"/>
    <n v="33.659999999999997"/>
    <x v="268"/>
    <s v="No"/>
    <x v="1"/>
    <x v="0"/>
    <x v="3"/>
    <x v="1"/>
    <x v="0"/>
    <x v="1"/>
    <s v="24-Nov-1966"/>
    <n v="12044.34"/>
    <x v="1"/>
    <x v="1"/>
    <x v="1"/>
    <x v="14"/>
  </r>
  <r>
    <s v="ID2293"/>
    <s v="Regnier"/>
    <n v="33.33"/>
    <x v="637"/>
    <s v="No"/>
    <x v="1"/>
    <x v="0"/>
    <x v="3"/>
    <x v="1"/>
    <x v="0"/>
    <x v="1"/>
    <s v="7-Sep-1986"/>
    <n v="12048.13"/>
    <x v="1"/>
    <x v="2"/>
    <x v="2"/>
    <x v="11"/>
  </r>
  <r>
    <s v="ID2294"/>
    <s v="Treece"/>
    <n v="21.84"/>
    <x v="268"/>
    <s v="No"/>
    <x v="1"/>
    <x v="0"/>
    <x v="3"/>
    <x v="1"/>
    <x v="2"/>
    <x v="1"/>
    <s v="2-Sep-1984"/>
    <n v="12091.34"/>
    <x v="1"/>
    <x v="2"/>
    <x v="8"/>
    <x v="45"/>
  </r>
  <r>
    <s v="ID2295"/>
    <s v="Beisel"/>
    <n v="16.87"/>
    <x v="402"/>
    <s v="No"/>
    <x v="0"/>
    <x v="0"/>
    <x v="0"/>
    <x v="1"/>
    <x v="3"/>
    <x v="0"/>
    <s v="21-Jun-1968"/>
    <n v="12094.48"/>
    <x v="1"/>
    <x v="0"/>
    <x v="4"/>
    <x v="24"/>
  </r>
  <r>
    <s v="ID2296"/>
    <s v="Enke"/>
    <n v="30.14"/>
    <x v="206"/>
    <s v="No"/>
    <x v="1"/>
    <x v="0"/>
    <x v="3"/>
    <x v="1"/>
    <x v="0"/>
    <x v="2"/>
    <s v="9-Dec-1968"/>
    <n v="12096.65"/>
    <x v="1"/>
    <x v="1"/>
    <x v="3"/>
    <x v="24"/>
  </r>
  <r>
    <s v="ID2297"/>
    <s v="Ruiz-Tagle Barros"/>
    <n v="23.21"/>
    <x v="161"/>
    <s v="No"/>
    <x v="1"/>
    <x v="0"/>
    <x v="3"/>
    <x v="1"/>
    <x v="2"/>
    <x v="2"/>
    <s v="25-Oct-1968"/>
    <n v="12105.32"/>
    <x v="1"/>
    <x v="0"/>
    <x v="4"/>
    <x v="24"/>
  </r>
  <r>
    <s v="ID2298"/>
    <s v="Ferrell"/>
    <n v="17.170000000000002"/>
    <x v="666"/>
    <s v="No"/>
    <x v="0"/>
    <x v="0"/>
    <x v="0"/>
    <x v="1"/>
    <x v="3"/>
    <x v="0"/>
    <s v="20-Jul-1963"/>
    <n v="12124.99"/>
    <x v="1"/>
    <x v="1"/>
    <x v="1"/>
    <x v="4"/>
  </r>
  <r>
    <s v="ID2299"/>
    <s v="Gates"/>
    <n v="15.61"/>
    <x v="124"/>
    <s v="No"/>
    <x v="0"/>
    <x v="0"/>
    <x v="3"/>
    <x v="1"/>
    <x v="3"/>
    <x v="2"/>
    <s v="4-Jun-1963"/>
    <n v="12129.61"/>
    <x v="1"/>
    <x v="1"/>
    <x v="1"/>
    <x v="26"/>
  </r>
  <r>
    <s v="ID2300"/>
    <s v="Jeffers"/>
    <n v="17.98"/>
    <x v="196"/>
    <s v="Yes"/>
    <x v="0"/>
    <x v="1"/>
    <x v="3"/>
    <x v="1"/>
    <x v="3"/>
    <x v="2"/>
    <s v="4-Nov-1962"/>
    <n v="12142.58"/>
    <x v="1"/>
    <x v="2"/>
    <x v="0"/>
    <x v="26"/>
  </r>
  <r>
    <s v="ID2301"/>
    <s v="Sulhanek"/>
    <n v="21.64"/>
    <x v="335"/>
    <s v="No"/>
    <x v="1"/>
    <x v="0"/>
    <x v="3"/>
    <x v="1"/>
    <x v="2"/>
    <x v="2"/>
    <s v="15-Sep-1962"/>
    <n v="12146.97"/>
    <x v="1"/>
    <x v="0"/>
    <x v="4"/>
    <x v="26"/>
  </r>
  <r>
    <s v="ID2302"/>
    <s v="Ozahowski"/>
    <n v="16.399999999999999"/>
    <x v="66"/>
    <s v="No"/>
    <x v="0"/>
    <x v="1"/>
    <x v="3"/>
    <x v="1"/>
    <x v="3"/>
    <x v="2"/>
    <s v="5-Oct-1987"/>
    <n v="12148.2"/>
    <x v="1"/>
    <x v="0"/>
    <x v="1"/>
    <x v="29"/>
  </r>
  <r>
    <s v="ID2303"/>
    <s v="Caron"/>
    <n v="15.77"/>
    <x v="3"/>
    <s v="Yes"/>
    <x v="0"/>
    <x v="0"/>
    <x v="3"/>
    <x v="1"/>
    <x v="3"/>
    <x v="1"/>
    <s v="29-Aug-1991"/>
    <n v="12198.64"/>
    <x v="1"/>
    <x v="0"/>
    <x v="2"/>
    <x v="18"/>
  </r>
  <r>
    <s v="ID2304"/>
    <s v="Fullarton"/>
    <n v="18.27"/>
    <x v="467"/>
    <s v="No"/>
    <x v="0"/>
    <x v="0"/>
    <x v="0"/>
    <x v="1"/>
    <x v="3"/>
    <x v="0"/>
    <s v="14-Aug-1977"/>
    <n v="12218.7"/>
    <x v="1"/>
    <x v="1"/>
    <x v="1"/>
    <x v="38"/>
  </r>
  <r>
    <s v="ID2305"/>
    <s v="Lindgren"/>
    <n v="16.489999999999998"/>
    <x v="456"/>
    <s v="No"/>
    <x v="0"/>
    <x v="0"/>
    <x v="0"/>
    <x v="1"/>
    <x v="3"/>
    <x v="0"/>
    <s v="20-Jul-1964"/>
    <n v="12222.9"/>
    <x v="1"/>
    <x v="2"/>
    <x v="1"/>
    <x v="36"/>
  </r>
  <r>
    <s v="ID2306"/>
    <s v="Akiha"/>
    <n v="16.14"/>
    <x v="320"/>
    <s v="No"/>
    <x v="0"/>
    <x v="0"/>
    <x v="0"/>
    <x v="1"/>
    <x v="3"/>
    <x v="2"/>
    <s v="2-Jul-1964"/>
    <n v="12224.35"/>
    <x v="1"/>
    <x v="1"/>
    <x v="1"/>
    <x v="36"/>
  </r>
  <r>
    <s v="ID2307"/>
    <s v="Sweny"/>
    <n v="20.85"/>
    <x v="150"/>
    <s v="Yes"/>
    <x v="0"/>
    <x v="0"/>
    <x v="3"/>
    <x v="1"/>
    <x v="2"/>
    <x v="2"/>
    <s v="24-Jun-1964"/>
    <n v="12231.61"/>
    <x v="1"/>
    <x v="0"/>
    <x v="1"/>
    <x v="36"/>
  </r>
  <r>
    <s v="ID2308"/>
    <s v="Tobin"/>
    <n v="15.88"/>
    <x v="67"/>
    <s v="No"/>
    <x v="0"/>
    <x v="0"/>
    <x v="0"/>
    <x v="1"/>
    <x v="3"/>
    <x v="2"/>
    <s v="19-Jul-1963"/>
    <n v="12233.83"/>
    <x v="1"/>
    <x v="1"/>
    <x v="4"/>
    <x v="4"/>
  </r>
  <r>
    <s v="ID2309"/>
    <s v="Pedersen"/>
    <n v="20.66"/>
    <x v="330"/>
    <s v="No"/>
    <x v="1"/>
    <x v="0"/>
    <x v="3"/>
    <x v="1"/>
    <x v="2"/>
    <x v="1"/>
    <s v="15-Oct-1964"/>
    <n v="12235.84"/>
    <x v="1"/>
    <x v="0"/>
    <x v="1"/>
    <x v="36"/>
  </r>
  <r>
    <s v="ID2310"/>
    <s v="Lynch"/>
    <n v="20.399999999999999"/>
    <x v="173"/>
    <s v="No"/>
    <x v="0"/>
    <x v="0"/>
    <x v="0"/>
    <x v="1"/>
    <x v="2"/>
    <x v="2"/>
    <s v="17-Jul-1963"/>
    <n v="12244.53"/>
    <x v="1"/>
    <x v="1"/>
    <x v="0"/>
    <x v="4"/>
  </r>
  <r>
    <s v="ID2311"/>
    <s v="Keys"/>
    <n v="25.19"/>
    <x v="409"/>
    <s v="Yes"/>
    <x v="0"/>
    <x v="0"/>
    <x v="0"/>
    <x v="1"/>
    <x v="1"/>
    <x v="2"/>
    <s v="23-Jun-1974"/>
    <n v="12245.17"/>
    <x v="1"/>
    <x v="1"/>
    <x v="1"/>
    <x v="46"/>
  </r>
  <r>
    <s v="ID2312"/>
    <s v="Wilbur"/>
    <n v="20.54"/>
    <x v="267"/>
    <s v="Yes"/>
    <x v="0"/>
    <x v="0"/>
    <x v="3"/>
    <x v="1"/>
    <x v="2"/>
    <x v="2"/>
    <s v="23-Nov-1989"/>
    <n v="12254.44"/>
    <x v="1"/>
    <x v="0"/>
    <x v="2"/>
    <x v="37"/>
  </r>
  <r>
    <s v="ID2313"/>
    <s v="Ditota"/>
    <n v="20.13"/>
    <x v="140"/>
    <s v="No"/>
    <x v="0"/>
    <x v="0"/>
    <x v="0"/>
    <x v="1"/>
    <x v="2"/>
    <x v="2"/>
    <s v="13-Aug-1986"/>
    <n v="12255.04"/>
    <x v="1"/>
    <x v="2"/>
    <x v="2"/>
    <x v="11"/>
  </r>
  <r>
    <s v="ID2314"/>
    <s v="Horbol"/>
    <n v="18.93"/>
    <x v="184"/>
    <s v="No"/>
    <x v="0"/>
    <x v="1"/>
    <x v="3"/>
    <x v="1"/>
    <x v="2"/>
    <x v="1"/>
    <s v="6-Dec-1966"/>
    <n v="12265.51"/>
    <x v="1"/>
    <x v="0"/>
    <x v="0"/>
    <x v="14"/>
  </r>
  <r>
    <s v="ID2315"/>
    <s v="O'Rourke"/>
    <n v="24.14"/>
    <x v="319"/>
    <s v="No"/>
    <x v="1"/>
    <x v="0"/>
    <x v="3"/>
    <x v="1"/>
    <x v="2"/>
    <x v="2"/>
    <s v="30-Dec-1967"/>
    <n v="12268.63"/>
    <x v="1"/>
    <x v="1"/>
    <x v="1"/>
    <x v="30"/>
  </r>
  <r>
    <s v="ID2316"/>
    <s v="Williams"/>
    <n v="25.03"/>
    <x v="119"/>
    <s v="No"/>
    <x v="1"/>
    <x v="0"/>
    <x v="3"/>
    <x v="1"/>
    <x v="1"/>
    <x v="1"/>
    <s v="28-Aug-1967"/>
    <n v="12269.69"/>
    <x v="1"/>
    <x v="2"/>
    <x v="1"/>
    <x v="30"/>
  </r>
  <r>
    <s v="ID2317"/>
    <s v="Murakami"/>
    <n v="20.47"/>
    <x v="336"/>
    <s v="Yes"/>
    <x v="0"/>
    <x v="0"/>
    <x v="3"/>
    <x v="1"/>
    <x v="2"/>
    <x v="1"/>
    <s v="16-Nov-1966"/>
    <n v="12282.03"/>
    <x v="1"/>
    <x v="1"/>
    <x v="11"/>
    <x v="14"/>
  </r>
  <r>
    <s v="ID2318"/>
    <s v="Gagnon"/>
    <n v="18.82"/>
    <x v="49"/>
    <s v="Yes"/>
    <x v="0"/>
    <x v="0"/>
    <x v="0"/>
    <x v="1"/>
    <x v="2"/>
    <x v="2"/>
    <s v="29-Oct-1990"/>
    <n v="12282.38"/>
    <x v="1"/>
    <x v="1"/>
    <x v="4"/>
    <x v="16"/>
  </r>
  <r>
    <s v="ID2319"/>
    <s v="Petermann"/>
    <n v="17.079999999999998"/>
    <x v="208"/>
    <s v="No"/>
    <x v="0"/>
    <x v="1"/>
    <x v="3"/>
    <x v="1"/>
    <x v="3"/>
    <x v="1"/>
    <s v="28-Oct-1963"/>
    <n v="12299.59"/>
    <x v="1"/>
    <x v="1"/>
    <x v="11"/>
    <x v="4"/>
  </r>
  <r>
    <s v="ID2320"/>
    <s v="Graves - Rostro"/>
    <n v="19.21"/>
    <x v="102"/>
    <s v="Yes"/>
    <x v="0"/>
    <x v="0"/>
    <x v="0"/>
    <x v="1"/>
    <x v="2"/>
    <x v="2"/>
    <s v="2-Aug-1963"/>
    <n v="12333.83"/>
    <x v="1"/>
    <x v="2"/>
    <x v="4"/>
    <x v="4"/>
  </r>
  <r>
    <s v="ID2321"/>
    <s v="Danielson"/>
    <n v="17.86"/>
    <x v="508"/>
    <s v="No"/>
    <x v="0"/>
    <x v="1"/>
    <x v="3"/>
    <x v="1"/>
    <x v="3"/>
    <x v="2"/>
    <s v="22-Sep-1963"/>
    <n v="12347.17"/>
    <x v="1"/>
    <x v="0"/>
    <x v="4"/>
    <x v="4"/>
  </r>
  <r>
    <s v="ID2322"/>
    <s v="Street"/>
    <n v="21.38"/>
    <x v="126"/>
    <s v="No"/>
    <x v="0"/>
    <x v="0"/>
    <x v="0"/>
    <x v="1"/>
    <x v="2"/>
    <x v="0"/>
    <s v="29-Dec-1966"/>
    <n v="12363.55"/>
    <x v="1"/>
    <x v="0"/>
    <x v="4"/>
    <x v="14"/>
  </r>
  <r>
    <s v="ID2323"/>
    <s v="Buss"/>
    <n v="23.35"/>
    <x v="425"/>
    <s v="No"/>
    <x v="0"/>
    <x v="0"/>
    <x v="0"/>
    <x v="1"/>
    <x v="2"/>
    <x v="1"/>
    <s v="26-Sep-1962"/>
    <n v="12369.89"/>
    <x v="1"/>
    <x v="2"/>
    <x v="3"/>
    <x v="26"/>
  </r>
  <r>
    <s v="ID2324"/>
    <s v="Duffy"/>
    <n v="22.24"/>
    <x v="264"/>
    <s v="No"/>
    <x v="0"/>
    <x v="0"/>
    <x v="0"/>
    <x v="1"/>
    <x v="2"/>
    <x v="2"/>
    <s v="29-Dec-1989"/>
    <n v="12404.88"/>
    <x v="1"/>
    <x v="0"/>
    <x v="9"/>
    <x v="37"/>
  </r>
  <r>
    <s v="ID2325"/>
    <s v="Hines"/>
    <n v="24.76"/>
    <x v="117"/>
    <s v="Yes"/>
    <x v="0"/>
    <x v="0"/>
    <x v="0"/>
    <x v="1"/>
    <x v="2"/>
    <x v="2"/>
    <s v="21-Aug-1972"/>
    <n v="12407.3"/>
    <x v="1"/>
    <x v="2"/>
    <x v="5"/>
    <x v="17"/>
  </r>
  <r>
    <s v="ID2326"/>
    <s v="Castro"/>
    <n v="20.100000000000001"/>
    <x v="374"/>
    <s v="Yes"/>
    <x v="0"/>
    <x v="1"/>
    <x v="3"/>
    <x v="1"/>
    <x v="2"/>
    <x v="2"/>
    <s v="14-Jul-1979"/>
    <n v="12408.29"/>
    <x v="1"/>
    <x v="1"/>
    <x v="8"/>
    <x v="13"/>
  </r>
  <r>
    <s v="ID2327"/>
    <s v="Howell"/>
    <n v="21.77"/>
    <x v="156"/>
    <s v="No"/>
    <x v="0"/>
    <x v="0"/>
    <x v="0"/>
    <x v="1"/>
    <x v="2"/>
    <x v="0"/>
    <s v="4-Aug-1964"/>
    <n v="12430.95"/>
    <x v="1"/>
    <x v="0"/>
    <x v="3"/>
    <x v="36"/>
  </r>
  <r>
    <s v="ID2328"/>
    <s v="Avery"/>
    <n v="17.82"/>
    <x v="274"/>
    <s v="Yes"/>
    <x v="0"/>
    <x v="0"/>
    <x v="3"/>
    <x v="1"/>
    <x v="3"/>
    <x v="2"/>
    <s v="9-Aug-1995"/>
    <n v="12452.25"/>
    <x v="1"/>
    <x v="0"/>
    <x v="1"/>
    <x v="34"/>
  </r>
  <r>
    <s v="ID2329"/>
    <s v="Bohinski"/>
    <n v="17.07"/>
    <x v="151"/>
    <s v="No"/>
    <x v="0"/>
    <x v="1"/>
    <x v="3"/>
    <x v="1"/>
    <x v="3"/>
    <x v="2"/>
    <s v="26-Nov-1968"/>
    <n v="12475.35"/>
    <x v="1"/>
    <x v="1"/>
    <x v="1"/>
    <x v="24"/>
  </r>
  <r>
    <s v="ID2330"/>
    <s v="Kohls"/>
    <n v="22.24"/>
    <x v="144"/>
    <s v="Yes"/>
    <x v="0"/>
    <x v="0"/>
    <x v="0"/>
    <x v="1"/>
    <x v="2"/>
    <x v="2"/>
    <s v="1-Sep-1967"/>
    <n v="12485.8"/>
    <x v="1"/>
    <x v="0"/>
    <x v="0"/>
    <x v="30"/>
  </r>
  <r>
    <s v="ID2331"/>
    <s v="Brietzke"/>
    <n v="22.34"/>
    <x v="252"/>
    <s v="No"/>
    <x v="0"/>
    <x v="0"/>
    <x v="3"/>
    <x v="1"/>
    <x v="2"/>
    <x v="2"/>
    <s v="3-Dec-1968"/>
    <n v="12495.29"/>
    <x v="1"/>
    <x v="0"/>
    <x v="1"/>
    <x v="24"/>
  </r>
  <r>
    <s v="ID2332"/>
    <s v="Riveros Gonzalez"/>
    <n v="17.7"/>
    <x v="288"/>
    <s v="No"/>
    <x v="0"/>
    <x v="0"/>
    <x v="3"/>
    <x v="1"/>
    <x v="3"/>
    <x v="1"/>
    <s v="12-Jul-1966"/>
    <n v="12499.88"/>
    <x v="1"/>
    <x v="2"/>
    <x v="1"/>
    <x v="14"/>
  </r>
  <r>
    <s v="ID2333"/>
    <s v="Albano"/>
    <n v="16.47"/>
    <x v="348"/>
    <s v="No"/>
    <x v="0"/>
    <x v="1"/>
    <x v="3"/>
    <x v="1"/>
    <x v="3"/>
    <x v="1"/>
    <s v="16-Oct-1962"/>
    <n v="12523.6"/>
    <x v="1"/>
    <x v="0"/>
    <x v="1"/>
    <x v="26"/>
  </r>
  <r>
    <s v="ID2334"/>
    <s v="Rosendahl"/>
    <n v="17.600000000000001"/>
    <x v="495"/>
    <s v="No"/>
    <x v="0"/>
    <x v="0"/>
    <x v="3"/>
    <x v="1"/>
    <x v="3"/>
    <x v="2"/>
    <s v="28-Nov-1961"/>
    <n v="12557.61"/>
    <x v="1"/>
    <x v="0"/>
    <x v="0"/>
    <x v="21"/>
  </r>
  <r>
    <s v="ID2335"/>
    <s v="German"/>
    <n v="17.579999999999998"/>
    <x v="523"/>
    <s v="No"/>
    <x v="0"/>
    <x v="0"/>
    <x v="3"/>
    <x v="1"/>
    <x v="3"/>
    <x v="2"/>
    <s v="28-Nov-1961"/>
    <n v="12574.05"/>
    <x v="1"/>
    <x v="1"/>
    <x v="4"/>
    <x v="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n v="47.41"/>
    <n v="7.47"/>
    <s v="No"/>
    <x v="0"/>
    <s v="No"/>
    <n v="0"/>
    <s v="Yes"/>
    <x v="0"/>
    <x v="0"/>
    <s v="9-Jul-1992"/>
    <x v="0"/>
    <s v="Tier - 2"/>
    <s v="Tier - 3"/>
    <s v="R1013"/>
    <n v="30"/>
  </r>
  <r>
    <n v="30.36"/>
    <n v="5.77"/>
    <s v="No"/>
    <x v="0"/>
    <s v="No"/>
    <n v="0"/>
    <s v="Yes"/>
    <x v="0"/>
    <x v="1"/>
    <s v="8-Dec-1982"/>
    <x v="1"/>
    <s v="Tier - 2"/>
    <s v="Tier - 1"/>
    <s v="R1012"/>
    <n v="40"/>
  </r>
  <r>
    <n v="34.484999999999999"/>
    <n v="11.87"/>
    <s v="Yes"/>
    <x v="0"/>
    <s v="No"/>
    <n v="2"/>
    <s v="Yes"/>
    <x v="0"/>
    <x v="0"/>
    <s v="11-Nov-1960"/>
    <x v="2"/>
    <s v="Tier - 3"/>
    <s v="Tier - 1"/>
    <s v="R1012"/>
    <n v="62"/>
  </r>
  <r>
    <n v="38.094999999999999"/>
    <n v="6.05"/>
    <s v="No"/>
    <x v="0"/>
    <s v="No"/>
    <n v="0"/>
    <s v="Yes"/>
    <x v="0"/>
    <x v="1"/>
    <s v="5-Jun-1981"/>
    <x v="3"/>
    <s v="Tier - 2"/>
    <s v="Tier - 3"/>
    <s v="R1026"/>
    <n v="42"/>
  </r>
  <r>
    <n v="35.53"/>
    <n v="5.45"/>
    <s v="No"/>
    <x v="0"/>
    <s v="No"/>
    <n v="0"/>
    <s v="Yes"/>
    <x v="0"/>
    <x v="2"/>
    <s v="8-Dec-1963"/>
    <x v="4"/>
    <s v="Tier - 1"/>
    <s v="Tier - 2"/>
    <s v="R1012"/>
    <n v="59"/>
  </r>
  <r>
    <n v="32.799999999999997"/>
    <n v="6.59"/>
    <s v="No"/>
    <x v="0"/>
    <s v="No"/>
    <n v="0"/>
    <s v="Yes"/>
    <x v="0"/>
    <x v="0"/>
    <s v="25-Jul-2003"/>
    <x v="5"/>
    <s v="Tier - 2"/>
    <s v="Tier - 1"/>
    <s v="R1012"/>
    <n v="19"/>
  </r>
  <r>
    <n v="36.4"/>
    <n v="6.07"/>
    <s v="No"/>
    <x v="0"/>
    <s v="No"/>
    <n v="0"/>
    <s v="Yes"/>
    <x v="0"/>
    <x v="1"/>
    <s v="20-Oct-1959"/>
    <x v="6"/>
    <s v="Tier - 1"/>
    <s v="Tier - 2"/>
    <s v="R1024"/>
    <n v="63"/>
  </r>
  <r>
    <n v="36.96"/>
    <n v="7.93"/>
    <s v="No"/>
    <x v="0"/>
    <s v="No"/>
    <n v="3"/>
    <s v="Yes"/>
    <x v="0"/>
    <x v="0"/>
    <s v="5-Jul-1982"/>
    <x v="7"/>
    <s v="Tier - 2"/>
    <s v="Tier - 3"/>
    <s v="R1011"/>
    <n v="40"/>
  </r>
  <r>
    <n v="41.14"/>
    <n v="9.58"/>
    <s v="Yes"/>
    <x v="0"/>
    <s v="Yes"/>
    <n v="1"/>
    <s v="Yes"/>
    <x v="0"/>
    <x v="0"/>
    <s v="16-Jul-2003"/>
    <x v="8"/>
    <s v="Tier - 1"/>
    <s v="Tier - 1"/>
    <s v="R1013"/>
    <n v="19"/>
  </r>
  <r>
    <n v="38.06"/>
    <n v="10.79"/>
    <s v="No"/>
    <x v="0"/>
    <s v="No"/>
    <n v="0"/>
    <s v="Yes"/>
    <x v="0"/>
    <x v="0"/>
    <s v="30-Nov-1992"/>
    <x v="9"/>
    <s v="Tier - 2"/>
    <s v="Tier - 1"/>
    <s v="R1013"/>
    <n v="30"/>
  </r>
  <r>
    <n v="37.700000000000003"/>
    <n v="5.96"/>
    <s v="Yes"/>
    <x v="0"/>
    <s v="No"/>
    <n v="2"/>
    <s v="Yes"/>
    <x v="0"/>
    <x v="1"/>
    <s v="25-Aug-2001"/>
    <x v="10"/>
    <s v="Tier - 2"/>
    <s v="Tier - 3"/>
    <s v="R1013"/>
    <n v="21"/>
  </r>
  <r>
    <n v="42.13"/>
    <n v="11.9"/>
    <s v="No"/>
    <x v="0"/>
    <s v="No"/>
    <n v="0"/>
    <s v="Yes"/>
    <x v="0"/>
    <x v="0"/>
    <s v="6-Aug-2004"/>
    <x v="11"/>
    <s v="Tier - 2"/>
    <s v="Tier - 2"/>
    <s v="R1024"/>
    <n v="18"/>
  </r>
  <r>
    <n v="40.92"/>
    <n v="8.41"/>
    <s v="No"/>
    <x v="0"/>
    <s v="No"/>
    <n v="0"/>
    <s v="Yes"/>
    <x v="0"/>
    <x v="0"/>
    <s v="14-Aug-1996"/>
    <x v="12"/>
    <s v="Tier - 2"/>
    <s v="Tier - 2"/>
    <s v="R1012"/>
    <n v="26"/>
  </r>
  <r>
    <n v="40.564999999999998"/>
    <n v="7.02"/>
    <s v="No"/>
    <x v="0"/>
    <s v="No"/>
    <n v="0"/>
    <s v="Yes"/>
    <x v="0"/>
    <x v="0"/>
    <s v="13-Aug-1993"/>
    <x v="13"/>
    <s v="Tier - 2"/>
    <s v="Tier - 1"/>
    <s v="R1013"/>
    <n v="29"/>
  </r>
  <r>
    <n v="36.384999999999998"/>
    <n v="7.59"/>
    <s v="Yes"/>
    <x v="0"/>
    <s v="No"/>
    <n v="2"/>
    <s v="Yes"/>
    <x v="0"/>
    <x v="0"/>
    <s v="23-Dec-1986"/>
    <x v="14"/>
    <s v="Tier - 2"/>
    <s v="Tier - 1"/>
    <s v="R1011"/>
    <n v="36"/>
  </r>
  <r>
    <n v="39.9"/>
    <n v="11.32"/>
    <s v="No"/>
    <x v="0"/>
    <s v="No"/>
    <n v="0"/>
    <s v="Yes"/>
    <x v="0"/>
    <x v="0"/>
    <s v="30-Aug-1981"/>
    <x v="15"/>
    <s v="Tier - 3"/>
    <s v="Tier - 3"/>
    <s v="R1013"/>
    <n v="41"/>
  </r>
  <r>
    <n v="33.799999999999997"/>
    <n v="7.67"/>
    <s v="No"/>
    <x v="0"/>
    <s v="No"/>
    <n v="3"/>
    <s v="Yes"/>
    <x v="0"/>
    <x v="0"/>
    <s v="8-Jun-1980"/>
    <x v="16"/>
    <s v="Tier - 2"/>
    <s v="Tier - 3"/>
    <s v="R1011"/>
    <n v="43"/>
  </r>
  <r>
    <n v="36.765000000000001"/>
    <n v="7.29"/>
    <s v="Yes"/>
    <x v="0"/>
    <s v="Yes"/>
    <n v="1"/>
    <s v="Yes"/>
    <x v="0"/>
    <x v="0"/>
    <s v="26-Dec-1966"/>
    <x v="17"/>
    <s v="Tier - 3"/>
    <s v="Tier - 1"/>
    <s v="R1012"/>
    <n v="56"/>
  </r>
  <r>
    <n v="36.954999999999998"/>
    <n v="4.72"/>
    <s v="Yes"/>
    <x v="0"/>
    <s v="No"/>
    <n v="1"/>
    <s v="Yes"/>
    <x v="0"/>
    <x v="2"/>
    <s v="11-Oct-1973"/>
    <x v="18"/>
    <s v="Tier - 2"/>
    <s v="Tier - 2"/>
    <s v="R1013"/>
    <n v="49"/>
  </r>
  <r>
    <n v="42.9"/>
    <n v="11.41"/>
    <s v="No"/>
    <x v="0"/>
    <s v="No"/>
    <n v="0"/>
    <s v="Yes"/>
    <x v="0"/>
    <x v="0"/>
    <s v="23-Aug-1990"/>
    <x v="19"/>
    <s v="Tier - 2"/>
    <s v="Tier - 2"/>
    <s v="R1021"/>
    <n v="32"/>
  </r>
  <r>
    <n v="36.299999999999997"/>
    <n v="11.5"/>
    <s v="Yes"/>
    <x v="0"/>
    <s v="No"/>
    <n v="2"/>
    <s v="Yes"/>
    <x v="0"/>
    <x v="0"/>
    <s v="16-Nov-1972"/>
    <x v="20"/>
    <s v="Tier - 3"/>
    <s v="Tier - 3"/>
    <s v="R1011"/>
    <n v="50"/>
  </r>
  <r>
    <n v="32.200000000000003"/>
    <n v="6.22"/>
    <s v="Yes"/>
    <x v="0"/>
    <s v="No"/>
    <n v="2"/>
    <s v="Yes"/>
    <x v="0"/>
    <x v="1"/>
    <s v="3-Sep-1972"/>
    <x v="21"/>
    <s v="Tier - 3"/>
    <s v="Tier - 2"/>
    <s v="R1021"/>
    <n v="50"/>
  </r>
  <r>
    <n v="31.3"/>
    <n v="11.38"/>
    <s v="No"/>
    <x v="0"/>
    <s v="No"/>
    <n v="3"/>
    <s v="Yes"/>
    <x v="0"/>
    <x v="0"/>
    <s v="6-Nov-1991"/>
    <x v="22"/>
    <s v="Tier - 3"/>
    <s v="Tier - 3"/>
    <s v="R1026"/>
    <n v="31"/>
  </r>
  <r>
    <n v="41.8"/>
    <n v="7.89"/>
    <s v="Yes"/>
    <x v="0"/>
    <s v="No"/>
    <n v="2"/>
    <s v="Yes"/>
    <x v="0"/>
    <x v="0"/>
    <s v="4-Oct-1965"/>
    <x v="23"/>
    <s v="Tier - 3"/>
    <s v="Tier - 1"/>
    <s v="R1013"/>
    <n v="57"/>
  </r>
  <r>
    <n v="35.090000000000003"/>
    <n v="4.38"/>
    <s v="Yes"/>
    <x v="0"/>
    <s v="No"/>
    <n v="2"/>
    <s v="Yes"/>
    <x v="0"/>
    <x v="2"/>
    <s v="17-Jul-1988"/>
    <x v="24"/>
    <s v="Tier - 3"/>
    <s v="Tier - 1"/>
    <s v="R1026"/>
    <n v="34"/>
  </r>
  <r>
    <n v="33.880000000000003"/>
    <n v="7.01"/>
    <s v="No"/>
    <x v="0"/>
    <s v="No"/>
    <n v="3"/>
    <s v="Yes"/>
    <x v="0"/>
    <x v="0"/>
    <s v="27-Sep-1993"/>
    <x v="25"/>
    <s v="Tier - 3"/>
    <s v="Tier - 2"/>
    <s v="R1012"/>
    <n v="29"/>
  </r>
  <r>
    <n v="30.875"/>
    <n v="11.88"/>
    <s v="No"/>
    <x v="0"/>
    <s v="No"/>
    <n v="0"/>
    <s v="Yes"/>
    <x v="0"/>
    <x v="0"/>
    <s v="22-Jun-1960"/>
    <x v="26"/>
    <s v="Tier - 3"/>
    <s v="Tier - 1"/>
    <s v="R1011"/>
    <n v="62"/>
  </r>
  <r>
    <n v="36.86"/>
    <n v="5.19"/>
    <s v="Yes"/>
    <x v="0"/>
    <s v="Yes"/>
    <n v="1"/>
    <s v="Yes"/>
    <x v="0"/>
    <x v="2"/>
    <s v="9-Nov-1961"/>
    <x v="27"/>
    <s v="Tier - 3"/>
    <s v="Tier - 1"/>
    <s v="R1011"/>
    <n v="61"/>
  </r>
  <r>
    <n v="35.86"/>
    <n v="6.74"/>
    <s v="Yes"/>
    <x v="0"/>
    <s v="No"/>
    <n v="2"/>
    <s v="Yes"/>
    <x v="0"/>
    <x v="0"/>
    <s v="7-Sep-1961"/>
    <x v="28"/>
    <s v="Tier - 3"/>
    <s v="Tier - 2"/>
    <s v="R1017"/>
    <n v="61"/>
  </r>
  <r>
    <n v="37.049999999999997"/>
    <n v="8.44"/>
    <s v="No"/>
    <x v="0"/>
    <s v="No"/>
    <n v="0"/>
    <s v="Yes"/>
    <x v="0"/>
    <x v="0"/>
    <s v="2-Oct-1990"/>
    <x v="29"/>
    <s v="Tier - 3"/>
    <s v="Tier - 1"/>
    <s v="R1012"/>
    <n v="32"/>
  </r>
  <r>
    <n v="43.89"/>
    <n v="8.7100000000000009"/>
    <s v="No"/>
    <x v="0"/>
    <s v="No"/>
    <n v="0"/>
    <s v="Yes"/>
    <x v="0"/>
    <x v="0"/>
    <s v="14-Nov-1966"/>
    <x v="30"/>
    <s v="Tier - 3"/>
    <s v="Tier - 3"/>
    <s v="R1024"/>
    <n v="56"/>
  </r>
  <r>
    <n v="42.35"/>
    <n v="5.08"/>
    <s v="Yes"/>
    <x v="0"/>
    <s v="No"/>
    <n v="0"/>
    <s v="Yes"/>
    <x v="0"/>
    <x v="2"/>
    <s v="11-Jul-1960"/>
    <x v="31"/>
    <s v="Tier - 3"/>
    <s v="Tier - 3"/>
    <s v="R1017"/>
    <n v="62"/>
  </r>
  <r>
    <n v="31.35"/>
    <n v="6.86"/>
    <s v="No"/>
    <x v="0"/>
    <s v="No"/>
    <n v="0"/>
    <s v="Yes"/>
    <x v="0"/>
    <x v="0"/>
    <s v="2-Aug-1981"/>
    <x v="32"/>
    <s v="Tier - 3"/>
    <s v="Tier - 2"/>
    <s v="R1024"/>
    <n v="41"/>
  </r>
  <r>
    <n v="47.6"/>
    <n v="5.95"/>
    <s v="Yes"/>
    <x v="0"/>
    <s v="No"/>
    <n v="0"/>
    <s v="Yes"/>
    <x v="0"/>
    <x v="1"/>
    <s v="19-Dec-1978"/>
    <x v="33"/>
    <s v="Tier - 2"/>
    <s v="Tier - 1"/>
    <s v="R1012"/>
    <n v="44"/>
  </r>
  <r>
    <n v="46.2"/>
    <n v="6.09"/>
    <s v="No"/>
    <x v="0"/>
    <s v="Yes"/>
    <n v="1"/>
    <s v="Yes"/>
    <x v="0"/>
    <x v="1"/>
    <s v="8-Jul-1963"/>
    <x v="34"/>
    <s v="Tier - 2"/>
    <s v="Tier - 3"/>
    <s v="R1011"/>
    <n v="59"/>
  </r>
  <r>
    <n v="32.015000000000001"/>
    <n v="11.75"/>
    <s v="No"/>
    <x v="0"/>
    <s v="No"/>
    <n v="0"/>
    <s v="Yes"/>
    <x v="0"/>
    <x v="0"/>
    <s v="10-Oct-1959"/>
    <x v="35"/>
    <s v="Tier - 2"/>
    <s v="Tier - 1"/>
    <s v="R1012"/>
    <n v="63"/>
  </r>
  <r>
    <n v="40.564999999999998"/>
    <n v="7.37"/>
    <s v="No"/>
    <x v="0"/>
    <s v="No"/>
    <n v="0"/>
    <s v="Yes"/>
    <x v="0"/>
    <x v="0"/>
    <s v="16-Nov-1988"/>
    <x v="36"/>
    <s v="Tier - 2"/>
    <s v="Tier - 2"/>
    <s v="R1011"/>
    <n v="34"/>
  </r>
  <r>
    <n v="32.450000000000003"/>
    <n v="11.91"/>
    <s v="No"/>
    <x v="0"/>
    <s v="No"/>
    <n v="0"/>
    <s v="Yes"/>
    <x v="0"/>
    <x v="0"/>
    <s v="10-Nov-1996"/>
    <x v="37"/>
    <s v="Tier - 2"/>
    <s v="Tier - 3"/>
    <s v="R1024"/>
    <n v="26"/>
  </r>
  <r>
    <n v="34.96"/>
    <n v="6.52"/>
    <s v="No"/>
    <x v="0"/>
    <s v="No"/>
    <n v="0"/>
    <s v="Yes"/>
    <x v="0"/>
    <x v="0"/>
    <s v="21-Aug-1991"/>
    <x v="38"/>
    <s v="Tier - 2"/>
    <s v="Tier - 3"/>
    <s v="R1011"/>
    <n v="31"/>
  </r>
  <r>
    <n v="35.5"/>
    <n v="5.14"/>
    <s v="No"/>
    <x v="0"/>
    <s v="Yes"/>
    <n v="1"/>
    <s v="Yes"/>
    <x v="0"/>
    <x v="2"/>
    <s v="11-Nov-1970"/>
    <x v="39"/>
    <s v="Tier - 2"/>
    <s v="Tier - 2"/>
    <s v="R1023"/>
    <n v="52"/>
  </r>
  <r>
    <n v="52.58"/>
    <n v="4.1900000000000004"/>
    <s v="No"/>
    <x v="1"/>
    <s v="No"/>
    <n v="1"/>
    <s v="Yes"/>
    <x v="0"/>
    <x v="2"/>
    <s v="12-Jun-1968"/>
    <x v="40"/>
    <s v="Tier - 2"/>
    <s v="Tier - 2"/>
    <s v="R1022"/>
    <n v="54"/>
  </r>
  <r>
    <n v="35.200000000000003"/>
    <n v="11.68"/>
    <s v="Yes"/>
    <x v="0"/>
    <s v="No"/>
    <n v="0"/>
    <s v="Yes"/>
    <x v="0"/>
    <x v="0"/>
    <s v="16-Sep-1969"/>
    <x v="41"/>
    <s v="Tier - 2"/>
    <s v="Tier - 2"/>
    <s v="R1023"/>
    <n v="53"/>
  </r>
  <r>
    <n v="38.06"/>
    <n v="6.98"/>
    <s v="No"/>
    <x v="0"/>
    <s v="No"/>
    <n v="0"/>
    <s v="Yes"/>
    <x v="0"/>
    <x v="0"/>
    <s v="2-Oct-1959"/>
    <x v="42"/>
    <s v="Tier - 2"/>
    <s v="Tier - 3"/>
    <s v="R1012"/>
    <n v="63"/>
  </r>
  <r>
    <n v="34.21"/>
    <n v="8.34"/>
    <s v="No"/>
    <x v="0"/>
    <s v="No"/>
    <n v="0"/>
    <s v="Yes"/>
    <x v="0"/>
    <x v="0"/>
    <s v="25-Dec-1962"/>
    <x v="43"/>
    <s v="Tier - 2"/>
    <s v="Tier - 1"/>
    <s v="R1022"/>
    <n v="60"/>
  </r>
  <r>
    <n v="38.94"/>
    <n v="8.49"/>
    <s v="Yes"/>
    <x v="0"/>
    <s v="No"/>
    <n v="1"/>
    <s v="Yes"/>
    <x v="0"/>
    <x v="0"/>
    <s v="12-Dec-1993"/>
    <x v="44"/>
    <s v="Tier - 2"/>
    <s v="Tier - 3"/>
    <s v="R1017"/>
    <n v="29"/>
  </r>
  <r>
    <n v="30.21"/>
    <n v="5.34"/>
    <s v="Yes"/>
    <x v="0"/>
    <s v="No"/>
    <n v="1"/>
    <s v="Yes"/>
    <x v="0"/>
    <x v="2"/>
    <s v="20-Dec-2003"/>
    <x v="45"/>
    <s v="Tier - 2"/>
    <s v="Tier - 1"/>
    <s v="R1012"/>
    <n v="19"/>
  </r>
  <r>
    <n v="33.630000000000003"/>
    <n v="4.43"/>
    <s v="Yes"/>
    <x v="0"/>
    <s v="No"/>
    <n v="2"/>
    <s v="Yes"/>
    <x v="0"/>
    <x v="2"/>
    <s v="29-Jul-1962"/>
    <x v="46"/>
    <s v="Tier - 2"/>
    <s v="Tier - 2"/>
    <s v="R1026"/>
    <n v="60"/>
  </r>
  <r>
    <n v="40.369999999999997"/>
    <n v="4.47"/>
    <s v="No"/>
    <x v="0"/>
    <s v="No"/>
    <n v="0"/>
    <s v="Yes"/>
    <x v="0"/>
    <x v="2"/>
    <s v="3-Jun-1998"/>
    <x v="47"/>
    <s v="Tier - 2"/>
    <s v="Tier - 3"/>
    <s v="R1016"/>
    <n v="25"/>
  </r>
  <r>
    <n v="53.09"/>
    <n v="4.82"/>
    <s v="Yes"/>
    <x v="0"/>
    <s v="No"/>
    <n v="2"/>
    <s v="Yes"/>
    <x v="0"/>
    <x v="2"/>
    <s v="29-Dec-1990"/>
    <x v="48"/>
    <s v="Tier - 1"/>
    <s v="Tier - 2"/>
    <s v="R1011"/>
    <n v="32"/>
  </r>
  <r>
    <n v="31.79"/>
    <n v="5.51"/>
    <s v="Yes"/>
    <x v="0"/>
    <s v="No"/>
    <n v="2"/>
    <s v="Yes"/>
    <x v="0"/>
    <x v="2"/>
    <s v="12-Dec-1976"/>
    <x v="49"/>
    <s v="Tier - 1"/>
    <s v="Tier - 2"/>
    <s v="R1012"/>
    <n v="46"/>
  </r>
  <r>
    <n v="41.895000000000003"/>
    <n v="10.87"/>
    <s v="Yes"/>
    <x v="0"/>
    <s v="No"/>
    <n v="1"/>
    <s v="Yes"/>
    <x v="0"/>
    <x v="0"/>
    <s v="15-Jun-1997"/>
    <x v="50"/>
    <s v="Tier - 1"/>
    <s v="Tier - 1"/>
    <s v="R1013"/>
    <n v="25"/>
  </r>
  <r>
    <n v="31.16"/>
    <n v="9.34"/>
    <s v="No"/>
    <x v="0"/>
    <s v="No"/>
    <n v="0"/>
    <s v="Yes"/>
    <x v="0"/>
    <x v="0"/>
    <s v="27-Dec-1992"/>
    <x v="51"/>
    <s v="Tier - 1"/>
    <s v="Tier - 2"/>
    <s v="R1012"/>
    <n v="30"/>
  </r>
  <r>
    <n v="34.104999999999997"/>
    <n v="5.03"/>
    <s v="Yes"/>
    <x v="0"/>
    <s v="Yes"/>
    <n v="1"/>
    <s v="Yes"/>
    <x v="0"/>
    <x v="2"/>
    <s v="30-Nov-1992"/>
    <x v="52"/>
    <s v="Tier - 1"/>
    <s v="Tier - 1"/>
    <s v="R1013"/>
    <n v="30"/>
  </r>
  <r>
    <n v="51.93"/>
    <n v="11.05"/>
    <s v="No"/>
    <x v="0"/>
    <s v="No"/>
    <n v="0"/>
    <s v="Yes"/>
    <x v="0"/>
    <x v="0"/>
    <s v="30-Jun-1987"/>
    <x v="53"/>
    <s v="Tier - 1"/>
    <s v="Tier - 3"/>
    <s v="R1013"/>
    <n v="35"/>
  </r>
  <r>
    <n v="38.950000000000003"/>
    <n v="11.95"/>
    <s v="No"/>
    <x v="0"/>
    <s v="No"/>
    <n v="0"/>
    <s v="Yes"/>
    <x v="0"/>
    <x v="0"/>
    <s v="14-Jun-1972"/>
    <x v="54"/>
    <s v="Tier - 1"/>
    <s v="Tier - 3"/>
    <s v="R1013"/>
    <n v="50"/>
  </r>
  <r>
    <n v="36.630000000000003"/>
    <n v="7.72"/>
    <s v="Yes"/>
    <x v="0"/>
    <s v="No"/>
    <n v="1"/>
    <s v="Yes"/>
    <x v="0"/>
    <x v="0"/>
    <s v="7-Sep-1993"/>
    <x v="55"/>
    <s v="Tier - 3"/>
    <s v="Tier - 3"/>
    <s v="R1016"/>
    <n v="29"/>
  </r>
  <r>
    <n v="34.200000000000003"/>
    <n v="5.75"/>
    <s v="No"/>
    <x v="0"/>
    <s v="No"/>
    <n v="2"/>
    <s v="Yes"/>
    <x v="0"/>
    <x v="1"/>
    <s v="8-Sep-1967"/>
    <x v="56"/>
    <s v="Tier - 2"/>
    <s v="Tier - 3"/>
    <s v="R1013"/>
    <n v="55"/>
  </r>
  <r>
    <n v="50.63"/>
    <n v="11.89"/>
    <s v="No"/>
    <x v="0"/>
    <s v="No"/>
    <n v="0"/>
    <s v="Yes"/>
    <x v="0"/>
    <x v="0"/>
    <s v="4-Sep-1980"/>
    <x v="57"/>
    <s v="Tier - 2"/>
    <s v="Tier - 1"/>
    <s v="R1012"/>
    <n v="42"/>
  </r>
  <r>
    <n v="36.479999999999997"/>
    <n v="6.2"/>
    <s v="No"/>
    <x v="0"/>
    <s v="No"/>
    <n v="0"/>
    <s v="Yes"/>
    <x v="0"/>
    <x v="1"/>
    <s v="19-Dec-1975"/>
    <x v="58"/>
    <s v="Tier - 3"/>
    <s v="Tier - 3"/>
    <s v="R1013"/>
    <n v="47"/>
  </r>
  <r>
    <n v="54.82"/>
    <n v="10.61"/>
    <s v="No"/>
    <x v="0"/>
    <s v="No"/>
    <n v="0"/>
    <s v="Yes"/>
    <x v="0"/>
    <x v="0"/>
    <s v="9-Nov-1970"/>
    <x v="59"/>
    <s v="Tier - 2"/>
    <s v="Tier - 2"/>
    <s v="R1024"/>
    <n v="52"/>
  </r>
  <r>
    <n v="38.06"/>
    <n v="6.04"/>
    <s v="No"/>
    <x v="0"/>
    <s v="Yes"/>
    <n v="1"/>
    <s v="Yes"/>
    <x v="0"/>
    <x v="1"/>
    <s v="8-Aug-1970"/>
    <x v="60"/>
    <s v="Tier - 2"/>
    <s v="Tier - 3"/>
    <s v="R1012"/>
    <n v="52"/>
  </r>
  <r>
    <n v="51.48"/>
    <n v="9.33"/>
    <s v="Yes"/>
    <x v="0"/>
    <s v="No"/>
    <n v="0"/>
    <s v="Yes"/>
    <x v="0"/>
    <x v="0"/>
    <s v="14-Sep-1972"/>
    <x v="61"/>
    <s v="Tier - 2"/>
    <s v="Tier - 3"/>
    <s v="R1011"/>
    <n v="50"/>
  </r>
  <r>
    <n v="52.06"/>
    <n v="11.47"/>
    <s v="No"/>
    <x v="0"/>
    <s v="No"/>
    <n v="0"/>
    <s v="Yes"/>
    <x v="0"/>
    <x v="0"/>
    <s v="14-Nov-1975"/>
    <x v="62"/>
    <s v="Tier - 2"/>
    <s v="Tier - 3"/>
    <s v="R1012"/>
    <n v="47"/>
  </r>
  <r>
    <n v="30.684999999999999"/>
    <n v="7.02"/>
    <s v="Yes"/>
    <x v="0"/>
    <s v="No"/>
    <n v="0"/>
    <s v="Yes"/>
    <x v="0"/>
    <x v="0"/>
    <s v="3-Dec-1970"/>
    <x v="63"/>
    <s v="Tier - 2"/>
    <s v="Tier - 2"/>
    <s v="R1013"/>
    <n v="52"/>
  </r>
  <r>
    <n v="36.08"/>
    <n v="8.8000000000000007"/>
    <s v="Yes"/>
    <x v="0"/>
    <s v="No"/>
    <n v="1"/>
    <s v="Yes"/>
    <x v="0"/>
    <x v="0"/>
    <s v="22-Jul-1988"/>
    <x v="64"/>
    <s v="Tier - 2"/>
    <s v="Tier - 1"/>
    <s v="R1011"/>
    <n v="34"/>
  </r>
  <r>
    <n v="54.99"/>
    <n v="8.68"/>
    <s v="No"/>
    <x v="0"/>
    <s v="No"/>
    <n v="2"/>
    <s v="Yes"/>
    <x v="0"/>
    <x v="0"/>
    <s v="2-Dec-1999"/>
    <x v="65"/>
    <s v="Tier - 2"/>
    <s v="Tier - 1"/>
    <s v="R1011"/>
    <n v="23"/>
  </r>
  <r>
    <n v="35.97"/>
    <n v="6.12"/>
    <s v="No"/>
    <x v="0"/>
    <s v="Yes"/>
    <n v="1"/>
    <s v="Yes"/>
    <x v="0"/>
    <x v="1"/>
    <s v="7-Oct-1997"/>
    <x v="66"/>
    <s v="Tier - 1"/>
    <s v="Tier - 1"/>
    <s v="R1011"/>
    <n v="25"/>
  </r>
  <r>
    <n v="45.54"/>
    <n v="5.4"/>
    <s v="Yes"/>
    <x v="0"/>
    <s v="Yes"/>
    <n v="1"/>
    <s v="Yes"/>
    <x v="0"/>
    <x v="2"/>
    <s v="6-Sep-1999"/>
    <x v="67"/>
    <s v="Tier - 1"/>
    <s v="Tier - 3"/>
    <s v="R1011"/>
    <n v="23"/>
  </r>
  <r>
    <n v="35.53"/>
    <n v="4.3600000000000003"/>
    <s v="Yes"/>
    <x v="0"/>
    <s v="No"/>
    <n v="0"/>
    <s v="Yes"/>
    <x v="0"/>
    <x v="2"/>
    <s v="1-Sep-2003"/>
    <x v="68"/>
    <s v="Tier - 1"/>
    <s v="Tier - 3"/>
    <s v="R1011"/>
    <n v="19"/>
  </r>
  <r>
    <n v="30.8"/>
    <n v="9.77"/>
    <s v="No"/>
    <x v="0"/>
    <s v="No"/>
    <n v="0"/>
    <s v="Yes"/>
    <x v="0"/>
    <x v="0"/>
    <s v="3-Nov-1975"/>
    <x v="69"/>
    <s v="Tier - 1"/>
    <s v="Tier - 1"/>
    <s v="R1011"/>
    <n v="47"/>
  </r>
  <r>
    <n v="38.39"/>
    <n v="4.25"/>
    <s v="No"/>
    <x v="0"/>
    <s v="No"/>
    <n v="1"/>
    <s v="Yes"/>
    <x v="0"/>
    <x v="2"/>
    <s v="4-Aug-1981"/>
    <x v="70"/>
    <s v="Tier - 2"/>
    <s v="Tier - 3"/>
    <s v="R1012"/>
    <n v="41"/>
  </r>
  <r>
    <n v="32.299999999999997"/>
    <n v="4.76"/>
    <s v="No"/>
    <x v="0"/>
    <s v="No"/>
    <n v="2"/>
    <s v="Yes"/>
    <x v="0"/>
    <x v="2"/>
    <s v="28-Oct-1998"/>
    <x v="71"/>
    <s v="Tier - 2"/>
    <s v="Tier - 3"/>
    <s v="R1011"/>
    <n v="24"/>
  </r>
  <r>
    <n v="48.8"/>
    <n v="6.22"/>
    <s v="Yes"/>
    <x v="0"/>
    <s v="No"/>
    <n v="2"/>
    <s v="Yes"/>
    <x v="0"/>
    <x v="1"/>
    <s v="27-Sep-1995"/>
    <x v="72"/>
    <s v="Tier - 2"/>
    <s v="Tier - 2"/>
    <s v="R1011"/>
    <n v="27"/>
  </r>
  <r>
    <n v="45.5"/>
    <n v="7.96"/>
    <s v="No"/>
    <x v="0"/>
    <s v="No"/>
    <n v="0"/>
    <s v="Yes"/>
    <x v="0"/>
    <x v="0"/>
    <s v="8-Sep-1994"/>
    <x v="73"/>
    <s v="Tier - 2"/>
    <s v="Tier - 1"/>
    <s v="R1011"/>
    <n v="28"/>
  </r>
  <r>
    <n v="53.61"/>
    <n v="10.92"/>
    <s v="Yes"/>
    <x v="0"/>
    <s v="No"/>
    <n v="1"/>
    <s v="Yes"/>
    <x v="0"/>
    <x v="0"/>
    <s v="9-Jul-1990"/>
    <x v="74"/>
    <s v="Tier - 2"/>
    <s v="Tier - 1"/>
    <s v="R1012"/>
    <n v="32"/>
  </r>
  <r>
    <n v="36.19"/>
    <n v="11.51"/>
    <s v="Yes"/>
    <x v="0"/>
    <s v="No"/>
    <n v="1"/>
    <s v="Yes"/>
    <x v="0"/>
    <x v="0"/>
    <s v="30-Oct-1969"/>
    <x v="75"/>
    <s v="Tier - 2"/>
    <s v="Tier - 2"/>
    <s v="R1011"/>
    <n v="53"/>
  </r>
  <r>
    <n v="34.6"/>
    <n v="5.99"/>
    <s v="Yes"/>
    <x v="0"/>
    <s v="No"/>
    <n v="0"/>
    <s v="Yes"/>
    <x v="0"/>
    <x v="1"/>
    <s v="1-Nov-2004"/>
    <x v="76"/>
    <s v="Tier - 1"/>
    <s v="Tier - 1"/>
    <s v="R1017"/>
    <n v="18"/>
  </r>
  <r>
    <n v="54.12"/>
    <n v="11.57"/>
    <s v="No"/>
    <x v="0"/>
    <s v="No"/>
    <n v="0"/>
    <s v="Yes"/>
    <x v="0"/>
    <x v="0"/>
    <s v="21-Jul-1975"/>
    <x v="77"/>
    <s v="Tier - 2"/>
    <s v="Tier - 1"/>
    <s v="R1012"/>
    <n v="47"/>
  </r>
  <r>
    <n v="48.82"/>
    <n v="6.67"/>
    <s v="Yes"/>
    <x v="0"/>
    <s v="No"/>
    <n v="0"/>
    <s v="Yes"/>
    <x v="0"/>
    <x v="0"/>
    <s v="25-Nov-1976"/>
    <x v="78"/>
    <s v="Tier - 2"/>
    <s v="Tier - 3"/>
    <s v="R1011"/>
    <n v="46"/>
  </r>
  <r>
    <n v="51.01"/>
    <n v="9.1999999999999993"/>
    <s v="No"/>
    <x v="0"/>
    <s v="No"/>
    <n v="0"/>
    <s v="Yes"/>
    <x v="0"/>
    <x v="0"/>
    <s v="29-Aug-1975"/>
    <x v="79"/>
    <s v="Tier - 2"/>
    <s v="Tier - 1"/>
    <s v="R1011"/>
    <n v="47"/>
  </r>
  <r>
    <n v="45.65"/>
    <n v="5.1100000000000003"/>
    <s v="Yes"/>
    <x v="0"/>
    <s v="No"/>
    <n v="1"/>
    <s v="Yes"/>
    <x v="0"/>
    <x v="2"/>
    <s v="29-Aug-1964"/>
    <x v="80"/>
    <s v="Tier - 2"/>
    <s v="Tier - 1"/>
    <s v="R1011"/>
    <n v="58"/>
  </r>
  <r>
    <n v="52.9"/>
    <n v="5.34"/>
    <s v="No"/>
    <x v="0"/>
    <s v="No"/>
    <n v="0"/>
    <s v="Yes"/>
    <x v="0"/>
    <x v="2"/>
    <s v="22-Jul-1963"/>
    <x v="81"/>
    <s v="Tier - 2"/>
    <s v="Tier - 1"/>
    <s v="R1011"/>
    <n v="59"/>
  </r>
  <r>
    <n v="45.41"/>
    <n v="4.03"/>
    <s v="Yes"/>
    <x v="0"/>
    <s v="No"/>
    <n v="1"/>
    <s v="Yes"/>
    <x v="0"/>
    <x v="2"/>
    <s v="18-Oct-1967"/>
    <x v="82"/>
    <s v="Tier - 1"/>
    <s v="Tier - 3"/>
    <s v="R1011"/>
    <n v="55"/>
  </r>
  <r>
    <n v="49.41"/>
    <n v="4.2300000000000004"/>
    <s v="Yes"/>
    <x v="0"/>
    <s v="Yes"/>
    <n v="1"/>
    <s v="Yes"/>
    <x v="0"/>
    <x v="2"/>
    <s v="5-Dec-1972"/>
    <x v="83"/>
    <s v="Tier - 1"/>
    <s v="Tier - 3"/>
    <s v="R1011"/>
    <n v="50"/>
  </r>
  <r>
    <n v="31.824999999999999"/>
    <n v="4.0599999999999996"/>
    <s v="No"/>
    <x v="0"/>
    <s v="No"/>
    <n v="2"/>
    <s v="Yes"/>
    <x v="0"/>
    <x v="2"/>
    <s v="30-Oct-1995"/>
    <x v="84"/>
    <s v="Tier - 2"/>
    <s v="Tier - 2"/>
    <s v="R1013"/>
    <n v="27"/>
  </r>
  <r>
    <n v="51.28"/>
    <n v="4.68"/>
    <s v="No"/>
    <x v="0"/>
    <s v="No"/>
    <n v="2"/>
    <s v="Yes"/>
    <x v="0"/>
    <x v="2"/>
    <s v="28-Oct-1970"/>
    <x v="85"/>
    <s v="Tier - 2"/>
    <s v="Tier - 3"/>
    <s v="R1011"/>
    <n v="52"/>
  </r>
  <r>
    <n v="34.96"/>
    <n v="4.34"/>
    <s v="No"/>
    <x v="0"/>
    <s v="Yes"/>
    <n v="1"/>
    <s v="Yes"/>
    <x v="0"/>
    <x v="2"/>
    <s v="30-Oct-1989"/>
    <x v="86"/>
    <s v="Tier - 1"/>
    <s v="Tier - 2"/>
    <s v="R1013"/>
    <n v="33"/>
  </r>
  <r>
    <n v="33.11"/>
    <n v="10.51"/>
    <s v="No"/>
    <x v="0"/>
    <s v="No"/>
    <n v="0"/>
    <s v="Yes"/>
    <x v="0"/>
    <x v="0"/>
    <s v="15-Jun-1976"/>
    <x v="87"/>
    <s v="Tier - 2"/>
    <s v="Tier - 2"/>
    <s v="R1012"/>
    <n v="46"/>
  </r>
  <r>
    <n v="54.74"/>
    <n v="5.84"/>
    <s v="Yes"/>
    <x v="0"/>
    <s v="Yes"/>
    <n v="1"/>
    <s v="Yes"/>
    <x v="0"/>
    <x v="1"/>
    <s v="4-Aug-1982"/>
    <x v="88"/>
    <s v="Tier - 1"/>
    <s v="Tier - 1"/>
    <s v="R1016"/>
    <n v="40"/>
  </r>
  <r>
    <n v="32.56"/>
    <n v="5.41"/>
    <s v="No"/>
    <x v="0"/>
    <s v="Yes"/>
    <n v="1"/>
    <s v="Yes"/>
    <x v="0"/>
    <x v="2"/>
    <s v="12-Aug-1977"/>
    <x v="89"/>
    <s v="Tier - 2"/>
    <s v="Tier - 1"/>
    <s v="R1012"/>
    <n v="45"/>
  </r>
  <r>
    <n v="39.049999999999997"/>
    <n v="6.06"/>
    <s v="No"/>
    <x v="0"/>
    <s v="No"/>
    <n v="1"/>
    <s v="Yes"/>
    <x v="0"/>
    <x v="1"/>
    <s v="14-Oct-1983"/>
    <x v="90"/>
    <s v="Tier - 1"/>
    <s v="Tier - 2"/>
    <s v="R1011"/>
    <n v="39"/>
  </r>
  <r>
    <n v="42.75"/>
    <n v="4.22"/>
    <s v="No"/>
    <x v="0"/>
    <s v="No"/>
    <n v="0"/>
    <s v="Yes"/>
    <x v="0"/>
    <x v="2"/>
    <s v="26-Dec-1976"/>
    <x v="91"/>
    <s v="Tier - 1"/>
    <s v="Tier - 3"/>
    <s v="R1012"/>
    <n v="46"/>
  </r>
  <r>
    <n v="50.58"/>
    <n v="5.12"/>
    <s v="No"/>
    <x v="0"/>
    <s v="No"/>
    <n v="2"/>
    <s v="Yes"/>
    <x v="0"/>
    <x v="2"/>
    <s v="6-Jun-1964"/>
    <x v="92"/>
    <s v="Tier - 1"/>
    <s v="Tier - 3"/>
    <s v="R1011"/>
    <n v="59"/>
  </r>
  <r>
    <n v="30.495000000000001"/>
    <n v="4.57"/>
    <s v="Yes"/>
    <x v="0"/>
    <s v="No"/>
    <n v="0"/>
    <s v="Yes"/>
    <x v="0"/>
    <x v="2"/>
    <s v="8-Jun-1972"/>
    <x v="93"/>
    <s v="Tier - 1"/>
    <s v="Tier - 1"/>
    <s v="R1016"/>
    <n v="51"/>
  </r>
  <r>
    <n v="48.31"/>
    <n v="9.58"/>
    <s v="Yes"/>
    <x v="0"/>
    <s v="No"/>
    <n v="2"/>
    <s v="Yes"/>
    <x v="0"/>
    <x v="0"/>
    <s v="27-Dec-1979"/>
    <x v="94"/>
    <s v="Tier - 1"/>
    <s v="Tier - 3"/>
    <s v="R1013"/>
    <n v="43"/>
  </r>
  <r>
    <n v="48.99"/>
    <n v="9.7799999999999994"/>
    <s v="Yes"/>
    <x v="0"/>
    <s v="No"/>
    <n v="1"/>
    <s v="Yes"/>
    <x v="0"/>
    <x v="0"/>
    <s v="25-Oct-1966"/>
    <x v="95"/>
    <s v="Tier - 2"/>
    <s v="Tier - 2"/>
    <s v="R1013"/>
    <n v="56"/>
  </r>
  <r>
    <n v="38.39"/>
    <n v="4.1100000000000003"/>
    <s v="Yes"/>
    <x v="0"/>
    <s v="No"/>
    <n v="0"/>
    <s v="Yes"/>
    <x v="0"/>
    <x v="2"/>
    <s v="13-Aug-1971"/>
    <x v="96"/>
    <s v="Tier - 2"/>
    <s v="Tier - 3"/>
    <s v="R1024"/>
    <n v="51"/>
  </r>
  <r>
    <n v="44.34"/>
    <n v="4.0199999999999996"/>
    <s v="Yes"/>
    <x v="0"/>
    <s v="No"/>
    <n v="2"/>
    <s v="Yes"/>
    <x v="0"/>
    <x v="2"/>
    <s v="23-Jun-1969"/>
    <x v="97"/>
    <s v="Tier - 1"/>
    <s v="Tier - 3"/>
    <s v="R1012"/>
    <n v="53"/>
  </r>
  <r>
    <n v="41.51"/>
    <n v="6.92"/>
    <s v="No"/>
    <x v="0"/>
    <s v="No"/>
    <n v="0"/>
    <s v="Yes"/>
    <x v="0"/>
    <x v="0"/>
    <s v="16-Nov-1958"/>
    <x v="98"/>
    <s v="Tier - 2"/>
    <s v="Tier - 3"/>
    <s v="R1011"/>
    <n v="64"/>
  </r>
  <r>
    <n v="48.2"/>
    <n v="4.84"/>
    <s v="No"/>
    <x v="0"/>
    <s v="No"/>
    <n v="0"/>
    <s v="Yes"/>
    <x v="0"/>
    <x v="2"/>
    <s v="30-Jun-1993"/>
    <x v="99"/>
    <s v="Tier - 2"/>
    <s v="Tier - 1"/>
    <s v="R1013"/>
    <n v="29"/>
  </r>
  <r>
    <n v="35.75"/>
    <n v="8"/>
    <s v="Yes"/>
    <x v="0"/>
    <s v="No"/>
    <n v="0"/>
    <s v="Yes"/>
    <x v="0"/>
    <x v="0"/>
    <s v="19-Sep-2002"/>
    <x v="100"/>
    <s v="Tier - 3"/>
    <s v="Tier - 1"/>
    <s v="R1012"/>
    <n v="20"/>
  </r>
  <r>
    <n v="53.81"/>
    <n v="8.77"/>
    <s v="Yes"/>
    <x v="0"/>
    <s v="No"/>
    <n v="0"/>
    <s v="Yes"/>
    <x v="0"/>
    <x v="0"/>
    <s v="19-Aug-2001"/>
    <x v="101"/>
    <s v="Tier - 3"/>
    <s v="Tier - 2"/>
    <s v="R1013"/>
    <n v="21"/>
  </r>
  <r>
    <n v="49.48"/>
    <n v="4.96"/>
    <s v="No"/>
    <x v="0"/>
    <s v="Yes"/>
    <n v="1"/>
    <s v="Yes"/>
    <x v="0"/>
    <x v="2"/>
    <s v="13-Aug-1997"/>
    <x v="102"/>
    <s v="Tier - 3"/>
    <s v="Tier - 3"/>
    <s v="R1013"/>
    <n v="25"/>
  </r>
  <r>
    <n v="34.1"/>
    <n v="4.43"/>
    <s v="Yes"/>
    <x v="0"/>
    <s v="No"/>
    <n v="0"/>
    <s v="Yes"/>
    <x v="0"/>
    <x v="2"/>
    <s v="15-Oct-2004"/>
    <x v="103"/>
    <s v="Tier - 3"/>
    <s v="Tier - 1"/>
    <s v="R1013"/>
    <n v="18"/>
  </r>
  <r>
    <n v="35.299999999999997"/>
    <n v="5.82"/>
    <s v="Yes"/>
    <x v="0"/>
    <s v="Yes"/>
    <n v="1"/>
    <s v="Yes"/>
    <x v="0"/>
    <x v="1"/>
    <s v="12-Nov-2001"/>
    <x v="104"/>
    <s v="Tier - 2"/>
    <s v="Tier - 1"/>
    <s v="R1013"/>
    <n v="21"/>
  </r>
  <r>
    <n v="43.83"/>
    <n v="6.03"/>
    <s v="Yes"/>
    <x v="0"/>
    <s v="No"/>
    <n v="2"/>
    <s v="Yes"/>
    <x v="0"/>
    <x v="1"/>
    <s v="12-Dec-2002"/>
    <x v="105"/>
    <s v="Tier - 2"/>
    <s v="Tier - 2"/>
    <s v="R1013"/>
    <n v="20"/>
  </r>
  <r>
    <n v="50.07"/>
    <n v="9.27"/>
    <s v="No"/>
    <x v="0"/>
    <s v="No"/>
    <n v="0"/>
    <s v="Yes"/>
    <x v="0"/>
    <x v="0"/>
    <s v="15-Aug-2003"/>
    <x v="106"/>
    <s v="Tier - 2"/>
    <s v="Tier - 3"/>
    <s v="R1011"/>
    <n v="19"/>
  </r>
  <r>
    <n v="32.774999999999999"/>
    <n v="5.53"/>
    <s v="No"/>
    <x v="0"/>
    <s v="No"/>
    <n v="0"/>
    <s v="Yes"/>
    <x v="0"/>
    <x v="2"/>
    <s v="13-Oct-2002"/>
    <x v="107"/>
    <s v="Tier - 2"/>
    <s v="Tier - 2"/>
    <s v="R1013"/>
    <n v="20"/>
  </r>
  <r>
    <n v="34.104999999999997"/>
    <n v="5.07"/>
    <s v="No"/>
    <x v="0"/>
    <s v="No"/>
    <n v="1"/>
    <s v="Yes"/>
    <x v="0"/>
    <x v="2"/>
    <s v="27-Oct-1997"/>
    <x v="108"/>
    <s v="Tier - 2"/>
    <s v="Tier - 3"/>
    <s v="R1011"/>
    <n v="25"/>
  </r>
  <r>
    <n v="48.93"/>
    <n v="11.17"/>
    <s v="Yes"/>
    <x v="0"/>
    <s v="No"/>
    <n v="1"/>
    <s v="Yes"/>
    <x v="0"/>
    <x v="0"/>
    <s v="7-Jul-2001"/>
    <x v="109"/>
    <s v="Tier - 2"/>
    <s v="Tier - 3"/>
    <s v="R1011"/>
    <n v="21"/>
  </r>
  <r>
    <n v="37.07"/>
    <n v="6.14"/>
    <s v="Yes"/>
    <x v="0"/>
    <s v="No"/>
    <n v="0"/>
    <s v="Yes"/>
    <x v="0"/>
    <x v="1"/>
    <s v="4-Dec-2003"/>
    <x v="110"/>
    <s v="Tier - 2"/>
    <s v="Tier - 2"/>
    <s v="R1012"/>
    <n v="19"/>
  </r>
  <r>
    <n v="51.51"/>
    <n v="6.26"/>
    <s v="Yes"/>
    <x v="0"/>
    <s v="Yes"/>
    <n v="1"/>
    <s v="Yes"/>
    <x v="0"/>
    <x v="1"/>
    <s v="16-Sep-2003"/>
    <x v="111"/>
    <s v="Tier - 2"/>
    <s v="Tier - 2"/>
    <s v="R1012"/>
    <n v="19"/>
  </r>
  <r>
    <n v="34.799999999999997"/>
    <n v="4.72"/>
    <s v="Yes"/>
    <x v="0"/>
    <s v="No"/>
    <n v="0"/>
    <s v="Yes"/>
    <x v="0"/>
    <x v="2"/>
    <s v="17-Oct-2004"/>
    <x v="112"/>
    <s v="Tier - 3"/>
    <s v="Tier - 2"/>
    <s v="R1016"/>
    <n v="18"/>
  </r>
  <r>
    <n v="36.67"/>
    <n v="5.18"/>
    <s v="No"/>
    <x v="0"/>
    <s v="No"/>
    <n v="1"/>
    <s v="Yes"/>
    <x v="0"/>
    <x v="2"/>
    <s v="14-Nov-2003"/>
    <x v="113"/>
    <s v="Tier - 3"/>
    <s v="Tier - 2"/>
    <s v="R1011"/>
    <n v="19"/>
  </r>
  <r>
    <n v="30.9"/>
    <n v="9.4"/>
    <s v="No"/>
    <x v="0"/>
    <s v="No"/>
    <n v="2"/>
    <s v="Yes"/>
    <x v="0"/>
    <x v="0"/>
    <s v="11-Aug-2003"/>
    <x v="114"/>
    <s v="Tier - 3"/>
    <s v="Tier - 3"/>
    <s v="R1011"/>
    <n v="19"/>
  </r>
  <r>
    <n v="30.495000000000001"/>
    <n v="6.29"/>
    <s v="No"/>
    <x v="0"/>
    <s v="No"/>
    <n v="0"/>
    <s v="Yes"/>
    <x v="0"/>
    <x v="1"/>
    <s v="10-Aug-2001"/>
    <x v="115"/>
    <s v="Tier - 3"/>
    <s v="Tier - 1"/>
    <s v="R1012"/>
    <n v="21"/>
  </r>
  <r>
    <n v="44.88"/>
    <n v="6.04"/>
    <s v="No"/>
    <x v="0"/>
    <s v="Yes"/>
    <n v="1"/>
    <s v="Yes"/>
    <x v="0"/>
    <x v="1"/>
    <s v="29-Sep-2002"/>
    <x v="116"/>
    <s v="Tier - 3"/>
    <s v="Tier - 3"/>
    <s v="R1016"/>
    <n v="20"/>
  </r>
  <r>
    <n v="44.32"/>
    <n v="10.55"/>
    <s v="No"/>
    <x v="0"/>
    <s v="No"/>
    <n v="0"/>
    <s v="Yes"/>
    <x v="0"/>
    <x v="0"/>
    <s v="28-Nov-2001"/>
    <x v="117"/>
    <s v="Tier - 2"/>
    <s v="Tier - 1"/>
    <s v="R1016"/>
    <n v="21"/>
  </r>
  <r>
    <n v="46.39"/>
    <n v="5.09"/>
    <s v="No"/>
    <x v="0"/>
    <s v="No"/>
    <n v="0"/>
    <s v="Yes"/>
    <x v="0"/>
    <x v="2"/>
    <s v="27-Dec-2000"/>
    <x v="118"/>
    <s v="Tier - 2"/>
    <s v="Tier - 3"/>
    <s v="R1011"/>
    <n v="22"/>
  </r>
  <r>
    <n v="42.13"/>
    <n v="5.2"/>
    <s v="Yes"/>
    <x v="0"/>
    <s v="No"/>
    <n v="1"/>
    <s v="Yes"/>
    <x v="0"/>
    <x v="2"/>
    <s v="28-Oct-2004"/>
    <x v="119"/>
    <s v="Tier - 2"/>
    <s v="Tier - 2"/>
    <s v="R1024"/>
    <n v="18"/>
  </r>
  <r>
    <n v="30.78"/>
    <n v="8.4499999999999993"/>
    <s v="Yes"/>
    <x v="0"/>
    <s v="No"/>
    <n v="0"/>
    <s v="Yes"/>
    <x v="0"/>
    <x v="0"/>
    <s v="15-Jul-2002"/>
    <x v="120"/>
    <s v="Tier - 2"/>
    <s v="Tier - 1"/>
    <s v="R1012"/>
    <n v="20"/>
  </r>
  <r>
    <n v="31.35"/>
    <n v="9.5399999999999991"/>
    <s v="No"/>
    <x v="0"/>
    <s v="No"/>
    <n v="0"/>
    <s v="Yes"/>
    <x v="0"/>
    <x v="0"/>
    <s v="17-Dec-1999"/>
    <x v="121"/>
    <s v="Tier - 2"/>
    <s v="Tier - 1"/>
    <s v="R1014"/>
    <n v="23"/>
  </r>
  <r>
    <n v="41.46"/>
    <n v="4.99"/>
    <s v="Yes"/>
    <x v="0"/>
    <s v="No"/>
    <n v="2"/>
    <s v="Yes"/>
    <x v="0"/>
    <x v="2"/>
    <s v="6-Nov-1995"/>
    <x v="122"/>
    <s v="Tier - 3"/>
    <s v="Tier - 2"/>
    <s v="R1013"/>
    <n v="27"/>
  </r>
  <r>
    <n v="48"/>
    <n v="10.54"/>
    <s v="No"/>
    <x v="0"/>
    <s v="No"/>
    <n v="0"/>
    <s v="Yes"/>
    <x v="0"/>
    <x v="0"/>
    <s v="11-Oct-2002"/>
    <x v="123"/>
    <s v="Tier - 2"/>
    <s v="Tier - 3"/>
    <s v="R1013"/>
    <n v="20"/>
  </r>
  <r>
    <n v="49.13"/>
    <n v="4.54"/>
    <s v="No"/>
    <x v="0"/>
    <s v="No"/>
    <n v="0"/>
    <s v="Yes"/>
    <x v="0"/>
    <x v="2"/>
    <s v="11-Jun-1999"/>
    <x v="124"/>
    <s v="Tier - 2"/>
    <s v="Tier - 2"/>
    <s v="R1012"/>
    <n v="23"/>
  </r>
  <r>
    <n v="37.799999999999997"/>
    <n v="6.29"/>
    <s v="No"/>
    <x v="0"/>
    <s v="No"/>
    <n v="1"/>
    <s v="Yes"/>
    <x v="0"/>
    <x v="1"/>
    <s v="3-Oct-2000"/>
    <x v="125"/>
    <s v="Tier - 2"/>
    <s v="Tier - 3"/>
    <s v="R1024"/>
    <n v="22"/>
  </r>
  <r>
    <n v="38.299999999999997"/>
    <n v="9.51"/>
    <s v="No"/>
    <x v="0"/>
    <s v="No"/>
    <n v="0"/>
    <s v="Yes"/>
    <x v="0"/>
    <x v="0"/>
    <s v="17-Jun-1998"/>
    <x v="126"/>
    <s v="Tier - 2"/>
    <s v="Tier - 3"/>
    <s v="R1012"/>
    <n v="24"/>
  </r>
  <r>
    <n v="32.774999999999999"/>
    <n v="4.72"/>
    <s v="No"/>
    <x v="0"/>
    <s v="No"/>
    <n v="0"/>
    <s v="Yes"/>
    <x v="0"/>
    <x v="2"/>
    <s v="30-Sep-2002"/>
    <x v="127"/>
    <s v="Tier - 2"/>
    <s v="Tier - 3"/>
    <s v="R1012"/>
    <n v="20"/>
  </r>
  <r>
    <n v="34.200000000000003"/>
    <n v="5.91"/>
    <s v="Yes"/>
    <x v="0"/>
    <s v="No"/>
    <n v="0"/>
    <s v="Yes"/>
    <x v="0"/>
    <x v="1"/>
    <s v="26-Sep-1994"/>
    <x v="128"/>
    <s v="Tier - 3"/>
    <s v="Tier - 1"/>
    <s v="R1012"/>
    <n v="28"/>
  </r>
  <r>
    <n v="30.2"/>
    <n v="9.58"/>
    <s v="No"/>
    <x v="0"/>
    <s v="No"/>
    <n v="0"/>
    <s v="Yes"/>
    <x v="0"/>
    <x v="0"/>
    <s v="3-Jul-1996"/>
    <x v="129"/>
    <s v="Tier - 2"/>
    <s v="Tier - 1"/>
    <s v="R1012"/>
    <n v="26"/>
  </r>
  <r>
    <n v="48.32"/>
    <n v="5.77"/>
    <s v="No"/>
    <x v="0"/>
    <s v="No"/>
    <n v="0"/>
    <s v="Yes"/>
    <x v="0"/>
    <x v="1"/>
    <s v="1-Jul-1994"/>
    <x v="130"/>
    <s v="Tier - 2"/>
    <s v="Tier - 3"/>
    <s v="R1011"/>
    <n v="28"/>
  </r>
  <r>
    <n v="44.86"/>
    <n v="4.38"/>
    <s v="Yes"/>
    <x v="0"/>
    <s v="No"/>
    <n v="0"/>
    <s v="Yes"/>
    <x v="0"/>
    <x v="2"/>
    <s v="14-Dec-1996"/>
    <x v="131"/>
    <s v="Tier - 2"/>
    <s v="Tier - 1"/>
    <s v="R1011"/>
    <n v="26"/>
  </r>
  <r>
    <n v="52.15"/>
    <n v="5.65"/>
    <s v="No"/>
    <x v="0"/>
    <s v="No"/>
    <n v="1"/>
    <s v="Yes"/>
    <x v="0"/>
    <x v="2"/>
    <s v="12-Oct-1993"/>
    <x v="132"/>
    <s v="Tier - 2"/>
    <s v="Tier - 2"/>
    <s v="R1013"/>
    <n v="29"/>
  </r>
  <r>
    <n v="41.12"/>
    <n v="7.54"/>
    <s v="Yes"/>
    <x v="0"/>
    <s v="No"/>
    <n v="0"/>
    <s v="Yes"/>
    <x v="0"/>
    <x v="0"/>
    <s v="16-Jun-1995"/>
    <x v="133"/>
    <s v="Tier - 2"/>
    <s v="Tier - 1"/>
    <s v="R1013"/>
    <n v="27"/>
  </r>
  <r>
    <n v="38.39"/>
    <n v="5.1100000000000003"/>
    <s v="Yes"/>
    <x v="0"/>
    <s v="No"/>
    <n v="1"/>
    <s v="Yes"/>
    <x v="0"/>
    <x v="2"/>
    <s v="14-Jun-1985"/>
    <x v="134"/>
    <s v="Tier - 2"/>
    <s v="Tier - 1"/>
    <s v="R1013"/>
    <n v="37"/>
  </r>
  <r>
    <n v="46.85"/>
    <n v="4.25"/>
    <s v="No"/>
    <x v="0"/>
    <s v="Yes"/>
    <n v="1"/>
    <s v="Yes"/>
    <x v="0"/>
    <x v="2"/>
    <s v="1-Dec-1986"/>
    <x v="135"/>
    <s v="Tier - 2"/>
    <s v="Tier - 2"/>
    <s v="R1013"/>
    <n v="36"/>
  </r>
  <r>
    <n v="42.24"/>
    <n v="5.55"/>
    <s v="No"/>
    <x v="1"/>
    <s v="No"/>
    <n v="1"/>
    <s v="Yes"/>
    <x v="0"/>
    <x v="2"/>
    <s v="24-Jun-1999"/>
    <x v="136"/>
    <s v="Tier - 2"/>
    <s v="Tier - 3"/>
    <s v="R1012"/>
    <n v="23"/>
  </r>
  <r>
    <n v="34.39"/>
    <n v="5.78"/>
    <s v="No"/>
    <x v="0"/>
    <s v="No"/>
    <n v="0"/>
    <s v="Yes"/>
    <x v="0"/>
    <x v="1"/>
    <s v="27-Aug-1981"/>
    <x v="137"/>
    <s v="Tier - 2"/>
    <s v="Tier - 2"/>
    <s v="R1013"/>
    <n v="41"/>
  </r>
  <r>
    <n v="42.89"/>
    <n v="5.28"/>
    <s v="Yes"/>
    <x v="0"/>
    <s v="No"/>
    <n v="0"/>
    <s v="Yes"/>
    <x v="0"/>
    <x v="2"/>
    <s v="17-Aug-1996"/>
    <x v="138"/>
    <s v="Tier - 2"/>
    <s v="Tier - 2"/>
    <s v="R1013"/>
    <n v="26"/>
  </r>
  <r>
    <n v="36.299999999999997"/>
    <n v="5.39"/>
    <s v="No"/>
    <x v="0"/>
    <s v="No"/>
    <n v="0"/>
    <s v="Yes"/>
    <x v="0"/>
    <x v="2"/>
    <s v="14-Sep-1995"/>
    <x v="139"/>
    <s v="Tier - 3"/>
    <s v="Tier - 3"/>
    <s v="R1012"/>
    <n v="27"/>
  </r>
  <r>
    <n v="35.200000000000003"/>
    <n v="8.01"/>
    <s v="Yes"/>
    <x v="0"/>
    <s v="No"/>
    <n v="1"/>
    <s v="Yes"/>
    <x v="0"/>
    <x v="0"/>
    <s v="16-Sep-1984"/>
    <x v="140"/>
    <s v="Tier - 2"/>
    <s v="Tier - 2"/>
    <s v="R1012"/>
    <n v="38"/>
  </r>
  <r>
    <n v="53.62"/>
    <n v="5.21"/>
    <s v="No"/>
    <x v="0"/>
    <s v="No"/>
    <n v="0"/>
    <s v="Yes"/>
    <x v="0"/>
    <x v="2"/>
    <s v="18-Jun-1992"/>
    <x v="141"/>
    <s v="Tier - 3"/>
    <s v="Tier - 2"/>
    <s v="R1013"/>
    <n v="30"/>
  </r>
  <r>
    <n v="36.67"/>
    <n v="6.27"/>
    <s v="No"/>
    <x v="0"/>
    <s v="No"/>
    <n v="0"/>
    <s v="Yes"/>
    <x v="0"/>
    <x v="1"/>
    <s v="29-Jun-1982"/>
    <x v="142"/>
    <s v="Tier - 2"/>
    <s v="Tier - 2"/>
    <s v="R1013"/>
    <n v="40"/>
  </r>
  <r>
    <n v="33.4"/>
    <n v="10.73"/>
    <s v="Yes"/>
    <x v="0"/>
    <s v="No"/>
    <n v="1"/>
    <s v="Yes"/>
    <x v="0"/>
    <x v="0"/>
    <s v="3-Sep-1991"/>
    <x v="143"/>
    <s v="Tier - 1"/>
    <s v="Tier - 2"/>
    <s v="R1014"/>
    <n v="31"/>
  </r>
  <r>
    <n v="42.71"/>
    <n v="10.52"/>
    <s v="No"/>
    <x v="0"/>
    <s v="No"/>
    <n v="0"/>
    <s v="Yes"/>
    <x v="0"/>
    <x v="0"/>
    <s v="16-Jun-1980"/>
    <x v="144"/>
    <s v="Tier - 2"/>
    <s v="Tier - 3"/>
    <s v="R1013"/>
    <n v="42"/>
  </r>
  <r>
    <n v="41.52"/>
    <n v="11.82"/>
    <s v="Yes"/>
    <x v="0"/>
    <s v="No"/>
    <n v="2"/>
    <s v="Yes"/>
    <x v="0"/>
    <x v="0"/>
    <s v="18-Sep-1989"/>
    <x v="145"/>
    <s v="Tier - 2"/>
    <s v="Tier - 2"/>
    <s v="R1012"/>
    <n v="33"/>
  </r>
  <r>
    <n v="39.4"/>
    <n v="6.76"/>
    <s v="No"/>
    <x v="0"/>
    <s v="No"/>
    <n v="0"/>
    <s v="Yes"/>
    <x v="0"/>
    <x v="0"/>
    <s v="22-Jun-2003"/>
    <x v="146"/>
    <s v="Tier - 2"/>
    <s v="Tier - 3"/>
    <s v="R1011"/>
    <n v="19"/>
  </r>
  <r>
    <n v="46.45"/>
    <n v="5.62"/>
    <s v="No"/>
    <x v="0"/>
    <s v="No"/>
    <n v="0"/>
    <s v="Yes"/>
    <x v="0"/>
    <x v="2"/>
    <s v="2-Sep-1987"/>
    <x v="147"/>
    <s v="Tier - 2"/>
    <s v="Tier - 2"/>
    <s v="R1013"/>
    <n v="35"/>
  </r>
  <r>
    <n v="35.75"/>
    <n v="4.1900000000000004"/>
    <s v="No"/>
    <x v="0"/>
    <s v="No"/>
    <n v="0"/>
    <s v="Yes"/>
    <x v="0"/>
    <x v="2"/>
    <s v="27-Jun-2002"/>
    <x v="148"/>
    <s v="Tier - 2"/>
    <s v="Tier - 1"/>
    <s v="R1011"/>
    <n v="20"/>
  </r>
  <r>
    <n v="26.07"/>
    <n v="5.32"/>
    <s v="No"/>
    <x v="0"/>
    <s v="No"/>
    <n v="0"/>
    <s v="Yes"/>
    <x v="1"/>
    <x v="2"/>
    <s v="27-Oct-1986"/>
    <x v="149"/>
    <s v="Tier - 2"/>
    <s v="Tier - 1"/>
    <s v="R1013"/>
    <n v="36"/>
  </r>
  <r>
    <n v="36.54"/>
    <n v="4.46"/>
    <s v="Yes"/>
    <x v="0"/>
    <s v="No"/>
    <n v="1"/>
    <s v="Yes"/>
    <x v="0"/>
    <x v="2"/>
    <s v="30-Aug-1991"/>
    <x v="150"/>
    <s v="Tier - 2"/>
    <s v="Tier - 1"/>
    <s v="R1013"/>
    <n v="31"/>
  </r>
  <r>
    <n v="51.64"/>
    <n v="5.65"/>
    <s v="No"/>
    <x v="0"/>
    <s v="No"/>
    <n v="0"/>
    <s v="Yes"/>
    <x v="0"/>
    <x v="2"/>
    <s v="4-Dec-1997"/>
    <x v="151"/>
    <s v="Tier - 2"/>
    <s v="Tier - 2"/>
    <s v="R1025"/>
    <n v="25"/>
  </r>
  <r>
    <n v="42.83"/>
    <n v="6.04"/>
    <s v="No"/>
    <x v="0"/>
    <s v="No"/>
    <n v="2"/>
    <s v="Yes"/>
    <x v="0"/>
    <x v="1"/>
    <s v="15-Sep-1988"/>
    <x v="152"/>
    <s v="Tier - 2"/>
    <s v="Tier - 1"/>
    <s v="R1013"/>
    <n v="34"/>
  </r>
  <r>
    <n v="40.15"/>
    <n v="5.76"/>
    <s v="No"/>
    <x v="0"/>
    <s v="No"/>
    <n v="1"/>
    <s v="Yes"/>
    <x v="0"/>
    <x v="1"/>
    <s v="1-Dec-1999"/>
    <x v="153"/>
    <s v="Tier - 2"/>
    <s v="Tier - 1"/>
    <s v="R1012"/>
    <n v="23"/>
  </r>
  <r>
    <n v="27.8"/>
    <n v="4.3600000000000003"/>
    <s v="No"/>
    <x v="0"/>
    <s v="Yes"/>
    <n v="1"/>
    <s v="Yes"/>
    <x v="1"/>
    <x v="2"/>
    <s v="20-Oct-1986"/>
    <x v="154"/>
    <s v="Tier - 2"/>
    <s v="Tier - 3"/>
    <s v="R1012"/>
    <n v="36"/>
  </r>
  <r>
    <n v="45.81"/>
    <n v="4.76"/>
    <s v="Yes"/>
    <x v="0"/>
    <s v="Yes"/>
    <n v="1"/>
    <s v="Yes"/>
    <x v="0"/>
    <x v="2"/>
    <s v="7-Dec-1994"/>
    <x v="155"/>
    <s v="Tier - 2"/>
    <s v="Tier - 1"/>
    <s v="R1011"/>
    <n v="28"/>
  </r>
  <r>
    <n v="34.43"/>
    <n v="10.82"/>
    <s v="Yes"/>
    <x v="0"/>
    <s v="No"/>
    <n v="1"/>
    <s v="Yes"/>
    <x v="0"/>
    <x v="0"/>
    <s v="27-Sep-1982"/>
    <x v="156"/>
    <s v="Tier - 2"/>
    <s v="Tier - 3"/>
    <s v="R1013"/>
    <n v="40"/>
  </r>
  <r>
    <n v="41.33"/>
    <n v="4.01"/>
    <s v="Yes"/>
    <x v="0"/>
    <s v="No"/>
    <n v="0"/>
    <s v="Yes"/>
    <x v="0"/>
    <x v="2"/>
    <s v="17-Aug-1984"/>
    <x v="157"/>
    <s v="Tier - 2"/>
    <s v="Tier - 3"/>
    <s v="R1011"/>
    <n v="38"/>
  </r>
  <r>
    <n v="31.92"/>
    <n v="5.12"/>
    <s v="Yes"/>
    <x v="0"/>
    <s v="No"/>
    <n v="1"/>
    <s v="Yes"/>
    <x v="0"/>
    <x v="2"/>
    <s v="15-Nov-1994"/>
    <x v="158"/>
    <s v="Tier - 2"/>
    <s v="Tier - 3"/>
    <s v="R1011"/>
    <n v="28"/>
  </r>
  <r>
    <n v="39.799999999999997"/>
    <n v="10.54"/>
    <s v="Yes"/>
    <x v="0"/>
    <s v="No"/>
    <n v="2"/>
    <s v="Yes"/>
    <x v="0"/>
    <x v="0"/>
    <s v="18-Dec-1971"/>
    <x v="159"/>
    <s v="Tier - 2"/>
    <s v="Tier - 1"/>
    <s v="R1013"/>
    <n v="51"/>
  </r>
  <r>
    <n v="42.82"/>
    <n v="4.21"/>
    <s v="No"/>
    <x v="0"/>
    <s v="No"/>
    <n v="0"/>
    <s v="Yes"/>
    <x v="0"/>
    <x v="2"/>
    <s v="20-Aug-1995"/>
    <x v="160"/>
    <s v="Tier - 2"/>
    <s v="Tier - 2"/>
    <s v="R1025"/>
    <n v="27"/>
  </r>
  <r>
    <n v="33.630000000000003"/>
    <n v="5.42"/>
    <s v="No"/>
    <x v="0"/>
    <s v="No"/>
    <n v="0"/>
    <s v="Yes"/>
    <x v="0"/>
    <x v="2"/>
    <s v="13-Aug-2003"/>
    <x v="161"/>
    <s v="Tier - 2"/>
    <s v="Tier - 2"/>
    <s v="R1012"/>
    <n v="19"/>
  </r>
  <r>
    <n v="37.07"/>
    <n v="4.28"/>
    <s v="No"/>
    <x v="1"/>
    <s v="No"/>
    <n v="1"/>
    <s v="Yes"/>
    <x v="0"/>
    <x v="2"/>
    <s v="17-Aug-1974"/>
    <x v="162"/>
    <s v="Tier - 2"/>
    <s v="Tier - 2"/>
    <s v="R1013"/>
    <n v="48"/>
  </r>
  <r>
    <n v="35.625"/>
    <n v="8.9"/>
    <s v="No"/>
    <x v="0"/>
    <s v="No"/>
    <n v="0"/>
    <s v="Yes"/>
    <x v="0"/>
    <x v="0"/>
    <s v="21-Jul-1985"/>
    <x v="163"/>
    <s v="Tier - 2"/>
    <s v="Tier - 1"/>
    <s v="R1012"/>
    <n v="37"/>
  </r>
  <r>
    <n v="42.69"/>
    <n v="4.8899999999999997"/>
    <s v="No"/>
    <x v="0"/>
    <s v="Yes"/>
    <n v="1"/>
    <s v="Yes"/>
    <x v="0"/>
    <x v="2"/>
    <s v="6-Oct-1984"/>
    <x v="164"/>
    <s v="Tier - 2"/>
    <s v="Tier - 1"/>
    <s v="R1013"/>
    <n v="38"/>
  </r>
  <r>
    <n v="37.869999999999997"/>
    <n v="4.29"/>
    <s v="Yes"/>
    <x v="0"/>
    <s v="Yes"/>
    <n v="1"/>
    <s v="Yes"/>
    <x v="0"/>
    <x v="2"/>
    <s v="12-Aug-1992"/>
    <x v="165"/>
    <s v="Tier - 2"/>
    <s v="Tier - 1"/>
    <s v="R1021"/>
    <n v="30"/>
  </r>
  <r>
    <n v="40.61"/>
    <n v="8"/>
    <s v="Yes"/>
    <x v="0"/>
    <s v="No"/>
    <n v="1"/>
    <s v="Yes"/>
    <x v="0"/>
    <x v="0"/>
    <s v="16-Oct-1993"/>
    <x v="166"/>
    <s v="Tier - 2"/>
    <s v="Tier - 1"/>
    <s v="R1025"/>
    <n v="29"/>
  </r>
  <r>
    <n v="30.78"/>
    <n v="4.67"/>
    <s v="Yes"/>
    <x v="0"/>
    <s v="No"/>
    <n v="0"/>
    <s v="Yes"/>
    <x v="0"/>
    <x v="2"/>
    <s v="21-Oct-1983"/>
    <x v="167"/>
    <s v="Tier - 2"/>
    <s v="Tier - 1"/>
    <s v="R1013"/>
    <n v="39"/>
  </r>
  <r>
    <n v="49.49"/>
    <n v="4.5"/>
    <s v="No"/>
    <x v="0"/>
    <s v="No"/>
    <n v="0"/>
    <s v="Yes"/>
    <x v="0"/>
    <x v="2"/>
    <s v="9-Sep-1987"/>
    <x v="168"/>
    <s v="Tier - 2"/>
    <s v="Tier - 3"/>
    <s v="R1024"/>
    <n v="35"/>
  </r>
  <r>
    <n v="37.619999999999997"/>
    <n v="6.32"/>
    <s v="Yes"/>
    <x v="1"/>
    <s v="No"/>
    <n v="2"/>
    <s v="Yes"/>
    <x v="0"/>
    <x v="1"/>
    <s v="1-Dec-1970"/>
    <x v="169"/>
    <s v="Tier - 2"/>
    <s v="Tier - 2"/>
    <s v="R1013"/>
    <n v="52"/>
  </r>
  <r>
    <n v="36.08"/>
    <n v="6.1"/>
    <s v="Yes"/>
    <x v="0"/>
    <s v="No"/>
    <n v="1"/>
    <s v="Yes"/>
    <x v="0"/>
    <x v="1"/>
    <s v="20-Sep-1984"/>
    <x v="170"/>
    <s v="Tier - 2"/>
    <s v="Tier - 2"/>
    <s v="R1024"/>
    <n v="38"/>
  </r>
  <r>
    <n v="33.5"/>
    <n v="5.4"/>
    <s v="No"/>
    <x v="0"/>
    <s v="No"/>
    <n v="0"/>
    <s v="Yes"/>
    <x v="0"/>
    <x v="2"/>
    <s v="8-Nov-1970"/>
    <x v="171"/>
    <s v="Tier - 2"/>
    <s v="Tier - 3"/>
    <s v="R1013"/>
    <n v="52"/>
  </r>
  <r>
    <n v="47.46"/>
    <n v="6.24"/>
    <s v="Yes"/>
    <x v="0"/>
    <s v="No"/>
    <n v="1"/>
    <s v="Yes"/>
    <x v="0"/>
    <x v="1"/>
    <s v="21-Oct-1978"/>
    <x v="172"/>
    <s v="Tier - 2"/>
    <s v="Tier - 3"/>
    <s v="R1013"/>
    <n v="44"/>
  </r>
  <r>
    <n v="49.24"/>
    <n v="4.45"/>
    <s v="No"/>
    <x v="0"/>
    <s v="No"/>
    <n v="0"/>
    <s v="Yes"/>
    <x v="0"/>
    <x v="2"/>
    <s v="24-Dec-1985"/>
    <x v="173"/>
    <s v="Tier - 3"/>
    <s v="Tier - 3"/>
    <s v="R1012"/>
    <n v="37"/>
  </r>
  <r>
    <n v="54.4"/>
    <n v="5.22"/>
    <s v="No"/>
    <x v="0"/>
    <s v="No"/>
    <n v="1"/>
    <s v="Yes"/>
    <x v="0"/>
    <x v="2"/>
    <s v="23-Jun-1981"/>
    <x v="174"/>
    <s v="Tier - 2"/>
    <s v="Tier - 2"/>
    <s v="R1011"/>
    <n v="41"/>
  </r>
  <r>
    <n v="35.53"/>
    <n v="4.6100000000000003"/>
    <s v="No"/>
    <x v="0"/>
    <s v="No"/>
    <n v="1"/>
    <s v="Yes"/>
    <x v="0"/>
    <x v="2"/>
    <s v="10-Dec-1985"/>
    <x v="175"/>
    <s v="Tier - 2"/>
    <s v="Tier - 2"/>
    <s v="R1019"/>
    <n v="37"/>
  </r>
  <r>
    <n v="39.729999999999997"/>
    <n v="6.24"/>
    <s v="No"/>
    <x v="0"/>
    <s v="No"/>
    <n v="0"/>
    <s v="Yes"/>
    <x v="0"/>
    <x v="1"/>
    <s v="6-Oct-1982"/>
    <x v="176"/>
    <s v="Tier - 2"/>
    <s v="Tier - 3"/>
    <s v="R1024"/>
    <n v="40"/>
  </r>
  <r>
    <n v="35.68"/>
    <n v="10.039999999999999"/>
    <s v="No"/>
    <x v="0"/>
    <s v="No"/>
    <n v="0"/>
    <s v="Yes"/>
    <x v="0"/>
    <x v="0"/>
    <s v="6-Sep-1978"/>
    <x v="177"/>
    <s v="Tier - 3"/>
    <s v="Tier - 2"/>
    <s v="R1013"/>
    <n v="44"/>
  </r>
  <r>
    <n v="48.86"/>
    <n v="6.09"/>
    <s v="No"/>
    <x v="0"/>
    <s v="No"/>
    <n v="0"/>
    <s v="Yes"/>
    <x v="0"/>
    <x v="1"/>
    <s v="28-Jun-1991"/>
    <x v="178"/>
    <s v="Tier - 2"/>
    <s v="Tier - 2"/>
    <s v="R1021"/>
    <n v="31"/>
  </r>
  <r>
    <n v="34.799999999999997"/>
    <n v="11.4"/>
    <s v="Yes"/>
    <x v="0"/>
    <s v="Yes"/>
    <n v="1"/>
    <s v="No"/>
    <x v="0"/>
    <x v="0"/>
    <s v="6-Jun-1965"/>
    <x v="179"/>
    <s v="Tier - 3"/>
    <s v="Tier - 3"/>
    <s v="R1013"/>
    <n v="58"/>
  </r>
  <r>
    <n v="32.49"/>
    <n v="4.29"/>
    <s v="No"/>
    <x v="0"/>
    <s v="Yes"/>
    <n v="1"/>
    <s v="Yes"/>
    <x v="0"/>
    <x v="2"/>
    <s v="1-Dec-1977"/>
    <x v="180"/>
    <s v="Tier - 2"/>
    <s v="Tier - 1"/>
    <s v="R1011"/>
    <n v="45"/>
  </r>
  <r>
    <n v="39"/>
    <n v="5.7"/>
    <s v="No"/>
    <x v="0"/>
    <s v="No"/>
    <n v="2"/>
    <s v="Yes"/>
    <x v="0"/>
    <x v="1"/>
    <s v="25-Aug-1977"/>
    <x v="181"/>
    <s v="Tier - 3"/>
    <s v="Tier - 2"/>
    <s v="R1011"/>
    <n v="45"/>
  </r>
  <r>
    <n v="35.299999999999997"/>
    <n v="6.09"/>
    <s v="No"/>
    <x v="0"/>
    <s v="No"/>
    <n v="1"/>
    <s v="Yes"/>
    <x v="0"/>
    <x v="1"/>
    <s v="18-Oct-1978"/>
    <x v="182"/>
    <s v="Tier - 2"/>
    <s v="Tier - 3"/>
    <s v="R1012"/>
    <n v="44"/>
  </r>
  <r>
    <n v="33.42"/>
    <n v="10.67"/>
    <s v="No"/>
    <x v="0"/>
    <s v="No"/>
    <n v="0"/>
    <s v="Yes"/>
    <x v="0"/>
    <x v="0"/>
    <s v="6-Nov-1978"/>
    <x v="183"/>
    <s v="Tier - 2"/>
    <s v="Tier - 1"/>
    <s v="R1011"/>
    <n v="44"/>
  </r>
  <r>
    <n v="37.18"/>
    <n v="6.75"/>
    <s v="Yes"/>
    <x v="0"/>
    <s v="No"/>
    <n v="2"/>
    <s v="Yes"/>
    <x v="0"/>
    <x v="0"/>
    <s v="9-Oct-1976"/>
    <x v="184"/>
    <s v="Tier - 2"/>
    <s v="Tier - 1"/>
    <s v="R1011"/>
    <n v="46"/>
  </r>
  <r>
    <n v="33.33"/>
    <n v="9.26"/>
    <s v="Yes"/>
    <x v="0"/>
    <s v="No"/>
    <n v="2"/>
    <s v="No"/>
    <x v="0"/>
    <x v="0"/>
    <s v="29-Aug-1977"/>
    <x v="185"/>
    <s v="Tier - 2"/>
    <s v="Tier - 3"/>
    <s v="R1012"/>
    <n v="45"/>
  </r>
  <r>
    <n v="53.21"/>
    <n v="4.2699999999999996"/>
    <s v="No"/>
    <x v="0"/>
    <s v="No"/>
    <n v="1"/>
    <s v="Yes"/>
    <x v="0"/>
    <x v="2"/>
    <s v="12-Oct-1989"/>
    <x v="186"/>
    <s v="Tier - 2"/>
    <s v="Tier - 2"/>
    <s v="R1012"/>
    <n v="33"/>
  </r>
  <r>
    <n v="38.729999999999997"/>
    <n v="11.51"/>
    <s v="No"/>
    <x v="0"/>
    <s v="No"/>
    <n v="2"/>
    <s v="Yes"/>
    <x v="0"/>
    <x v="0"/>
    <s v="28-Aug-1983"/>
    <x v="187"/>
    <s v="Tier - 2"/>
    <s v="Tier - 1"/>
    <s v="R1024"/>
    <n v="39"/>
  </r>
  <r>
    <n v="29.73"/>
    <n v="7.22"/>
    <s v="No"/>
    <x v="0"/>
    <s v="No"/>
    <n v="0"/>
    <s v="Yes"/>
    <x v="1"/>
    <x v="0"/>
    <s v="27-Dec-1982"/>
    <x v="188"/>
    <s v="Tier - 2"/>
    <s v="Tier - 3"/>
    <s v="R1012"/>
    <n v="40"/>
  </r>
  <r>
    <n v="34.700000000000003"/>
    <n v="4.37"/>
    <s v="No"/>
    <x v="0"/>
    <s v="Yes"/>
    <n v="1"/>
    <s v="Yes"/>
    <x v="0"/>
    <x v="2"/>
    <s v="1-Sep-1978"/>
    <x v="189"/>
    <s v="Tier - 3"/>
    <s v="Tier - 1"/>
    <s v="R1012"/>
    <n v="44"/>
  </r>
  <r>
    <n v="38.28"/>
    <n v="11.56"/>
    <s v="Yes"/>
    <x v="0"/>
    <s v="No"/>
    <n v="1"/>
    <s v="Yes"/>
    <x v="0"/>
    <x v="0"/>
    <s v="30-Jun-1978"/>
    <x v="190"/>
    <s v="Tier - 2"/>
    <s v="Tier - 2"/>
    <s v="R1013"/>
    <n v="44"/>
  </r>
  <r>
    <n v="33.57"/>
    <n v="8.82"/>
    <s v="Yes"/>
    <x v="0"/>
    <s v="No"/>
    <n v="0"/>
    <s v="Yes"/>
    <x v="0"/>
    <x v="0"/>
    <s v="26-Jun-1978"/>
    <x v="191"/>
    <s v="Tier - 3"/>
    <s v="Tier - 3"/>
    <s v="R1016"/>
    <n v="44"/>
  </r>
  <r>
    <n v="52.06"/>
    <n v="4.6900000000000004"/>
    <s v="No"/>
    <x v="0"/>
    <s v="No"/>
    <n v="1"/>
    <s v="Yes"/>
    <x v="0"/>
    <x v="2"/>
    <s v="4-Sep-1977"/>
    <x v="192"/>
    <s v="Tier - 3"/>
    <s v="Tier - 1"/>
    <s v="R1012"/>
    <n v="45"/>
  </r>
  <r>
    <n v="38.17"/>
    <n v="4.53"/>
    <s v="No"/>
    <x v="1"/>
    <s v="No"/>
    <n v="1"/>
    <s v="Yes"/>
    <x v="0"/>
    <x v="2"/>
    <s v="21-Jun-1977"/>
    <x v="193"/>
    <s v="Tier - 2"/>
    <s v="Tier - 1"/>
    <s v="R1013"/>
    <n v="45"/>
  </r>
  <r>
    <n v="36.954999999999998"/>
    <n v="5.84"/>
    <s v="No"/>
    <x v="0"/>
    <s v="Yes"/>
    <n v="1"/>
    <s v="Yes"/>
    <x v="0"/>
    <x v="1"/>
    <s v="26-Sep-1975"/>
    <x v="194"/>
    <s v="Tier - 2"/>
    <s v="Tier - 3"/>
    <s v="R1013"/>
    <n v="47"/>
  </r>
  <r>
    <n v="34.4"/>
    <n v="4.9000000000000004"/>
    <s v="No"/>
    <x v="0"/>
    <s v="Yes"/>
    <n v="1"/>
    <s v="Yes"/>
    <x v="0"/>
    <x v="2"/>
    <s v="3-Aug-1975"/>
    <x v="195"/>
    <s v="Tier - 2"/>
    <s v="Tier - 2"/>
    <s v="R1017"/>
    <n v="47"/>
  </r>
  <r>
    <n v="31.73"/>
    <n v="4.3"/>
    <s v="No"/>
    <x v="0"/>
    <s v="No"/>
    <n v="0"/>
    <s v="Yes"/>
    <x v="0"/>
    <x v="2"/>
    <s v="23-Aug-1971"/>
    <x v="196"/>
    <s v="Tier - 2"/>
    <s v="Tier - 3"/>
    <s v="R1011"/>
    <n v="51"/>
  </r>
  <r>
    <n v="36.64"/>
    <n v="11.34"/>
    <s v="No"/>
    <x v="0"/>
    <s v="No"/>
    <n v="0"/>
    <s v="Yes"/>
    <x v="0"/>
    <x v="0"/>
    <s v="9-Sep-1973"/>
    <x v="197"/>
    <s v="Tier - 2"/>
    <s v="Tier - 3"/>
    <s v="R1012"/>
    <n v="49"/>
  </r>
  <r>
    <n v="36.85"/>
    <n v="5.88"/>
    <s v="No"/>
    <x v="1"/>
    <s v="No"/>
    <n v="1"/>
    <s v="Yes"/>
    <x v="0"/>
    <x v="1"/>
    <s v="21-Jul-1974"/>
    <x v="198"/>
    <s v="Tier - 2"/>
    <s v="Tier - 2"/>
    <s v="R1013"/>
    <n v="48"/>
  </r>
  <r>
    <n v="33.33"/>
    <n v="5.01"/>
    <s v="Yes"/>
    <x v="0"/>
    <s v="Yes"/>
    <n v="1"/>
    <s v="Yes"/>
    <x v="0"/>
    <x v="2"/>
    <s v="24-Oct-1970"/>
    <x v="199"/>
    <s v="Tier - 2"/>
    <s v="Tier - 2"/>
    <s v="R1012"/>
    <n v="52"/>
  </r>
  <r>
    <n v="39.14"/>
    <n v="4.4000000000000004"/>
    <s v="No"/>
    <x v="0"/>
    <s v="Yes"/>
    <n v="1"/>
    <s v="Yes"/>
    <x v="0"/>
    <x v="2"/>
    <s v="2-Jul-1971"/>
    <x v="200"/>
    <s v="Tier - 2"/>
    <s v="Tier - 3"/>
    <s v="R1013"/>
    <n v="51"/>
  </r>
  <r>
    <n v="32.9"/>
    <n v="6.26"/>
    <s v="Yes"/>
    <x v="0"/>
    <s v="No"/>
    <n v="0"/>
    <s v="Yes"/>
    <x v="0"/>
    <x v="1"/>
    <s v="8-Oct-1971"/>
    <x v="201"/>
    <s v="Tier - 3"/>
    <s v="Tier - 1"/>
    <s v="R1016"/>
    <n v="51"/>
  </r>
  <r>
    <n v="29.78"/>
    <n v="10.27"/>
    <s v="Yes"/>
    <x v="0"/>
    <s v="Yes"/>
    <n v="1"/>
    <s v="Yes"/>
    <x v="1"/>
    <x v="0"/>
    <s v="14-Nov-1987"/>
    <x v="202"/>
    <s v="Tier - 2"/>
    <s v="Tier - 3"/>
    <s v="R1021"/>
    <n v="35"/>
  </r>
  <r>
    <n v="32.78"/>
    <n v="5.27"/>
    <s v="No"/>
    <x v="0"/>
    <s v="No"/>
    <n v="0"/>
    <s v="Yes"/>
    <x v="0"/>
    <x v="2"/>
    <s v="14-Aug-1974"/>
    <x v="203"/>
    <s v="Tier - 3"/>
    <s v="Tier - 1"/>
    <s v="R1011"/>
    <n v="48"/>
  </r>
  <r>
    <n v="41.65"/>
    <n v="10.73"/>
    <s v="Yes"/>
    <x v="0"/>
    <s v="No"/>
    <n v="0"/>
    <s v="Yes"/>
    <x v="0"/>
    <x v="0"/>
    <s v="19-Dec-1979"/>
    <x v="204"/>
    <s v="Tier - 2"/>
    <s v="Tier - 2"/>
    <s v="R1021"/>
    <n v="43"/>
  </r>
  <r>
    <n v="50.79"/>
    <n v="4.45"/>
    <s v="No"/>
    <x v="0"/>
    <s v="No"/>
    <n v="1"/>
    <s v="Yes"/>
    <x v="0"/>
    <x v="2"/>
    <s v="27-Jun-1975"/>
    <x v="205"/>
    <s v="Tier - 2"/>
    <s v="Tier - 1"/>
    <s v="R1024"/>
    <n v="47"/>
  </r>
  <r>
    <n v="35.43"/>
    <n v="5.25"/>
    <s v="Yes"/>
    <x v="0"/>
    <s v="No"/>
    <n v="0"/>
    <s v="Yes"/>
    <x v="0"/>
    <x v="2"/>
    <s v="26-Sep-1972"/>
    <x v="206"/>
    <s v="Tier - 2"/>
    <s v="Tier - 3"/>
    <s v="R1021"/>
    <n v="50"/>
  </r>
  <r>
    <n v="35.25"/>
    <n v="9.51"/>
    <s v="No"/>
    <x v="0"/>
    <s v="No"/>
    <n v="0"/>
    <s v="Yes"/>
    <x v="0"/>
    <x v="0"/>
    <s v="3-Oct-1971"/>
    <x v="207"/>
    <s v="Tier - 2"/>
    <s v="Tier - 1"/>
    <s v="R1013"/>
    <n v="51"/>
  </r>
  <r>
    <n v="36.85"/>
    <n v="11.12"/>
    <s v="No"/>
    <x v="0"/>
    <s v="No"/>
    <n v="0"/>
    <s v="Yes"/>
    <x v="0"/>
    <x v="0"/>
    <s v="11-Aug-1970"/>
    <x v="208"/>
    <s v="Tier - 2"/>
    <s v="Tier - 3"/>
    <s v="R1012"/>
    <n v="52"/>
  </r>
  <r>
    <n v="31.02"/>
    <n v="4.5599999999999996"/>
    <s v="No"/>
    <x v="1"/>
    <s v="No"/>
    <n v="1"/>
    <s v="Yes"/>
    <x v="0"/>
    <x v="2"/>
    <s v="5-Sep-1997"/>
    <x v="209"/>
    <s v="Tier - 3"/>
    <s v="Tier - 2"/>
    <s v="R1012"/>
    <n v="25"/>
  </r>
  <r>
    <n v="35.6"/>
    <n v="4.0199999999999996"/>
    <s v="Yes"/>
    <x v="1"/>
    <s v="No"/>
    <n v="2"/>
    <s v="Yes"/>
    <x v="0"/>
    <x v="2"/>
    <s v="5-Sep-1973"/>
    <x v="210"/>
    <s v="Tier - 3"/>
    <s v="Tier - 2"/>
    <s v="R1012"/>
    <n v="49"/>
  </r>
  <r>
    <n v="34.39"/>
    <n v="8.7200000000000006"/>
    <s v="No"/>
    <x v="0"/>
    <s v="No"/>
    <n v="0"/>
    <s v="Yes"/>
    <x v="0"/>
    <x v="0"/>
    <s v="8-Aug-1973"/>
    <x v="211"/>
    <s v="Tier - 3"/>
    <s v="Tier - 2"/>
    <s v="R1021"/>
    <n v="49"/>
  </r>
  <r>
    <n v="29.06"/>
    <n v="6.25"/>
    <s v="Yes"/>
    <x v="0"/>
    <s v="No"/>
    <n v="1"/>
    <s v="Yes"/>
    <x v="1"/>
    <x v="1"/>
    <s v="27-Dec-1968"/>
    <x v="212"/>
    <s v="Tier - 3"/>
    <s v="Tier - 1"/>
    <s v="R1017"/>
    <n v="54"/>
  </r>
  <r>
    <n v="35.799999999999997"/>
    <n v="7.32"/>
    <s v="No"/>
    <x v="0"/>
    <s v="No"/>
    <n v="2"/>
    <s v="Yes"/>
    <x v="0"/>
    <x v="0"/>
    <s v="25-Oct-1977"/>
    <x v="213"/>
    <s v="Tier - 3"/>
    <s v="Tier - 1"/>
    <s v="R1012"/>
    <n v="45"/>
  </r>
  <r>
    <n v="49.8"/>
    <n v="4.24"/>
    <s v="No"/>
    <x v="0"/>
    <s v="No"/>
    <n v="1"/>
    <s v="Yes"/>
    <x v="0"/>
    <x v="2"/>
    <s v="2-Jul-1966"/>
    <x v="214"/>
    <s v="Tier - 3"/>
    <s v="Tier - 3"/>
    <s v="R1011"/>
    <n v="56"/>
  </r>
  <r>
    <n v="35.71"/>
    <n v="6.84"/>
    <s v="No"/>
    <x v="0"/>
    <s v="No"/>
    <n v="2"/>
    <s v="Yes"/>
    <x v="0"/>
    <x v="0"/>
    <s v="5-Oct-1967"/>
    <x v="215"/>
    <s v="Tier - 3"/>
    <s v="Tier - 3"/>
    <s v="R1011"/>
    <n v="55"/>
  </r>
  <r>
    <n v="30.8"/>
    <n v="5.23"/>
    <s v="Yes"/>
    <x v="0"/>
    <s v="No"/>
    <n v="1"/>
    <s v="Yes"/>
    <x v="0"/>
    <x v="2"/>
    <s v="28-Jul-1968"/>
    <x v="216"/>
    <s v="Tier - 3"/>
    <s v="Tier - 3"/>
    <s v="R1012"/>
    <n v="54"/>
  </r>
  <r>
    <n v="33.69"/>
    <n v="9.68"/>
    <s v="No"/>
    <x v="0"/>
    <s v="No"/>
    <n v="0"/>
    <s v="Yes"/>
    <x v="0"/>
    <x v="0"/>
    <s v="18-Dec-1965"/>
    <x v="217"/>
    <s v="Tier - 3"/>
    <s v="Tier - 3"/>
    <s v="R1013"/>
    <n v="57"/>
  </r>
  <r>
    <n v="42.27"/>
    <n v="6.05"/>
    <s v="Yes"/>
    <x v="0"/>
    <s v="No"/>
    <n v="1"/>
    <s v="Yes"/>
    <x v="0"/>
    <x v="1"/>
    <s v="9-Nov-1971"/>
    <x v="218"/>
    <s v="Tier - 3"/>
    <s v="Tier - 2"/>
    <s v="R1012"/>
    <n v="51"/>
  </r>
  <r>
    <n v="53.25"/>
    <n v="6.11"/>
    <s v="Yes"/>
    <x v="0"/>
    <s v="Yes"/>
    <n v="1"/>
    <s v="Yes"/>
    <x v="0"/>
    <x v="1"/>
    <s v="14-Jun-1970"/>
    <x v="219"/>
    <s v="Tier - 3"/>
    <s v="Tier - 2"/>
    <s v="R1012"/>
    <n v="52"/>
  </r>
  <r>
    <n v="26.8"/>
    <n v="10.93"/>
    <s v="Yes"/>
    <x v="0"/>
    <s v="No"/>
    <n v="0"/>
    <s v="No"/>
    <x v="1"/>
    <x v="0"/>
    <s v="14-Nov-1988"/>
    <x v="220"/>
    <s v="Tier - 3"/>
    <s v="Tier - 1"/>
    <s v="R1022"/>
    <n v="34"/>
  </r>
  <r>
    <n v="28.5"/>
    <n v="5.12"/>
    <s v="No"/>
    <x v="0"/>
    <s v="No"/>
    <n v="1"/>
    <s v="Yes"/>
    <x v="1"/>
    <x v="2"/>
    <s v="26-Sep-1965"/>
    <x v="221"/>
    <s v="Tier - 3"/>
    <s v="Tier - 3"/>
    <s v="R1012"/>
    <n v="57"/>
  </r>
  <r>
    <n v="22.895"/>
    <n v="5.72"/>
    <s v="No"/>
    <x v="0"/>
    <s v="No"/>
    <n v="0"/>
    <s v="Yes"/>
    <x v="2"/>
    <x v="1"/>
    <s v="23-Oct-1983"/>
    <x v="222"/>
    <s v="Tier - 3"/>
    <s v="Tier - 1"/>
    <s v="R1021"/>
    <n v="39"/>
  </r>
  <r>
    <n v="34.06"/>
    <n v="11.83"/>
    <s v="Yes"/>
    <x v="0"/>
    <s v="No"/>
    <n v="1"/>
    <s v="Yes"/>
    <x v="0"/>
    <x v="0"/>
    <s v="6-Oct-1989"/>
    <x v="223"/>
    <s v="Tier - 3"/>
    <s v="Tier - 3"/>
    <s v="R1026"/>
    <n v="33"/>
  </r>
  <r>
    <n v="36.409999999999997"/>
    <n v="4.55"/>
    <s v="No"/>
    <x v="0"/>
    <s v="No"/>
    <n v="0"/>
    <s v="Yes"/>
    <x v="0"/>
    <x v="2"/>
    <s v="6-Nov-1965"/>
    <x v="224"/>
    <s v="Tier - 3"/>
    <s v="Tier - 3"/>
    <s v="R1011"/>
    <n v="57"/>
  </r>
  <r>
    <n v="52.3"/>
    <n v="4.87"/>
    <s v="Yes"/>
    <x v="0"/>
    <s v="Yes"/>
    <n v="1"/>
    <s v="Yes"/>
    <x v="0"/>
    <x v="2"/>
    <s v="26-Nov-1984"/>
    <x v="225"/>
    <s v="Tier - 3"/>
    <s v="Tier - 3"/>
    <s v="R1026"/>
    <n v="38"/>
  </r>
  <r>
    <n v="52.66"/>
    <n v="4.45"/>
    <s v="No"/>
    <x v="0"/>
    <s v="No"/>
    <n v="1"/>
    <s v="Yes"/>
    <x v="0"/>
    <x v="2"/>
    <s v="11-Sep-1964"/>
    <x v="226"/>
    <s v="Tier - 3"/>
    <s v="Tier - 3"/>
    <s v="R1011"/>
    <n v="58"/>
  </r>
  <r>
    <n v="29.57"/>
    <n v="9.42"/>
    <s v="Yes"/>
    <x v="0"/>
    <s v="No"/>
    <n v="0"/>
    <s v="Yes"/>
    <x v="1"/>
    <x v="0"/>
    <s v="19-Nov-1964"/>
    <x v="227"/>
    <s v="Tier - 3"/>
    <s v="Tier - 1"/>
    <s v="R1021"/>
    <n v="58"/>
  </r>
  <r>
    <n v="36.99"/>
    <n v="5.37"/>
    <s v="Yes"/>
    <x v="0"/>
    <s v="Yes"/>
    <n v="1"/>
    <s v="Yes"/>
    <x v="0"/>
    <x v="2"/>
    <s v="9-Jun-1965"/>
    <x v="228"/>
    <s v="Tier - 3"/>
    <s v="Tier - 2"/>
    <s v="R1024"/>
    <n v="57"/>
  </r>
  <r>
    <n v="31.4"/>
    <n v="4.5999999999999996"/>
    <s v="Yes"/>
    <x v="0"/>
    <s v="No"/>
    <n v="1"/>
    <s v="Yes"/>
    <x v="0"/>
    <x v="2"/>
    <s v="16-Sep-1974"/>
    <x v="229"/>
    <s v="Tier - 3"/>
    <s v="Tier - 3"/>
    <s v="R1012"/>
    <n v="48"/>
  </r>
  <r>
    <n v="34.9"/>
    <n v="6.22"/>
    <s v="No"/>
    <x v="0"/>
    <s v="Yes"/>
    <n v="1"/>
    <s v="Yes"/>
    <x v="0"/>
    <x v="1"/>
    <s v="29-Jul-1966"/>
    <x v="230"/>
    <s v="Tier - 3"/>
    <s v="Tier - 3"/>
    <s v="R1012"/>
    <n v="56"/>
  </r>
  <r>
    <n v="31.13"/>
    <n v="4.5199999999999996"/>
    <s v="Yes"/>
    <x v="0"/>
    <s v="No"/>
    <n v="1"/>
    <s v="Yes"/>
    <x v="0"/>
    <x v="2"/>
    <s v="29-Aug-1963"/>
    <x v="231"/>
    <s v="Tier - 3"/>
    <s v="Tier - 3"/>
    <s v="R1017"/>
    <n v="59"/>
  </r>
  <r>
    <n v="34.799999999999997"/>
    <n v="6.18"/>
    <s v="No"/>
    <x v="0"/>
    <s v="Yes"/>
    <n v="1"/>
    <s v="Yes"/>
    <x v="0"/>
    <x v="1"/>
    <s v="12-Nov-1968"/>
    <x v="232"/>
    <s v="Tier - 3"/>
    <s v="Tier - 3"/>
    <s v="R1012"/>
    <n v="54"/>
  </r>
  <r>
    <n v="31.68"/>
    <n v="4.4000000000000004"/>
    <s v="No"/>
    <x v="0"/>
    <s v="No"/>
    <n v="0"/>
    <s v="Yes"/>
    <x v="0"/>
    <x v="2"/>
    <s v="26-Nov-1969"/>
    <x v="233"/>
    <s v="Tier - 3"/>
    <s v="Tier - 1"/>
    <s v="R1025"/>
    <n v="53"/>
  </r>
  <r>
    <n v="33.534999999999997"/>
    <n v="6.23"/>
    <s v="No"/>
    <x v="1"/>
    <s v="No"/>
    <n v="1"/>
    <s v="Yes"/>
    <x v="0"/>
    <x v="1"/>
    <s v="18-Jun-1970"/>
    <x v="234"/>
    <s v="Tier - 3"/>
    <s v="Tier - 2"/>
    <s v="R1013"/>
    <n v="52"/>
  </r>
  <r>
    <n v="31.92"/>
    <n v="5.33"/>
    <s v="Yes"/>
    <x v="0"/>
    <s v="No"/>
    <n v="0"/>
    <s v="Yes"/>
    <x v="0"/>
    <x v="2"/>
    <s v="11-Aug-1988"/>
    <x v="235"/>
    <s v="Tier - 3"/>
    <s v="Tier - 1"/>
    <s v="R1023"/>
    <n v="34"/>
  </r>
  <r>
    <n v="32.700000000000003"/>
    <n v="4.09"/>
    <s v="No"/>
    <x v="0"/>
    <s v="No"/>
    <n v="1"/>
    <s v="Yes"/>
    <x v="0"/>
    <x v="2"/>
    <s v="18-Nov-1998"/>
    <x v="236"/>
    <s v="Tier - 3"/>
    <s v="Tier - 3"/>
    <s v="R1012"/>
    <n v="24"/>
  </r>
  <r>
    <n v="41.25"/>
    <n v="5.19"/>
    <s v="No"/>
    <x v="0"/>
    <s v="No"/>
    <n v="0"/>
    <s v="Yes"/>
    <x v="0"/>
    <x v="2"/>
    <s v="19-Aug-1963"/>
    <x v="237"/>
    <s v="Tier - 3"/>
    <s v="Tier - 1"/>
    <s v="R1012"/>
    <n v="59"/>
  </r>
  <r>
    <n v="33.11"/>
    <n v="4.12"/>
    <s v="No"/>
    <x v="0"/>
    <s v="Yes"/>
    <n v="1"/>
    <s v="Yes"/>
    <x v="0"/>
    <x v="2"/>
    <s v="28-Dec-1970"/>
    <x v="238"/>
    <s v="Tier - 3"/>
    <s v="Tier - 1"/>
    <s v="R1012"/>
    <n v="52"/>
  </r>
  <r>
    <n v="36.159999999999997"/>
    <n v="5.0999999999999996"/>
    <s v="No"/>
    <x v="0"/>
    <s v="No"/>
    <n v="1"/>
    <s v="Yes"/>
    <x v="0"/>
    <x v="2"/>
    <s v="22-Nov-1962"/>
    <x v="239"/>
    <s v="Tier - 3"/>
    <s v="Tier - 3"/>
    <s v="R1013"/>
    <n v="60"/>
  </r>
  <r>
    <n v="33.72"/>
    <n v="6.21"/>
    <s v="Yes"/>
    <x v="0"/>
    <s v="Yes"/>
    <n v="1"/>
    <s v="Yes"/>
    <x v="0"/>
    <x v="1"/>
    <s v="22-Jul-1962"/>
    <x v="240"/>
    <s v="Tier - 3"/>
    <s v="Tier - 1"/>
    <s v="R1011"/>
    <n v="60"/>
  </r>
  <r>
    <n v="37.74"/>
    <n v="9.5299999999999994"/>
    <s v="Yes"/>
    <x v="0"/>
    <s v="No"/>
    <n v="1"/>
    <s v="Yes"/>
    <x v="0"/>
    <x v="0"/>
    <s v="5-Sep-1972"/>
    <x v="241"/>
    <s v="Tier - 3"/>
    <s v="Tier - 1"/>
    <s v="R1011"/>
    <n v="50"/>
  </r>
  <r>
    <n v="48.75"/>
    <n v="4.6399999999999997"/>
    <s v="Yes"/>
    <x v="0"/>
    <s v="No"/>
    <n v="1"/>
    <s v="Yes"/>
    <x v="0"/>
    <x v="2"/>
    <s v="17-Dec-1966"/>
    <x v="242"/>
    <s v="Tier - 3"/>
    <s v="Tier - 1"/>
    <s v="R1012"/>
    <n v="56"/>
  </r>
  <r>
    <n v="31.065000000000001"/>
    <n v="5.05"/>
    <s v="No"/>
    <x v="0"/>
    <s v="No"/>
    <n v="1"/>
    <s v="Yes"/>
    <x v="0"/>
    <x v="2"/>
    <s v="11-Jul-1962"/>
    <x v="243"/>
    <s v="Tier - 3"/>
    <s v="Tier - 2"/>
    <s v="R1011"/>
    <n v="60"/>
  </r>
  <r>
    <n v="23.55"/>
    <n v="10.38"/>
    <s v="No"/>
    <x v="0"/>
    <s v="No"/>
    <n v="0"/>
    <s v="Yes"/>
    <x v="2"/>
    <x v="0"/>
    <s v="27-Aug-1962"/>
    <x v="244"/>
    <s v="Tier - 3"/>
    <s v="Tier - 2"/>
    <s v="R1013"/>
    <n v="60"/>
  </r>
  <r>
    <n v="30.18"/>
    <n v="8.31"/>
    <s v="Yes"/>
    <x v="0"/>
    <s v="No"/>
    <n v="1"/>
    <s v="Yes"/>
    <x v="0"/>
    <x v="0"/>
    <s v="24-Sep-1974"/>
    <x v="245"/>
    <s v="Tier - 3"/>
    <s v="Tier - 3"/>
    <s v="R1021"/>
    <n v="48"/>
  </r>
  <r>
    <n v="29.94"/>
    <n v="7.59"/>
    <s v="No"/>
    <x v="0"/>
    <s v="No"/>
    <n v="0"/>
    <s v="Yes"/>
    <x v="0"/>
    <x v="0"/>
    <s v="7-Jul-1992"/>
    <x v="246"/>
    <s v="Tier - 3"/>
    <s v="Tier - 2"/>
    <s v="R1011"/>
    <n v="30"/>
  </r>
  <r>
    <n v="31.4"/>
    <n v="5.49"/>
    <s v="No"/>
    <x v="0"/>
    <s v="No"/>
    <n v="0"/>
    <s v="Yes"/>
    <x v="0"/>
    <x v="2"/>
    <s v="28-Nov-1964"/>
    <x v="247"/>
    <s v="Tier - 3"/>
    <s v="Tier - 3"/>
    <s v="R1011"/>
    <n v="58"/>
  </r>
  <r>
    <n v="53.06"/>
    <n v="11.68"/>
    <s v="No"/>
    <x v="0"/>
    <s v="No"/>
    <n v="0"/>
    <s v="Yes"/>
    <x v="0"/>
    <x v="0"/>
    <s v="8-Jul-1970"/>
    <x v="248"/>
    <s v="Tier - 3"/>
    <s v="Tier - 1"/>
    <s v="R1011"/>
    <n v="52"/>
  </r>
  <r>
    <n v="30.25"/>
    <n v="4.1900000000000004"/>
    <s v="No"/>
    <x v="0"/>
    <s v="No"/>
    <n v="2"/>
    <s v="Yes"/>
    <x v="0"/>
    <x v="2"/>
    <s v="2-Sep-1962"/>
    <x v="249"/>
    <s v="Tier - 3"/>
    <s v="Tier - 3"/>
    <s v="R1016"/>
    <n v="60"/>
  </r>
  <r>
    <n v="46.68"/>
    <n v="4.01"/>
    <s v="No"/>
    <x v="0"/>
    <s v="No"/>
    <n v="0"/>
    <s v="Yes"/>
    <x v="0"/>
    <x v="2"/>
    <s v="1-Oct-1962"/>
    <x v="250"/>
    <s v="Tier - 3"/>
    <s v="Tier - 1"/>
    <s v="R1017"/>
    <n v="60"/>
  </r>
  <r>
    <n v="30.4"/>
    <n v="5.91"/>
    <s v="No"/>
    <x v="1"/>
    <s v="No"/>
    <n v="2"/>
    <s v="Yes"/>
    <x v="0"/>
    <x v="1"/>
    <s v="25-Sep-1975"/>
    <x v="251"/>
    <s v="Tier - 3"/>
    <s v="Tier - 3"/>
    <s v="R1021"/>
    <n v="47"/>
  </r>
  <r>
    <n v="30.2"/>
    <n v="4.47"/>
    <s v="Yes"/>
    <x v="0"/>
    <s v="Yes"/>
    <n v="1"/>
    <s v="Yes"/>
    <x v="0"/>
    <x v="2"/>
    <s v="7-Oct-1972"/>
    <x v="252"/>
    <s v="Tier - 3"/>
    <s v="Tier - 3"/>
    <s v="R1026"/>
    <n v="50"/>
  </r>
  <r>
    <n v="51.18"/>
    <n v="4.5599999999999996"/>
    <s v="Yes"/>
    <x v="1"/>
    <s v="No"/>
    <n v="2"/>
    <s v="Yes"/>
    <x v="0"/>
    <x v="2"/>
    <s v="5-Dec-1963"/>
    <x v="253"/>
    <s v="Tier - 3"/>
    <s v="Tier - 3"/>
    <s v="R1025"/>
    <n v="59"/>
  </r>
  <r>
    <n v="22.18"/>
    <n v="9.9"/>
    <s v="No"/>
    <x v="0"/>
    <s v="No"/>
    <n v="0"/>
    <s v="Yes"/>
    <x v="2"/>
    <x v="0"/>
    <s v="29-Oct-1983"/>
    <x v="254"/>
    <s v="Tier - 3"/>
    <s v="Tier - 1"/>
    <s v="R1026"/>
    <n v="39"/>
  </r>
  <r>
    <n v="31.92"/>
    <n v="5.1100000000000003"/>
    <s v="No"/>
    <x v="0"/>
    <s v="Yes"/>
    <n v="1"/>
    <s v="Yes"/>
    <x v="0"/>
    <x v="2"/>
    <s v="24-Jul-1978"/>
    <x v="255"/>
    <s v="Tier - 3"/>
    <s v="Tier - 1"/>
    <s v="R1024"/>
    <n v="44"/>
  </r>
  <r>
    <n v="31.73"/>
    <n v="5.73"/>
    <s v="No"/>
    <x v="1"/>
    <s v="No"/>
    <n v="1"/>
    <s v="Yes"/>
    <x v="0"/>
    <x v="1"/>
    <s v="20-Jul-1963"/>
    <x v="256"/>
    <s v="Tier - 3"/>
    <s v="Tier - 3"/>
    <s v="R1024"/>
    <n v="59"/>
  </r>
  <r>
    <n v="45.52"/>
    <n v="6.04"/>
    <s v="No"/>
    <x v="0"/>
    <s v="Yes"/>
    <n v="1"/>
    <s v="Yes"/>
    <x v="0"/>
    <x v="1"/>
    <s v="25-Sep-1967"/>
    <x v="257"/>
    <s v="Tier - 3"/>
    <s v="Tier - 3"/>
    <s v="R1021"/>
    <n v="55"/>
  </r>
  <r>
    <n v="52.81"/>
    <n v="5.19"/>
    <s v="No"/>
    <x v="0"/>
    <s v="Yes"/>
    <n v="1"/>
    <s v="Yes"/>
    <x v="0"/>
    <x v="2"/>
    <s v="9-Nov-2004"/>
    <x v="258"/>
    <s v="Tier - 3"/>
    <s v="Tier - 3"/>
    <s v="R1016"/>
    <n v="18"/>
  </r>
  <r>
    <n v="33.58"/>
    <n v="5.56"/>
    <s v="No"/>
    <x v="0"/>
    <s v="No"/>
    <n v="1"/>
    <s v="Yes"/>
    <x v="0"/>
    <x v="2"/>
    <s v="22-Sep-1973"/>
    <x v="259"/>
    <s v="Tier - 3"/>
    <s v="Tier - 1"/>
    <s v="R1012"/>
    <n v="49"/>
  </r>
  <r>
    <n v="30.684999999999999"/>
    <n v="8.23"/>
    <s v="No"/>
    <x v="0"/>
    <s v="No"/>
    <n v="0"/>
    <s v="Yes"/>
    <x v="0"/>
    <x v="0"/>
    <s v="27-Sep-1963"/>
    <x v="260"/>
    <s v="Tier - 3"/>
    <s v="Tier - 3"/>
    <s v="R1021"/>
    <n v="59"/>
  </r>
  <r>
    <n v="37.524999999999999"/>
    <n v="9.0299999999999994"/>
    <s v="Yes"/>
    <x v="0"/>
    <s v="No"/>
    <n v="2"/>
    <s v="No"/>
    <x v="0"/>
    <x v="0"/>
    <s v="6-Aug-1984"/>
    <x v="261"/>
    <s v="Tier - 3"/>
    <s v="Tier - 3"/>
    <s v="R1012"/>
    <n v="38"/>
  </r>
  <r>
    <n v="34.5"/>
    <n v="4.07"/>
    <s v="Yes"/>
    <x v="0"/>
    <s v="No"/>
    <n v="0"/>
    <s v="Yes"/>
    <x v="0"/>
    <x v="2"/>
    <s v="9-Jul-2004"/>
    <x v="262"/>
    <s v="Tier - 3"/>
    <s v="Tier - 1"/>
    <s v="R1019"/>
    <n v="18"/>
  </r>
  <r>
    <n v="28.16"/>
    <n v="5.77"/>
    <s v="No"/>
    <x v="0"/>
    <s v="No"/>
    <n v="2"/>
    <s v="Yes"/>
    <x v="1"/>
    <x v="1"/>
    <s v="16-Aug-1963"/>
    <x v="263"/>
    <s v="Tier - 3"/>
    <s v="Tier - 2"/>
    <s v="R1016"/>
    <n v="59"/>
  </r>
  <r>
    <n v="30.02"/>
    <n v="5.98"/>
    <s v="No"/>
    <x v="0"/>
    <s v="Yes"/>
    <n v="1"/>
    <s v="Yes"/>
    <x v="0"/>
    <x v="1"/>
    <s v="1-Sep-1963"/>
    <x v="264"/>
    <s v="Tier - 3"/>
    <s v="Tier - 2"/>
    <s v="R1013"/>
    <n v="59"/>
  </r>
  <r>
    <n v="37.82"/>
    <n v="6.01"/>
    <s v="No"/>
    <x v="0"/>
    <s v="No"/>
    <n v="0"/>
    <s v="Yes"/>
    <x v="0"/>
    <x v="1"/>
    <s v="14-Aug-1963"/>
    <x v="265"/>
    <s v="Tier - 3"/>
    <s v="Tier - 2"/>
    <s v="R1013"/>
    <n v="59"/>
  </r>
  <r>
    <n v="33.14"/>
    <n v="5.67"/>
    <s v="Yes"/>
    <x v="0"/>
    <s v="No"/>
    <n v="0"/>
    <s v="Yes"/>
    <x v="0"/>
    <x v="2"/>
    <s v="22-Dec-1966"/>
    <x v="266"/>
    <s v="Tier - 3"/>
    <s v="Tier - 3"/>
    <s v="R1013"/>
    <n v="56"/>
  </r>
  <r>
    <n v="25.14"/>
    <n v="6.02"/>
    <s v="Yes"/>
    <x v="0"/>
    <s v="Yes"/>
    <n v="1"/>
    <s v="Yes"/>
    <x v="1"/>
    <x v="1"/>
    <s v="20-Aug-1961"/>
    <x v="267"/>
    <s v="Tier - 3"/>
    <s v="Tier - 1"/>
    <s v="R1012"/>
    <n v="61"/>
  </r>
  <r>
    <n v="20.18"/>
    <n v="11.19"/>
    <s v="No"/>
    <x v="0"/>
    <s v="No"/>
    <n v="0"/>
    <s v="Yes"/>
    <x v="2"/>
    <x v="0"/>
    <s v="4-Nov-1960"/>
    <x v="268"/>
    <s v="Tier - 3"/>
    <s v="Tier - 1"/>
    <s v="R1011"/>
    <n v="62"/>
  </r>
  <r>
    <n v="44.36"/>
    <n v="5.1100000000000003"/>
    <s v="No"/>
    <x v="0"/>
    <s v="No"/>
    <n v="0"/>
    <s v="Yes"/>
    <x v="0"/>
    <x v="2"/>
    <s v="23-Sep-1960"/>
    <x v="269"/>
    <s v="Tier - 3"/>
    <s v="Tier - 3"/>
    <s v="R1013"/>
    <n v="62"/>
  </r>
  <r>
    <n v="23.82"/>
    <n v="10.85"/>
    <s v="Yes"/>
    <x v="0"/>
    <s v="No"/>
    <n v="0"/>
    <s v="Yes"/>
    <x v="2"/>
    <x v="0"/>
    <s v="28-Nov-1960"/>
    <x v="270"/>
    <s v="Tier - 3"/>
    <s v="Tier - 1"/>
    <s v="R1013"/>
    <n v="62"/>
  </r>
  <r>
    <n v="45"/>
    <n v="5.24"/>
    <s v="Yes"/>
    <x v="0"/>
    <s v="No"/>
    <n v="1"/>
    <s v="Yes"/>
    <x v="0"/>
    <x v="2"/>
    <s v="27-Nov-1979"/>
    <x v="271"/>
    <s v="Tier - 3"/>
    <s v="Tier - 2"/>
    <s v="R1026"/>
    <n v="43"/>
  </r>
  <r>
    <n v="26.62"/>
    <n v="10.08"/>
    <s v="No"/>
    <x v="0"/>
    <s v="No"/>
    <n v="0"/>
    <s v="Yes"/>
    <x v="1"/>
    <x v="0"/>
    <s v="30-Oct-1981"/>
    <x v="272"/>
    <s v="Tier - 3"/>
    <s v="Tier - 1"/>
    <s v="R1012"/>
    <n v="41"/>
  </r>
  <r>
    <n v="32.67"/>
    <n v="10.97"/>
    <s v="Yes"/>
    <x v="0"/>
    <s v="No"/>
    <n v="0"/>
    <s v="Yes"/>
    <x v="0"/>
    <x v="0"/>
    <s v="24-Jun-1962"/>
    <x v="273"/>
    <s v="Tier - 3"/>
    <s v="Tier - 1"/>
    <s v="R1012"/>
    <n v="60"/>
  </r>
  <r>
    <n v="44.44"/>
    <n v="4.9000000000000004"/>
    <s v="Yes"/>
    <x v="0"/>
    <s v="No"/>
    <n v="1"/>
    <s v="Yes"/>
    <x v="0"/>
    <x v="2"/>
    <s v="13-Dec-1969"/>
    <x v="274"/>
    <s v="Tier - 3"/>
    <s v="Tier - 3"/>
    <s v="R1012"/>
    <n v="53"/>
  </r>
  <r>
    <n v="28.31"/>
    <n v="5.33"/>
    <s v="No"/>
    <x v="0"/>
    <s v="No"/>
    <n v="0"/>
    <s v="Yes"/>
    <x v="1"/>
    <x v="2"/>
    <s v="27-Sep-1972"/>
    <x v="275"/>
    <s v="Tier - 3"/>
    <s v="Tier - 2"/>
    <s v="R1012"/>
    <n v="50"/>
  </r>
  <r>
    <n v="25.05"/>
    <n v="4.6100000000000003"/>
    <s v="No"/>
    <x v="0"/>
    <s v="No"/>
    <n v="2"/>
    <s v="Yes"/>
    <x v="1"/>
    <x v="2"/>
    <s v="20-Jul-1962"/>
    <x v="276"/>
    <s v="Tier - 3"/>
    <s v="Tier - 1"/>
    <s v="R1012"/>
    <n v="60"/>
  </r>
  <r>
    <n v="28.34"/>
    <n v="8.18"/>
    <s v="No"/>
    <x v="0"/>
    <s v="No"/>
    <n v="0"/>
    <s v="Yes"/>
    <x v="1"/>
    <x v="0"/>
    <s v="23-Sep-1964"/>
    <x v="277"/>
    <s v="Tier - 3"/>
    <s v="Tier - 1"/>
    <s v="R1024"/>
    <n v="58"/>
  </r>
  <r>
    <n v="17.765000000000001"/>
    <n v="5.62"/>
    <s v="No"/>
    <x v="0"/>
    <s v="No"/>
    <n v="0"/>
    <s v="Yes"/>
    <x v="3"/>
    <x v="2"/>
    <s v="4-Nov-1965"/>
    <x v="278"/>
    <s v="Tier - 3"/>
    <s v="Tier - 2"/>
    <s v="R1025"/>
    <n v="57"/>
  </r>
  <r>
    <n v="36.119999999999997"/>
    <n v="5.82"/>
    <s v="No"/>
    <x v="0"/>
    <s v="No"/>
    <n v="0"/>
    <s v="Yes"/>
    <x v="0"/>
    <x v="1"/>
    <s v="23-Sep-1969"/>
    <x v="279"/>
    <s v="Tier - 3"/>
    <s v="Tier - 1"/>
    <s v="R1012"/>
    <n v="53"/>
  </r>
  <r>
    <n v="23.19"/>
    <n v="7.66"/>
    <s v="No"/>
    <x v="0"/>
    <s v="No"/>
    <n v="0"/>
    <s v="Yes"/>
    <x v="2"/>
    <x v="0"/>
    <s v="6-Aug-1967"/>
    <x v="280"/>
    <s v="Tier - 3"/>
    <s v="Tier - 3"/>
    <s v="R1024"/>
    <n v="55"/>
  </r>
  <r>
    <n v="35.99"/>
    <n v="4.2300000000000004"/>
    <s v="No"/>
    <x v="0"/>
    <s v="No"/>
    <n v="0"/>
    <s v="Yes"/>
    <x v="0"/>
    <x v="2"/>
    <s v="26-Oct-1985"/>
    <x v="281"/>
    <s v="Tier - 3"/>
    <s v="Tier - 1"/>
    <s v="R1026"/>
    <n v="37"/>
  </r>
  <r>
    <n v="30.25"/>
    <n v="5.58"/>
    <s v="No"/>
    <x v="0"/>
    <s v="Yes"/>
    <n v="1"/>
    <s v="Yes"/>
    <x v="0"/>
    <x v="2"/>
    <s v="6-Nov-1961"/>
    <x v="282"/>
    <s v="Tier - 3"/>
    <s v="Tier - 2"/>
    <s v="R1011"/>
    <n v="61"/>
  </r>
  <r>
    <n v="26.24"/>
    <n v="6.26"/>
    <s v="Yes"/>
    <x v="0"/>
    <s v="No"/>
    <n v="0"/>
    <s v="Yes"/>
    <x v="1"/>
    <x v="1"/>
    <s v="17-Jul-1978"/>
    <x v="283"/>
    <s v="Tier - 3"/>
    <s v="Tier - 2"/>
    <s v="R1026"/>
    <n v="44"/>
  </r>
  <r>
    <n v="31.36"/>
    <n v="10.6"/>
    <s v="Yes"/>
    <x v="0"/>
    <s v="No"/>
    <n v="0"/>
    <s v="Yes"/>
    <x v="0"/>
    <x v="0"/>
    <s v="30-Oct-1971"/>
    <x v="284"/>
    <s v="Tier - 3"/>
    <s v="Tier - 2"/>
    <s v="R1011"/>
    <n v="51"/>
  </r>
  <r>
    <n v="25.69"/>
    <n v="4.78"/>
    <s v="Yes"/>
    <x v="0"/>
    <s v="No"/>
    <n v="0"/>
    <s v="Yes"/>
    <x v="1"/>
    <x v="2"/>
    <s v="2-Aug-1962"/>
    <x v="285"/>
    <s v="Tier - 3"/>
    <s v="Tier - 3"/>
    <s v="R1012"/>
    <n v="60"/>
  </r>
  <r>
    <n v="25.46"/>
    <n v="6.03"/>
    <s v="No"/>
    <x v="0"/>
    <s v="No"/>
    <n v="2"/>
    <s v="Yes"/>
    <x v="1"/>
    <x v="1"/>
    <s v="12-Aug-1992"/>
    <x v="286"/>
    <s v="Tier - 3"/>
    <s v="Tier - 2"/>
    <s v="R1026"/>
    <n v="30"/>
  </r>
  <r>
    <n v="31.83"/>
    <n v="11.55"/>
    <s v="Yes"/>
    <x v="0"/>
    <s v="No"/>
    <n v="1"/>
    <s v="Yes"/>
    <x v="0"/>
    <x v="0"/>
    <s v="14-Sep-1963"/>
    <x v="287"/>
    <s v="Tier - 3"/>
    <s v="Tier - 1"/>
    <s v="R1012"/>
    <n v="59"/>
  </r>
  <r>
    <n v="24.43"/>
    <n v="7.59"/>
    <s v="Yes"/>
    <x v="0"/>
    <s v="No"/>
    <n v="1"/>
    <s v="Yes"/>
    <x v="2"/>
    <x v="0"/>
    <s v="16-Aug-1999"/>
    <x v="288"/>
    <s v="Tier - 3"/>
    <s v="Tier - 3"/>
    <s v="R1011"/>
    <n v="23"/>
  </r>
  <r>
    <n v="41.9"/>
    <n v="4.26"/>
    <s v="No"/>
    <x v="0"/>
    <s v="No"/>
    <n v="0"/>
    <s v="Yes"/>
    <x v="0"/>
    <x v="2"/>
    <s v="6-Dec-1961"/>
    <x v="289"/>
    <s v="Tier - 3"/>
    <s v="Tier - 2"/>
    <s v="R1020"/>
    <n v="61"/>
  </r>
  <r>
    <n v="22.88"/>
    <n v="5.9"/>
    <s v="Yes"/>
    <x v="0"/>
    <s v="Yes"/>
    <n v="1"/>
    <s v="Yes"/>
    <x v="2"/>
    <x v="1"/>
    <s v="6-Dec-1961"/>
    <x v="290"/>
    <s v="Tier - 3"/>
    <s v="Tier - 2"/>
    <s v="R1016"/>
    <n v="61"/>
  </r>
  <r>
    <n v="29.734999999999999"/>
    <n v="7.79"/>
    <s v="No"/>
    <x v="0"/>
    <s v="No"/>
    <n v="0"/>
    <s v="No"/>
    <x v="1"/>
    <x v="0"/>
    <s v="5-Aug-1962"/>
    <x v="291"/>
    <s v="Tier - 3"/>
    <s v="Tier - 1"/>
    <s v="R1024"/>
    <n v="60"/>
  </r>
  <r>
    <n v="40.74"/>
    <n v="5.28"/>
    <s v="No"/>
    <x v="0"/>
    <s v="Yes"/>
    <n v="1"/>
    <s v="Yes"/>
    <x v="0"/>
    <x v="2"/>
    <s v="15-Oct-1982"/>
    <x v="292"/>
    <s v="Tier - 3"/>
    <s v="Tier - 2"/>
    <s v="R1012"/>
    <n v="40"/>
  </r>
  <r>
    <n v="24.14"/>
    <n v="5.87"/>
    <s v="No"/>
    <x v="0"/>
    <s v="No"/>
    <n v="2"/>
    <s v="Yes"/>
    <x v="2"/>
    <x v="1"/>
    <s v="7-Dec-1962"/>
    <x v="293"/>
    <s v="Tier - 3"/>
    <s v="Tier - 1"/>
    <s v="R1024"/>
    <n v="60"/>
  </r>
  <r>
    <n v="25.15"/>
    <n v="9.08"/>
    <s v="Yes"/>
    <x v="0"/>
    <s v="No"/>
    <n v="1"/>
    <s v="Yes"/>
    <x v="1"/>
    <x v="0"/>
    <s v="13-Nov-1965"/>
    <x v="294"/>
    <s v="Tier - 3"/>
    <s v="Tier - 3"/>
    <s v="R1024"/>
    <n v="57"/>
  </r>
  <r>
    <n v="28.71"/>
    <n v="5.2"/>
    <s v="No"/>
    <x v="0"/>
    <s v="No"/>
    <n v="1"/>
    <s v="Yes"/>
    <x v="1"/>
    <x v="2"/>
    <s v="24-Nov-1962"/>
    <x v="295"/>
    <s v="Tier - 3"/>
    <s v="Tier - 2"/>
    <s v="R1011"/>
    <n v="60"/>
  </r>
  <r>
    <n v="23"/>
    <n v="5.48"/>
    <s v="No"/>
    <x v="0"/>
    <s v="No"/>
    <n v="0"/>
    <s v="Yes"/>
    <x v="2"/>
    <x v="2"/>
    <s v="11-Oct-1962"/>
    <x v="296"/>
    <s v="Tier - 3"/>
    <s v="Tier - 3"/>
    <s v="R1023"/>
    <n v="60"/>
  </r>
  <r>
    <n v="36.86"/>
    <n v="11.95"/>
    <s v="No"/>
    <x v="0"/>
    <s v="No"/>
    <n v="0"/>
    <s v="No"/>
    <x v="0"/>
    <x v="0"/>
    <s v="1-Jul-1994"/>
    <x v="297"/>
    <s v="Tier - 3"/>
    <s v="Tier - 3"/>
    <s v="R1012"/>
    <n v="28"/>
  </r>
  <r>
    <n v="24.25"/>
    <n v="8.6999999999999993"/>
    <s v="Yes"/>
    <x v="0"/>
    <s v="No"/>
    <n v="1"/>
    <s v="Yes"/>
    <x v="2"/>
    <x v="0"/>
    <s v="23-Aug-1976"/>
    <x v="298"/>
    <s v="Tier - 3"/>
    <s v="Tier - 2"/>
    <s v="R1012"/>
    <n v="46"/>
  </r>
  <r>
    <n v="23.85"/>
    <n v="7.84"/>
    <s v="No"/>
    <x v="0"/>
    <s v="No"/>
    <n v="0"/>
    <s v="Yes"/>
    <x v="2"/>
    <x v="0"/>
    <s v="24-Sep-1964"/>
    <x v="299"/>
    <s v="Tier - 3"/>
    <s v="Tier - 2"/>
    <s v="R1025"/>
    <n v="58"/>
  </r>
  <r>
    <n v="40.020000000000003"/>
    <n v="5.19"/>
    <s v="Yes"/>
    <x v="0"/>
    <s v="No"/>
    <n v="1"/>
    <s v="Yes"/>
    <x v="0"/>
    <x v="2"/>
    <s v="30-Sep-1979"/>
    <x v="300"/>
    <s v="Tier - 3"/>
    <s v="Tier - 3"/>
    <s v="R1026"/>
    <n v="43"/>
  </r>
  <r>
    <n v="19.170000000000002"/>
    <n v="8.41"/>
    <s v="No"/>
    <x v="0"/>
    <s v="No"/>
    <n v="0"/>
    <s v="Yes"/>
    <x v="2"/>
    <x v="0"/>
    <s v="6-Jun-1984"/>
    <x v="301"/>
    <s v="Tier - 3"/>
    <s v="Tier - 2"/>
    <s v="R1023"/>
    <n v="39"/>
  </r>
  <r>
    <n v="43.53"/>
    <n v="5.86"/>
    <s v="Yes"/>
    <x v="1"/>
    <s v="No"/>
    <n v="2"/>
    <s v="Yes"/>
    <x v="0"/>
    <x v="1"/>
    <s v="9-Dec-1959"/>
    <x v="302"/>
    <s v="Tier - 3"/>
    <s v="Tier - 3"/>
    <s v="R1011"/>
    <n v="63"/>
  </r>
  <r>
    <n v="46.06"/>
    <n v="4.18"/>
    <s v="No"/>
    <x v="1"/>
    <s v="No"/>
    <n v="1"/>
    <s v="Yes"/>
    <x v="0"/>
    <x v="2"/>
    <s v="25-Nov-1959"/>
    <x v="303"/>
    <s v="Tier - 3"/>
    <s v="Tier - 1"/>
    <s v="R1011"/>
    <n v="63"/>
  </r>
  <r>
    <n v="29.92"/>
    <n v="11.99"/>
    <s v="Yes"/>
    <x v="0"/>
    <s v="No"/>
    <n v="2"/>
    <s v="Yes"/>
    <x v="0"/>
    <x v="0"/>
    <s v="20-Dec-1959"/>
    <x v="304"/>
    <s v="Tier - 3"/>
    <s v="Tier - 3"/>
    <s v="R1013"/>
    <n v="63"/>
  </r>
  <r>
    <n v="28.46"/>
    <n v="4.8499999999999996"/>
    <s v="Yes"/>
    <x v="0"/>
    <s v="No"/>
    <n v="1"/>
    <s v="Yes"/>
    <x v="1"/>
    <x v="2"/>
    <s v="19-Dec-1992"/>
    <x v="305"/>
    <s v="Tier - 3"/>
    <s v="Tier - 3"/>
    <s v="R1023"/>
    <n v="30"/>
  </r>
  <r>
    <n v="24.56"/>
    <n v="6.18"/>
    <s v="Yes"/>
    <x v="0"/>
    <s v="Yes"/>
    <n v="1"/>
    <s v="Yes"/>
    <x v="2"/>
    <x v="1"/>
    <s v="22-Jul-1961"/>
    <x v="306"/>
    <s v="Tier - 3"/>
    <s v="Tier - 2"/>
    <s v="R1012"/>
    <n v="61"/>
  </r>
  <r>
    <n v="41.19"/>
    <n v="6.37"/>
    <s v="No"/>
    <x v="0"/>
    <s v="No"/>
    <n v="0"/>
    <s v="Yes"/>
    <x v="0"/>
    <x v="1"/>
    <s v="17-Jun-1994"/>
    <x v="307"/>
    <s v="Tier - 3"/>
    <s v="Tier - 3"/>
    <s v="R1012"/>
    <n v="28"/>
  </r>
  <r>
    <n v="18.63"/>
    <n v="9.81"/>
    <s v="Yes"/>
    <x v="0"/>
    <s v="No"/>
    <n v="2"/>
    <s v="Yes"/>
    <x v="2"/>
    <x v="0"/>
    <s v="3-Nov-1961"/>
    <x v="308"/>
    <s v="Tier - 3"/>
    <s v="Tier - 3"/>
    <s v="R1012"/>
    <n v="61"/>
  </r>
  <r>
    <n v="26.26"/>
    <n v="11.8"/>
    <s v="Yes"/>
    <x v="0"/>
    <s v="No"/>
    <n v="1"/>
    <s v="Yes"/>
    <x v="1"/>
    <x v="0"/>
    <s v="29-Jun-1975"/>
    <x v="309"/>
    <s v="Tier - 3"/>
    <s v="Tier - 2"/>
    <s v="R1012"/>
    <n v="47"/>
  </r>
  <r>
    <n v="22.37"/>
    <n v="5.86"/>
    <s v="Yes"/>
    <x v="0"/>
    <s v="Yes"/>
    <n v="1"/>
    <s v="Yes"/>
    <x v="2"/>
    <x v="1"/>
    <s v="13-Aug-1960"/>
    <x v="310"/>
    <s v="Tier - 3"/>
    <s v="Tier - 1"/>
    <s v="R1011"/>
    <n v="62"/>
  </r>
  <r>
    <n v="39.619999999999997"/>
    <n v="4.28"/>
    <s v="No"/>
    <x v="0"/>
    <s v="No"/>
    <n v="1"/>
    <s v="Yes"/>
    <x v="0"/>
    <x v="2"/>
    <s v="11-Jul-1960"/>
    <x v="311"/>
    <s v="Tier - 3"/>
    <s v="Tier - 1"/>
    <s v="R1013"/>
    <n v="62"/>
  </r>
  <r>
    <n v="18.329999999999998"/>
    <n v="4.16"/>
    <s v="Yes"/>
    <x v="0"/>
    <s v="No"/>
    <n v="0"/>
    <s v="Yes"/>
    <x v="3"/>
    <x v="2"/>
    <s v="16-Dec-1960"/>
    <x v="312"/>
    <s v="Tier - 3"/>
    <s v="Tier - 2"/>
    <s v="R1011"/>
    <n v="62"/>
  </r>
  <r>
    <n v="17.11"/>
    <n v="4.9800000000000004"/>
    <s v="Yes"/>
    <x v="0"/>
    <s v="Yes"/>
    <n v="1"/>
    <s v="Yes"/>
    <x v="3"/>
    <x v="2"/>
    <s v="19-Aug-1985"/>
    <x v="313"/>
    <s v="Tier - 3"/>
    <s v="Tier - 1"/>
    <s v="R1012"/>
    <n v="37"/>
  </r>
  <r>
    <n v="43.5"/>
    <n v="6.38"/>
    <s v="No"/>
    <x v="1"/>
    <s v="No"/>
    <n v="1"/>
    <s v="Yes"/>
    <x v="0"/>
    <x v="1"/>
    <s v="28-Jul-1960"/>
    <x v="314"/>
    <s v="Tier - 3"/>
    <s v="Tier - 2"/>
    <s v="R1013"/>
    <n v="62"/>
  </r>
  <r>
    <n v="25.364999999999998"/>
    <n v="5.19"/>
    <s v="No"/>
    <x v="0"/>
    <s v="No"/>
    <n v="2"/>
    <s v="No"/>
    <x v="1"/>
    <x v="2"/>
    <s v="24-Jul-1960"/>
    <x v="315"/>
    <s v="Tier - 3"/>
    <s v="Tier - 3"/>
    <s v="R1011"/>
    <n v="62"/>
  </r>
  <r>
    <n v="28.594999999999999"/>
    <n v="10.210000000000001"/>
    <s v="No"/>
    <x v="0"/>
    <s v="No"/>
    <n v="0"/>
    <s v="No"/>
    <x v="1"/>
    <x v="0"/>
    <s v="7-Aug-1975"/>
    <x v="316"/>
    <s v="Tier - 3"/>
    <s v="Tier - 2"/>
    <s v="R1012"/>
    <n v="47"/>
  </r>
  <r>
    <n v="29.83"/>
    <n v="9.6999999999999993"/>
    <s v="Yes"/>
    <x v="0"/>
    <s v="Yes"/>
    <n v="1"/>
    <s v="Yes"/>
    <x v="1"/>
    <x v="0"/>
    <s v="30-Aug-1990"/>
    <x v="317"/>
    <s v="Tier - 3"/>
    <s v="Tier - 2"/>
    <s v="R1023"/>
    <n v="32"/>
  </r>
  <r>
    <n v="24.7"/>
    <n v="10.25"/>
    <s v="No"/>
    <x v="0"/>
    <s v="No"/>
    <n v="3"/>
    <s v="No"/>
    <x v="2"/>
    <x v="0"/>
    <s v="14-Oct-1963"/>
    <x v="318"/>
    <s v="Tier - 3"/>
    <s v="Tier - 1"/>
    <s v="R1012"/>
    <n v="59"/>
  </r>
  <r>
    <n v="17.940000000000001"/>
    <n v="9.77"/>
    <s v="No"/>
    <x v="0"/>
    <s v="No"/>
    <n v="0"/>
    <s v="Yes"/>
    <x v="3"/>
    <x v="0"/>
    <s v="15-Jul-1968"/>
    <x v="319"/>
    <s v="Tier - 3"/>
    <s v="Tier - 3"/>
    <s v="R1026"/>
    <n v="54"/>
  </r>
  <r>
    <n v="21.08"/>
    <n v="4.83"/>
    <s v="No"/>
    <x v="0"/>
    <s v="Yes"/>
    <n v="1"/>
    <s v="Yes"/>
    <x v="2"/>
    <x v="2"/>
    <s v="14-Aug-1992"/>
    <x v="320"/>
    <s v="Tier - 3"/>
    <s v="Tier - 1"/>
    <s v="R1012"/>
    <n v="30"/>
  </r>
  <r>
    <n v="37.715000000000003"/>
    <n v="10.86"/>
    <s v="Yes"/>
    <x v="0"/>
    <s v="No"/>
    <n v="0"/>
    <s v="No"/>
    <x v="0"/>
    <x v="0"/>
    <s v="10-Sep-1964"/>
    <x v="321"/>
    <s v="Tier - 3"/>
    <s v="Tier - 1"/>
    <s v="R1024"/>
    <n v="58"/>
  </r>
  <r>
    <n v="22.39"/>
    <n v="9.5299999999999994"/>
    <s v="Yes"/>
    <x v="0"/>
    <s v="No"/>
    <n v="0"/>
    <s v="Yes"/>
    <x v="2"/>
    <x v="0"/>
    <s v="18-Nov-1961"/>
    <x v="322"/>
    <s v="Tier - 3"/>
    <s v="Tier - 3"/>
    <s v="R1024"/>
    <n v="61"/>
  </r>
  <r>
    <n v="28.78"/>
    <n v="5.68"/>
    <s v="No"/>
    <x v="0"/>
    <s v="No"/>
    <n v="0"/>
    <s v="Yes"/>
    <x v="1"/>
    <x v="2"/>
    <s v="26-Jul-1969"/>
    <x v="323"/>
    <s v="Tier - 3"/>
    <s v="Tier - 3"/>
    <s v="R1012"/>
    <n v="53"/>
  </r>
  <r>
    <n v="18.329999999999998"/>
    <n v="5.57"/>
    <s v="Yes"/>
    <x v="0"/>
    <s v="No"/>
    <n v="0"/>
    <s v="Yes"/>
    <x v="3"/>
    <x v="2"/>
    <s v="24-Dec-1961"/>
    <x v="324"/>
    <s v="Tier - 3"/>
    <s v="Tier - 3"/>
    <s v="R1024"/>
    <n v="61"/>
  </r>
  <r>
    <n v="26.39"/>
    <n v="4.58"/>
    <s v="Yes"/>
    <x v="0"/>
    <s v="No"/>
    <n v="1"/>
    <s v="Yes"/>
    <x v="1"/>
    <x v="2"/>
    <s v="20-Jul-1984"/>
    <x v="325"/>
    <s v="Tier - 3"/>
    <s v="Tier - 3"/>
    <s v="R1023"/>
    <n v="38"/>
  </r>
  <r>
    <n v="19.260000000000002"/>
    <n v="8.9600000000000009"/>
    <s v="Yes"/>
    <x v="0"/>
    <s v="No"/>
    <n v="1"/>
    <s v="Yes"/>
    <x v="2"/>
    <x v="0"/>
    <s v="4-Aug-1963"/>
    <x v="326"/>
    <s v="Tier - 3"/>
    <s v="Tier - 2"/>
    <s v="R1021"/>
    <n v="59"/>
  </r>
  <r>
    <n v="26.92"/>
    <n v="6.09"/>
    <s v="No"/>
    <x v="0"/>
    <s v="No"/>
    <n v="0"/>
    <s v="Yes"/>
    <x v="1"/>
    <x v="1"/>
    <s v="14-Sep-1985"/>
    <x v="327"/>
    <s v="Tier - 3"/>
    <s v="Tier - 1"/>
    <s v="R1026"/>
    <n v="37"/>
  </r>
  <r>
    <n v="19.73"/>
    <n v="4.3600000000000003"/>
    <s v="No"/>
    <x v="0"/>
    <s v="No"/>
    <n v="0"/>
    <s v="Yes"/>
    <x v="2"/>
    <x v="2"/>
    <s v="24-Nov-1986"/>
    <x v="328"/>
    <s v="Tier - 3"/>
    <s v="Tier - 2"/>
    <s v="R1023"/>
    <n v="36"/>
  </r>
  <r>
    <n v="23.56"/>
    <n v="11.74"/>
    <s v="Yes"/>
    <x v="0"/>
    <s v="No"/>
    <n v="0"/>
    <s v="Yes"/>
    <x v="2"/>
    <x v="0"/>
    <s v="29-Aug-1985"/>
    <x v="329"/>
    <s v="Tier - 3"/>
    <s v="Tier - 3"/>
    <s v="R1026"/>
    <n v="37"/>
  </r>
  <r>
    <n v="37.67"/>
    <n v="5.89"/>
    <s v="No"/>
    <x v="0"/>
    <s v="No"/>
    <n v="1"/>
    <s v="Yes"/>
    <x v="0"/>
    <x v="1"/>
    <s v="23-Oct-1969"/>
    <x v="330"/>
    <s v="Tier - 3"/>
    <s v="Tier - 2"/>
    <s v="R1026"/>
    <n v="53"/>
  </r>
  <r>
    <n v="18.73"/>
    <n v="10.64"/>
    <s v="No"/>
    <x v="0"/>
    <s v="No"/>
    <n v="2"/>
    <s v="Yes"/>
    <x v="2"/>
    <x v="0"/>
    <s v="16-Jul-2004"/>
    <x v="331"/>
    <s v="Tier - 3"/>
    <s v="Tier - 2"/>
    <s v="R1018"/>
    <n v="18"/>
  </r>
  <r>
    <n v="33.090000000000003"/>
    <n v="6.06"/>
    <s v="No"/>
    <x v="0"/>
    <s v="Yes"/>
    <n v="1"/>
    <s v="Yes"/>
    <x v="0"/>
    <x v="1"/>
    <s v="6-Aug-1959"/>
    <x v="332"/>
    <s v="Tier - 3"/>
    <s v="Tier - 1"/>
    <s v="R1012"/>
    <n v="63"/>
  </r>
  <r>
    <n v="18.329999999999998"/>
    <n v="7.46"/>
    <s v="Yes"/>
    <x v="0"/>
    <s v="No"/>
    <n v="1"/>
    <s v="Yes"/>
    <x v="3"/>
    <x v="0"/>
    <s v="10-Nov-1966"/>
    <x v="333"/>
    <s v="Tier - 3"/>
    <s v="Tier - 3"/>
    <s v="R1026"/>
    <n v="56"/>
  </r>
  <r>
    <n v="27.74"/>
    <n v="4.68"/>
    <s v="Yes"/>
    <x v="0"/>
    <s v="No"/>
    <n v="2"/>
    <s v="Yes"/>
    <x v="1"/>
    <x v="2"/>
    <s v="8-Dec-1986"/>
    <x v="334"/>
    <s v="Tier - 3"/>
    <s v="Tier - 2"/>
    <s v="R1012"/>
    <n v="36"/>
  </r>
  <r>
    <n v="24.2"/>
    <n v="6.15"/>
    <s v="No"/>
    <x v="0"/>
    <s v="No"/>
    <n v="1"/>
    <s v="Yes"/>
    <x v="2"/>
    <x v="1"/>
    <s v="25-Nov-1958"/>
    <x v="335"/>
    <s v="Tier - 3"/>
    <s v="Tier - 3"/>
    <s v="R1011"/>
    <n v="64"/>
  </r>
  <r>
    <n v="22.03"/>
    <n v="4.28"/>
    <s v="Yes"/>
    <x v="0"/>
    <s v="No"/>
    <n v="0"/>
    <s v="Yes"/>
    <x v="2"/>
    <x v="2"/>
    <s v="10-Dec-1958"/>
    <x v="336"/>
    <s v="Tier - 3"/>
    <s v="Tier - 1"/>
    <s v="R1013"/>
    <n v="64"/>
  </r>
  <r>
    <n v="26.885000000000002"/>
    <n v="9.86"/>
    <s v="No"/>
    <x v="0"/>
    <s v="No"/>
    <n v="3"/>
    <s v="Yes"/>
    <x v="1"/>
    <x v="0"/>
    <s v="7-Jun-2003"/>
    <x v="337"/>
    <s v="Tier - 2"/>
    <s v="Tier - 1"/>
    <s v="R1011"/>
    <n v="20"/>
  </r>
  <r>
    <n v="16.36"/>
    <n v="11.19"/>
    <s v="No"/>
    <x v="0"/>
    <s v="No"/>
    <n v="0"/>
    <s v="Yes"/>
    <x v="3"/>
    <x v="0"/>
    <s v="21-Jul-1960"/>
    <x v="338"/>
    <s v="Tier - 2"/>
    <s v="Tier - 2"/>
    <s v="R1012"/>
    <n v="62"/>
  </r>
  <r>
    <n v="32.299999999999997"/>
    <n v="4.8899999999999997"/>
    <s v="Yes"/>
    <x v="0"/>
    <s v="Yes"/>
    <n v="1"/>
    <s v="No"/>
    <x v="0"/>
    <x v="2"/>
    <s v="5-Oct-1959"/>
    <x v="339"/>
    <s v="Tier - 2"/>
    <s v="Tier - 2"/>
    <s v="R1011"/>
    <n v="63"/>
  </r>
  <r>
    <n v="16.05"/>
    <n v="4.3499999999999996"/>
    <s v="Yes"/>
    <x v="0"/>
    <s v="No"/>
    <n v="0"/>
    <s v="Yes"/>
    <x v="3"/>
    <x v="2"/>
    <s v="25-Sep-1985"/>
    <x v="340"/>
    <s v="Tier - 2"/>
    <s v="Tier - 2"/>
    <s v="R1012"/>
    <n v="37"/>
  </r>
  <r>
    <n v="29.07"/>
    <n v="8.66"/>
    <s v="Yes"/>
    <x v="0"/>
    <s v="No"/>
    <n v="2"/>
    <s v="Yes"/>
    <x v="1"/>
    <x v="0"/>
    <s v="29-Dec-1959"/>
    <x v="341"/>
    <s v="Tier - 2"/>
    <s v="Tier - 3"/>
    <s v="R1013"/>
    <n v="63"/>
  </r>
  <r>
    <n v="17.43"/>
    <n v="8.64"/>
    <s v="No"/>
    <x v="0"/>
    <s v="No"/>
    <n v="0"/>
    <s v="Yes"/>
    <x v="3"/>
    <x v="0"/>
    <s v="7-Jul-1959"/>
    <x v="342"/>
    <s v="Tier - 2"/>
    <s v="Tier - 2"/>
    <s v="R1013"/>
    <n v="63"/>
  </r>
  <r>
    <n v="19.329999999999998"/>
    <n v="4.2699999999999996"/>
    <s v="No"/>
    <x v="0"/>
    <s v="No"/>
    <n v="0"/>
    <s v="Yes"/>
    <x v="2"/>
    <x v="2"/>
    <s v="27-Jul-1962"/>
    <x v="343"/>
    <s v="Tier - 2"/>
    <s v="Tier - 2"/>
    <s v="R1013"/>
    <n v="60"/>
  </r>
  <r>
    <n v="30.52"/>
    <n v="4.21"/>
    <s v="No"/>
    <x v="0"/>
    <s v="No"/>
    <n v="1"/>
    <s v="Yes"/>
    <x v="0"/>
    <x v="2"/>
    <s v="29-Aug-1959"/>
    <x v="344"/>
    <s v="Tier - 2"/>
    <s v="Tier - 2"/>
    <s v="R1019"/>
    <n v="63"/>
  </r>
  <r>
    <n v="39.21"/>
    <n v="5.04"/>
    <s v="No"/>
    <x v="0"/>
    <s v="Yes"/>
    <n v="1"/>
    <s v="Yes"/>
    <x v="0"/>
    <x v="2"/>
    <s v="13-Jul-1990"/>
    <x v="345"/>
    <s v="Tier - 2"/>
    <s v="Tier - 1"/>
    <s v="R1023"/>
    <n v="32"/>
  </r>
  <r>
    <n v="26.98"/>
    <n v="5.21"/>
    <s v="Yes"/>
    <x v="0"/>
    <s v="No"/>
    <n v="2"/>
    <s v="Yes"/>
    <x v="1"/>
    <x v="2"/>
    <s v="6-Sep-1959"/>
    <x v="346"/>
    <s v="Tier - 2"/>
    <s v="Tier - 1"/>
    <s v="R1016"/>
    <n v="63"/>
  </r>
  <r>
    <n v="25.84"/>
    <n v="8.83"/>
    <s v="No"/>
    <x v="0"/>
    <s v="No"/>
    <n v="0"/>
    <s v="No"/>
    <x v="1"/>
    <x v="0"/>
    <s v="23-Dec-1963"/>
    <x v="347"/>
    <s v="Tier - 2"/>
    <s v="Tier - 1"/>
    <s v="R1013"/>
    <n v="59"/>
  </r>
  <r>
    <n v="28.31"/>
    <n v="8.4700000000000006"/>
    <s v="Yes"/>
    <x v="0"/>
    <s v="No"/>
    <n v="2"/>
    <s v="Yes"/>
    <x v="1"/>
    <x v="0"/>
    <s v="6-Jul-1963"/>
    <x v="348"/>
    <s v="Tier - 2"/>
    <s v="Tier - 2"/>
    <s v="R1013"/>
    <n v="59"/>
  </r>
  <r>
    <n v="23.94"/>
    <n v="4.2"/>
    <s v="No"/>
    <x v="0"/>
    <s v="No"/>
    <n v="0"/>
    <s v="Yes"/>
    <x v="2"/>
    <x v="2"/>
    <s v="8-Nov-1960"/>
    <x v="349"/>
    <s v="Tier - 2"/>
    <s v="Tier - 3"/>
    <s v="R1024"/>
    <n v="62"/>
  </r>
  <r>
    <n v="20.03"/>
    <n v="6.14"/>
    <s v="Yes"/>
    <x v="0"/>
    <s v="No"/>
    <n v="0"/>
    <s v="Yes"/>
    <x v="2"/>
    <x v="1"/>
    <s v="12-Sep-1991"/>
    <x v="350"/>
    <s v="Tier - 2"/>
    <s v="Tier - 3"/>
    <s v="R1012"/>
    <n v="31"/>
  </r>
  <r>
    <n v="41.42"/>
    <n v="6.07"/>
    <s v="No"/>
    <x v="0"/>
    <s v="No"/>
    <n v="0"/>
    <s v="No"/>
    <x v="0"/>
    <x v="1"/>
    <s v="26-Sep-1976"/>
    <x v="351"/>
    <s v="Tier - 2"/>
    <s v="Tier - 3"/>
    <s v="R1023"/>
    <n v="46"/>
  </r>
  <r>
    <n v="36.67"/>
    <n v="10.210000000000001"/>
    <s v="No"/>
    <x v="0"/>
    <s v="No"/>
    <n v="0"/>
    <s v="No"/>
    <x v="0"/>
    <x v="0"/>
    <s v="14-Jun-1961"/>
    <x v="352"/>
    <s v="Tier - 2"/>
    <s v="Tier - 1"/>
    <s v="R1012"/>
    <n v="61"/>
  </r>
  <r>
    <n v="27.645"/>
    <n v="4.6900000000000004"/>
    <s v="No"/>
    <x v="0"/>
    <s v="No"/>
    <n v="0"/>
    <s v="No"/>
    <x v="1"/>
    <x v="2"/>
    <s v="6-Jul-2004"/>
    <x v="353"/>
    <s v="Tier - 2"/>
    <s v="Tier - 3"/>
    <s v="R1013"/>
    <n v="18"/>
  </r>
  <r>
    <n v="22.72"/>
    <n v="5.71"/>
    <s v="No"/>
    <x v="0"/>
    <s v="No"/>
    <n v="0"/>
    <s v="Yes"/>
    <x v="2"/>
    <x v="1"/>
    <s v="7-Jul-1984"/>
    <x v="354"/>
    <s v="Tier - 2"/>
    <s v="Tier - 1"/>
    <s v="R1012"/>
    <n v="38"/>
  </r>
  <r>
    <n v="36.520000000000003"/>
    <n v="9.07"/>
    <s v="Yes"/>
    <x v="0"/>
    <s v="Yes"/>
    <n v="1"/>
    <s v="No"/>
    <x v="0"/>
    <x v="0"/>
    <s v="25-Dec-1968"/>
    <x v="355"/>
    <s v="Tier - 2"/>
    <s v="Tier - 1"/>
    <s v="R1026"/>
    <n v="54"/>
  </r>
  <r>
    <n v="33.96"/>
    <n v="4.99"/>
    <s v="No"/>
    <x v="0"/>
    <s v="No"/>
    <n v="0"/>
    <s v="Yes"/>
    <x v="0"/>
    <x v="2"/>
    <s v="17-Nov-1983"/>
    <x v="356"/>
    <s v="Tier - 2"/>
    <s v="Tier - 1"/>
    <s v="R1026"/>
    <n v="39"/>
  </r>
  <r>
    <n v="26.695"/>
    <n v="8.31"/>
    <s v="No"/>
    <x v="0"/>
    <s v="No"/>
    <n v="0"/>
    <s v="Yes"/>
    <x v="1"/>
    <x v="0"/>
    <s v="21-Sep-1958"/>
    <x v="357"/>
    <s v="Tier - 2"/>
    <s v="Tier - 2"/>
    <s v="R1012"/>
    <n v="64"/>
  </r>
  <r>
    <n v="18.45"/>
    <n v="5.07"/>
    <s v="Yes"/>
    <x v="0"/>
    <s v="No"/>
    <n v="0"/>
    <s v="Yes"/>
    <x v="3"/>
    <x v="2"/>
    <s v="25-Sep-1961"/>
    <x v="358"/>
    <s v="Tier - 2"/>
    <s v="Tier - 1"/>
    <s v="R1011"/>
    <n v="61"/>
  </r>
  <r>
    <n v="33.18"/>
    <n v="4.79"/>
    <s v="No"/>
    <x v="0"/>
    <s v="No"/>
    <n v="0"/>
    <s v="Yes"/>
    <x v="0"/>
    <x v="2"/>
    <s v="8-Nov-1959"/>
    <x v="359"/>
    <s v="Tier - 2"/>
    <s v="Tier - 3"/>
    <s v="R1012"/>
    <n v="63"/>
  </r>
  <r>
    <n v="36.1"/>
    <n v="11.39"/>
    <s v="Yes"/>
    <x v="0"/>
    <s v="No"/>
    <n v="2"/>
    <s v="No"/>
    <x v="0"/>
    <x v="0"/>
    <s v="26-Dec-1974"/>
    <x v="360"/>
    <s v="Tier - 2"/>
    <s v="Tier - 2"/>
    <s v="R1026"/>
    <n v="48"/>
  </r>
  <r>
    <n v="22.77"/>
    <n v="6"/>
    <s v="No"/>
    <x v="0"/>
    <s v="No"/>
    <n v="0"/>
    <s v="Yes"/>
    <x v="2"/>
    <x v="1"/>
    <s v="13-Jul-1972"/>
    <x v="361"/>
    <s v="Tier - 2"/>
    <s v="Tier - 2"/>
    <s v="R1026"/>
    <n v="50"/>
  </r>
  <r>
    <n v="21.24"/>
    <n v="5.13"/>
    <s v="No"/>
    <x v="0"/>
    <s v="No"/>
    <n v="0"/>
    <s v="Yes"/>
    <x v="2"/>
    <x v="2"/>
    <s v="6-Sep-2004"/>
    <x v="362"/>
    <s v="Tier - 2"/>
    <s v="Tier - 2"/>
    <s v="R1024"/>
    <n v="18"/>
  </r>
  <r>
    <n v="17.600000000000001"/>
    <n v="5.26"/>
    <s v="Yes"/>
    <x v="0"/>
    <s v="No"/>
    <n v="0"/>
    <s v="Yes"/>
    <x v="3"/>
    <x v="2"/>
    <s v="15-Dec-1968"/>
    <x v="363"/>
    <s v="Tier - 2"/>
    <s v="Tier - 3"/>
    <s v="R1012"/>
    <n v="54"/>
  </r>
  <r>
    <n v="26.29"/>
    <n v="6.84"/>
    <s v="No"/>
    <x v="0"/>
    <s v="No"/>
    <n v="0"/>
    <s v="Yes"/>
    <x v="1"/>
    <x v="0"/>
    <s v="15-Oct-1958"/>
    <x v="364"/>
    <s v="Tier - 2"/>
    <s v="Tier - 3"/>
    <s v="R1013"/>
    <n v="64"/>
  </r>
  <r>
    <n v="35.31"/>
    <n v="9.0399999999999991"/>
    <s v="No"/>
    <x v="0"/>
    <s v="No"/>
    <n v="0"/>
    <s v="No"/>
    <x v="0"/>
    <x v="0"/>
    <s v="10-Jul-1958"/>
    <x v="365"/>
    <s v="Tier - 2"/>
    <s v="Tier - 2"/>
    <s v="R1011"/>
    <n v="64"/>
  </r>
  <r>
    <n v="27.04"/>
    <n v="4.0999999999999996"/>
    <s v="No"/>
    <x v="0"/>
    <s v="No"/>
    <n v="1"/>
    <s v="Yes"/>
    <x v="1"/>
    <x v="2"/>
    <s v="26-Sep-1969"/>
    <x v="366"/>
    <s v="Tier - 2"/>
    <s v="Tier - 3"/>
    <s v="R1022"/>
    <n v="53"/>
  </r>
  <r>
    <n v="30.23"/>
    <n v="4.2300000000000004"/>
    <s v="Yes"/>
    <x v="0"/>
    <s v="Yes"/>
    <n v="1"/>
    <s v="Yes"/>
    <x v="0"/>
    <x v="2"/>
    <s v="24-Dec-1959"/>
    <x v="367"/>
    <s v="Tier - 2"/>
    <s v="Tier - 2"/>
    <s v="R1012"/>
    <n v="63"/>
  </r>
  <r>
    <n v="30.6"/>
    <n v="6.48"/>
    <s v="Yes"/>
    <x v="0"/>
    <s v="Yes"/>
    <n v="1"/>
    <s v="Yes"/>
    <x v="0"/>
    <x v="0"/>
    <s v="10-Oct-1967"/>
    <x v="368"/>
    <s v="Tier - 2"/>
    <s v="Tier - 1"/>
    <s v="R1026"/>
    <n v="55"/>
  </r>
  <r>
    <n v="26.8"/>
    <n v="5.53"/>
    <s v="No"/>
    <x v="0"/>
    <s v="No"/>
    <n v="1"/>
    <s v="Yes"/>
    <x v="1"/>
    <x v="2"/>
    <s v="16-Jul-1963"/>
    <x v="369"/>
    <s v="Tier - 2"/>
    <s v="Tier - 2"/>
    <s v="R1012"/>
    <n v="59"/>
  </r>
  <r>
    <n v="16.86"/>
    <n v="4.07"/>
    <s v="Yes"/>
    <x v="0"/>
    <s v="No"/>
    <n v="0"/>
    <s v="Yes"/>
    <x v="3"/>
    <x v="2"/>
    <s v="22-Jun-1965"/>
    <x v="370"/>
    <s v="Tier - 2"/>
    <s v="Tier - 3"/>
    <s v="R1024"/>
    <n v="57"/>
  </r>
  <r>
    <n v="16.3"/>
    <n v="5.51"/>
    <s v="No"/>
    <x v="0"/>
    <s v="No"/>
    <n v="1"/>
    <s v="Yes"/>
    <x v="3"/>
    <x v="2"/>
    <s v="14-Sep-1958"/>
    <x v="371"/>
    <s v="Tier - 2"/>
    <s v="Tier - 1"/>
    <s v="R1018"/>
    <n v="64"/>
  </r>
  <r>
    <n v="29.81"/>
    <n v="11.66"/>
    <s v="No"/>
    <x v="0"/>
    <s v="No"/>
    <n v="0"/>
    <s v="Yes"/>
    <x v="1"/>
    <x v="0"/>
    <s v="29-Jul-1958"/>
    <x v="372"/>
    <s v="Tier - 2"/>
    <s v="Tier - 2"/>
    <s v="R1016"/>
    <n v="64"/>
  </r>
  <r>
    <n v="16.329999999999998"/>
    <n v="7.26"/>
    <s v="Yes"/>
    <x v="0"/>
    <s v="No"/>
    <n v="0"/>
    <s v="Yes"/>
    <x v="3"/>
    <x v="0"/>
    <s v="20-Sep-1958"/>
    <x v="373"/>
    <s v="Tier - 2"/>
    <s v="Tier - 3"/>
    <s v="R1013"/>
    <n v="64"/>
  </r>
  <r>
    <n v="16.37"/>
    <n v="4.79"/>
    <s v="Yes"/>
    <x v="0"/>
    <s v="No"/>
    <n v="0"/>
    <s v="Yes"/>
    <x v="3"/>
    <x v="2"/>
    <s v="10-Aug-1999"/>
    <x v="374"/>
    <s v="Tier - 2"/>
    <s v="Tier - 1"/>
    <s v="R1012"/>
    <n v="23"/>
  </r>
  <r>
    <n v="22.42"/>
    <n v="4.68"/>
    <s v="Yes"/>
    <x v="0"/>
    <s v="No"/>
    <n v="1"/>
    <s v="No"/>
    <x v="2"/>
    <x v="2"/>
    <s v="15-Aug-1967"/>
    <x v="375"/>
    <s v="Tier - 2"/>
    <s v="Tier - 2"/>
    <s v="R1026"/>
    <n v="55"/>
  </r>
  <r>
    <n v="31.35"/>
    <n v="4.33"/>
    <s v="Yes"/>
    <x v="0"/>
    <s v="Yes"/>
    <n v="1"/>
    <s v="No"/>
    <x v="0"/>
    <x v="2"/>
    <s v="4-Nov-1967"/>
    <x v="376"/>
    <s v="Tier - 2"/>
    <s v="Tier - 2"/>
    <s v="R1021"/>
    <n v="55"/>
  </r>
  <r>
    <n v="31.9"/>
    <n v="11.89"/>
    <s v="No"/>
    <x v="0"/>
    <s v="No"/>
    <n v="0"/>
    <s v="No"/>
    <x v="0"/>
    <x v="0"/>
    <s v="29-Jun-1959"/>
    <x v="377"/>
    <s v="Tier - 2"/>
    <s v="Tier - 1"/>
    <s v="R1024"/>
    <n v="63"/>
  </r>
  <r>
    <n v="30.6"/>
    <n v="5.24"/>
    <s v="No"/>
    <x v="0"/>
    <s v="No"/>
    <n v="0"/>
    <s v="Yes"/>
    <x v="0"/>
    <x v="2"/>
    <s v="3-Aug-1959"/>
    <x v="378"/>
    <s v="Tier - 2"/>
    <s v="Tier - 3"/>
    <s v="R1023"/>
    <n v="63"/>
  </r>
  <r>
    <n v="28.975000000000001"/>
    <n v="7.63"/>
    <s v="No"/>
    <x v="0"/>
    <s v="No"/>
    <n v="0"/>
    <s v="Yes"/>
    <x v="1"/>
    <x v="0"/>
    <s v="27-Nov-1976"/>
    <x v="379"/>
    <s v="Tier - 2"/>
    <s v="Tier - 3"/>
    <s v="R1012"/>
    <n v="46"/>
  </r>
  <r>
    <n v="24.86"/>
    <n v="8.92"/>
    <s v="Yes"/>
    <x v="0"/>
    <s v="No"/>
    <n v="2"/>
    <s v="No"/>
    <x v="2"/>
    <x v="0"/>
    <s v="20-Nov-1959"/>
    <x v="380"/>
    <s v="Tier - 2"/>
    <s v="Tier - 2"/>
    <s v="R1013"/>
    <n v="63"/>
  </r>
  <r>
    <n v="19.54"/>
    <n v="5.37"/>
    <s v="No"/>
    <x v="0"/>
    <s v="No"/>
    <n v="0"/>
    <s v="Yes"/>
    <x v="2"/>
    <x v="2"/>
    <s v="20-Oct-1979"/>
    <x v="381"/>
    <s v="Tier - 2"/>
    <s v="Tier - 2"/>
    <s v="R1013"/>
    <n v="43"/>
  </r>
  <r>
    <n v="26.74"/>
    <n v="4.3099999999999996"/>
    <s v="No"/>
    <x v="0"/>
    <s v="No"/>
    <n v="0"/>
    <s v="Yes"/>
    <x v="1"/>
    <x v="2"/>
    <s v="22-Jul-1989"/>
    <x v="382"/>
    <s v="Tier - 2"/>
    <s v="Tier - 3"/>
    <s v="R1012"/>
    <n v="33"/>
  </r>
  <r>
    <n v="22.99"/>
    <n v="10.46"/>
    <s v="No"/>
    <x v="0"/>
    <s v="No"/>
    <n v="3"/>
    <s v="Yes"/>
    <x v="2"/>
    <x v="0"/>
    <s v="14-Jul-1989"/>
    <x v="383"/>
    <s v="Tier - 2"/>
    <s v="Tier - 3"/>
    <s v="R1011"/>
    <n v="33"/>
  </r>
  <r>
    <n v="31.46"/>
    <n v="7.39"/>
    <s v="No"/>
    <x v="0"/>
    <s v="No"/>
    <n v="0"/>
    <s v="No"/>
    <x v="0"/>
    <x v="0"/>
    <s v="12-Sep-1998"/>
    <x v="384"/>
    <s v="Tier - 2"/>
    <s v="Tier - 1"/>
    <s v="R1024"/>
    <n v="24"/>
  </r>
  <r>
    <n v="30.86"/>
    <n v="6.18"/>
    <s v="No"/>
    <x v="1"/>
    <s v="No"/>
    <n v="2"/>
    <s v="Yes"/>
    <x v="0"/>
    <x v="1"/>
    <s v="3-Dec-1962"/>
    <x v="385"/>
    <s v="Tier - 2"/>
    <s v="Tier - 1"/>
    <s v="R1025"/>
    <n v="60"/>
  </r>
  <r>
    <n v="31.96"/>
    <n v="8.86"/>
    <s v="No"/>
    <x v="0"/>
    <s v="No"/>
    <n v="0"/>
    <s v="Yes"/>
    <x v="0"/>
    <x v="0"/>
    <s v="14-Oct-1963"/>
    <x v="386"/>
    <s v="Tier - 2"/>
    <s v="Tier - 1"/>
    <s v="R1024"/>
    <n v="59"/>
  </r>
  <r>
    <n v="23.76"/>
    <n v="10.96"/>
    <s v="No"/>
    <x v="0"/>
    <s v="No"/>
    <n v="3"/>
    <s v="Yes"/>
    <x v="2"/>
    <x v="0"/>
    <s v="18-Jul-1967"/>
    <x v="387"/>
    <s v="Tier - 2"/>
    <s v="Tier - 3"/>
    <s v="R1022"/>
    <n v="55"/>
  </r>
  <r>
    <n v="19.38"/>
    <n v="6.28"/>
    <s v="No"/>
    <x v="0"/>
    <s v="No"/>
    <n v="0"/>
    <s v="Yes"/>
    <x v="2"/>
    <x v="1"/>
    <s v="8-Nov-1965"/>
    <x v="388"/>
    <s v="Tier - 2"/>
    <s v="Tier - 3"/>
    <s v="R1021"/>
    <n v="57"/>
  </r>
  <r>
    <n v="16.21"/>
    <n v="6.29"/>
    <s v="Yes"/>
    <x v="0"/>
    <s v="No"/>
    <n v="1"/>
    <s v="Yes"/>
    <x v="3"/>
    <x v="1"/>
    <s v="1-Sep-1967"/>
    <x v="389"/>
    <s v="Tier - 2"/>
    <s v="Tier - 3"/>
    <s v="R1026"/>
    <n v="55"/>
  </r>
  <r>
    <n v="32.54"/>
    <n v="4.0199999999999996"/>
    <s v="No"/>
    <x v="1"/>
    <s v="No"/>
    <n v="1"/>
    <s v="Yes"/>
    <x v="0"/>
    <x v="2"/>
    <s v="13-Nov-1981"/>
    <x v="390"/>
    <s v="Tier - 2"/>
    <s v="Tier - 1"/>
    <s v="R1012"/>
    <n v="41"/>
  </r>
  <r>
    <n v="36.765000000000001"/>
    <n v="11.95"/>
    <s v="Yes"/>
    <x v="0"/>
    <s v="No"/>
    <n v="2"/>
    <s v="No"/>
    <x v="0"/>
    <x v="0"/>
    <s v="20-Oct-1969"/>
    <x v="391"/>
    <s v="Tier - 2"/>
    <s v="Tier - 1"/>
    <s v="R1012"/>
    <n v="53"/>
  </r>
  <r>
    <n v="35.909999999999997"/>
    <n v="8.7100000000000009"/>
    <s v="No"/>
    <x v="0"/>
    <s v="No"/>
    <n v="0"/>
    <s v="No"/>
    <x v="0"/>
    <x v="0"/>
    <s v="23-Jul-1958"/>
    <x v="392"/>
    <s v="Tier - 2"/>
    <s v="Tier - 1"/>
    <s v="R1012"/>
    <n v="64"/>
  </r>
  <r>
    <n v="32.06"/>
    <n v="4.67"/>
    <s v="No"/>
    <x v="1"/>
    <s v="No"/>
    <n v="1"/>
    <s v="Yes"/>
    <x v="0"/>
    <x v="2"/>
    <s v="4-Sep-1982"/>
    <x v="393"/>
    <s v="Tier - 2"/>
    <s v="Tier - 2"/>
    <s v="R1011"/>
    <n v="40"/>
  </r>
  <r>
    <n v="24.1"/>
    <n v="11.14"/>
    <s v="Yes"/>
    <x v="0"/>
    <s v="No"/>
    <n v="1"/>
    <s v="No"/>
    <x v="2"/>
    <x v="0"/>
    <s v="24-Sep-2002"/>
    <x v="394"/>
    <s v="Tier - 2"/>
    <s v="Tier - 2"/>
    <s v="R1012"/>
    <n v="20"/>
  </r>
  <r>
    <n v="27.1"/>
    <n v="9.0500000000000007"/>
    <s v="No"/>
    <x v="0"/>
    <s v="No"/>
    <n v="2"/>
    <s v="No"/>
    <x v="1"/>
    <x v="0"/>
    <s v="29-Jul-1962"/>
    <x v="395"/>
    <s v="Tier - 2"/>
    <s v="Tier - 3"/>
    <s v="R1021"/>
    <n v="60"/>
  </r>
  <r>
    <n v="24.42"/>
    <n v="11.31"/>
    <s v="No"/>
    <x v="0"/>
    <s v="No"/>
    <n v="0"/>
    <s v="Yes"/>
    <x v="2"/>
    <x v="0"/>
    <s v="27-Jul-1965"/>
    <x v="396"/>
    <s v="Tier - 2"/>
    <s v="Tier - 2"/>
    <s v="R1026"/>
    <n v="57"/>
  </r>
  <r>
    <n v="26.695"/>
    <n v="4.68"/>
    <s v="Yes"/>
    <x v="0"/>
    <s v="No"/>
    <n v="2"/>
    <s v="Yes"/>
    <x v="1"/>
    <x v="2"/>
    <s v="10-Dec-1975"/>
    <x v="397"/>
    <s v="Tier - 2"/>
    <s v="Tier - 3"/>
    <s v="R1023"/>
    <n v="47"/>
  </r>
  <r>
    <n v="27.79"/>
    <n v="6.05"/>
    <s v="Yes"/>
    <x v="1"/>
    <s v="No"/>
    <n v="1"/>
    <s v="Yes"/>
    <x v="1"/>
    <x v="1"/>
    <s v="18-Oct-1979"/>
    <x v="398"/>
    <s v="Tier - 2"/>
    <s v="Tier - 3"/>
    <s v="R1026"/>
    <n v="43"/>
  </r>
  <r>
    <n v="32.68"/>
    <n v="4.68"/>
    <s v="Yes"/>
    <x v="0"/>
    <s v="No"/>
    <n v="0"/>
    <s v="No"/>
    <x v="0"/>
    <x v="2"/>
    <s v="17-Oct-1958"/>
    <x v="399"/>
    <s v="Tier - 2"/>
    <s v="Tier - 2"/>
    <s v="R1024"/>
    <n v="64"/>
  </r>
  <r>
    <n v="26.4"/>
    <n v="9.5"/>
    <s v="Yes"/>
    <x v="0"/>
    <s v="No"/>
    <n v="2"/>
    <s v="No"/>
    <x v="1"/>
    <x v="0"/>
    <s v="4-Jul-1981"/>
    <x v="400"/>
    <s v="Tier - 2"/>
    <s v="Tier - 1"/>
    <s v="R1011"/>
    <n v="41"/>
  </r>
  <r>
    <n v="23.655000000000001"/>
    <n v="10.84"/>
    <s v="Yes"/>
    <x v="0"/>
    <s v="Yes"/>
    <n v="1"/>
    <s v="Yes"/>
    <x v="2"/>
    <x v="0"/>
    <s v="8-Nov-1968"/>
    <x v="401"/>
    <s v="Tier - 2"/>
    <s v="Tier - 2"/>
    <s v="R1012"/>
    <n v="54"/>
  </r>
  <r>
    <n v="27.36"/>
    <n v="5.88"/>
    <s v="No"/>
    <x v="0"/>
    <s v="No"/>
    <n v="2"/>
    <s v="No"/>
    <x v="1"/>
    <x v="1"/>
    <s v="29-Nov-1962"/>
    <x v="402"/>
    <s v="Tier - 2"/>
    <s v="Tier - 1"/>
    <s v="R1021"/>
    <n v="60"/>
  </r>
  <r>
    <n v="27.82"/>
    <n v="5.24"/>
    <s v="Yes"/>
    <x v="0"/>
    <s v="No"/>
    <n v="0"/>
    <s v="Yes"/>
    <x v="1"/>
    <x v="2"/>
    <s v="29-Jul-1958"/>
    <x v="403"/>
    <s v="Tier - 2"/>
    <s v="Tier - 3"/>
    <s v="R1011"/>
    <n v="64"/>
  </r>
  <r>
    <n v="25.46"/>
    <n v="11.75"/>
    <s v="No"/>
    <x v="0"/>
    <s v="No"/>
    <n v="0"/>
    <s v="No"/>
    <x v="1"/>
    <x v="0"/>
    <s v="2-Aug-1995"/>
    <x v="404"/>
    <s v="Tier - 2"/>
    <s v="Tier - 2"/>
    <s v="R1024"/>
    <n v="27"/>
  </r>
  <r>
    <n v="25.1"/>
    <n v="6.97"/>
    <s v="No"/>
    <x v="0"/>
    <s v="No"/>
    <n v="0"/>
    <s v="Yes"/>
    <x v="1"/>
    <x v="0"/>
    <s v="8-Aug-1960"/>
    <x v="405"/>
    <s v="Tier - 2"/>
    <s v="Tier - 2"/>
    <s v="R1012"/>
    <n v="62"/>
  </r>
  <r>
    <n v="32.11"/>
    <n v="4.76"/>
    <s v="No"/>
    <x v="0"/>
    <s v="No"/>
    <n v="2"/>
    <s v="No"/>
    <x v="0"/>
    <x v="2"/>
    <s v="25-Nov-1979"/>
    <x v="406"/>
    <s v="Tier - 2"/>
    <s v="Tier - 1"/>
    <s v="R1011"/>
    <n v="43"/>
  </r>
  <r>
    <n v="29.8"/>
    <n v="8.24"/>
    <s v="Yes"/>
    <x v="0"/>
    <s v="No"/>
    <n v="1"/>
    <s v="Yes"/>
    <x v="1"/>
    <x v="0"/>
    <s v="11-Sep-1970"/>
    <x v="407"/>
    <s v="Tier - 2"/>
    <s v="Tier - 3"/>
    <s v="R1011"/>
    <n v="52"/>
  </r>
  <r>
    <n v="24.01"/>
    <n v="4.76"/>
    <s v="No"/>
    <x v="0"/>
    <s v="No"/>
    <n v="1"/>
    <s v="Yes"/>
    <x v="2"/>
    <x v="2"/>
    <s v="15-Aug-1971"/>
    <x v="408"/>
    <s v="Tier - 2"/>
    <s v="Tier - 3"/>
    <s v="R1023"/>
    <n v="51"/>
  </r>
  <r>
    <n v="23.21"/>
    <n v="6.03"/>
    <s v="No"/>
    <x v="0"/>
    <s v="No"/>
    <n v="1"/>
    <s v="No"/>
    <x v="2"/>
    <x v="1"/>
    <s v="26-Oct-1975"/>
    <x v="409"/>
    <s v="Tier - 2"/>
    <s v="Tier - 1"/>
    <s v="R1023"/>
    <n v="47"/>
  </r>
  <r>
    <n v="21.2"/>
    <n v="4.07"/>
    <s v="Yes"/>
    <x v="0"/>
    <s v="No"/>
    <n v="1"/>
    <s v="Yes"/>
    <x v="2"/>
    <x v="2"/>
    <s v="7-Nov-1972"/>
    <x v="410"/>
    <s v="Tier - 2"/>
    <s v="Tier - 1"/>
    <s v="R1012"/>
    <n v="50"/>
  </r>
  <r>
    <n v="28.215"/>
    <n v="8.26"/>
    <s v="Yes"/>
    <x v="0"/>
    <s v="No"/>
    <n v="1"/>
    <s v="Yes"/>
    <x v="1"/>
    <x v="0"/>
    <s v="5-Sep-1978"/>
    <x v="411"/>
    <s v="Tier - 2"/>
    <s v="Tier - 1"/>
    <s v="R1011"/>
    <n v="44"/>
  </r>
  <r>
    <n v="38.094999999999999"/>
    <n v="4.76"/>
    <s v="No"/>
    <x v="0"/>
    <s v="No"/>
    <n v="1"/>
    <s v="No"/>
    <x v="0"/>
    <x v="2"/>
    <s v="25-Nov-1971"/>
    <x v="412"/>
    <s v="Tier - 2"/>
    <s v="Tier - 1"/>
    <s v="R1023"/>
    <n v="51"/>
  </r>
  <r>
    <n v="22.61"/>
    <n v="6.13"/>
    <s v="Yes"/>
    <x v="0"/>
    <s v="Yes"/>
    <n v="1"/>
    <s v="Yes"/>
    <x v="2"/>
    <x v="1"/>
    <s v="25-Oct-1962"/>
    <x v="413"/>
    <s v="Tier - 2"/>
    <s v="Tier - 2"/>
    <s v="R1012"/>
    <n v="60"/>
  </r>
  <r>
    <n v="24.32"/>
    <n v="10.47"/>
    <s v="Yes"/>
    <x v="0"/>
    <s v="No"/>
    <n v="2"/>
    <s v="Yes"/>
    <x v="2"/>
    <x v="0"/>
    <s v="4-Jun-1959"/>
    <x v="414"/>
    <s v="Tier - 2"/>
    <s v="Tier - 1"/>
    <s v="R1013"/>
    <n v="64"/>
  </r>
  <r>
    <n v="20.96"/>
    <n v="4.04"/>
    <s v="Yes"/>
    <x v="0"/>
    <s v="No"/>
    <n v="1"/>
    <s v="Yes"/>
    <x v="2"/>
    <x v="2"/>
    <s v="3-Dec-1959"/>
    <x v="415"/>
    <s v="Tier - 2"/>
    <s v="Tier - 3"/>
    <s v="R1011"/>
    <n v="63"/>
  </r>
  <r>
    <n v="19.68"/>
    <n v="5.74"/>
    <s v="No"/>
    <x v="0"/>
    <s v="No"/>
    <n v="0"/>
    <s v="Yes"/>
    <x v="2"/>
    <x v="1"/>
    <s v="17-Jun-1962"/>
    <x v="416"/>
    <s v="Tier - 2"/>
    <s v="Tier - 1"/>
    <s v="R1012"/>
    <n v="60"/>
  </r>
  <r>
    <n v="18.100000000000001"/>
    <n v="6.33"/>
    <s v="No"/>
    <x v="0"/>
    <s v="No"/>
    <n v="1"/>
    <s v="Yes"/>
    <x v="3"/>
    <x v="1"/>
    <s v="23-Nov-1978"/>
    <x v="417"/>
    <s v="Tier - 2"/>
    <s v="Tier - 1"/>
    <s v="R1012"/>
    <n v="44"/>
  </r>
  <r>
    <n v="29.64"/>
    <n v="4.28"/>
    <s v="Yes"/>
    <x v="0"/>
    <s v="No"/>
    <n v="0"/>
    <s v="No"/>
    <x v="1"/>
    <x v="2"/>
    <s v="25-Jul-1960"/>
    <x v="418"/>
    <s v="Tier - 2"/>
    <s v="Tier - 2"/>
    <s v="R1024"/>
    <n v="62"/>
  </r>
  <r>
    <n v="25.3"/>
    <n v="9.4700000000000006"/>
    <s v="Yes"/>
    <x v="0"/>
    <s v="No"/>
    <n v="2"/>
    <s v="Yes"/>
    <x v="1"/>
    <x v="0"/>
    <s v="13-Dec-1963"/>
    <x v="419"/>
    <s v="Tier - 2"/>
    <s v="Tier - 3"/>
    <s v="R1021"/>
    <n v="59"/>
  </r>
  <r>
    <n v="27.6"/>
    <n v="4.8499999999999996"/>
    <s v="Yes"/>
    <x v="0"/>
    <s v="No"/>
    <n v="0"/>
    <s v="No"/>
    <x v="1"/>
    <x v="2"/>
    <s v="14-Jul-2001"/>
    <x v="420"/>
    <s v="Tier - 2"/>
    <s v="Tier - 3"/>
    <s v="R1024"/>
    <n v="21"/>
  </r>
  <r>
    <n v="27.645"/>
    <n v="11.03"/>
    <s v="Yes"/>
    <x v="0"/>
    <s v="No"/>
    <n v="1"/>
    <s v="Yes"/>
    <x v="1"/>
    <x v="0"/>
    <s v="17-Dec-1988"/>
    <x v="421"/>
    <s v="Tier - 2"/>
    <s v="Tier - 3"/>
    <s v="R1023"/>
    <n v="34"/>
  </r>
  <r>
    <n v="27.6"/>
    <n v="5.22"/>
    <s v="No"/>
    <x v="0"/>
    <s v="No"/>
    <n v="2"/>
    <s v="Yes"/>
    <x v="1"/>
    <x v="2"/>
    <s v="18-Jul-1968"/>
    <x v="422"/>
    <s v="Tier - 2"/>
    <s v="Tier - 1"/>
    <s v="R1026"/>
    <n v="54"/>
  </r>
  <r>
    <n v="25.08"/>
    <n v="9.52"/>
    <s v="Yes"/>
    <x v="0"/>
    <s v="No"/>
    <n v="2"/>
    <s v="No"/>
    <x v="1"/>
    <x v="0"/>
    <s v="6-Sep-1962"/>
    <x v="423"/>
    <s v="Tier - 2"/>
    <s v="Tier - 2"/>
    <s v="R1011"/>
    <n v="60"/>
  </r>
  <r>
    <n v="30.02"/>
    <n v="11.09"/>
    <s v="No"/>
    <x v="0"/>
    <s v="No"/>
    <n v="0"/>
    <s v="No"/>
    <x v="0"/>
    <x v="0"/>
    <s v="4-Sep-1964"/>
    <x v="424"/>
    <s v="Tier - 2"/>
    <s v="Tier - 2"/>
    <s v="R1012"/>
    <n v="58"/>
  </r>
  <r>
    <n v="27.36"/>
    <n v="9.4499999999999993"/>
    <s v="Yes"/>
    <x v="0"/>
    <s v="No"/>
    <n v="2"/>
    <s v="Yes"/>
    <x v="1"/>
    <x v="0"/>
    <s v="25-Oct-1990"/>
    <x v="425"/>
    <s v="Tier - 2"/>
    <s v="Tier - 1"/>
    <s v="R1012"/>
    <n v="32"/>
  </r>
  <r>
    <n v="22.2"/>
    <n v="5.51"/>
    <s v="No"/>
    <x v="0"/>
    <s v="No"/>
    <n v="0"/>
    <s v="Yes"/>
    <x v="2"/>
    <x v="2"/>
    <s v="20-Jul-1976"/>
    <x v="426"/>
    <s v="Tier - 2"/>
    <s v="Tier - 1"/>
    <s v="R1026"/>
    <n v="46"/>
  </r>
  <r>
    <n v="25.71"/>
    <n v="4.18"/>
    <s v="No"/>
    <x v="1"/>
    <s v="No"/>
    <n v="1"/>
    <s v="Yes"/>
    <x v="1"/>
    <x v="2"/>
    <s v="17-Jul-2004"/>
    <x v="427"/>
    <s v="Tier - 2"/>
    <s v="Tier - 3"/>
    <s v="R1015"/>
    <n v="18"/>
  </r>
  <r>
    <n v="41.91"/>
    <n v="5.98"/>
    <s v="Yes"/>
    <x v="0"/>
    <s v="No"/>
    <n v="1"/>
    <s v="No"/>
    <x v="0"/>
    <x v="1"/>
    <s v="28-Jun-1974"/>
    <x v="428"/>
    <s v="Tier - 2"/>
    <s v="Tier - 2"/>
    <s v="R1026"/>
    <n v="48"/>
  </r>
  <r>
    <n v="25.85"/>
    <n v="10.16"/>
    <s v="No"/>
    <x v="0"/>
    <s v="No"/>
    <n v="0"/>
    <s v="Yes"/>
    <x v="1"/>
    <x v="0"/>
    <s v="30-Jul-1974"/>
    <x v="429"/>
    <s v="Tier - 2"/>
    <s v="Tier - 2"/>
    <s v="R1012"/>
    <n v="48"/>
  </r>
  <r>
    <n v="23.844999999999999"/>
    <n v="11.71"/>
    <s v="No"/>
    <x v="0"/>
    <s v="No"/>
    <n v="2"/>
    <s v="Yes"/>
    <x v="2"/>
    <x v="0"/>
    <s v="28-Oct-1965"/>
    <x v="430"/>
    <s v="Tier - 2"/>
    <s v="Tier - 2"/>
    <s v="R1026"/>
    <n v="57"/>
  </r>
  <r>
    <n v="30.59"/>
    <n v="5.23"/>
    <s v="No"/>
    <x v="0"/>
    <s v="Yes"/>
    <n v="1"/>
    <s v="No"/>
    <x v="0"/>
    <x v="2"/>
    <s v="6-Jun-1960"/>
    <x v="431"/>
    <s v="Tier - 2"/>
    <s v="Tier - 2"/>
    <s v="R1012"/>
    <n v="63"/>
  </r>
  <r>
    <n v="24.795000000000002"/>
    <n v="6.85"/>
    <s v="No"/>
    <x v="0"/>
    <s v="No"/>
    <n v="0"/>
    <s v="Yes"/>
    <x v="2"/>
    <x v="0"/>
    <s v="22-Dec-1988"/>
    <x v="432"/>
    <s v="Tier - 2"/>
    <s v="Tier - 2"/>
    <s v="R1011"/>
    <n v="34"/>
  </r>
  <r>
    <n v="24.13"/>
    <n v="7.05"/>
    <s v="Yes"/>
    <x v="0"/>
    <s v="No"/>
    <n v="2"/>
    <s v="Yes"/>
    <x v="2"/>
    <x v="0"/>
    <s v="26-Jun-1973"/>
    <x v="433"/>
    <s v="Tier - 2"/>
    <s v="Tier - 2"/>
    <s v="R1026"/>
    <n v="49"/>
  </r>
  <r>
    <n v="25.84"/>
    <n v="11.64"/>
    <s v="No"/>
    <x v="0"/>
    <s v="No"/>
    <n v="2"/>
    <s v="Yes"/>
    <x v="1"/>
    <x v="0"/>
    <s v="20-Sep-1976"/>
    <x v="434"/>
    <s v="Tier - 2"/>
    <s v="Tier - 2"/>
    <s v="R1012"/>
    <n v="46"/>
  </r>
  <r>
    <n v="28"/>
    <n v="10.52"/>
    <s v="No"/>
    <x v="0"/>
    <s v="No"/>
    <n v="0"/>
    <s v="Yes"/>
    <x v="1"/>
    <x v="0"/>
    <s v="29-Aug-1974"/>
    <x v="435"/>
    <s v="Tier - 2"/>
    <s v="Tier - 1"/>
    <s v="R1012"/>
    <n v="48"/>
  </r>
  <r>
    <n v="34.1"/>
    <n v="4.01"/>
    <s v="Yes"/>
    <x v="0"/>
    <s v="Yes"/>
    <n v="1"/>
    <s v="No"/>
    <x v="0"/>
    <x v="2"/>
    <s v="9-Oct-1997"/>
    <x v="436"/>
    <s v="Tier - 2"/>
    <s v="Tier - 2"/>
    <s v="R1012"/>
    <n v="25"/>
  </r>
  <r>
    <n v="26.125"/>
    <n v="8.56"/>
    <s v="Yes"/>
    <x v="0"/>
    <s v="No"/>
    <n v="1"/>
    <s v="Yes"/>
    <x v="1"/>
    <x v="0"/>
    <s v="26-Jun-1984"/>
    <x v="437"/>
    <s v="Tier - 2"/>
    <s v="Tier - 3"/>
    <s v="R1011"/>
    <n v="38"/>
  </r>
  <r>
    <n v="25.6"/>
    <n v="10.5"/>
    <s v="No"/>
    <x v="0"/>
    <s v="No"/>
    <n v="2"/>
    <s v="Yes"/>
    <x v="1"/>
    <x v="0"/>
    <s v="11-Nov-1982"/>
    <x v="438"/>
    <s v="Tier - 2"/>
    <s v="Tier - 3"/>
    <s v="R1011"/>
    <n v="40"/>
  </r>
  <r>
    <n v="24.32"/>
    <n v="6.39"/>
    <s v="No"/>
    <x v="0"/>
    <s v="No"/>
    <n v="0"/>
    <s v="No"/>
    <x v="2"/>
    <x v="1"/>
    <s v="12-Oct-1980"/>
    <x v="439"/>
    <s v="Tier - 2"/>
    <s v="Tier - 3"/>
    <s v="R1026"/>
    <n v="42"/>
  </r>
  <r>
    <n v="22.88"/>
    <n v="5.71"/>
    <s v="Yes"/>
    <x v="0"/>
    <s v="Yes"/>
    <n v="1"/>
    <s v="Yes"/>
    <x v="2"/>
    <x v="1"/>
    <s v="24-Jul-1982"/>
    <x v="440"/>
    <s v="Tier - 2"/>
    <s v="Tier - 1"/>
    <s v="R1012"/>
    <n v="40"/>
  </r>
  <r>
    <n v="24.984999999999999"/>
    <n v="4.43"/>
    <s v="Yes"/>
    <x v="0"/>
    <s v="Yes"/>
    <n v="1"/>
    <s v="No"/>
    <x v="1"/>
    <x v="2"/>
    <s v="19-Sep-1980"/>
    <x v="441"/>
    <s v="Tier - 2"/>
    <s v="Tier - 2"/>
    <s v="R1012"/>
    <n v="42"/>
  </r>
  <r>
    <n v="33.1"/>
    <n v="5.52"/>
    <s v="No"/>
    <x v="0"/>
    <s v="Yes"/>
    <n v="1"/>
    <s v="No"/>
    <x v="0"/>
    <x v="2"/>
    <s v="5-Dec-1988"/>
    <x v="442"/>
    <s v="Tier - 2"/>
    <s v="Tier - 3"/>
    <s v="R1012"/>
    <n v="34"/>
  </r>
  <r>
    <n v="27.83"/>
    <n v="9.1999999999999993"/>
    <s v="Yes"/>
    <x v="0"/>
    <s v="No"/>
    <n v="1"/>
    <s v="Yes"/>
    <x v="1"/>
    <x v="0"/>
    <s v="16-Sep-1978"/>
    <x v="443"/>
    <s v="Tier - 2"/>
    <s v="Tier - 2"/>
    <s v="R1026"/>
    <n v="44"/>
  </r>
  <r>
    <n v="30.875"/>
    <n v="10.97"/>
    <s v="Yes"/>
    <x v="0"/>
    <s v="No"/>
    <n v="2"/>
    <s v="No"/>
    <x v="0"/>
    <x v="0"/>
    <s v="22-Oct-1958"/>
    <x v="444"/>
    <s v="Tier - 2"/>
    <s v="Tier - 2"/>
    <s v="R1024"/>
    <n v="64"/>
  </r>
  <r>
    <n v="27.265000000000001"/>
    <n v="4.25"/>
    <s v="No"/>
    <x v="0"/>
    <s v="Yes"/>
    <n v="1"/>
    <s v="No"/>
    <x v="1"/>
    <x v="2"/>
    <s v="21-Jun-1958"/>
    <x v="445"/>
    <s v="Tier - 2"/>
    <s v="Tier - 2"/>
    <s v="R1013"/>
    <n v="64"/>
  </r>
  <r>
    <n v="26.7"/>
    <n v="5.23"/>
    <s v="No"/>
    <x v="0"/>
    <s v="Yes"/>
    <n v="1"/>
    <s v="Yes"/>
    <x v="1"/>
    <x v="2"/>
    <s v="27-Aug-1985"/>
    <x v="446"/>
    <s v="Tier - 2"/>
    <s v="Tier - 3"/>
    <s v="R1012"/>
    <n v="37"/>
  </r>
  <r>
    <n v="29.925000000000001"/>
    <n v="5.96"/>
    <s v="Yes"/>
    <x v="0"/>
    <s v="Yes"/>
    <n v="1"/>
    <s v="Yes"/>
    <x v="0"/>
    <x v="1"/>
    <s v="8-Aug-1993"/>
    <x v="447"/>
    <s v="Tier - 2"/>
    <s v="Tier - 1"/>
    <s v="R1024"/>
    <n v="29"/>
  </r>
  <r>
    <n v="19.95"/>
    <n v="4.29"/>
    <s v="Yes"/>
    <x v="0"/>
    <s v="No"/>
    <n v="2"/>
    <s v="Yes"/>
    <x v="2"/>
    <x v="2"/>
    <s v="6-Oct-1987"/>
    <x v="448"/>
    <s v="Tier - 2"/>
    <s v="Tier - 1"/>
    <s v="R1011"/>
    <n v="35"/>
  </r>
  <r>
    <n v="24.225000000000001"/>
    <n v="4.09"/>
    <s v="No"/>
    <x v="0"/>
    <s v="No"/>
    <n v="0"/>
    <s v="No"/>
    <x v="2"/>
    <x v="2"/>
    <s v="6-Jul-1982"/>
    <x v="449"/>
    <s v="Tier - 2"/>
    <s v="Tier - 1"/>
    <s v="R1026"/>
    <n v="40"/>
  </r>
  <r>
    <n v="28.12"/>
    <n v="4.88"/>
    <s v="No"/>
    <x v="0"/>
    <s v="No"/>
    <n v="0"/>
    <s v="Yes"/>
    <x v="1"/>
    <x v="2"/>
    <s v="11-Sep-1974"/>
    <x v="450"/>
    <s v="Tier - 2"/>
    <s v="Tier - 3"/>
    <s v="R1012"/>
    <n v="48"/>
  </r>
  <r>
    <n v="23.21"/>
    <n v="6.76"/>
    <s v="No"/>
    <x v="0"/>
    <s v="No"/>
    <n v="0"/>
    <s v="Yes"/>
    <x v="2"/>
    <x v="0"/>
    <s v="6-Aug-1988"/>
    <x v="451"/>
    <s v="Tier - 2"/>
    <s v="Tier - 2"/>
    <s v="R1012"/>
    <n v="34"/>
  </r>
  <r>
    <n v="23.98"/>
    <n v="10.67"/>
    <s v="No"/>
    <x v="0"/>
    <s v="No"/>
    <n v="0"/>
    <s v="No"/>
    <x v="2"/>
    <x v="0"/>
    <s v="21-Aug-1988"/>
    <x v="452"/>
    <s v="Tier - 2"/>
    <s v="Tier - 1"/>
    <s v="R1012"/>
    <n v="34"/>
  </r>
  <r>
    <n v="30"/>
    <n v="6.21"/>
    <s v="No"/>
    <x v="0"/>
    <s v="No"/>
    <n v="0"/>
    <s v="Yes"/>
    <x v="0"/>
    <x v="1"/>
    <s v="8-Sep-2002"/>
    <x v="453"/>
    <s v="Tier - 2"/>
    <s v="Tier - 1"/>
    <s v="R1011"/>
    <n v="20"/>
  </r>
  <r>
    <n v="17.350000000000001"/>
    <n v="5.03"/>
    <s v="Yes"/>
    <x v="0"/>
    <s v="No"/>
    <n v="0"/>
    <s v="Yes"/>
    <x v="3"/>
    <x v="2"/>
    <s v="30-Jul-1972"/>
    <x v="454"/>
    <s v="Tier - 2"/>
    <s v="Tier - 2"/>
    <s v="R1023"/>
    <n v="50"/>
  </r>
  <r>
    <n v="22.704999999999998"/>
    <n v="5.27"/>
    <s v="No"/>
    <x v="0"/>
    <s v="No"/>
    <n v="0"/>
    <s v="No"/>
    <x v="2"/>
    <x v="2"/>
    <s v="24-Aug-2003"/>
    <x v="455"/>
    <s v="Tier - 2"/>
    <s v="Tier - 3"/>
    <s v="R1011"/>
    <n v="19"/>
  </r>
  <r>
    <n v="25.41"/>
    <n v="10.53"/>
    <s v="Yes"/>
    <x v="0"/>
    <s v="No"/>
    <n v="1"/>
    <s v="Yes"/>
    <x v="1"/>
    <x v="0"/>
    <s v="8-Aug-1969"/>
    <x v="456"/>
    <s v="Tier - 2"/>
    <s v="Tier - 3"/>
    <s v="R1026"/>
    <n v="53"/>
  </r>
  <r>
    <n v="18.23"/>
    <n v="5.78"/>
    <s v="No"/>
    <x v="0"/>
    <s v="Yes"/>
    <n v="1"/>
    <s v="Yes"/>
    <x v="3"/>
    <x v="1"/>
    <s v="5-Dec-1965"/>
    <x v="457"/>
    <s v="Tier - 2"/>
    <s v="Tier - 3"/>
    <s v="R1026"/>
    <n v="57"/>
  </r>
  <r>
    <n v="24.7"/>
    <n v="4.3600000000000003"/>
    <s v="No"/>
    <x v="0"/>
    <s v="Yes"/>
    <n v="1"/>
    <s v="Yes"/>
    <x v="2"/>
    <x v="2"/>
    <s v="28-Sep-1995"/>
    <x v="458"/>
    <s v="Tier - 2"/>
    <s v="Tier - 3"/>
    <s v="R1012"/>
    <n v="27"/>
  </r>
  <r>
    <n v="37.4"/>
    <n v="9.7200000000000006"/>
    <s v="Yes"/>
    <x v="0"/>
    <s v="Yes"/>
    <n v="1"/>
    <s v="No"/>
    <x v="0"/>
    <x v="0"/>
    <s v="10-Oct-1958"/>
    <x v="459"/>
    <s v="Tier - 2"/>
    <s v="Tier - 2"/>
    <s v="R1012"/>
    <n v="64"/>
  </r>
  <r>
    <n v="26.885000000000002"/>
    <n v="5.18"/>
    <s v="No"/>
    <x v="0"/>
    <s v="Yes"/>
    <n v="1"/>
    <s v="Yes"/>
    <x v="1"/>
    <x v="2"/>
    <s v="23-Dec-1995"/>
    <x v="460"/>
    <s v="Tier - 2"/>
    <s v="Tier - 1"/>
    <s v="R1013"/>
    <n v="27"/>
  </r>
  <r>
    <n v="25.27"/>
    <n v="5.29"/>
    <s v="No"/>
    <x v="0"/>
    <s v="Yes"/>
    <n v="1"/>
    <s v="Yes"/>
    <x v="1"/>
    <x v="2"/>
    <s v="25-Jun-2001"/>
    <x v="461"/>
    <s v="Tier - 2"/>
    <s v="Tier - 1"/>
    <s v="R1013"/>
    <n v="21"/>
  </r>
  <r>
    <n v="23.655000000000001"/>
    <n v="4.8600000000000003"/>
    <s v="Yes"/>
    <x v="0"/>
    <s v="No"/>
    <n v="0"/>
    <s v="Yes"/>
    <x v="2"/>
    <x v="2"/>
    <s v="25-Jun-1963"/>
    <x v="462"/>
    <s v="Tier - 2"/>
    <s v="Tier - 2"/>
    <s v="R1023"/>
    <n v="59"/>
  </r>
  <r>
    <n v="55.05"/>
    <n v="7.66"/>
    <s v="No"/>
    <x v="0"/>
    <s v="No"/>
    <n v="0"/>
    <s v="No"/>
    <x v="0"/>
    <x v="0"/>
    <s v="10-Jul-1970"/>
    <x v="463"/>
    <s v="Tier - 2"/>
    <s v="Tier - 2"/>
    <s v="R1011"/>
    <n v="52"/>
  </r>
  <r>
    <n v="24.89"/>
    <n v="6.1"/>
    <s v="Yes"/>
    <x v="0"/>
    <s v="Yes"/>
    <n v="1"/>
    <s v="Yes"/>
    <x v="2"/>
    <x v="1"/>
    <s v="24-Jul-1975"/>
    <x v="464"/>
    <s v="Tier - 2"/>
    <s v="Tier - 1"/>
    <s v="R1026"/>
    <n v="47"/>
  </r>
  <r>
    <n v="18.715"/>
    <n v="4.4400000000000004"/>
    <s v="No"/>
    <x v="0"/>
    <s v="No"/>
    <n v="0"/>
    <s v="No"/>
    <x v="2"/>
    <x v="2"/>
    <s v="25-Sep-1977"/>
    <x v="465"/>
    <s v="Tier - 2"/>
    <s v="Tier - 1"/>
    <s v="R1012"/>
    <n v="45"/>
  </r>
  <r>
    <n v="28.12"/>
    <n v="6.15"/>
    <s v="No"/>
    <x v="0"/>
    <s v="No"/>
    <n v="0"/>
    <s v="Yes"/>
    <x v="1"/>
    <x v="1"/>
    <s v="5-Nov-1993"/>
    <x v="466"/>
    <s v="Tier - 2"/>
    <s v="Tier - 1"/>
    <s v="R1024"/>
    <n v="29"/>
  </r>
  <r>
    <n v="26.6"/>
    <n v="4.53"/>
    <s v="No"/>
    <x v="0"/>
    <s v="No"/>
    <n v="0"/>
    <s v="Yes"/>
    <x v="1"/>
    <x v="2"/>
    <s v="28-Aug-1974"/>
    <x v="467"/>
    <s v="Tier - 2"/>
    <s v="Tier - 1"/>
    <s v="R1012"/>
    <n v="48"/>
  </r>
  <r>
    <n v="30.114999999999998"/>
    <n v="5.48"/>
    <s v="No"/>
    <x v="1"/>
    <s v="No"/>
    <n v="1"/>
    <s v="No"/>
    <x v="0"/>
    <x v="2"/>
    <s v="23-Sep-1989"/>
    <x v="468"/>
    <s v="Tier - 2"/>
    <s v="Tier - 2"/>
    <s v="R1024"/>
    <n v="33"/>
  </r>
  <r>
    <n v="24.605"/>
    <n v="5.48"/>
    <s v="No"/>
    <x v="0"/>
    <s v="No"/>
    <n v="0"/>
    <s v="Yes"/>
    <x v="2"/>
    <x v="2"/>
    <s v="19-Oct-1995"/>
    <x v="469"/>
    <s v="Tier - 2"/>
    <s v="Tier - 3"/>
    <s v="R1024"/>
    <n v="27"/>
  </r>
  <r>
    <n v="29.6"/>
    <n v="8.1"/>
    <s v="No"/>
    <x v="0"/>
    <s v="No"/>
    <n v="0"/>
    <s v="No"/>
    <x v="1"/>
    <x v="0"/>
    <s v="8-Aug-1974"/>
    <x v="470"/>
    <s v="Tier - 2"/>
    <s v="Tier - 3"/>
    <s v="R1011"/>
    <n v="48"/>
  </r>
  <r>
    <n v="24.42"/>
    <n v="7.16"/>
    <s v="No"/>
    <x v="0"/>
    <s v="No"/>
    <n v="0"/>
    <s v="Yes"/>
    <x v="2"/>
    <x v="0"/>
    <s v="10-Sep-2003"/>
    <x v="471"/>
    <s v="Tier - 2"/>
    <s v="Tier - 2"/>
    <s v="R1011"/>
    <n v="19"/>
  </r>
  <r>
    <n v="20.9"/>
    <n v="4.55"/>
    <s v="Yes"/>
    <x v="0"/>
    <s v="Yes"/>
    <n v="1"/>
    <s v="Yes"/>
    <x v="2"/>
    <x v="2"/>
    <s v="21-Oct-1968"/>
    <x v="472"/>
    <s v="Tier - 2"/>
    <s v="Tier - 3"/>
    <s v="R1012"/>
    <n v="54"/>
  </r>
  <r>
    <n v="22.895"/>
    <n v="6.03"/>
    <s v="No"/>
    <x v="0"/>
    <s v="No"/>
    <n v="0"/>
    <s v="Yes"/>
    <x v="2"/>
    <x v="1"/>
    <s v="25-Aug-1977"/>
    <x v="473"/>
    <s v="Tier - 2"/>
    <s v="Tier - 3"/>
    <s v="R1023"/>
    <n v="45"/>
  </r>
  <r>
    <n v="28.3"/>
    <n v="5.47"/>
    <s v="Yes"/>
    <x v="0"/>
    <s v="Yes"/>
    <n v="1"/>
    <s v="Yes"/>
    <x v="1"/>
    <x v="2"/>
    <s v="16-Jul-1980"/>
    <x v="474"/>
    <s v="Tier - 2"/>
    <s v="Tier - 3"/>
    <s v="R1012"/>
    <n v="42"/>
  </r>
  <r>
    <n v="54.3"/>
    <n v="4.1500000000000004"/>
    <s v="Yes"/>
    <x v="0"/>
    <s v="No"/>
    <n v="1"/>
    <s v="No"/>
    <x v="0"/>
    <x v="2"/>
    <s v="22-Aug-1971"/>
    <x v="475"/>
    <s v="Tier - 2"/>
    <s v="Tier - 2"/>
    <s v="R1023"/>
    <n v="51"/>
  </r>
  <r>
    <n v="33.344999999999999"/>
    <n v="11.32"/>
    <s v="Yes"/>
    <x v="0"/>
    <s v="No"/>
    <n v="1"/>
    <s v="No"/>
    <x v="0"/>
    <x v="0"/>
    <s v="10-Jun-1996"/>
    <x v="476"/>
    <s v="Tier - 2"/>
    <s v="Tier - 3"/>
    <s v="R1013"/>
    <n v="26"/>
  </r>
  <r>
    <n v="33"/>
    <n v="9.51"/>
    <s v="Yes"/>
    <x v="0"/>
    <s v="No"/>
    <n v="0"/>
    <s v="No"/>
    <x v="0"/>
    <x v="0"/>
    <s v="26-Dec-2003"/>
    <x v="477"/>
    <s v="Tier - 2"/>
    <s v="Tier - 2"/>
    <s v="R1011"/>
    <n v="19"/>
  </r>
  <r>
    <n v="28.024999999999999"/>
    <n v="7.67"/>
    <s v="Yes"/>
    <x v="0"/>
    <s v="No"/>
    <n v="1"/>
    <s v="Yes"/>
    <x v="1"/>
    <x v="0"/>
    <s v="28-Jun-2002"/>
    <x v="478"/>
    <s v="Tier - 2"/>
    <s v="Tier - 3"/>
    <s v="R1013"/>
    <n v="20"/>
  </r>
  <r>
    <n v="28.69"/>
    <n v="6.23"/>
    <s v="No"/>
    <x v="0"/>
    <s v="No"/>
    <n v="1"/>
    <s v="Yes"/>
    <x v="1"/>
    <x v="1"/>
    <s v="16-Sep-1965"/>
    <x v="479"/>
    <s v="Tier - 2"/>
    <s v="Tier - 2"/>
    <s v="R1026"/>
    <n v="57"/>
  </r>
  <r>
    <n v="40.28"/>
    <n v="8.9"/>
    <s v="No"/>
    <x v="0"/>
    <s v="No"/>
    <n v="0"/>
    <s v="No"/>
    <x v="0"/>
    <x v="0"/>
    <s v="7-Jun-1964"/>
    <x v="480"/>
    <s v="Tier - 2"/>
    <s v="Tier - 2"/>
    <s v="R1012"/>
    <n v="59"/>
  </r>
  <r>
    <n v="37.299999999999997"/>
    <n v="7.79"/>
    <s v="Yes"/>
    <x v="0"/>
    <s v="No"/>
    <n v="0"/>
    <s v="No"/>
    <x v="0"/>
    <x v="0"/>
    <s v="18-Aug-2004"/>
    <x v="481"/>
    <s v="Tier - 2"/>
    <s v="Tier - 2"/>
    <s v="R1019"/>
    <n v="18"/>
  </r>
  <r>
    <n v="54.47"/>
    <n v="4.49"/>
    <s v="Yes"/>
    <x v="0"/>
    <s v="No"/>
    <n v="2"/>
    <s v="No"/>
    <x v="0"/>
    <x v="2"/>
    <s v="22-Oct-1982"/>
    <x v="482"/>
    <s v="Tier - 2"/>
    <s v="Tier - 1"/>
    <s v="R1013"/>
    <n v="40"/>
  </r>
  <r>
    <n v="38.06"/>
    <n v="5.24"/>
    <s v="Yes"/>
    <x v="0"/>
    <s v="Yes"/>
    <n v="1"/>
    <s v="No"/>
    <x v="0"/>
    <x v="2"/>
    <s v="25-Aug-1975"/>
    <x v="483"/>
    <s v="Tier - 2"/>
    <s v="Tier - 3"/>
    <s v="R1026"/>
    <n v="47"/>
  </r>
  <r>
    <n v="51.47"/>
    <n v="9.6"/>
    <s v="No"/>
    <x v="0"/>
    <s v="No"/>
    <n v="0"/>
    <s v="No"/>
    <x v="0"/>
    <x v="0"/>
    <s v="12-Jul-1963"/>
    <x v="484"/>
    <s v="Tier - 2"/>
    <s v="Tier - 3"/>
    <s v="R1023"/>
    <n v="59"/>
  </r>
  <r>
    <n v="29.8"/>
    <n v="5.78"/>
    <s v="Yes"/>
    <x v="0"/>
    <s v="No"/>
    <n v="0"/>
    <s v="No"/>
    <x v="1"/>
    <x v="1"/>
    <s v="1-Nov-2003"/>
    <x v="485"/>
    <s v="Tier - 2"/>
    <s v="Tier - 3"/>
    <s v="R1012"/>
    <n v="19"/>
  </r>
  <r>
    <n v="49.77"/>
    <n v="7.02"/>
    <s v="No"/>
    <x v="0"/>
    <s v="No"/>
    <n v="0"/>
    <s v="No"/>
    <x v="0"/>
    <x v="0"/>
    <s v="18-Oct-1992"/>
    <x v="486"/>
    <s v="Tier - 2"/>
    <s v="Tier - 1"/>
    <s v="R1012"/>
    <n v="30"/>
  </r>
  <r>
    <n v="25.555"/>
    <n v="4.09"/>
    <s v="Yes"/>
    <x v="0"/>
    <s v="No"/>
    <n v="0"/>
    <s v="Yes"/>
    <x v="1"/>
    <x v="2"/>
    <s v="2-Nov-2003"/>
    <x v="487"/>
    <s v="Tier - 2"/>
    <s v="Tier - 1"/>
    <s v="R1012"/>
    <n v="19"/>
  </r>
  <r>
    <n v="29.64"/>
    <n v="4.93"/>
    <s v="No"/>
    <x v="0"/>
    <s v="Yes"/>
    <n v="1"/>
    <s v="No"/>
    <x v="1"/>
    <x v="2"/>
    <s v="8-Jun-1971"/>
    <x v="488"/>
    <s v="Tier - 1"/>
    <s v="Tier - 1"/>
    <s v="R1012"/>
    <n v="52"/>
  </r>
  <r>
    <n v="53.93"/>
    <n v="5.34"/>
    <s v="Yes"/>
    <x v="0"/>
    <s v="No"/>
    <n v="2"/>
    <s v="No"/>
    <x v="0"/>
    <x v="2"/>
    <s v="16-Jun-1965"/>
    <x v="489"/>
    <s v="Tier - 1"/>
    <s v="Tier - 2"/>
    <s v="R1023"/>
    <n v="57"/>
  </r>
  <r>
    <n v="28.024999999999999"/>
    <n v="5.65"/>
    <s v="No"/>
    <x v="0"/>
    <s v="No"/>
    <n v="1"/>
    <s v="Yes"/>
    <x v="1"/>
    <x v="2"/>
    <s v="12-Jul-1968"/>
    <x v="490"/>
    <s v="Tier - 1"/>
    <s v="Tier - 1"/>
    <s v="R1026"/>
    <n v="54"/>
  </r>
  <r>
    <n v="27.5"/>
    <n v="4.49"/>
    <s v="No"/>
    <x v="0"/>
    <s v="No"/>
    <n v="0"/>
    <s v="No"/>
    <x v="1"/>
    <x v="2"/>
    <s v="16-Nov-1963"/>
    <x v="491"/>
    <s v="Tier - 1"/>
    <s v="Tier - 2"/>
    <s v="R1012"/>
    <n v="59"/>
  </r>
  <r>
    <n v="21.8"/>
    <n v="10.55"/>
    <s v="No"/>
    <x v="0"/>
    <s v="No"/>
    <n v="0"/>
    <s v="Yes"/>
    <x v="2"/>
    <x v="0"/>
    <s v="25-Aug-2002"/>
    <x v="492"/>
    <s v="Tier - 1"/>
    <s v="Tier - 1"/>
    <s v="R1012"/>
    <n v="20"/>
  </r>
  <r>
    <n v="26.41"/>
    <n v="4.92"/>
    <s v="Yes"/>
    <x v="0"/>
    <s v="Yes"/>
    <n v="1"/>
    <s v="Yes"/>
    <x v="1"/>
    <x v="2"/>
    <s v="26-Jul-1970"/>
    <x v="493"/>
    <s v="Tier - 1"/>
    <s v="Tier - 3"/>
    <s v="R1012"/>
    <n v="52"/>
  </r>
  <r>
    <n v="27.835000000000001"/>
    <n v="5.9"/>
    <s v="Yes"/>
    <x v="0"/>
    <s v="No"/>
    <n v="1"/>
    <s v="Yes"/>
    <x v="1"/>
    <x v="1"/>
    <s v="25-Oct-1990"/>
    <x v="494"/>
    <s v="Tier - 1"/>
    <s v="Tier - 3"/>
    <s v="R1013"/>
    <n v="32"/>
  </r>
  <r>
    <n v="51.74"/>
    <n v="4.9800000000000004"/>
    <s v="Yes"/>
    <x v="0"/>
    <s v="No"/>
    <n v="2"/>
    <s v="No"/>
    <x v="0"/>
    <x v="2"/>
    <s v="1-Jul-1994"/>
    <x v="495"/>
    <s v="Tier - 1"/>
    <s v="Tier - 3"/>
    <s v="R1013"/>
    <n v="28"/>
  </r>
  <r>
    <n v="23.37"/>
    <n v="5.8"/>
    <s v="No"/>
    <x v="0"/>
    <s v="No"/>
    <n v="0"/>
    <s v="Yes"/>
    <x v="2"/>
    <x v="1"/>
    <s v="14-Jul-2003"/>
    <x v="496"/>
    <s v="Tier - 1"/>
    <s v="Tier - 1"/>
    <s v="R1012"/>
    <n v="19"/>
  </r>
  <r>
    <n v="29.7"/>
    <n v="6.21"/>
    <s v="Yes"/>
    <x v="0"/>
    <s v="Yes"/>
    <n v="1"/>
    <s v="Yes"/>
    <x v="1"/>
    <x v="1"/>
    <s v="21-Jun-1966"/>
    <x v="497"/>
    <s v="Tier - 1"/>
    <s v="Tier - 3"/>
    <s v="R1012"/>
    <n v="56"/>
  </r>
  <r>
    <n v="20.045000000000002"/>
    <n v="6.17"/>
    <s v="No"/>
    <x v="0"/>
    <s v="Yes"/>
    <n v="1"/>
    <s v="Yes"/>
    <x v="2"/>
    <x v="1"/>
    <s v="10-Oct-1979"/>
    <x v="498"/>
    <s v="Tier - 1"/>
    <s v="Tier - 2"/>
    <s v="R1012"/>
    <n v="43"/>
  </r>
  <r>
    <n v="27.83"/>
    <n v="5.36"/>
    <s v="No"/>
    <x v="0"/>
    <s v="No"/>
    <n v="2"/>
    <s v="No"/>
    <x v="1"/>
    <x v="2"/>
    <s v="26-Aug-1997"/>
    <x v="499"/>
    <s v="Tier - 1"/>
    <s v="Tier - 2"/>
    <s v="R1024"/>
    <n v="25"/>
  </r>
  <r>
    <n v="28.93"/>
    <n v="5.2"/>
    <s v="No"/>
    <x v="0"/>
    <s v="No"/>
    <n v="0"/>
    <s v="Yes"/>
    <x v="1"/>
    <x v="2"/>
    <s v="12-Nov-1979"/>
    <x v="500"/>
    <s v="Tier - 1"/>
    <s v="Tier - 3"/>
    <s v="R1012"/>
    <n v="43"/>
  </r>
  <r>
    <n v="33.82"/>
    <n v="5.42"/>
    <s v="No"/>
    <x v="0"/>
    <s v="No"/>
    <n v="0"/>
    <s v="No"/>
    <x v="0"/>
    <x v="2"/>
    <s v="4-Dec-1989"/>
    <x v="501"/>
    <s v="Tier - 1"/>
    <s v="Tier - 2"/>
    <s v="R1017"/>
    <n v="33"/>
  </r>
  <r>
    <n v="20.234999999999999"/>
    <n v="6.84"/>
    <s v="No"/>
    <x v="0"/>
    <s v="No"/>
    <n v="0"/>
    <s v="Yes"/>
    <x v="2"/>
    <x v="0"/>
    <s v="17-Oct-1977"/>
    <x v="502"/>
    <s v="Tier - 1"/>
    <s v="Tier - 2"/>
    <s v="R1013"/>
    <n v="45"/>
  </r>
  <r>
    <n v="49.2"/>
    <n v="10.9"/>
    <s v="Yes"/>
    <x v="0"/>
    <s v="Yes"/>
    <n v="1"/>
    <s v="No"/>
    <x v="0"/>
    <x v="0"/>
    <s v="28-Sep-2001"/>
    <x v="503"/>
    <s v="Tier - 1"/>
    <s v="Tier - 2"/>
    <s v="R1011"/>
    <n v="21"/>
  </r>
  <r>
    <n v="26.4"/>
    <n v="4.87"/>
    <s v="Yes"/>
    <x v="0"/>
    <s v="No"/>
    <n v="0"/>
    <s v="Yes"/>
    <x v="1"/>
    <x v="2"/>
    <s v="27-Jun-1975"/>
    <x v="504"/>
    <s v="Tier - 1"/>
    <s v="Tier - 3"/>
    <s v="R1023"/>
    <n v="47"/>
  </r>
  <r>
    <n v="28.38"/>
    <n v="6.07"/>
    <s v="No"/>
    <x v="0"/>
    <s v="No"/>
    <n v="1"/>
    <s v="Yes"/>
    <x v="1"/>
    <x v="1"/>
    <s v="17-Oct-1965"/>
    <x v="505"/>
    <s v="Tier - 1"/>
    <s v="Tier - 2"/>
    <s v="R1012"/>
    <n v="57"/>
  </r>
  <r>
    <n v="24.64"/>
    <n v="4.33"/>
    <s v="No"/>
    <x v="0"/>
    <s v="No"/>
    <n v="0"/>
    <s v="Yes"/>
    <x v="2"/>
    <x v="2"/>
    <s v="24-Oct-1999"/>
    <x v="506"/>
    <s v="Tier - 1"/>
    <s v="Tier - 1"/>
    <s v="R1012"/>
    <n v="23"/>
  </r>
  <r>
    <n v="39.71"/>
    <n v="5.83"/>
    <s v="No"/>
    <x v="0"/>
    <s v="No"/>
    <n v="1"/>
    <s v="No"/>
    <x v="0"/>
    <x v="1"/>
    <s v="12-Jul-1993"/>
    <x v="507"/>
    <s v="Tier - 1"/>
    <s v="Tier - 1"/>
    <s v="R1012"/>
    <n v="29"/>
  </r>
  <r>
    <n v="22.22"/>
    <n v="5.5"/>
    <s v="No"/>
    <x v="0"/>
    <s v="No"/>
    <n v="0"/>
    <s v="Yes"/>
    <x v="2"/>
    <x v="2"/>
    <s v="4-Jul-1963"/>
    <x v="508"/>
    <s v="Tier - 1"/>
    <s v="Tier - 2"/>
    <s v="R1026"/>
    <n v="59"/>
  </r>
  <r>
    <n v="33.344999999999999"/>
    <n v="4.79"/>
    <s v="No"/>
    <x v="0"/>
    <s v="Yes"/>
    <n v="1"/>
    <s v="No"/>
    <x v="0"/>
    <x v="2"/>
    <s v="10-Sep-2004"/>
    <x v="509"/>
    <s v="Tier - 1"/>
    <s v="Tier - 3"/>
    <s v="R1013"/>
    <n v="18"/>
  </r>
  <r>
    <n v="24.42"/>
    <n v="5.81"/>
    <s v="No"/>
    <x v="0"/>
    <s v="No"/>
    <n v="1"/>
    <s v="Yes"/>
    <x v="2"/>
    <x v="1"/>
    <s v="3-Aug-1995"/>
    <x v="510"/>
    <s v="Tier - 1"/>
    <s v="Tier - 1"/>
    <s v="R1013"/>
    <n v="27"/>
  </r>
  <r>
    <n v="29.81"/>
    <n v="5.58"/>
    <s v="No"/>
    <x v="0"/>
    <s v="No"/>
    <n v="0"/>
    <s v="Yes"/>
    <x v="1"/>
    <x v="2"/>
    <s v="25-Dec-1992"/>
    <x v="511"/>
    <s v="Tier - 1"/>
    <s v="Tier - 3"/>
    <s v="R1011"/>
    <n v="30"/>
  </r>
  <r>
    <n v="51.18"/>
    <n v="4.4000000000000004"/>
    <s v="Yes"/>
    <x v="0"/>
    <s v="No"/>
    <n v="2"/>
    <s v="No"/>
    <x v="0"/>
    <x v="2"/>
    <s v="4-Jul-1995"/>
    <x v="512"/>
    <s v="Tier - 1"/>
    <s v="Tier - 3"/>
    <s v="R1012"/>
    <n v="27"/>
  </r>
  <r>
    <n v="51.37"/>
    <n v="8.18"/>
    <s v="Yes"/>
    <x v="0"/>
    <s v="No"/>
    <n v="0"/>
    <s v="No"/>
    <x v="0"/>
    <x v="0"/>
    <s v="15-Dec-1999"/>
    <x v="513"/>
    <s v="Tier - 1"/>
    <s v="Tier - 2"/>
    <s v="R1013"/>
    <n v="23"/>
  </r>
  <r>
    <n v="36.19"/>
    <n v="5.52"/>
    <s v="Yes"/>
    <x v="0"/>
    <s v="No"/>
    <n v="0"/>
    <s v="No"/>
    <x v="0"/>
    <x v="2"/>
    <s v="26-Sep-1964"/>
    <x v="514"/>
    <s v="Tier - 1"/>
    <s v="Tier - 2"/>
    <s v="R1012"/>
    <n v="58"/>
  </r>
  <r>
    <n v="25.9"/>
    <n v="4.84"/>
    <s v="No"/>
    <x v="0"/>
    <s v="No"/>
    <n v="0"/>
    <s v="Yes"/>
    <x v="1"/>
    <x v="2"/>
    <s v="12-Aug-1986"/>
    <x v="515"/>
    <s v="Tier - 1"/>
    <s v="Tier - 3"/>
    <s v="R1011"/>
    <n v="36"/>
  </r>
  <r>
    <n v="35.72"/>
    <n v="4.08"/>
    <s v="No"/>
    <x v="0"/>
    <s v="Yes"/>
    <n v="1"/>
    <s v="No"/>
    <x v="0"/>
    <x v="2"/>
    <s v="23-Sep-1998"/>
    <x v="516"/>
    <s v="Tier - 1"/>
    <s v="Tier - 1"/>
    <s v="R1019"/>
    <n v="24"/>
  </r>
  <r>
    <n v="27.94"/>
    <n v="4.4800000000000004"/>
    <s v="No"/>
    <x v="0"/>
    <s v="Yes"/>
    <n v="1"/>
    <s v="Yes"/>
    <x v="1"/>
    <x v="2"/>
    <s v="17-Oct-1970"/>
    <x v="517"/>
    <s v="Tier - 1"/>
    <s v="Tier - 3"/>
    <s v="R1012"/>
    <n v="52"/>
  </r>
  <r>
    <n v="27.1"/>
    <n v="5.73"/>
    <s v="No"/>
    <x v="0"/>
    <s v="No"/>
    <n v="0"/>
    <s v="Yes"/>
    <x v="1"/>
    <x v="1"/>
    <s v="30-Aug-1967"/>
    <x v="518"/>
    <s v="Tier - 1"/>
    <s v="Tier - 1"/>
    <s v="R1023"/>
    <n v="55"/>
  </r>
  <r>
    <n v="18.3"/>
    <n v="5.46"/>
    <s v="Yes"/>
    <x v="0"/>
    <s v="Yes"/>
    <n v="1"/>
    <s v="Yes"/>
    <x v="3"/>
    <x v="2"/>
    <s v="19-Nov-1979"/>
    <x v="519"/>
    <s v="Tier - 1"/>
    <s v="Tier - 1"/>
    <s v="R1013"/>
    <n v="43"/>
  </r>
  <r>
    <n v="25.3"/>
    <n v="5.0199999999999996"/>
    <s v="Yes"/>
    <x v="0"/>
    <s v="No"/>
    <n v="1"/>
    <s v="Yes"/>
    <x v="1"/>
    <x v="2"/>
    <s v="28-Nov-1995"/>
    <x v="520"/>
    <s v="Tier - 1"/>
    <s v="Tier - 1"/>
    <s v="R1012"/>
    <n v="27"/>
  </r>
  <r>
    <n v="38.83"/>
    <n v="6.36"/>
    <s v="No"/>
    <x v="0"/>
    <s v="No"/>
    <n v="1"/>
    <s v="No"/>
    <x v="0"/>
    <x v="1"/>
    <s v="15-Oct-1979"/>
    <x v="521"/>
    <s v="Tier - 1"/>
    <s v="Tier - 2"/>
    <s v="R1013"/>
    <n v="43"/>
  </r>
  <r>
    <n v="27.6"/>
    <n v="5.36"/>
    <s v="No"/>
    <x v="0"/>
    <s v="No"/>
    <n v="1"/>
    <s v="No"/>
    <x v="1"/>
    <x v="2"/>
    <s v="18-Dec-1962"/>
    <x v="522"/>
    <s v="Tier - 1"/>
    <s v="Tier - 1"/>
    <s v="R1023"/>
    <n v="60"/>
  </r>
  <r>
    <n v="46.4"/>
    <n v="8.3699999999999992"/>
    <s v="Yes"/>
    <x v="0"/>
    <s v="Yes"/>
    <n v="1"/>
    <s v="No"/>
    <x v="0"/>
    <x v="0"/>
    <s v="24-Jul-2003"/>
    <x v="523"/>
    <s v="Tier - 1"/>
    <s v="Tier - 3"/>
    <s v="R1012"/>
    <n v="19"/>
  </r>
  <r>
    <n v="51.92"/>
    <n v="5.18"/>
    <s v="Yes"/>
    <x v="0"/>
    <s v="Yes"/>
    <n v="1"/>
    <s v="No"/>
    <x v="0"/>
    <x v="2"/>
    <s v="6-Dec-1963"/>
    <x v="524"/>
    <s v="Tier - 1"/>
    <s v="Tier - 1"/>
    <s v="R1026"/>
    <n v="59"/>
  </r>
  <r>
    <n v="32.395000000000003"/>
    <n v="5.68"/>
    <s v="Yes"/>
    <x v="0"/>
    <s v="No"/>
    <n v="1"/>
    <s v="No"/>
    <x v="0"/>
    <x v="2"/>
    <s v="27-Sep-1995"/>
    <x v="525"/>
    <s v="Tier - 1"/>
    <s v="Tier - 2"/>
    <s v="R1024"/>
    <n v="27"/>
  </r>
  <r>
    <n v="46.19"/>
    <n v="7.31"/>
    <s v="Yes"/>
    <x v="0"/>
    <s v="Yes"/>
    <n v="1"/>
    <s v="No"/>
    <x v="0"/>
    <x v="0"/>
    <s v="3-Aug-1969"/>
    <x v="526"/>
    <s v="Tier - 1"/>
    <s v="Tier - 3"/>
    <s v="R1012"/>
    <n v="53"/>
  </r>
  <r>
    <n v="27.93"/>
    <n v="4.67"/>
    <s v="No"/>
    <x v="0"/>
    <s v="Yes"/>
    <n v="1"/>
    <s v="No"/>
    <x v="1"/>
    <x v="2"/>
    <s v="20-Oct-1963"/>
    <x v="527"/>
    <s v="Tier - 1"/>
    <s v="Tier - 1"/>
    <s v="R1026"/>
    <n v="59"/>
  </r>
  <r>
    <n v="45.62"/>
    <n v="6.87"/>
    <s v="No"/>
    <x v="0"/>
    <s v="No"/>
    <n v="0"/>
    <s v="No"/>
    <x v="0"/>
    <x v="0"/>
    <s v="6-Aug-1998"/>
    <x v="528"/>
    <s v="Tier - 1"/>
    <s v="Tier - 3"/>
    <s v="R1011"/>
    <n v="24"/>
  </r>
  <r>
    <n v="35.31"/>
    <n v="5.87"/>
    <s v="No"/>
    <x v="0"/>
    <s v="Yes"/>
    <n v="1"/>
    <s v="No"/>
    <x v="0"/>
    <x v="1"/>
    <s v="24-Oct-1988"/>
    <x v="529"/>
    <s v="Tier - 1"/>
    <s v="Tier - 3"/>
    <s v="R1013"/>
    <n v="34"/>
  </r>
  <r>
    <n v="30.4"/>
    <n v="4.07"/>
    <s v="Yes"/>
    <x v="0"/>
    <s v="No"/>
    <n v="1"/>
    <s v="No"/>
    <x v="0"/>
    <x v="2"/>
    <s v="19-Dec-1983"/>
    <x v="530"/>
    <s v="Tier - 1"/>
    <s v="Tier - 3"/>
    <s v="R1011"/>
    <n v="39"/>
  </r>
  <r>
    <n v="20.13"/>
    <n v="6.47"/>
    <s v="No"/>
    <x v="0"/>
    <s v="Yes"/>
    <n v="1"/>
    <s v="Yes"/>
    <x v="2"/>
    <x v="0"/>
    <s v="5-Jun-1989"/>
    <x v="531"/>
    <s v="Tier - 1"/>
    <s v="Tier - 3"/>
    <s v="R1011"/>
    <n v="34"/>
  </r>
  <r>
    <n v="23.655000000000001"/>
    <n v="5.14"/>
    <s v="No"/>
    <x v="0"/>
    <s v="No"/>
    <n v="1"/>
    <s v="Yes"/>
    <x v="2"/>
    <x v="2"/>
    <s v="28-Sep-1993"/>
    <x v="532"/>
    <s v="Tier - 1"/>
    <s v="Tier - 2"/>
    <s v="R1013"/>
    <n v="29"/>
  </r>
  <r>
    <n v="49.05"/>
    <n v="9.77"/>
    <s v="Yes"/>
    <x v="0"/>
    <s v="No"/>
    <n v="0"/>
    <s v="No"/>
    <x v="0"/>
    <x v="0"/>
    <s v="2-Jul-1979"/>
    <x v="533"/>
    <s v="Tier - 1"/>
    <s v="Tier - 1"/>
    <s v="R1024"/>
    <n v="43"/>
  </r>
  <r>
    <n v="51.94"/>
    <n v="8.8000000000000007"/>
    <s v="Yes"/>
    <x v="0"/>
    <s v="No"/>
    <n v="2"/>
    <s v="No"/>
    <x v="0"/>
    <x v="0"/>
    <s v="16-Sep-1991"/>
    <x v="534"/>
    <s v="Tier - 1"/>
    <s v="Tier - 3"/>
    <s v="R1011"/>
    <n v="31"/>
  </r>
  <r>
    <n v="29.83"/>
    <n v="5.84"/>
    <s v="No"/>
    <x v="0"/>
    <s v="No"/>
    <n v="1"/>
    <s v="Yes"/>
    <x v="1"/>
    <x v="1"/>
    <s v="28-Dec-1985"/>
    <x v="535"/>
    <s v="Tier - 1"/>
    <s v="Tier - 3"/>
    <s v="R1013"/>
    <n v="37"/>
  </r>
  <r>
    <n v="22.6"/>
    <n v="10.43"/>
    <s v="Yes"/>
    <x v="0"/>
    <s v="No"/>
    <n v="1"/>
    <s v="Yes"/>
    <x v="2"/>
    <x v="0"/>
    <s v="29-Jul-1967"/>
    <x v="536"/>
    <s v="Tier - 1"/>
    <s v="Tier - 1"/>
    <s v="R1012"/>
    <n v="55"/>
  </r>
  <r>
    <n v="46.69"/>
    <n v="4.25"/>
    <s v="Yes"/>
    <x v="0"/>
    <s v="No"/>
    <n v="1"/>
    <s v="No"/>
    <x v="0"/>
    <x v="2"/>
    <s v="15-Nov-1966"/>
    <x v="537"/>
    <s v="Tier - 1"/>
    <s v="Tier - 1"/>
    <s v="R1012"/>
    <n v="56"/>
  </r>
  <r>
    <n v="28.49"/>
    <n v="4.8899999999999997"/>
    <s v="No"/>
    <x v="0"/>
    <s v="No"/>
    <n v="0"/>
    <s v="Yes"/>
    <x v="1"/>
    <x v="2"/>
    <s v="24-Aug-1991"/>
    <x v="538"/>
    <s v="Tier - 1"/>
    <s v="Tier - 3"/>
    <s v="R1013"/>
    <n v="31"/>
  </r>
  <r>
    <n v="28.5"/>
    <n v="5.55"/>
    <s v="Yes"/>
    <x v="0"/>
    <s v="No"/>
    <n v="1"/>
    <s v="Yes"/>
    <x v="1"/>
    <x v="2"/>
    <s v="6-Sep-1993"/>
    <x v="539"/>
    <s v="Tier - 1"/>
    <s v="Tier - 3"/>
    <s v="R1012"/>
    <n v="29"/>
  </r>
  <r>
    <n v="24.4"/>
    <n v="4.5199999999999996"/>
    <s v="No"/>
    <x v="0"/>
    <s v="No"/>
    <n v="1"/>
    <s v="Yes"/>
    <x v="2"/>
    <x v="2"/>
    <s v="15-Dec-1982"/>
    <x v="540"/>
    <s v="Tier - 1"/>
    <s v="Tier - 1"/>
    <s v="R1013"/>
    <n v="40"/>
  </r>
  <r>
    <n v="29.15"/>
    <n v="4.45"/>
    <s v="Yes"/>
    <x v="0"/>
    <s v="No"/>
    <n v="1"/>
    <s v="Yes"/>
    <x v="1"/>
    <x v="2"/>
    <s v="30-Nov-1987"/>
    <x v="541"/>
    <s v="Tier - 1"/>
    <s v="Tier - 3"/>
    <s v="R1019"/>
    <n v="35"/>
  </r>
  <r>
    <n v="27.28"/>
    <n v="4.72"/>
    <s v="No"/>
    <x v="1"/>
    <s v="No"/>
    <n v="1"/>
    <s v="Yes"/>
    <x v="1"/>
    <x v="2"/>
    <s v="8-Nov-1980"/>
    <x v="542"/>
    <s v="Tier - 1"/>
    <s v="Tier - 1"/>
    <s v="R1013"/>
    <n v="42"/>
  </r>
  <r>
    <n v="32.229999999999997"/>
    <n v="4.6500000000000004"/>
    <s v="Yes"/>
    <x v="0"/>
    <s v="Yes"/>
    <n v="1"/>
    <s v="No"/>
    <x v="0"/>
    <x v="2"/>
    <s v="19-Aug-1992"/>
    <x v="543"/>
    <s v="Tier - 1"/>
    <s v="Tier - 2"/>
    <s v="R1013"/>
    <n v="30"/>
  </r>
  <r>
    <n v="44.2"/>
    <n v="11.34"/>
    <s v="Yes"/>
    <x v="0"/>
    <s v="Yes"/>
    <n v="1"/>
    <s v="No"/>
    <x v="0"/>
    <x v="0"/>
    <s v="17-Sep-1985"/>
    <x v="544"/>
    <s v="Tier - 1"/>
    <s v="Tier - 1"/>
    <s v="R1013"/>
    <n v="37"/>
  </r>
  <r>
    <n v="29.734999999999999"/>
    <n v="4.53"/>
    <s v="No"/>
    <x v="0"/>
    <s v="Yes"/>
    <n v="1"/>
    <s v="No"/>
    <x v="1"/>
    <x v="2"/>
    <s v="14-Jul-1963"/>
    <x v="545"/>
    <s v="Tier - 1"/>
    <s v="Tier - 3"/>
    <s v="R1012"/>
    <n v="59"/>
  </r>
  <r>
    <n v="28.31"/>
    <n v="6.35"/>
    <s v="No"/>
    <x v="0"/>
    <s v="No"/>
    <n v="0"/>
    <s v="Yes"/>
    <x v="1"/>
    <x v="1"/>
    <s v="24-Sep-1978"/>
    <x v="546"/>
    <s v="Tier - 1"/>
    <s v="Tier - 1"/>
    <s v="R1024"/>
    <n v="44"/>
  </r>
  <r>
    <n v="46.62"/>
    <n v="8.51"/>
    <s v="No"/>
    <x v="0"/>
    <s v="No"/>
    <n v="0"/>
    <s v="No"/>
    <x v="0"/>
    <x v="0"/>
    <s v="27-Aug-1994"/>
    <x v="547"/>
    <s v="Tier - 1"/>
    <s v="Tier - 2"/>
    <s v="R1012"/>
    <n v="28"/>
  </r>
  <r>
    <n v="51.75"/>
    <n v="8.59"/>
    <s v="Yes"/>
    <x v="0"/>
    <s v="No"/>
    <n v="1"/>
    <s v="No"/>
    <x v="0"/>
    <x v="0"/>
    <s v="8-Aug-1990"/>
    <x v="548"/>
    <s v="Tier - 1"/>
    <s v="Tier - 2"/>
    <s v="R1013"/>
    <n v="32"/>
  </r>
  <r>
    <n v="25.7"/>
    <n v="4.13"/>
    <s v="Yes"/>
    <x v="0"/>
    <s v="No"/>
    <n v="0"/>
    <s v="Yes"/>
    <x v="1"/>
    <x v="2"/>
    <s v="30-Oct-1979"/>
    <x v="549"/>
    <s v="Tier - 1"/>
    <s v="Tier - 1"/>
    <s v="R1024"/>
    <n v="43"/>
  </r>
  <r>
    <n v="31.79"/>
    <n v="4.55"/>
    <s v="No"/>
    <x v="0"/>
    <s v="No"/>
    <n v="0"/>
    <s v="No"/>
    <x v="0"/>
    <x v="2"/>
    <s v="18-Oct-1997"/>
    <x v="550"/>
    <s v="Tier - 1"/>
    <s v="Tier - 3"/>
    <s v="R1011"/>
    <n v="25"/>
  </r>
  <r>
    <n v="24.795000000000002"/>
    <n v="4.5199999999999996"/>
    <s v="No"/>
    <x v="0"/>
    <s v="No"/>
    <n v="0"/>
    <s v="Yes"/>
    <x v="2"/>
    <x v="2"/>
    <s v="9-Oct-1980"/>
    <x v="551"/>
    <s v="Tier - 1"/>
    <s v="Tier - 2"/>
    <s v="R1024"/>
    <n v="42"/>
  </r>
  <r>
    <n v="53.98"/>
    <n v="5.07"/>
    <s v="No"/>
    <x v="0"/>
    <s v="Yes"/>
    <n v="1"/>
    <s v="No"/>
    <x v="0"/>
    <x v="2"/>
    <s v="10-Aug-1966"/>
    <x v="552"/>
    <s v="Tier - 1"/>
    <s v="Tier - 3"/>
    <s v="R1026"/>
    <n v="56"/>
  </r>
  <r>
    <n v="41.325000000000003"/>
    <n v="4.04"/>
    <s v="Yes"/>
    <x v="0"/>
    <s v="Yes"/>
    <n v="1"/>
    <s v="No"/>
    <x v="0"/>
    <x v="2"/>
    <s v="25-Jul-1988"/>
    <x v="553"/>
    <s v="Tier - 2"/>
    <s v="Tier - 1"/>
    <s v="R1012"/>
    <n v="34"/>
  </r>
  <r>
    <n v="51.65"/>
    <n v="5.3"/>
    <s v="Yes"/>
    <x v="0"/>
    <s v="No"/>
    <n v="0"/>
    <s v="No"/>
    <x v="0"/>
    <x v="2"/>
    <s v="6-Oct-1983"/>
    <x v="554"/>
    <s v="Tier - 2"/>
    <s v="Tier - 1"/>
    <s v="R1016"/>
    <n v="39"/>
  </r>
  <r>
    <n v="44.52"/>
    <n v="8.64"/>
    <s v="Yes"/>
    <x v="0"/>
    <s v="Yes"/>
    <n v="1"/>
    <s v="No"/>
    <x v="0"/>
    <x v="0"/>
    <s v="9-Jul-2002"/>
    <x v="555"/>
    <s v="Tier - 3"/>
    <s v="Tier - 3"/>
    <s v="R1011"/>
    <n v="20"/>
  </r>
  <r>
    <n v="53.29"/>
    <n v="4.03"/>
    <s v="No"/>
    <x v="0"/>
    <s v="Yes"/>
    <n v="1"/>
    <s v="No"/>
    <x v="0"/>
    <x v="2"/>
    <s v="8-Jun-1994"/>
    <x v="556"/>
    <s v="Tier - 2"/>
    <s v="Tier - 1"/>
    <s v="R1011"/>
    <n v="29"/>
  </r>
  <r>
    <n v="46.63"/>
    <n v="4.26"/>
    <s v="Yes"/>
    <x v="0"/>
    <s v="No"/>
    <n v="2"/>
    <s v="No"/>
    <x v="0"/>
    <x v="2"/>
    <s v="17-Oct-1987"/>
    <x v="557"/>
    <s v="Tier - 2"/>
    <s v="Tier - 3"/>
    <s v="R1012"/>
    <n v="35"/>
  </r>
  <r>
    <n v="28.88"/>
    <n v="5.35"/>
    <s v="No"/>
    <x v="0"/>
    <s v="Yes"/>
    <n v="1"/>
    <s v="Yes"/>
    <x v="1"/>
    <x v="2"/>
    <s v="22-Aug-1966"/>
    <x v="558"/>
    <s v="Tier - 2"/>
    <s v="Tier - 3"/>
    <s v="R1012"/>
    <n v="56"/>
  </r>
  <r>
    <n v="23.98"/>
    <n v="4.9000000000000004"/>
    <s v="No"/>
    <x v="0"/>
    <s v="No"/>
    <n v="0"/>
    <s v="No"/>
    <x v="2"/>
    <x v="2"/>
    <s v="17-Sep-1985"/>
    <x v="559"/>
    <s v="Tier - 3"/>
    <s v="Tier - 1"/>
    <s v="R1024"/>
    <n v="37"/>
  </r>
  <r>
    <n v="23.65"/>
    <n v="4.5"/>
    <s v="No"/>
    <x v="0"/>
    <s v="No"/>
    <n v="0"/>
    <s v="No"/>
    <x v="2"/>
    <x v="2"/>
    <s v="2-Jul-1962"/>
    <x v="560"/>
    <s v="Tier - 3"/>
    <s v="Tier - 2"/>
    <s v="R1026"/>
    <n v="60"/>
  </r>
  <r>
    <n v="49.09"/>
    <n v="8.3800000000000008"/>
    <s v="Yes"/>
    <x v="0"/>
    <s v="No"/>
    <n v="2"/>
    <s v="No"/>
    <x v="0"/>
    <x v="0"/>
    <s v="12-Jul-1985"/>
    <x v="561"/>
    <s v="Tier - 3"/>
    <s v="Tier - 2"/>
    <s v="R1011"/>
    <n v="37"/>
  </r>
  <r>
    <n v="28.024999999999999"/>
    <n v="7.03"/>
    <s v="No"/>
    <x v="0"/>
    <s v="No"/>
    <n v="0"/>
    <s v="Yes"/>
    <x v="1"/>
    <x v="0"/>
    <s v="18-Oct-1962"/>
    <x v="562"/>
    <s v="Tier - 2"/>
    <s v="Tier - 1"/>
    <s v="R1012"/>
    <n v="60"/>
  </r>
  <r>
    <n v="43.32"/>
    <n v="8.75"/>
    <s v="Yes"/>
    <x v="0"/>
    <s v="Yes"/>
    <n v="1"/>
    <s v="No"/>
    <x v="0"/>
    <x v="0"/>
    <s v="13-Oct-1969"/>
    <x v="563"/>
    <s v="Tier - 2"/>
    <s v="Tier - 2"/>
    <s v="R1013"/>
    <n v="53"/>
  </r>
  <r>
    <n v="45.92"/>
    <n v="9.51"/>
    <s v="No"/>
    <x v="0"/>
    <s v="No"/>
    <n v="0"/>
    <s v="No"/>
    <x v="0"/>
    <x v="0"/>
    <s v="9-Jul-1966"/>
    <x v="564"/>
    <s v="Tier - 3"/>
    <s v="Tier - 2"/>
    <s v="R1012"/>
    <n v="56"/>
  </r>
  <r>
    <n v="44.03"/>
    <n v="9.36"/>
    <s v="No"/>
    <x v="0"/>
    <s v="No"/>
    <n v="0"/>
    <s v="No"/>
    <x v="0"/>
    <x v="0"/>
    <s v="17-Dec-1967"/>
    <x v="565"/>
    <s v="Tier - 2"/>
    <s v="Tier - 3"/>
    <s v="R1011"/>
    <n v="55"/>
  </r>
  <r>
    <n v="24.6"/>
    <n v="4.8099999999999996"/>
    <s v="No"/>
    <x v="0"/>
    <s v="No"/>
    <n v="0"/>
    <s v="Yes"/>
    <x v="2"/>
    <x v="2"/>
    <s v="1-Aug-1965"/>
    <x v="566"/>
    <s v="Tier - 3"/>
    <s v="Tier - 2"/>
    <s v="R1019"/>
    <n v="57"/>
  </r>
  <r>
    <n v="49.15"/>
    <n v="8.08"/>
    <s v="No"/>
    <x v="0"/>
    <s v="No"/>
    <n v="0"/>
    <s v="No"/>
    <x v="0"/>
    <x v="0"/>
    <s v="14-Sep-1992"/>
    <x v="567"/>
    <s v="Tier - 3"/>
    <s v="Tier - 1"/>
    <s v="R1012"/>
    <n v="30"/>
  </r>
  <r>
    <n v="28.31"/>
    <n v="6.29"/>
    <s v="No"/>
    <x v="0"/>
    <s v="Yes"/>
    <n v="1"/>
    <s v="Yes"/>
    <x v="1"/>
    <x v="1"/>
    <s v="4-Aug-1986"/>
    <x v="568"/>
    <s v="Tier - 2"/>
    <s v="Tier - 3"/>
    <s v="R1017"/>
    <n v="36"/>
  </r>
  <r>
    <n v="22.99"/>
    <n v="6.29"/>
    <s v="No"/>
    <x v="0"/>
    <s v="No"/>
    <n v="1"/>
    <s v="Yes"/>
    <x v="2"/>
    <x v="1"/>
    <s v="8-Dec-1975"/>
    <x v="569"/>
    <s v="Tier - 2"/>
    <s v="Tier - 1"/>
    <s v="R1024"/>
    <n v="47"/>
  </r>
  <r>
    <n v="29.07"/>
    <n v="5.12"/>
    <s v="No"/>
    <x v="0"/>
    <s v="Yes"/>
    <n v="1"/>
    <s v="Yes"/>
    <x v="1"/>
    <x v="2"/>
    <s v="19-Nov-1964"/>
    <x v="570"/>
    <s v="Tier - 2"/>
    <s v="Tier - 3"/>
    <s v="R1012"/>
    <n v="58"/>
  </r>
  <r>
    <n v="42.02"/>
    <n v="9.9499999999999993"/>
    <s v="Yes"/>
    <x v="0"/>
    <s v="Yes"/>
    <n v="1"/>
    <s v="No"/>
    <x v="0"/>
    <x v="0"/>
    <s v="27-Nov-1987"/>
    <x v="571"/>
    <s v="Tier - 2"/>
    <s v="Tier - 2"/>
    <s v="R1015"/>
    <n v="35"/>
  </r>
  <r>
    <n v="49.07"/>
    <n v="9.08"/>
    <s v="Yes"/>
    <x v="0"/>
    <s v="No"/>
    <n v="1"/>
    <s v="No"/>
    <x v="0"/>
    <x v="0"/>
    <s v="2-Jul-1983"/>
    <x v="572"/>
    <s v="Tier - 3"/>
    <s v="Tier - 2"/>
    <s v="R1011"/>
    <n v="39"/>
  </r>
  <r>
    <n v="19.8"/>
    <n v="4.82"/>
    <s v="No"/>
    <x v="0"/>
    <s v="No"/>
    <n v="0"/>
    <s v="Yes"/>
    <x v="2"/>
    <x v="2"/>
    <s v="23-Nov-1977"/>
    <x v="573"/>
    <s v="Tier - 3"/>
    <s v="Tier - 3"/>
    <s v="R1012"/>
    <n v="45"/>
  </r>
  <r>
    <n v="27.36"/>
    <n v="4.6500000000000004"/>
    <s v="No"/>
    <x v="1"/>
    <s v="No"/>
    <n v="1"/>
    <s v="Yes"/>
    <x v="1"/>
    <x v="2"/>
    <s v="26-Aug-1969"/>
    <x v="574"/>
    <s v="Tier - 3"/>
    <s v="Tier - 1"/>
    <s v="R1013"/>
    <n v="53"/>
  </r>
  <r>
    <n v="42.95"/>
    <n v="5.16"/>
    <s v="Yes"/>
    <x v="0"/>
    <s v="No"/>
    <n v="1"/>
    <s v="No"/>
    <x v="0"/>
    <x v="2"/>
    <s v="14-Oct-1974"/>
    <x v="575"/>
    <s v="Tier - 3"/>
    <s v="Tier - 2"/>
    <s v="R1013"/>
    <n v="48"/>
  </r>
  <r>
    <n v="42.66"/>
    <n v="10.44"/>
    <s v="No"/>
    <x v="0"/>
    <s v="No"/>
    <n v="0"/>
    <s v="No"/>
    <x v="0"/>
    <x v="0"/>
    <s v="3-Sep-1974"/>
    <x v="576"/>
    <s v="Tier - 3"/>
    <s v="Tier - 2"/>
    <s v="R1011"/>
    <n v="48"/>
  </r>
  <r>
    <n v="33.630000000000003"/>
    <n v="5.69"/>
    <s v="No"/>
    <x v="0"/>
    <s v="No"/>
    <n v="1"/>
    <s v="No"/>
    <x v="0"/>
    <x v="2"/>
    <s v="10-Dec-1980"/>
    <x v="577"/>
    <s v="Tier - 3"/>
    <s v="Tier - 3"/>
    <s v="R1019"/>
    <n v="42"/>
  </r>
  <r>
    <n v="26.84"/>
    <n v="6.5"/>
    <s v="No"/>
    <x v="0"/>
    <s v="No"/>
    <n v="0"/>
    <s v="Yes"/>
    <x v="1"/>
    <x v="0"/>
    <s v="4-Aug-2004"/>
    <x v="578"/>
    <s v="Tier - 3"/>
    <s v="Tier - 1"/>
    <s v="R1024"/>
    <n v="18"/>
  </r>
  <r>
    <n v="28.3"/>
    <n v="5.73"/>
    <s v="No"/>
    <x v="0"/>
    <s v="Yes"/>
    <n v="1"/>
    <s v="Yes"/>
    <x v="1"/>
    <x v="1"/>
    <s v="21-Nov-1990"/>
    <x v="579"/>
    <s v="Tier - 2"/>
    <s v="Tier - 2"/>
    <s v="R1012"/>
    <n v="32"/>
  </r>
  <r>
    <n v="27.06"/>
    <n v="5.74"/>
    <s v="Yes"/>
    <x v="0"/>
    <s v="No"/>
    <n v="0"/>
    <s v="Yes"/>
    <x v="1"/>
    <x v="1"/>
    <s v="12-Jun-1999"/>
    <x v="580"/>
    <s v="Tier - 2"/>
    <s v="Tier - 3"/>
    <s v="R1012"/>
    <n v="23"/>
  </r>
  <r>
    <n v="47.13"/>
    <n v="8.6999999999999993"/>
    <s v="No"/>
    <x v="0"/>
    <s v="No"/>
    <n v="0"/>
    <s v="No"/>
    <x v="0"/>
    <x v="0"/>
    <s v="25-Dec-1983"/>
    <x v="581"/>
    <s v="Tier - 3"/>
    <s v="Tier - 3"/>
    <s v="R1024"/>
    <n v="39"/>
  </r>
  <r>
    <n v="51.72"/>
    <n v="5.09"/>
    <s v="No"/>
    <x v="0"/>
    <s v="No"/>
    <n v="0"/>
    <s v="No"/>
    <x v="0"/>
    <x v="2"/>
    <s v="16-Nov-1962"/>
    <x v="582"/>
    <s v="Tier - 2"/>
    <s v="Tier - 2"/>
    <s v="R1012"/>
    <n v="60"/>
  </r>
  <r>
    <n v="48.59"/>
    <n v="5.57"/>
    <s v="No"/>
    <x v="0"/>
    <s v="No"/>
    <n v="0"/>
    <s v="No"/>
    <x v="0"/>
    <x v="2"/>
    <s v="18-Jul-1976"/>
    <x v="583"/>
    <s v="Tier - 3"/>
    <s v="Tier - 1"/>
    <s v="R1012"/>
    <n v="46"/>
  </r>
  <r>
    <n v="45.18"/>
    <n v="10.87"/>
    <s v="No"/>
    <x v="0"/>
    <s v="No"/>
    <n v="0"/>
    <s v="No"/>
    <x v="0"/>
    <x v="0"/>
    <s v="20-Sep-1979"/>
    <x v="584"/>
    <s v="Tier - 3"/>
    <s v="Tier - 1"/>
    <s v="R1024"/>
    <n v="43"/>
  </r>
  <r>
    <n v="27.9"/>
    <n v="6.02"/>
    <s v="No"/>
    <x v="0"/>
    <s v="Yes"/>
    <n v="1"/>
    <s v="Yes"/>
    <x v="1"/>
    <x v="1"/>
    <s v="28-Sep-1979"/>
    <x v="585"/>
    <s v="Tier - 3"/>
    <s v="Tier - 2"/>
    <s v="R1012"/>
    <n v="43"/>
  </r>
  <r>
    <n v="51.33"/>
    <n v="7"/>
    <s v="No"/>
    <x v="0"/>
    <s v="No"/>
    <n v="0"/>
    <s v="No"/>
    <x v="0"/>
    <x v="0"/>
    <s v="27-Aug-1963"/>
    <x v="586"/>
    <s v="Tier - 3"/>
    <s v="Tier - 1"/>
    <s v="R1011"/>
    <n v="59"/>
  </r>
  <r>
    <n v="30.59"/>
    <n v="5.56"/>
    <s v="Yes"/>
    <x v="0"/>
    <s v="No"/>
    <n v="1"/>
    <s v="No"/>
    <x v="0"/>
    <x v="2"/>
    <s v="17-Aug-1979"/>
    <x v="587"/>
    <s v="Tier - 3"/>
    <s v="Tier - 1"/>
    <s v="R1012"/>
    <n v="43"/>
  </r>
  <r>
    <n v="39.229999999999997"/>
    <n v="8.4499999999999993"/>
    <s v="No"/>
    <x v="0"/>
    <s v="No"/>
    <n v="0"/>
    <s v="No"/>
    <x v="0"/>
    <x v="0"/>
    <s v="28-Sep-2003"/>
    <x v="588"/>
    <s v="Tier - 2"/>
    <s v="Tier - 1"/>
    <s v="R1011"/>
    <n v="19"/>
  </r>
  <r>
    <n v="19.094999999999999"/>
    <n v="6.19"/>
    <s v="No"/>
    <x v="0"/>
    <s v="No"/>
    <n v="0"/>
    <s v="Yes"/>
    <x v="2"/>
    <x v="1"/>
    <s v="14-Oct-1989"/>
    <x v="589"/>
    <s v="Tier - 3"/>
    <s v="Tier - 1"/>
    <s v="R1012"/>
    <n v="33"/>
  </r>
  <r>
    <n v="49.72"/>
    <n v="7.71"/>
    <s v="No"/>
    <x v="0"/>
    <s v="No"/>
    <n v="0"/>
    <s v="No"/>
    <x v="0"/>
    <x v="0"/>
    <s v="28-Aug-2001"/>
    <x v="590"/>
    <s v="Tier - 3"/>
    <s v="Tier - 1"/>
    <s v="R1011"/>
    <n v="21"/>
  </r>
  <r>
    <n v="21.754999999999999"/>
    <n v="4.63"/>
    <s v="No"/>
    <x v="0"/>
    <s v="Yes"/>
    <n v="1"/>
    <s v="Yes"/>
    <x v="2"/>
    <x v="2"/>
    <s v="12-Sep-1980"/>
    <x v="591"/>
    <s v="Tier - 2"/>
    <s v="Tier - 2"/>
    <s v="R1011"/>
    <n v="42"/>
  </r>
  <r>
    <n v="48.39"/>
    <n v="4.6100000000000003"/>
    <s v="No"/>
    <x v="0"/>
    <s v="No"/>
    <n v="0"/>
    <s v="No"/>
    <x v="0"/>
    <x v="2"/>
    <s v="24-Aug-1965"/>
    <x v="592"/>
    <s v="Tier - 3"/>
    <s v="Tier - 1"/>
    <s v="R1013"/>
    <n v="57"/>
  </r>
  <r>
    <n v="47.15"/>
    <n v="9.5299999999999994"/>
    <s v="Yes"/>
    <x v="0"/>
    <s v="No"/>
    <n v="1"/>
    <s v="No"/>
    <x v="0"/>
    <x v="0"/>
    <s v="16-Jun-1971"/>
    <x v="593"/>
    <s v="Tier - 2"/>
    <s v="Tier - 3"/>
    <s v="R1013"/>
    <n v="51"/>
  </r>
  <r>
    <n v="47.59"/>
    <n v="11.43"/>
    <s v="Yes"/>
    <x v="0"/>
    <s v="No"/>
    <n v="2"/>
    <s v="No"/>
    <x v="0"/>
    <x v="0"/>
    <s v="27-Dec-1982"/>
    <x v="594"/>
    <s v="Tier - 2"/>
    <s v="Tier - 3"/>
    <s v="R1024"/>
    <n v="40"/>
  </r>
  <r>
    <n v="39.81"/>
    <n v="7.65"/>
    <s v="Yes"/>
    <x v="0"/>
    <s v="Yes"/>
    <n v="1"/>
    <s v="No"/>
    <x v="0"/>
    <x v="0"/>
    <s v="26-Aug-1999"/>
    <x v="595"/>
    <s v="Tier - 3"/>
    <s v="Tier - 2"/>
    <s v="R1024"/>
    <n v="23"/>
  </r>
  <r>
    <n v="31.02"/>
    <n v="5.87"/>
    <s v="Yes"/>
    <x v="0"/>
    <s v="No"/>
    <n v="0"/>
    <s v="No"/>
    <x v="0"/>
    <x v="1"/>
    <s v="18-Aug-1966"/>
    <x v="596"/>
    <s v="Tier - 3"/>
    <s v="Tier - 3"/>
    <s v="R1014"/>
    <n v="56"/>
  </r>
  <r>
    <n v="24.75"/>
    <n v="4.3600000000000003"/>
    <s v="Yes"/>
    <x v="0"/>
    <s v="No"/>
    <n v="1"/>
    <s v="Yes"/>
    <x v="2"/>
    <x v="2"/>
    <s v="21-Dec-1983"/>
    <x v="597"/>
    <s v="Tier - 3"/>
    <s v="Tier - 1"/>
    <s v="R1019"/>
    <n v="39"/>
  </r>
  <r>
    <n v="30.114999999999998"/>
    <n v="10.119999999999999"/>
    <s v="No"/>
    <x v="0"/>
    <s v="No"/>
    <n v="3"/>
    <s v="No"/>
    <x v="0"/>
    <x v="0"/>
    <s v="14-Nov-1979"/>
    <x v="598"/>
    <s v="Tier - 3"/>
    <s v="Tier - 2"/>
    <s v="R1011"/>
    <n v="43"/>
  </r>
  <r>
    <n v="26.03"/>
    <n v="4.01"/>
    <s v="No"/>
    <x v="0"/>
    <s v="Yes"/>
    <n v="1"/>
    <s v="Yes"/>
    <x v="1"/>
    <x v="2"/>
    <s v="9-Sep-1975"/>
    <x v="599"/>
    <s v="Tier - 2"/>
    <s v="Tier - 2"/>
    <s v="R1013"/>
    <n v="47"/>
  </r>
  <r>
    <n v="20.045000000000002"/>
    <n v="4.7699999999999996"/>
    <s v="Yes"/>
    <x v="0"/>
    <s v="No"/>
    <n v="1"/>
    <s v="Yes"/>
    <x v="2"/>
    <x v="2"/>
    <s v="14-Dec-2003"/>
    <x v="600"/>
    <s v="Tier - 2"/>
    <s v="Tier - 2"/>
    <s v="R1011"/>
    <n v="19"/>
  </r>
  <r>
    <n v="40.24"/>
    <n v="6.83"/>
    <s v="No"/>
    <x v="0"/>
    <s v="No"/>
    <n v="0"/>
    <s v="No"/>
    <x v="0"/>
    <x v="0"/>
    <s v="7-Aug-1997"/>
    <x v="601"/>
    <s v="Tier - 2"/>
    <s v="Tier - 3"/>
    <s v="R1018"/>
    <n v="25"/>
  </r>
  <r>
    <n v="43.15"/>
    <n v="6.14"/>
    <s v="Yes"/>
    <x v="0"/>
    <s v="Yes"/>
    <n v="1"/>
    <s v="No"/>
    <x v="0"/>
    <x v="1"/>
    <s v="14-Nov-1969"/>
    <x v="602"/>
    <s v="Tier - 2"/>
    <s v="Tier - 3"/>
    <s v="R1013"/>
    <n v="53"/>
  </r>
  <r>
    <n v="27.7"/>
    <n v="5.6"/>
    <s v="No"/>
    <x v="0"/>
    <s v="Yes"/>
    <n v="1"/>
    <s v="Yes"/>
    <x v="1"/>
    <x v="2"/>
    <s v="3-Oct-1994"/>
    <x v="603"/>
    <s v="Tier - 2"/>
    <s v="Tier - 3"/>
    <s v="R1024"/>
    <n v="28"/>
  </r>
  <r>
    <n v="45.68"/>
    <n v="4.8"/>
    <s v="No"/>
    <x v="0"/>
    <s v="No"/>
    <n v="2"/>
    <s v="No"/>
    <x v="0"/>
    <x v="2"/>
    <s v="22-Oct-1973"/>
    <x v="604"/>
    <s v="Tier - 2"/>
    <s v="Tier - 2"/>
    <s v="R1011"/>
    <n v="49"/>
  </r>
  <r>
    <n v="27.3"/>
    <n v="11.89"/>
    <s v="No"/>
    <x v="0"/>
    <s v="No"/>
    <n v="0"/>
    <s v="Yes"/>
    <x v="1"/>
    <x v="0"/>
    <s v="13-Nov-1975"/>
    <x v="605"/>
    <s v="Tier - 2"/>
    <s v="Tier - 3"/>
    <s v="R1024"/>
    <n v="47"/>
  </r>
  <r>
    <n v="54.45"/>
    <n v="4.7300000000000004"/>
    <s v="Yes"/>
    <x v="0"/>
    <s v="No"/>
    <n v="1"/>
    <s v="No"/>
    <x v="0"/>
    <x v="2"/>
    <s v="26-Aug-1983"/>
    <x v="606"/>
    <s v="Tier - 2"/>
    <s v="Tier - 2"/>
    <s v="R1013"/>
    <n v="39"/>
  </r>
  <r>
    <n v="54.43"/>
    <n v="4.6100000000000003"/>
    <s v="Yes"/>
    <x v="0"/>
    <s v="No"/>
    <n v="1"/>
    <s v="No"/>
    <x v="0"/>
    <x v="2"/>
    <s v="2-Jun-1974"/>
    <x v="607"/>
    <s v="Tier - 2"/>
    <s v="Tier - 2"/>
    <s v="R1011"/>
    <n v="49"/>
  </r>
  <r>
    <n v="48.01"/>
    <n v="7.3"/>
    <s v="No"/>
    <x v="0"/>
    <s v="No"/>
    <n v="0"/>
    <s v="No"/>
    <x v="0"/>
    <x v="0"/>
    <s v="27-Jun-1973"/>
    <x v="608"/>
    <s v="Tier - 2"/>
    <s v="Tier - 3"/>
    <s v="R1012"/>
    <n v="49"/>
  </r>
  <r>
    <n v="48.32"/>
    <n v="5.88"/>
    <s v="No"/>
    <x v="0"/>
    <s v="No"/>
    <n v="0"/>
    <s v="No"/>
    <x v="0"/>
    <x v="1"/>
    <s v="10-Jul-1971"/>
    <x v="609"/>
    <s v="Tier - 2"/>
    <s v="Tier - 2"/>
    <s v="R1012"/>
    <n v="51"/>
  </r>
  <r>
    <n v="22.895"/>
    <n v="4.0599999999999996"/>
    <s v="No"/>
    <x v="0"/>
    <s v="Yes"/>
    <n v="1"/>
    <s v="Yes"/>
    <x v="2"/>
    <x v="2"/>
    <s v="30-Dec-2003"/>
    <x v="610"/>
    <s v="Tier - 2"/>
    <s v="Tier - 2"/>
    <s v="R1012"/>
    <n v="19"/>
  </r>
  <r>
    <n v="54.85"/>
    <n v="4.9000000000000004"/>
    <s v="No"/>
    <x v="0"/>
    <s v="No"/>
    <n v="1"/>
    <s v="No"/>
    <x v="0"/>
    <x v="2"/>
    <s v="13-Jun-1973"/>
    <x v="611"/>
    <s v="Tier - 2"/>
    <s v="Tier - 2"/>
    <s v="R1024"/>
    <n v="49"/>
  </r>
  <r>
    <n v="21.85"/>
    <n v="5.52"/>
    <s v="No"/>
    <x v="0"/>
    <s v="Yes"/>
    <n v="1"/>
    <s v="Yes"/>
    <x v="2"/>
    <x v="2"/>
    <s v="10-Sep-1974"/>
    <x v="612"/>
    <s v="Tier - 2"/>
    <s v="Tier - 1"/>
    <s v="R1013"/>
    <n v="48"/>
  </r>
  <r>
    <n v="51.86"/>
    <n v="5.2"/>
    <s v="Yes"/>
    <x v="0"/>
    <s v="No"/>
    <n v="0"/>
    <s v="No"/>
    <x v="0"/>
    <x v="2"/>
    <s v="16-Dec-1964"/>
    <x v="613"/>
    <s v="Tier - 2"/>
    <s v="Tier - 1"/>
    <s v="R1013"/>
    <n v="58"/>
  </r>
  <r>
    <n v="39.049999999999997"/>
    <n v="7.59"/>
    <s v="No"/>
    <x v="0"/>
    <s v="No"/>
    <n v="3"/>
    <s v="No"/>
    <x v="0"/>
    <x v="0"/>
    <s v="3-Aug-2004"/>
    <x v="614"/>
    <s v="Tier - 2"/>
    <s v="Tier - 1"/>
    <s v="R1011"/>
    <n v="18"/>
  </r>
  <r>
    <n v="31.824999999999999"/>
    <n v="8.2799999999999994"/>
    <s v="No"/>
    <x v="0"/>
    <s v="No"/>
    <n v="3"/>
    <s v="No"/>
    <x v="0"/>
    <x v="0"/>
    <s v="7-Oct-1999"/>
    <x v="615"/>
    <s v="Tier - 2"/>
    <s v="Tier - 1"/>
    <s v="R1011"/>
    <n v="23"/>
  </r>
  <r>
    <n v="46.43"/>
    <n v="6.72"/>
    <s v="No"/>
    <x v="0"/>
    <s v="No"/>
    <n v="0"/>
    <s v="No"/>
    <x v="0"/>
    <x v="0"/>
    <s v="30-Nov-1970"/>
    <x v="616"/>
    <s v="Tier - 2"/>
    <s v="Tier - 3"/>
    <s v="R1012"/>
    <n v="52"/>
  </r>
  <r>
    <n v="53.63"/>
    <n v="5.47"/>
    <s v="Yes"/>
    <x v="0"/>
    <s v="No"/>
    <n v="1"/>
    <s v="No"/>
    <x v="0"/>
    <x v="2"/>
    <s v="6-Jul-1968"/>
    <x v="617"/>
    <s v="Tier - 2"/>
    <s v="Tier - 2"/>
    <s v="R1012"/>
    <n v="54"/>
  </r>
  <r>
    <n v="48.7"/>
    <n v="4.71"/>
    <s v="No"/>
    <x v="0"/>
    <s v="No"/>
    <n v="0"/>
    <s v="No"/>
    <x v="0"/>
    <x v="2"/>
    <s v="21-Oct-1961"/>
    <x v="618"/>
    <s v="Tier - 2"/>
    <s v="Tier - 2"/>
    <s v="R1013"/>
    <n v="61"/>
  </r>
  <r>
    <n v="48.81"/>
    <n v="5.49"/>
    <s v="No"/>
    <x v="0"/>
    <s v="No"/>
    <n v="0"/>
    <s v="No"/>
    <x v="0"/>
    <x v="2"/>
    <s v="13-Jun-1975"/>
    <x v="619"/>
    <s v="Tier - 2"/>
    <s v="Tier - 2"/>
    <s v="R1012"/>
    <n v="47"/>
  </r>
  <r>
    <n v="47.53"/>
    <n v="4.72"/>
    <s v="No"/>
    <x v="0"/>
    <s v="No"/>
    <n v="0"/>
    <s v="No"/>
    <x v="0"/>
    <x v="2"/>
    <s v="12-Oct-1976"/>
    <x v="620"/>
    <s v="Tier - 2"/>
    <s v="Tier - 2"/>
    <s v="R1011"/>
    <n v="46"/>
  </r>
  <r>
    <n v="36.85"/>
    <n v="6.7"/>
    <s v="No"/>
    <x v="0"/>
    <s v="No"/>
    <n v="0"/>
    <s v="No"/>
    <x v="0"/>
    <x v="0"/>
    <s v="12-Jun-1970"/>
    <x v="621"/>
    <s v="Tier - 2"/>
    <s v="Tier - 3"/>
    <s v="R1013"/>
    <n v="52"/>
  </r>
  <r>
    <n v="29.3"/>
    <n v="5.5"/>
    <s v="No"/>
    <x v="0"/>
    <s v="No"/>
    <n v="0"/>
    <s v="No"/>
    <x v="1"/>
    <x v="2"/>
    <s v="28-Aug-1996"/>
    <x v="622"/>
    <s v="Tier - 2"/>
    <s v="Tier - 1"/>
    <s v="R1024"/>
    <n v="26"/>
  </r>
  <r>
    <n v="19.3"/>
    <n v="4.46"/>
    <s v="No"/>
    <x v="0"/>
    <s v="No"/>
    <n v="1"/>
    <s v="Yes"/>
    <x v="2"/>
    <x v="2"/>
    <s v="11-Oct-1992"/>
    <x v="623"/>
    <s v="Tier - 2"/>
    <s v="Tier - 3"/>
    <s v="R1011"/>
    <n v="30"/>
  </r>
  <r>
    <n v="24.13"/>
    <n v="5.29"/>
    <s v="Yes"/>
    <x v="0"/>
    <s v="Yes"/>
    <n v="1"/>
    <s v="Yes"/>
    <x v="2"/>
    <x v="2"/>
    <s v="9-Sep-1994"/>
    <x v="624"/>
    <s v="Tier - 2"/>
    <s v="Tier - 2"/>
    <s v="R1011"/>
    <n v="28"/>
  </r>
  <r>
    <n v="46.7"/>
    <n v="10.99"/>
    <s v="No"/>
    <x v="0"/>
    <s v="No"/>
    <n v="0"/>
    <s v="No"/>
    <x v="0"/>
    <x v="0"/>
    <s v="10-Jun-1995"/>
    <x v="625"/>
    <s v="Tier - 2"/>
    <s v="Tier - 3"/>
    <s v="R1011"/>
    <n v="27"/>
  </r>
  <r>
    <n v="45.27"/>
    <n v="5.2"/>
    <s v="Yes"/>
    <x v="0"/>
    <s v="No"/>
    <n v="0"/>
    <s v="No"/>
    <x v="0"/>
    <x v="2"/>
    <s v="26-Nov-1970"/>
    <x v="626"/>
    <s v="Tier - 2"/>
    <s v="Tier - 2"/>
    <s v="R1016"/>
    <n v="52"/>
  </r>
  <r>
    <n v="44.29"/>
    <n v="9.66"/>
    <s v="No"/>
    <x v="0"/>
    <s v="No"/>
    <n v="2"/>
    <s v="No"/>
    <x v="0"/>
    <x v="0"/>
    <s v="23-Jul-1969"/>
    <x v="627"/>
    <s v="Tier - 2"/>
    <s v="Tier - 1"/>
    <s v="R1024"/>
    <n v="53"/>
  </r>
  <r>
    <n v="54.59"/>
    <n v="4.22"/>
    <s v="Yes"/>
    <x v="0"/>
    <s v="No"/>
    <n v="1"/>
    <s v="No"/>
    <x v="0"/>
    <x v="2"/>
    <s v="14-Jun-1987"/>
    <x v="628"/>
    <s v="Tier - 2"/>
    <s v="Tier - 1"/>
    <s v="R1024"/>
    <n v="35"/>
  </r>
  <r>
    <n v="32.965000000000003"/>
    <n v="11.78"/>
    <s v="No"/>
    <x v="0"/>
    <s v="No"/>
    <n v="0"/>
    <s v="No"/>
    <x v="0"/>
    <x v="0"/>
    <s v="4-Dec-1995"/>
    <x v="629"/>
    <s v="Tier - 2"/>
    <s v="Tier - 2"/>
    <s v="R1011"/>
    <n v="27"/>
  </r>
  <r>
    <n v="38.049999999999997"/>
    <n v="9.6199999999999992"/>
    <s v="No"/>
    <x v="0"/>
    <s v="No"/>
    <n v="0"/>
    <s v="No"/>
    <x v="0"/>
    <x v="0"/>
    <s v="14-Jun-1998"/>
    <x v="630"/>
    <s v="Tier - 2"/>
    <s v="Tier - 2"/>
    <s v="R1013"/>
    <n v="24"/>
  </r>
  <r>
    <n v="46.14"/>
    <n v="10.78"/>
    <s v="No"/>
    <x v="0"/>
    <s v="No"/>
    <n v="0"/>
    <s v="No"/>
    <x v="0"/>
    <x v="0"/>
    <s v="24-Nov-1998"/>
    <x v="631"/>
    <s v="Tier - 2"/>
    <s v="Tier - 3"/>
    <s v="R1011"/>
    <n v="24"/>
  </r>
  <r>
    <n v="41.325000000000003"/>
    <n v="5.1100000000000003"/>
    <s v="Yes"/>
    <x v="0"/>
    <s v="No"/>
    <n v="2"/>
    <s v="No"/>
    <x v="0"/>
    <x v="2"/>
    <s v="14-Dec-1975"/>
    <x v="632"/>
    <s v="Tier - 2"/>
    <s v="Tier - 1"/>
    <s v="R1011"/>
    <n v="47"/>
  </r>
  <r>
    <n v="44.64"/>
    <n v="7.18"/>
    <s v="No"/>
    <x v="0"/>
    <s v="No"/>
    <n v="0"/>
    <s v="No"/>
    <x v="0"/>
    <x v="0"/>
    <s v="26-Sep-1972"/>
    <x v="633"/>
    <s v="Tier - 2"/>
    <s v="Tier - 2"/>
    <s v="R1017"/>
    <n v="50"/>
  </r>
  <r>
    <n v="25.175000000000001"/>
    <n v="4.96"/>
    <s v="No"/>
    <x v="1"/>
    <s v="No"/>
    <n v="1"/>
    <s v="No"/>
    <x v="1"/>
    <x v="2"/>
    <s v="22-Aug-1968"/>
    <x v="634"/>
    <s v="Tier - 2"/>
    <s v="Tier - 2"/>
    <s v="R1011"/>
    <n v="54"/>
  </r>
  <r>
    <n v="43.11"/>
    <n v="4.67"/>
    <s v="Yes"/>
    <x v="0"/>
    <s v="No"/>
    <n v="0"/>
    <s v="No"/>
    <x v="0"/>
    <x v="2"/>
    <s v="11-Dec-1968"/>
    <x v="635"/>
    <s v="Tier - 2"/>
    <s v="Tier - 3"/>
    <s v="R1017"/>
    <n v="54"/>
  </r>
  <r>
    <n v="53.32"/>
    <n v="5.0599999999999996"/>
    <s v="No"/>
    <x v="0"/>
    <s v="No"/>
    <n v="0"/>
    <s v="No"/>
    <x v="0"/>
    <x v="2"/>
    <s v="2-Aug-2001"/>
    <x v="636"/>
    <s v="Tier - 2"/>
    <s v="Tier - 1"/>
    <s v="R1011"/>
    <n v="21"/>
  </r>
  <r>
    <n v="38.04"/>
    <n v="5.0199999999999996"/>
    <s v="Yes"/>
    <x v="0"/>
    <s v="No"/>
    <n v="1"/>
    <s v="No"/>
    <x v="0"/>
    <x v="2"/>
    <s v="17-Jul-1972"/>
    <x v="637"/>
    <s v="Tier - 2"/>
    <s v="Tier - 3"/>
    <s v="R1024"/>
    <n v="50"/>
  </r>
  <r>
    <n v="37.9"/>
    <n v="7.76"/>
    <s v="No"/>
    <x v="0"/>
    <s v="No"/>
    <n v="0"/>
    <s v="No"/>
    <x v="0"/>
    <x v="0"/>
    <s v="21-Aug-1963"/>
    <x v="638"/>
    <s v="Tier - 2"/>
    <s v="Tier - 3"/>
    <s v="R1012"/>
    <n v="59"/>
  </r>
  <r>
    <n v="39.6"/>
    <n v="9.32"/>
    <s v="No"/>
    <x v="0"/>
    <s v="No"/>
    <n v="0"/>
    <s v="No"/>
    <x v="0"/>
    <x v="0"/>
    <s v="5-Jun-2001"/>
    <x v="639"/>
    <s v="Tier - 2"/>
    <s v="Tier - 2"/>
    <s v="R1012"/>
    <n v="22"/>
  </r>
  <r>
    <n v="50.92"/>
    <n v="5.31"/>
    <s v="Yes"/>
    <x v="0"/>
    <s v="No"/>
    <n v="1"/>
    <s v="No"/>
    <x v="0"/>
    <x v="2"/>
    <s v="26-Dec-2000"/>
    <x v="640"/>
    <s v="Tier - 2"/>
    <s v="Tier - 3"/>
    <s v="R1011"/>
    <n v="22"/>
  </r>
  <r>
    <n v="21.85"/>
    <n v="5.56"/>
    <s v="Yes"/>
    <x v="0"/>
    <s v="No"/>
    <n v="0"/>
    <s v="Yes"/>
    <x v="2"/>
    <x v="2"/>
    <s v="9-Jul-1966"/>
    <x v="641"/>
    <s v="Tier - 2"/>
    <s v="Tier - 3"/>
    <s v="R1012"/>
    <n v="56"/>
  </r>
  <r>
    <n v="36.08"/>
    <n v="7.11"/>
    <s v="Yes"/>
    <x v="0"/>
    <s v="Yes"/>
    <n v="1"/>
    <s v="No"/>
    <x v="0"/>
    <x v="0"/>
    <s v="11-Oct-2002"/>
    <x v="642"/>
    <s v="Tier - 2"/>
    <s v="Tier - 1"/>
    <s v="R1013"/>
    <n v="20"/>
  </r>
  <r>
    <n v="40.44"/>
    <n v="5.13"/>
    <s v="Yes"/>
    <x v="0"/>
    <s v="Yes"/>
    <n v="1"/>
    <s v="No"/>
    <x v="0"/>
    <x v="2"/>
    <s v="7-Jul-1973"/>
    <x v="643"/>
    <s v="Tier - 2"/>
    <s v="Tier - 3"/>
    <s v="R1011"/>
    <n v="49"/>
  </r>
  <r>
    <n v="38.094999999999999"/>
    <n v="10.199999999999999"/>
    <s v="No"/>
    <x v="0"/>
    <s v="No"/>
    <n v="0"/>
    <s v="No"/>
    <x v="0"/>
    <x v="0"/>
    <s v="4-Jun-1975"/>
    <x v="644"/>
    <s v="Tier - 2"/>
    <s v="Tier - 1"/>
    <s v="R1011"/>
    <n v="48"/>
  </r>
  <r>
    <n v="44.95"/>
    <n v="10.4"/>
    <s v="No"/>
    <x v="0"/>
    <s v="No"/>
    <n v="0"/>
    <s v="No"/>
    <x v="0"/>
    <x v="0"/>
    <s v="5-Dec-2004"/>
    <x v="645"/>
    <s v="Tier - 2"/>
    <s v="Tier - 3"/>
    <s v="R1011"/>
    <n v="18"/>
  </r>
  <r>
    <n v="35.54"/>
    <n v="10.67"/>
    <s v="No"/>
    <x v="0"/>
    <s v="No"/>
    <n v="0"/>
    <s v="No"/>
    <x v="0"/>
    <x v="0"/>
    <s v="21-Sep-1974"/>
    <x v="646"/>
    <s v="Tier - 2"/>
    <s v="Tier - 2"/>
    <s v="R1024"/>
    <n v="48"/>
  </r>
  <r>
    <n v="39.799999999999997"/>
    <n v="4.6500000000000004"/>
    <s v="Yes"/>
    <x v="0"/>
    <s v="No"/>
    <n v="2"/>
    <s v="No"/>
    <x v="0"/>
    <x v="2"/>
    <s v="27-Aug-1970"/>
    <x v="647"/>
    <s v="Tier - 2"/>
    <s v="Tier - 3"/>
    <s v="R1012"/>
    <n v="52"/>
  </r>
  <r>
    <n v="33.659999999999997"/>
    <n v="5.65"/>
    <s v="Yes"/>
    <x v="0"/>
    <s v="No"/>
    <n v="2"/>
    <s v="No"/>
    <x v="0"/>
    <x v="2"/>
    <s v="5-Sep-2004"/>
    <x v="648"/>
    <s v="Tier - 2"/>
    <s v="Tier - 2"/>
    <s v="R1011"/>
    <n v="18"/>
  </r>
  <r>
    <n v="35.5"/>
    <n v="11.97"/>
    <s v="No"/>
    <x v="0"/>
    <s v="No"/>
    <n v="0"/>
    <s v="No"/>
    <x v="0"/>
    <x v="0"/>
    <s v="22-Aug-1991"/>
    <x v="649"/>
    <s v="Tier - 2"/>
    <s v="Tier - 2"/>
    <s v="R1011"/>
    <n v="31"/>
  </r>
  <r>
    <n v="41.63"/>
    <n v="6.71"/>
    <s v="No"/>
    <x v="0"/>
    <s v="No"/>
    <n v="0"/>
    <s v="No"/>
    <x v="0"/>
    <x v="0"/>
    <s v="25-Dec-1958"/>
    <x v="650"/>
    <s v="Tier - 2"/>
    <s v="Tier - 1"/>
    <s v="R1013"/>
    <n v="64"/>
  </r>
  <r>
    <n v="46.49"/>
    <n v="11.92"/>
    <s v="No"/>
    <x v="0"/>
    <s v="No"/>
    <n v="0"/>
    <s v="No"/>
    <x v="0"/>
    <x v="0"/>
    <s v="17-Jun-2002"/>
    <x v="651"/>
    <s v="Tier - 2"/>
    <s v="Tier - 2"/>
    <s v="R1011"/>
    <n v="20"/>
  </r>
  <r>
    <n v="43.29"/>
    <n v="5.35"/>
    <s v="No"/>
    <x v="0"/>
    <s v="No"/>
    <n v="2"/>
    <s v="No"/>
    <x v="0"/>
    <x v="2"/>
    <s v="9-Nov-2000"/>
    <x v="652"/>
    <s v="Tier - 2"/>
    <s v="Tier - 3"/>
    <s v="R1011"/>
    <n v="22"/>
  </r>
  <r>
    <n v="43.08"/>
    <n v="8.9600000000000009"/>
    <s v="Yes"/>
    <x v="0"/>
    <s v="No"/>
    <n v="1"/>
    <s v="No"/>
    <x v="0"/>
    <x v="0"/>
    <s v="9-Jul-1960"/>
    <x v="653"/>
    <s v="Tier - 2"/>
    <s v="Tier - 2"/>
    <s v="R1013"/>
    <n v="62"/>
  </r>
  <r>
    <n v="39.07"/>
    <n v="11.93"/>
    <s v="No"/>
    <x v="0"/>
    <s v="No"/>
    <n v="0"/>
    <s v="No"/>
    <x v="0"/>
    <x v="0"/>
    <s v="30-Jun-1958"/>
    <x v="654"/>
    <s v="Tier - 2"/>
    <s v="Tier - 2"/>
    <s v="R1013"/>
    <n v="64"/>
  </r>
  <r>
    <n v="41.3"/>
    <n v="9.59"/>
    <s v="No"/>
    <x v="0"/>
    <s v="No"/>
    <n v="0"/>
    <s v="No"/>
    <x v="0"/>
    <x v="0"/>
    <s v="2-Jul-1994"/>
    <x v="655"/>
    <s v="Tier - 2"/>
    <s v="Tier - 2"/>
    <s v="R1011"/>
    <n v="28"/>
  </r>
  <r>
    <n v="42.95"/>
    <n v="11.88"/>
    <s v="Yes"/>
    <x v="0"/>
    <s v="No"/>
    <n v="2"/>
    <s v="No"/>
    <x v="0"/>
    <x v="0"/>
    <s v="13-Dec-1990"/>
    <x v="656"/>
    <s v="Tier - 2"/>
    <s v="Tier - 3"/>
    <s v="R1011"/>
    <n v="32"/>
  </r>
  <r>
    <n v="46.96"/>
    <n v="4.6399999999999997"/>
    <s v="No"/>
    <x v="0"/>
    <s v="Yes"/>
    <n v="1"/>
    <s v="No"/>
    <x v="0"/>
    <x v="2"/>
    <s v="2-Oct-1970"/>
    <x v="657"/>
    <s v="Tier - 2"/>
    <s v="Tier - 2"/>
    <s v="R1013"/>
    <n v="52"/>
  </r>
  <r>
    <n v="30.495000000000001"/>
    <n v="9.5299999999999994"/>
    <s v="No"/>
    <x v="0"/>
    <s v="No"/>
    <n v="0"/>
    <s v="No"/>
    <x v="0"/>
    <x v="0"/>
    <s v="21-Dec-1965"/>
    <x v="658"/>
    <s v="Tier - 2"/>
    <s v="Tier - 1"/>
    <s v="R1017"/>
    <n v="57"/>
  </r>
  <r>
    <n v="17.954999999999998"/>
    <n v="5.29"/>
    <s v="Yes"/>
    <x v="0"/>
    <s v="No"/>
    <n v="1"/>
    <s v="Yes"/>
    <x v="3"/>
    <x v="2"/>
    <s v="6-Jun-1968"/>
    <x v="659"/>
    <s v="Tier - 2"/>
    <s v="Tier - 2"/>
    <s v="R1013"/>
    <n v="55"/>
  </r>
  <r>
    <n v="25.6"/>
    <n v="10.95"/>
    <s v="No"/>
    <x v="0"/>
    <s v="No"/>
    <n v="3"/>
    <s v="No"/>
    <x v="1"/>
    <x v="0"/>
    <s v="16-Oct-1969"/>
    <x v="660"/>
    <s v="Tier - 2"/>
    <s v="Tier - 2"/>
    <s v="R1013"/>
    <n v="53"/>
  </r>
  <r>
    <n v="34.21"/>
    <n v="9.17"/>
    <s v="No"/>
    <x v="0"/>
    <s v="No"/>
    <n v="0"/>
    <s v="No"/>
    <x v="0"/>
    <x v="0"/>
    <s v="15-Sep-1988"/>
    <x v="661"/>
    <s v="Tier - 2"/>
    <s v="Tier - 3"/>
    <s v="R1015"/>
    <n v="34"/>
  </r>
  <r>
    <n v="39.74"/>
    <n v="7.39"/>
    <s v="No"/>
    <x v="0"/>
    <s v="No"/>
    <n v="0"/>
    <s v="No"/>
    <x v="0"/>
    <x v="0"/>
    <s v="5-Dec-1985"/>
    <x v="662"/>
    <s v="Tier - 2"/>
    <s v="Tier - 1"/>
    <s v="R1011"/>
    <n v="37"/>
  </r>
  <r>
    <n v="49.53"/>
    <n v="9.1300000000000008"/>
    <s v="Yes"/>
    <x v="0"/>
    <s v="No"/>
    <n v="0"/>
    <s v="No"/>
    <x v="0"/>
    <x v="0"/>
    <s v="3-Oct-1981"/>
    <x v="663"/>
    <s v="Tier - 2"/>
    <s v="Tier - 1"/>
    <s v="R1011"/>
    <n v="41"/>
  </r>
  <r>
    <n v="39.33"/>
    <n v="10.4"/>
    <s v="No"/>
    <x v="0"/>
    <s v="No"/>
    <n v="3"/>
    <s v="No"/>
    <x v="0"/>
    <x v="0"/>
    <s v="19-Oct-1965"/>
    <x v="664"/>
    <s v="Tier - 2"/>
    <s v="Tier - 3"/>
    <s v="R1013"/>
    <n v="57"/>
  </r>
  <r>
    <n v="39.979999999999997"/>
    <n v="9.4600000000000009"/>
    <s v="Yes"/>
    <x v="0"/>
    <s v="No"/>
    <n v="2"/>
    <s v="No"/>
    <x v="0"/>
    <x v="0"/>
    <s v="22-Jul-1984"/>
    <x v="665"/>
    <s v="Tier - 2"/>
    <s v="Tier - 2"/>
    <s v="R1011"/>
    <n v="38"/>
  </r>
  <r>
    <n v="46.51"/>
    <n v="8.69"/>
    <s v="Yes"/>
    <x v="0"/>
    <s v="No"/>
    <n v="0"/>
    <s v="No"/>
    <x v="0"/>
    <x v="0"/>
    <s v="6-Nov-1985"/>
    <x v="666"/>
    <s v="Tier - 2"/>
    <s v="Tier - 1"/>
    <s v="R1011"/>
    <n v="37"/>
  </r>
  <r>
    <n v="43.58"/>
    <n v="4.2300000000000004"/>
    <s v="No"/>
    <x v="0"/>
    <s v="Yes"/>
    <n v="1"/>
    <s v="No"/>
    <x v="0"/>
    <x v="2"/>
    <s v="11-Jun-1992"/>
    <x v="667"/>
    <s v="Tier - 2"/>
    <s v="Tier - 3"/>
    <s v="R1011"/>
    <n v="30"/>
  </r>
  <r>
    <n v="42.28"/>
    <n v="9.16"/>
    <s v="Yes"/>
    <x v="0"/>
    <s v="No"/>
    <n v="1"/>
    <s v="No"/>
    <x v="0"/>
    <x v="0"/>
    <s v="9-Sep-1997"/>
    <x v="668"/>
    <s v="Tier - 2"/>
    <s v="Tier - 3"/>
    <s v="R1011"/>
    <n v="25"/>
  </r>
  <r>
    <n v="35.520000000000003"/>
    <n v="8.26"/>
    <s v="No"/>
    <x v="0"/>
    <s v="No"/>
    <n v="0"/>
    <s v="No"/>
    <x v="0"/>
    <x v="0"/>
    <s v="3-Jul-1992"/>
    <x v="669"/>
    <s v="Tier - 1"/>
    <s v="Tier - 2"/>
    <s v="R1011"/>
    <n v="30"/>
  </r>
  <r>
    <n v="33.6"/>
    <n v="11.25"/>
    <s v="No"/>
    <x v="0"/>
    <s v="No"/>
    <n v="0"/>
    <s v="No"/>
    <x v="0"/>
    <x v="0"/>
    <s v="6-Dec-2002"/>
    <x v="670"/>
    <s v="Tier - 1"/>
    <s v="Tier - 3"/>
    <s v="R1013"/>
    <n v="20"/>
  </r>
  <r>
    <n v="22.42"/>
    <n v="6.74"/>
    <s v="No"/>
    <x v="0"/>
    <s v="No"/>
    <n v="0"/>
    <s v="Yes"/>
    <x v="2"/>
    <x v="0"/>
    <s v="6-Jul-1960"/>
    <x v="671"/>
    <s v="Tier - 1"/>
    <s v="Tier - 1"/>
    <s v="R1013"/>
    <n v="62"/>
  </r>
  <r>
    <n v="46.86"/>
    <n v="4.87"/>
    <s v="No"/>
    <x v="0"/>
    <s v="No"/>
    <n v="0"/>
    <s v="No"/>
    <x v="0"/>
    <x v="2"/>
    <s v="4-Dec-1985"/>
    <x v="672"/>
    <s v="Tier - 1"/>
    <s v="Tier - 1"/>
    <s v="R1011"/>
    <n v="37"/>
  </r>
  <r>
    <n v="32.965000000000003"/>
    <n v="6.68"/>
    <s v="No"/>
    <x v="0"/>
    <s v="No"/>
    <n v="3"/>
    <s v="No"/>
    <x v="0"/>
    <x v="0"/>
    <s v="21-Nov-1989"/>
    <x v="673"/>
    <s v="Tier - 1"/>
    <s v="Tier - 2"/>
    <s v="R1011"/>
    <n v="33"/>
  </r>
  <r>
    <n v="39.340000000000003"/>
    <n v="5.0199999999999996"/>
    <s v="Yes"/>
    <x v="0"/>
    <s v="Yes"/>
    <n v="1"/>
    <s v="No"/>
    <x v="0"/>
    <x v="2"/>
    <s v="4-Jun-1991"/>
    <x v="674"/>
    <s v="Tier - 1"/>
    <s v="Tier - 3"/>
    <s v="R1011"/>
    <n v="32"/>
  </r>
  <r>
    <n v="47"/>
    <n v="10.64"/>
    <s v="Yes"/>
    <x v="0"/>
    <s v="No"/>
    <n v="0"/>
    <s v="No"/>
    <x v="0"/>
    <x v="0"/>
    <s v="28-Jul-1961"/>
    <x v="675"/>
    <s v="Tier - 1"/>
    <s v="Tier - 3"/>
    <s v="R1011"/>
    <n v="61"/>
  </r>
  <r>
    <n v="36.71"/>
    <n v="8.74"/>
    <s v="Yes"/>
    <x v="0"/>
    <s v="No"/>
    <n v="0"/>
    <s v="No"/>
    <x v="0"/>
    <x v="0"/>
    <s v="21-Dec-1999"/>
    <x v="676"/>
    <s v="Tier - 1"/>
    <s v="Tier - 1"/>
    <s v="R1011"/>
    <n v="23"/>
  </r>
  <r>
    <n v="53.48"/>
    <n v="5.64"/>
    <s v="No"/>
    <x v="0"/>
    <s v="No"/>
    <n v="0"/>
    <s v="No"/>
    <x v="0"/>
    <x v="2"/>
    <s v="29-Nov-1985"/>
    <x v="677"/>
    <s v="Tier - 1"/>
    <s v="Tier - 2"/>
    <s v="R1011"/>
    <n v="37"/>
  </r>
  <r>
    <n v="35.5"/>
    <n v="10.37"/>
    <s v="No"/>
    <x v="0"/>
    <s v="No"/>
    <n v="0"/>
    <s v="No"/>
    <x v="0"/>
    <x v="0"/>
    <s v="22-Nov-1960"/>
    <x v="678"/>
    <s v="Tier - 1"/>
    <s v="Tier - 2"/>
    <s v="R1019"/>
    <n v="62"/>
  </r>
  <r>
    <n v="36.979999999999997"/>
    <n v="9.56"/>
    <s v="Yes"/>
    <x v="0"/>
    <s v="No"/>
    <n v="0"/>
    <s v="No"/>
    <x v="0"/>
    <x v="0"/>
    <s v="25-Nov-1963"/>
    <x v="679"/>
    <s v="Tier - 1"/>
    <s v="Tier - 1"/>
    <s v="R1013"/>
    <n v="59"/>
  </r>
  <r>
    <n v="32.395000000000003"/>
    <n v="8.23"/>
    <s v="Yes"/>
    <x v="0"/>
    <s v="Yes"/>
    <n v="1"/>
    <s v="No"/>
    <x v="0"/>
    <x v="0"/>
    <s v="24-Dec-1990"/>
    <x v="680"/>
    <s v="Tier - 1"/>
    <s v="Tier - 2"/>
    <s v="R1011"/>
    <n v="32"/>
  </r>
  <r>
    <n v="32.729999999999997"/>
    <n v="7.03"/>
    <s v="No"/>
    <x v="0"/>
    <s v="No"/>
    <n v="0"/>
    <s v="No"/>
    <x v="0"/>
    <x v="0"/>
    <s v="2-Dec-1977"/>
    <x v="681"/>
    <s v="Tier - 1"/>
    <s v="Tier - 2"/>
    <s v="R1012"/>
    <n v="45"/>
  </r>
  <r>
    <n v="20.52"/>
    <n v="5.45"/>
    <s v="No"/>
    <x v="0"/>
    <s v="No"/>
    <n v="1"/>
    <s v="Yes"/>
    <x v="2"/>
    <x v="2"/>
    <s v="16-Sep-1974"/>
    <x v="682"/>
    <s v="Tier - 1"/>
    <s v="Tier - 1"/>
    <s v="R1012"/>
    <n v="48"/>
  </r>
  <r>
    <n v="51.72"/>
    <n v="5.76"/>
    <s v="No"/>
    <x v="0"/>
    <s v="No"/>
    <n v="0"/>
    <s v="No"/>
    <x v="0"/>
    <x v="1"/>
    <s v="11-Dec-1982"/>
    <x v="683"/>
    <s v="Tier - 1"/>
    <s v="Tier - 2"/>
    <s v="R1012"/>
    <n v="40"/>
  </r>
  <r>
    <n v="50.2"/>
    <n v="5.4"/>
    <s v="No"/>
    <x v="0"/>
    <s v="No"/>
    <n v="0"/>
    <s v="No"/>
    <x v="0"/>
    <x v="2"/>
    <s v="27-Sep-1985"/>
    <x v="684"/>
    <s v="Tier - 1"/>
    <s v="Tier - 3"/>
    <s v="R1011"/>
    <n v="37"/>
  </r>
  <r>
    <n v="25.52"/>
    <n v="6.35"/>
    <s v="No"/>
    <x v="0"/>
    <s v="Yes"/>
    <n v="1"/>
    <s v="No"/>
    <x v="1"/>
    <x v="1"/>
    <s v="5-Dec-1990"/>
    <x v="685"/>
    <s v="Tier - 1"/>
    <s v="Tier - 3"/>
    <s v="R1011"/>
    <n v="32"/>
  </r>
  <r>
    <n v="35.200000000000003"/>
    <n v="6.26"/>
    <s v="Yes"/>
    <x v="0"/>
    <s v="No"/>
    <n v="2"/>
    <s v="No"/>
    <x v="0"/>
    <x v="1"/>
    <s v="3-Aug-1961"/>
    <x v="686"/>
    <s v="Tier - 1"/>
    <s v="Tier - 2"/>
    <s v="R1012"/>
    <n v="61"/>
  </r>
  <r>
    <n v="41.26"/>
    <n v="5.97"/>
    <s v="Yes"/>
    <x v="0"/>
    <s v="No"/>
    <n v="0"/>
    <s v="No"/>
    <x v="0"/>
    <x v="1"/>
    <s v="25-Jul-1962"/>
    <x v="687"/>
    <s v="Tier - 1"/>
    <s v="Tier - 1"/>
    <s v="R1012"/>
    <n v="60"/>
  </r>
  <r>
    <n v="17.195"/>
    <n v="5.29"/>
    <s v="Yes"/>
    <x v="0"/>
    <s v="No"/>
    <n v="0"/>
    <s v="Yes"/>
    <x v="3"/>
    <x v="2"/>
    <s v="5-Dec-1959"/>
    <x v="688"/>
    <s v="Tier - 1"/>
    <s v="Tier - 1"/>
    <s v="R1012"/>
    <n v="63"/>
  </r>
  <r>
    <n v="23.085000000000001"/>
    <n v="4.2699999999999996"/>
    <s v="Yes"/>
    <x v="0"/>
    <s v="No"/>
    <n v="2"/>
    <s v="No"/>
    <x v="2"/>
    <x v="2"/>
    <s v="7-Jul-1992"/>
    <x v="689"/>
    <s v="Tier - 1"/>
    <s v="Tier - 3"/>
    <s v="R1011"/>
    <n v="30"/>
  </r>
  <r>
    <n v="21.66"/>
    <n v="5.2"/>
    <s v="Yes"/>
    <x v="0"/>
    <s v="No"/>
    <n v="2"/>
    <s v="No"/>
    <x v="2"/>
    <x v="2"/>
    <s v="14-Jul-1980"/>
    <x v="690"/>
    <s v="Tier - 1"/>
    <s v="Tier - 3"/>
    <s v="R1011"/>
    <n v="42"/>
  </r>
  <r>
    <n v="36.47"/>
    <n v="8.23"/>
    <s v="Yes"/>
    <x v="0"/>
    <s v="No"/>
    <n v="0"/>
    <s v="No"/>
    <x v="0"/>
    <x v="0"/>
    <s v="29-Nov-1978"/>
    <x v="691"/>
    <s v="Tier - 1"/>
    <s v="Tier - 1"/>
    <s v="R1011"/>
    <n v="44"/>
  </r>
  <r>
    <n v="36.08"/>
    <n v="10.33"/>
    <s v="Yes"/>
    <x v="0"/>
    <s v="No"/>
    <n v="0"/>
    <s v="No"/>
    <x v="0"/>
    <x v="0"/>
    <s v="24-Dec-1961"/>
    <x v="692"/>
    <s v="Tier - 1"/>
    <s v="Tier - 3"/>
    <s v="R1012"/>
    <n v="61"/>
  </r>
  <r>
    <n v="23.18"/>
    <n v="6.13"/>
    <s v="No"/>
    <x v="0"/>
    <s v="No"/>
    <n v="0"/>
    <s v="No"/>
    <x v="2"/>
    <x v="1"/>
    <s v="8-Nov-1976"/>
    <x v="693"/>
    <s v="Tier - 1"/>
    <s v="Tier - 2"/>
    <s v="R1011"/>
    <n v="46"/>
  </r>
  <r>
    <n v="39.159999999999997"/>
    <n v="8.08"/>
    <s v="No"/>
    <x v="0"/>
    <s v="No"/>
    <n v="3"/>
    <s v="No"/>
    <x v="0"/>
    <x v="0"/>
    <s v="9-Jul-1969"/>
    <x v="694"/>
    <s v="Tier - 1"/>
    <s v="Tier - 3"/>
    <s v="R1024"/>
    <n v="53"/>
  </r>
  <r>
    <n v="38.19"/>
    <n v="10.49"/>
    <s v="No"/>
    <x v="0"/>
    <s v="No"/>
    <n v="3"/>
    <s v="No"/>
    <x v="0"/>
    <x v="0"/>
    <s v="21-Jul-1978"/>
    <x v="695"/>
    <s v="Tier - 1"/>
    <s v="Tier - 3"/>
    <s v="R1012"/>
    <n v="44"/>
  </r>
  <r>
    <n v="26.41"/>
    <n v="8.11"/>
    <s v="No"/>
    <x v="0"/>
    <s v="No"/>
    <n v="3"/>
    <s v="No"/>
    <x v="1"/>
    <x v="0"/>
    <s v="5-Jun-1958"/>
    <x v="696"/>
    <s v="Tier - 1"/>
    <s v="Tier - 2"/>
    <s v="R1012"/>
    <n v="65"/>
  </r>
  <r>
    <n v="28.785"/>
    <n v="6.6"/>
    <s v="No"/>
    <x v="0"/>
    <s v="No"/>
    <n v="0"/>
    <s v="No"/>
    <x v="1"/>
    <x v="0"/>
    <s v="7-Nov-1985"/>
    <x v="697"/>
    <s v="Tier - 1"/>
    <s v="Tier - 1"/>
    <s v="R1011"/>
    <n v="37"/>
  </r>
  <r>
    <n v="26.695"/>
    <n v="10.14"/>
    <s v="Yes"/>
    <x v="0"/>
    <s v="Yes"/>
    <n v="1"/>
    <s v="No"/>
    <x v="1"/>
    <x v="0"/>
    <s v="16-Jul-1987"/>
    <x v="698"/>
    <s v="Tier - 1"/>
    <s v="Tier - 1"/>
    <s v="R1011"/>
    <n v="35"/>
  </r>
  <r>
    <n v="32.799999999999997"/>
    <n v="6.06"/>
    <s v="Yes"/>
    <x v="0"/>
    <s v="No"/>
    <n v="1"/>
    <s v="No"/>
    <x v="0"/>
    <x v="1"/>
    <s v="27-Jul-1993"/>
    <x v="699"/>
    <s v="Tier - 1"/>
    <s v="Tier - 1"/>
    <s v="R1011"/>
    <n v="29"/>
  </r>
  <r>
    <n v="35.869999999999997"/>
    <n v="9.91"/>
    <s v="Yes"/>
    <x v="0"/>
    <s v="No"/>
    <n v="0"/>
    <s v="No"/>
    <x v="0"/>
    <x v="0"/>
    <s v="23-Aug-1973"/>
    <x v="700"/>
    <s v="Tier - 1"/>
    <s v="Tier - 3"/>
    <s v="R1011"/>
    <n v="49"/>
  </r>
  <r>
    <n v="21.66"/>
    <n v="4.1399999999999997"/>
    <s v="Yes"/>
    <x v="0"/>
    <s v="No"/>
    <n v="2"/>
    <s v="No"/>
    <x v="2"/>
    <x v="2"/>
    <s v="20-Jun-1998"/>
    <x v="701"/>
    <s v="Tier - 1"/>
    <s v="Tier - 2"/>
    <s v="R1011"/>
    <n v="24"/>
  </r>
  <r>
    <n v="37.72"/>
    <n v="4.38"/>
    <s v="Yes"/>
    <x v="0"/>
    <s v="Yes"/>
    <n v="1"/>
    <s v="No"/>
    <x v="0"/>
    <x v="2"/>
    <s v="13-Aug-1981"/>
    <x v="702"/>
    <s v="Tier - 1"/>
    <s v="Tier - 2"/>
    <s v="R1011"/>
    <n v="41"/>
  </r>
  <r>
    <n v="39.700000000000003"/>
    <n v="9.83"/>
    <s v="No"/>
    <x v="0"/>
    <s v="No"/>
    <n v="3"/>
    <s v="No"/>
    <x v="0"/>
    <x v="0"/>
    <s v="29-Oct-1982"/>
    <x v="703"/>
    <s v="Tier - 1"/>
    <s v="Tier - 1"/>
    <s v="R1012"/>
    <n v="40"/>
  </r>
  <r>
    <n v="35.97"/>
    <n v="11.08"/>
    <s v="No"/>
    <x v="0"/>
    <s v="No"/>
    <n v="3"/>
    <s v="No"/>
    <x v="0"/>
    <x v="0"/>
    <s v="30-Dec-1989"/>
    <x v="704"/>
    <s v="Tier - 1"/>
    <s v="Tier - 3"/>
    <s v="R1011"/>
    <n v="33"/>
  </r>
  <r>
    <n v="37.85"/>
    <n v="11.01"/>
    <s v="No"/>
    <x v="0"/>
    <s v="No"/>
    <n v="0"/>
    <s v="No"/>
    <x v="0"/>
    <x v="0"/>
    <s v="19-Aug-1975"/>
    <x v="705"/>
    <s v="Tier - 1"/>
    <s v="Tier - 3"/>
    <s v="R1011"/>
    <n v="47"/>
  </r>
  <r>
    <n v="21.66"/>
    <n v="4.37"/>
    <s v="No"/>
    <x v="1"/>
    <s v="No"/>
    <n v="1"/>
    <s v="Yes"/>
    <x v="2"/>
    <x v="2"/>
    <s v="30-Dec-1988"/>
    <x v="706"/>
    <s v="Tier - 1"/>
    <s v="Tier - 1"/>
    <s v="R1011"/>
    <n v="34"/>
  </r>
  <r>
    <n v="39.369999999999997"/>
    <n v="5.91"/>
    <s v="No"/>
    <x v="0"/>
    <s v="No"/>
    <n v="2"/>
    <s v="No"/>
    <x v="0"/>
    <x v="1"/>
    <s v="12-Jun-1976"/>
    <x v="707"/>
    <s v="Tier - 1"/>
    <s v="Tier - 1"/>
    <s v="R1011"/>
    <n v="46"/>
  </r>
  <r>
    <n v="40.880000000000003"/>
    <n v="7.65"/>
    <s v="No"/>
    <x v="0"/>
    <s v="No"/>
    <n v="0"/>
    <s v="No"/>
    <x v="0"/>
    <x v="0"/>
    <s v="5-Oct-1991"/>
    <x v="708"/>
    <s v="Tier - 1"/>
    <s v="Tier - 1"/>
    <s v="R1011"/>
    <n v="31"/>
  </r>
  <r>
    <n v="26.22"/>
    <n v="5.37"/>
    <s v="Yes"/>
    <x v="0"/>
    <s v="No"/>
    <n v="2"/>
    <s v="No"/>
    <x v="1"/>
    <x v="2"/>
    <s v="16-Jun-1967"/>
    <x v="709"/>
    <s v="Tier - 1"/>
    <s v="Tier - 1"/>
    <s v="R1012"/>
    <n v="55"/>
  </r>
  <r>
    <n v="25.08"/>
    <n v="5.75"/>
    <s v="Yes"/>
    <x v="0"/>
    <s v="No"/>
    <n v="2"/>
    <s v="No"/>
    <x v="1"/>
    <x v="1"/>
    <s v="2-Sep-1979"/>
    <x v="710"/>
    <s v="Tier - 2"/>
    <s v="Tier - 3"/>
    <s v="R1011"/>
    <n v="43"/>
  </r>
  <r>
    <n v="39.1"/>
    <n v="6.79"/>
    <s v="Yes"/>
    <x v="0"/>
    <s v="No"/>
    <n v="2"/>
    <s v="No"/>
    <x v="0"/>
    <x v="0"/>
    <s v="25-Dec-1971"/>
    <x v="711"/>
    <s v="Tier - 2"/>
    <s v="Tier - 3"/>
    <s v="R1011"/>
    <n v="51"/>
  </r>
  <r>
    <n v="37.905000000000001"/>
    <n v="7.03"/>
    <s v="No"/>
    <x v="0"/>
    <s v="No"/>
    <n v="3"/>
    <s v="No"/>
    <x v="0"/>
    <x v="0"/>
    <s v="11-Aug-1958"/>
    <x v="712"/>
    <s v="Tier - 1"/>
    <s v="Tier - 3"/>
    <s v="R1012"/>
    <n v="64"/>
  </r>
  <r>
    <n v="43.35"/>
    <n v="5.41"/>
    <s v="Yes"/>
    <x v="0"/>
    <s v="Yes"/>
    <n v="1"/>
    <s v="No"/>
    <x v="0"/>
    <x v="2"/>
    <s v="13-Sep-1963"/>
    <x v="713"/>
    <s v="Tier - 1"/>
    <s v="Tier - 1"/>
    <s v="R1014"/>
    <n v="59"/>
  </r>
  <r>
    <n v="36.15"/>
    <n v="8.0500000000000007"/>
    <s v="No"/>
    <x v="0"/>
    <s v="No"/>
    <n v="0"/>
    <s v="No"/>
    <x v="0"/>
    <x v="0"/>
    <s v="15-Sep-1962"/>
    <x v="714"/>
    <s v="Tier - 1"/>
    <s v="Tier - 1"/>
    <s v="R1014"/>
    <n v="60"/>
  </r>
  <r>
    <n v="44.98"/>
    <n v="5.94"/>
    <s v="No"/>
    <x v="0"/>
    <s v="No"/>
    <n v="1"/>
    <s v="No"/>
    <x v="0"/>
    <x v="1"/>
    <s v="24-Jul-1972"/>
    <x v="715"/>
    <s v="Tier - 1"/>
    <s v="Tier - 1"/>
    <s v="R1012"/>
    <n v="50"/>
  </r>
  <r>
    <n v="38.28"/>
    <n v="5.51"/>
    <s v="No"/>
    <x v="1"/>
    <s v="No"/>
    <n v="1"/>
    <s v="No"/>
    <x v="0"/>
    <x v="2"/>
    <s v="1-Jun-2004"/>
    <x v="716"/>
    <s v="Tier - 2"/>
    <s v="Tier - 2"/>
    <s v="R1011"/>
    <n v="19"/>
  </r>
  <r>
    <n v="32.299999999999997"/>
    <n v="6.55"/>
    <s v="Yes"/>
    <x v="0"/>
    <s v="No"/>
    <n v="2"/>
    <s v="No"/>
    <x v="0"/>
    <x v="0"/>
    <s v="30-Jul-1969"/>
    <x v="717"/>
    <s v="Tier - 2"/>
    <s v="Tier - 2"/>
    <s v="R1011"/>
    <n v="53"/>
  </r>
  <r>
    <n v="39.51"/>
    <n v="5.79"/>
    <s v="Yes"/>
    <x v="0"/>
    <s v="No"/>
    <n v="0"/>
    <s v="No"/>
    <x v="0"/>
    <x v="1"/>
    <s v="3-Sep-1976"/>
    <x v="718"/>
    <s v="Tier - 2"/>
    <s v="Tier - 3"/>
    <s v="R1012"/>
    <n v="46"/>
  </r>
  <r>
    <n v="50.46"/>
    <n v="4.5599999999999996"/>
    <s v="No"/>
    <x v="0"/>
    <s v="No"/>
    <n v="0"/>
    <s v="No"/>
    <x v="0"/>
    <x v="2"/>
    <s v="3-Sep-1983"/>
    <x v="719"/>
    <s v="Tier - 2"/>
    <s v="Tier - 1"/>
    <s v="R1012"/>
    <n v="39"/>
  </r>
  <r>
    <n v="31.73"/>
    <n v="7"/>
    <s v="No"/>
    <x v="0"/>
    <s v="No"/>
    <n v="0"/>
    <s v="No"/>
    <x v="0"/>
    <x v="0"/>
    <s v="10-Aug-1986"/>
    <x v="720"/>
    <s v="Tier - 2"/>
    <s v="Tier - 1"/>
    <s v="R1011"/>
    <n v="36"/>
  </r>
  <r>
    <n v="32.1"/>
    <n v="6.57"/>
    <s v="Yes"/>
    <x v="0"/>
    <s v="Yes"/>
    <n v="1"/>
    <s v="No"/>
    <x v="0"/>
    <x v="0"/>
    <s v="11-Nov-1970"/>
    <x v="721"/>
    <s v="Tier - 2"/>
    <s v="Tier - 3"/>
    <s v="R1011"/>
    <n v="52"/>
  </r>
  <r>
    <n v="27.83"/>
    <n v="11.61"/>
    <s v="Yes"/>
    <x v="0"/>
    <s v="Yes"/>
    <n v="1"/>
    <s v="No"/>
    <x v="1"/>
    <x v="0"/>
    <s v="21-Sep-1999"/>
    <x v="722"/>
    <s v="Tier - 1"/>
    <s v="Tier - 2"/>
    <s v="R1011"/>
    <n v="23"/>
  </r>
  <r>
    <n v="27.72"/>
    <n v="8.16"/>
    <s v="Yes"/>
    <x v="0"/>
    <s v="Yes"/>
    <n v="1"/>
    <s v="No"/>
    <x v="1"/>
    <x v="0"/>
    <s v="21-Dec-1983"/>
    <x v="723"/>
    <s v="Tier - 2"/>
    <s v="Tier - 3"/>
    <s v="R1011"/>
    <n v="39"/>
  </r>
  <r>
    <n v="36.765000000000001"/>
    <n v="4.4800000000000004"/>
    <s v="Yes"/>
    <x v="0"/>
    <s v="No"/>
    <n v="2"/>
    <s v="No"/>
    <x v="0"/>
    <x v="2"/>
    <s v="5-Sep-1988"/>
    <x v="724"/>
    <s v="Tier - 2"/>
    <s v="Tier - 1"/>
    <s v="R1011"/>
    <n v="34"/>
  </r>
  <r>
    <n v="48.36"/>
    <n v="4.08"/>
    <s v="No"/>
    <x v="0"/>
    <s v="No"/>
    <n v="0"/>
    <s v="No"/>
    <x v="0"/>
    <x v="2"/>
    <s v="9-Sep-1961"/>
    <x v="725"/>
    <s v="Tier - 2"/>
    <s v="Tier - 2"/>
    <s v="R1013"/>
    <n v="61"/>
  </r>
  <r>
    <n v="31.445"/>
    <n v="4.4000000000000004"/>
    <s v="Yes"/>
    <x v="0"/>
    <s v="No"/>
    <n v="2"/>
    <s v="No"/>
    <x v="0"/>
    <x v="2"/>
    <s v="9-Nov-2004"/>
    <x v="726"/>
    <s v="Tier - 2"/>
    <s v="Tier - 1"/>
    <s v="R1011"/>
    <n v="18"/>
  </r>
  <r>
    <n v="27.55"/>
    <n v="9.02"/>
    <s v="No"/>
    <x v="0"/>
    <s v="No"/>
    <n v="0"/>
    <s v="No"/>
    <x v="1"/>
    <x v="0"/>
    <s v="22-Jul-2000"/>
    <x v="727"/>
    <s v="Tier - 1"/>
    <s v="Tier - 1"/>
    <s v="R1011"/>
    <n v="22"/>
  </r>
  <r>
    <n v="33.11"/>
    <n v="8.06"/>
    <s v="No"/>
    <x v="0"/>
    <s v="No"/>
    <n v="0"/>
    <s v="No"/>
    <x v="0"/>
    <x v="0"/>
    <s v="9-Jul-1968"/>
    <x v="728"/>
    <s v="Tier - 2"/>
    <s v="Tier - 1"/>
    <s v="R1011"/>
    <n v="54"/>
  </r>
  <r>
    <n v="36.85"/>
    <n v="6.21"/>
    <s v="Yes"/>
    <x v="0"/>
    <s v="No"/>
    <n v="2"/>
    <s v="No"/>
    <x v="0"/>
    <x v="1"/>
    <s v="8-Oct-1974"/>
    <x v="729"/>
    <s v="Tier - 2"/>
    <s v="Tier - 3"/>
    <s v="R1011"/>
    <n v="48"/>
  </r>
  <r>
    <n v="36.299999999999997"/>
    <n v="5.79"/>
    <s v="Yes"/>
    <x v="0"/>
    <s v="No"/>
    <n v="2"/>
    <s v="No"/>
    <x v="0"/>
    <x v="1"/>
    <s v="29-Oct-1975"/>
    <x v="730"/>
    <s v="Tier - 2"/>
    <s v="Tier - 1"/>
    <s v="R1011"/>
    <n v="47"/>
  </r>
  <r>
    <n v="45.34"/>
    <n v="5.69"/>
    <s v="Yes"/>
    <x v="0"/>
    <s v="No"/>
    <n v="0"/>
    <s v="No"/>
    <x v="0"/>
    <x v="2"/>
    <s v="13-Dec-1960"/>
    <x v="731"/>
    <s v="Tier - 2"/>
    <s v="Tier - 1"/>
    <s v="R1024"/>
    <n v="62"/>
  </r>
  <r>
    <n v="31.8"/>
    <n v="5.36"/>
    <s v="Yes"/>
    <x v="0"/>
    <s v="No"/>
    <n v="2"/>
    <s v="No"/>
    <x v="0"/>
    <x v="2"/>
    <s v="14-Oct-1977"/>
    <x v="732"/>
    <s v="Tier - 2"/>
    <s v="Tier - 2"/>
    <s v="R1012"/>
    <n v="45"/>
  </r>
  <r>
    <n v="41.02"/>
    <n v="11.37"/>
    <s v="No"/>
    <x v="0"/>
    <s v="No"/>
    <n v="0"/>
    <s v="No"/>
    <x v="0"/>
    <x v="0"/>
    <s v="10-Sep-1984"/>
    <x v="733"/>
    <s v="Tier - 2"/>
    <s v="Tier - 1"/>
    <s v="R1011"/>
    <n v="38"/>
  </r>
  <r>
    <n v="32.68"/>
    <n v="11.87"/>
    <s v="No"/>
    <x v="0"/>
    <s v="No"/>
    <n v="0"/>
    <s v="No"/>
    <x v="0"/>
    <x v="0"/>
    <s v="25-Sep-1975"/>
    <x v="734"/>
    <s v="Tier - 2"/>
    <s v="Tier - 3"/>
    <s v="R1011"/>
    <n v="47"/>
  </r>
  <r>
    <n v="21.7"/>
    <n v="4.9000000000000004"/>
    <s v="No"/>
    <x v="0"/>
    <s v="Yes"/>
    <n v="1"/>
    <s v="Yes"/>
    <x v="2"/>
    <x v="2"/>
    <s v="21-Sep-1972"/>
    <x v="735"/>
    <s v="Tier - 2"/>
    <s v="Tier - 1"/>
    <s v="R1011"/>
    <n v="50"/>
  </r>
  <r>
    <n v="40.479999999999997"/>
    <n v="6.7"/>
    <s v="No"/>
    <x v="0"/>
    <s v="No"/>
    <n v="3"/>
    <s v="No"/>
    <x v="0"/>
    <x v="0"/>
    <s v="13-Sep-1993"/>
    <x v="736"/>
    <s v="Tier - 1"/>
    <s v="Tier - 3"/>
    <s v="R1011"/>
    <n v="29"/>
  </r>
  <r>
    <n v="34.5"/>
    <n v="10.3"/>
    <s v="No"/>
    <x v="0"/>
    <s v="No"/>
    <n v="3"/>
    <s v="No"/>
    <x v="0"/>
    <x v="0"/>
    <s v="10-Nov-1978"/>
    <x v="737"/>
    <s v="Tier - 1"/>
    <s v="Tier - 3"/>
    <s v="R1017"/>
    <n v="44"/>
  </r>
  <r>
    <n v="45.9"/>
    <n v="11.14"/>
    <s v="Yes"/>
    <x v="0"/>
    <s v="No"/>
    <n v="1"/>
    <s v="No"/>
    <x v="0"/>
    <x v="0"/>
    <s v="11-Sep-1969"/>
    <x v="738"/>
    <s v="Tier - 1"/>
    <s v="Tier - 2"/>
    <s v="R1011"/>
    <n v="53"/>
  </r>
  <r>
    <n v="33.479999999999997"/>
    <n v="4.74"/>
    <s v="Yes"/>
    <x v="0"/>
    <s v="No"/>
    <n v="2"/>
    <s v="No"/>
    <x v="0"/>
    <x v="2"/>
    <s v="17-Dec-1975"/>
    <x v="739"/>
    <s v="Tier - 2"/>
    <s v="Tier - 3"/>
    <s v="R1012"/>
    <n v="47"/>
  </r>
  <r>
    <n v="28.31"/>
    <n v="5.96"/>
    <s v="Yes"/>
    <x v="0"/>
    <s v="No"/>
    <n v="2"/>
    <s v="No"/>
    <x v="1"/>
    <x v="1"/>
    <s v="2-Dec-1986"/>
    <x v="740"/>
    <s v="Tier - 2"/>
    <s v="Tier - 2"/>
    <s v="R1011"/>
    <n v="36"/>
  </r>
  <r>
    <n v="21.565000000000001"/>
    <n v="4.95"/>
    <s v="No"/>
    <x v="1"/>
    <s v="No"/>
    <n v="1"/>
    <s v="Yes"/>
    <x v="2"/>
    <x v="2"/>
    <s v="19-Oct-1972"/>
    <x v="741"/>
    <s v="Tier - 2"/>
    <s v="Tier - 2"/>
    <s v="R1011"/>
    <n v="50"/>
  </r>
  <r>
    <n v="35.590000000000003"/>
    <n v="5.21"/>
    <s v="Yes"/>
    <x v="0"/>
    <s v="Yes"/>
    <n v="1"/>
    <s v="No"/>
    <x v="0"/>
    <x v="2"/>
    <s v="9-Aug-1976"/>
    <x v="742"/>
    <s v="Tier - 2"/>
    <s v="Tier - 3"/>
    <s v="R1011"/>
    <n v="46"/>
  </r>
  <r>
    <n v="43.44"/>
    <n v="4.8600000000000003"/>
    <s v="Yes"/>
    <x v="0"/>
    <s v="No"/>
    <n v="0"/>
    <s v="No"/>
    <x v="0"/>
    <x v="2"/>
    <s v="27-Sep-1981"/>
    <x v="743"/>
    <s v="Tier - 2"/>
    <s v="Tier - 2"/>
    <s v="R1011"/>
    <n v="41"/>
  </r>
  <r>
    <n v="21.754999999999999"/>
    <n v="7.79"/>
    <s v="Yes"/>
    <x v="0"/>
    <s v="No"/>
    <n v="0"/>
    <s v="No"/>
    <x v="2"/>
    <x v="0"/>
    <s v="19-Sep-1976"/>
    <x v="744"/>
    <s v="Tier - 2"/>
    <s v="Tier - 1"/>
    <s v="R1011"/>
    <n v="46"/>
  </r>
  <r>
    <n v="44.55"/>
    <n v="7.12"/>
    <s v="Yes"/>
    <x v="0"/>
    <s v="No"/>
    <n v="1"/>
    <s v="No"/>
    <x v="0"/>
    <x v="0"/>
    <s v="8-Oct-2003"/>
    <x v="745"/>
    <s v="Tier - 1"/>
    <s v="Tier - 2"/>
    <s v="R1013"/>
    <n v="19"/>
  </r>
  <r>
    <n v="43.32"/>
    <n v="4.67"/>
    <s v="Yes"/>
    <x v="0"/>
    <s v="No"/>
    <n v="0"/>
    <s v="No"/>
    <x v="0"/>
    <x v="2"/>
    <s v="13-Jul-1990"/>
    <x v="746"/>
    <s v="Tier - 1"/>
    <s v="Tier - 1"/>
    <s v="R1011"/>
    <n v="32"/>
  </r>
  <r>
    <n v="31.23"/>
    <n v="9.1199999999999992"/>
    <s v="Yes"/>
    <x v="0"/>
    <s v="Yes"/>
    <n v="1"/>
    <s v="No"/>
    <x v="0"/>
    <x v="0"/>
    <s v="1-Nov-1968"/>
    <x v="747"/>
    <s v="Tier - 2"/>
    <s v="Tier - 3"/>
    <s v="R1011"/>
    <n v="54"/>
  </r>
  <r>
    <n v="42.81"/>
    <n v="4.1500000000000004"/>
    <s v="No"/>
    <x v="0"/>
    <s v="No"/>
    <n v="1"/>
    <s v="No"/>
    <x v="0"/>
    <x v="2"/>
    <s v="30-Sep-1990"/>
    <x v="748"/>
    <s v="Tier - 1"/>
    <s v="Tier - 2"/>
    <s v="R1011"/>
    <n v="32"/>
  </r>
  <r>
    <n v="35.909999999999997"/>
    <n v="6.72"/>
    <s v="Yes"/>
    <x v="0"/>
    <s v="No"/>
    <n v="2"/>
    <s v="No"/>
    <x v="0"/>
    <x v="0"/>
    <s v="6-Dec-1974"/>
    <x v="749"/>
    <s v="Tier - 1"/>
    <s v="Tier - 1"/>
    <s v="R1011"/>
    <n v="48"/>
  </r>
  <r>
    <n v="36.65"/>
    <n v="5.01"/>
    <s v="Yes"/>
    <x v="0"/>
    <s v="Yes"/>
    <n v="1"/>
    <s v="No"/>
    <x v="0"/>
    <x v="2"/>
    <s v="7-Nov-1972"/>
    <x v="750"/>
    <s v="Tier - 2"/>
    <s v="Tier - 2"/>
    <s v="R1012"/>
    <n v="50"/>
  </r>
  <r>
    <n v="22.04"/>
    <n v="10.9"/>
    <s v="Yes"/>
    <x v="0"/>
    <s v="No"/>
    <n v="2"/>
    <s v="No"/>
    <x v="2"/>
    <x v="0"/>
    <s v="12-Dec-1980"/>
    <x v="751"/>
    <s v="Tier - 1"/>
    <s v="Tier - 3"/>
    <s v="R1012"/>
    <n v="42"/>
  </r>
  <r>
    <n v="31.824999999999999"/>
    <n v="5.52"/>
    <s v="Yes"/>
    <x v="0"/>
    <s v="No"/>
    <n v="1"/>
    <s v="No"/>
    <x v="0"/>
    <x v="2"/>
    <s v="4-Dec-1995"/>
    <x v="752"/>
    <s v="Tier - 1"/>
    <s v="Tier - 2"/>
    <s v="R1011"/>
    <n v="27"/>
  </r>
  <r>
    <n v="53.58"/>
    <n v="4.55"/>
    <s v="No"/>
    <x v="0"/>
    <s v="No"/>
    <n v="1"/>
    <s v="No"/>
    <x v="0"/>
    <x v="2"/>
    <s v="17-Nov-1981"/>
    <x v="753"/>
    <s v="Tier - 2"/>
    <s v="Tier - 3"/>
    <s v="R1011"/>
    <n v="41"/>
  </r>
  <r>
    <n v="34.299999999999997"/>
    <n v="11.76"/>
    <s v="No"/>
    <x v="0"/>
    <s v="No"/>
    <n v="0"/>
    <s v="No"/>
    <x v="0"/>
    <x v="0"/>
    <s v="24-Aug-1971"/>
    <x v="754"/>
    <s v="Tier - 2"/>
    <s v="Tier - 1"/>
    <s v="R1011"/>
    <n v="51"/>
  </r>
  <r>
    <n v="32.11"/>
    <n v="7.06"/>
    <s v="No"/>
    <x v="0"/>
    <s v="No"/>
    <n v="0"/>
    <s v="No"/>
    <x v="0"/>
    <x v="0"/>
    <s v="8-Jul-1995"/>
    <x v="755"/>
    <s v="Tier - 1"/>
    <s v="Tier - 1"/>
    <s v="R1011"/>
    <n v="27"/>
  </r>
  <r>
    <n v="31.78"/>
    <n v="11.35"/>
    <s v="Yes"/>
    <x v="0"/>
    <s v="Yes"/>
    <n v="1"/>
    <s v="No"/>
    <x v="0"/>
    <x v="0"/>
    <s v="10-Jul-1967"/>
    <x v="756"/>
    <s v="Tier - 2"/>
    <s v="Tier - 3"/>
    <s v="R1011"/>
    <n v="55"/>
  </r>
  <r>
    <n v="46.89"/>
    <n v="5.52"/>
    <s v="No"/>
    <x v="0"/>
    <s v="No"/>
    <n v="0"/>
    <s v="No"/>
    <x v="0"/>
    <x v="2"/>
    <s v="28-Jul-1994"/>
    <x v="757"/>
    <s v="Tier - 1"/>
    <s v="Tier - 2"/>
    <s v="R1011"/>
    <n v="28"/>
  </r>
  <r>
    <n v="39.35"/>
    <n v="7.86"/>
    <s v="Yes"/>
    <x v="0"/>
    <s v="No"/>
    <n v="1"/>
    <s v="No"/>
    <x v="0"/>
    <x v="0"/>
    <s v="1-Jul-1962"/>
    <x v="758"/>
    <s v="Tier - 1"/>
    <s v="Tier - 2"/>
    <s v="R1011"/>
    <n v="60"/>
  </r>
  <r>
    <n v="39.200000000000003"/>
    <n v="11.38"/>
    <s v="No"/>
    <x v="0"/>
    <s v="No"/>
    <n v="0"/>
    <s v="No"/>
    <x v="0"/>
    <x v="0"/>
    <s v="15-Jul-1985"/>
    <x v="759"/>
    <s v="Tier - 2"/>
    <s v="Tier - 1"/>
    <s v="R1011"/>
    <n v="37"/>
  </r>
  <r>
    <n v="39.159999999999997"/>
    <n v="10.48"/>
    <s v="No"/>
    <x v="0"/>
    <s v="No"/>
    <n v="0"/>
    <s v="No"/>
    <x v="0"/>
    <x v="0"/>
    <s v="12-Oct-1990"/>
    <x v="760"/>
    <s v="Tier - 2"/>
    <s v="Tier - 1"/>
    <s v="R1011"/>
    <n v="32"/>
  </r>
  <r>
    <n v="44.1"/>
    <n v="5.04"/>
    <s v="Yes"/>
    <x v="0"/>
    <s v="No"/>
    <n v="0"/>
    <s v="No"/>
    <x v="0"/>
    <x v="2"/>
    <s v="28-Nov-2003"/>
    <x v="761"/>
    <s v="Tier - 2"/>
    <s v="Tier - 3"/>
    <s v="R1012"/>
    <n v="19"/>
  </r>
  <r>
    <n v="33.200000000000003"/>
    <n v="9.06"/>
    <s v="No"/>
    <x v="0"/>
    <s v="No"/>
    <n v="0"/>
    <s v="No"/>
    <x v="0"/>
    <x v="0"/>
    <s v="5-Sep-1972"/>
    <x v="762"/>
    <s v="Tier - 2"/>
    <s v="Tier - 3"/>
    <s v="R1011"/>
    <n v="50"/>
  </r>
  <r>
    <n v="29.92"/>
    <n v="11.07"/>
    <s v="No"/>
    <x v="0"/>
    <s v="No"/>
    <n v="0"/>
    <s v="No"/>
    <x v="0"/>
    <x v="0"/>
    <s v="7-Dec-1985"/>
    <x v="763"/>
    <s v="Tier - 2"/>
    <s v="Tier - 2"/>
    <s v="R1011"/>
    <n v="37"/>
  </r>
  <r>
    <n v="25"/>
    <n v="10.45"/>
    <s v="No"/>
    <x v="0"/>
    <s v="No"/>
    <n v="0"/>
    <s v="No"/>
    <x v="1"/>
    <x v="0"/>
    <s v="18-Jun-1970"/>
    <x v="764"/>
    <s v="Tier - 2"/>
    <s v="Tier - 2"/>
    <s v="R1012"/>
    <n v="52"/>
  </r>
  <r>
    <n v="38.869999999999997"/>
    <n v="8.6300000000000008"/>
    <s v="Yes"/>
    <x v="0"/>
    <s v="No"/>
    <n v="1"/>
    <s v="No"/>
    <x v="0"/>
    <x v="0"/>
    <s v="25-Aug-2002"/>
    <x v="765"/>
    <s v="Tier - 1"/>
    <s v="Tier - 1"/>
    <s v="R1018"/>
    <n v="20"/>
  </r>
  <r>
    <n v="32.299999999999997"/>
    <n v="5.28"/>
    <s v="Yes"/>
    <x v="0"/>
    <s v="No"/>
    <n v="2"/>
    <s v="No"/>
    <x v="0"/>
    <x v="2"/>
    <s v="22-Jul-1984"/>
    <x v="766"/>
    <s v="Tier - 2"/>
    <s v="Tier - 3"/>
    <s v="R1011"/>
    <n v="38"/>
  </r>
  <r>
    <n v="31.16"/>
    <n v="7.49"/>
    <s v="Yes"/>
    <x v="0"/>
    <s v="No"/>
    <n v="2"/>
    <s v="No"/>
    <x v="0"/>
    <x v="0"/>
    <s v="9-Sep-2003"/>
    <x v="767"/>
    <s v="Tier - 1"/>
    <s v="Tier - 2"/>
    <s v="R1011"/>
    <n v="19"/>
  </r>
  <r>
    <n v="54.59"/>
    <n v="4.2699999999999996"/>
    <s v="No"/>
    <x v="0"/>
    <s v="No"/>
    <n v="0"/>
    <s v="No"/>
    <x v="0"/>
    <x v="2"/>
    <s v="28-Nov-1993"/>
    <x v="768"/>
    <s v="Tier - 2"/>
    <s v="Tier - 2"/>
    <s v="R1011"/>
    <n v="29"/>
  </r>
  <r>
    <n v="21.09"/>
    <n v="9.2200000000000006"/>
    <s v="Yes"/>
    <x v="0"/>
    <s v="No"/>
    <n v="2"/>
    <s v="No"/>
    <x v="2"/>
    <x v="0"/>
    <s v="12-Sep-2003"/>
    <x v="769"/>
    <s v="Tier - 1"/>
    <s v="Tier - 3"/>
    <s v="R1012"/>
    <n v="19"/>
  </r>
  <r>
    <n v="52.41"/>
    <n v="5.99"/>
    <s v="No"/>
    <x v="0"/>
    <s v="No"/>
    <n v="1"/>
    <s v="No"/>
    <x v="0"/>
    <x v="1"/>
    <s v="11-Dec-1962"/>
    <x v="770"/>
    <s v="Tier - 1"/>
    <s v="Tier - 3"/>
    <s v="R1011"/>
    <n v="60"/>
  </r>
  <r>
    <n v="41.47"/>
    <n v="5.86"/>
    <s v="Yes"/>
    <x v="0"/>
    <s v="No"/>
    <n v="2"/>
    <s v="No"/>
    <x v="0"/>
    <x v="1"/>
    <s v="26-Oct-2000"/>
    <x v="771"/>
    <s v="Tier - 2"/>
    <s v="Tier - 3"/>
    <s v="R1011"/>
    <n v="22"/>
  </r>
  <r>
    <n v="33.1"/>
    <n v="5.19"/>
    <s v="Yes"/>
    <x v="0"/>
    <s v="No"/>
    <n v="2"/>
    <s v="No"/>
    <x v="0"/>
    <x v="2"/>
    <s v="9-Aug-1997"/>
    <x v="772"/>
    <s v="Tier - 2"/>
    <s v="Tier - 3"/>
    <s v="R1011"/>
    <n v="25"/>
  </r>
  <r>
    <n v="30.8"/>
    <n v="4.37"/>
    <s v="Yes"/>
    <x v="0"/>
    <s v="No"/>
    <n v="2"/>
    <s v="No"/>
    <x v="0"/>
    <x v="2"/>
    <s v="27-Dec-2000"/>
    <x v="773"/>
    <s v="Tier - 2"/>
    <s v="Tier - 2"/>
    <s v="R1012"/>
    <n v="22"/>
  </r>
  <r>
    <n v="42.06"/>
    <n v="5.32"/>
    <s v="No"/>
    <x v="0"/>
    <s v="No"/>
    <n v="1"/>
    <s v="No"/>
    <x v="0"/>
    <x v="2"/>
    <s v="25-Sep-1994"/>
    <x v="774"/>
    <s v="Tier - 2"/>
    <s v="Tier - 2"/>
    <s v="R1011"/>
    <n v="28"/>
  </r>
  <r>
    <n v="39.270000000000003"/>
    <n v="5.64"/>
    <s v="No"/>
    <x v="0"/>
    <s v="Yes"/>
    <n v="1"/>
    <s v="No"/>
    <x v="0"/>
    <x v="2"/>
    <s v="26-Jul-1972"/>
    <x v="775"/>
    <s v="Tier - 2"/>
    <s v="Tier - 2"/>
    <s v="R1011"/>
    <n v="50"/>
  </r>
  <r>
    <n v="30.71"/>
    <n v="5.59"/>
    <s v="Yes"/>
    <x v="0"/>
    <s v="No"/>
    <n v="1"/>
    <s v="No"/>
    <x v="0"/>
    <x v="2"/>
    <s v="26-Dec-2002"/>
    <x v="776"/>
    <s v="Tier - 2"/>
    <s v="Tier - 3"/>
    <s v="R1011"/>
    <n v="20"/>
  </r>
  <r>
    <n v="47.19"/>
    <n v="5.29"/>
    <s v="No"/>
    <x v="0"/>
    <s v="No"/>
    <n v="0"/>
    <s v="No"/>
    <x v="0"/>
    <x v="2"/>
    <s v="6-Nov-1999"/>
    <x v="777"/>
    <s v="Tier - 2"/>
    <s v="Tier - 3"/>
    <s v="R1011"/>
    <n v="23"/>
  </r>
  <r>
    <n v="30.02"/>
    <n v="6.65"/>
    <s v="No"/>
    <x v="0"/>
    <s v="No"/>
    <n v="0"/>
    <s v="No"/>
    <x v="0"/>
    <x v="0"/>
    <s v="25-Aug-1971"/>
    <x v="778"/>
    <s v="Tier - 2"/>
    <s v="Tier - 2"/>
    <s v="R1011"/>
    <n v="51"/>
  </r>
  <r>
    <n v="37.909999999999997"/>
    <n v="5.68"/>
    <s v="Yes"/>
    <x v="0"/>
    <s v="No"/>
    <n v="0"/>
    <s v="No"/>
    <x v="0"/>
    <x v="2"/>
    <s v="5-Jul-1962"/>
    <x v="779"/>
    <s v="Tier - 1"/>
    <s v="Tier - 1"/>
    <s v="R1011"/>
    <n v="60"/>
  </r>
  <r>
    <n v="54.61"/>
    <n v="4.49"/>
    <s v="No"/>
    <x v="0"/>
    <s v="No"/>
    <n v="0"/>
    <s v="No"/>
    <x v="0"/>
    <x v="2"/>
    <s v="11-Jun-1998"/>
    <x v="780"/>
    <s v="Tier - 1"/>
    <s v="Tier - 3"/>
    <s v="R1019"/>
    <n v="24"/>
  </r>
  <r>
    <n v="36.005000000000003"/>
    <n v="6.9"/>
    <s v="No"/>
    <x v="0"/>
    <s v="No"/>
    <n v="0"/>
    <s v="No"/>
    <x v="0"/>
    <x v="0"/>
    <s v="30-Oct-1995"/>
    <x v="781"/>
    <s v="Tier - 1"/>
    <s v="Tier - 1"/>
    <s v="R1011"/>
    <n v="27"/>
  </r>
  <r>
    <n v="28.7"/>
    <n v="11.52"/>
    <s v="No"/>
    <x v="0"/>
    <s v="No"/>
    <n v="0"/>
    <s v="No"/>
    <x v="1"/>
    <x v="0"/>
    <s v="11-Oct-1986"/>
    <x v="782"/>
    <s v="Tier - 1"/>
    <s v="Tier - 2"/>
    <s v="R1011"/>
    <n v="36"/>
  </r>
  <r>
    <n v="34.295000000000002"/>
    <n v="11.24"/>
    <s v="No"/>
    <x v="0"/>
    <s v="No"/>
    <n v="0"/>
    <s v="No"/>
    <x v="0"/>
    <x v="0"/>
    <s v="1-Nov-2004"/>
    <x v="783"/>
    <s v="Tier - 1"/>
    <s v="Tier - 3"/>
    <s v="R1013"/>
    <n v="18"/>
  </r>
  <r>
    <n v="27.55"/>
    <n v="10.98"/>
    <s v="No"/>
    <x v="0"/>
    <s v="No"/>
    <n v="0"/>
    <s v="No"/>
    <x v="1"/>
    <x v="0"/>
    <s v="2-Oct-1983"/>
    <x v="784"/>
    <s v="Tier - 2"/>
    <s v="Tier - 2"/>
    <s v="R1012"/>
    <n v="39"/>
  </r>
  <r>
    <n v="40.700000000000003"/>
    <n v="5.42"/>
    <s v="No"/>
    <x v="0"/>
    <s v="No"/>
    <n v="0"/>
    <s v="No"/>
    <x v="0"/>
    <x v="2"/>
    <s v="1-Oct-1984"/>
    <x v="785"/>
    <s v="Tier - 2"/>
    <s v="Tier - 3"/>
    <s v="R1011"/>
    <n v="38"/>
  </r>
  <r>
    <n v="18.335000000000001"/>
    <n v="10.97"/>
    <s v="No"/>
    <x v="0"/>
    <s v="No"/>
    <n v="0"/>
    <s v="No"/>
    <x v="3"/>
    <x v="0"/>
    <s v="5-Oct-2003"/>
    <x v="786"/>
    <s v="Tier - 2"/>
    <s v="Tier - 1"/>
    <s v="R1013"/>
    <n v="19"/>
  </r>
  <r>
    <n v="33.914999999999999"/>
    <n v="9.56"/>
    <s v="Yes"/>
    <x v="0"/>
    <s v="No"/>
    <n v="2"/>
    <s v="No"/>
    <x v="0"/>
    <x v="0"/>
    <s v="24-Sep-1990"/>
    <x v="787"/>
    <s v="Tier - 1"/>
    <s v="Tier - 2"/>
    <s v="R1011"/>
    <n v="32"/>
  </r>
  <r>
    <n v="33.534999999999997"/>
    <n v="9.4"/>
    <s v="Yes"/>
    <x v="0"/>
    <s v="No"/>
    <n v="2"/>
    <s v="No"/>
    <x v="0"/>
    <x v="0"/>
    <s v="24-Jun-1998"/>
    <x v="788"/>
    <s v="Tier - 1"/>
    <s v="Tier - 3"/>
    <s v="R1011"/>
    <n v="24"/>
  </r>
  <r>
    <n v="23.655000000000001"/>
    <n v="8.48"/>
    <s v="Yes"/>
    <x v="0"/>
    <s v="No"/>
    <n v="2"/>
    <s v="No"/>
    <x v="2"/>
    <x v="0"/>
    <s v="9-Oct-2004"/>
    <x v="789"/>
    <s v="Tier - 1"/>
    <s v="Tier - 3"/>
    <s v="R1016"/>
    <n v="18"/>
  </r>
  <r>
    <n v="28"/>
    <n v="5.57"/>
    <s v="No"/>
    <x v="0"/>
    <s v="No"/>
    <n v="0"/>
    <s v="No"/>
    <x v="1"/>
    <x v="2"/>
    <s v="7-Jul-1994"/>
    <x v="790"/>
    <s v="Tier - 1"/>
    <s v="Tier - 3"/>
    <s v="R1013"/>
    <n v="28"/>
  </r>
  <r>
    <n v="30.23"/>
    <n v="6.94"/>
    <s v="Yes"/>
    <x v="0"/>
    <s v="Yes"/>
    <n v="1"/>
    <s v="No"/>
    <x v="0"/>
    <x v="0"/>
    <s v="3-Jul-2003"/>
    <x v="791"/>
    <s v="Tier - 1"/>
    <s v="Tier - 2"/>
    <s v="R1011"/>
    <n v="19"/>
  </r>
  <r>
    <n v="51.14"/>
    <n v="4.05"/>
    <s v="No"/>
    <x v="0"/>
    <s v="No"/>
    <n v="1"/>
    <s v="No"/>
    <x v="0"/>
    <x v="2"/>
    <s v="27-Dec-1995"/>
    <x v="792"/>
    <s v="Tier - 1"/>
    <s v="Tier - 2"/>
    <s v="R1013"/>
    <n v="27"/>
  </r>
  <r>
    <n v="24.32"/>
    <n v="10.220000000000001"/>
    <s v="No"/>
    <x v="0"/>
    <s v="No"/>
    <n v="0"/>
    <s v="No"/>
    <x v="2"/>
    <x v="0"/>
    <s v="17-Sep-2003"/>
    <x v="793"/>
    <s v="Tier - 1"/>
    <s v="Tier - 3"/>
    <s v="R1011"/>
    <n v="19"/>
  </r>
  <r>
    <n v="38.06"/>
    <n v="9.24"/>
    <s v="No"/>
    <x v="0"/>
    <s v="No"/>
    <n v="0"/>
    <s v="No"/>
    <x v="0"/>
    <x v="0"/>
    <s v="17-Oct-1995"/>
    <x v="794"/>
    <s v="Tier - 2"/>
    <s v="Tier - 3"/>
    <s v="R1011"/>
    <n v="27"/>
  </r>
  <r>
    <n v="37.700000000000003"/>
    <n v="8.6"/>
    <s v="No"/>
    <x v="0"/>
    <s v="No"/>
    <n v="0"/>
    <s v="No"/>
    <x v="0"/>
    <x v="0"/>
    <s v="29-Jul-1983"/>
    <x v="795"/>
    <s v="Tier - 2"/>
    <s v="Tier - 3"/>
    <s v="R1011"/>
    <n v="39"/>
  </r>
  <r>
    <n v="44"/>
    <n v="9.32"/>
    <s v="Yes"/>
    <x v="0"/>
    <s v="No"/>
    <n v="2"/>
    <s v="No"/>
    <x v="0"/>
    <x v="0"/>
    <s v="7-Oct-1967"/>
    <x v="796"/>
    <s v="Tier - 2"/>
    <s v="Tier - 2"/>
    <s v="R1011"/>
    <n v="55"/>
  </r>
  <r>
    <n v="41.45"/>
    <n v="6.12"/>
    <s v="Yes"/>
    <x v="0"/>
    <s v="No"/>
    <n v="0"/>
    <s v="No"/>
    <x v="0"/>
    <x v="1"/>
    <s v="22-Aug-1998"/>
    <x v="797"/>
    <s v="Tier - 2"/>
    <s v="Tier - 1"/>
    <s v="R1011"/>
    <n v="24"/>
  </r>
  <r>
    <n v="25.364999999999998"/>
    <n v="9.19"/>
    <s v="Yes"/>
    <x v="0"/>
    <s v="No"/>
    <n v="0"/>
    <s v="No"/>
    <x v="1"/>
    <x v="0"/>
    <s v="22-Aug-1997"/>
    <x v="798"/>
    <s v="Tier - 2"/>
    <s v="Tier - 2"/>
    <s v="R1011"/>
    <n v="25"/>
  </r>
  <r>
    <n v="34.56"/>
    <n v="5.84"/>
    <s v="Yes"/>
    <x v="0"/>
    <s v="Yes"/>
    <n v="1"/>
    <s v="No"/>
    <x v="0"/>
    <x v="1"/>
    <s v="29-Jun-1977"/>
    <x v="799"/>
    <s v="Tier - 1"/>
    <s v="Tier - 1"/>
    <s v="R1017"/>
    <n v="45"/>
  </r>
  <r>
    <n v="28.2"/>
    <n v="7.19"/>
    <s v="Yes"/>
    <x v="0"/>
    <s v="No"/>
    <n v="2"/>
    <s v="No"/>
    <x v="1"/>
    <x v="0"/>
    <s v="22-Dec-1998"/>
    <x v="800"/>
    <s v="Tier - 1"/>
    <s v="Tier - 1"/>
    <s v="R1016"/>
    <n v="24"/>
  </r>
  <r>
    <n v="30.43"/>
    <n v="9.39"/>
    <s v="No"/>
    <x v="0"/>
    <s v="No"/>
    <n v="0"/>
    <s v="No"/>
    <x v="0"/>
    <x v="0"/>
    <s v="30-Dec-1967"/>
    <x v="801"/>
    <s v="Tier - 2"/>
    <s v="Tier - 2"/>
    <s v="R1011"/>
    <n v="55"/>
  </r>
  <r>
    <n v="32.395000000000003"/>
    <n v="4.2699999999999996"/>
    <s v="Yes"/>
    <x v="0"/>
    <s v="No"/>
    <n v="1"/>
    <s v="No"/>
    <x v="0"/>
    <x v="2"/>
    <s v="9-Jul-1997"/>
    <x v="802"/>
    <s v="Tier - 1"/>
    <s v="Tier - 2"/>
    <s v="R1011"/>
    <n v="25"/>
  </r>
  <r>
    <n v="24.035"/>
    <n v="11.71"/>
    <s v="No"/>
    <x v="0"/>
    <s v="No"/>
    <n v="0"/>
    <s v="No"/>
    <x v="2"/>
    <x v="0"/>
    <s v="19-Sep-1988"/>
    <x v="803"/>
    <s v="Tier - 2"/>
    <s v="Tier - 1"/>
    <s v="R1011"/>
    <n v="34"/>
  </r>
  <r>
    <n v="37.119999999999997"/>
    <n v="5.29"/>
    <s v="No"/>
    <x v="0"/>
    <s v="No"/>
    <n v="2"/>
    <s v="No"/>
    <x v="0"/>
    <x v="2"/>
    <s v="22-Sep-1971"/>
    <x v="804"/>
    <s v="Tier - 2"/>
    <s v="Tier - 3"/>
    <s v="R1011"/>
    <n v="51"/>
  </r>
  <r>
    <n v="34.840000000000003"/>
    <n v="6"/>
    <s v="Yes"/>
    <x v="0"/>
    <s v="Yes"/>
    <n v="1"/>
    <s v="No"/>
    <x v="0"/>
    <x v="1"/>
    <s v="20-Nov-1988"/>
    <x v="805"/>
    <s v="Tier - 1"/>
    <s v="Tier - 2"/>
    <s v="R1011"/>
    <n v="34"/>
  </r>
  <r>
    <n v="29.53"/>
    <n v="10.64"/>
    <s v="No"/>
    <x v="0"/>
    <s v="No"/>
    <n v="0"/>
    <s v="No"/>
    <x v="1"/>
    <x v="0"/>
    <s v="16-Dec-1973"/>
    <x v="806"/>
    <s v="Tier - 2"/>
    <s v="Tier - 2"/>
    <s v="R1011"/>
    <n v="49"/>
  </r>
  <r>
    <n v="42.51"/>
    <n v="8.2100000000000009"/>
    <s v="Yes"/>
    <x v="0"/>
    <s v="No"/>
    <n v="0"/>
    <s v="No"/>
    <x v="0"/>
    <x v="0"/>
    <s v="13-Sep-1992"/>
    <x v="807"/>
    <s v="Tier - 2"/>
    <s v="Tier - 3"/>
    <s v="R1011"/>
    <n v="30"/>
  </r>
  <r>
    <n v="38.14"/>
    <n v="5.58"/>
    <s v="No"/>
    <x v="0"/>
    <s v="Yes"/>
    <n v="1"/>
    <s v="No"/>
    <x v="0"/>
    <x v="2"/>
    <s v="27-Oct-1973"/>
    <x v="808"/>
    <s v="Tier - 1"/>
    <s v="Tier - 1"/>
    <s v="R1011"/>
    <n v="49"/>
  </r>
  <r>
    <n v="39.93"/>
    <n v="8.75"/>
    <s v="No"/>
    <x v="0"/>
    <s v="No"/>
    <n v="0"/>
    <s v="No"/>
    <x v="0"/>
    <x v="0"/>
    <s v="10-Aug-1971"/>
    <x v="809"/>
    <s v="Tier - 1"/>
    <s v="Tier - 3"/>
    <s v="R1011"/>
    <n v="51"/>
  </r>
  <r>
    <n v="38.83"/>
    <n v="11.86"/>
    <s v="No"/>
    <x v="0"/>
    <s v="No"/>
    <n v="0"/>
    <s v="No"/>
    <x v="0"/>
    <x v="0"/>
    <s v="13-Oct-2000"/>
    <x v="810"/>
    <s v="Tier - 1"/>
    <s v="Tier - 2"/>
    <s v="R1011"/>
    <n v="22"/>
  </r>
  <r>
    <n v="37.4"/>
    <n v="11.46"/>
    <s v="No"/>
    <x v="0"/>
    <s v="No"/>
    <n v="0"/>
    <s v="No"/>
    <x v="0"/>
    <x v="0"/>
    <s v="19-Nov-2000"/>
    <x v="810"/>
    <s v="Tier - 2"/>
    <s v="Tier - 3"/>
    <s v="R1011"/>
    <n v="22"/>
  </r>
  <r>
    <n v="21.4"/>
    <n v="9.0299999999999994"/>
    <s v="No"/>
    <x v="0"/>
    <s v="No"/>
    <n v="0"/>
    <s v="No"/>
    <x v="2"/>
    <x v="0"/>
    <s v="17-Dec-2000"/>
    <x v="811"/>
    <s v="Tier - 2"/>
    <s v="Tier - 3"/>
    <s v="R1013"/>
    <n v="22"/>
  </r>
  <r>
    <n v="38.380000000000003"/>
    <n v="8.26"/>
    <s v="Yes"/>
    <x v="0"/>
    <s v="No"/>
    <n v="2"/>
    <s v="No"/>
    <x v="0"/>
    <x v="0"/>
    <s v="19-Dec-1978"/>
    <x v="812"/>
    <s v="Tier - 2"/>
    <s v="Tier - 1"/>
    <s v="R1011"/>
    <n v="44"/>
  </r>
  <r>
    <n v="33.659999999999997"/>
    <n v="5.42"/>
    <s v="Yes"/>
    <x v="0"/>
    <s v="No"/>
    <n v="2"/>
    <s v="No"/>
    <x v="0"/>
    <x v="2"/>
    <s v="15-Jul-1974"/>
    <x v="813"/>
    <s v="Tier - 2"/>
    <s v="Tier - 3"/>
    <s v="R1012"/>
    <n v="48"/>
  </r>
  <r>
    <n v="31.79"/>
    <n v="11.33"/>
    <s v="Yes"/>
    <x v="0"/>
    <s v="Yes"/>
    <n v="1"/>
    <s v="No"/>
    <x v="0"/>
    <x v="0"/>
    <s v="4-Oct-1976"/>
    <x v="814"/>
    <s v="Tier - 2"/>
    <s v="Tier - 2"/>
    <s v="R1011"/>
    <n v="46"/>
  </r>
  <r>
    <n v="29.7"/>
    <n v="7.69"/>
    <s v="Yes"/>
    <x v="0"/>
    <s v="Yes"/>
    <n v="1"/>
    <s v="No"/>
    <x v="1"/>
    <x v="0"/>
    <s v="18-Jun-1992"/>
    <x v="815"/>
    <s v="Tier - 2"/>
    <s v="Tier - 1"/>
    <s v="R1011"/>
    <n v="30"/>
  </r>
  <r>
    <n v="25.46"/>
    <n v="8.77"/>
    <s v="Yes"/>
    <x v="0"/>
    <s v="Yes"/>
    <n v="1"/>
    <s v="No"/>
    <x v="1"/>
    <x v="0"/>
    <s v="22-Nov-1981"/>
    <x v="816"/>
    <s v="Tier - 1"/>
    <s v="Tier - 3"/>
    <s v="R1011"/>
    <n v="41"/>
  </r>
  <r>
    <n v="39.14"/>
    <n v="4.91"/>
    <s v="No"/>
    <x v="1"/>
    <s v="No"/>
    <n v="1"/>
    <s v="No"/>
    <x v="0"/>
    <x v="2"/>
    <s v="4-Sep-1999"/>
    <x v="817"/>
    <s v="Tier - 2"/>
    <s v="Tier - 3"/>
    <s v="R1013"/>
    <n v="23"/>
  </r>
  <r>
    <n v="41.2"/>
    <n v="4.95"/>
    <s v="No"/>
    <x v="0"/>
    <s v="No"/>
    <n v="1"/>
    <s v="No"/>
    <x v="0"/>
    <x v="2"/>
    <s v="20-Aug-1996"/>
    <x v="818"/>
    <s v="Tier - 1"/>
    <s v="Tier - 1"/>
    <s v="R1011"/>
    <n v="26"/>
  </r>
  <r>
    <n v="28.81"/>
    <n v="10.8"/>
    <s v="Yes"/>
    <x v="0"/>
    <s v="Yes"/>
    <n v="1"/>
    <s v="No"/>
    <x v="1"/>
    <x v="0"/>
    <s v="4-Nov-1979"/>
    <x v="819"/>
    <s v="Tier - 2"/>
    <s v="Tier - 2"/>
    <s v="R1011"/>
    <n v="43"/>
  </r>
  <r>
    <n v="37.409999999999997"/>
    <n v="7.21"/>
    <s v="No"/>
    <x v="0"/>
    <s v="No"/>
    <n v="2"/>
    <s v="No"/>
    <x v="0"/>
    <x v="0"/>
    <s v="12-Jun-1997"/>
    <x v="820"/>
    <s v="Tier - 1"/>
    <s v="Tier - 3"/>
    <s v="R1013"/>
    <n v="25"/>
  </r>
  <r>
    <n v="52.54"/>
    <n v="5.12"/>
    <s v="No"/>
    <x v="0"/>
    <s v="Yes"/>
    <n v="1"/>
    <s v="No"/>
    <x v="0"/>
    <x v="2"/>
    <s v="30-Aug-2004"/>
    <x v="821"/>
    <s v="Tier - 2"/>
    <s v="Tier - 2"/>
    <s v="R1013"/>
    <n v="18"/>
  </r>
  <r>
    <n v="17.29"/>
    <n v="4.62"/>
    <s v="No"/>
    <x v="1"/>
    <s v="No"/>
    <n v="1"/>
    <s v="Yes"/>
    <x v="3"/>
    <x v="2"/>
    <s v="6-Dec-1974"/>
    <x v="822"/>
    <s v="Tier - 2"/>
    <s v="Tier - 3"/>
    <s v="R1012"/>
    <n v="48"/>
  </r>
  <r>
    <n v="31.74"/>
    <n v="7.68"/>
    <s v="Yes"/>
    <x v="0"/>
    <s v="No"/>
    <n v="0"/>
    <s v="No"/>
    <x v="0"/>
    <x v="0"/>
    <s v="1-Oct-1999"/>
    <x v="823"/>
    <s v="Tier - 1"/>
    <s v="Tier - 3"/>
    <s v="R1016"/>
    <n v="23"/>
  </r>
  <r>
    <n v="26.504999999999999"/>
    <n v="6.79"/>
    <s v="Yes"/>
    <x v="0"/>
    <s v="Yes"/>
    <n v="1"/>
    <s v="No"/>
    <x v="1"/>
    <x v="0"/>
    <s v="28-Dec-1993"/>
    <x v="824"/>
    <s v="Tier - 1"/>
    <s v="Tier - 3"/>
    <s v="R1011"/>
    <n v="29"/>
  </r>
  <r>
    <n v="36.479999999999997"/>
    <n v="11.09"/>
    <s v="No"/>
    <x v="0"/>
    <s v="No"/>
    <n v="0"/>
    <s v="No"/>
    <x v="0"/>
    <x v="0"/>
    <s v="5-Sep-2003"/>
    <x v="825"/>
    <s v="Tier - 1"/>
    <s v="Tier - 1"/>
    <s v="R1012"/>
    <n v="19"/>
  </r>
  <r>
    <n v="39.159999999999997"/>
    <n v="5.24"/>
    <s v="Yes"/>
    <x v="0"/>
    <s v="Yes"/>
    <n v="1"/>
    <s v="No"/>
    <x v="0"/>
    <x v="2"/>
    <s v="25-Dec-2004"/>
    <x v="826"/>
    <s v="Tier - 1"/>
    <s v="Tier - 2"/>
    <s v="R1013"/>
    <n v="18"/>
  </r>
  <r>
    <n v="28.22"/>
    <n v="7.51"/>
    <s v="Yes"/>
    <x v="0"/>
    <s v="Yes"/>
    <n v="1"/>
    <s v="No"/>
    <x v="1"/>
    <x v="0"/>
    <s v="16-Jun-1992"/>
    <x v="827"/>
    <s v="Tier - 2"/>
    <s v="Tier - 2"/>
    <s v="R1011"/>
    <n v="30"/>
  </r>
  <r>
    <n v="35"/>
    <n v="4.13"/>
    <s v="No"/>
    <x v="0"/>
    <s v="No"/>
    <n v="2"/>
    <s v="No"/>
    <x v="0"/>
    <x v="2"/>
    <s v="5-Jun-1975"/>
    <x v="828"/>
    <s v="Tier - 1"/>
    <s v="Tier - 2"/>
    <s v="R1011"/>
    <n v="48"/>
  </r>
  <r>
    <n v="36.24"/>
    <n v="8.3800000000000008"/>
    <s v="Yes"/>
    <x v="0"/>
    <s v="No"/>
    <n v="1"/>
    <s v="No"/>
    <x v="0"/>
    <x v="0"/>
    <s v="9-Dec-2003"/>
    <x v="829"/>
    <s v="Tier - 2"/>
    <s v="Tier - 3"/>
    <s v="R1011"/>
    <n v="19"/>
  </r>
  <r>
    <n v="36.954999999999998"/>
    <n v="8.07"/>
    <s v="No"/>
    <x v="0"/>
    <s v="No"/>
    <n v="0"/>
    <s v="No"/>
    <x v="0"/>
    <x v="0"/>
    <s v="19-Nov-1962"/>
    <x v="830"/>
    <s v="Tier - 2"/>
    <s v="Tier - 2"/>
    <s v="R1011"/>
    <n v="60"/>
  </r>
  <r>
    <n v="29.64"/>
    <n v="8.9499999999999993"/>
    <s v="No"/>
    <x v="0"/>
    <s v="No"/>
    <n v="0"/>
    <s v="No"/>
    <x v="1"/>
    <x v="0"/>
    <s v="9-Aug-1973"/>
    <x v="831"/>
    <s v="Tier - 2"/>
    <s v="Tier - 3"/>
    <s v="R1011"/>
    <n v="49"/>
  </r>
  <r>
    <n v="42.74"/>
    <n v="6.31"/>
    <s v="Yes"/>
    <x v="0"/>
    <s v="No"/>
    <n v="1"/>
    <s v="No"/>
    <x v="0"/>
    <x v="1"/>
    <s v="9-Oct-1992"/>
    <x v="832"/>
    <s v="Tier - 1"/>
    <s v="Tier - 2"/>
    <s v="R1011"/>
    <n v="30"/>
  </r>
  <r>
    <n v="36.130000000000003"/>
    <n v="7.19"/>
    <s v="Yes"/>
    <x v="0"/>
    <s v="No"/>
    <n v="2"/>
    <s v="No"/>
    <x v="0"/>
    <x v="0"/>
    <s v="29-Jul-1961"/>
    <x v="833"/>
    <s v="Tier - 2"/>
    <s v="Tier - 2"/>
    <s v="R1013"/>
    <n v="61"/>
  </r>
  <r>
    <n v="31.55"/>
    <n v="6.11"/>
    <s v="Yes"/>
    <x v="0"/>
    <s v="No"/>
    <n v="1"/>
    <s v="No"/>
    <x v="0"/>
    <x v="1"/>
    <s v="14-Jul-1970"/>
    <x v="834"/>
    <s v="Tier - 1"/>
    <s v="Tier - 1"/>
    <s v="R1011"/>
    <n v="52"/>
  </r>
  <r>
    <n v="52.75"/>
    <n v="6.02"/>
    <s v="No"/>
    <x v="0"/>
    <s v="No"/>
    <n v="1"/>
    <s v="No"/>
    <x v="0"/>
    <x v="1"/>
    <s v="28-Dec-1965"/>
    <x v="835"/>
    <s v="Tier - 2"/>
    <s v="Tier - 1"/>
    <s v="R1011"/>
    <n v="57"/>
  </r>
  <r>
    <n v="36.67"/>
    <n v="11.86"/>
    <s v="No"/>
    <x v="0"/>
    <s v="No"/>
    <n v="0"/>
    <s v="No"/>
    <x v="0"/>
    <x v="0"/>
    <s v="6-Oct-1992"/>
    <x v="836"/>
    <s v="Tier - 1"/>
    <s v="Tier - 2"/>
    <s v="R1011"/>
    <n v="30"/>
  </r>
  <r>
    <n v="38.06"/>
    <n v="8.25"/>
    <s v="No"/>
    <x v="0"/>
    <s v="No"/>
    <n v="0"/>
    <s v="No"/>
    <x v="0"/>
    <x v="0"/>
    <s v="4-Jul-1992"/>
    <x v="836"/>
    <s v="Tier - 2"/>
    <s v="Tier - 3"/>
    <s v="R1011"/>
    <n v="30"/>
  </r>
  <r>
    <n v="38"/>
    <n v="8.1300000000000008"/>
    <s v="No"/>
    <x v="0"/>
    <s v="No"/>
    <n v="0"/>
    <s v="No"/>
    <x v="0"/>
    <x v="0"/>
    <s v="21-Jun-2003"/>
    <x v="837"/>
    <s v="Tier - 2"/>
    <s v="Tier - 1"/>
    <s v="R1012"/>
    <n v="19"/>
  </r>
  <r>
    <n v="35.1"/>
    <n v="10.1"/>
    <s v="No"/>
    <x v="0"/>
    <s v="No"/>
    <n v="0"/>
    <s v="No"/>
    <x v="0"/>
    <x v="0"/>
    <s v="24-Jul-1963"/>
    <x v="838"/>
    <s v="Tier - 2"/>
    <s v="Tier - 2"/>
    <s v="R1011"/>
    <n v="59"/>
  </r>
  <r>
    <n v="33.82"/>
    <n v="5.89"/>
    <s v="Yes"/>
    <x v="0"/>
    <s v="No"/>
    <n v="2"/>
    <s v="No"/>
    <x v="0"/>
    <x v="1"/>
    <s v="10-Jun-1991"/>
    <x v="839"/>
    <s v="Tier - 2"/>
    <s v="Tier - 2"/>
    <s v="R1011"/>
    <n v="31"/>
  </r>
  <r>
    <n v="37.43"/>
    <n v="4.97"/>
    <s v="No"/>
    <x v="0"/>
    <s v="No"/>
    <n v="2"/>
    <s v="No"/>
    <x v="0"/>
    <x v="2"/>
    <s v="22-Oct-1968"/>
    <x v="840"/>
    <s v="Tier - 2"/>
    <s v="Tier - 1"/>
    <s v="R1011"/>
    <n v="54"/>
  </r>
  <r>
    <n v="30.5"/>
    <n v="9.9"/>
    <s v="No"/>
    <x v="0"/>
    <s v="No"/>
    <n v="0"/>
    <s v="No"/>
    <x v="0"/>
    <x v="0"/>
    <s v="13-Aug-1977"/>
    <x v="841"/>
    <s v="Tier - 2"/>
    <s v="Tier - 1"/>
    <s v="R1011"/>
    <n v="45"/>
  </r>
  <r>
    <n v="24.53"/>
    <n v="9.0500000000000007"/>
    <s v="No"/>
    <x v="0"/>
    <s v="No"/>
    <n v="0"/>
    <s v="No"/>
    <x v="2"/>
    <x v="0"/>
    <s v="25-Aug-1992"/>
    <x v="842"/>
    <s v="Tier - 1"/>
    <s v="Tier - 1"/>
    <s v="R1013"/>
    <n v="30"/>
  </r>
  <r>
    <n v="25.74"/>
    <n v="10.93"/>
    <s v="No"/>
    <x v="0"/>
    <s v="No"/>
    <n v="0"/>
    <s v="No"/>
    <x v="1"/>
    <x v="0"/>
    <s v="13-Sep-1992"/>
    <x v="843"/>
    <s v="Tier - 2"/>
    <s v="Tier - 3"/>
    <s v="R1011"/>
    <n v="30"/>
  </r>
  <r>
    <n v="34.08"/>
    <n v="7.58"/>
    <s v="Yes"/>
    <x v="0"/>
    <s v="No"/>
    <n v="2"/>
    <s v="No"/>
    <x v="0"/>
    <x v="0"/>
    <s v="1-Nov-1991"/>
    <x v="844"/>
    <s v="Tier - 2"/>
    <s v="Tier - 2"/>
    <s v="R1011"/>
    <n v="31"/>
  </r>
  <r>
    <n v="31.35"/>
    <n v="11"/>
    <s v="Yes"/>
    <x v="0"/>
    <s v="Yes"/>
    <n v="1"/>
    <s v="No"/>
    <x v="0"/>
    <x v="0"/>
    <s v="17-Dec-1988"/>
    <x v="845"/>
    <s v="Tier - 2"/>
    <s v="Tier - 1"/>
    <s v="R1011"/>
    <n v="34"/>
  </r>
  <r>
    <n v="26.79"/>
    <n v="5.0599999999999996"/>
    <s v="No"/>
    <x v="0"/>
    <s v="No"/>
    <n v="1"/>
    <s v="No"/>
    <x v="1"/>
    <x v="2"/>
    <s v="10-Jun-1989"/>
    <x v="846"/>
    <s v="Tier - 2"/>
    <s v="Tier - 3"/>
    <s v="R1011"/>
    <n v="33"/>
  </r>
  <r>
    <n v="42.78"/>
    <n v="6.11"/>
    <s v="Yes"/>
    <x v="0"/>
    <s v="No"/>
    <n v="1"/>
    <s v="No"/>
    <x v="0"/>
    <x v="1"/>
    <s v="5-Sep-2000"/>
    <x v="847"/>
    <s v="Tier - 1"/>
    <s v="Tier - 3"/>
    <s v="Unknown"/>
    <n v="22"/>
  </r>
  <r>
    <n v="46.75"/>
    <n v="6.66"/>
    <s v="Yes"/>
    <x v="0"/>
    <s v="No"/>
    <n v="2"/>
    <s v="No"/>
    <x v="0"/>
    <x v="0"/>
    <s v="17-Oct-1990"/>
    <x v="848"/>
    <s v="Tier - 2"/>
    <s v="Tier - 2"/>
    <s v="R1011"/>
    <n v="32"/>
  </r>
  <r>
    <n v="32.15"/>
    <n v="4.0199999999999996"/>
    <s v="Yes"/>
    <x v="0"/>
    <s v="Yes"/>
    <n v="1"/>
    <s v="No"/>
    <x v="0"/>
    <x v="2"/>
    <s v="17-Nov-1985"/>
    <x v="849"/>
    <s v="Tier - 2"/>
    <s v="Tier - 1"/>
    <s v="R1024"/>
    <n v="37"/>
  </r>
  <r>
    <n v="43.4"/>
    <n v="8.81"/>
    <s v="Yes"/>
    <x v="0"/>
    <s v="No"/>
    <n v="2"/>
    <s v="No"/>
    <x v="0"/>
    <x v="0"/>
    <s v="9-Nov-1975"/>
    <x v="850"/>
    <s v="Tier - 2"/>
    <s v="Tier - 3"/>
    <s v="R1011"/>
    <n v="47"/>
  </r>
  <r>
    <n v="31.57"/>
    <n v="7.92"/>
    <s v="Yes"/>
    <x v="0"/>
    <s v="No"/>
    <n v="2"/>
    <s v="No"/>
    <x v="0"/>
    <x v="0"/>
    <s v="30-Oct-1969"/>
    <x v="851"/>
    <s v="Tier - 1"/>
    <s v="Tier - 3"/>
    <s v="R1011"/>
    <n v="53"/>
  </r>
  <r>
    <n v="24.32"/>
    <n v="7.48"/>
    <s v="No"/>
    <x v="0"/>
    <s v="No"/>
    <n v="0"/>
    <s v="No"/>
    <x v="2"/>
    <x v="0"/>
    <s v="3-Aug-1979"/>
    <x v="852"/>
    <s v="Tier - 2"/>
    <s v="Tier - 1"/>
    <s v="R1011"/>
    <n v="43"/>
  </r>
  <r>
    <n v="31.07"/>
    <n v="4.62"/>
    <s v="Yes"/>
    <x v="0"/>
    <s v="No"/>
    <n v="2"/>
    <s v="No"/>
    <x v="0"/>
    <x v="2"/>
    <s v="27-Sep-2002"/>
    <x v="853"/>
    <s v="Tier - 1"/>
    <s v="Tier - 2"/>
    <s v="R1012"/>
    <n v="20"/>
  </r>
  <r>
    <n v="35.814999999999998"/>
    <n v="8.4700000000000006"/>
    <s v="No"/>
    <x v="0"/>
    <s v="No"/>
    <n v="0"/>
    <s v="No"/>
    <x v="0"/>
    <x v="0"/>
    <s v="12-Oct-2000"/>
    <x v="854"/>
    <s v="Tier - 1"/>
    <s v="Tier - 1"/>
    <s v="R1013"/>
    <n v="22"/>
  </r>
  <r>
    <n v="40.81"/>
    <n v="10.58"/>
    <s v="Yes"/>
    <x v="0"/>
    <s v="No"/>
    <n v="0"/>
    <s v="No"/>
    <x v="0"/>
    <x v="0"/>
    <s v="16-Nov-1990"/>
    <x v="855"/>
    <s v="Tier - 1"/>
    <s v="Tier - 2"/>
    <s v="R1019"/>
    <n v="32"/>
  </r>
  <r>
    <n v="24.605"/>
    <n v="7.48"/>
    <s v="No"/>
    <x v="0"/>
    <s v="No"/>
    <n v="0"/>
    <s v="No"/>
    <x v="2"/>
    <x v="0"/>
    <s v="20-Jun-1982"/>
    <x v="856"/>
    <s v="Tier - 2"/>
    <s v="Tier - 2"/>
    <s v="R1012"/>
    <n v="40"/>
  </r>
  <r>
    <n v="21.47"/>
    <n v="7.82"/>
    <s v="No"/>
    <x v="0"/>
    <s v="No"/>
    <n v="0"/>
    <s v="No"/>
    <x v="2"/>
    <x v="0"/>
    <s v="10-Oct-1988"/>
    <x v="857"/>
    <s v="Tier - 2"/>
    <s v="Tier - 3"/>
    <s v="R1023"/>
    <n v="34"/>
  </r>
  <r>
    <n v="52.89"/>
    <n v="4.96"/>
    <s v="Yes"/>
    <x v="0"/>
    <s v="No"/>
    <n v="1"/>
    <s v="No"/>
    <x v="0"/>
    <x v="2"/>
    <s v="18-Sep-1976"/>
    <x v="858"/>
    <s v="Tier - 2"/>
    <s v="Tier - 2"/>
    <s v="R1011"/>
    <n v="46"/>
  </r>
  <r>
    <n v="32.965000000000003"/>
    <n v="6.15"/>
    <s v="Yes"/>
    <x v="0"/>
    <s v="No"/>
    <n v="1"/>
    <s v="No"/>
    <x v="0"/>
    <x v="1"/>
    <s v="15-Aug-1986"/>
    <x v="859"/>
    <s v="Tier - 1"/>
    <s v="Tier - 1"/>
    <s v="R1013"/>
    <n v="36"/>
  </r>
  <r>
    <n v="36.799999999999997"/>
    <n v="4.62"/>
    <s v="No"/>
    <x v="0"/>
    <s v="Yes"/>
    <n v="1"/>
    <s v="No"/>
    <x v="0"/>
    <x v="2"/>
    <s v="26-Jul-1983"/>
    <x v="860"/>
    <s v="Tier - 2"/>
    <s v="Tier - 2"/>
    <s v="R1011"/>
    <n v="39"/>
  </r>
  <r>
    <n v="34.299999999999997"/>
    <n v="4.87"/>
    <s v="No"/>
    <x v="0"/>
    <s v="No"/>
    <n v="2"/>
    <s v="No"/>
    <x v="0"/>
    <x v="2"/>
    <s v="9-Sep-1979"/>
    <x v="861"/>
    <s v="Tier - 1"/>
    <s v="Tier - 2"/>
    <s v="R1011"/>
    <n v="43"/>
  </r>
  <r>
    <n v="35.244999999999997"/>
    <n v="4.63"/>
    <s v="No"/>
    <x v="0"/>
    <s v="No"/>
    <n v="0"/>
    <s v="No"/>
    <x v="0"/>
    <x v="2"/>
    <s v="29-Jul-1998"/>
    <x v="862"/>
    <s v="Tier - 1"/>
    <s v="Tier - 3"/>
    <s v="R1013"/>
    <n v="24"/>
  </r>
  <r>
    <n v="26.23"/>
    <n v="11.93"/>
    <s v="No"/>
    <x v="0"/>
    <s v="No"/>
    <n v="0"/>
    <s v="No"/>
    <x v="1"/>
    <x v="0"/>
    <s v="19-Nov-1972"/>
    <x v="863"/>
    <s v="Tier - 2"/>
    <s v="Tier - 2"/>
    <s v="R1011"/>
    <n v="50"/>
  </r>
  <r>
    <n v="36.1"/>
    <n v="5.65"/>
    <s v="Yes"/>
    <x v="0"/>
    <s v="No"/>
    <n v="2"/>
    <s v="No"/>
    <x v="0"/>
    <x v="2"/>
    <s v="8-Sep-1989"/>
    <x v="864"/>
    <s v="Tier - 2"/>
    <s v="Tier - 3"/>
    <s v="R1011"/>
    <n v="33"/>
  </r>
  <r>
    <n v="37.1"/>
    <n v="11.21"/>
    <s v="Yes"/>
    <x v="0"/>
    <s v="Yes"/>
    <n v="1"/>
    <s v="No"/>
    <x v="0"/>
    <x v="0"/>
    <s v="16-Jun-1964"/>
    <x v="865"/>
    <s v="Tier - 2"/>
    <s v="Tier - 3"/>
    <s v="R1011"/>
    <n v="58"/>
  </r>
  <r>
    <n v="27.5"/>
    <n v="10.62"/>
    <s v="Yes"/>
    <x v="0"/>
    <s v="Yes"/>
    <n v="1"/>
    <s v="No"/>
    <x v="1"/>
    <x v="0"/>
    <s v="16-Aug-1980"/>
    <x v="866"/>
    <s v="Tier - 1"/>
    <s v="Tier - 2"/>
    <s v="R1013"/>
    <n v="42"/>
  </r>
  <r>
    <n v="24.7"/>
    <n v="10.7"/>
    <s v="Yes"/>
    <x v="0"/>
    <s v="Yes"/>
    <n v="1"/>
    <s v="No"/>
    <x v="2"/>
    <x v="0"/>
    <s v="12-Jun-1980"/>
    <x v="867"/>
    <s v="Tier - 1"/>
    <s v="Tier - 3"/>
    <s v="R1011"/>
    <n v="42"/>
  </r>
  <r>
    <n v="26.78"/>
    <n v="10.02"/>
    <s v="Yes"/>
    <x v="0"/>
    <s v="Yes"/>
    <n v="1"/>
    <s v="No"/>
    <x v="1"/>
    <x v="0"/>
    <s v="17-Sep-2002"/>
    <x v="868"/>
    <s v="Tier - 1"/>
    <s v="Tier - 3"/>
    <s v="R1011"/>
    <n v="20"/>
  </r>
  <r>
    <n v="45.8"/>
    <n v="4.8499999999999996"/>
    <s v="No"/>
    <x v="0"/>
    <s v="No"/>
    <n v="0"/>
    <s v="No"/>
    <x v="0"/>
    <x v="2"/>
    <s v="22-Aug-1970"/>
    <x v="869"/>
    <s v="Tier - 2"/>
    <s v="Tier - 3"/>
    <s v="R1011"/>
    <n v="52"/>
  </r>
  <r>
    <n v="29"/>
    <n v="4.3899999999999997"/>
    <s v="Yes"/>
    <x v="0"/>
    <s v="No"/>
    <n v="2"/>
    <s v="No"/>
    <x v="1"/>
    <x v="2"/>
    <s v="23-Dec-1971"/>
    <x v="870"/>
    <s v="Tier - 2"/>
    <s v="Tier - 1"/>
    <s v="R1011"/>
    <n v="51"/>
  </r>
  <r>
    <n v="33.534999999999997"/>
    <n v="8.24"/>
    <s v="Yes"/>
    <x v="0"/>
    <s v="No"/>
    <n v="0"/>
    <s v="No"/>
    <x v="0"/>
    <x v="0"/>
    <s v="21-Jun-1986"/>
    <x v="871"/>
    <s v="Tier - 1"/>
    <s v="Tier - 2"/>
    <s v="R1011"/>
    <n v="36"/>
  </r>
  <r>
    <n v="32.774999999999999"/>
    <n v="9.77"/>
    <s v="Yes"/>
    <x v="0"/>
    <s v="No"/>
    <n v="0"/>
    <s v="No"/>
    <x v="0"/>
    <x v="0"/>
    <s v="12-Nov-1999"/>
    <x v="872"/>
    <s v="Tier - 2"/>
    <s v="Tier - 2"/>
    <s v="R1024"/>
    <n v="23"/>
  </r>
  <r>
    <n v="37.51"/>
    <n v="5.5"/>
    <s v="Yes"/>
    <x v="0"/>
    <s v="No"/>
    <n v="2"/>
    <s v="No"/>
    <x v="0"/>
    <x v="2"/>
    <s v="13-Jul-1990"/>
    <x v="873"/>
    <s v="Tier - 2"/>
    <s v="Tier - 2"/>
    <s v="R1011"/>
    <n v="32"/>
  </r>
  <r>
    <n v="39.86"/>
    <n v="11.84"/>
    <s v="Yes"/>
    <x v="0"/>
    <s v="No"/>
    <n v="1"/>
    <s v="No"/>
    <x v="0"/>
    <x v="0"/>
    <s v="20-Jul-1986"/>
    <x v="874"/>
    <s v="Tier - 1"/>
    <s v="Tier - 3"/>
    <s v="R1013"/>
    <n v="36"/>
  </r>
  <r>
    <n v="42.13"/>
    <n v="4.66"/>
    <s v="No"/>
    <x v="0"/>
    <s v="No"/>
    <n v="0"/>
    <s v="No"/>
    <x v="0"/>
    <x v="2"/>
    <s v="22-Nov-1991"/>
    <x v="875"/>
    <s v="Tier - 1"/>
    <s v="Tier - 3"/>
    <s v="R1011"/>
    <n v="31"/>
  </r>
  <r>
    <n v="35.99"/>
    <n v="11.11"/>
    <s v="No"/>
    <x v="0"/>
    <s v="No"/>
    <n v="0"/>
    <s v="No"/>
    <x v="0"/>
    <x v="0"/>
    <s v="2-Nov-1991"/>
    <x v="875"/>
    <s v="Tier - 2"/>
    <s v="Tier - 2"/>
    <s v="R1011"/>
    <n v="31"/>
  </r>
  <r>
    <n v="35.200000000000003"/>
    <n v="7.72"/>
    <s v="Yes"/>
    <x v="0"/>
    <s v="Yes"/>
    <n v="1"/>
    <s v="No"/>
    <x v="0"/>
    <x v="0"/>
    <s v="8-Nov-1991"/>
    <x v="876"/>
    <s v="Tier - 1"/>
    <s v="Tier - 2"/>
    <s v="R1012"/>
    <n v="31"/>
  </r>
  <r>
    <n v="29.91"/>
    <n v="5.55"/>
    <s v="Yes"/>
    <x v="0"/>
    <s v="No"/>
    <n v="2"/>
    <s v="No"/>
    <x v="0"/>
    <x v="2"/>
    <s v="5-Dec-2004"/>
    <x v="877"/>
    <s v="Tier - 2"/>
    <s v="Tier - 2"/>
    <s v="R1013"/>
    <n v="18"/>
  </r>
  <r>
    <n v="36.479999999999997"/>
    <n v="5.05"/>
    <s v="Yes"/>
    <x v="0"/>
    <s v="No"/>
    <n v="1"/>
    <s v="No"/>
    <x v="0"/>
    <x v="2"/>
    <s v="3-Dec-1979"/>
    <x v="878"/>
    <s v="Tier - 2"/>
    <s v="Tier - 1"/>
    <s v="R1011"/>
    <n v="43"/>
  </r>
  <r>
    <n v="27.5"/>
    <n v="8.69"/>
    <s v="Yes"/>
    <x v="0"/>
    <s v="Yes"/>
    <n v="1"/>
    <s v="No"/>
    <x v="1"/>
    <x v="0"/>
    <s v="6-Jun-1964"/>
    <x v="879"/>
    <s v="Tier - 2"/>
    <s v="Tier - 2"/>
    <s v="R1011"/>
    <n v="59"/>
  </r>
  <r>
    <n v="33.44"/>
    <n v="5.9"/>
    <s v="Yes"/>
    <x v="0"/>
    <s v="No"/>
    <n v="1"/>
    <s v="No"/>
    <x v="0"/>
    <x v="1"/>
    <s v="30-Jul-1967"/>
    <x v="880"/>
    <s v="Tier - 1"/>
    <s v="Tier - 2"/>
    <s v="R1011"/>
    <n v="55"/>
  </r>
  <r>
    <n v="28.215"/>
    <n v="6.29"/>
    <s v="Yes"/>
    <x v="0"/>
    <s v="No"/>
    <n v="1"/>
    <s v="No"/>
    <x v="1"/>
    <x v="1"/>
    <s v="16-Jun-1987"/>
    <x v="881"/>
    <s v="Tier - 2"/>
    <s v="Tier - 2"/>
    <s v="R1011"/>
    <n v="35"/>
  </r>
  <r>
    <n v="27.17"/>
    <n v="5.84"/>
    <s v="Yes"/>
    <x v="0"/>
    <s v="No"/>
    <n v="1"/>
    <s v="No"/>
    <x v="1"/>
    <x v="1"/>
    <s v="15-Dec-1976"/>
    <x v="882"/>
    <s v="Tier - 2"/>
    <s v="Tier - 3"/>
    <s v="R1011"/>
    <n v="46"/>
  </r>
  <r>
    <n v="35.380000000000003"/>
    <n v="6.12"/>
    <s v="No"/>
    <x v="0"/>
    <s v="No"/>
    <n v="0"/>
    <s v="No"/>
    <x v="0"/>
    <x v="1"/>
    <s v="24-Sep-1980"/>
    <x v="883"/>
    <s v="Tier - 2"/>
    <s v="Tier - 3"/>
    <s v="R1011"/>
    <n v="42"/>
  </r>
  <r>
    <n v="43.48"/>
    <n v="6.24"/>
    <s v="No"/>
    <x v="0"/>
    <s v="No"/>
    <n v="0"/>
    <s v="No"/>
    <x v="0"/>
    <x v="1"/>
    <s v="12-Oct-1978"/>
    <x v="884"/>
    <s v="Tier - 1"/>
    <s v="Tier - 1"/>
    <s v="R1011"/>
    <n v="44"/>
  </r>
  <r>
    <n v="41.73"/>
    <n v="6.25"/>
    <s v="No"/>
    <x v="0"/>
    <s v="No"/>
    <n v="1"/>
    <s v="No"/>
    <x v="0"/>
    <x v="1"/>
    <s v="20-Sep-1985"/>
    <x v="885"/>
    <s v="Tier - 1"/>
    <s v="Tier - 3"/>
    <s v="R1017"/>
    <n v="37"/>
  </r>
  <r>
    <n v="28.9"/>
    <n v="11.96"/>
    <s v="No"/>
    <x v="0"/>
    <s v="No"/>
    <n v="0"/>
    <s v="No"/>
    <x v="1"/>
    <x v="0"/>
    <s v="7-Jul-1962"/>
    <x v="886"/>
    <s v="Tier - 2"/>
    <s v="Tier - 1"/>
    <s v="R1011"/>
    <n v="60"/>
  </r>
  <r>
    <n v="25.74"/>
    <n v="7.69"/>
    <s v="No"/>
    <x v="0"/>
    <s v="No"/>
    <n v="0"/>
    <s v="No"/>
    <x v="1"/>
    <x v="0"/>
    <s v="30-Nov-1992"/>
    <x v="887"/>
    <s v="Tier - 1"/>
    <s v="Tier - 3"/>
    <s v="R1011"/>
    <n v="30"/>
  </r>
  <r>
    <n v="36.06"/>
    <n v="8.83"/>
    <s v="No"/>
    <x v="0"/>
    <s v="No"/>
    <n v="0"/>
    <s v="No"/>
    <x v="0"/>
    <x v="0"/>
    <s v="16-Aug-1982"/>
    <x v="888"/>
    <s v="Tier - 2"/>
    <s v="Tier - 3"/>
    <s v="R1011"/>
    <n v="40"/>
  </r>
  <r>
    <n v="43.28"/>
    <n v="4.41"/>
    <s v="No"/>
    <x v="0"/>
    <s v="No"/>
    <n v="0"/>
    <s v="No"/>
    <x v="0"/>
    <x v="2"/>
    <s v="5-Aug-1978"/>
    <x v="889"/>
    <s v="Tier - 2"/>
    <s v="Tier - 3"/>
    <s v="R1011"/>
    <n v="44"/>
  </r>
  <r>
    <n v="28.785"/>
    <n v="9.1"/>
    <s v="Yes"/>
    <x v="0"/>
    <s v="Yes"/>
    <n v="1"/>
    <s v="No"/>
    <x v="1"/>
    <x v="0"/>
    <s v="24-Jun-1966"/>
    <x v="890"/>
    <s v="Tier - 2"/>
    <s v="Tier - 2"/>
    <s v="R1011"/>
    <n v="56"/>
  </r>
  <r>
    <n v="25.46"/>
    <n v="11.52"/>
    <s v="Yes"/>
    <x v="0"/>
    <s v="Yes"/>
    <n v="1"/>
    <s v="No"/>
    <x v="1"/>
    <x v="0"/>
    <s v="12-Jul-1978"/>
    <x v="891"/>
    <s v="Tier - 1"/>
    <s v="Tier - 2"/>
    <s v="R1015"/>
    <n v="44"/>
  </r>
  <r>
    <n v="30.8"/>
    <n v="10.95"/>
    <s v="No"/>
    <x v="0"/>
    <s v="No"/>
    <n v="0"/>
    <s v="No"/>
    <x v="0"/>
    <x v="0"/>
    <s v="5-Jul-1981"/>
    <x v="892"/>
    <s v="Tier - 1"/>
    <s v="Tier - 2"/>
    <s v="R1017"/>
    <n v="41"/>
  </r>
  <r>
    <n v="28.88"/>
    <n v="11.5"/>
    <s v="No"/>
    <x v="0"/>
    <s v="No"/>
    <n v="0"/>
    <s v="No"/>
    <x v="1"/>
    <x v="0"/>
    <s v="7-Aug-1995"/>
    <x v="893"/>
    <s v="Tier - 1"/>
    <s v="Tier - 3"/>
    <s v="R1013"/>
    <n v="27"/>
  </r>
  <r>
    <n v="23"/>
    <n v="9.8800000000000008"/>
    <s v="No"/>
    <x v="0"/>
    <s v="No"/>
    <n v="0"/>
    <s v="No"/>
    <x v="2"/>
    <x v="0"/>
    <s v="17-Dec-1977"/>
    <x v="894"/>
    <s v="Tier - 2"/>
    <s v="Tier - 1"/>
    <s v="R1012"/>
    <n v="45"/>
  </r>
  <r>
    <n v="38.25"/>
    <n v="6.2"/>
    <s v="No"/>
    <x v="0"/>
    <s v="No"/>
    <n v="1"/>
    <s v="No"/>
    <x v="0"/>
    <x v="1"/>
    <s v="29-Sep-1968"/>
    <x v="895"/>
    <s v="Tier - 2"/>
    <s v="Tier - 2"/>
    <s v="R1011"/>
    <n v="54"/>
  </r>
  <r>
    <n v="39.25"/>
    <n v="8.41"/>
    <s v="Yes"/>
    <x v="0"/>
    <s v="No"/>
    <n v="1"/>
    <s v="No"/>
    <x v="0"/>
    <x v="0"/>
    <s v="17-Dec-1973"/>
    <x v="896"/>
    <s v="Tier - 1"/>
    <s v="Tier - 2"/>
    <s v="R1011"/>
    <n v="49"/>
  </r>
  <r>
    <n v="26.6"/>
    <n v="5.07"/>
    <s v="Yes"/>
    <x v="0"/>
    <s v="No"/>
    <n v="2"/>
    <s v="No"/>
    <x v="1"/>
    <x v="2"/>
    <s v="24-Jul-1987"/>
    <x v="897"/>
    <s v="Tier - 1"/>
    <s v="Tier - 1"/>
    <s v="R1014"/>
    <n v="35"/>
  </r>
  <r>
    <n v="35.700000000000003"/>
    <n v="4.0599999999999996"/>
    <s v="No"/>
    <x v="0"/>
    <s v="Yes"/>
    <n v="1"/>
    <s v="No"/>
    <x v="0"/>
    <x v="2"/>
    <s v="17-Jul-1985"/>
    <x v="898"/>
    <s v="Tier - 2"/>
    <s v="Tier - 1"/>
    <s v="R1011"/>
    <n v="37"/>
  </r>
  <r>
    <n v="20.100000000000001"/>
    <n v="10.52"/>
    <s v="No"/>
    <x v="0"/>
    <s v="No"/>
    <n v="0"/>
    <s v="No"/>
    <x v="2"/>
    <x v="0"/>
    <s v="1-Jun-1983"/>
    <x v="899"/>
    <s v="Tier - 2"/>
    <s v="Tier - 2"/>
    <s v="R1011"/>
    <n v="40"/>
  </r>
  <r>
    <n v="22.23"/>
    <n v="9.65"/>
    <s v="No"/>
    <x v="0"/>
    <s v="No"/>
    <n v="0"/>
    <s v="No"/>
    <x v="2"/>
    <x v="0"/>
    <s v="22-Aug-1985"/>
    <x v="900"/>
    <s v="Tier - 1"/>
    <s v="Tier - 2"/>
    <s v="R1013"/>
    <n v="37"/>
  </r>
  <r>
    <n v="36.47"/>
    <n v="6.21"/>
    <s v="No"/>
    <x v="0"/>
    <s v="No"/>
    <n v="0"/>
    <s v="No"/>
    <x v="0"/>
    <x v="1"/>
    <s v="2-Dec-1975"/>
    <x v="901"/>
    <s v="Tier - 2"/>
    <s v="Tier - 2"/>
    <s v="R1011"/>
    <n v="47"/>
  </r>
  <r>
    <n v="49.64"/>
    <n v="4.76"/>
    <s v="No"/>
    <x v="0"/>
    <s v="Yes"/>
    <n v="1"/>
    <s v="No"/>
    <x v="0"/>
    <x v="2"/>
    <s v="8-Aug-1987"/>
    <x v="902"/>
    <s v="Tier - 2"/>
    <s v="Tier - 3"/>
    <s v="R1012"/>
    <n v="35"/>
  </r>
  <r>
    <n v="36.799999999999997"/>
    <n v="5.73"/>
    <s v="Yes"/>
    <x v="0"/>
    <s v="Yes"/>
    <n v="1"/>
    <s v="No"/>
    <x v="0"/>
    <x v="1"/>
    <s v="25-Dec-1982"/>
    <x v="903"/>
    <s v="Tier - 1"/>
    <s v="Tier - 1"/>
    <s v="R1012"/>
    <n v="40"/>
  </r>
  <r>
    <n v="33.880000000000003"/>
    <n v="10.78"/>
    <s v="Yes"/>
    <x v="0"/>
    <s v="No"/>
    <n v="0"/>
    <s v="No"/>
    <x v="0"/>
    <x v="0"/>
    <s v="20-Dec-1978"/>
    <x v="904"/>
    <s v="Tier - 1"/>
    <s v="Tier - 3"/>
    <s v="R1011"/>
    <n v="44"/>
  </r>
  <r>
    <n v="32.01"/>
    <n v="5.08"/>
    <s v="Yes"/>
    <x v="0"/>
    <s v="No"/>
    <n v="1"/>
    <s v="No"/>
    <x v="0"/>
    <x v="2"/>
    <s v="12-Aug-1966"/>
    <x v="905"/>
    <s v="Tier - 1"/>
    <s v="Tier - 3"/>
    <s v="R1011"/>
    <n v="56"/>
  </r>
  <r>
    <n v="33.630000000000003"/>
    <n v="11.39"/>
    <s v="No"/>
    <x v="0"/>
    <s v="No"/>
    <n v="0"/>
    <s v="No"/>
    <x v="0"/>
    <x v="0"/>
    <s v="21-Oct-1985"/>
    <x v="906"/>
    <s v="Tier - 1"/>
    <s v="Tier - 2"/>
    <s v="R1011"/>
    <n v="37"/>
  </r>
  <r>
    <n v="34.865000000000002"/>
    <n v="5.35"/>
    <s v="Yes"/>
    <x v="0"/>
    <s v="No"/>
    <n v="1"/>
    <s v="No"/>
    <x v="0"/>
    <x v="2"/>
    <s v="18-Aug-1979"/>
    <x v="907"/>
    <s v="Tier - 1"/>
    <s v="Tier - 3"/>
    <s v="R1012"/>
    <n v="43"/>
  </r>
  <r>
    <n v="43.11"/>
    <n v="5.6"/>
    <s v="No"/>
    <x v="0"/>
    <s v="No"/>
    <n v="0"/>
    <s v="No"/>
    <x v="0"/>
    <x v="2"/>
    <s v="28-Jul-1981"/>
    <x v="908"/>
    <s v="Tier - 1"/>
    <s v="Tier - 2"/>
    <s v="R1011"/>
    <n v="41"/>
  </r>
  <r>
    <n v="30.305"/>
    <n v="4.2699999999999996"/>
    <s v="Yes"/>
    <x v="0"/>
    <s v="No"/>
    <n v="1"/>
    <s v="No"/>
    <x v="0"/>
    <x v="2"/>
    <s v="4-Oct-1981"/>
    <x v="909"/>
    <s v="Tier - 1"/>
    <s v="Tier - 3"/>
    <s v="R1013"/>
    <n v="41"/>
  </r>
  <r>
    <n v="25.175000000000001"/>
    <n v="5.57"/>
    <s v="Yes"/>
    <x v="0"/>
    <s v="No"/>
    <n v="1"/>
    <s v="No"/>
    <x v="1"/>
    <x v="2"/>
    <s v="27-Jun-1977"/>
    <x v="910"/>
    <s v="Tier - 1"/>
    <s v="Tier - 3"/>
    <s v="R1012"/>
    <n v="45"/>
  </r>
  <r>
    <n v="26.8"/>
    <n v="5.68"/>
    <s v="Yes"/>
    <x v="0"/>
    <s v="No"/>
    <n v="1"/>
    <s v="No"/>
    <x v="1"/>
    <x v="2"/>
    <s v="4-Sep-1962"/>
    <x v="911"/>
    <s v="Tier - 1"/>
    <s v="Tier - 3"/>
    <s v="R1011"/>
    <n v="60"/>
  </r>
  <r>
    <n v="21.78"/>
    <n v="5.3"/>
    <s v="No"/>
    <x v="1"/>
    <s v="No"/>
    <n v="1"/>
    <s v="No"/>
    <x v="2"/>
    <x v="2"/>
    <s v="12-Aug-1966"/>
    <x v="912"/>
    <s v="Tier - 1"/>
    <s v="Tier - 3"/>
    <s v="R1011"/>
    <n v="56"/>
  </r>
  <r>
    <n v="30.14"/>
    <n v="9.4499999999999993"/>
    <s v="Yes"/>
    <x v="0"/>
    <s v="No"/>
    <n v="0"/>
    <s v="No"/>
    <x v="0"/>
    <x v="0"/>
    <s v="3-Nov-1985"/>
    <x v="913"/>
    <s v="Tier - 1"/>
    <s v="Tier - 2"/>
    <s v="R1013"/>
    <n v="37"/>
  </r>
  <r>
    <n v="29.7"/>
    <n v="6.79"/>
    <s v="Yes"/>
    <x v="0"/>
    <s v="No"/>
    <n v="0"/>
    <s v="No"/>
    <x v="1"/>
    <x v="0"/>
    <s v="10-Jul-1975"/>
    <x v="914"/>
    <s v="Tier - 1"/>
    <s v="Tier - 3"/>
    <s v="R1012"/>
    <n v="47"/>
  </r>
  <r>
    <n v="32.395000000000003"/>
    <n v="11.1"/>
    <s v="Yes"/>
    <x v="0"/>
    <s v="No"/>
    <n v="0"/>
    <s v="No"/>
    <x v="0"/>
    <x v="0"/>
    <s v="25-Sep-1970"/>
    <x v="915"/>
    <s v="Tier - 1"/>
    <s v="Tier - 1"/>
    <s v="R1011"/>
    <n v="52"/>
  </r>
  <r>
    <n v="36.64"/>
    <n v="7.26"/>
    <s v="No"/>
    <x v="0"/>
    <s v="No"/>
    <n v="0"/>
    <s v="No"/>
    <x v="0"/>
    <x v="0"/>
    <s v="10-Jun-1972"/>
    <x v="916"/>
    <s v="Tier - 1"/>
    <s v="Tier - 3"/>
    <s v="R1011"/>
    <n v="50"/>
  </r>
  <r>
    <n v="39.049999999999997"/>
    <n v="5.27"/>
    <s v="Yes"/>
    <x v="0"/>
    <s v="No"/>
    <n v="1"/>
    <s v="No"/>
    <x v="0"/>
    <x v="2"/>
    <s v="2-Jul-1999"/>
    <x v="917"/>
    <s v="Tier - 1"/>
    <s v="Tier - 1"/>
    <s v="R1024"/>
    <n v="23"/>
  </r>
  <r>
    <n v="33.1"/>
    <n v="5.46"/>
    <s v="Yes"/>
    <x v="0"/>
    <s v="No"/>
    <n v="1"/>
    <s v="No"/>
    <x v="0"/>
    <x v="2"/>
    <s v="4-Aug-1992"/>
    <x v="918"/>
    <s v="Tier - 1"/>
    <s v="Tier - 2"/>
    <s v="R1013"/>
    <n v="30"/>
  </r>
  <r>
    <n v="31.824999999999999"/>
    <n v="8.1300000000000008"/>
    <s v="No"/>
    <x v="0"/>
    <s v="No"/>
    <n v="0"/>
    <s v="No"/>
    <x v="0"/>
    <x v="0"/>
    <s v="16-Sep-1979"/>
    <x v="919"/>
    <s v="Tier - 1"/>
    <s v="Tier - 2"/>
    <s v="R1013"/>
    <n v="43"/>
  </r>
  <r>
    <n v="29"/>
    <n v="4.25"/>
    <s v="Yes"/>
    <x v="0"/>
    <s v="No"/>
    <n v="1"/>
    <s v="No"/>
    <x v="1"/>
    <x v="2"/>
    <s v="8-Sep-1983"/>
    <x v="920"/>
    <s v="Tier - 1"/>
    <s v="Tier - 2"/>
    <s v="R1011"/>
    <n v="39"/>
  </r>
  <r>
    <n v="30.495000000000001"/>
    <n v="8.68"/>
    <s v="No"/>
    <x v="0"/>
    <s v="No"/>
    <n v="0"/>
    <s v="No"/>
    <x v="0"/>
    <x v="0"/>
    <s v="5-Jun-1974"/>
    <x v="921"/>
    <s v="Tier - 1"/>
    <s v="Tier - 2"/>
    <s v="R1013"/>
    <n v="49"/>
  </r>
  <r>
    <n v="25.2"/>
    <n v="6.25"/>
    <s v="Yes"/>
    <x v="0"/>
    <s v="No"/>
    <n v="1"/>
    <s v="No"/>
    <x v="1"/>
    <x v="1"/>
    <s v="11-Oct-1979"/>
    <x v="922"/>
    <s v="Tier - 1"/>
    <s v="Tier - 3"/>
    <s v="R1017"/>
    <n v="43"/>
  </r>
  <r>
    <n v="22.77"/>
    <n v="4.47"/>
    <s v="Yes"/>
    <x v="0"/>
    <s v="No"/>
    <n v="1"/>
    <s v="No"/>
    <x v="2"/>
    <x v="2"/>
    <s v="12-Aug-1972"/>
    <x v="923"/>
    <s v="Tier - 1"/>
    <s v="Tier - 2"/>
    <s v="R1011"/>
    <n v="50"/>
  </r>
  <r>
    <n v="23.18"/>
    <n v="8.31"/>
    <s v="No"/>
    <x v="0"/>
    <s v="No"/>
    <n v="0"/>
    <s v="No"/>
    <x v="2"/>
    <x v="0"/>
    <s v="6-Sep-1972"/>
    <x v="924"/>
    <s v="Tier - 1"/>
    <s v="Tier - 3"/>
    <s v="R1016"/>
    <n v="50"/>
  </r>
  <r>
    <n v="35.409999999999997"/>
    <n v="5.68"/>
    <s v="No"/>
    <x v="0"/>
    <s v="No"/>
    <n v="0"/>
    <s v="No"/>
    <x v="0"/>
    <x v="2"/>
    <s v="8-Aug-1969"/>
    <x v="925"/>
    <s v="Tier - 1"/>
    <s v="Tier - 2"/>
    <s v="R1011"/>
    <n v="53"/>
  </r>
  <r>
    <n v="32.11"/>
    <n v="4.75"/>
    <s v="Yes"/>
    <x v="0"/>
    <s v="No"/>
    <n v="2"/>
    <s v="No"/>
    <x v="0"/>
    <x v="2"/>
    <s v="27-Aug-1977"/>
    <x v="926"/>
    <s v="Tier - 1"/>
    <s v="Tier - 2"/>
    <s v="R1011"/>
    <n v="45"/>
  </r>
  <r>
    <n v="34.479999999999997"/>
    <n v="6.31"/>
    <s v="No"/>
    <x v="0"/>
    <s v="Yes"/>
    <n v="1"/>
    <s v="No"/>
    <x v="0"/>
    <x v="1"/>
    <s v="7-Oct-1964"/>
    <x v="927"/>
    <s v="Tier - 1"/>
    <s v="Tier - 2"/>
    <s v="R1011"/>
    <n v="58"/>
  </r>
  <r>
    <n v="34.39"/>
    <n v="6.28"/>
    <s v="Yes"/>
    <x v="0"/>
    <s v="No"/>
    <n v="1"/>
    <s v="No"/>
    <x v="0"/>
    <x v="1"/>
    <s v="16-Oct-1971"/>
    <x v="928"/>
    <s v="Tier - 1"/>
    <s v="Tier - 2"/>
    <s v="R1011"/>
    <n v="51"/>
  </r>
  <r>
    <n v="26.4"/>
    <n v="9.2899999999999991"/>
    <s v="Yes"/>
    <x v="0"/>
    <s v="Yes"/>
    <n v="1"/>
    <s v="No"/>
    <x v="1"/>
    <x v="0"/>
    <s v="22-Dec-1967"/>
    <x v="929"/>
    <s v="Tier - 1"/>
    <s v="Tier - 2"/>
    <s v="R1011"/>
    <n v="55"/>
  </r>
  <r>
    <n v="28.1"/>
    <n v="5.79"/>
    <s v="Yes"/>
    <x v="0"/>
    <s v="Yes"/>
    <n v="1"/>
    <s v="No"/>
    <x v="1"/>
    <x v="1"/>
    <s v="24-Nov-1974"/>
    <x v="930"/>
    <s v="Tier - 1"/>
    <s v="Tier - 1"/>
    <s v="R1011"/>
    <n v="48"/>
  </r>
  <r>
    <n v="27"/>
    <n v="4.54"/>
    <s v="Yes"/>
    <x v="0"/>
    <s v="No"/>
    <n v="1"/>
    <s v="No"/>
    <x v="1"/>
    <x v="2"/>
    <s v="29-Oct-1976"/>
    <x v="931"/>
    <s v="Tier - 1"/>
    <s v="Tier - 3"/>
    <s v="R1011"/>
    <n v="46"/>
  </r>
  <r>
    <n v="28.594999999999999"/>
    <n v="4.68"/>
    <s v="Yes"/>
    <x v="0"/>
    <s v="No"/>
    <n v="1"/>
    <s v="No"/>
    <x v="1"/>
    <x v="2"/>
    <s v="14-Nov-1975"/>
    <x v="932"/>
    <s v="Tier - 1"/>
    <s v="Tier - 2"/>
    <s v="R1013"/>
    <n v="47"/>
  </r>
  <r>
    <n v="36.799999999999997"/>
    <n v="5.88"/>
    <s v="No"/>
    <x v="0"/>
    <s v="No"/>
    <n v="1"/>
    <s v="No"/>
    <x v="0"/>
    <x v="1"/>
    <s v="29-Sep-1975"/>
    <x v="933"/>
    <s v="Tier - 1"/>
    <s v="Tier - 1"/>
    <s v="R1011"/>
    <n v="47"/>
  </r>
  <r>
    <n v="23.75"/>
    <n v="5.42"/>
    <s v="Yes"/>
    <x v="0"/>
    <s v="Yes"/>
    <n v="1"/>
    <s v="No"/>
    <x v="2"/>
    <x v="2"/>
    <s v="22-Sep-1962"/>
    <x v="934"/>
    <s v="Tier - 1"/>
    <s v="Tier - 3"/>
    <s v="R1011"/>
    <n v="60"/>
  </r>
  <r>
    <n v="35.619999999999997"/>
    <n v="4.16"/>
    <s v="No"/>
    <x v="0"/>
    <s v="No"/>
    <n v="0"/>
    <s v="No"/>
    <x v="0"/>
    <x v="2"/>
    <s v="21-Sep-1966"/>
    <x v="935"/>
    <s v="Tier - 1"/>
    <s v="Tier - 3"/>
    <s v="R1011"/>
    <n v="56"/>
  </r>
  <r>
    <n v="30.69"/>
    <n v="7.05"/>
    <s v="Yes"/>
    <x v="0"/>
    <s v="No"/>
    <n v="2"/>
    <s v="No"/>
    <x v="0"/>
    <x v="0"/>
    <s v="10-Nov-1984"/>
    <x v="936"/>
    <s v="Tier - 1"/>
    <s v="Tier - 1"/>
    <s v="R1013"/>
    <n v="38"/>
  </r>
  <r>
    <n v="35.799999999999997"/>
    <n v="5.63"/>
    <s v="Yes"/>
    <x v="0"/>
    <s v="No"/>
    <n v="2"/>
    <s v="No"/>
    <x v="0"/>
    <x v="2"/>
    <s v="19-Dec-1968"/>
    <x v="937"/>
    <s v="Tier - 1"/>
    <s v="Tier - 3"/>
    <s v="R1013"/>
    <n v="54"/>
  </r>
  <r>
    <n v="28.785"/>
    <n v="4.24"/>
    <s v="Yes"/>
    <x v="0"/>
    <s v="No"/>
    <n v="2"/>
    <s v="No"/>
    <x v="1"/>
    <x v="2"/>
    <s v="28-Nov-1976"/>
    <x v="938"/>
    <s v="Tier - 1"/>
    <s v="Tier - 1"/>
    <s v="R1024"/>
    <n v="46"/>
  </r>
  <r>
    <n v="28.594999999999999"/>
    <n v="4.96"/>
    <s v="Yes"/>
    <x v="0"/>
    <s v="No"/>
    <n v="2"/>
    <s v="No"/>
    <x v="1"/>
    <x v="2"/>
    <s v="9-Dec-1997"/>
    <x v="939"/>
    <s v="Tier - 1"/>
    <s v="Tier - 3"/>
    <s v="R1013"/>
    <n v="25"/>
  </r>
  <r>
    <n v="48.75"/>
    <n v="4.34"/>
    <s v="No"/>
    <x v="0"/>
    <s v="No"/>
    <n v="0"/>
    <s v="No"/>
    <x v="0"/>
    <x v="2"/>
    <s v="3-Jul-1979"/>
    <x v="940"/>
    <s v="Tier - 1"/>
    <s v="Tier - 1"/>
    <s v="R1013"/>
    <n v="43"/>
  </r>
  <r>
    <n v="28.31"/>
    <n v="5.43"/>
    <s v="Yes"/>
    <x v="0"/>
    <s v="No"/>
    <n v="2"/>
    <s v="No"/>
    <x v="1"/>
    <x v="2"/>
    <s v="18-Sep-1973"/>
    <x v="941"/>
    <s v="Tier - 1"/>
    <s v="Tier - 1"/>
    <s v="R1011"/>
    <n v="49"/>
  </r>
  <r>
    <n v="38.39"/>
    <n v="8.33"/>
    <s v="Yes"/>
    <x v="0"/>
    <s v="No"/>
    <n v="1"/>
    <s v="No"/>
    <x v="0"/>
    <x v="0"/>
    <s v="15-Aug-1975"/>
    <x v="942"/>
    <s v="Tier - 1"/>
    <s v="Tier - 3"/>
    <s v="R1013"/>
    <n v="47"/>
  </r>
  <r>
    <n v="25.87"/>
    <n v="5.63"/>
    <s v="Yes"/>
    <x v="0"/>
    <s v="No"/>
    <n v="1"/>
    <s v="No"/>
    <x v="1"/>
    <x v="2"/>
    <s v="28-Jun-1967"/>
    <x v="943"/>
    <s v="Tier - 1"/>
    <s v="Tier - 2"/>
    <s v="R1016"/>
    <n v="55"/>
  </r>
  <r>
    <n v="43.7"/>
    <n v="7.23"/>
    <s v="No"/>
    <x v="0"/>
    <s v="No"/>
    <n v="0"/>
    <s v="No"/>
    <x v="0"/>
    <x v="0"/>
    <s v="3-Aug-1968"/>
    <x v="944"/>
    <s v="Tier - 1"/>
    <s v="Tier - 2"/>
    <s v="R1011"/>
    <n v="54"/>
  </r>
  <r>
    <n v="40.945"/>
    <n v="10.57"/>
    <s v="No"/>
    <x v="0"/>
    <s v="No"/>
    <n v="0"/>
    <s v="No"/>
    <x v="0"/>
    <x v="0"/>
    <s v="27-Jun-1967"/>
    <x v="945"/>
    <s v="Tier - 1"/>
    <s v="Tier - 3"/>
    <s v="R1011"/>
    <n v="55"/>
  </r>
  <r>
    <n v="27.94"/>
    <n v="7.92"/>
    <s v="No"/>
    <x v="0"/>
    <s v="No"/>
    <n v="0"/>
    <s v="No"/>
    <x v="1"/>
    <x v="0"/>
    <s v="3-Nov-1971"/>
    <x v="946"/>
    <s v="Tier - 1"/>
    <s v="Tier - 3"/>
    <s v="R1011"/>
    <n v="51"/>
  </r>
  <r>
    <n v="31.9"/>
    <n v="10.119999999999999"/>
    <s v="No"/>
    <x v="0"/>
    <s v="No"/>
    <n v="2"/>
    <s v="No"/>
    <x v="0"/>
    <x v="0"/>
    <s v="21-Oct-1977"/>
    <x v="947"/>
    <s v="Tier - 1"/>
    <s v="Tier - 2"/>
    <s v="R1012"/>
    <n v="45"/>
  </r>
  <r>
    <n v="31.64"/>
    <n v="7.91"/>
    <s v="No"/>
    <x v="0"/>
    <s v="No"/>
    <n v="0"/>
    <s v="No"/>
    <x v="0"/>
    <x v="0"/>
    <s v="29-Oct-1965"/>
    <x v="948"/>
    <s v="Tier - 1"/>
    <s v="Tier - 2"/>
    <s v="R1011"/>
    <n v="57"/>
  </r>
  <r>
    <n v="46.7"/>
    <n v="10.9"/>
    <s v="No"/>
    <x v="0"/>
    <s v="No"/>
    <n v="0"/>
    <s v="No"/>
    <x v="0"/>
    <x v="0"/>
    <s v="10-Sep-1972"/>
    <x v="949"/>
    <s v="Tier - 1"/>
    <s v="Tier - 1"/>
    <s v="R1011"/>
    <n v="50"/>
  </r>
  <r>
    <n v="18.335000000000001"/>
    <n v="11.83"/>
    <s v="No"/>
    <x v="0"/>
    <s v="No"/>
    <n v="0"/>
    <s v="No"/>
    <x v="3"/>
    <x v="0"/>
    <s v="23-Oct-1975"/>
    <x v="950"/>
    <s v="Tier - 1"/>
    <s v="Tier - 3"/>
    <s v="R1013"/>
    <n v="47"/>
  </r>
  <r>
    <n v="31.24"/>
    <n v="7.42"/>
    <s v="Yes"/>
    <x v="0"/>
    <s v="No"/>
    <n v="2"/>
    <s v="No"/>
    <x v="0"/>
    <x v="0"/>
    <s v="4-Nov-1978"/>
    <x v="951"/>
    <s v="Tier - 1"/>
    <s v="Tier - 2"/>
    <s v="R1012"/>
    <n v="44"/>
  </r>
  <r>
    <n v="39.22"/>
    <n v="5.62"/>
    <s v="Yes"/>
    <x v="0"/>
    <s v="No"/>
    <n v="1"/>
    <s v="No"/>
    <x v="0"/>
    <x v="2"/>
    <s v="29-Nov-1965"/>
    <x v="952"/>
    <s v="Tier - 2"/>
    <s v="Tier - 2"/>
    <s v="R1011"/>
    <n v="57"/>
  </r>
  <r>
    <n v="24.414999999999999"/>
    <n v="7.16"/>
    <s v="No"/>
    <x v="0"/>
    <s v="No"/>
    <n v="0"/>
    <s v="No"/>
    <x v="2"/>
    <x v="0"/>
    <s v="3-Dec-1969"/>
    <x v="953"/>
    <s v="Tier - 2"/>
    <s v="Tier - 2"/>
    <s v="R1016"/>
    <n v="53"/>
  </r>
  <r>
    <n v="32.299999999999997"/>
    <n v="9.89"/>
    <s v="No"/>
    <x v="0"/>
    <s v="No"/>
    <n v="0"/>
    <s v="No"/>
    <x v="0"/>
    <x v="0"/>
    <s v="22-Aug-1965"/>
    <x v="954"/>
    <s v="Tier - 2"/>
    <s v="Tier - 2"/>
    <s v="R1012"/>
    <n v="57"/>
  </r>
  <r>
    <n v="39.94"/>
    <n v="5.14"/>
    <s v="No"/>
    <x v="0"/>
    <s v="No"/>
    <n v="0"/>
    <s v="No"/>
    <x v="0"/>
    <x v="2"/>
    <s v="29-Dec-1986"/>
    <x v="955"/>
    <s v="Tier - 2"/>
    <s v="Tier - 1"/>
    <s v="R1015"/>
    <n v="36"/>
  </r>
  <r>
    <n v="30"/>
    <n v="5.61"/>
    <s v="Yes"/>
    <x v="0"/>
    <s v="Yes"/>
    <n v="1"/>
    <s v="No"/>
    <x v="0"/>
    <x v="2"/>
    <s v="2-Jul-1966"/>
    <x v="956"/>
    <s v="Tier - 2"/>
    <s v="Tier - 3"/>
    <s v="R1012"/>
    <n v="56"/>
  </r>
  <r>
    <n v="35.340000000000003"/>
    <n v="5.51"/>
    <s v="Yes"/>
    <x v="0"/>
    <s v="Yes"/>
    <n v="1"/>
    <s v="No"/>
    <x v="0"/>
    <x v="2"/>
    <s v="10-Nov-1980"/>
    <x v="957"/>
    <s v="Tier - 2"/>
    <s v="Tier - 1"/>
    <s v="R1013"/>
    <n v="42"/>
  </r>
  <r>
    <n v="32.204999999999998"/>
    <n v="8.3800000000000008"/>
    <s v="Yes"/>
    <x v="0"/>
    <s v="No"/>
    <n v="2"/>
    <s v="No"/>
    <x v="0"/>
    <x v="0"/>
    <s v="5-Oct-1966"/>
    <x v="958"/>
    <s v="Tier - 2"/>
    <s v="Tier - 2"/>
    <s v="R1012"/>
    <n v="56"/>
  </r>
  <r>
    <n v="33.880000000000003"/>
    <n v="4.68"/>
    <s v="No"/>
    <x v="1"/>
    <s v="No"/>
    <n v="1"/>
    <s v="No"/>
    <x v="0"/>
    <x v="2"/>
    <s v="16-Jul-1988"/>
    <x v="959"/>
    <s v="Tier - 2"/>
    <s v="Tier - 1"/>
    <s v="R1012"/>
    <n v="34"/>
  </r>
  <r>
    <n v="26.63"/>
    <n v="4.3600000000000003"/>
    <s v="Yes"/>
    <x v="0"/>
    <s v="No"/>
    <n v="2"/>
    <s v="No"/>
    <x v="1"/>
    <x v="2"/>
    <s v="1-Jun-1975"/>
    <x v="960"/>
    <s v="Tier - 2"/>
    <s v="Tier - 2"/>
    <s v="R1013"/>
    <n v="48"/>
  </r>
  <r>
    <n v="28.7"/>
    <n v="7.74"/>
    <s v="No"/>
    <x v="0"/>
    <s v="No"/>
    <n v="0"/>
    <s v="No"/>
    <x v="1"/>
    <x v="0"/>
    <s v="24-Nov-1968"/>
    <x v="961"/>
    <s v="Tier - 2"/>
    <s v="Tier - 1"/>
    <s v="R1013"/>
    <n v="54"/>
  </r>
  <r>
    <n v="25.65"/>
    <n v="4.05"/>
    <s v="Yes"/>
    <x v="0"/>
    <s v="No"/>
    <n v="2"/>
    <s v="No"/>
    <x v="1"/>
    <x v="2"/>
    <s v="29-Oct-1971"/>
    <x v="962"/>
    <s v="Tier - 2"/>
    <s v="Tier - 2"/>
    <s v="R1013"/>
    <n v="51"/>
  </r>
  <r>
    <n v="36.384999999999998"/>
    <n v="11.49"/>
    <s v="No"/>
    <x v="0"/>
    <s v="No"/>
    <n v="0"/>
    <s v="No"/>
    <x v="0"/>
    <x v="0"/>
    <s v="14-Sep-1967"/>
    <x v="963"/>
    <s v="Tier - 2"/>
    <s v="Tier - 3"/>
    <s v="R1013"/>
    <n v="55"/>
  </r>
  <r>
    <n v="34.69"/>
    <n v="5.65"/>
    <s v="No"/>
    <x v="0"/>
    <s v="No"/>
    <n v="0"/>
    <s v="No"/>
    <x v="0"/>
    <x v="2"/>
    <s v="2-Aug-2000"/>
    <x v="964"/>
    <s v="Tier - 2"/>
    <s v="Tier - 3"/>
    <s v="R1013"/>
    <n v="22"/>
  </r>
  <r>
    <n v="37.68"/>
    <n v="4.29"/>
    <s v="Yes"/>
    <x v="0"/>
    <s v="No"/>
    <n v="0"/>
    <s v="No"/>
    <x v="0"/>
    <x v="2"/>
    <s v="11-Oct-1993"/>
    <x v="965"/>
    <s v="Tier - 2"/>
    <s v="Tier - 2"/>
    <s v="R1011"/>
    <n v="29"/>
  </r>
  <r>
    <n v="35.49"/>
    <n v="4.74"/>
    <s v="Yes"/>
    <x v="0"/>
    <s v="Yes"/>
    <n v="1"/>
    <s v="No"/>
    <x v="0"/>
    <x v="2"/>
    <s v="17-Dec-1962"/>
    <x v="966"/>
    <s v="Tier - 2"/>
    <s v="Tier - 2"/>
    <s v="R1013"/>
    <n v="60"/>
  </r>
  <r>
    <n v="44.7"/>
    <n v="7.6"/>
    <s v="Yes"/>
    <x v="0"/>
    <s v="No"/>
    <n v="2"/>
    <s v="No"/>
    <x v="0"/>
    <x v="0"/>
    <s v="9-Aug-1974"/>
    <x v="967"/>
    <s v="Tier - 2"/>
    <s v="Tier - 2"/>
    <s v="R1012"/>
    <n v="48"/>
  </r>
  <r>
    <n v="38.380000000000003"/>
    <n v="8.5"/>
    <s v="Yes"/>
    <x v="0"/>
    <s v="No"/>
    <n v="2"/>
    <s v="No"/>
    <x v="0"/>
    <x v="0"/>
    <s v="21-Dec-1960"/>
    <x v="968"/>
    <s v="Tier - 2"/>
    <s v="Tier - 2"/>
    <s v="R1016"/>
    <n v="62"/>
  </r>
  <r>
    <n v="35.244999999999997"/>
    <n v="11.22"/>
    <s v="Yes"/>
    <x v="0"/>
    <s v="No"/>
    <n v="0"/>
    <s v="No"/>
    <x v="0"/>
    <x v="0"/>
    <s v="12-Aug-1979"/>
    <x v="969"/>
    <s v="Tier - 2"/>
    <s v="Tier - 1"/>
    <s v="R1013"/>
    <n v="43"/>
  </r>
  <r>
    <n v="49.84"/>
    <n v="5.0999999999999996"/>
    <s v="Yes"/>
    <x v="0"/>
    <s v="Yes"/>
    <n v="1"/>
    <s v="No"/>
    <x v="0"/>
    <x v="2"/>
    <s v="30-Sep-1985"/>
    <x v="970"/>
    <s v="Tier - 2"/>
    <s v="Tier - 3"/>
    <s v="R1011"/>
    <n v="37"/>
  </r>
  <r>
    <n v="49.06"/>
    <n v="5.43"/>
    <s v="Yes"/>
    <x v="0"/>
    <s v="No"/>
    <n v="1"/>
    <s v="No"/>
    <x v="0"/>
    <x v="2"/>
    <s v="4-Dec-1962"/>
    <x v="971"/>
    <s v="Tier - 1"/>
    <s v="Tier - 1"/>
    <s v="R1012"/>
    <n v="60"/>
  </r>
  <r>
    <n v="30.88"/>
    <n v="5.82"/>
    <s v="No"/>
    <x v="0"/>
    <s v="No"/>
    <n v="2"/>
    <s v="No"/>
    <x v="0"/>
    <x v="1"/>
    <s v="2-Dec-1976"/>
    <x v="972"/>
    <s v="Tier - 1"/>
    <s v="Tier - 3"/>
    <s v="R1013"/>
    <n v="46"/>
  </r>
  <r>
    <n v="33.35"/>
    <n v="6.05"/>
    <s v="No"/>
    <x v="0"/>
    <s v="Yes"/>
    <n v="1"/>
    <s v="No"/>
    <x v="0"/>
    <x v="1"/>
    <s v="17-Aug-1978"/>
    <x v="973"/>
    <s v="Tier - 1"/>
    <s v="Tier - 1"/>
    <s v="R1013"/>
    <n v="44"/>
  </r>
  <r>
    <n v="38"/>
    <n v="6.38"/>
    <s v="Yes"/>
    <x v="0"/>
    <s v="No"/>
    <n v="1"/>
    <s v="No"/>
    <x v="0"/>
    <x v="1"/>
    <s v="6-Dec-1971"/>
    <x v="974"/>
    <s v="Tier - 1"/>
    <s v="Tier - 3"/>
    <s v="R1024"/>
    <n v="51"/>
  </r>
  <r>
    <n v="36.08"/>
    <n v="5.73"/>
    <s v="Yes"/>
    <x v="0"/>
    <s v="No"/>
    <n v="1"/>
    <s v="No"/>
    <x v="0"/>
    <x v="1"/>
    <s v="8-Aug-1961"/>
    <x v="975"/>
    <s v="Tier - 1"/>
    <s v="Tier - 1"/>
    <s v="R1013"/>
    <n v="61"/>
  </r>
  <r>
    <n v="35.700000000000003"/>
    <n v="5.47"/>
    <s v="Yes"/>
    <x v="0"/>
    <s v="No"/>
    <n v="1"/>
    <s v="No"/>
    <x v="0"/>
    <x v="2"/>
    <s v="17-Nov-1960"/>
    <x v="976"/>
    <s v="Tier - 1"/>
    <s v="Tier - 1"/>
    <s v="R1012"/>
    <n v="62"/>
  </r>
  <r>
    <n v="34.01"/>
    <n v="11.3"/>
    <s v="No"/>
    <x v="0"/>
    <s v="No"/>
    <n v="0"/>
    <s v="No"/>
    <x v="0"/>
    <x v="0"/>
    <s v="15-Sep-1958"/>
    <x v="977"/>
    <s v="Tier - 2"/>
    <s v="Tier - 3"/>
    <s v="R1013"/>
    <n v="64"/>
  </r>
  <r>
    <n v="31.54"/>
    <n v="6.72"/>
    <s v="No"/>
    <x v="0"/>
    <s v="No"/>
    <n v="0"/>
    <s v="No"/>
    <x v="0"/>
    <x v="0"/>
    <s v="14-Jul-1959"/>
    <x v="978"/>
    <s v="Tier - 2"/>
    <s v="Tier - 1"/>
    <s v="R1013"/>
    <n v="63"/>
  </r>
  <r>
    <n v="23.3"/>
    <n v="5.36"/>
    <s v="Yes"/>
    <x v="0"/>
    <s v="No"/>
    <n v="1"/>
    <s v="No"/>
    <x v="2"/>
    <x v="2"/>
    <s v="28-Dec-1970"/>
    <x v="979"/>
    <s v="Tier - 1"/>
    <s v="Tier - 2"/>
    <s v="R1013"/>
    <n v="52"/>
  </r>
  <r>
    <n v="27.75"/>
    <n v="9.8800000000000008"/>
    <s v="No"/>
    <x v="0"/>
    <s v="No"/>
    <n v="0"/>
    <s v="No"/>
    <x v="1"/>
    <x v="0"/>
    <s v="3-Sep-1958"/>
    <x v="980"/>
    <s v="Tier - 2"/>
    <s v="Tier - 1"/>
    <s v="R1011"/>
    <n v="64"/>
  </r>
  <r>
    <n v="42.46"/>
    <n v="4.1100000000000003"/>
    <s v="No"/>
    <x v="0"/>
    <s v="No"/>
    <n v="0"/>
    <s v="No"/>
    <x v="0"/>
    <x v="2"/>
    <s v="4-Oct-1959"/>
    <x v="981"/>
    <s v="Tier - 2"/>
    <s v="Tier - 1"/>
    <s v="R1011"/>
    <n v="63"/>
  </r>
  <r>
    <n v="54.47"/>
    <n v="7.48"/>
    <s v="No"/>
    <x v="0"/>
    <s v="No"/>
    <n v="0"/>
    <s v="No"/>
    <x v="0"/>
    <x v="0"/>
    <s v="13-Jun-1961"/>
    <x v="982"/>
    <s v="Tier - 1"/>
    <s v="Tier - 3"/>
    <s v="R1011"/>
    <n v="61"/>
  </r>
  <r>
    <n v="24.93"/>
    <n v="9.18"/>
    <s v="Yes"/>
    <x v="0"/>
    <s v="Yes"/>
    <n v="1"/>
    <s v="No"/>
    <x v="1"/>
    <x v="0"/>
    <s v="27-Sep-1971"/>
    <x v="983"/>
    <s v="Tier - 1"/>
    <s v="Tier - 2"/>
    <s v="R1013"/>
    <n v="51"/>
  </r>
  <r>
    <n v="48.12"/>
    <n v="4.51"/>
    <s v="Yes"/>
    <x v="0"/>
    <s v="No"/>
    <n v="1"/>
    <s v="No"/>
    <x v="0"/>
    <x v="2"/>
    <s v="7-Nov-1964"/>
    <x v="984"/>
    <s v="Tier - 1"/>
    <s v="Tier - 3"/>
    <s v="R1012"/>
    <n v="58"/>
  </r>
  <r>
    <n v="24.91"/>
    <n v="7.33"/>
    <s v="Yes"/>
    <x v="0"/>
    <s v="Yes"/>
    <n v="1"/>
    <s v="No"/>
    <x v="1"/>
    <x v="0"/>
    <s v="5-Aug-1963"/>
    <x v="985"/>
    <s v="Tier - 1"/>
    <s v="Tier - 3"/>
    <s v="R1024"/>
    <n v="59"/>
  </r>
  <r>
    <n v="27.645"/>
    <n v="10.56"/>
    <s v="No"/>
    <x v="0"/>
    <s v="No"/>
    <n v="0"/>
    <s v="No"/>
    <x v="1"/>
    <x v="0"/>
    <s v="27-Aug-1962"/>
    <x v="986"/>
    <s v="Tier - 1"/>
    <s v="Tier - 3"/>
    <s v="R1011"/>
    <n v="60"/>
  </r>
  <r>
    <n v="33.700000000000003"/>
    <n v="4.01"/>
    <s v="No"/>
    <x v="0"/>
    <s v="No"/>
    <n v="2"/>
    <s v="No"/>
    <x v="0"/>
    <x v="2"/>
    <s v="21-Dec-1961"/>
    <x v="987"/>
    <s v="Tier - 1"/>
    <s v="Tier - 3"/>
    <s v="R1024"/>
    <n v="61"/>
  </r>
  <r>
    <n v="38.93"/>
    <n v="5.64"/>
    <s v="Yes"/>
    <x v="0"/>
    <s v="No"/>
    <n v="1"/>
    <s v="No"/>
    <x v="0"/>
    <x v="2"/>
    <s v="1-Dec-1968"/>
    <x v="988"/>
    <s v="Tier - 1"/>
    <s v="Tier - 3"/>
    <s v="R1016"/>
    <n v="54"/>
  </r>
  <r>
    <n v="32.774999999999999"/>
    <n v="8.02"/>
    <s v="Yes"/>
    <x v="0"/>
    <s v="No"/>
    <n v="2"/>
    <s v="No"/>
    <x v="0"/>
    <x v="0"/>
    <s v="11-Oct-1962"/>
    <x v="989"/>
    <s v="Tier - 1"/>
    <s v="Tier - 2"/>
    <s v="R1013"/>
    <n v="60"/>
  </r>
  <r>
    <n v="29.83"/>
    <n v="7.2"/>
    <s v="Yes"/>
    <x v="0"/>
    <s v="No"/>
    <n v="0"/>
    <s v="No"/>
    <x v="1"/>
    <x v="0"/>
    <s v="27-Oct-1965"/>
    <x v="990"/>
    <s v="Tier - 1"/>
    <s v="Tier - 2"/>
    <s v="R1013"/>
    <n v="57"/>
  </r>
  <r>
    <n v="28.31"/>
    <n v="4.55"/>
    <s v="No"/>
    <x v="1"/>
    <s v="No"/>
    <n v="1"/>
    <s v="No"/>
    <x v="1"/>
    <x v="2"/>
    <s v="22-Jul-1959"/>
    <x v="991"/>
    <s v="Tier - 2"/>
    <s v="Tier - 1"/>
    <s v="R1011"/>
    <n v="63"/>
  </r>
  <r>
    <n v="29.79"/>
    <n v="9.0299999999999994"/>
    <s v="No"/>
    <x v="0"/>
    <s v="No"/>
    <n v="0"/>
    <s v="No"/>
    <x v="1"/>
    <x v="0"/>
    <s v="29-Dec-1978"/>
    <x v="992"/>
    <s v="Tier - 1"/>
    <s v="Tier - 2"/>
    <s v="R1013"/>
    <n v="44"/>
  </r>
  <r>
    <n v="36.6"/>
    <n v="5.2"/>
    <s v="Yes"/>
    <x v="0"/>
    <s v="Yes"/>
    <n v="1"/>
    <s v="No"/>
    <x v="0"/>
    <x v="2"/>
    <s v="4-Sep-1963"/>
    <x v="993"/>
    <s v="Tier - 1"/>
    <s v="Tier - 2"/>
    <s v="R1013"/>
    <n v="59"/>
  </r>
  <r>
    <n v="35.93"/>
    <n v="8.3000000000000007"/>
    <s v="Yes"/>
    <x v="0"/>
    <s v="No"/>
    <n v="0"/>
    <s v="No"/>
    <x v="0"/>
    <x v="0"/>
    <s v="27-Jun-1958"/>
    <x v="994"/>
    <s v="Tier - 2"/>
    <s v="Tier - 2"/>
    <s v="R1013"/>
    <n v="64"/>
  </r>
  <r>
    <n v="28.6"/>
    <n v="5.56"/>
    <s v="Yes"/>
    <x v="0"/>
    <s v="Yes"/>
    <n v="1"/>
    <s v="No"/>
    <x v="1"/>
    <x v="2"/>
    <s v="27-Oct-1994"/>
    <x v="995"/>
    <s v="Tier - 1"/>
    <s v="Tier - 3"/>
    <s v="R1011"/>
    <n v="28"/>
  </r>
  <r>
    <n v="39.17"/>
    <n v="4.1500000000000004"/>
    <s v="No"/>
    <x v="0"/>
    <s v="No"/>
    <n v="0"/>
    <s v="No"/>
    <x v="0"/>
    <x v="2"/>
    <s v="13-Sep-1992"/>
    <x v="996"/>
    <s v="Tier - 3"/>
    <s v="Tier - 3"/>
    <s v="R1013"/>
    <n v="30"/>
  </r>
  <r>
    <n v="26.41"/>
    <n v="5.99"/>
    <s v="Yes"/>
    <x v="0"/>
    <s v="Yes"/>
    <n v="1"/>
    <s v="No"/>
    <x v="1"/>
    <x v="1"/>
    <s v="27-Jul-1998"/>
    <x v="997"/>
    <s v="Tier - 3"/>
    <s v="Tier - 3"/>
    <s v="R1013"/>
    <n v="24"/>
  </r>
  <r>
    <n v="30.63"/>
    <n v="5.8"/>
    <s v="Yes"/>
    <x v="0"/>
    <s v="No"/>
    <n v="0"/>
    <s v="No"/>
    <x v="0"/>
    <x v="1"/>
    <s v="20-Nov-2001"/>
    <x v="998"/>
    <s v="Tier - 3"/>
    <s v="Tier - 3"/>
    <s v="R1012"/>
    <n v="21"/>
  </r>
  <r>
    <n v="31.73"/>
    <n v="7.32"/>
    <s v="Yes"/>
    <x v="0"/>
    <s v="No"/>
    <n v="2"/>
    <s v="No"/>
    <x v="0"/>
    <x v="0"/>
    <s v="1-Jun-1993"/>
    <x v="999"/>
    <s v="Tier - 3"/>
    <s v="Tier - 3"/>
    <s v="R1013"/>
    <n v="30"/>
  </r>
  <r>
    <n v="30.7"/>
    <n v="5.16"/>
    <s v="No"/>
    <x v="0"/>
    <s v="No"/>
    <n v="2"/>
    <s v="No"/>
    <x v="0"/>
    <x v="2"/>
    <s v="4-Jul-1995"/>
    <x v="999"/>
    <s v="Tier - 3"/>
    <s v="Tier - 3"/>
    <s v="R1013"/>
    <n v="27"/>
  </r>
  <r>
    <n v="25.934999999999999"/>
    <n v="5.96"/>
    <s v="Yes"/>
    <x v="0"/>
    <s v="No"/>
    <n v="2"/>
    <s v="No"/>
    <x v="1"/>
    <x v="1"/>
    <s v="29-Nov-2002"/>
    <x v="1000"/>
    <s v="Tier - 3"/>
    <s v="Tier - 2"/>
    <s v="R1012"/>
    <n v="20"/>
  </r>
  <r>
    <n v="35.9"/>
    <n v="4.8499999999999996"/>
    <s v="Yes"/>
    <x v="0"/>
    <s v="Yes"/>
    <n v="1"/>
    <s v="No"/>
    <x v="0"/>
    <x v="2"/>
    <s v="9-Nov-1997"/>
    <x v="1001"/>
    <s v="Tier - 3"/>
    <s v="Tier - 3"/>
    <s v="R1013"/>
    <n v="25"/>
  </r>
  <r>
    <n v="26.7"/>
    <n v="5.09"/>
    <s v="Yes"/>
    <x v="0"/>
    <s v="Yes"/>
    <n v="1"/>
    <s v="No"/>
    <x v="1"/>
    <x v="2"/>
    <s v="12-Sep-2001"/>
    <x v="1002"/>
    <s v="Tier - 3"/>
    <s v="Tier - 2"/>
    <s v="R1013"/>
    <n v="21"/>
  </r>
  <r>
    <n v="33.71"/>
    <n v="4.9400000000000004"/>
    <s v="No"/>
    <x v="0"/>
    <s v="No"/>
    <n v="0"/>
    <s v="No"/>
    <x v="0"/>
    <x v="2"/>
    <s v="26-Dec-1999"/>
    <x v="1003"/>
    <s v="Tier - 2"/>
    <s v="Tier - 3"/>
    <s v="R1013"/>
    <n v="23"/>
  </r>
  <r>
    <n v="41.91"/>
    <n v="4.92"/>
    <s v="Yes"/>
    <x v="0"/>
    <s v="No"/>
    <n v="2"/>
    <s v="No"/>
    <x v="0"/>
    <x v="2"/>
    <s v="14-Dec-1999"/>
    <x v="1004"/>
    <s v="Tier - 3"/>
    <s v="Tier - 1"/>
    <s v="R1013"/>
    <n v="23"/>
  </r>
  <r>
    <n v="39.82"/>
    <n v="6.05"/>
    <s v="Yes"/>
    <x v="0"/>
    <s v="No"/>
    <n v="2"/>
    <s v="No"/>
    <x v="0"/>
    <x v="1"/>
    <s v="9-Aug-1993"/>
    <x v="1005"/>
    <s v="Tier - 3"/>
    <s v="Tier - 1"/>
    <s v="R1013"/>
    <n v="29"/>
  </r>
  <r>
    <n v="28.12"/>
    <n v="4.67"/>
    <s v="No"/>
    <x v="0"/>
    <s v="No"/>
    <n v="2"/>
    <s v="No"/>
    <x v="1"/>
    <x v="2"/>
    <s v="22-Oct-1996"/>
    <x v="1005"/>
    <s v="Tier - 3"/>
    <s v="Tier - 3"/>
    <s v="R1013"/>
    <n v="26"/>
  </r>
  <r>
    <n v="26.98"/>
    <n v="9.81"/>
    <s v="Yes"/>
    <x v="0"/>
    <s v="No"/>
    <n v="0"/>
    <s v="No"/>
    <x v="1"/>
    <x v="0"/>
    <s v="28-Jun-1993"/>
    <x v="1006"/>
    <s v="Tier - 3"/>
    <s v="Tier - 3"/>
    <s v="R1013"/>
    <n v="29"/>
  </r>
  <r>
    <n v="27.2"/>
    <n v="6.06"/>
    <s v="Yes"/>
    <x v="0"/>
    <s v="No"/>
    <n v="2"/>
    <s v="No"/>
    <x v="1"/>
    <x v="1"/>
    <s v="18-Sep-1996"/>
    <x v="1007"/>
    <s v="Tier - 3"/>
    <s v="Tier - 2"/>
    <s v="R1012"/>
    <n v="26"/>
  </r>
  <r>
    <n v="25.3"/>
    <n v="5.19"/>
    <s v="Yes"/>
    <x v="0"/>
    <s v="No"/>
    <n v="2"/>
    <s v="No"/>
    <x v="1"/>
    <x v="2"/>
    <s v="7-Dec-1995"/>
    <x v="1008"/>
    <s v="Tier - 3"/>
    <s v="Tier - 2"/>
    <s v="R1013"/>
    <n v="27"/>
  </r>
  <r>
    <n v="30.25"/>
    <n v="10.16"/>
    <s v="No"/>
    <x v="0"/>
    <s v="No"/>
    <n v="0"/>
    <s v="No"/>
    <x v="0"/>
    <x v="0"/>
    <s v="7-Oct-2004"/>
    <x v="1009"/>
    <s v="Tier - 3"/>
    <s v="Tier - 2"/>
    <s v="R1011"/>
    <n v="18"/>
  </r>
  <r>
    <n v="54"/>
    <n v="4.68"/>
    <s v="Yes"/>
    <x v="1"/>
    <s v="No"/>
    <n v="2"/>
    <s v="No"/>
    <x v="0"/>
    <x v="2"/>
    <s v="18-Nov-2000"/>
    <x v="1010"/>
    <s v="Tier - 3"/>
    <s v="Tier - 1"/>
    <s v="R1013"/>
    <n v="22"/>
  </r>
  <r>
    <n v="51.86"/>
    <n v="5.32"/>
    <s v="Yes"/>
    <x v="0"/>
    <s v="No"/>
    <n v="0"/>
    <s v="No"/>
    <x v="0"/>
    <x v="2"/>
    <s v="27-Nov-1993"/>
    <x v="1011"/>
    <s v="Tier - 3"/>
    <s v="Tier - 1"/>
    <s v="R1013"/>
    <n v="29"/>
  </r>
  <r>
    <n v="31.39"/>
    <n v="6.99"/>
    <s v="No"/>
    <x v="0"/>
    <s v="No"/>
    <n v="0"/>
    <s v="No"/>
    <x v="0"/>
    <x v="0"/>
    <s v="30-Oct-1994"/>
    <x v="1012"/>
    <s v="Tier - 3"/>
    <s v="Tier - 1"/>
    <s v="R1013"/>
    <n v="28"/>
  </r>
  <r>
    <n v="39.97"/>
    <n v="5.55"/>
    <s v="No"/>
    <x v="0"/>
    <s v="No"/>
    <n v="0"/>
    <s v="No"/>
    <x v="0"/>
    <x v="2"/>
    <s v="28-Oct-1995"/>
    <x v="1013"/>
    <s v="Tier - 3"/>
    <s v="Tier - 1"/>
    <s v="R1013"/>
    <n v="27"/>
  </r>
  <r>
    <n v="41.23"/>
    <n v="6.94"/>
    <s v="No"/>
    <x v="0"/>
    <s v="No"/>
    <n v="0"/>
    <s v="No"/>
    <x v="0"/>
    <x v="0"/>
    <s v="22-Nov-1994"/>
    <x v="1014"/>
    <s v="Tier - 3"/>
    <s v="Tier - 2"/>
    <s v="R1013"/>
    <n v="28"/>
  </r>
  <r>
    <n v="49.45"/>
    <n v="4.2"/>
    <s v="Yes"/>
    <x v="0"/>
    <s v="No"/>
    <n v="0"/>
    <s v="No"/>
    <x v="0"/>
    <x v="2"/>
    <s v="9-Oct-2000"/>
    <x v="1015"/>
    <s v="Tier - 3"/>
    <s v="Tier - 2"/>
    <s v="R1013"/>
    <n v="22"/>
  </r>
  <r>
    <n v="41.04"/>
    <n v="5.59"/>
    <s v="No"/>
    <x v="0"/>
    <s v="No"/>
    <n v="0"/>
    <s v="No"/>
    <x v="0"/>
    <x v="2"/>
    <s v="5-Aug-1999"/>
    <x v="1016"/>
    <s v="Tier - 3"/>
    <s v="Tier - 2"/>
    <s v="R1013"/>
    <n v="23"/>
  </r>
  <r>
    <n v="27.93"/>
    <n v="9.9600000000000009"/>
    <s v="No"/>
    <x v="0"/>
    <s v="No"/>
    <n v="0"/>
    <s v="No"/>
    <x v="1"/>
    <x v="0"/>
    <s v="5-Oct-1995"/>
    <x v="1017"/>
    <s v="Tier - 3"/>
    <s v="Tier - 1"/>
    <s v="R1013"/>
    <n v="27"/>
  </r>
  <r>
    <n v="21.01"/>
    <n v="7.37"/>
    <s v="No"/>
    <x v="0"/>
    <s v="No"/>
    <n v="0"/>
    <s v="No"/>
    <x v="2"/>
    <x v="0"/>
    <s v="17-Nov-1994"/>
    <x v="1018"/>
    <s v="Tier - 3"/>
    <s v="Tier - 2"/>
    <s v="R1013"/>
    <n v="28"/>
  </r>
  <r>
    <n v="52.37"/>
    <n v="5.0599999999999996"/>
    <s v="Yes"/>
    <x v="1"/>
    <s v="No"/>
    <n v="2"/>
    <s v="No"/>
    <x v="0"/>
    <x v="2"/>
    <s v="20-Jul-2002"/>
    <x v="1019"/>
    <s v="Tier - 3"/>
    <s v="Tier - 1"/>
    <s v="R1013"/>
    <n v="20"/>
  </r>
  <r>
    <n v="40.369999999999997"/>
    <n v="8.2100000000000009"/>
    <s v="No"/>
    <x v="0"/>
    <s v="No"/>
    <n v="0"/>
    <s v="No"/>
    <x v="0"/>
    <x v="0"/>
    <s v="1-Jul-2002"/>
    <x v="1020"/>
    <s v="Tier - 3"/>
    <s v="Tier - 2"/>
    <s v="R1012"/>
    <n v="20"/>
  </r>
  <r>
    <n v="41.47"/>
    <n v="10.34"/>
    <s v="No"/>
    <x v="0"/>
    <s v="No"/>
    <n v="2"/>
    <s v="No"/>
    <x v="0"/>
    <x v="0"/>
    <s v="1-Jun-1995"/>
    <x v="1021"/>
    <s v="Tier - 3"/>
    <s v="Tier - 2"/>
    <s v="R1013"/>
    <n v="28"/>
  </r>
  <r>
    <n v="33.725000000000001"/>
    <n v="5.51"/>
    <s v="Yes"/>
    <x v="0"/>
    <s v="No"/>
    <n v="2"/>
    <s v="No"/>
    <x v="0"/>
    <x v="2"/>
    <s v="28-Sep-1993"/>
    <x v="1022"/>
    <s v="Tier - 3"/>
    <s v="Tier - 1"/>
    <s v="R1013"/>
    <n v="29"/>
  </r>
  <r>
    <n v="28.1"/>
    <n v="11.2"/>
    <s v="No"/>
    <x v="0"/>
    <s v="No"/>
    <n v="0"/>
    <s v="No"/>
    <x v="1"/>
    <x v="0"/>
    <s v="24-Aug-2004"/>
    <x v="1023"/>
    <s v="Tier - 3"/>
    <s v="Tier - 3"/>
    <s v="R1013"/>
    <n v="18"/>
  </r>
  <r>
    <n v="37.43"/>
    <n v="4.3499999999999996"/>
    <s v="Yes"/>
    <x v="0"/>
    <s v="Yes"/>
    <n v="1"/>
    <s v="No"/>
    <x v="0"/>
    <x v="2"/>
    <s v="26-Dec-1998"/>
    <x v="1024"/>
    <s v="Tier - 3"/>
    <s v="Tier - 2"/>
    <s v="R1013"/>
    <n v="24"/>
  </r>
  <r>
    <n v="23.7"/>
    <n v="10.45"/>
    <s v="No"/>
    <x v="0"/>
    <s v="No"/>
    <n v="0"/>
    <s v="No"/>
    <x v="2"/>
    <x v="0"/>
    <s v="13-Aug-2002"/>
    <x v="1025"/>
    <s v="Tier - 3"/>
    <s v="Tier - 3"/>
    <s v="R1013"/>
    <n v="20"/>
  </r>
  <r>
    <n v="24.795000000000002"/>
    <n v="4.07"/>
    <s v="Yes"/>
    <x v="0"/>
    <s v="Yes"/>
    <n v="1"/>
    <s v="No"/>
    <x v="2"/>
    <x v="2"/>
    <s v="12-Nov-2004"/>
    <x v="1026"/>
    <s v="Tier - 3"/>
    <s v="Tier - 1"/>
    <s v="R1013"/>
    <n v="18"/>
  </r>
  <r>
    <n v="31.9"/>
    <n v="8.34"/>
    <s v="No"/>
    <x v="0"/>
    <s v="No"/>
    <n v="0"/>
    <s v="No"/>
    <x v="0"/>
    <x v="0"/>
    <s v="14-Jun-2004"/>
    <x v="1027"/>
    <s v="Tier - 3"/>
    <s v="Tier - 1"/>
    <s v="R1013"/>
    <n v="18"/>
  </r>
  <r>
    <n v="32.68"/>
    <n v="7.41"/>
    <s v="No"/>
    <x v="0"/>
    <s v="No"/>
    <n v="0"/>
    <s v="No"/>
    <x v="0"/>
    <x v="0"/>
    <s v="19-Jul-2002"/>
    <x v="1028"/>
    <s v="Tier - 3"/>
    <s v="Tier - 1"/>
    <s v="R1013"/>
    <n v="20"/>
  </r>
  <r>
    <n v="47.13"/>
    <n v="4.3099999999999996"/>
    <s v="No"/>
    <x v="0"/>
    <s v="No"/>
    <n v="0"/>
    <s v="No"/>
    <x v="0"/>
    <x v="2"/>
    <s v="6-Oct-2004"/>
    <x v="1029"/>
    <s v="Tier - 3"/>
    <s v="Tier - 3"/>
    <s v="R1013"/>
    <n v="18"/>
  </r>
  <r>
    <n v="36.67"/>
    <n v="10.83"/>
    <s v="No"/>
    <x v="0"/>
    <s v="No"/>
    <n v="0"/>
    <s v="No"/>
    <x v="0"/>
    <x v="0"/>
    <s v="11-Jun-2004"/>
    <x v="1030"/>
    <s v="Tier - 3"/>
    <s v="Tier - 3"/>
    <s v="R1013"/>
    <n v="18"/>
  </r>
  <r>
    <n v="33.630000000000003"/>
    <n v="11.31"/>
    <s v="No"/>
    <x v="0"/>
    <s v="No"/>
    <n v="0"/>
    <s v="No"/>
    <x v="0"/>
    <x v="0"/>
    <s v="28-Nov-2004"/>
    <x v="1031"/>
    <s v="Tier - 3"/>
    <s v="Tier - 3"/>
    <s v="R1013"/>
    <n v="18"/>
  </r>
  <r>
    <n v="32.67"/>
    <n v="11.81"/>
    <s v="Yes"/>
    <x v="0"/>
    <s v="No"/>
    <n v="0"/>
    <s v="No"/>
    <x v="0"/>
    <x v="0"/>
    <s v="11-Aug-2002"/>
    <x v="1032"/>
    <s v="Tier - 3"/>
    <s v="Tier - 1"/>
    <s v="R1013"/>
    <n v="20"/>
  </r>
  <r>
    <n v="33.299999999999997"/>
    <n v="8.26"/>
    <s v="Yes"/>
    <x v="0"/>
    <s v="No"/>
    <n v="2"/>
    <s v="No"/>
    <x v="0"/>
    <x v="0"/>
    <s v="6-Nov-2004"/>
    <x v="103"/>
    <s v="Tier - 3"/>
    <s v="Tier - 1"/>
    <s v="R1013"/>
    <n v="18"/>
  </r>
  <r>
    <n v="30.78"/>
    <n v="10.74"/>
    <s v="Yes"/>
    <x v="0"/>
    <s v="No"/>
    <n v="2"/>
    <s v="No"/>
    <x v="0"/>
    <x v="0"/>
    <s v="27-Nov-2004"/>
    <x v="1033"/>
    <s v="Tier - 3"/>
    <s v="Tier - 2"/>
    <s v="R1013"/>
    <n v="18"/>
  </r>
  <r>
    <n v="28.975000000000001"/>
    <n v="7.69"/>
    <s v="Yes"/>
    <x v="0"/>
    <s v="No"/>
    <n v="0"/>
    <s v="No"/>
    <x v="1"/>
    <x v="0"/>
    <s v="25-Oct-2001"/>
    <x v="1034"/>
    <s v="Tier - 3"/>
    <s v="Tier - 1"/>
    <s v="R1013"/>
    <n v="21"/>
  </r>
  <r>
    <n v="33.4"/>
    <n v="4.84"/>
    <s v="No"/>
    <x v="0"/>
    <s v="No"/>
    <n v="0"/>
    <s v="No"/>
    <x v="0"/>
    <x v="2"/>
    <s v="12-Sep-2004"/>
    <x v="1035"/>
    <s v="Tier - 3"/>
    <s v="Tier - 3"/>
    <s v="R1013"/>
    <n v="18"/>
  </r>
  <r>
    <n v="21.5"/>
    <n v="9.77"/>
    <s v="Yes"/>
    <x v="0"/>
    <s v="No"/>
    <n v="0"/>
    <s v="No"/>
    <x v="2"/>
    <x v="0"/>
    <s v="1-Oct-2002"/>
    <x v="1036"/>
    <s v="Tier - 3"/>
    <s v="Tier - 2"/>
    <s v="R1011"/>
    <n v="20"/>
  </r>
  <r>
    <n v="38.14"/>
    <n v="5.84"/>
    <s v="No"/>
    <x v="0"/>
    <s v="No"/>
    <n v="0"/>
    <s v="No"/>
    <x v="0"/>
    <x v="1"/>
    <s v="10-Jun-2004"/>
    <x v="1037"/>
    <s v="Tier - 2"/>
    <s v="Tier - 2"/>
    <s v="R1013"/>
    <n v="18"/>
  </r>
  <r>
    <n v="35.42"/>
    <n v="8.6999999999999993"/>
    <s v="Yes"/>
    <x v="0"/>
    <s v="No"/>
    <n v="1"/>
    <s v="No"/>
    <x v="0"/>
    <x v="0"/>
    <s v="12-Jun-2003"/>
    <x v="1038"/>
    <s v="Tier - 2"/>
    <s v="Tier - 1"/>
    <s v="R1012"/>
    <n v="19"/>
  </r>
  <r>
    <n v="35.625"/>
    <n v="10.79"/>
    <s v="No"/>
    <x v="0"/>
    <s v="No"/>
    <n v="0"/>
    <s v="No"/>
    <x v="0"/>
    <x v="0"/>
    <s v="18-Jul-2004"/>
    <x v="1039"/>
    <s v="Tier - 2"/>
    <s v="Tier - 2"/>
    <s v="R1013"/>
    <n v="18"/>
  </r>
  <r>
    <n v="45.51"/>
    <n v="4.32"/>
    <s v="No"/>
    <x v="0"/>
    <s v="No"/>
    <n v="1"/>
    <s v="No"/>
    <x v="0"/>
    <x v="2"/>
    <s v="26-Jul-1994"/>
    <x v="1040"/>
    <s v="Tier - 2"/>
    <s v="Tier - 1"/>
    <s v="R1013"/>
    <n v="28"/>
  </r>
  <r>
    <n v="37.1"/>
    <n v="7.19"/>
    <s v="Yes"/>
    <x v="0"/>
    <s v="No"/>
    <n v="0"/>
    <s v="No"/>
    <x v="0"/>
    <x v="0"/>
    <s v="11-Nov-2004"/>
    <x v="1041"/>
    <s v="Tier - 2"/>
    <s v="Tier - 3"/>
    <s v="R1013"/>
    <n v="18"/>
  </r>
  <r>
    <n v="30.5"/>
    <n v="11.94"/>
    <s v="Yes"/>
    <x v="0"/>
    <s v="No"/>
    <n v="0"/>
    <s v="No"/>
    <x v="0"/>
    <x v="0"/>
    <s v="11-Jun-2002"/>
    <x v="1042"/>
    <s v="Tier - 2"/>
    <s v="Tier - 3"/>
    <s v="R1012"/>
    <n v="20"/>
  </r>
  <r>
    <n v="28.16"/>
    <n v="5.56"/>
    <s v="No"/>
    <x v="0"/>
    <s v="No"/>
    <n v="2"/>
    <s v="No"/>
    <x v="1"/>
    <x v="2"/>
    <s v="11-Aug-1996"/>
    <x v="1043"/>
    <s v="Tier - 2"/>
    <s v="Tier - 3"/>
    <s v="R1013"/>
    <n v="26"/>
  </r>
  <r>
    <n v="29.1"/>
    <n v="5.64"/>
    <s v="Yes"/>
    <x v="0"/>
    <s v="No"/>
    <n v="0"/>
    <s v="No"/>
    <x v="1"/>
    <x v="2"/>
    <s v="28-Jun-1997"/>
    <x v="1044"/>
    <s v="Tier - 2"/>
    <s v="Tier - 2"/>
    <s v="R1013"/>
    <n v="25"/>
  </r>
  <r>
    <n v="30.22"/>
    <n v="4.6500000000000004"/>
    <s v="No"/>
    <x v="0"/>
    <s v="No"/>
    <n v="0"/>
    <s v="No"/>
    <x v="0"/>
    <x v="2"/>
    <s v="26-Aug-2002"/>
    <x v="1045"/>
    <s v="Tier - 2"/>
    <s v="Tier - 1"/>
    <s v="R1013"/>
    <n v="20"/>
  </r>
  <r>
    <n v="24.29"/>
    <n v="9.0500000000000007"/>
    <s v="No"/>
    <x v="0"/>
    <s v="No"/>
    <n v="0"/>
    <s v="No"/>
    <x v="2"/>
    <x v="0"/>
    <s v="28-Jun-1999"/>
    <x v="1046"/>
    <s v="Tier - 2"/>
    <s v="Tier - 3"/>
    <s v="R1012"/>
    <n v="23"/>
  </r>
  <r>
    <n v="29.39"/>
    <n v="4.5199999999999996"/>
    <s v="Yes"/>
    <x v="0"/>
    <s v="No"/>
    <n v="0"/>
    <s v="No"/>
    <x v="1"/>
    <x v="2"/>
    <s v="6-Oct-1992"/>
    <x v="1047"/>
    <s v="Tier - 2"/>
    <s v="Tier - 3"/>
    <s v="R1013"/>
    <n v="30"/>
  </r>
  <r>
    <n v="25.66"/>
    <n v="4.62"/>
    <s v="Yes"/>
    <x v="0"/>
    <s v="No"/>
    <n v="1"/>
    <s v="No"/>
    <x v="1"/>
    <x v="2"/>
    <s v="2-Jun-2004"/>
    <x v="1048"/>
    <s v="Tier - 2"/>
    <s v="Tier - 1"/>
    <s v="R1013"/>
    <n v="19"/>
  </r>
  <r>
    <n v="39.11"/>
    <n v="5.87"/>
    <s v="No"/>
    <x v="0"/>
    <s v="No"/>
    <n v="0"/>
    <s v="No"/>
    <x v="0"/>
    <x v="1"/>
    <s v="4-Nov-1996"/>
    <x v="1049"/>
    <s v="Tier - 2"/>
    <s v="Tier - 3"/>
    <s v="R1012"/>
    <n v="26"/>
  </r>
  <r>
    <n v="43.78"/>
    <n v="5.71"/>
    <s v="No"/>
    <x v="0"/>
    <s v="No"/>
    <n v="1"/>
    <s v="No"/>
    <x v="0"/>
    <x v="1"/>
    <s v="9-Jul-2004"/>
    <x v="1050"/>
    <s v="Tier - 2"/>
    <s v="Tier - 1"/>
    <s v="R1013"/>
    <n v="18"/>
  </r>
  <r>
    <n v="24.35"/>
    <n v="9.08"/>
    <s v="No"/>
    <x v="0"/>
    <s v="No"/>
    <n v="0"/>
    <s v="No"/>
    <x v="2"/>
    <x v="0"/>
    <s v="16-Oct-2004"/>
    <x v="1051"/>
    <s v="Tier - 2"/>
    <s v="Tier - 1"/>
    <s v="R1012"/>
    <n v="18"/>
  </r>
  <r>
    <n v="40.299999999999997"/>
    <n v="5.3"/>
    <s v="Yes"/>
    <x v="0"/>
    <s v="No"/>
    <n v="2"/>
    <s v="No"/>
    <x v="0"/>
    <x v="2"/>
    <s v="13-Jul-1998"/>
    <x v="1052"/>
    <s v="Tier - 2"/>
    <s v="Tier - 1"/>
    <s v="R1013"/>
    <n v="24"/>
  </r>
  <r>
    <n v="32.774999999999999"/>
    <n v="11.76"/>
    <s v="Yes"/>
    <x v="0"/>
    <s v="No"/>
    <n v="0"/>
    <s v="No"/>
    <x v="0"/>
    <x v="0"/>
    <s v="11-Oct-1998"/>
    <x v="1053"/>
    <s v="Tier - 2"/>
    <s v="Tier - 1"/>
    <s v="R1012"/>
    <n v="24"/>
  </r>
  <r>
    <n v="39.6"/>
    <n v="5.1100000000000003"/>
    <s v="Yes"/>
    <x v="0"/>
    <s v="No"/>
    <n v="2"/>
    <s v="No"/>
    <x v="0"/>
    <x v="2"/>
    <s v="1-Jul-2002"/>
    <x v="1054"/>
    <s v="Tier - 2"/>
    <s v="Tier - 2"/>
    <s v="R1013"/>
    <n v="20"/>
  </r>
  <r>
    <n v="30.97"/>
    <n v="5.54"/>
    <s v="No"/>
    <x v="0"/>
    <s v="No"/>
    <n v="2"/>
    <s v="No"/>
    <x v="0"/>
    <x v="2"/>
    <s v="2-Aug-2003"/>
    <x v="1055"/>
    <s v="Tier - 2"/>
    <s v="Tier - 2"/>
    <s v="R1011"/>
    <n v="19"/>
  </r>
  <r>
    <n v="27.645"/>
    <n v="8.8699999999999992"/>
    <s v="Yes"/>
    <x v="0"/>
    <s v="No"/>
    <n v="0"/>
    <s v="No"/>
    <x v="1"/>
    <x v="0"/>
    <s v="15-Sep-2003"/>
    <x v="1056"/>
    <s v="Tier - 2"/>
    <s v="Tier - 1"/>
    <s v="R1011"/>
    <n v="19"/>
  </r>
  <r>
    <n v="34.43"/>
    <n v="5.96"/>
    <s v="Yes"/>
    <x v="0"/>
    <s v="No"/>
    <n v="2"/>
    <s v="No"/>
    <x v="0"/>
    <x v="1"/>
    <s v="8-Sep-2003"/>
    <x v="1057"/>
    <s v="Tier - 2"/>
    <s v="Tier - 1"/>
    <s v="R1011"/>
    <n v="19"/>
  </r>
  <r>
    <n v="39.6"/>
    <n v="4.4400000000000004"/>
    <s v="Yes"/>
    <x v="0"/>
    <s v="Yes"/>
    <n v="1"/>
    <s v="No"/>
    <x v="0"/>
    <x v="2"/>
    <s v="15-Sep-2003"/>
    <x v="1058"/>
    <s v="Tier - 2"/>
    <s v="Tier - 3"/>
    <s v="R1011"/>
    <n v="19"/>
  </r>
  <r>
    <n v="22.1"/>
    <n v="4.6500000000000004"/>
    <s v="Yes"/>
    <x v="0"/>
    <s v="No"/>
    <n v="2"/>
    <s v="No"/>
    <x v="2"/>
    <x v="2"/>
    <s v="4-Nov-1997"/>
    <x v="1059"/>
    <s v="Tier - 2"/>
    <s v="Tier - 2"/>
    <s v="R1013"/>
    <n v="25"/>
  </r>
  <r>
    <n v="33.25"/>
    <n v="5.64"/>
    <s v="Yes"/>
    <x v="0"/>
    <s v="Yes"/>
    <n v="1"/>
    <s v="No"/>
    <x v="0"/>
    <x v="2"/>
    <s v="10-Dec-2003"/>
    <x v="1060"/>
    <s v="Tier - 2"/>
    <s v="Tier - 2"/>
    <s v="R1011"/>
    <n v="19"/>
  </r>
  <r>
    <n v="33.33"/>
    <n v="10.19"/>
    <s v="No"/>
    <x v="0"/>
    <s v="No"/>
    <n v="0"/>
    <s v="No"/>
    <x v="0"/>
    <x v="0"/>
    <s v="13-Oct-2003"/>
    <x v="1061"/>
    <s v="Tier - 2"/>
    <s v="Tier - 3"/>
    <s v="R1011"/>
    <n v="19"/>
  </r>
  <r>
    <n v="30.5"/>
    <n v="10.79"/>
    <s v="No"/>
    <x v="0"/>
    <s v="No"/>
    <n v="0"/>
    <s v="No"/>
    <x v="0"/>
    <x v="0"/>
    <s v="30-Oct-2003"/>
    <x v="1062"/>
    <s v="Tier - 2"/>
    <s v="Tier - 3"/>
    <s v="R1011"/>
    <n v="19"/>
  </r>
  <r>
    <n v="30.3"/>
    <n v="4.24"/>
    <s v="No"/>
    <x v="0"/>
    <s v="No"/>
    <n v="0"/>
    <s v="No"/>
    <x v="0"/>
    <x v="2"/>
    <s v="21-Nov-2003"/>
    <x v="1063"/>
    <s v="Tier - 2"/>
    <s v="Tier - 3"/>
    <s v="R1011"/>
    <n v="19"/>
  </r>
  <r>
    <n v="26.22"/>
    <n v="5.83"/>
    <s v="No"/>
    <x v="0"/>
    <s v="No"/>
    <n v="2"/>
    <s v="No"/>
    <x v="1"/>
    <x v="1"/>
    <s v="4-Dec-2002"/>
    <x v="1064"/>
    <s v="Tier - 2"/>
    <s v="Tier - 1"/>
    <s v="R1013"/>
    <n v="20"/>
  </r>
  <r>
    <n v="29.99"/>
    <n v="11.85"/>
    <s v="No"/>
    <x v="0"/>
    <s v="No"/>
    <n v="0"/>
    <s v="No"/>
    <x v="0"/>
    <x v="0"/>
    <s v="26-Oct-1997"/>
    <x v="1065"/>
    <s v="Tier - 2"/>
    <s v="Tier - 2"/>
    <s v="R1012"/>
    <n v="25"/>
  </r>
  <r>
    <n v="36.380000000000003"/>
    <n v="5.98"/>
    <s v="No"/>
    <x v="0"/>
    <s v="No"/>
    <n v="1"/>
    <s v="No"/>
    <x v="0"/>
    <x v="1"/>
    <s v="30-Sep-2004"/>
    <x v="1066"/>
    <s v="Tier - 2"/>
    <s v="Tier - 1"/>
    <s v="R1013"/>
    <n v="18"/>
  </r>
  <r>
    <n v="31.16"/>
    <n v="4.26"/>
    <s v="Yes"/>
    <x v="0"/>
    <s v="Yes"/>
    <n v="1"/>
    <s v="No"/>
    <x v="0"/>
    <x v="2"/>
    <s v="28-Jul-2004"/>
    <x v="1067"/>
    <s v="Tier - 2"/>
    <s v="Tier - 3"/>
    <s v="R1013"/>
    <n v="18"/>
  </r>
  <r>
    <n v="25.55"/>
    <n v="4.96"/>
    <s v="Yes"/>
    <x v="0"/>
    <s v="No"/>
    <n v="1"/>
    <s v="No"/>
    <x v="1"/>
    <x v="2"/>
    <s v="26-Jun-2000"/>
    <x v="1068"/>
    <s v="Tier - 2"/>
    <s v="Tier - 2"/>
    <s v="R1013"/>
    <n v="22"/>
  </r>
  <r>
    <n v="28.77"/>
    <n v="4"/>
    <s v="Yes"/>
    <x v="0"/>
    <s v="No"/>
    <n v="0"/>
    <s v="No"/>
    <x v="1"/>
    <x v="2"/>
    <s v="4-Jun-1998"/>
    <x v="1069"/>
    <s v="Tier - 2"/>
    <s v="Tier - 2"/>
    <s v="R1013"/>
    <n v="25"/>
  </r>
  <r>
    <n v="23.14"/>
    <n v="4.1500000000000004"/>
    <s v="Yes"/>
    <x v="0"/>
    <s v="No"/>
    <n v="1"/>
    <s v="No"/>
    <x v="2"/>
    <x v="2"/>
    <s v="29-Nov-2001"/>
    <x v="1070"/>
    <s v="Tier - 2"/>
    <s v="Tier - 3"/>
    <s v="R1012"/>
    <n v="21"/>
  </r>
  <r>
    <n v="39.6"/>
    <n v="11.36"/>
    <s v="No"/>
    <x v="0"/>
    <s v="No"/>
    <n v="0"/>
    <s v="No"/>
    <x v="0"/>
    <x v="0"/>
    <s v="10-Dec-2002"/>
    <x v="1071"/>
    <s v="Tier - 2"/>
    <s v="Tier - 2"/>
    <s v="R1012"/>
    <n v="20"/>
  </r>
  <r>
    <n v="29.2"/>
    <n v="7.53"/>
    <s v="No"/>
    <x v="0"/>
    <s v="No"/>
    <n v="0"/>
    <s v="No"/>
    <x v="1"/>
    <x v="0"/>
    <s v="2-Dec-1999"/>
    <x v="1071"/>
    <s v="Tier - 2"/>
    <s v="Tier - 2"/>
    <s v="R1013"/>
    <n v="23"/>
  </r>
  <r>
    <n v="32.774999999999999"/>
    <n v="7.95"/>
    <s v="No"/>
    <x v="0"/>
    <s v="No"/>
    <n v="0"/>
    <s v="No"/>
    <x v="0"/>
    <x v="0"/>
    <s v="14-Oct-1999"/>
    <x v="1072"/>
    <s v="Tier - 2"/>
    <s v="Tier - 3"/>
    <s v="R1013"/>
    <n v="23"/>
  </r>
  <r>
    <n v="24.035"/>
    <n v="8.5"/>
    <s v="No"/>
    <x v="0"/>
    <s v="No"/>
    <n v="0"/>
    <s v="No"/>
    <x v="2"/>
    <x v="0"/>
    <s v="12-Jul-1998"/>
    <x v="1073"/>
    <s v="Tier - 2"/>
    <s v="Tier - 3"/>
    <s v="R1013"/>
    <n v="24"/>
  </r>
  <r>
    <n v="30.55"/>
    <n v="5.89"/>
    <s v="No"/>
    <x v="0"/>
    <s v="Yes"/>
    <n v="1"/>
    <s v="No"/>
    <x v="0"/>
    <x v="1"/>
    <s v="30-Jul-1995"/>
    <x v="1074"/>
    <s v="Tier - 2"/>
    <s v="Tier - 3"/>
    <s v="R1012"/>
    <n v="27"/>
  </r>
  <r>
    <n v="28.81"/>
    <n v="8.76"/>
    <s v="No"/>
    <x v="0"/>
    <s v="No"/>
    <n v="2"/>
    <s v="No"/>
    <x v="1"/>
    <x v="0"/>
    <s v="7-Nov-1997"/>
    <x v="1075"/>
    <s v="Tier - 2"/>
    <s v="Tier - 2"/>
    <s v="R1012"/>
    <n v="25"/>
  </r>
  <r>
    <n v="31.66"/>
    <n v="4.1100000000000003"/>
    <s v="No"/>
    <x v="0"/>
    <s v="No"/>
    <n v="0"/>
    <s v="No"/>
    <x v="0"/>
    <x v="2"/>
    <s v="3-Dec-1998"/>
    <x v="1076"/>
    <s v="Tier - 2"/>
    <s v="Tier - 1"/>
    <s v="R1013"/>
    <n v="24"/>
  </r>
  <r>
    <n v="28.215"/>
    <n v="7.56"/>
    <s v="Yes"/>
    <x v="0"/>
    <s v="No"/>
    <n v="1"/>
    <s v="No"/>
    <x v="1"/>
    <x v="0"/>
    <s v="15-Aug-2002"/>
    <x v="1077"/>
    <s v="Tier - 2"/>
    <s v="Tier - 1"/>
    <s v="R1013"/>
    <n v="20"/>
  </r>
  <r>
    <n v="26.12"/>
    <n v="4.17"/>
    <s v="Yes"/>
    <x v="0"/>
    <s v="Yes"/>
    <n v="1"/>
    <s v="No"/>
    <x v="1"/>
    <x v="2"/>
    <s v="6-Jul-1999"/>
    <x v="1078"/>
    <s v="Tier - 2"/>
    <s v="Tier - 2"/>
    <s v="R1013"/>
    <n v="23"/>
  </r>
  <r>
    <n v="36.630000000000003"/>
    <n v="11.42"/>
    <s v="No"/>
    <x v="0"/>
    <s v="No"/>
    <n v="2"/>
    <s v="No"/>
    <x v="0"/>
    <x v="0"/>
    <s v="14-Nov-2002"/>
    <x v="1079"/>
    <s v="Tier - 2"/>
    <s v="Tier - 2"/>
    <s v="R1013"/>
    <n v="20"/>
  </r>
  <r>
    <n v="33.344999999999999"/>
    <n v="7.33"/>
    <s v="No"/>
    <x v="0"/>
    <s v="No"/>
    <n v="2"/>
    <s v="No"/>
    <x v="0"/>
    <x v="0"/>
    <s v="22-Dec-2002"/>
    <x v="1080"/>
    <s v="Tier - 2"/>
    <s v="Tier - 1"/>
    <s v="R1013"/>
    <n v="20"/>
  </r>
  <r>
    <n v="27.11"/>
    <n v="6.7"/>
    <s v="No"/>
    <x v="0"/>
    <s v="No"/>
    <n v="0"/>
    <s v="No"/>
    <x v="1"/>
    <x v="0"/>
    <s v="5-Sep-1998"/>
    <x v="1081"/>
    <s v="Tier - 2"/>
    <s v="Tier - 2"/>
    <s v="R1013"/>
    <n v="24"/>
  </r>
  <r>
    <n v="26.6"/>
    <n v="5.27"/>
    <s v="Yes"/>
    <x v="0"/>
    <s v="Yes"/>
    <n v="1"/>
    <s v="No"/>
    <x v="1"/>
    <x v="2"/>
    <s v="23-Jun-1996"/>
    <x v="1082"/>
    <s v="Tier - 2"/>
    <s v="Tier - 3"/>
    <s v="R1013"/>
    <n v="26"/>
  </r>
  <r>
    <n v="30.41"/>
    <n v="7.72"/>
    <s v="No"/>
    <x v="0"/>
    <s v="No"/>
    <n v="0"/>
    <s v="No"/>
    <x v="0"/>
    <x v="0"/>
    <s v="23-Aug-2001"/>
    <x v="1083"/>
    <s v="Tier - 2"/>
    <s v="Tier - 2"/>
    <s v="R1013"/>
    <n v="21"/>
  </r>
  <r>
    <n v="28.98"/>
    <n v="8.68"/>
    <s v="No"/>
    <x v="0"/>
    <s v="No"/>
    <n v="2"/>
    <s v="No"/>
    <x v="1"/>
    <x v="0"/>
    <s v="5-Dec-1997"/>
    <x v="1084"/>
    <s v="Tier - 2"/>
    <s v="Tier - 2"/>
    <s v="R1013"/>
    <n v="25"/>
  </r>
  <r>
    <n v="31.24"/>
    <n v="9.8000000000000007"/>
    <s v="No"/>
    <x v="0"/>
    <s v="No"/>
    <n v="0"/>
    <s v="No"/>
    <x v="0"/>
    <x v="0"/>
    <s v="1-Sep-2000"/>
    <x v="1085"/>
    <s v="Tier - 2"/>
    <s v="Tier - 2"/>
    <s v="R1013"/>
    <n v="22"/>
  </r>
  <r>
    <n v="31.54"/>
    <n v="4.4400000000000004"/>
    <s v="No"/>
    <x v="0"/>
    <s v="No"/>
    <n v="0"/>
    <s v="No"/>
    <x v="0"/>
    <x v="2"/>
    <s v="19-Jun-1997"/>
    <x v="1086"/>
    <s v="Tier - 2"/>
    <s v="Tier - 1"/>
    <s v="R1013"/>
    <n v="25"/>
  </r>
  <r>
    <n v="38.6"/>
    <n v="7.19"/>
    <s v="Yes"/>
    <x v="0"/>
    <s v="No"/>
    <n v="2"/>
    <s v="No"/>
    <x v="0"/>
    <x v="0"/>
    <s v="20-Jun-2003"/>
    <x v="1087"/>
    <s v="Tier - 2"/>
    <s v="Tier - 2"/>
    <s v="R1013"/>
    <n v="19"/>
  </r>
  <r>
    <n v="37.950000000000003"/>
    <n v="6.06"/>
    <s v="No"/>
    <x v="0"/>
    <s v="No"/>
    <n v="0"/>
    <s v="No"/>
    <x v="0"/>
    <x v="1"/>
    <s v="7-Dec-1998"/>
    <x v="1088"/>
    <s v="Tier - 2"/>
    <s v="Tier - 1"/>
    <s v="R1013"/>
    <n v="24"/>
  </r>
  <r>
    <n v="38.97"/>
    <n v="5.12"/>
    <s v="No"/>
    <x v="0"/>
    <s v="No"/>
    <n v="0"/>
    <s v="No"/>
    <x v="0"/>
    <x v="2"/>
    <s v="9-Jun-1997"/>
    <x v="1089"/>
    <s v="Tier - 2"/>
    <s v="Tier - 1"/>
    <s v="R1012"/>
    <n v="25"/>
  </r>
  <r>
    <n v="21.2"/>
    <n v="10.72"/>
    <s v="No"/>
    <x v="0"/>
    <s v="No"/>
    <n v="0"/>
    <s v="No"/>
    <x v="2"/>
    <x v="0"/>
    <s v="7-Oct-1995"/>
    <x v="1090"/>
    <s v="Tier - 2"/>
    <s v="Tier - 3"/>
    <s v="R1013"/>
    <n v="27"/>
  </r>
  <r>
    <n v="23.96"/>
    <n v="9.58"/>
    <s v="Yes"/>
    <x v="0"/>
    <s v="Yes"/>
    <n v="1"/>
    <s v="No"/>
    <x v="2"/>
    <x v="0"/>
    <s v="19-Jun-1998"/>
    <x v="1091"/>
    <s v="Tier - 2"/>
    <s v="Tier - 2"/>
    <s v="R1013"/>
    <n v="24"/>
  </r>
  <r>
    <n v="35.93"/>
    <n v="6.4"/>
    <s v="Yes"/>
    <x v="0"/>
    <s v="No"/>
    <n v="1"/>
    <s v="No"/>
    <x v="0"/>
    <x v="0"/>
    <s v="2-Jun-2001"/>
    <x v="1092"/>
    <s v="Tier - 2"/>
    <s v="Tier - 2"/>
    <s v="R1013"/>
    <n v="22"/>
  </r>
  <r>
    <n v="26.11"/>
    <n v="6.8"/>
    <s v="Yes"/>
    <x v="0"/>
    <s v="No"/>
    <n v="2"/>
    <s v="No"/>
    <x v="1"/>
    <x v="0"/>
    <s v="5-Dec-2001"/>
    <x v="1093"/>
    <s v="Tier - 2"/>
    <s v="Tier - 2"/>
    <s v="R1013"/>
    <n v="21"/>
  </r>
  <r>
    <n v="32.299999999999997"/>
    <n v="9.48"/>
    <s v="No"/>
    <x v="0"/>
    <s v="No"/>
    <n v="2"/>
    <s v="No"/>
    <x v="0"/>
    <x v="0"/>
    <s v="22-Sep-1992"/>
    <x v="1094"/>
    <s v="Tier - 2"/>
    <s v="Tier - 1"/>
    <s v="R1013"/>
    <n v="30"/>
  </r>
  <r>
    <n v="28.69"/>
    <n v="7.45"/>
    <s v="No"/>
    <x v="0"/>
    <s v="No"/>
    <n v="2"/>
    <s v="No"/>
    <x v="1"/>
    <x v="0"/>
    <s v="19-Nov-2004"/>
    <x v="1095"/>
    <s v="Tier - 2"/>
    <s v="Tier - 3"/>
    <s v="R1013"/>
    <n v="18"/>
  </r>
  <r>
    <n v="31.28"/>
    <n v="6.94"/>
    <s v="Yes"/>
    <x v="0"/>
    <s v="No"/>
    <n v="1"/>
    <s v="No"/>
    <x v="0"/>
    <x v="0"/>
    <s v="22-Jul-2004"/>
    <x v="1096"/>
    <s v="Tier - 2"/>
    <s v="Tier - 1"/>
    <s v="R1013"/>
    <n v="18"/>
  </r>
  <r>
    <n v="30.21"/>
    <n v="7.83"/>
    <s v="No"/>
    <x v="0"/>
    <s v="No"/>
    <n v="0"/>
    <s v="No"/>
    <x v="0"/>
    <x v="0"/>
    <s v="5-Aug-1995"/>
    <x v="1097"/>
    <s v="Tier - 2"/>
    <s v="Tier - 1"/>
    <s v="R1013"/>
    <n v="27"/>
  </r>
  <r>
    <n v="38.28"/>
    <n v="10.17"/>
    <s v="Yes"/>
    <x v="0"/>
    <s v="No"/>
    <n v="0"/>
    <s v="No"/>
    <x v="0"/>
    <x v="0"/>
    <s v="14-Sep-2003"/>
    <x v="1098"/>
    <s v="Tier - 2"/>
    <s v="Tier - 2"/>
    <s v="R1012"/>
    <n v="19"/>
  </r>
  <r>
    <n v="29.9"/>
    <n v="8.9600000000000009"/>
    <s v="Yes"/>
    <x v="0"/>
    <s v="No"/>
    <n v="0"/>
    <s v="No"/>
    <x v="0"/>
    <x v="0"/>
    <s v="21-Aug-2004"/>
    <x v="1099"/>
    <s v="Tier - 2"/>
    <s v="Tier - 2"/>
    <s v="R1013"/>
    <n v="18"/>
  </r>
  <r>
    <n v="23.18"/>
    <n v="6.96"/>
    <s v="Yes"/>
    <x v="0"/>
    <s v="No"/>
    <n v="2"/>
    <s v="No"/>
    <x v="2"/>
    <x v="0"/>
    <s v="25-Jul-2004"/>
    <x v="1100"/>
    <s v="Tier - 2"/>
    <s v="Tier - 1"/>
    <s v="R1013"/>
    <n v="18"/>
  </r>
  <r>
    <n v="33.020000000000003"/>
    <n v="5.07"/>
    <s v="Yes"/>
    <x v="0"/>
    <s v="No"/>
    <n v="0"/>
    <s v="No"/>
    <x v="0"/>
    <x v="2"/>
    <s v="9-Sep-2003"/>
    <x v="1101"/>
    <s v="Tier - 2"/>
    <s v="Tier - 3"/>
    <s v="R1012"/>
    <n v="19"/>
  </r>
  <r>
    <n v="27.29"/>
    <n v="5.85"/>
    <s v="No"/>
    <x v="0"/>
    <s v="No"/>
    <n v="2"/>
    <s v="No"/>
    <x v="1"/>
    <x v="1"/>
    <s v="17-Jul-2003"/>
    <x v="1102"/>
    <s v="Tier - 2"/>
    <s v="Tier - 1"/>
    <s v="R1012"/>
    <n v="19"/>
  </r>
  <r>
    <n v="23.18"/>
    <n v="10.56"/>
    <s v="No"/>
    <x v="0"/>
    <s v="No"/>
    <n v="2"/>
    <s v="No"/>
    <x v="2"/>
    <x v="0"/>
    <s v="4-Oct-2004"/>
    <x v="1103"/>
    <s v="Tier - 2"/>
    <s v="Tier - 2"/>
    <s v="R1013"/>
    <n v="18"/>
  </r>
  <r>
    <n v="32.659999999999997"/>
    <n v="8.92"/>
    <s v="Yes"/>
    <x v="0"/>
    <s v="No"/>
    <n v="0"/>
    <s v="No"/>
    <x v="0"/>
    <x v="0"/>
    <s v="5-Dec-2004"/>
    <x v="1104"/>
    <s v="Tier - 2"/>
    <s v="Tier - 3"/>
    <s v="R1013"/>
    <n v="18"/>
  </r>
  <r>
    <n v="30.78"/>
    <n v="8.6300000000000008"/>
    <s v="No"/>
    <x v="0"/>
    <s v="No"/>
    <n v="0"/>
    <s v="No"/>
    <x v="0"/>
    <x v="0"/>
    <s v="9-Jul-2004"/>
    <x v="1105"/>
    <s v="Tier - 2"/>
    <s v="Tier - 1"/>
    <s v="R1013"/>
    <n v="18"/>
  </r>
  <r>
    <n v="47.2"/>
    <n v="6.29"/>
    <s v="Yes"/>
    <x v="0"/>
    <s v="Yes"/>
    <n v="1"/>
    <s v="No"/>
    <x v="0"/>
    <x v="1"/>
    <s v="3-Oct-2003"/>
    <x v="1106"/>
    <s v="Tier - 2"/>
    <s v="Tier - 2"/>
    <s v="R1012"/>
    <n v="19"/>
  </r>
  <r>
    <n v="31.6"/>
    <n v="5.75"/>
    <s v="No"/>
    <x v="0"/>
    <s v="No"/>
    <n v="2"/>
    <s v="No"/>
    <x v="0"/>
    <x v="1"/>
    <s v="16-Sep-2003"/>
    <x v="1107"/>
    <s v="Tier - 2"/>
    <s v="Tier - 2"/>
    <s v="R1012"/>
    <n v="19"/>
  </r>
  <r>
    <n v="33.914999999999999"/>
    <n v="6.66"/>
    <s v="Yes"/>
    <x v="0"/>
    <s v="No"/>
    <n v="1"/>
    <s v="No"/>
    <x v="0"/>
    <x v="0"/>
    <s v="13-Dec-2004"/>
    <x v="1108"/>
    <s v="Tier - 2"/>
    <s v="Tier - 2"/>
    <s v="R1013"/>
    <n v="18"/>
  </r>
  <r>
    <n v="23.54"/>
    <n v="5.0999999999999996"/>
    <s v="No"/>
    <x v="0"/>
    <s v="No"/>
    <n v="2"/>
    <s v="No"/>
    <x v="2"/>
    <x v="2"/>
    <s v="8-Aug-2004"/>
    <x v="1109"/>
    <s v="Tier - 2"/>
    <s v="Tier - 1"/>
    <s v="R1013"/>
    <n v="18"/>
  </r>
  <r>
    <n v="27.074999999999999"/>
    <n v="4.41"/>
    <s v="No"/>
    <x v="0"/>
    <s v="No"/>
    <n v="2"/>
    <s v="No"/>
    <x v="1"/>
    <x v="2"/>
    <s v="13-Jun-2004"/>
    <x v="1110"/>
    <s v="Tier - 2"/>
    <s v="Tier - 2"/>
    <s v="R1013"/>
    <n v="18"/>
  </r>
  <r>
    <n v="25.8"/>
    <n v="5.52"/>
    <s v="Yes"/>
    <x v="0"/>
    <s v="No"/>
    <n v="0"/>
    <s v="No"/>
    <x v="1"/>
    <x v="2"/>
    <s v="30-Dec-2003"/>
    <x v="1111"/>
    <s v="Tier - 2"/>
    <s v="Tier - 3"/>
    <s v="R1012"/>
    <n v="19"/>
  </r>
  <r>
    <n v="36.1"/>
    <n v="4.62"/>
    <s v="Yes"/>
    <x v="0"/>
    <s v="Yes"/>
    <n v="1"/>
    <s v="No"/>
    <x v="0"/>
    <x v="2"/>
    <s v="21-Aug-2003"/>
    <x v="111"/>
    <s v="Tier - 2"/>
    <s v="Tier - 2"/>
    <s v="R1012"/>
    <n v="19"/>
  </r>
  <r>
    <n v="30.495000000000001"/>
    <n v="5.74"/>
    <s v="Yes"/>
    <x v="0"/>
    <s v="Yes"/>
    <n v="1"/>
    <s v="No"/>
    <x v="0"/>
    <x v="1"/>
    <s v="30-Dec-2003"/>
    <x v="1112"/>
    <s v="Tier - 2"/>
    <s v="Tier - 1"/>
    <s v="R1012"/>
    <n v="19"/>
  </r>
  <r>
    <n v="21.4"/>
    <n v="6.3"/>
    <s v="Yes"/>
    <x v="0"/>
    <s v="Yes"/>
    <n v="1"/>
    <s v="No"/>
    <x v="2"/>
    <x v="1"/>
    <s v="23-Oct-2000"/>
    <x v="1113"/>
    <s v="Tier - 2"/>
    <s v="Tier - 2"/>
    <s v="R1013"/>
    <n v="22"/>
  </r>
  <r>
    <n v="32.299999999999997"/>
    <n v="10.27"/>
    <s v="No"/>
    <x v="0"/>
    <s v="No"/>
    <n v="0"/>
    <s v="No"/>
    <x v="0"/>
    <x v="0"/>
    <s v="10-Jun-2000"/>
    <x v="1114"/>
    <s v="Tier - 2"/>
    <s v="Tier - 2"/>
    <s v="R1013"/>
    <n v="22"/>
  </r>
  <r>
    <n v="29.78"/>
    <n v="5.85"/>
    <s v="No"/>
    <x v="0"/>
    <s v="Yes"/>
    <n v="1"/>
    <s v="No"/>
    <x v="1"/>
    <x v="1"/>
    <s v="21-Oct-2000"/>
    <x v="1115"/>
    <s v="Tier - 2"/>
    <s v="Tier - 2"/>
    <s v="R1011"/>
    <n v="22"/>
  </r>
  <r>
    <n v="34.76"/>
    <n v="5.92"/>
    <s v="Yes"/>
    <x v="0"/>
    <s v="No"/>
    <n v="1"/>
    <s v="No"/>
    <x v="0"/>
    <x v="1"/>
    <s v="17-Nov-2004"/>
    <x v="1116"/>
    <s v="Tier - 2"/>
    <s v="Tier - 2"/>
    <s v="R1015"/>
    <n v="18"/>
  </r>
  <r>
    <n v="18.335000000000001"/>
    <n v="10.01"/>
    <s v="Yes"/>
    <x v="0"/>
    <s v="No"/>
    <n v="2"/>
    <s v="No"/>
    <x v="3"/>
    <x v="0"/>
    <s v="10-Dec-2004"/>
    <x v="1117"/>
    <s v="Tier - 2"/>
    <s v="Tier - 3"/>
    <s v="R1019"/>
    <n v="18"/>
  </r>
  <r>
    <n v="32.299999999999997"/>
    <n v="9.59"/>
    <s v="No"/>
    <x v="0"/>
    <s v="No"/>
    <n v="0"/>
    <s v="No"/>
    <x v="0"/>
    <x v="0"/>
    <s v="7-Nov-2004"/>
    <x v="1118"/>
    <s v="Tier - 2"/>
    <s v="Tier - 1"/>
    <s v="R1016"/>
    <n v="18"/>
  </r>
  <r>
    <n v="27.74"/>
    <n v="10.37"/>
    <s v="No"/>
    <x v="0"/>
    <s v="No"/>
    <n v="0"/>
    <s v="No"/>
    <x v="1"/>
    <x v="0"/>
    <s v="14-Dec-2004"/>
    <x v="1119"/>
    <s v="Tier - 2"/>
    <s v="Tier - 3"/>
    <s v="R1018"/>
    <n v="18"/>
  </r>
  <r>
    <n v="24"/>
    <n v="4.01"/>
    <s v="Yes"/>
    <x v="0"/>
    <s v="No"/>
    <n v="1"/>
    <s v="No"/>
    <x v="2"/>
    <x v="2"/>
    <s v="6-Dec-2004"/>
    <x v="1120"/>
    <s v="Tier - 2"/>
    <s v="Tier - 2"/>
    <s v="R1015"/>
    <n v="18"/>
  </r>
  <r>
    <n v="31.78"/>
    <n v="4.24"/>
    <s v="Yes"/>
    <x v="0"/>
    <s v="Yes"/>
    <n v="1"/>
    <s v="No"/>
    <x v="0"/>
    <x v="2"/>
    <s v="12-Dec-2004"/>
    <x v="1121"/>
    <s v="Tier - 3"/>
    <s v="Tier - 1"/>
    <s v="R1019"/>
    <n v="18"/>
  </r>
  <r>
    <n v="32.25"/>
    <n v="5.36"/>
    <s v="Yes"/>
    <x v="0"/>
    <s v="No"/>
    <n v="0"/>
    <s v="No"/>
    <x v="0"/>
    <x v="2"/>
    <s v="19-Sep-2004"/>
    <x v="1122"/>
    <s v="Tier - 3"/>
    <s v="Tier - 3"/>
    <s v="R1013"/>
    <n v="18"/>
  </r>
  <r>
    <n v="30.114999999999998"/>
    <n v="4.99"/>
    <s v="No"/>
    <x v="0"/>
    <s v="No"/>
    <n v="2"/>
    <s v="No"/>
    <x v="0"/>
    <x v="2"/>
    <s v="21-Sep-2004"/>
    <x v="1123"/>
    <s v="Tier - 3"/>
    <s v="Tier - 1"/>
    <s v="R1016"/>
    <n v="18"/>
  </r>
  <r>
    <n v="22.41"/>
    <n v="8.68"/>
    <s v="No"/>
    <x v="0"/>
    <s v="No"/>
    <n v="0"/>
    <s v="No"/>
    <x v="2"/>
    <x v="0"/>
    <s v="10-Jun-2004"/>
    <x v="1124"/>
    <s v="Tier - 3"/>
    <s v="Tier - 3"/>
    <s v="R1013"/>
    <n v="18"/>
  </r>
  <r>
    <n v="45.72"/>
    <n v="4.2300000000000004"/>
    <s v="Yes"/>
    <x v="0"/>
    <s v="No"/>
    <n v="0"/>
    <s v="No"/>
    <x v="0"/>
    <x v="2"/>
    <s v="11-Sep-2004"/>
    <x v="1125"/>
    <s v="Tier - 3"/>
    <s v="Tier - 3"/>
    <s v="R1013"/>
    <n v="18"/>
  </r>
  <r>
    <n v="25"/>
    <n v="5.32"/>
    <s v="Yes"/>
    <x v="0"/>
    <s v="No"/>
    <n v="2"/>
    <s v="No"/>
    <x v="1"/>
    <x v="2"/>
    <s v="21-Oct-2004"/>
    <x v="1126"/>
    <s v="Tier - 3"/>
    <s v="Tier - 2"/>
    <s v="R1013"/>
    <n v="18"/>
  </r>
  <r>
    <n v="39.5"/>
    <n v="6.66"/>
    <s v="No"/>
    <x v="0"/>
    <s v="No"/>
    <n v="0"/>
    <s v="No"/>
    <x v="0"/>
    <x v="0"/>
    <s v="9-Sep-2004"/>
    <x v="1127"/>
    <s v="Tier - 3"/>
    <s v="Tier - 1"/>
    <s v="R1013"/>
    <n v="18"/>
  </r>
  <r>
    <n v="37.729999999999997"/>
    <n v="7.4"/>
    <s v="No"/>
    <x v="0"/>
    <s v="No"/>
    <n v="0"/>
    <s v="No"/>
    <x v="0"/>
    <x v="0"/>
    <s v="21-Nov-2003"/>
    <x v="1128"/>
    <s v="Tier - 3"/>
    <s v="Tier - 3"/>
    <s v="R1011"/>
    <n v="19"/>
  </r>
  <r>
    <n v="40.659999999999997"/>
    <n v="10.08"/>
    <s v="No"/>
    <x v="0"/>
    <s v="No"/>
    <n v="0"/>
    <s v="No"/>
    <x v="0"/>
    <x v="0"/>
    <s v="1-Sep-2003"/>
    <x v="1129"/>
    <s v="Tier - 3"/>
    <s v="Tier - 2"/>
    <s v="R1011"/>
    <n v="19"/>
  </r>
  <r>
    <n v="34.200000000000003"/>
    <n v="8.58"/>
    <s v="No"/>
    <x v="0"/>
    <s v="No"/>
    <n v="0"/>
    <s v="No"/>
    <x v="0"/>
    <x v="0"/>
    <s v="9-Nov-2003"/>
    <x v="1130"/>
    <s v="Tier - 3"/>
    <s v="Tier - 2"/>
    <s v="R1011"/>
    <n v="19"/>
  </r>
  <r>
    <n v="46.51"/>
    <n v="5.84"/>
    <s v="No"/>
    <x v="0"/>
    <s v="No"/>
    <n v="1"/>
    <s v="No"/>
    <x v="0"/>
    <x v="1"/>
    <s v="25-Jul-2003"/>
    <x v="1131"/>
    <s v="Tier - 3"/>
    <s v="Tier - 1"/>
    <s v="R1011"/>
    <n v="19"/>
  </r>
  <r>
    <n v="28.88"/>
    <n v="4.8600000000000003"/>
    <s v="Yes"/>
    <x v="0"/>
    <s v="Yes"/>
    <n v="1"/>
    <s v="No"/>
    <x v="1"/>
    <x v="2"/>
    <s v="28-Jul-2003"/>
    <x v="1132"/>
    <s v="Tier - 3"/>
    <s v="Tier - 1"/>
    <s v="R1011"/>
    <n v="19"/>
  </r>
  <r>
    <n v="33.914999999999999"/>
    <n v="11.52"/>
    <s v="No"/>
    <x v="0"/>
    <s v="No"/>
    <n v="0"/>
    <s v="No"/>
    <x v="0"/>
    <x v="0"/>
    <s v="26-Sep-2003"/>
    <x v="1133"/>
    <s v="Tier - 3"/>
    <s v="Tier - 1"/>
    <s v="R1011"/>
    <n v="19"/>
  </r>
  <r>
    <n v="24.32"/>
    <n v="6.15"/>
    <s v="Yes"/>
    <x v="0"/>
    <s v="Yes"/>
    <n v="1"/>
    <s v="No"/>
    <x v="2"/>
    <x v="1"/>
    <s v="7-Oct-1998"/>
    <x v="1134"/>
    <s v="Tier - 3"/>
    <s v="Tier - 3"/>
    <s v="R1013"/>
    <n v="24"/>
  </r>
  <r>
    <n v="25.8"/>
    <n v="9.94"/>
    <s v="No"/>
    <x v="0"/>
    <s v="No"/>
    <n v="0"/>
    <s v="No"/>
    <x v="1"/>
    <x v="0"/>
    <s v="19-Nov-2003"/>
    <x v="1135"/>
    <s v="Tier - 3"/>
    <s v="Tier - 1"/>
    <s v="R1011"/>
    <n v="19"/>
  </r>
  <r>
    <n v="21.56"/>
    <n v="10.56"/>
    <s v="No"/>
    <x v="0"/>
    <s v="No"/>
    <n v="0"/>
    <s v="No"/>
    <x v="2"/>
    <x v="0"/>
    <s v="13-Dec-2002"/>
    <x v="1136"/>
    <s v="Tier - 3"/>
    <s v="Tier - 3"/>
    <s v="R1012"/>
    <n v="20"/>
  </r>
  <r>
    <n v="31.6"/>
    <n v="6.79"/>
    <s v="No"/>
    <x v="0"/>
    <s v="No"/>
    <n v="0"/>
    <s v="No"/>
    <x v="0"/>
    <x v="0"/>
    <s v="25-Sep-1999"/>
    <x v="1137"/>
    <s v="Tier - 3"/>
    <s v="Tier - 3"/>
    <s v="R1013"/>
    <n v="23"/>
  </r>
  <r>
    <n v="42.93"/>
    <n v="4.8"/>
    <s v="No"/>
    <x v="0"/>
    <s v="No"/>
    <n v="1"/>
    <s v="No"/>
    <x v="0"/>
    <x v="2"/>
    <s v="19-Aug-2004"/>
    <x v="1138"/>
    <s v="Tier - 3"/>
    <s v="Tier - 1"/>
    <s v="R1012"/>
    <n v="18"/>
  </r>
  <r>
    <n v="26.72"/>
    <n v="5.75"/>
    <s v="No"/>
    <x v="0"/>
    <s v="No"/>
    <n v="2"/>
    <s v="No"/>
    <x v="1"/>
    <x v="1"/>
    <s v="17-Nov-1999"/>
    <x v="1139"/>
    <s v="Tier - 3"/>
    <s v="Tier - 3"/>
    <s v="R1013"/>
    <n v="23"/>
  </r>
  <r>
    <n v="26.67"/>
    <n v="5.81"/>
    <s v="No"/>
    <x v="0"/>
    <s v="No"/>
    <n v="2"/>
    <s v="No"/>
    <x v="1"/>
    <x v="1"/>
    <s v="1-Oct-1999"/>
    <x v="1140"/>
    <s v="Tier - 3"/>
    <s v="Tier - 2"/>
    <s v="R1011"/>
    <n v="23"/>
  </r>
  <r>
    <n v="42.68"/>
    <n v="9.2799999999999994"/>
    <s v="No"/>
    <x v="0"/>
    <s v="No"/>
    <n v="2"/>
    <s v="No"/>
    <x v="0"/>
    <x v="0"/>
    <s v="4-Aug-2003"/>
    <x v="1141"/>
    <s v="Tier - 3"/>
    <s v="Tier - 2"/>
    <s v="R1011"/>
    <n v="19"/>
  </r>
  <r>
    <n v="24.31"/>
    <n v="6.37"/>
    <s v="No"/>
    <x v="0"/>
    <s v="No"/>
    <n v="0"/>
    <s v="No"/>
    <x v="2"/>
    <x v="1"/>
    <s v="12-Dec-1999"/>
    <x v="1142"/>
    <s v="Tier - 3"/>
    <s v="Tier - 2"/>
    <s v="R1013"/>
    <n v="23"/>
  </r>
  <r>
    <n v="44.75"/>
    <n v="5.09"/>
    <s v="Yes"/>
    <x v="0"/>
    <s v="No"/>
    <n v="0"/>
    <s v="No"/>
    <x v="0"/>
    <x v="2"/>
    <s v="20-Jul-2003"/>
    <x v="1143"/>
    <s v="Tier - 3"/>
    <s v="Tier - 2"/>
    <s v="R1011"/>
    <n v="19"/>
  </r>
  <r>
    <n v="30.78"/>
    <n v="7.94"/>
    <s v="No"/>
    <x v="0"/>
    <s v="No"/>
    <n v="2"/>
    <s v="No"/>
    <x v="0"/>
    <x v="0"/>
    <s v="6-Dec-1994"/>
    <x v="1144"/>
    <s v="Tier - 3"/>
    <s v="Tier - 2"/>
    <s v="R1012"/>
    <n v="28"/>
  </r>
  <r>
    <n v="21.86"/>
    <n v="10.95"/>
    <s v="No"/>
    <x v="0"/>
    <s v="No"/>
    <n v="0"/>
    <s v="No"/>
    <x v="2"/>
    <x v="0"/>
    <s v="27-Dec-2004"/>
    <x v="1145"/>
    <s v="Tier - 3"/>
    <s v="Tier - 1"/>
    <s v="R1025"/>
    <n v="18"/>
  </r>
  <r>
    <n v="49.09"/>
    <n v="6.3"/>
    <s v="Yes"/>
    <x v="0"/>
    <s v="No"/>
    <n v="0"/>
    <s v="No"/>
    <x v="0"/>
    <x v="1"/>
    <s v="2-Jul-1996"/>
    <x v="1146"/>
    <s v="Tier - 3"/>
    <s v="Tier - 3"/>
    <s v="R1012"/>
    <n v="26"/>
  </r>
  <r>
    <n v="47.74"/>
    <n v="8.0500000000000007"/>
    <s v="Yes"/>
    <x v="0"/>
    <s v="No"/>
    <n v="2"/>
    <s v="No"/>
    <x v="0"/>
    <x v="0"/>
    <s v="22-Sep-2002"/>
    <x v="1147"/>
    <s v="Tier - 3"/>
    <s v="Tier - 2"/>
    <s v="R1011"/>
    <n v="20"/>
  </r>
  <r>
    <n v="30.2"/>
    <n v="9.8800000000000008"/>
    <s v="Yes"/>
    <x v="0"/>
    <s v="No"/>
    <n v="2"/>
    <s v="No"/>
    <x v="0"/>
    <x v="0"/>
    <s v="29-Oct-2002"/>
    <x v="1148"/>
    <s v="Tier - 3"/>
    <s v="Tier - 1"/>
    <s v="R1013"/>
    <n v="20"/>
  </r>
  <r>
    <n v="33.25"/>
    <n v="7.42"/>
    <s v="Yes"/>
    <x v="0"/>
    <s v="No"/>
    <n v="2"/>
    <s v="No"/>
    <x v="0"/>
    <x v="0"/>
    <s v="29-Aug-2002"/>
    <x v="1149"/>
    <s v="Tier - 3"/>
    <s v="Tier - 2"/>
    <s v="R1013"/>
    <n v="20"/>
  </r>
  <r>
    <n v="26.6"/>
    <n v="8.4499999999999993"/>
    <s v="Yes"/>
    <x v="0"/>
    <s v="No"/>
    <n v="1"/>
    <s v="No"/>
    <x v="1"/>
    <x v="0"/>
    <s v="21-Aug-2002"/>
    <x v="1150"/>
    <s v="Tier - 3"/>
    <s v="Tier - 1"/>
    <s v="R1011"/>
    <n v="20"/>
  </r>
  <r>
    <n v="26.35"/>
    <n v="6.21"/>
    <s v="No"/>
    <x v="0"/>
    <s v="No"/>
    <n v="2"/>
    <s v="No"/>
    <x v="1"/>
    <x v="1"/>
    <s v="6-Oct-1994"/>
    <x v="1151"/>
    <s v="Tier - 3"/>
    <s v="Tier - 3"/>
    <s v="R1013"/>
    <n v="28"/>
  </r>
  <r>
    <n v="39.994999999999997"/>
    <n v="4.6500000000000004"/>
    <s v="No"/>
    <x v="0"/>
    <s v="No"/>
    <n v="0"/>
    <s v="No"/>
    <x v="0"/>
    <x v="2"/>
    <s v="3-Aug-2001"/>
    <x v="1152"/>
    <s v="Tier - 3"/>
    <s v="Tier - 3"/>
    <s v="R1012"/>
    <n v="21"/>
  </r>
  <r>
    <n v="22.92"/>
    <n v="5.87"/>
    <s v="Yes"/>
    <x v="0"/>
    <s v="No"/>
    <n v="1"/>
    <s v="No"/>
    <x v="2"/>
    <x v="1"/>
    <s v="9-Dec-2001"/>
    <x v="1153"/>
    <s v="Tier - 3"/>
    <s v="Tier - 2"/>
    <s v="R1012"/>
    <n v="21"/>
  </r>
  <r>
    <n v="24.78"/>
    <n v="4.24"/>
    <s v="Yes"/>
    <x v="0"/>
    <s v="No"/>
    <n v="2"/>
    <s v="No"/>
    <x v="2"/>
    <x v="2"/>
    <s v="7-Sep-2002"/>
    <x v="1154"/>
    <s v="Tier - 3"/>
    <s v="Tier - 1"/>
    <s v="R1011"/>
    <n v="20"/>
  </r>
  <r>
    <n v="34.07"/>
    <n v="7.81"/>
    <s v="Yes"/>
    <x v="0"/>
    <s v="No"/>
    <n v="0"/>
    <s v="No"/>
    <x v="0"/>
    <x v="0"/>
    <s v="29-Jul-2002"/>
    <x v="1155"/>
    <s v="Tier - 3"/>
    <s v="Tier - 2"/>
    <s v="R1016"/>
    <n v="20"/>
  </r>
  <r>
    <n v="30.14"/>
    <n v="9.85"/>
    <s v="No"/>
    <x v="0"/>
    <s v="No"/>
    <n v="0"/>
    <s v="No"/>
    <x v="0"/>
    <x v="0"/>
    <s v="28-Sep-1998"/>
    <x v="1156"/>
    <s v="Tier - 3"/>
    <s v="Tier - 3"/>
    <s v="R1011"/>
    <n v="24"/>
  </r>
  <r>
    <n v="18.05"/>
    <n v="6.94"/>
    <s v="No"/>
    <x v="0"/>
    <s v="No"/>
    <n v="0"/>
    <s v="No"/>
    <x v="3"/>
    <x v="0"/>
    <s v="5-Oct-1998"/>
    <x v="1157"/>
    <s v="Tier - 3"/>
    <s v="Tier - 1"/>
    <s v="R1011"/>
    <n v="24"/>
  </r>
  <r>
    <n v="37.4"/>
    <n v="11.3"/>
    <s v="Yes"/>
    <x v="0"/>
    <s v="No"/>
    <n v="2"/>
    <s v="No"/>
    <x v="0"/>
    <x v="0"/>
    <s v="29-Sep-1998"/>
    <x v="1158"/>
    <s v="Tier - 3"/>
    <s v="Tier - 1"/>
    <s v="R1011"/>
    <n v="24"/>
  </r>
  <r>
    <n v="25.75"/>
    <n v="9.23"/>
    <s v="No"/>
    <x v="0"/>
    <s v="No"/>
    <n v="0"/>
    <s v="No"/>
    <x v="1"/>
    <x v="0"/>
    <s v="16-Jul-2002"/>
    <x v="1159"/>
    <s v="Tier - 3"/>
    <s v="Tier - 3"/>
    <s v="R1011"/>
    <n v="20"/>
  </r>
  <r>
    <n v="32.299999999999997"/>
    <n v="4.37"/>
    <s v="No"/>
    <x v="0"/>
    <s v="No"/>
    <n v="2"/>
    <s v="No"/>
    <x v="0"/>
    <x v="2"/>
    <s v="29-Dec-1998"/>
    <x v="1160"/>
    <s v="Tier - 3"/>
    <s v="Tier - 1"/>
    <s v="R1013"/>
    <n v="24"/>
  </r>
  <r>
    <n v="28.61"/>
    <n v="5.76"/>
    <s v="No"/>
    <x v="0"/>
    <s v="Yes"/>
    <n v="1"/>
    <s v="No"/>
    <x v="1"/>
    <x v="1"/>
    <s v="14-Sep-1998"/>
    <x v="1161"/>
    <s v="Tier - 3"/>
    <s v="Tier - 2"/>
    <s v="R1013"/>
    <n v="24"/>
  </r>
  <r>
    <n v="45.41"/>
    <n v="4.96"/>
    <s v="No"/>
    <x v="0"/>
    <s v="No"/>
    <n v="1"/>
    <s v="No"/>
    <x v="0"/>
    <x v="2"/>
    <s v="14-Aug-2001"/>
    <x v="1162"/>
    <s v="Tier - 3"/>
    <s v="Tier - 2"/>
    <s v="R1011"/>
    <n v="21"/>
  </r>
  <r>
    <n v="31.2"/>
    <n v="11.04"/>
    <s v="Yes"/>
    <x v="0"/>
    <s v="No"/>
    <n v="2"/>
    <s v="No"/>
    <x v="0"/>
    <x v="0"/>
    <s v="1-Jul-2001"/>
    <x v="1163"/>
    <s v="Tier - 3"/>
    <s v="Tier - 1"/>
    <s v="R1011"/>
    <n v="21"/>
  </r>
  <r>
    <n v="29.83"/>
    <n v="7.81"/>
    <s v="Yes"/>
    <x v="0"/>
    <s v="No"/>
    <n v="1"/>
    <s v="No"/>
    <x v="1"/>
    <x v="0"/>
    <s v="6-Sep-2001"/>
    <x v="1164"/>
    <s v="Tier - 3"/>
    <s v="Tier - 2"/>
    <s v="R1013"/>
    <n v="21"/>
  </r>
  <r>
    <n v="29.06"/>
    <n v="4.55"/>
    <s v="No"/>
    <x v="0"/>
    <s v="No"/>
    <n v="0"/>
    <s v="No"/>
    <x v="1"/>
    <x v="2"/>
    <s v="4-Aug-2001"/>
    <x v="1165"/>
    <s v="Tier - 3"/>
    <s v="Tier - 2"/>
    <s v="R1013"/>
    <n v="21"/>
  </r>
  <r>
    <n v="27.454999999999998"/>
    <n v="6.13"/>
    <s v="No"/>
    <x v="0"/>
    <s v="No"/>
    <n v="2"/>
    <s v="No"/>
    <x v="1"/>
    <x v="1"/>
    <s v="2-Sep-2000"/>
    <x v="1166"/>
    <s v="Tier - 3"/>
    <s v="Tier - 3"/>
    <s v="R1012"/>
    <n v="22"/>
  </r>
  <r>
    <n v="23.01"/>
    <n v="6.04"/>
    <s v="Yes"/>
    <x v="0"/>
    <s v="No"/>
    <n v="1"/>
    <s v="No"/>
    <x v="2"/>
    <x v="1"/>
    <s v="26-Jul-2000"/>
    <x v="1167"/>
    <s v="Tier - 3"/>
    <s v="Tier - 3"/>
    <s v="R1012"/>
    <n v="22"/>
  </r>
  <r>
    <n v="31.39"/>
    <n v="8.85"/>
    <s v="Yes"/>
    <x v="0"/>
    <s v="No"/>
    <n v="0"/>
    <s v="No"/>
    <x v="0"/>
    <x v="0"/>
    <s v="12-Jun-2004"/>
    <x v="1168"/>
    <s v="Tier - 3"/>
    <s v="Tier - 2"/>
    <s v="R1025"/>
    <n v="18"/>
  </r>
  <r>
    <n v="34.770000000000003"/>
    <n v="10.54"/>
    <s v="No"/>
    <x v="0"/>
    <s v="No"/>
    <n v="2"/>
    <s v="No"/>
    <x v="0"/>
    <x v="0"/>
    <s v="14-Aug-2001"/>
    <x v="1169"/>
    <s v="Tier - 3"/>
    <s v="Tier - 2"/>
    <s v="R1019"/>
    <n v="21"/>
  </r>
  <r>
    <n v="24.48"/>
    <n v="4.37"/>
    <s v="Yes"/>
    <x v="0"/>
    <s v="No"/>
    <n v="2"/>
    <s v="No"/>
    <x v="2"/>
    <x v="2"/>
    <s v="22-Jun-2001"/>
    <x v="1170"/>
    <s v="Tier - 3"/>
    <s v="Tier - 2"/>
    <s v="R1011"/>
    <n v="21"/>
  </r>
  <r>
    <n v="22.61"/>
    <n v="9.6300000000000008"/>
    <s v="No"/>
    <x v="0"/>
    <s v="No"/>
    <n v="2"/>
    <s v="No"/>
    <x v="2"/>
    <x v="0"/>
    <s v="21-Jul-1989"/>
    <x v="1171"/>
    <s v="Tier - 2"/>
    <s v="Tier - 2"/>
    <s v="R1013"/>
    <n v="33"/>
  </r>
  <r>
    <n v="34.299999999999997"/>
    <n v="10.37"/>
    <s v="No"/>
    <x v="0"/>
    <s v="No"/>
    <n v="0"/>
    <s v="No"/>
    <x v="0"/>
    <x v="0"/>
    <s v="30-Sep-2003"/>
    <x v="1172"/>
    <s v="Tier - 2"/>
    <s v="Tier - 3"/>
    <s v="R1012"/>
    <n v="19"/>
  </r>
  <r>
    <n v="46.09"/>
    <n v="5.44"/>
    <s v="No"/>
    <x v="0"/>
    <s v="No"/>
    <n v="2"/>
    <s v="No"/>
    <x v="0"/>
    <x v="2"/>
    <s v="4-Nov-2004"/>
    <x v="1173"/>
    <s v="Tier - 2"/>
    <s v="Tier - 1"/>
    <s v="R1012"/>
    <n v="18"/>
  </r>
  <r>
    <n v="44.744999999999997"/>
    <n v="5.19"/>
    <s v="No"/>
    <x v="0"/>
    <s v="No"/>
    <n v="2"/>
    <s v="No"/>
    <x v="0"/>
    <x v="2"/>
    <s v="30-Aug-2003"/>
    <x v="1174"/>
    <s v="Tier - 2"/>
    <s v="Tier - 1"/>
    <s v="R1012"/>
    <n v="19"/>
  </r>
  <r>
    <n v="26.33"/>
    <n v="11.8"/>
    <s v="Yes"/>
    <x v="0"/>
    <s v="No"/>
    <n v="1"/>
    <s v="No"/>
    <x v="1"/>
    <x v="0"/>
    <s v="22-Dec-2003"/>
    <x v="1175"/>
    <s v="Tier - 2"/>
    <s v="Tier - 3"/>
    <s v="R1012"/>
    <n v="19"/>
  </r>
  <r>
    <n v="26.6"/>
    <n v="8.3800000000000008"/>
    <s v="No"/>
    <x v="0"/>
    <s v="No"/>
    <n v="2"/>
    <s v="No"/>
    <x v="1"/>
    <x v="0"/>
    <s v="1-Sep-2003"/>
    <x v="1176"/>
    <s v="Tier - 2"/>
    <s v="Tier - 3"/>
    <s v="R1012"/>
    <n v="19"/>
  </r>
  <r>
    <n v="27.5"/>
    <n v="7.58"/>
    <s v="No"/>
    <x v="0"/>
    <s v="No"/>
    <n v="0"/>
    <s v="No"/>
    <x v="1"/>
    <x v="0"/>
    <s v="26-Sep-2003"/>
    <x v="1177"/>
    <s v="Tier - 2"/>
    <s v="Tier - 2"/>
    <s v="R1012"/>
    <n v="19"/>
  </r>
  <r>
    <n v="41.55"/>
    <n v="4.6100000000000003"/>
    <s v="No"/>
    <x v="0"/>
    <s v="No"/>
    <n v="1"/>
    <s v="No"/>
    <x v="0"/>
    <x v="2"/>
    <s v="3-Sep-1997"/>
    <x v="1178"/>
    <s v="Tier - 3"/>
    <s v="Tier - 1"/>
    <s v="R1013"/>
    <n v="25"/>
  </r>
  <r>
    <n v="41.47"/>
    <n v="4.7"/>
    <s v="Yes"/>
    <x v="0"/>
    <s v="Yes"/>
    <n v="1"/>
    <s v="No"/>
    <x v="0"/>
    <x v="2"/>
    <s v="19-Aug-2003"/>
    <x v="1179"/>
    <s v="Tier - 2"/>
    <s v="Tier - 1"/>
    <s v="R1012"/>
    <n v="19"/>
  </r>
  <r>
    <n v="24.795000000000002"/>
    <n v="6.05"/>
    <s v="Yes"/>
    <x v="0"/>
    <s v="No"/>
    <n v="0"/>
    <s v="No"/>
    <x v="2"/>
    <x v="1"/>
    <s v="4-Oct-2004"/>
    <x v="1180"/>
    <s v="Tier - 2"/>
    <s v="Tier - 1"/>
    <s v="R1011"/>
    <n v="18"/>
  </r>
  <r>
    <n v="29.48"/>
    <n v="5.63"/>
    <s v="Yes"/>
    <x v="0"/>
    <s v="Yes"/>
    <n v="1"/>
    <s v="No"/>
    <x v="1"/>
    <x v="2"/>
    <s v="22-Oct-2000"/>
    <x v="1181"/>
    <s v="Tier - 2"/>
    <s v="Tier - 2"/>
    <s v="R1011"/>
    <n v="22"/>
  </r>
  <r>
    <n v="28.09"/>
    <n v="6.06"/>
    <s v="No"/>
    <x v="0"/>
    <s v="Yes"/>
    <n v="1"/>
    <s v="No"/>
    <x v="1"/>
    <x v="1"/>
    <s v="29-Nov-2000"/>
    <x v="1182"/>
    <s v="Tier - 2"/>
    <s v="Tier - 3"/>
    <s v="R1013"/>
    <n v="22"/>
  </r>
  <r>
    <n v="32.729999999999997"/>
    <n v="5.19"/>
    <s v="No"/>
    <x v="0"/>
    <s v="No"/>
    <n v="1"/>
    <s v="No"/>
    <x v="0"/>
    <x v="2"/>
    <s v="10-Dec-2000"/>
    <x v="1183"/>
    <s v="Tier - 2"/>
    <s v="Tier - 2"/>
    <s v="R1013"/>
    <n v="22"/>
  </r>
  <r>
    <n v="27.36"/>
    <n v="8.9600000000000009"/>
    <s v="No"/>
    <x v="0"/>
    <s v="No"/>
    <n v="0"/>
    <s v="No"/>
    <x v="1"/>
    <x v="0"/>
    <s v="23-Aug-2000"/>
    <x v="1184"/>
    <s v="Tier - 2"/>
    <s v="Tier - 2"/>
    <s v="R1011"/>
    <n v="22"/>
  </r>
  <r>
    <n v="27.265000000000001"/>
    <n v="11.39"/>
    <s v="No"/>
    <x v="0"/>
    <s v="No"/>
    <n v="0"/>
    <s v="No"/>
    <x v="1"/>
    <x v="0"/>
    <s v="27-Sep-1994"/>
    <x v="1185"/>
    <s v="Tier - 2"/>
    <s v="Tier - 2"/>
    <s v="R1013"/>
    <n v="28"/>
  </r>
  <r>
    <n v="48.07"/>
    <n v="4.0599999999999996"/>
    <s v="Yes"/>
    <x v="0"/>
    <s v="No"/>
    <n v="0"/>
    <s v="No"/>
    <x v="0"/>
    <x v="2"/>
    <s v="16-Dec-1991"/>
    <x v="1186"/>
    <s v="Tier - 2"/>
    <s v="Tier - 2"/>
    <s v="R1012"/>
    <n v="31"/>
  </r>
  <r>
    <n v="30.8"/>
    <n v="5.23"/>
    <s v="Yes"/>
    <x v="0"/>
    <s v="No"/>
    <n v="0"/>
    <s v="No"/>
    <x v="0"/>
    <x v="2"/>
    <s v="7-Dec-2004"/>
    <x v="1187"/>
    <s v="Tier - 2"/>
    <s v="Tier - 3"/>
    <s v="R1024"/>
    <n v="18"/>
  </r>
  <r>
    <n v="32.299999999999997"/>
    <n v="5.05"/>
    <s v="Yes"/>
    <x v="0"/>
    <s v="No"/>
    <n v="0"/>
    <s v="No"/>
    <x v="0"/>
    <x v="2"/>
    <s v="3-Sep-2004"/>
    <x v="1188"/>
    <s v="Tier - 2"/>
    <s v="Tier - 1"/>
    <s v="R1023"/>
    <n v="18"/>
  </r>
  <r>
    <n v="39.700000000000003"/>
    <n v="7.34"/>
    <s v="No"/>
    <x v="0"/>
    <s v="No"/>
    <n v="0"/>
    <s v="No"/>
    <x v="0"/>
    <x v="0"/>
    <s v="12-Sep-2004"/>
    <x v="1189"/>
    <s v="Tier - 2"/>
    <s v="Tier - 2"/>
    <s v="R1024"/>
    <n v="18"/>
  </r>
  <r>
    <n v="35.97"/>
    <n v="8.1300000000000008"/>
    <s v="No"/>
    <x v="0"/>
    <s v="No"/>
    <n v="0"/>
    <s v="No"/>
    <x v="0"/>
    <x v="0"/>
    <s v="27-Jul-2004"/>
    <x v="1190"/>
    <s v="Tier - 2"/>
    <s v="Tier - 3"/>
    <s v="R1013"/>
    <n v="18"/>
  </r>
  <r>
    <n v="25.86"/>
    <n v="6.68"/>
    <s v="Yes"/>
    <x v="0"/>
    <s v="No"/>
    <n v="1"/>
    <s v="No"/>
    <x v="1"/>
    <x v="0"/>
    <s v="13-Nov-2004"/>
    <x v="1191"/>
    <s v="Tier - 2"/>
    <s v="Tier - 3"/>
    <s v="R1024"/>
    <n v="18"/>
  </r>
  <r>
    <n v="30.03"/>
    <n v="11.51"/>
    <s v="No"/>
    <x v="0"/>
    <s v="No"/>
    <n v="0"/>
    <s v="No"/>
    <x v="0"/>
    <x v="0"/>
    <s v="6-Aug-2004"/>
    <x v="1192"/>
    <s v="Tier - 2"/>
    <s v="Tier - 2"/>
    <s v="R1024"/>
    <n v="18"/>
  </r>
  <r>
    <n v="25.76"/>
    <n v="6.02"/>
    <s v="Yes"/>
    <x v="0"/>
    <s v="Yes"/>
    <n v="1"/>
    <s v="No"/>
    <x v="1"/>
    <x v="1"/>
    <s v="27-Jul-2004"/>
    <x v="1193"/>
    <s v="Tier - 2"/>
    <s v="Tier - 2"/>
    <s v="R1024"/>
    <n v="18"/>
  </r>
  <r>
    <n v="22.42"/>
    <n v="7.96"/>
    <s v="No"/>
    <x v="0"/>
    <s v="No"/>
    <n v="0"/>
    <s v="No"/>
    <x v="2"/>
    <x v="0"/>
    <s v="17-Nov-1994"/>
    <x v="1194"/>
    <s v="Tier - 2"/>
    <s v="Tier - 2"/>
    <s v="R1013"/>
    <n v="28"/>
  </r>
  <r>
    <n v="33.18"/>
    <n v="6.01"/>
    <s v="Yes"/>
    <x v="0"/>
    <s v="No"/>
    <n v="1"/>
    <s v="No"/>
    <x v="0"/>
    <x v="1"/>
    <s v="13-Jun-2004"/>
    <x v="1195"/>
    <s v="Tier - 2"/>
    <s v="Tier - 1"/>
    <s v="R1024"/>
    <n v="18"/>
  </r>
  <r>
    <n v="43.04"/>
    <n v="5.9"/>
    <s v="Yes"/>
    <x v="0"/>
    <s v="No"/>
    <n v="0"/>
    <s v="No"/>
    <x v="0"/>
    <x v="1"/>
    <s v="25-Sep-2004"/>
    <x v="1196"/>
    <s v="Tier - 2"/>
    <s v="Tier - 1"/>
    <s v="R1024"/>
    <n v="18"/>
  </r>
  <r>
    <n v="34.15"/>
    <n v="4.49"/>
    <s v="Yes"/>
    <x v="0"/>
    <s v="No"/>
    <n v="1"/>
    <s v="No"/>
    <x v="0"/>
    <x v="2"/>
    <s v="12-Dec-2004"/>
    <x v="1197"/>
    <s v="Tier - 2"/>
    <s v="Tier - 1"/>
    <s v="R1013"/>
    <n v="18"/>
  </r>
  <r>
    <n v="25.78"/>
    <n v="6.25"/>
    <s v="No"/>
    <x v="0"/>
    <s v="No"/>
    <n v="0"/>
    <s v="No"/>
    <x v="1"/>
    <x v="1"/>
    <s v="10-Dec-2003"/>
    <x v="1198"/>
    <s v="Tier - 2"/>
    <s v="Tier - 3"/>
    <s v="R1012"/>
    <n v="19"/>
  </r>
  <r>
    <n v="21.02"/>
    <n v="9.6199999999999992"/>
    <s v="Yes"/>
    <x v="0"/>
    <s v="Yes"/>
    <n v="1"/>
    <s v="No"/>
    <x v="2"/>
    <x v="0"/>
    <s v="30-Jun-2000"/>
    <x v="1199"/>
    <s v="Tier - 2"/>
    <s v="Tier - 2"/>
    <s v="R1018"/>
    <n v="22"/>
  </r>
  <r>
    <n v="37.51"/>
    <n v="11.06"/>
    <s v="No"/>
    <x v="0"/>
    <s v="No"/>
    <n v="2"/>
    <s v="No"/>
    <x v="0"/>
    <x v="0"/>
    <s v="11-Dec-2000"/>
    <x v="1200"/>
    <s v="Tier - 2"/>
    <s v="Tier - 3"/>
    <s v="R1016"/>
    <n v="22"/>
  </r>
  <r>
    <n v="25.745000000000001"/>
    <n v="6.11"/>
    <s v="Yes"/>
    <x v="0"/>
    <s v="No"/>
    <n v="0"/>
    <s v="No"/>
    <x v="1"/>
    <x v="1"/>
    <s v="12-Nov-2002"/>
    <x v="1201"/>
    <s v="Tier - 2"/>
    <s v="Tier - 1"/>
    <s v="R1012"/>
    <n v="20"/>
  </r>
  <r>
    <n v="31.35"/>
    <n v="11.49"/>
    <s v="No"/>
    <x v="0"/>
    <s v="No"/>
    <n v="2"/>
    <s v="No"/>
    <x v="0"/>
    <x v="0"/>
    <s v="16-Jun-1991"/>
    <x v="1202"/>
    <s v="Tier - 2"/>
    <s v="Tier - 1"/>
    <s v="R1013"/>
    <n v="31"/>
  </r>
  <r>
    <n v="29.83"/>
    <n v="8.68"/>
    <s v="No"/>
    <x v="0"/>
    <s v="No"/>
    <n v="2"/>
    <s v="No"/>
    <x v="1"/>
    <x v="0"/>
    <s v="5-Oct-1989"/>
    <x v="1203"/>
    <s v="Tier - 2"/>
    <s v="Tier - 1"/>
    <s v="R1013"/>
    <n v="33"/>
  </r>
  <r>
    <n v="25.49"/>
    <n v="5.68"/>
    <s v="Yes"/>
    <x v="0"/>
    <s v="Yes"/>
    <n v="1"/>
    <s v="No"/>
    <x v="1"/>
    <x v="2"/>
    <s v="28-Nov-1996"/>
    <x v="1204"/>
    <s v="Tier - 1"/>
    <s v="Tier - 2"/>
    <s v="R1011"/>
    <n v="26"/>
  </r>
  <r>
    <n v="34.1"/>
    <n v="8.4499999999999993"/>
    <s v="No"/>
    <x v="0"/>
    <s v="No"/>
    <n v="0"/>
    <s v="No"/>
    <x v="0"/>
    <x v="0"/>
    <s v="6-Sep-2004"/>
    <x v="1205"/>
    <s v="Tier - 2"/>
    <s v="Tier - 3"/>
    <s v="R1013"/>
    <n v="18"/>
  </r>
  <r>
    <n v="25.84"/>
    <n v="8.51"/>
    <s v="No"/>
    <x v="0"/>
    <s v="No"/>
    <n v="2"/>
    <s v="No"/>
    <x v="1"/>
    <x v="0"/>
    <s v="17-Dec-1996"/>
    <x v="1206"/>
    <s v="Tier - 2"/>
    <s v="Tier - 1"/>
    <s v="R1013"/>
    <n v="26"/>
  </r>
  <r>
    <n v="20.6"/>
    <n v="7.62"/>
    <s v="No"/>
    <x v="0"/>
    <s v="No"/>
    <n v="0"/>
    <s v="No"/>
    <x v="2"/>
    <x v="0"/>
    <s v="18-Nov-2003"/>
    <x v="1207"/>
    <s v="Tier - 2"/>
    <s v="Tier - 3"/>
    <s v="R1011"/>
    <n v="19"/>
  </r>
  <r>
    <n v="28.88"/>
    <n v="10.18"/>
    <s v="No"/>
    <x v="0"/>
    <s v="No"/>
    <n v="0"/>
    <s v="No"/>
    <x v="1"/>
    <x v="0"/>
    <s v="21-Oct-1998"/>
    <x v="1208"/>
    <s v="Tier - 3"/>
    <s v="Tier - 3"/>
    <s v="R1012"/>
    <n v="24"/>
  </r>
  <r>
    <n v="28.24"/>
    <n v="5.36"/>
    <s v="No"/>
    <x v="0"/>
    <s v="No"/>
    <n v="0"/>
    <s v="No"/>
    <x v="1"/>
    <x v="2"/>
    <s v="5-Nov-2002"/>
    <x v="1209"/>
    <s v="Tier - 2"/>
    <s v="Tier - 1"/>
    <s v="R1012"/>
    <n v="20"/>
  </r>
  <r>
    <n v="25.46"/>
    <n v="11.78"/>
    <s v="Yes"/>
    <x v="0"/>
    <s v="No"/>
    <n v="1"/>
    <s v="No"/>
    <x v="1"/>
    <x v="0"/>
    <s v="12-Dec-1988"/>
    <x v="1210"/>
    <s v="Tier - 2"/>
    <s v="Tier - 2"/>
    <s v="R1013"/>
    <n v="34"/>
  </r>
  <r>
    <n v="29.64"/>
    <n v="10.82"/>
    <s v="Yes"/>
    <x v="0"/>
    <s v="No"/>
    <n v="0"/>
    <s v="No"/>
    <x v="1"/>
    <x v="0"/>
    <s v="10-Aug-1999"/>
    <x v="1211"/>
    <s v="Tier - 2"/>
    <s v="Tier - 1"/>
    <s v="R1019"/>
    <n v="23"/>
  </r>
  <r>
    <n v="31.27"/>
    <n v="7.73"/>
    <s v="Yes"/>
    <x v="0"/>
    <s v="No"/>
    <n v="1"/>
    <s v="No"/>
    <x v="0"/>
    <x v="0"/>
    <s v="3-Jun-2001"/>
    <x v="1212"/>
    <s v="Tier - 2"/>
    <s v="Tier - 3"/>
    <s v="R1012"/>
    <n v="22"/>
  </r>
  <r>
    <n v="19.95"/>
    <n v="6.24"/>
    <s v="Yes"/>
    <x v="0"/>
    <s v="No"/>
    <n v="0"/>
    <s v="No"/>
    <x v="2"/>
    <x v="1"/>
    <s v="12-Nov-1999"/>
    <x v="1213"/>
    <s v="Tier - 2"/>
    <s v="Tier - 2"/>
    <s v="R1011"/>
    <n v="23"/>
  </r>
  <r>
    <n v="21.3"/>
    <n v="10.42"/>
    <s v="No"/>
    <x v="0"/>
    <s v="No"/>
    <n v="2"/>
    <s v="No"/>
    <x v="2"/>
    <x v="0"/>
    <s v="21-Nov-1999"/>
    <x v="1214"/>
    <s v="Tier - 2"/>
    <s v="Tier - 2"/>
    <s v="R1013"/>
    <n v="23"/>
  </r>
  <r>
    <n v="31.635000000000002"/>
    <n v="11.11"/>
    <s v="No"/>
    <x v="0"/>
    <s v="No"/>
    <n v="0"/>
    <s v="No"/>
    <x v="0"/>
    <x v="0"/>
    <s v="29-Jul-2002"/>
    <x v="1215"/>
    <s v="Tier - 2"/>
    <s v="Tier - 1"/>
    <s v="R1024"/>
    <n v="20"/>
  </r>
  <r>
    <n v="23.9"/>
    <n v="7.67"/>
    <s v="Yes"/>
    <x v="0"/>
    <s v="No"/>
    <n v="2"/>
    <s v="No"/>
    <x v="2"/>
    <x v="0"/>
    <s v="19-Nov-1998"/>
    <x v="1216"/>
    <s v="Tier - 2"/>
    <s v="Tier - 1"/>
    <s v="R1011"/>
    <n v="24"/>
  </r>
  <r>
    <n v="34.15"/>
    <n v="6.15"/>
    <s v="No"/>
    <x v="0"/>
    <s v="No"/>
    <n v="0"/>
    <s v="No"/>
    <x v="0"/>
    <x v="1"/>
    <s v="11-Jul-2002"/>
    <x v="1217"/>
    <s v="Tier - 2"/>
    <s v="Tier - 2"/>
    <s v="R1024"/>
    <n v="20"/>
  </r>
  <r>
    <n v="28.71"/>
    <n v="5.71"/>
    <s v="No"/>
    <x v="0"/>
    <s v="No"/>
    <n v="0"/>
    <s v="No"/>
    <x v="1"/>
    <x v="1"/>
    <s v="17-Aug-1998"/>
    <x v="1218"/>
    <s v="Tier - 2"/>
    <s v="Tier - 3"/>
    <s v="R1013"/>
    <n v="24"/>
  </r>
  <r>
    <n v="36.700000000000003"/>
    <n v="8.6999999999999993"/>
    <s v="Yes"/>
    <x v="0"/>
    <s v="No"/>
    <n v="2"/>
    <s v="No"/>
    <x v="0"/>
    <x v="0"/>
    <s v="2-Jul-1998"/>
    <x v="1219"/>
    <s v="Tier - 2"/>
    <s v="Tier - 3"/>
    <s v="R1013"/>
    <n v="24"/>
  </r>
  <r>
    <n v="34.1"/>
    <n v="9.0399999999999991"/>
    <s v="Yes"/>
    <x v="0"/>
    <s v="No"/>
    <n v="2"/>
    <s v="No"/>
    <x v="0"/>
    <x v="0"/>
    <s v="20-Jun-1998"/>
    <x v="1220"/>
    <s v="Tier - 2"/>
    <s v="Tier - 2"/>
    <s v="R1013"/>
    <n v="24"/>
  </r>
  <r>
    <n v="25.7"/>
    <n v="5.61"/>
    <s v="No"/>
    <x v="0"/>
    <s v="No"/>
    <n v="0"/>
    <s v="No"/>
    <x v="1"/>
    <x v="2"/>
    <s v="14-Oct-1995"/>
    <x v="1221"/>
    <s v="Tier - 3"/>
    <s v="Tier - 1"/>
    <s v="R1011"/>
    <n v="27"/>
  </r>
  <r>
    <n v="21.68"/>
    <n v="8.1199999999999992"/>
    <s v="No"/>
    <x v="0"/>
    <s v="No"/>
    <n v="0"/>
    <s v="No"/>
    <x v="2"/>
    <x v="0"/>
    <s v="9-Jul-1995"/>
    <x v="1222"/>
    <s v="Tier - 3"/>
    <s v="Tier - 3"/>
    <s v="R1013"/>
    <n v="27"/>
  </r>
  <r>
    <n v="25.175000000000001"/>
    <n v="4.74"/>
    <s v="No"/>
    <x v="0"/>
    <s v="No"/>
    <n v="0"/>
    <s v="No"/>
    <x v="1"/>
    <x v="2"/>
    <s v="15-Oct-1995"/>
    <x v="1223"/>
    <s v="Tier - 3"/>
    <s v="Tier - 3"/>
    <s v="R1013"/>
    <n v="27"/>
  </r>
  <r>
    <n v="44.77"/>
    <n v="4.0599999999999996"/>
    <s v="No"/>
    <x v="0"/>
    <s v="No"/>
    <n v="2"/>
    <s v="No"/>
    <x v="0"/>
    <x v="2"/>
    <s v="6-Sep-2004"/>
    <x v="1224"/>
    <s v="Tier - 2"/>
    <s v="Tier - 2"/>
    <s v="R1012"/>
    <n v="18"/>
  </r>
  <r>
    <n v="37.07"/>
    <n v="5.69"/>
    <s v="No"/>
    <x v="0"/>
    <s v="No"/>
    <n v="2"/>
    <s v="No"/>
    <x v="0"/>
    <x v="2"/>
    <s v="5-Aug-1991"/>
    <x v="1225"/>
    <s v="Tier - 2"/>
    <s v="Tier - 1"/>
    <s v="R1013"/>
    <n v="31"/>
  </r>
  <r>
    <n v="39.799999999999997"/>
    <n v="5.66"/>
    <s v="No"/>
    <x v="0"/>
    <s v="Yes"/>
    <n v="1"/>
    <s v="No"/>
    <x v="0"/>
    <x v="2"/>
    <s v="2-Nov-1997"/>
    <x v="1226"/>
    <s v="Tier - 3"/>
    <s v="Tier - 1"/>
    <s v="R1012"/>
    <n v="25"/>
  </r>
  <r>
    <n v="26.36"/>
    <n v="4.32"/>
    <s v="No"/>
    <x v="0"/>
    <s v="Yes"/>
    <n v="1"/>
    <s v="No"/>
    <x v="1"/>
    <x v="2"/>
    <s v="25-Aug-2000"/>
    <x v="1227"/>
    <s v="Tier - 2"/>
    <s v="Tier - 3"/>
    <s v="R1012"/>
    <n v="22"/>
  </r>
  <r>
    <n v="29.925000000000001"/>
    <n v="8.2899999999999991"/>
    <s v="No"/>
    <x v="0"/>
    <s v="No"/>
    <n v="2"/>
    <s v="No"/>
    <x v="0"/>
    <x v="0"/>
    <s v="28-Jul-1997"/>
    <x v="1228"/>
    <s v="Tier - 3"/>
    <s v="Tier - 3"/>
    <s v="R1012"/>
    <n v="25"/>
  </r>
  <r>
    <n v="37.29"/>
    <n v="10.46"/>
    <s v="No"/>
    <x v="0"/>
    <s v="No"/>
    <n v="0"/>
    <s v="No"/>
    <x v="0"/>
    <x v="0"/>
    <s v="1-Oct-1990"/>
    <x v="1229"/>
    <s v="Tier - 2"/>
    <s v="Tier - 2"/>
    <s v="R1013"/>
    <n v="32"/>
  </r>
  <r>
    <n v="30.2"/>
    <n v="11.96"/>
    <s v="No"/>
    <x v="0"/>
    <s v="No"/>
    <n v="0"/>
    <s v="No"/>
    <x v="0"/>
    <x v="0"/>
    <s v="17-Nov-1991"/>
    <x v="1230"/>
    <s v="Tier - 2"/>
    <s v="Tier - 1"/>
    <s v="R1013"/>
    <n v="31"/>
  </r>
  <r>
    <n v="24.225000000000001"/>
    <n v="4.25"/>
    <s v="Yes"/>
    <x v="0"/>
    <s v="Yes"/>
    <n v="1"/>
    <s v="No"/>
    <x v="2"/>
    <x v="2"/>
    <s v="20-Jul-2002"/>
    <x v="1231"/>
    <s v="Tier - 2"/>
    <s v="Tier - 2"/>
    <s v="R1021"/>
    <n v="20"/>
  </r>
  <r>
    <n v="31.445"/>
    <n v="8.33"/>
    <s v="No"/>
    <x v="0"/>
    <s v="No"/>
    <n v="0"/>
    <s v="No"/>
    <x v="0"/>
    <x v="0"/>
    <s v="15-Oct-2001"/>
    <x v="1232"/>
    <s v="Tier - 2"/>
    <s v="Tier - 3"/>
    <s v="R1011"/>
    <n v="21"/>
  </r>
  <r>
    <n v="38.880000000000003"/>
    <n v="4.29"/>
    <s v="No"/>
    <x v="0"/>
    <s v="No"/>
    <n v="1"/>
    <s v="No"/>
    <x v="0"/>
    <x v="2"/>
    <s v="28-Jul-2001"/>
    <x v="1233"/>
    <s v="Tier - 2"/>
    <s v="Tier - 2"/>
    <s v="R1024"/>
    <n v="21"/>
  </r>
  <r>
    <n v="43.89"/>
    <n v="6.32"/>
    <s v="Yes"/>
    <x v="0"/>
    <s v="No"/>
    <n v="0"/>
    <s v="No"/>
    <x v="0"/>
    <x v="1"/>
    <s v="26-Aug-2001"/>
    <x v="1234"/>
    <s v="Tier - 2"/>
    <s v="Tier - 1"/>
    <s v="R1011"/>
    <n v="21"/>
  </r>
  <r>
    <n v="25.6"/>
    <n v="5.65"/>
    <s v="No"/>
    <x v="0"/>
    <s v="No"/>
    <n v="2"/>
    <s v="No"/>
    <x v="1"/>
    <x v="2"/>
    <s v="26-Aug-1997"/>
    <x v="1235"/>
    <s v="Tier - 2"/>
    <s v="Tier - 1"/>
    <s v="R1011"/>
    <n v="25"/>
  </r>
  <r>
    <n v="29.545000000000002"/>
    <n v="8.41"/>
    <s v="Yes"/>
    <x v="0"/>
    <s v="No"/>
    <n v="1"/>
    <s v="No"/>
    <x v="1"/>
    <x v="0"/>
    <s v="24-Jun-2000"/>
    <x v="1236"/>
    <s v="Tier - 2"/>
    <s v="Tier - 2"/>
    <s v="R1012"/>
    <n v="22"/>
  </r>
  <r>
    <n v="23.25"/>
    <n v="11.96"/>
    <s v="Yes"/>
    <x v="0"/>
    <s v="No"/>
    <n v="0"/>
    <s v="No"/>
    <x v="2"/>
    <x v="0"/>
    <s v="9-Dec-2000"/>
    <x v="1237"/>
    <s v="Tier - 2"/>
    <s v="Tier - 1"/>
    <s v="R1012"/>
    <n v="22"/>
  </r>
  <r>
    <n v="43.95"/>
    <n v="5.17"/>
    <s v="Yes"/>
    <x v="0"/>
    <s v="Yes"/>
    <n v="1"/>
    <s v="No"/>
    <x v="0"/>
    <x v="2"/>
    <s v="5-Aug-1996"/>
    <x v="1238"/>
    <s v="Tier - 3"/>
    <s v="Tier - 2"/>
    <s v="R1012"/>
    <n v="26"/>
  </r>
  <r>
    <n v="21.85"/>
    <n v="8.76"/>
    <s v="No"/>
    <x v="0"/>
    <s v="No"/>
    <n v="0"/>
    <s v="No"/>
    <x v="2"/>
    <x v="0"/>
    <s v="17-Sep-1994"/>
    <x v="1239"/>
    <s v="Tier - 2"/>
    <s v="Tier - 2"/>
    <s v="R1013"/>
    <n v="28"/>
  </r>
  <r>
    <n v="25.73"/>
    <n v="7.99"/>
    <s v="No"/>
    <x v="0"/>
    <s v="No"/>
    <n v="2"/>
    <s v="No"/>
    <x v="1"/>
    <x v="0"/>
    <s v="2-Oct-1994"/>
    <x v="1240"/>
    <s v="Tier - 3"/>
    <s v="Tier - 2"/>
    <s v="R1013"/>
    <n v="28"/>
  </r>
  <r>
    <n v="32.229999999999997"/>
    <n v="8.59"/>
    <s v="No"/>
    <x v="0"/>
    <s v="No"/>
    <n v="0"/>
    <s v="No"/>
    <x v="0"/>
    <x v="0"/>
    <s v="13-Jun-1996"/>
    <x v="1241"/>
    <s v="Tier - 2"/>
    <s v="Tier - 1"/>
    <s v="R1012"/>
    <n v="26"/>
  </r>
  <r>
    <n v="32.204999999999998"/>
    <n v="6.14"/>
    <s v="No"/>
    <x v="0"/>
    <s v="No"/>
    <n v="2"/>
    <s v="No"/>
    <x v="0"/>
    <x v="1"/>
    <s v="17-Jul-2003"/>
    <x v="1242"/>
    <s v="Tier - 2"/>
    <s v="Tier - 2"/>
    <s v="R1012"/>
    <n v="19"/>
  </r>
  <r>
    <n v="26.41"/>
    <n v="4.08"/>
    <s v="No"/>
    <x v="0"/>
    <s v="No"/>
    <n v="2"/>
    <s v="No"/>
    <x v="1"/>
    <x v="2"/>
    <s v="21-Nov-2003"/>
    <x v="1243"/>
    <s v="Tier - 2"/>
    <s v="Tier - 2"/>
    <s v="R1012"/>
    <n v="19"/>
  </r>
  <r>
    <n v="30.2"/>
    <n v="6.25"/>
    <s v="Yes"/>
    <x v="0"/>
    <s v="No"/>
    <n v="0"/>
    <s v="No"/>
    <x v="0"/>
    <x v="1"/>
    <s v="1-Dec-2003"/>
    <x v="1244"/>
    <s v="Tier - 2"/>
    <s v="Tier - 3"/>
    <s v="R1012"/>
    <n v="19"/>
  </r>
  <r>
    <n v="31.26"/>
    <n v="5.94"/>
    <s v="Yes"/>
    <x v="0"/>
    <s v="No"/>
    <n v="1"/>
    <s v="No"/>
    <x v="0"/>
    <x v="1"/>
    <s v="6-Aug-2003"/>
    <x v="1245"/>
    <s v="Tier - 2"/>
    <s v="Tier - 2"/>
    <s v="R1012"/>
    <n v="19"/>
  </r>
  <r>
    <n v="33.725000000000001"/>
    <n v="6.45"/>
    <s v="Yes"/>
    <x v="0"/>
    <s v="No"/>
    <n v="0"/>
    <s v="No"/>
    <x v="0"/>
    <x v="0"/>
    <s v="30-Oct-1997"/>
    <x v="1246"/>
    <s v="Tier - 1"/>
    <s v="Tier - 3"/>
    <s v="R1014"/>
    <n v="25"/>
  </r>
  <r>
    <n v="28.9"/>
    <n v="5.74"/>
    <s v="Yes"/>
    <x v="0"/>
    <s v="No"/>
    <n v="0"/>
    <s v="No"/>
    <x v="1"/>
    <x v="1"/>
    <s v="20-Aug-1988"/>
    <x v="1247"/>
    <s v="Tier - 2"/>
    <s v="Tier - 2"/>
    <s v="R1013"/>
    <n v="34"/>
  </r>
  <r>
    <n v="45.69"/>
    <n v="4.43"/>
    <s v="Yes"/>
    <x v="0"/>
    <s v="No"/>
    <n v="0"/>
    <s v="No"/>
    <x v="0"/>
    <x v="2"/>
    <s v="6-Oct-1997"/>
    <x v="1248"/>
    <s v="Tier - 3"/>
    <s v="Tier - 3"/>
    <s v="R1016"/>
    <n v="25"/>
  </r>
  <r>
    <n v="21.03"/>
    <n v="6.5"/>
    <s v="No"/>
    <x v="0"/>
    <s v="No"/>
    <n v="0"/>
    <s v="No"/>
    <x v="2"/>
    <x v="0"/>
    <s v="3-Dec-2003"/>
    <x v="1249"/>
    <s v="Tier - 2"/>
    <s v="Tier - 3"/>
    <s v="R1012"/>
    <n v="19"/>
  </r>
  <r>
    <n v="37"/>
    <n v="8.75"/>
    <s v="No"/>
    <x v="0"/>
    <s v="No"/>
    <n v="0"/>
    <s v="No"/>
    <x v="0"/>
    <x v="0"/>
    <s v="17-Dec-2000"/>
    <x v="1250"/>
    <s v="Tier - 2"/>
    <s v="Tier - 3"/>
    <s v="R1024"/>
    <n v="22"/>
  </r>
  <r>
    <n v="25.4"/>
    <n v="11.96"/>
    <s v="No"/>
    <x v="0"/>
    <s v="No"/>
    <n v="0"/>
    <s v="No"/>
    <x v="1"/>
    <x v="0"/>
    <s v="11-Oct-2000"/>
    <x v="1251"/>
    <s v="Tier - 2"/>
    <s v="Tier - 1"/>
    <s v="R1024"/>
    <n v="22"/>
  </r>
  <r>
    <n v="32.299999999999997"/>
    <n v="10.54"/>
    <s v="No"/>
    <x v="0"/>
    <s v="No"/>
    <n v="0"/>
    <s v="No"/>
    <x v="0"/>
    <x v="0"/>
    <s v="10-Aug-1997"/>
    <x v="1252"/>
    <s v="Tier - 2"/>
    <s v="Tier - 1"/>
    <s v="R1012"/>
    <n v="25"/>
  </r>
  <r>
    <n v="23.94"/>
    <n v="4.54"/>
    <s v="Yes"/>
    <x v="0"/>
    <s v="Yes"/>
    <n v="1"/>
    <s v="No"/>
    <x v="2"/>
    <x v="2"/>
    <s v="14-Nov-2004"/>
    <x v="1253"/>
    <s v="Tier - 2"/>
    <s v="Tier - 1"/>
    <s v="R1021"/>
    <n v="18"/>
  </r>
  <r>
    <n v="46.4"/>
    <n v="5.71"/>
    <s v="No"/>
    <x v="0"/>
    <s v="No"/>
    <n v="0"/>
    <s v="No"/>
    <x v="0"/>
    <x v="1"/>
    <s v="9-Jun-1999"/>
    <x v="1254"/>
    <s v="Tier - 2"/>
    <s v="Tier - 1"/>
    <s v="R1012"/>
    <n v="23"/>
  </r>
  <r>
    <n v="40.375"/>
    <n v="6.25"/>
    <s v="Yes"/>
    <x v="0"/>
    <s v="No"/>
    <n v="0"/>
    <s v="No"/>
    <x v="0"/>
    <x v="1"/>
    <s v="29-Aug-1999"/>
    <x v="1254"/>
    <s v="Tier - 2"/>
    <s v="Tier - 1"/>
    <s v="R1012"/>
    <n v="23"/>
  </r>
  <r>
    <n v="28.7"/>
    <n v="9.4700000000000006"/>
    <s v="No"/>
    <x v="0"/>
    <s v="No"/>
    <n v="2"/>
    <s v="No"/>
    <x v="1"/>
    <x v="0"/>
    <s v="24-Dec-1999"/>
    <x v="1255"/>
    <s v="Tier - 2"/>
    <s v="Tier - 3"/>
    <s v="R1012"/>
    <n v="23"/>
  </r>
  <r>
    <n v="26.63"/>
    <n v="5.7"/>
    <s v="No"/>
    <x v="0"/>
    <s v="No"/>
    <n v="0"/>
    <s v="No"/>
    <x v="1"/>
    <x v="1"/>
    <s v="4-Aug-2004"/>
    <x v="1256"/>
    <s v="Tier - 2"/>
    <s v="Tier - 3"/>
    <s v="R1013"/>
    <n v="18"/>
  </r>
  <r>
    <n v="22.515000000000001"/>
    <n v="11.18"/>
    <s v="No"/>
    <x v="0"/>
    <s v="No"/>
    <n v="2"/>
    <s v="No"/>
    <x v="2"/>
    <x v="0"/>
    <s v="23-Sep-2003"/>
    <x v="1257"/>
    <s v="Tier - 2"/>
    <s v="Tier - 1"/>
    <s v="R1012"/>
    <n v="19"/>
  </r>
  <r>
    <n v="36.575000000000003"/>
    <n v="10.98"/>
    <s v="No"/>
    <x v="0"/>
    <s v="No"/>
    <n v="0"/>
    <s v="No"/>
    <x v="0"/>
    <x v="0"/>
    <s v="1-Oct-2000"/>
    <x v="1258"/>
    <s v="Tier - 2"/>
    <s v="Tier - 3"/>
    <s v="R1011"/>
    <n v="22"/>
  </r>
  <r>
    <n v="23.66"/>
    <n v="5.1100000000000003"/>
    <s v="Yes"/>
    <x v="0"/>
    <s v="Yes"/>
    <n v="1"/>
    <s v="No"/>
    <x v="2"/>
    <x v="2"/>
    <s v="15-Nov-1998"/>
    <x v="1259"/>
    <s v="Tier - 2"/>
    <s v="Tier - 3"/>
    <s v="R1012"/>
    <n v="24"/>
  </r>
  <r>
    <n v="18.62"/>
    <n v="10.24"/>
    <s v="No"/>
    <x v="0"/>
    <s v="No"/>
    <n v="0"/>
    <s v="No"/>
    <x v="2"/>
    <x v="0"/>
    <s v="4-Sep-1998"/>
    <x v="1260"/>
    <s v="Tier - 2"/>
    <s v="Tier - 3"/>
    <s v="R1012"/>
    <n v="24"/>
  </r>
  <r>
    <n v="19.190000000000001"/>
    <n v="7.71"/>
    <s v="Yes"/>
    <x v="0"/>
    <s v="No"/>
    <n v="1"/>
    <s v="No"/>
    <x v="2"/>
    <x v="0"/>
    <s v="1-Nov-1993"/>
    <x v="1261"/>
    <s v="Tier - 3"/>
    <s v="Tier - 3"/>
    <s v="R1011"/>
    <n v="29"/>
  </r>
  <r>
    <n v="27.5"/>
    <n v="6.03"/>
    <s v="No"/>
    <x v="0"/>
    <s v="No"/>
    <n v="0"/>
    <s v="No"/>
    <x v="1"/>
    <x v="1"/>
    <s v="12-Aug-1993"/>
    <x v="1262"/>
    <s v="Tier - 1"/>
    <s v="Tier - 3"/>
    <s v="R1013"/>
    <n v="29"/>
  </r>
  <r>
    <n v="27.36"/>
    <n v="5.96"/>
    <s v="No"/>
    <x v="0"/>
    <s v="Yes"/>
    <n v="1"/>
    <s v="No"/>
    <x v="1"/>
    <x v="1"/>
    <s v="21-Jun-1996"/>
    <x v="1263"/>
    <s v="Tier - 3"/>
    <s v="Tier - 3"/>
    <s v="R1016"/>
    <n v="26"/>
  </r>
  <r>
    <n v="20.350000000000001"/>
    <n v="4.16"/>
    <s v="No"/>
    <x v="0"/>
    <s v="No"/>
    <n v="0"/>
    <s v="No"/>
    <x v="2"/>
    <x v="2"/>
    <s v="14-Jul-2000"/>
    <x v="1264"/>
    <s v="Tier - 2"/>
    <s v="Tier - 1"/>
    <s v="R1012"/>
    <n v="22"/>
  </r>
  <r>
    <n v="24.035"/>
    <n v="6.11"/>
    <s v="No"/>
    <x v="0"/>
    <s v="No"/>
    <n v="0"/>
    <s v="No"/>
    <x v="2"/>
    <x v="1"/>
    <s v="1-Nov-1999"/>
    <x v="1265"/>
    <s v="Tier - 2"/>
    <s v="Tier - 2"/>
    <s v="R1024"/>
    <n v="23"/>
  </r>
  <r>
    <n v="23.56"/>
    <n v="5.97"/>
    <s v="No"/>
    <x v="0"/>
    <s v="No"/>
    <n v="0"/>
    <s v="No"/>
    <x v="2"/>
    <x v="1"/>
    <s v="24-Oct-1996"/>
    <x v="1266"/>
    <s v="Tier - 2"/>
    <s v="Tier - 2"/>
    <s v="R1013"/>
    <n v="26"/>
  </r>
  <r>
    <n v="27.17"/>
    <n v="10.81"/>
    <s v="No"/>
    <x v="0"/>
    <s v="No"/>
    <n v="2"/>
    <s v="No"/>
    <x v="1"/>
    <x v="0"/>
    <s v="13-Jun-1996"/>
    <x v="1267"/>
    <s v="Tier - 2"/>
    <s v="Tier - 2"/>
    <s v="R1011"/>
    <n v="26"/>
  </r>
  <r>
    <n v="34.32"/>
    <n v="5.7"/>
    <s v="Yes"/>
    <x v="0"/>
    <s v="Yes"/>
    <n v="1"/>
    <s v="No"/>
    <x v="0"/>
    <x v="1"/>
    <s v="5-Jun-2003"/>
    <x v="1268"/>
    <s v="Tier - 2"/>
    <s v="Tier - 2"/>
    <s v="R1011"/>
    <n v="20"/>
  </r>
  <r>
    <n v="23.87"/>
    <n v="4.7699999999999996"/>
    <s v="Yes"/>
    <x v="0"/>
    <s v="Yes"/>
    <n v="1"/>
    <s v="No"/>
    <x v="2"/>
    <x v="2"/>
    <s v="30-Jun-1996"/>
    <x v="1269"/>
    <s v="Tier - 2"/>
    <s v="Tier - 2"/>
    <s v="R1013"/>
    <n v="26"/>
  </r>
  <r>
    <n v="30.15"/>
    <n v="4.25"/>
    <s v="No"/>
    <x v="0"/>
    <s v="No"/>
    <n v="1"/>
    <s v="No"/>
    <x v="0"/>
    <x v="2"/>
    <s v="24-Sep-1995"/>
    <x v="1270"/>
    <s v="Tier - 2"/>
    <s v="Tier - 1"/>
    <s v="R1011"/>
    <n v="27"/>
  </r>
  <r>
    <n v="26.36"/>
    <n v="5.52"/>
    <s v="No"/>
    <x v="0"/>
    <s v="No"/>
    <n v="0"/>
    <s v="No"/>
    <x v="1"/>
    <x v="2"/>
    <s v="18-Jun-1987"/>
    <x v="1271"/>
    <s v="Tier - 2"/>
    <s v="Tier - 3"/>
    <s v="R1013"/>
    <n v="35"/>
  </r>
  <r>
    <n v="45.32"/>
    <n v="6.53"/>
    <s v="Yes"/>
    <x v="0"/>
    <s v="No"/>
    <n v="1"/>
    <s v="No"/>
    <x v="0"/>
    <x v="0"/>
    <s v="20-Nov-1991"/>
    <x v="1272"/>
    <s v="Tier - 2"/>
    <s v="Tier - 2"/>
    <s v="R1013"/>
    <n v="31"/>
  </r>
  <r>
    <n v="31.93"/>
    <n v="4.82"/>
    <s v="Yes"/>
    <x v="0"/>
    <s v="No"/>
    <n v="1"/>
    <s v="No"/>
    <x v="0"/>
    <x v="2"/>
    <s v="15-Dec-2002"/>
    <x v="1273"/>
    <s v="Tier - 2"/>
    <s v="Tier - 3"/>
    <s v="R1012"/>
    <n v="20"/>
  </r>
  <r>
    <n v="36"/>
    <n v="11.94"/>
    <s v="Yes"/>
    <x v="0"/>
    <s v="No"/>
    <n v="1"/>
    <s v="No"/>
    <x v="0"/>
    <x v="0"/>
    <s v="28-Sep-1988"/>
    <x v="1274"/>
    <s v="Tier - 2"/>
    <s v="Tier - 2"/>
    <s v="R1012"/>
    <n v="34"/>
  </r>
  <r>
    <n v="32"/>
    <n v="7.85"/>
    <s v="Yes"/>
    <x v="0"/>
    <s v="No"/>
    <n v="1"/>
    <s v="No"/>
    <x v="0"/>
    <x v="0"/>
    <s v="19-Dec-1997"/>
    <x v="1275"/>
    <s v="Tier - 2"/>
    <s v="Tier - 3"/>
    <s v="R1012"/>
    <n v="25"/>
  </r>
  <r>
    <n v="29.37"/>
    <n v="8.01"/>
    <s v="Yes"/>
    <x v="0"/>
    <s v="No"/>
    <n v="1"/>
    <s v="No"/>
    <x v="1"/>
    <x v="0"/>
    <s v="15-Sep-1998"/>
    <x v="1276"/>
    <s v="Tier - 2"/>
    <s v="Tier - 3"/>
    <s v="R1024"/>
    <n v="24"/>
  </r>
  <r>
    <n v="23.6"/>
    <n v="7.4"/>
    <s v="Yes"/>
    <x v="0"/>
    <s v="No"/>
    <n v="1"/>
    <s v="No"/>
    <x v="2"/>
    <x v="0"/>
    <s v="9-Aug-1998"/>
    <x v="1277"/>
    <s v="Tier - 2"/>
    <s v="Tier - 1"/>
    <s v="R1023"/>
    <n v="24"/>
  </r>
  <r>
    <n v="33.155000000000001"/>
    <n v="8.3800000000000008"/>
    <s v="Yes"/>
    <x v="0"/>
    <s v="No"/>
    <n v="0"/>
    <s v="No"/>
    <x v="0"/>
    <x v="0"/>
    <s v="22-Dec-1997"/>
    <x v="1278"/>
    <s v="Tier - 2"/>
    <s v="Tier - 2"/>
    <s v="R1011"/>
    <n v="25"/>
  </r>
  <r>
    <n v="24.32"/>
    <n v="11.56"/>
    <s v="Yes"/>
    <x v="0"/>
    <s v="No"/>
    <n v="1"/>
    <s v="No"/>
    <x v="2"/>
    <x v="0"/>
    <s v="21-Jun-2002"/>
    <x v="1279"/>
    <s v="Tier - 2"/>
    <s v="Tier - 3"/>
    <s v="R1013"/>
    <n v="20"/>
  </r>
  <r>
    <n v="36.299999999999997"/>
    <n v="4.6100000000000003"/>
    <s v="No"/>
    <x v="0"/>
    <s v="No"/>
    <n v="0"/>
    <s v="No"/>
    <x v="0"/>
    <x v="2"/>
    <s v="1-Oct-1989"/>
    <x v="1280"/>
    <s v="Tier - 2"/>
    <s v="Tier - 1"/>
    <s v="R1012"/>
    <n v="33"/>
  </r>
  <r>
    <n v="34.4"/>
    <n v="4.95"/>
    <s v="No"/>
    <x v="0"/>
    <s v="Yes"/>
    <n v="1"/>
    <s v="No"/>
    <x v="0"/>
    <x v="2"/>
    <s v="10-Sep-1995"/>
    <x v="1281"/>
    <s v="Tier - 3"/>
    <s v="Tier - 1"/>
    <s v="R1017"/>
    <n v="27"/>
  </r>
  <r>
    <n v="30.9"/>
    <n v="5.04"/>
    <s v="No"/>
    <x v="0"/>
    <s v="No"/>
    <n v="0"/>
    <s v="No"/>
    <x v="0"/>
    <x v="2"/>
    <s v="13-Oct-2001"/>
    <x v="1282"/>
    <s v="Tier - 2"/>
    <s v="Tier - 1"/>
    <s v="R1012"/>
    <n v="21"/>
  </r>
  <r>
    <n v="28.6"/>
    <n v="5.42"/>
    <s v="No"/>
    <x v="0"/>
    <s v="No"/>
    <n v="0"/>
    <s v="No"/>
    <x v="1"/>
    <x v="2"/>
    <s v="1-Aug-1987"/>
    <x v="1283"/>
    <s v="Tier - 2"/>
    <s v="Tier - 2"/>
    <s v="R1013"/>
    <n v="35"/>
  </r>
  <r>
    <n v="27.83"/>
    <n v="5.39"/>
    <s v="No"/>
    <x v="0"/>
    <s v="No"/>
    <n v="0"/>
    <s v="No"/>
    <x v="1"/>
    <x v="2"/>
    <s v="25-Jun-1999"/>
    <x v="1284"/>
    <s v="Tier - 2"/>
    <s v="Tier - 3"/>
    <s v="R1021"/>
    <n v="23"/>
  </r>
  <r>
    <n v="39.64"/>
    <n v="6"/>
    <s v="No"/>
    <x v="0"/>
    <s v="Yes"/>
    <n v="1"/>
    <s v="No"/>
    <x v="0"/>
    <x v="1"/>
    <s v="10-Jul-1994"/>
    <x v="1285"/>
    <s v="Tier - 2"/>
    <s v="Tier - 1"/>
    <s v="R1011"/>
    <n v="28"/>
  </r>
  <r>
    <n v="38.479999999999997"/>
    <n v="6.02"/>
    <s v="No"/>
    <x v="0"/>
    <s v="No"/>
    <n v="1"/>
    <s v="No"/>
    <x v="0"/>
    <x v="1"/>
    <s v="25-Sep-1993"/>
    <x v="1286"/>
    <s v="Tier - 2"/>
    <s v="Tier - 3"/>
    <s v="R1013"/>
    <n v="29"/>
  </r>
  <r>
    <n v="36.200000000000003"/>
    <n v="4.62"/>
    <s v="No"/>
    <x v="0"/>
    <s v="No"/>
    <n v="2"/>
    <s v="No"/>
    <x v="0"/>
    <x v="2"/>
    <s v="29-Aug-2001"/>
    <x v="1287"/>
    <s v="Tier - 2"/>
    <s v="Tier - 3"/>
    <s v="R1024"/>
    <n v="21"/>
  </r>
  <r>
    <n v="27.13"/>
    <n v="5.59"/>
    <s v="No"/>
    <x v="0"/>
    <s v="No"/>
    <n v="1"/>
    <s v="No"/>
    <x v="1"/>
    <x v="2"/>
    <s v="25-Oct-1994"/>
    <x v="1288"/>
    <s v="Tier - 2"/>
    <s v="Tier - 3"/>
    <s v="R1013"/>
    <n v="28"/>
  </r>
  <r>
    <n v="20.75"/>
    <n v="5.18"/>
    <s v="Yes"/>
    <x v="0"/>
    <s v="No"/>
    <n v="2"/>
    <s v="No"/>
    <x v="2"/>
    <x v="2"/>
    <s v="6-Jul-1994"/>
    <x v="1289"/>
    <s v="Tier - 2"/>
    <s v="Tier - 1"/>
    <s v="R1011"/>
    <n v="28"/>
  </r>
  <r>
    <n v="26.6"/>
    <n v="6.29"/>
    <s v="No"/>
    <x v="0"/>
    <s v="No"/>
    <n v="2"/>
    <s v="No"/>
    <x v="1"/>
    <x v="1"/>
    <s v="23-Sep-2000"/>
    <x v="1290"/>
    <s v="Tier - 2"/>
    <s v="Tier - 2"/>
    <s v="R1012"/>
    <n v="22"/>
  </r>
  <r>
    <n v="25.3"/>
    <n v="4.49"/>
    <s v="No"/>
    <x v="0"/>
    <s v="No"/>
    <n v="2"/>
    <s v="No"/>
    <x v="1"/>
    <x v="2"/>
    <s v="2-Sep-2001"/>
    <x v="1291"/>
    <s v="Tier - 2"/>
    <s v="Tier - 2"/>
    <s v="R1013"/>
    <n v="21"/>
  </r>
  <r>
    <n v="18.84"/>
    <n v="11.82"/>
    <s v="Yes"/>
    <x v="0"/>
    <s v="Yes"/>
    <n v="1"/>
    <s v="No"/>
    <x v="2"/>
    <x v="0"/>
    <s v="11-Oct-1996"/>
    <x v="1292"/>
    <s v="Tier - 2"/>
    <s v="Tier - 3"/>
    <s v="R1012"/>
    <n v="26"/>
  </r>
  <r>
    <n v="19.57"/>
    <n v="7.41"/>
    <s v="Yes"/>
    <x v="0"/>
    <s v="No"/>
    <n v="1"/>
    <s v="No"/>
    <x v="2"/>
    <x v="0"/>
    <s v="5-Jul-1997"/>
    <x v="1293"/>
    <s v="Tier - 2"/>
    <s v="Tier - 3"/>
    <s v="R1024"/>
    <n v="25"/>
  </r>
  <r>
    <n v="30.495000000000001"/>
    <n v="5.97"/>
    <s v="No"/>
    <x v="0"/>
    <s v="No"/>
    <n v="0"/>
    <s v="No"/>
    <x v="0"/>
    <x v="1"/>
    <s v="22-Dec-1997"/>
    <x v="1294"/>
    <s v="Tier - 2"/>
    <s v="Tier - 3"/>
    <s v="R1011"/>
    <n v="25"/>
  </r>
  <r>
    <n v="30.114999999999998"/>
    <n v="5.74"/>
    <s v="No"/>
    <x v="0"/>
    <s v="Yes"/>
    <n v="1"/>
    <s v="No"/>
    <x v="0"/>
    <x v="1"/>
    <s v="6-Jul-1997"/>
    <x v="1295"/>
    <s v="Tier - 2"/>
    <s v="Tier - 2"/>
    <s v="R1024"/>
    <n v="25"/>
  </r>
  <r>
    <n v="24.78"/>
    <n v="9.85"/>
    <s v="No"/>
    <x v="0"/>
    <s v="No"/>
    <n v="0"/>
    <s v="No"/>
    <x v="2"/>
    <x v="0"/>
    <s v="2-Aug-1997"/>
    <x v="1296"/>
    <s v="Tier - 2"/>
    <s v="Tier - 3"/>
    <s v="R1013"/>
    <n v="25"/>
  </r>
  <r>
    <n v="24.77"/>
    <n v="7.59"/>
    <s v="No"/>
    <x v="0"/>
    <s v="No"/>
    <n v="0"/>
    <s v="No"/>
    <x v="2"/>
    <x v="0"/>
    <s v="2-Sep-1997"/>
    <x v="1297"/>
    <s v="Tier - 2"/>
    <s v="Tier - 3"/>
    <s v="R1013"/>
    <n v="25"/>
  </r>
  <r>
    <n v="16.579999999999998"/>
    <n v="6.98"/>
    <s v="Yes"/>
    <x v="0"/>
    <s v="Yes"/>
    <n v="1"/>
    <s v="No"/>
    <x v="3"/>
    <x v="0"/>
    <s v="13-Nov-1991"/>
    <x v="1298"/>
    <s v="Tier - 3"/>
    <s v="Tier - 2"/>
    <s v="R1011"/>
    <n v="31"/>
  </r>
  <r>
    <n v="38.17"/>
    <n v="4.7300000000000004"/>
    <s v="Yes"/>
    <x v="0"/>
    <s v="No"/>
    <n v="0"/>
    <s v="No"/>
    <x v="0"/>
    <x v="2"/>
    <s v="2-Dec-1994"/>
    <x v="1299"/>
    <s v="Tier - 3"/>
    <s v="Tier - 1"/>
    <s v="R1016"/>
    <n v="28"/>
  </r>
  <r>
    <n v="39.424999999999997"/>
    <n v="4.76"/>
    <s v="Yes"/>
    <x v="0"/>
    <s v="No"/>
    <n v="0"/>
    <s v="No"/>
    <x v="0"/>
    <x v="2"/>
    <s v="6-Oct-2001"/>
    <x v="1300"/>
    <s v="Tier - 2"/>
    <s v="Tier - 1"/>
    <s v="R1017"/>
    <n v="21"/>
  </r>
  <r>
    <n v="33.44"/>
    <n v="6.24"/>
    <s v="Yes"/>
    <x v="0"/>
    <s v="No"/>
    <n v="0"/>
    <s v="No"/>
    <x v="0"/>
    <x v="1"/>
    <s v="3-Jul-2003"/>
    <x v="1301"/>
    <s v="Tier - 2"/>
    <s v="Tier - 3"/>
    <s v="R1011"/>
    <n v="19"/>
  </r>
  <r>
    <n v="33.344999999999999"/>
    <n v="5.44"/>
    <s v="Yes"/>
    <x v="0"/>
    <s v="No"/>
    <n v="0"/>
    <s v="No"/>
    <x v="0"/>
    <x v="2"/>
    <s v="17-Nov-1996"/>
    <x v="1302"/>
    <s v="Tier - 2"/>
    <s v="Tier - 2"/>
    <s v="R1012"/>
    <n v="26"/>
  </r>
  <r>
    <n v="38.79"/>
    <n v="5.08"/>
    <s v="No"/>
    <x v="0"/>
    <s v="Yes"/>
    <n v="1"/>
    <s v="No"/>
    <x v="0"/>
    <x v="2"/>
    <s v="5-Dec-2003"/>
    <x v="1303"/>
    <s v="Tier - 2"/>
    <s v="Tier - 2"/>
    <s v="R1025"/>
    <n v="19"/>
  </r>
  <r>
    <n v="30.684999999999999"/>
    <n v="4.87"/>
    <s v="No"/>
    <x v="0"/>
    <s v="Yes"/>
    <n v="1"/>
    <s v="No"/>
    <x v="0"/>
    <x v="2"/>
    <s v="18-Nov-2003"/>
    <x v="1304"/>
    <s v="Tier - 2"/>
    <s v="Tier - 1"/>
    <s v="R1021"/>
    <n v="19"/>
  </r>
  <r>
    <n v="22.135000000000002"/>
    <n v="8.17"/>
    <s v="No"/>
    <x v="0"/>
    <s v="No"/>
    <n v="0"/>
    <s v="No"/>
    <x v="2"/>
    <x v="0"/>
    <s v="20-Jun-1997"/>
    <x v="1305"/>
    <s v="Tier - 3"/>
    <s v="Tier - 3"/>
    <s v="R1017"/>
    <n v="25"/>
  </r>
  <r>
    <n v="33.33"/>
    <n v="7.61"/>
    <s v="No"/>
    <x v="0"/>
    <s v="No"/>
    <n v="0"/>
    <s v="No"/>
    <x v="0"/>
    <x v="0"/>
    <s v="1-Sep-1991"/>
    <x v="1306"/>
    <s v="Tier - 2"/>
    <s v="Tier - 1"/>
    <s v="R1013"/>
    <n v="31"/>
  </r>
  <r>
    <n v="31.13"/>
    <n v="10.1"/>
    <s v="No"/>
    <x v="0"/>
    <s v="No"/>
    <n v="0"/>
    <s v="No"/>
    <x v="0"/>
    <x v="0"/>
    <s v="28-Oct-1993"/>
    <x v="1307"/>
    <s v="Tier - 2"/>
    <s v="Tier - 1"/>
    <s v="R1011"/>
    <n v="29"/>
  </r>
  <r>
    <n v="28.9"/>
    <n v="11.24"/>
    <s v="No"/>
    <x v="0"/>
    <s v="No"/>
    <n v="0"/>
    <s v="No"/>
    <x v="1"/>
    <x v="0"/>
    <s v="23-Jun-1995"/>
    <x v="1308"/>
    <s v="Tier - 2"/>
    <s v="Tier - 3"/>
    <s v="R1012"/>
    <n v="27"/>
  </r>
  <r>
    <n v="43.31"/>
    <n v="6.1"/>
    <s v="Yes"/>
    <x v="1"/>
    <s v="No"/>
    <n v="1"/>
    <s v="No"/>
    <x v="0"/>
    <x v="1"/>
    <s v="7-Oct-1993"/>
    <x v="1309"/>
    <s v="Tier - 2"/>
    <s v="Tier - 2"/>
    <s v="R1013"/>
    <n v="29"/>
  </r>
  <r>
    <n v="22.8"/>
    <n v="6.98"/>
    <s v="No"/>
    <x v="0"/>
    <s v="No"/>
    <n v="0"/>
    <s v="No"/>
    <x v="2"/>
    <x v="0"/>
    <s v="13-Nov-1996"/>
    <x v="1310"/>
    <s v="Tier - 2"/>
    <s v="Tier - 2"/>
    <s v="R1024"/>
    <n v="26"/>
  </r>
  <r>
    <n v="19.09"/>
    <n v="4"/>
    <s v="Yes"/>
    <x v="0"/>
    <s v="No"/>
    <n v="1"/>
    <s v="No"/>
    <x v="2"/>
    <x v="2"/>
    <s v="10-Aug-1996"/>
    <x v="1311"/>
    <s v="Tier - 2"/>
    <s v="Tier - 3"/>
    <s v="R1013"/>
    <n v="26"/>
  </r>
  <r>
    <n v="23.37"/>
    <n v="4.2300000000000004"/>
    <s v="No"/>
    <x v="0"/>
    <s v="No"/>
    <n v="0"/>
    <s v="No"/>
    <x v="2"/>
    <x v="2"/>
    <s v="27-Oct-1996"/>
    <x v="1312"/>
    <s v="Tier - 2"/>
    <s v="Tier - 3"/>
    <s v="R1013"/>
    <n v="26"/>
  </r>
  <r>
    <n v="33.44"/>
    <n v="4.72"/>
    <s v="Yes"/>
    <x v="0"/>
    <s v="No"/>
    <n v="0"/>
    <s v="No"/>
    <x v="0"/>
    <x v="2"/>
    <s v="16-Jul-2004"/>
    <x v="1313"/>
    <s v="Tier - 2"/>
    <s v="Tier - 2"/>
    <s v="R1023"/>
    <n v="18"/>
  </r>
  <r>
    <n v="28.05"/>
    <n v="5.63"/>
    <s v="Yes"/>
    <x v="0"/>
    <s v="No"/>
    <n v="0"/>
    <s v="No"/>
    <x v="1"/>
    <x v="2"/>
    <s v="19-Dec-1996"/>
    <x v="1314"/>
    <s v="Tier - 2"/>
    <s v="Tier - 2"/>
    <s v="R1011"/>
    <n v="26"/>
  </r>
  <r>
    <n v="27.72"/>
    <n v="5.83"/>
    <s v="Yes"/>
    <x v="0"/>
    <s v="No"/>
    <n v="0"/>
    <s v="No"/>
    <x v="1"/>
    <x v="1"/>
    <s v="26-Dec-2001"/>
    <x v="1315"/>
    <s v="Tier - 2"/>
    <s v="Tier - 2"/>
    <s v="R1011"/>
    <n v="21"/>
  </r>
  <r>
    <n v="29.81"/>
    <n v="9.23"/>
    <s v="No"/>
    <x v="0"/>
    <s v="No"/>
    <n v="0"/>
    <s v="No"/>
    <x v="1"/>
    <x v="0"/>
    <s v="27-Aug-1986"/>
    <x v="1316"/>
    <s v="Tier - 2"/>
    <s v="Tier - 1"/>
    <s v="R1013"/>
    <n v="36"/>
  </r>
  <r>
    <n v="23.98"/>
    <n v="9.89"/>
    <s v="No"/>
    <x v="0"/>
    <s v="No"/>
    <n v="0"/>
    <s v="No"/>
    <x v="2"/>
    <x v="0"/>
    <s v="20-Jun-2000"/>
    <x v="1317"/>
    <s v="Tier - 2"/>
    <s v="Tier - 1"/>
    <s v="R1011"/>
    <n v="22"/>
  </r>
  <r>
    <n v="17.34"/>
    <n v="12"/>
    <s v="No"/>
    <x v="0"/>
    <s v="No"/>
    <n v="0"/>
    <s v="No"/>
    <x v="3"/>
    <x v="0"/>
    <s v="14-Sep-1987"/>
    <x v="1318"/>
    <s v="Tier - 2"/>
    <s v="Tier - 1"/>
    <s v="R1011"/>
    <n v="35"/>
  </r>
  <r>
    <n v="40.39"/>
    <n v="4.24"/>
    <s v="Yes"/>
    <x v="0"/>
    <s v="Yes"/>
    <n v="1"/>
    <s v="No"/>
    <x v="0"/>
    <x v="2"/>
    <s v="29-Jul-2003"/>
    <x v="1319"/>
    <s v="Tier - 2"/>
    <s v="Tier - 1"/>
    <s v="R1025"/>
    <n v="19"/>
  </r>
  <r>
    <n v="25.96"/>
    <n v="4.68"/>
    <s v="Yes"/>
    <x v="0"/>
    <s v="Yes"/>
    <n v="1"/>
    <s v="No"/>
    <x v="1"/>
    <x v="2"/>
    <s v="26-Jun-2004"/>
    <x v="1320"/>
    <s v="Tier - 2"/>
    <s v="Tier - 3"/>
    <s v="R1016"/>
    <n v="18"/>
  </r>
  <r>
    <n v="17.68"/>
    <n v="8.57"/>
    <s v="Yes"/>
    <x v="0"/>
    <s v="Yes"/>
    <n v="1"/>
    <s v="No"/>
    <x v="3"/>
    <x v="0"/>
    <s v="19-Sep-1996"/>
    <x v="1321"/>
    <s v="Tier - 3"/>
    <s v="Tier - 3"/>
    <s v="R1011"/>
    <n v="26"/>
  </r>
  <r>
    <n v="30.875"/>
    <n v="4.0999999999999996"/>
    <s v="No"/>
    <x v="0"/>
    <s v="No"/>
    <n v="0"/>
    <s v="No"/>
    <x v="0"/>
    <x v="2"/>
    <s v="18-Sep-1996"/>
    <x v="1322"/>
    <s v="Tier - 1"/>
    <s v="Tier - 2"/>
    <s v="R1015"/>
    <n v="26"/>
  </r>
  <r>
    <n v="30.81"/>
    <n v="4.49"/>
    <s v="No"/>
    <x v="0"/>
    <s v="No"/>
    <n v="0"/>
    <s v="No"/>
    <x v="0"/>
    <x v="2"/>
    <s v="22-Sep-1999"/>
    <x v="1323"/>
    <s v="Tier - 2"/>
    <s v="Tier - 2"/>
    <s v="R1013"/>
    <n v="23"/>
  </r>
  <r>
    <n v="36.85"/>
    <n v="8.8000000000000007"/>
    <s v="No"/>
    <x v="0"/>
    <s v="No"/>
    <n v="2"/>
    <s v="No"/>
    <x v="0"/>
    <x v="0"/>
    <s v="16-Sep-1998"/>
    <x v="1324"/>
    <s v="Tier - 3"/>
    <s v="Tier - 3"/>
    <s v="R1012"/>
    <n v="24"/>
  </r>
  <r>
    <n v="35.86"/>
    <n v="7.93"/>
    <s v="No"/>
    <x v="0"/>
    <s v="No"/>
    <n v="2"/>
    <s v="No"/>
    <x v="0"/>
    <x v="0"/>
    <s v="24-Aug-2003"/>
    <x v="1325"/>
    <s v="Tier - 2"/>
    <s v="Tier - 2"/>
    <s v="R1012"/>
    <n v="19"/>
  </r>
  <r>
    <n v="30.3"/>
    <n v="9.4499999999999993"/>
    <s v="No"/>
    <x v="0"/>
    <s v="No"/>
    <n v="2"/>
    <s v="No"/>
    <x v="0"/>
    <x v="0"/>
    <s v="15-Oct-1988"/>
    <x v="1326"/>
    <s v="Tier - 2"/>
    <s v="Tier - 1"/>
    <s v="R1013"/>
    <n v="34"/>
  </r>
  <r>
    <n v="32.015000000000001"/>
    <n v="7.67"/>
    <s v="No"/>
    <x v="0"/>
    <s v="No"/>
    <n v="0"/>
    <s v="No"/>
    <x v="0"/>
    <x v="0"/>
    <s v="22-Dec-1992"/>
    <x v="1327"/>
    <s v="Tier - 2"/>
    <s v="Tier - 3"/>
    <s v="R1011"/>
    <n v="30"/>
  </r>
  <r>
    <n v="25.06"/>
    <n v="10.53"/>
    <s v="No"/>
    <x v="0"/>
    <s v="No"/>
    <n v="2"/>
    <s v="No"/>
    <x v="1"/>
    <x v="0"/>
    <s v="24-Sep-1994"/>
    <x v="1328"/>
    <s v="Tier - 2"/>
    <s v="Tier - 3"/>
    <s v="R1012"/>
    <n v="28"/>
  </r>
  <r>
    <n v="18.829999999999998"/>
    <n v="10.08"/>
    <s v="Yes"/>
    <x v="0"/>
    <s v="No"/>
    <n v="0"/>
    <s v="No"/>
    <x v="2"/>
    <x v="0"/>
    <s v="9-Oct-1995"/>
    <x v="1329"/>
    <s v="Tier - 2"/>
    <s v="Tier - 3"/>
    <s v="R1024"/>
    <n v="27"/>
  </r>
  <r>
    <n v="47.52"/>
    <n v="11.39"/>
    <s v="Yes"/>
    <x v="0"/>
    <s v="No"/>
    <n v="1"/>
    <s v="No"/>
    <x v="0"/>
    <x v="0"/>
    <s v="10-Oct-1981"/>
    <x v="1330"/>
    <s v="Tier - 2"/>
    <s v="Tier - 1"/>
    <s v="R1013"/>
    <n v="41"/>
  </r>
  <r>
    <n v="37.82"/>
    <n v="6.36"/>
    <s v="No"/>
    <x v="0"/>
    <s v="No"/>
    <n v="0"/>
    <s v="No"/>
    <x v="0"/>
    <x v="1"/>
    <s v="18-Aug-1988"/>
    <x v="1331"/>
    <s v="Tier - 2"/>
    <s v="Tier - 1"/>
    <s v="R1012"/>
    <n v="34"/>
  </r>
  <r>
    <n v="44.16"/>
    <n v="5.31"/>
    <s v="Yes"/>
    <x v="0"/>
    <s v="No"/>
    <n v="0"/>
    <s v="No"/>
    <x v="0"/>
    <x v="2"/>
    <s v="23-Aug-1995"/>
    <x v="1332"/>
    <s v="Tier - 2"/>
    <s v="Tier - 3"/>
    <s v="R1011"/>
    <n v="27"/>
  </r>
  <r>
    <n v="37.049999999999997"/>
    <n v="4.74"/>
    <s v="No"/>
    <x v="0"/>
    <s v="Yes"/>
    <n v="1"/>
    <s v="No"/>
    <x v="0"/>
    <x v="2"/>
    <s v="11-Nov-2001"/>
    <x v="1333"/>
    <s v="Tier - 2"/>
    <s v="Tier - 2"/>
    <s v="R1012"/>
    <n v="21"/>
  </r>
  <r>
    <n v="18.66"/>
    <n v="11.35"/>
    <s v="No"/>
    <x v="0"/>
    <s v="No"/>
    <n v="0"/>
    <s v="No"/>
    <x v="2"/>
    <x v="0"/>
    <s v="27-Dec-1986"/>
    <x v="1334"/>
    <s v="Tier - 2"/>
    <s v="Tier - 2"/>
    <s v="R1013"/>
    <n v="36"/>
  </r>
  <r>
    <n v="36.200000000000003"/>
    <n v="6.81"/>
    <s v="Yes"/>
    <x v="0"/>
    <s v="No"/>
    <n v="1"/>
    <s v="No"/>
    <x v="0"/>
    <x v="0"/>
    <s v="6-Jun-1999"/>
    <x v="1335"/>
    <s v="Tier - 2"/>
    <s v="Tier - 3"/>
    <s v="R1011"/>
    <n v="24"/>
  </r>
  <r>
    <n v="18.87"/>
    <n v="8.06"/>
    <s v="No"/>
    <x v="0"/>
    <s v="No"/>
    <n v="0"/>
    <s v="No"/>
    <x v="2"/>
    <x v="0"/>
    <s v="4-Nov-1997"/>
    <x v="1336"/>
    <s v="Tier - 2"/>
    <s v="Tier - 2"/>
    <s v="R1012"/>
    <n v="25"/>
  </r>
  <r>
    <n v="32.299999999999997"/>
    <n v="6.74"/>
    <s v="Yes"/>
    <x v="0"/>
    <s v="No"/>
    <n v="1"/>
    <s v="No"/>
    <x v="0"/>
    <x v="0"/>
    <s v="12-Aug-1999"/>
    <x v="1337"/>
    <s v="Tier - 2"/>
    <s v="Tier - 2"/>
    <s v="R1011"/>
    <n v="23"/>
  </r>
  <r>
    <n v="22.64"/>
    <n v="6.54"/>
    <s v="Yes"/>
    <x v="0"/>
    <s v="No"/>
    <n v="2"/>
    <s v="No"/>
    <x v="2"/>
    <x v="0"/>
    <s v="4-Nov-1988"/>
    <x v="1338"/>
    <s v="Tier - 2"/>
    <s v="Tier - 1"/>
    <s v="R1013"/>
    <n v="34"/>
  </r>
  <r>
    <n v="28.69"/>
    <n v="5.4"/>
    <s v="No"/>
    <x v="0"/>
    <s v="No"/>
    <n v="0"/>
    <s v="No"/>
    <x v="1"/>
    <x v="2"/>
    <s v="11-Oct-1990"/>
    <x v="1339"/>
    <s v="Tier - 2"/>
    <s v="Tier - 1"/>
    <s v="R1013"/>
    <n v="32"/>
  </r>
  <r>
    <n v="28.16"/>
    <n v="5.58"/>
    <s v="Yes"/>
    <x v="0"/>
    <s v="No"/>
    <n v="0"/>
    <s v="No"/>
    <x v="1"/>
    <x v="2"/>
    <s v="17-Nov-1992"/>
    <x v="1340"/>
    <s v="Tier - 1"/>
    <s v="Tier - 2"/>
    <s v="R1014"/>
    <n v="30"/>
  </r>
  <r>
    <n v="45.54"/>
    <n v="5.84"/>
    <s v="No"/>
    <x v="0"/>
    <s v="Yes"/>
    <n v="1"/>
    <s v="No"/>
    <x v="0"/>
    <x v="1"/>
    <s v="8-Nov-1990"/>
    <x v="1341"/>
    <s v="Tier - 2"/>
    <s v="Tier - 3"/>
    <s v="R1011"/>
    <n v="32"/>
  </r>
  <r>
    <n v="28.7"/>
    <n v="4.2"/>
    <s v="No"/>
    <x v="0"/>
    <s v="No"/>
    <n v="0"/>
    <s v="No"/>
    <x v="1"/>
    <x v="2"/>
    <s v="14-Sep-1992"/>
    <x v="1342"/>
    <s v="Tier - 3"/>
    <s v="Tier - 1"/>
    <s v="R1011"/>
    <n v="30"/>
  </r>
  <r>
    <n v="27.74"/>
    <n v="6.06"/>
    <s v="Yes"/>
    <x v="0"/>
    <s v="No"/>
    <n v="0"/>
    <s v="No"/>
    <x v="1"/>
    <x v="1"/>
    <s v="6-Jul-1984"/>
    <x v="1343"/>
    <s v="Tier - 2"/>
    <s v="Tier - 3"/>
    <s v="R1013"/>
    <n v="38"/>
  </r>
  <r>
    <n v="36.954999999999998"/>
    <n v="7.57"/>
    <s v="No"/>
    <x v="0"/>
    <s v="No"/>
    <n v="0"/>
    <s v="No"/>
    <x v="0"/>
    <x v="0"/>
    <s v="10-Jul-2003"/>
    <x v="1344"/>
    <s v="Tier - 2"/>
    <s v="Tier - 2"/>
    <s v="R1021"/>
    <n v="19"/>
  </r>
  <r>
    <n v="30.69"/>
    <n v="6.15"/>
    <s v="No"/>
    <x v="0"/>
    <s v="No"/>
    <n v="0"/>
    <s v="No"/>
    <x v="0"/>
    <x v="1"/>
    <s v="14-Dec-1981"/>
    <x v="1345"/>
    <s v="Tier - 2"/>
    <s v="Tier - 2"/>
    <s v="R1013"/>
    <n v="41"/>
  </r>
  <r>
    <n v="24.984999999999999"/>
    <n v="4.5599999999999996"/>
    <s v="No"/>
    <x v="0"/>
    <s v="No"/>
    <n v="0"/>
    <s v="No"/>
    <x v="1"/>
    <x v="2"/>
    <s v="21-Oct-1995"/>
    <x v="1346"/>
    <s v="Tier - 2"/>
    <s v="Tier - 3"/>
    <s v="R1011"/>
    <n v="27"/>
  </r>
  <r>
    <n v="39.42"/>
    <n v="4.72"/>
    <s v="Yes"/>
    <x v="0"/>
    <s v="No"/>
    <n v="1"/>
    <s v="No"/>
    <x v="0"/>
    <x v="2"/>
    <s v="18-Aug-1988"/>
    <x v="1347"/>
    <s v="Tier - 2"/>
    <s v="Tier - 3"/>
    <s v="R1013"/>
    <n v="34"/>
  </r>
  <r>
    <n v="16.8"/>
    <n v="7.98"/>
    <s v="No"/>
    <x v="0"/>
    <s v="No"/>
    <n v="0"/>
    <s v="No"/>
    <x v="3"/>
    <x v="0"/>
    <s v="2-Dec-1989"/>
    <x v="1348"/>
    <s v="Tier - 2"/>
    <s v="Tier - 2"/>
    <s v="R1013"/>
    <n v="33"/>
  </r>
  <r>
    <n v="23.274999999999999"/>
    <n v="6.26"/>
    <s v="Yes"/>
    <x v="0"/>
    <s v="Yes"/>
    <n v="1"/>
    <s v="No"/>
    <x v="2"/>
    <x v="1"/>
    <s v="5-Nov-2004"/>
    <x v="1349"/>
    <s v="Tier - 2"/>
    <s v="Tier - 2"/>
    <s v="R1025"/>
    <n v="18"/>
  </r>
  <r>
    <n v="22.8"/>
    <n v="4.29"/>
    <s v="Yes"/>
    <x v="0"/>
    <s v="Yes"/>
    <n v="1"/>
    <s v="No"/>
    <x v="2"/>
    <x v="2"/>
    <s v="22-Aug-1994"/>
    <x v="1350"/>
    <s v="Tier - 2"/>
    <s v="Tier - 3"/>
    <s v="R1024"/>
    <n v="28"/>
  </r>
  <r>
    <n v="24.3"/>
    <n v="5.43"/>
    <s v="No"/>
    <x v="0"/>
    <s v="No"/>
    <n v="2"/>
    <s v="No"/>
    <x v="2"/>
    <x v="2"/>
    <s v="22-Jun-1993"/>
    <x v="1351"/>
    <s v="Tier - 2"/>
    <s v="Tier - 2"/>
    <s v="R1012"/>
    <n v="29"/>
  </r>
  <r>
    <n v="25.13"/>
    <n v="8"/>
    <s v="Yes"/>
    <x v="0"/>
    <s v="No"/>
    <n v="1"/>
    <s v="No"/>
    <x v="1"/>
    <x v="0"/>
    <s v="9-Sep-1986"/>
    <x v="1352"/>
    <s v="Tier - 2"/>
    <s v="Tier - 2"/>
    <s v="R1013"/>
    <n v="36"/>
  </r>
  <r>
    <n v="22.72"/>
    <n v="9.9600000000000009"/>
    <s v="Yes"/>
    <x v="0"/>
    <s v="No"/>
    <n v="2"/>
    <s v="No"/>
    <x v="2"/>
    <x v="0"/>
    <s v="28-Oct-1991"/>
    <x v="1353"/>
    <s v="Tier - 2"/>
    <s v="Tier - 2"/>
    <s v="R1013"/>
    <n v="31"/>
  </r>
  <r>
    <n v="32.6"/>
    <n v="6.8"/>
    <s v="Yes"/>
    <x v="0"/>
    <s v="No"/>
    <n v="0"/>
    <s v="No"/>
    <x v="0"/>
    <x v="0"/>
    <s v="25-Aug-1991"/>
    <x v="1354"/>
    <s v="Tier - 2"/>
    <s v="Tier - 1"/>
    <s v="R1013"/>
    <n v="31"/>
  </r>
  <r>
    <n v="17.28"/>
    <n v="6.22"/>
    <s v="Yes"/>
    <x v="0"/>
    <s v="No"/>
    <n v="2"/>
    <s v="No"/>
    <x v="3"/>
    <x v="1"/>
    <s v="24-Oct-1991"/>
    <x v="1355"/>
    <s v="Tier - 2"/>
    <s v="Tier - 3"/>
    <s v="R1011"/>
    <n v="31"/>
  </r>
  <r>
    <n v="27.92"/>
    <n v="5.79"/>
    <s v="No"/>
    <x v="0"/>
    <s v="No"/>
    <n v="1"/>
    <s v="No"/>
    <x v="1"/>
    <x v="1"/>
    <s v="21-Nov-1994"/>
    <x v="1356"/>
    <s v="Tier - 2"/>
    <s v="Tier - 1"/>
    <s v="R1013"/>
    <n v="28"/>
  </r>
  <r>
    <n v="38.284999999999997"/>
    <n v="5.41"/>
    <s v="No"/>
    <x v="0"/>
    <s v="No"/>
    <n v="0"/>
    <s v="No"/>
    <x v="0"/>
    <x v="2"/>
    <s v="24-Oct-1987"/>
    <x v="1357"/>
    <s v="Tier - 2"/>
    <s v="Tier - 3"/>
    <s v="R1013"/>
    <n v="35"/>
  </r>
  <r>
    <n v="16.48"/>
    <n v="11.05"/>
    <s v="No"/>
    <x v="0"/>
    <s v="No"/>
    <n v="0"/>
    <s v="No"/>
    <x v="3"/>
    <x v="0"/>
    <s v="13-Dec-1981"/>
    <x v="1358"/>
    <s v="Tier - 2"/>
    <s v="Tier - 1"/>
    <s v="R1013"/>
    <n v="41"/>
  </r>
  <r>
    <n v="38.57"/>
    <n v="6.27"/>
    <s v="No"/>
    <x v="0"/>
    <s v="No"/>
    <n v="0"/>
    <s v="No"/>
    <x v="0"/>
    <x v="1"/>
    <s v="28-Aug-1988"/>
    <x v="1359"/>
    <s v="Tier - 2"/>
    <s v="Tier - 3"/>
    <s v="R1013"/>
    <n v="34"/>
  </r>
  <r>
    <n v="43.85"/>
    <n v="4.7699999999999996"/>
    <s v="Yes"/>
    <x v="0"/>
    <s v="No"/>
    <n v="0"/>
    <s v="No"/>
    <x v="0"/>
    <x v="2"/>
    <s v="29-Sep-1981"/>
    <x v="1360"/>
    <s v="Tier - 2"/>
    <s v="Tier - 3"/>
    <s v="R1012"/>
    <n v="41"/>
  </r>
  <r>
    <n v="30.11"/>
    <n v="4.08"/>
    <s v="No"/>
    <x v="0"/>
    <s v="No"/>
    <n v="0"/>
    <s v="No"/>
    <x v="0"/>
    <x v="2"/>
    <s v="12-Aug-1994"/>
    <x v="1361"/>
    <s v="Tier - 3"/>
    <s v="Tier - 2"/>
    <s v="R1011"/>
    <n v="28"/>
  </r>
  <r>
    <n v="31.59"/>
    <n v="6.01"/>
    <s v="No"/>
    <x v="0"/>
    <s v="No"/>
    <n v="0"/>
    <s v="No"/>
    <x v="0"/>
    <x v="1"/>
    <s v="19-Aug-1991"/>
    <x v="1362"/>
    <s v="Tier - 3"/>
    <s v="Tier - 1"/>
    <s v="R1016"/>
    <n v="31"/>
  </r>
  <r>
    <n v="40.15"/>
    <n v="11.84"/>
    <s v="No"/>
    <x v="0"/>
    <s v="No"/>
    <n v="0"/>
    <s v="No"/>
    <x v="0"/>
    <x v="0"/>
    <s v="6-Jun-2001"/>
    <x v="1363"/>
    <s v="Tier - 2"/>
    <s v="Tier - 3"/>
    <s v="R1025"/>
    <n v="22"/>
  </r>
  <r>
    <n v="40.700000000000003"/>
    <n v="6.27"/>
    <s v="Yes"/>
    <x v="0"/>
    <s v="Yes"/>
    <n v="1"/>
    <s v="No"/>
    <x v="0"/>
    <x v="1"/>
    <s v="18-Oct-2001"/>
    <x v="1364"/>
    <s v="Tier - 2"/>
    <s v="Tier - 2"/>
    <s v="R1016"/>
    <n v="21"/>
  </r>
  <r>
    <n v="40.76"/>
    <n v="5.28"/>
    <s v="No"/>
    <x v="0"/>
    <s v="No"/>
    <n v="0"/>
    <s v="No"/>
    <x v="0"/>
    <x v="2"/>
    <s v="24-Jun-1990"/>
    <x v="1365"/>
    <s v="Tier - 1"/>
    <s v="Tier - 1"/>
    <s v="R1012"/>
    <n v="32"/>
  </r>
  <r>
    <n v="29.7"/>
    <n v="7.03"/>
    <s v="No"/>
    <x v="0"/>
    <s v="No"/>
    <n v="0"/>
    <s v="No"/>
    <x v="1"/>
    <x v="0"/>
    <s v="25-Jul-1991"/>
    <x v="1366"/>
    <s v="Tier - 2"/>
    <s v="Tier - 3"/>
    <s v="R1013"/>
    <n v="31"/>
  </r>
  <r>
    <n v="40.58"/>
    <n v="5.32"/>
    <s v="Yes"/>
    <x v="0"/>
    <s v="Yes"/>
    <n v="1"/>
    <s v="No"/>
    <x v="0"/>
    <x v="2"/>
    <s v="23-Oct-1996"/>
    <x v="1367"/>
    <s v="Tier - 1"/>
    <s v="Tier - 3"/>
    <s v="R1012"/>
    <n v="26"/>
  </r>
  <r>
    <n v="33.06"/>
    <n v="9.59"/>
    <s v="Yes"/>
    <x v="0"/>
    <s v="No"/>
    <n v="0"/>
    <s v="No"/>
    <x v="0"/>
    <x v="0"/>
    <s v="13-Jul-2004"/>
    <x v="1368"/>
    <s v="Tier - 2"/>
    <s v="Tier - 2"/>
    <s v="R1012"/>
    <n v="18"/>
  </r>
  <r>
    <n v="26.62"/>
    <n v="6.15"/>
    <s v="Yes"/>
    <x v="0"/>
    <s v="No"/>
    <n v="0"/>
    <s v="No"/>
    <x v="1"/>
    <x v="1"/>
    <s v="14-Sep-1993"/>
    <x v="1369"/>
    <s v="Tier - 2"/>
    <s v="Tier - 2"/>
    <s v="R1012"/>
    <n v="29"/>
  </r>
  <r>
    <n v="37.1"/>
    <n v="11.08"/>
    <s v="No"/>
    <x v="0"/>
    <s v="No"/>
    <n v="0"/>
    <s v="No"/>
    <x v="0"/>
    <x v="0"/>
    <s v="24-Nov-1997"/>
    <x v="1370"/>
    <s v="Tier - 3"/>
    <s v="Tier - 3"/>
    <s v="R1011"/>
    <n v="25"/>
  </r>
  <r>
    <n v="18.28"/>
    <n v="7.95"/>
    <s v="No"/>
    <x v="0"/>
    <s v="No"/>
    <n v="0"/>
    <s v="No"/>
    <x v="3"/>
    <x v="0"/>
    <s v="5-Jul-1985"/>
    <x v="1371"/>
    <s v="Tier - 2"/>
    <s v="Tier - 2"/>
    <s v="R1013"/>
    <n v="37"/>
  </r>
  <r>
    <n v="35.814999999999998"/>
    <n v="6.23"/>
    <s v="No"/>
    <x v="0"/>
    <s v="No"/>
    <n v="0"/>
    <s v="No"/>
    <x v="0"/>
    <x v="1"/>
    <s v="10-Jul-2000"/>
    <x v="1372"/>
    <s v="Tier - 2"/>
    <s v="Tier - 2"/>
    <s v="R1024"/>
    <n v="22"/>
  </r>
  <r>
    <n v="30.69"/>
    <n v="6.5"/>
    <s v="No"/>
    <x v="0"/>
    <s v="No"/>
    <n v="0"/>
    <s v="No"/>
    <x v="0"/>
    <x v="0"/>
    <s v="15-Jun-2002"/>
    <x v="1373"/>
    <s v="Tier - 2"/>
    <s v="Tier - 3"/>
    <s v="R1011"/>
    <n v="20"/>
  </r>
  <r>
    <n v="26.125"/>
    <n v="5.22"/>
    <s v="No"/>
    <x v="0"/>
    <s v="No"/>
    <n v="0"/>
    <s v="No"/>
    <x v="1"/>
    <x v="2"/>
    <s v="24-Oct-1988"/>
    <x v="1374"/>
    <s v="Tier - 3"/>
    <s v="Tier - 1"/>
    <s v="R1013"/>
    <n v="34"/>
  </r>
  <r>
    <n v="34.58"/>
    <n v="6.3"/>
    <s v="No"/>
    <x v="0"/>
    <s v="Yes"/>
    <n v="1"/>
    <s v="No"/>
    <x v="0"/>
    <x v="1"/>
    <s v="29-Sep-1993"/>
    <x v="1375"/>
    <s v="Tier - 2"/>
    <s v="Tier - 3"/>
    <s v="R1024"/>
    <n v="29"/>
  </r>
  <r>
    <n v="27.4"/>
    <n v="8.84"/>
    <s v="No"/>
    <x v="0"/>
    <s v="No"/>
    <n v="0"/>
    <s v="No"/>
    <x v="1"/>
    <x v="0"/>
    <s v="11-Nov-1993"/>
    <x v="1376"/>
    <s v="Tier - 2"/>
    <s v="Tier - 2"/>
    <s v="R1013"/>
    <n v="29"/>
  </r>
  <r>
    <n v="27.53"/>
    <n v="4.1100000000000003"/>
    <s v="No"/>
    <x v="0"/>
    <s v="No"/>
    <n v="1"/>
    <s v="No"/>
    <x v="1"/>
    <x v="2"/>
    <s v="10-Jul-1999"/>
    <x v="1377"/>
    <s v="Tier - 2"/>
    <s v="Tier - 3"/>
    <s v="R1021"/>
    <n v="23"/>
  </r>
  <r>
    <n v="33"/>
    <n v="4.57"/>
    <s v="No"/>
    <x v="0"/>
    <s v="No"/>
    <n v="0"/>
    <s v="No"/>
    <x v="0"/>
    <x v="2"/>
    <s v="11-Jul-1995"/>
    <x v="1378"/>
    <s v="Tier - 2"/>
    <s v="Tier - 2"/>
    <s v="R1012"/>
    <n v="27"/>
  </r>
  <r>
    <n v="25.78"/>
    <n v="11.06"/>
    <s v="Yes"/>
    <x v="0"/>
    <s v="No"/>
    <n v="0"/>
    <s v="No"/>
    <x v="1"/>
    <x v="0"/>
    <s v="29-Jul-1990"/>
    <x v="1379"/>
    <s v="Tier - 2"/>
    <s v="Tier - 3"/>
    <s v="R1013"/>
    <n v="32"/>
  </r>
  <r>
    <n v="22.66"/>
    <n v="10.68"/>
    <s v="No"/>
    <x v="0"/>
    <s v="No"/>
    <n v="0"/>
    <s v="No"/>
    <x v="2"/>
    <x v="0"/>
    <s v="8-Sep-1996"/>
    <x v="1380"/>
    <s v="Tier - 2"/>
    <s v="Tier - 2"/>
    <s v="R1011"/>
    <n v="26"/>
  </r>
  <r>
    <n v="38.81"/>
    <n v="6.14"/>
    <s v="Yes"/>
    <x v="0"/>
    <s v="No"/>
    <n v="1"/>
    <s v="No"/>
    <x v="0"/>
    <x v="1"/>
    <s v="22-Nov-1990"/>
    <x v="1381"/>
    <s v="Tier - 2"/>
    <s v="Tier - 2"/>
    <s v="R1011"/>
    <n v="32"/>
  </r>
  <r>
    <n v="38.51"/>
    <n v="5.45"/>
    <s v="Yes"/>
    <x v="0"/>
    <s v="No"/>
    <n v="0"/>
    <s v="No"/>
    <x v="0"/>
    <x v="2"/>
    <s v="1-Nov-1990"/>
    <x v="1382"/>
    <s v="Tier - 2"/>
    <s v="Tier - 2"/>
    <s v="R1013"/>
    <n v="32"/>
  </r>
  <r>
    <n v="22.98"/>
    <n v="6.14"/>
    <s v="Yes"/>
    <x v="0"/>
    <s v="No"/>
    <n v="0"/>
    <s v="No"/>
    <x v="2"/>
    <x v="1"/>
    <s v="10-Jul-1989"/>
    <x v="1383"/>
    <s v="Tier - 2"/>
    <s v="Tier - 1"/>
    <s v="R1013"/>
    <n v="33"/>
  </r>
  <r>
    <n v="15.65"/>
    <n v="7.85"/>
    <s v="No"/>
    <x v="0"/>
    <s v="No"/>
    <n v="0"/>
    <s v="No"/>
    <x v="3"/>
    <x v="0"/>
    <s v="13-Sep-2000"/>
    <x v="1384"/>
    <s v="Tier - 2"/>
    <s v="Tier - 1"/>
    <s v="R1015"/>
    <n v="22"/>
  </r>
  <r>
    <n v="39.97"/>
    <n v="4.09"/>
    <s v="No"/>
    <x v="0"/>
    <s v="No"/>
    <n v="1"/>
    <s v="No"/>
    <x v="0"/>
    <x v="2"/>
    <s v="11-Oct-1992"/>
    <x v="1385"/>
    <s v="Tier - 3"/>
    <s v="Tier - 3"/>
    <s v="R1012"/>
    <n v="30"/>
  </r>
  <r>
    <n v="37.22"/>
    <n v="4.62"/>
    <s v="No"/>
    <x v="0"/>
    <s v="Yes"/>
    <n v="1"/>
    <s v="No"/>
    <x v="0"/>
    <x v="2"/>
    <s v="7-Jul-1984"/>
    <x v="1386"/>
    <s v="Tier - 2"/>
    <s v="Tier - 1"/>
    <s v="R1013"/>
    <n v="38"/>
  </r>
  <r>
    <n v="41.325000000000003"/>
    <n v="5.77"/>
    <s v="No"/>
    <x v="0"/>
    <s v="No"/>
    <n v="0"/>
    <s v="No"/>
    <x v="0"/>
    <x v="1"/>
    <s v="10-Nov-1983"/>
    <x v="1387"/>
    <s v="Tier - 2"/>
    <s v="Tier - 1"/>
    <s v="R1013"/>
    <n v="39"/>
  </r>
  <r>
    <n v="40.31"/>
    <n v="5.84"/>
    <s v="No"/>
    <x v="0"/>
    <s v="No"/>
    <n v="0"/>
    <s v="No"/>
    <x v="0"/>
    <x v="1"/>
    <s v="26-Dec-1993"/>
    <x v="1388"/>
    <s v="Tier - 3"/>
    <s v="Tier - 3"/>
    <s v="R1015"/>
    <n v="29"/>
  </r>
  <r>
    <n v="29.48"/>
    <n v="4.91"/>
    <s v="No"/>
    <x v="0"/>
    <s v="No"/>
    <n v="0"/>
    <s v="No"/>
    <x v="1"/>
    <x v="2"/>
    <s v="30-Nov-1988"/>
    <x v="1389"/>
    <s v="Tier - 2"/>
    <s v="Tier - 1"/>
    <s v="R1013"/>
    <n v="34"/>
  </r>
  <r>
    <n v="33.155000000000001"/>
    <n v="5.07"/>
    <s v="No"/>
    <x v="0"/>
    <s v="No"/>
    <n v="0"/>
    <s v="No"/>
    <x v="0"/>
    <x v="2"/>
    <s v="16-Sep-1983"/>
    <x v="1390"/>
    <s v="Tier - 2"/>
    <s v="Tier - 1"/>
    <s v="R1013"/>
    <n v="39"/>
  </r>
  <r>
    <n v="42.85"/>
    <n v="5.81"/>
    <s v="Yes"/>
    <x v="0"/>
    <s v="No"/>
    <n v="0"/>
    <s v="No"/>
    <x v="0"/>
    <x v="1"/>
    <s v="18-Oct-2002"/>
    <x v="1391"/>
    <s v="Tier - 2"/>
    <s v="Tier - 1"/>
    <s v="R1012"/>
    <n v="20"/>
  </r>
  <r>
    <n v="32.340000000000003"/>
    <n v="11.2"/>
    <s v="No"/>
    <x v="0"/>
    <s v="No"/>
    <n v="0"/>
    <s v="No"/>
    <x v="0"/>
    <x v="0"/>
    <s v="1-Dec-1990"/>
    <x v="1392"/>
    <s v="Tier - 3"/>
    <s v="Tier - 2"/>
    <s v="R1013"/>
    <n v="32"/>
  </r>
  <r>
    <n v="27.5"/>
    <n v="10.75"/>
    <s v="No"/>
    <x v="0"/>
    <s v="No"/>
    <n v="0"/>
    <s v="No"/>
    <x v="1"/>
    <x v="0"/>
    <s v="14-Dec-1990"/>
    <x v="1393"/>
    <s v="Tier - 2"/>
    <s v="Tier - 3"/>
    <s v="R1011"/>
    <n v="32"/>
  </r>
  <r>
    <n v="25.8"/>
    <n v="7.8"/>
    <s v="No"/>
    <x v="0"/>
    <s v="No"/>
    <n v="0"/>
    <s v="No"/>
    <x v="1"/>
    <x v="0"/>
    <s v="21-Aug-1994"/>
    <x v="1394"/>
    <s v="Tier - 2"/>
    <s v="Tier - 3"/>
    <s v="R1012"/>
    <n v="28"/>
  </r>
  <r>
    <n v="25"/>
    <n v="7.04"/>
    <s v="No"/>
    <x v="0"/>
    <s v="No"/>
    <n v="0"/>
    <s v="No"/>
    <x v="1"/>
    <x v="0"/>
    <s v="6-Aug-1991"/>
    <x v="1395"/>
    <s v="Tier - 2"/>
    <s v="Tier - 1"/>
    <s v="R1012"/>
    <n v="31"/>
  </r>
  <r>
    <n v="41.2"/>
    <n v="4.18"/>
    <s v="Yes"/>
    <x v="0"/>
    <s v="No"/>
    <n v="0"/>
    <s v="No"/>
    <x v="0"/>
    <x v="2"/>
    <s v="18-Jun-1992"/>
    <x v="1396"/>
    <s v="Tier - 2"/>
    <s v="Tier - 3"/>
    <s v="R1024"/>
    <n v="30"/>
  </r>
  <r>
    <n v="17.78"/>
    <n v="8.19"/>
    <s v="No"/>
    <x v="0"/>
    <s v="No"/>
    <n v="0"/>
    <s v="No"/>
    <x v="3"/>
    <x v="0"/>
    <s v="28-Jun-1992"/>
    <x v="1397"/>
    <s v="Tier - 2"/>
    <s v="Tier - 1"/>
    <s v="R1011"/>
    <n v="30"/>
  </r>
  <r>
    <n v="40.119999999999997"/>
    <n v="6.22"/>
    <s v="Yes"/>
    <x v="0"/>
    <s v="Yes"/>
    <n v="1"/>
    <s v="No"/>
    <x v="0"/>
    <x v="1"/>
    <s v="4-Aug-1992"/>
    <x v="1398"/>
    <s v="Tier - 2"/>
    <s v="Tier - 2"/>
    <s v="R1013"/>
    <n v="30"/>
  </r>
  <r>
    <n v="19.350000000000001"/>
    <n v="8.2200000000000006"/>
    <s v="Yes"/>
    <x v="0"/>
    <s v="No"/>
    <n v="0"/>
    <s v="No"/>
    <x v="2"/>
    <x v="0"/>
    <s v="26-Nov-1998"/>
    <x v="1399"/>
    <s v="Tier - 2"/>
    <s v="Tier - 1"/>
    <s v="R1012"/>
    <n v="24"/>
  </r>
  <r>
    <n v="36.69"/>
    <n v="6.15"/>
    <s v="No"/>
    <x v="0"/>
    <s v="No"/>
    <n v="0"/>
    <s v="No"/>
    <x v="0"/>
    <x v="1"/>
    <s v="25-Jun-1989"/>
    <x v="1400"/>
    <s v="Tier - 2"/>
    <s v="Tier - 3"/>
    <s v="R1013"/>
    <n v="33"/>
  </r>
  <r>
    <n v="28.51"/>
    <n v="5.65"/>
    <s v="Yes"/>
    <x v="0"/>
    <s v="No"/>
    <n v="1"/>
    <s v="No"/>
    <x v="1"/>
    <x v="2"/>
    <s v="3-Oct-1995"/>
    <x v="1401"/>
    <s v="Tier - 2"/>
    <s v="Tier - 2"/>
    <s v="R1025"/>
    <n v="27"/>
  </r>
  <r>
    <n v="30.21"/>
    <n v="5.5"/>
    <s v="No"/>
    <x v="0"/>
    <s v="No"/>
    <n v="1"/>
    <s v="No"/>
    <x v="0"/>
    <x v="2"/>
    <s v="6-Sep-1997"/>
    <x v="1402"/>
    <s v="Tier - 2"/>
    <s v="Tier - 2"/>
    <s v="R1012"/>
    <n v="25"/>
  </r>
  <r>
    <n v="24.33"/>
    <n v="8"/>
    <s v="No"/>
    <x v="0"/>
    <s v="No"/>
    <n v="0"/>
    <s v="No"/>
    <x v="2"/>
    <x v="0"/>
    <s v="14-Dec-1998"/>
    <x v="1403"/>
    <s v="Tier - 2"/>
    <s v="Tier - 1"/>
    <s v="R1011"/>
    <n v="24"/>
  </r>
  <r>
    <n v="19.855"/>
    <n v="5.71"/>
    <s v="Yes"/>
    <x v="0"/>
    <s v="No"/>
    <n v="0"/>
    <s v="No"/>
    <x v="2"/>
    <x v="1"/>
    <s v="27-Jun-1992"/>
    <x v="1404"/>
    <s v="Tier - 3"/>
    <s v="Tier - 1"/>
    <s v="R1016"/>
    <n v="30"/>
  </r>
  <r>
    <n v="25.364999999999998"/>
    <n v="11.71"/>
    <s v="No"/>
    <x v="0"/>
    <s v="No"/>
    <n v="0"/>
    <s v="No"/>
    <x v="1"/>
    <x v="0"/>
    <s v="3-Nov-1991"/>
    <x v="1405"/>
    <s v="Tier - 2"/>
    <s v="Tier - 2"/>
    <s v="R1012"/>
    <n v="31"/>
  </r>
  <r>
    <n v="29.6"/>
    <n v="6.17"/>
    <s v="Yes"/>
    <x v="0"/>
    <s v="Yes"/>
    <n v="1"/>
    <s v="No"/>
    <x v="1"/>
    <x v="1"/>
    <s v="1-Dec-1991"/>
    <x v="1406"/>
    <s v="Tier - 3"/>
    <s v="Tier - 1"/>
    <s v="R1012"/>
    <n v="31"/>
  </r>
  <r>
    <n v="39.43"/>
    <n v="6.1"/>
    <s v="Yes"/>
    <x v="0"/>
    <s v="Yes"/>
    <n v="1"/>
    <s v="No"/>
    <x v="0"/>
    <x v="1"/>
    <s v="16-Jun-1982"/>
    <x v="1407"/>
    <s v="Tier - 2"/>
    <s v="Tier - 3"/>
    <s v="R1013"/>
    <n v="40"/>
  </r>
  <r>
    <n v="27.34"/>
    <n v="5.19"/>
    <s v="Yes"/>
    <x v="0"/>
    <s v="No"/>
    <n v="1"/>
    <s v="No"/>
    <x v="1"/>
    <x v="2"/>
    <s v="14-Oct-1995"/>
    <x v="1408"/>
    <s v="Tier - 3"/>
    <s v="Tier - 2"/>
    <s v="R1011"/>
    <n v="27"/>
  </r>
  <r>
    <n v="39.01"/>
    <n v="5.37"/>
    <s v="Yes"/>
    <x v="0"/>
    <s v="No"/>
    <n v="0"/>
    <s v="No"/>
    <x v="0"/>
    <x v="2"/>
    <s v="20-Nov-1983"/>
    <x v="1409"/>
    <s v="Tier - 2"/>
    <s v="Tier - 1"/>
    <s v="R1012"/>
    <n v="39"/>
  </r>
  <r>
    <n v="18.989999999999998"/>
    <n v="10.82"/>
    <s v="Yes"/>
    <x v="0"/>
    <s v="No"/>
    <n v="0"/>
    <s v="No"/>
    <x v="2"/>
    <x v="0"/>
    <s v="8-Jun-2003"/>
    <x v="1410"/>
    <s v="Tier - 2"/>
    <s v="Tier - 1"/>
    <s v="R1021"/>
    <n v="20"/>
  </r>
  <r>
    <n v="42.3"/>
    <n v="6.06"/>
    <s v="Yes"/>
    <x v="0"/>
    <s v="No"/>
    <n v="0"/>
    <s v="No"/>
    <x v="0"/>
    <x v="1"/>
    <s v="25-Nov-2000"/>
    <x v="1411"/>
    <s v="Tier - 2"/>
    <s v="Tier - 3"/>
    <s v="R1012"/>
    <n v="22"/>
  </r>
  <r>
    <n v="39.805"/>
    <n v="5.91"/>
    <s v="No"/>
    <x v="0"/>
    <s v="No"/>
    <n v="0"/>
    <s v="No"/>
    <x v="0"/>
    <x v="1"/>
    <s v="19-Dec-1988"/>
    <x v="1412"/>
    <s v="Tier - 2"/>
    <s v="Tier - 1"/>
    <s v="R1012"/>
    <n v="34"/>
  </r>
  <r>
    <n v="33.700000000000003"/>
    <n v="5.87"/>
    <s v="No"/>
    <x v="0"/>
    <s v="No"/>
    <n v="0"/>
    <s v="No"/>
    <x v="0"/>
    <x v="1"/>
    <s v="2-Nov-1994"/>
    <x v="1413"/>
    <s v="Tier - 2"/>
    <s v="Tier - 1"/>
    <s v="R1024"/>
    <n v="28"/>
  </r>
  <r>
    <n v="36.195"/>
    <n v="6.22"/>
    <s v="No"/>
    <x v="0"/>
    <s v="No"/>
    <n v="0"/>
    <s v="No"/>
    <x v="0"/>
    <x v="1"/>
    <s v="26-Oct-1994"/>
    <x v="1414"/>
    <s v="Tier - 2"/>
    <s v="Tier - 1"/>
    <s v="R1013"/>
    <n v="28"/>
  </r>
  <r>
    <n v="32.6"/>
    <n v="5.73"/>
    <s v="No"/>
    <x v="0"/>
    <s v="Yes"/>
    <n v="1"/>
    <s v="No"/>
    <x v="0"/>
    <x v="1"/>
    <s v="1-Jun-1991"/>
    <x v="1415"/>
    <s v="Tier - 2"/>
    <s v="Tier - 1"/>
    <s v="R1024"/>
    <n v="32"/>
  </r>
  <r>
    <n v="30.2"/>
    <n v="5.7"/>
    <s v="No"/>
    <x v="0"/>
    <s v="No"/>
    <n v="0"/>
    <s v="No"/>
    <x v="0"/>
    <x v="1"/>
    <s v="1-Nov-1994"/>
    <x v="1416"/>
    <s v="Tier - 2"/>
    <s v="Tier - 2"/>
    <s v="R1013"/>
    <n v="28"/>
  </r>
  <r>
    <n v="27.645"/>
    <n v="9.91"/>
    <s v="No"/>
    <x v="0"/>
    <s v="No"/>
    <n v="0"/>
    <s v="No"/>
    <x v="1"/>
    <x v="0"/>
    <s v="13-Sep-1991"/>
    <x v="1417"/>
    <s v="Tier - 2"/>
    <s v="Tier - 2"/>
    <s v="R1013"/>
    <n v="31"/>
  </r>
  <r>
    <n v="26.41"/>
    <n v="11.4"/>
    <s v="No"/>
    <x v="0"/>
    <s v="No"/>
    <n v="0"/>
    <s v="No"/>
    <x v="1"/>
    <x v="0"/>
    <s v="28-Aug-1990"/>
    <x v="1418"/>
    <s v="Tier - 2"/>
    <s v="Tier - 3"/>
    <s v="R1012"/>
    <n v="32"/>
  </r>
  <r>
    <n v="34.1"/>
    <n v="6.29"/>
    <s v="Yes"/>
    <x v="0"/>
    <s v="Yes"/>
    <n v="1"/>
    <s v="No"/>
    <x v="0"/>
    <x v="1"/>
    <s v="29-Nov-1997"/>
    <x v="1419"/>
    <s v="Tier - 2"/>
    <s v="Tier - 2"/>
    <s v="R1011"/>
    <n v="25"/>
  </r>
  <r>
    <n v="17.3"/>
    <n v="9.2799999999999994"/>
    <s v="No"/>
    <x v="0"/>
    <s v="No"/>
    <n v="0"/>
    <s v="No"/>
    <x v="3"/>
    <x v="0"/>
    <s v="18-Jul-1988"/>
    <x v="1420"/>
    <s v="Tier - 2"/>
    <s v="Tier - 2"/>
    <s v="R1013"/>
    <n v="34"/>
  </r>
  <r>
    <n v="35.020000000000003"/>
    <n v="4.78"/>
    <s v="No"/>
    <x v="0"/>
    <s v="Yes"/>
    <n v="1"/>
    <s v="No"/>
    <x v="0"/>
    <x v="2"/>
    <s v="11-Aug-1986"/>
    <x v="1421"/>
    <s v="Tier - 3"/>
    <s v="Tier - 2"/>
    <s v="R1013"/>
    <n v="36"/>
  </r>
  <r>
    <n v="37.1"/>
    <n v="8.8699999999999992"/>
    <s v="Yes"/>
    <x v="0"/>
    <s v="No"/>
    <n v="0"/>
    <s v="No"/>
    <x v="0"/>
    <x v="0"/>
    <s v="13-Jul-1986"/>
    <x v="1422"/>
    <s v="Tier - 2"/>
    <s v="Tier - 2"/>
    <s v="R1011"/>
    <n v="36"/>
  </r>
  <r>
    <n v="16.79"/>
    <n v="11.4"/>
    <s v="No"/>
    <x v="0"/>
    <s v="No"/>
    <n v="0"/>
    <s v="No"/>
    <x v="3"/>
    <x v="0"/>
    <s v="16-Sep-1988"/>
    <x v="1423"/>
    <s v="Tier - 2"/>
    <s v="Tier - 1"/>
    <s v="R1013"/>
    <n v="34"/>
  </r>
  <r>
    <n v="31.635000000000002"/>
    <n v="9.1300000000000008"/>
    <s v="Yes"/>
    <x v="0"/>
    <s v="No"/>
    <n v="0"/>
    <s v="No"/>
    <x v="0"/>
    <x v="0"/>
    <s v="15-Aug-1992"/>
    <x v="1424"/>
    <s v="Tier - 2"/>
    <s v="Tier - 3"/>
    <s v="R1020"/>
    <n v="30"/>
  </r>
  <r>
    <n v="24.19"/>
    <n v="6.22"/>
    <s v="Yes"/>
    <x v="0"/>
    <s v="Yes"/>
    <n v="1"/>
    <s v="No"/>
    <x v="2"/>
    <x v="1"/>
    <s v="29-Dec-1994"/>
    <x v="1425"/>
    <s v="Tier - 3"/>
    <s v="Tier - 1"/>
    <s v="R1017"/>
    <n v="28"/>
  </r>
  <r>
    <n v="35.29"/>
    <n v="5.9"/>
    <s v="No"/>
    <x v="0"/>
    <s v="Yes"/>
    <n v="1"/>
    <s v="No"/>
    <x v="0"/>
    <x v="1"/>
    <s v="4-Sep-1993"/>
    <x v="1426"/>
    <s v="Tier - 2"/>
    <s v="Tier - 3"/>
    <s v="R1012"/>
    <n v="29"/>
  </r>
  <r>
    <n v="35.299999999999997"/>
    <n v="4.45"/>
    <s v="No"/>
    <x v="0"/>
    <s v="No"/>
    <n v="0"/>
    <s v="No"/>
    <x v="0"/>
    <x v="2"/>
    <s v="23-Dec-1993"/>
    <x v="1427"/>
    <s v="Tier - 2"/>
    <s v="Tier - 2"/>
    <s v="R1012"/>
    <n v="29"/>
  </r>
  <r>
    <n v="35.64"/>
    <n v="6.17"/>
    <s v="No"/>
    <x v="0"/>
    <s v="Yes"/>
    <n v="1"/>
    <s v="No"/>
    <x v="0"/>
    <x v="1"/>
    <s v="8-Oct-1994"/>
    <x v="1428"/>
    <s v="Tier - 3"/>
    <s v="Tier - 2"/>
    <s v="R1016"/>
    <n v="28"/>
  </r>
  <r>
    <n v="33.1"/>
    <n v="4.93"/>
    <s v="No"/>
    <x v="0"/>
    <s v="No"/>
    <n v="0"/>
    <s v="No"/>
    <x v="0"/>
    <x v="2"/>
    <s v="24-Oct-1994"/>
    <x v="1429"/>
    <s v="Tier - 2"/>
    <s v="Tier - 3"/>
    <s v="R1017"/>
    <n v="28"/>
  </r>
  <r>
    <n v="26.41"/>
    <n v="7.32"/>
    <s v="Yes"/>
    <x v="0"/>
    <s v="No"/>
    <n v="1"/>
    <s v="No"/>
    <x v="1"/>
    <x v="0"/>
    <s v="28-Jun-1994"/>
    <x v="1430"/>
    <s v="Tier - 1"/>
    <s v="Tier - 2"/>
    <s v="R1013"/>
    <n v="28"/>
  </r>
  <r>
    <n v="29.9"/>
    <n v="5.27"/>
    <s v="No"/>
    <x v="0"/>
    <s v="Yes"/>
    <n v="1"/>
    <s v="No"/>
    <x v="0"/>
    <x v="2"/>
    <s v="8-Aug-1990"/>
    <x v="1431"/>
    <s v="Tier - 2"/>
    <s v="Tier - 3"/>
    <s v="R1012"/>
    <n v="32"/>
  </r>
  <r>
    <n v="25.24"/>
    <n v="5.82"/>
    <s v="No"/>
    <x v="0"/>
    <s v="No"/>
    <n v="1"/>
    <s v="No"/>
    <x v="1"/>
    <x v="1"/>
    <s v="15-Jul-1990"/>
    <x v="1432"/>
    <s v="Tier - 2"/>
    <s v="Tier - 3"/>
    <s v="R1012"/>
    <n v="32"/>
  </r>
  <r>
    <n v="25.08"/>
    <n v="5.8"/>
    <s v="No"/>
    <x v="0"/>
    <s v="Yes"/>
    <n v="1"/>
    <s v="No"/>
    <x v="1"/>
    <x v="1"/>
    <s v="4-Jul-1991"/>
    <x v="1433"/>
    <s v="Tier - 3"/>
    <s v="Tier - 3"/>
    <s v="R1013"/>
    <n v="31"/>
  </r>
  <r>
    <n v="29.164999999999999"/>
    <n v="4.87"/>
    <s v="No"/>
    <x v="1"/>
    <s v="No"/>
    <n v="1"/>
    <s v="No"/>
    <x v="1"/>
    <x v="2"/>
    <s v="20-Nov-1999"/>
    <x v="1434"/>
    <s v="Tier - 2"/>
    <s v="Tier - 2"/>
    <s v="R1012"/>
    <n v="23"/>
  </r>
  <r>
    <n v="15.05"/>
    <n v="8.1199999999999992"/>
    <s v="No"/>
    <x v="0"/>
    <s v="No"/>
    <n v="0"/>
    <s v="No"/>
    <x v="3"/>
    <x v="0"/>
    <s v="18-Jul-2004"/>
    <x v="1435"/>
    <s v="Tier - 2"/>
    <s v="Tier - 2"/>
    <s v="R1012"/>
    <n v="18"/>
  </r>
  <r>
    <n v="19.95"/>
    <n v="4.3600000000000003"/>
    <s v="No"/>
    <x v="0"/>
    <s v="No"/>
    <n v="2"/>
    <s v="No"/>
    <x v="2"/>
    <x v="2"/>
    <s v="12-Jul-1992"/>
    <x v="1436"/>
    <s v="Tier - 2"/>
    <s v="Tier - 3"/>
    <s v="R1012"/>
    <n v="30"/>
  </r>
  <r>
    <n v="16.66"/>
    <n v="9.16"/>
    <s v="No"/>
    <x v="0"/>
    <s v="No"/>
    <n v="0"/>
    <s v="No"/>
    <x v="3"/>
    <x v="0"/>
    <s v="26-Jun-1988"/>
    <x v="1437"/>
    <s v="Tier - 2"/>
    <s v="Tier - 1"/>
    <s v="R1017"/>
    <n v="34"/>
  </r>
  <r>
    <n v="16.62"/>
    <n v="9.14"/>
    <s v="No"/>
    <x v="0"/>
    <s v="No"/>
    <n v="0"/>
    <s v="No"/>
    <x v="3"/>
    <x v="0"/>
    <s v="13-Oct-1997"/>
    <x v="1438"/>
    <s v="Tier - 1"/>
    <s v="Tier - 2"/>
    <s v="R1013"/>
    <n v="25"/>
  </r>
  <r>
    <n v="15.36"/>
    <n v="5.49"/>
    <s v="Yes"/>
    <x v="0"/>
    <s v="No"/>
    <n v="2"/>
    <s v="No"/>
    <x v="3"/>
    <x v="2"/>
    <s v="27-Sep-1982"/>
    <x v="1439"/>
    <s v="Tier - 2"/>
    <s v="Tier - 3"/>
    <s v="R1013"/>
    <n v="40"/>
  </r>
  <r>
    <n v="27.74"/>
    <n v="5.96"/>
    <s v="Yes"/>
    <x v="0"/>
    <s v="No"/>
    <n v="0"/>
    <s v="No"/>
    <x v="1"/>
    <x v="1"/>
    <s v="2-Oct-2003"/>
    <x v="1440"/>
    <s v="Tier - 2"/>
    <s v="Tier - 3"/>
    <s v="R1026"/>
    <n v="19"/>
  </r>
  <r>
    <n v="22.44"/>
    <n v="4.62"/>
    <s v="Yes"/>
    <x v="0"/>
    <s v="No"/>
    <n v="0"/>
    <s v="No"/>
    <x v="2"/>
    <x v="2"/>
    <s v="5-Dec-1987"/>
    <x v="1441"/>
    <s v="Tier - 2"/>
    <s v="Tier - 3"/>
    <s v="R1012"/>
    <n v="35"/>
  </r>
  <r>
    <n v="37.049999999999997"/>
    <n v="9.9600000000000009"/>
    <s v="Yes"/>
    <x v="0"/>
    <s v="No"/>
    <n v="0"/>
    <s v="No"/>
    <x v="0"/>
    <x v="0"/>
    <s v="21-Dec-1988"/>
    <x v="1442"/>
    <s v="Tier - 2"/>
    <s v="Tier - 2"/>
    <s v="R1017"/>
    <n v="34"/>
  </r>
  <r>
    <n v="22.95"/>
    <n v="10.53"/>
    <s v="No"/>
    <x v="0"/>
    <s v="No"/>
    <n v="2"/>
    <s v="No"/>
    <x v="2"/>
    <x v="0"/>
    <s v="13-Aug-1992"/>
    <x v="1443"/>
    <s v="Tier - 2"/>
    <s v="Tier - 2"/>
    <s v="R1012"/>
    <n v="30"/>
  </r>
  <r>
    <n v="34.200000000000003"/>
    <n v="6.69"/>
    <s v="Yes"/>
    <x v="0"/>
    <s v="No"/>
    <n v="0"/>
    <s v="No"/>
    <x v="0"/>
    <x v="0"/>
    <s v="29-Jun-1993"/>
    <x v="1444"/>
    <s v="Tier - 2"/>
    <s v="Tier - 1"/>
    <s v="R1011"/>
    <n v="29"/>
  </r>
  <r>
    <n v="30.59"/>
    <n v="9.5500000000000007"/>
    <s v="Yes"/>
    <x v="0"/>
    <s v="No"/>
    <n v="0"/>
    <s v="No"/>
    <x v="0"/>
    <x v="0"/>
    <s v="13-Jun-1988"/>
    <x v="1445"/>
    <s v="Tier - 2"/>
    <s v="Tier - 2"/>
    <s v="R1011"/>
    <n v="34"/>
  </r>
  <r>
    <n v="25.51"/>
    <n v="6.05"/>
    <s v="No"/>
    <x v="0"/>
    <s v="No"/>
    <n v="0"/>
    <s v="No"/>
    <x v="1"/>
    <x v="1"/>
    <s v="17-Nov-1990"/>
    <x v="1446"/>
    <s v="Tier - 2"/>
    <s v="Tier - 1"/>
    <s v="R1024"/>
    <n v="32"/>
  </r>
  <r>
    <n v="29.04"/>
    <n v="10.56"/>
    <s v="Yes"/>
    <x v="0"/>
    <s v="No"/>
    <n v="1"/>
    <s v="No"/>
    <x v="1"/>
    <x v="0"/>
    <s v="22-Dec-2004"/>
    <x v="1447"/>
    <s v="Tier - 2"/>
    <s v="Tier - 2"/>
    <s v="R1024"/>
    <n v="18"/>
  </r>
  <r>
    <n v="22.135000000000002"/>
    <n v="10.81"/>
    <s v="Yes"/>
    <x v="0"/>
    <s v="No"/>
    <n v="1"/>
    <s v="No"/>
    <x v="2"/>
    <x v="0"/>
    <s v="20-Sep-1990"/>
    <x v="1448"/>
    <s v="Tier - 2"/>
    <s v="Tier - 2"/>
    <s v="R1013"/>
    <n v="32"/>
  </r>
  <r>
    <n v="21.375"/>
    <n v="4.32"/>
    <s v="No"/>
    <x v="0"/>
    <s v="No"/>
    <n v="0"/>
    <s v="No"/>
    <x v="2"/>
    <x v="2"/>
    <s v="25-Dec-1996"/>
    <x v="1449"/>
    <s v="Tier - 2"/>
    <s v="Tier - 2"/>
    <s v="R1024"/>
    <n v="26"/>
  </r>
  <r>
    <n v="29.19"/>
    <n v="4.37"/>
    <s v="No"/>
    <x v="0"/>
    <s v="No"/>
    <n v="0"/>
    <s v="No"/>
    <x v="1"/>
    <x v="2"/>
    <s v="2-Jul-2000"/>
    <x v="1450"/>
    <s v="Tier - 2"/>
    <s v="Tier - 3"/>
    <s v="R1011"/>
    <n v="22"/>
  </r>
  <r>
    <n v="31.92"/>
    <n v="4.8099999999999996"/>
    <s v="Yes"/>
    <x v="0"/>
    <s v="Yes"/>
    <n v="1"/>
    <s v="No"/>
    <x v="0"/>
    <x v="2"/>
    <s v="29-Jun-1998"/>
    <x v="1451"/>
    <s v="Tier - 2"/>
    <s v="Tier - 1"/>
    <s v="R1012"/>
    <n v="24"/>
  </r>
  <r>
    <n v="26.315000000000001"/>
    <n v="4.5599999999999996"/>
    <s v="Yes"/>
    <x v="0"/>
    <s v="Yes"/>
    <n v="1"/>
    <s v="No"/>
    <x v="1"/>
    <x v="2"/>
    <s v="22-Jun-1985"/>
    <x v="1452"/>
    <s v="Tier - 1"/>
    <s v="Tier - 1"/>
    <s v="R1011"/>
    <n v="37"/>
  </r>
  <r>
    <n v="35.299999999999997"/>
    <n v="4.3899999999999997"/>
    <s v="No"/>
    <x v="0"/>
    <s v="No"/>
    <n v="0"/>
    <s v="No"/>
    <x v="0"/>
    <x v="2"/>
    <s v="25-Oct-1996"/>
    <x v="1453"/>
    <s v="Tier - 2"/>
    <s v="Tier - 1"/>
    <s v="R1017"/>
    <n v="26"/>
  </r>
  <r>
    <n v="18.91"/>
    <n v="11.44"/>
    <s v="No"/>
    <x v="0"/>
    <s v="No"/>
    <n v="0"/>
    <s v="No"/>
    <x v="2"/>
    <x v="0"/>
    <s v="5-Aug-1990"/>
    <x v="1454"/>
    <s v="Tier - 3"/>
    <s v="Tier - 3"/>
    <s v="R1016"/>
    <n v="32"/>
  </r>
  <r>
    <n v="22.41"/>
    <n v="11.37"/>
    <s v="Yes"/>
    <x v="0"/>
    <s v="No"/>
    <n v="1"/>
    <s v="No"/>
    <x v="2"/>
    <x v="0"/>
    <s v="26-Sep-1990"/>
    <x v="1455"/>
    <s v="Tier - 2"/>
    <s v="Tier - 2"/>
    <s v="R1011"/>
    <n v="32"/>
  </r>
  <r>
    <n v="22.704999999999998"/>
    <n v="6.14"/>
    <s v="No"/>
    <x v="0"/>
    <s v="No"/>
    <n v="0"/>
    <s v="No"/>
    <x v="2"/>
    <x v="1"/>
    <s v="13-Jul-1990"/>
    <x v="1456"/>
    <s v="Tier - 2"/>
    <s v="Tier - 1"/>
    <s v="R1013"/>
    <n v="32"/>
  </r>
  <r>
    <n v="37.18"/>
    <n v="4.8899999999999997"/>
    <s v="No"/>
    <x v="0"/>
    <s v="No"/>
    <n v="0"/>
    <s v="No"/>
    <x v="0"/>
    <x v="2"/>
    <s v="18-Oct-1979"/>
    <x v="1457"/>
    <s v="Tier - 2"/>
    <s v="Tier - 1"/>
    <s v="R1013"/>
    <n v="43"/>
  </r>
  <r>
    <n v="35.97"/>
    <n v="4.5999999999999996"/>
    <s v="No"/>
    <x v="0"/>
    <s v="No"/>
    <n v="0"/>
    <s v="No"/>
    <x v="0"/>
    <x v="2"/>
    <s v="4-Oct-2003"/>
    <x v="1458"/>
    <s v="Tier - 2"/>
    <s v="Tier - 1"/>
    <s v="R1021"/>
    <n v="19"/>
  </r>
  <r>
    <n v="35.799999999999997"/>
    <n v="4.42"/>
    <s v="No"/>
    <x v="0"/>
    <s v="No"/>
    <n v="0"/>
    <s v="No"/>
    <x v="0"/>
    <x v="2"/>
    <s v="4-Sep-1990"/>
    <x v="1459"/>
    <s v="Tier - 3"/>
    <s v="Tier - 3"/>
    <s v="R1013"/>
    <n v="32"/>
  </r>
  <r>
    <n v="28.31"/>
    <n v="7.48"/>
    <s v="Yes"/>
    <x v="0"/>
    <s v="No"/>
    <n v="0"/>
    <s v="No"/>
    <x v="1"/>
    <x v="0"/>
    <s v="4-Dec-1977"/>
    <x v="1460"/>
    <s v="Tier - 2"/>
    <s v="Tier - 3"/>
    <s v="R1013"/>
    <n v="45"/>
  </r>
  <r>
    <n v="38.06"/>
    <n v="10.74"/>
    <s v="No"/>
    <x v="0"/>
    <s v="No"/>
    <n v="0"/>
    <s v="No"/>
    <x v="0"/>
    <x v="0"/>
    <s v="12-Aug-1981"/>
    <x v="1461"/>
    <s v="Tier - 2"/>
    <s v="Tier - 3"/>
    <s v="R1011"/>
    <n v="41"/>
  </r>
  <r>
    <n v="28"/>
    <n v="5.19"/>
    <s v="No"/>
    <x v="0"/>
    <s v="No"/>
    <n v="1"/>
    <s v="No"/>
    <x v="1"/>
    <x v="2"/>
    <s v="9-Oct-1992"/>
    <x v="1462"/>
    <s v="Tier - 2"/>
    <s v="Tier - 3"/>
    <s v="R1024"/>
    <n v="30"/>
  </r>
  <r>
    <n v="34.32"/>
    <n v="9.17"/>
    <s v="No"/>
    <x v="0"/>
    <s v="No"/>
    <n v="0"/>
    <s v="No"/>
    <x v="0"/>
    <x v="0"/>
    <s v="28-Sep-1992"/>
    <x v="1463"/>
    <s v="Tier - 2"/>
    <s v="Tier - 2"/>
    <s v="R1024"/>
    <n v="30"/>
  </r>
  <r>
    <n v="22.3"/>
    <n v="4.95"/>
    <s v="Yes"/>
    <x v="0"/>
    <s v="No"/>
    <n v="0"/>
    <s v="No"/>
    <x v="2"/>
    <x v="2"/>
    <s v="12-Aug-1994"/>
    <x v="1464"/>
    <s v="Tier - 2"/>
    <s v="Tier - 1"/>
    <s v="R1012"/>
    <n v="28"/>
  </r>
  <r>
    <n v="27.835000000000001"/>
    <n v="6.03"/>
    <s v="No"/>
    <x v="0"/>
    <s v="No"/>
    <n v="1"/>
    <s v="No"/>
    <x v="1"/>
    <x v="1"/>
    <s v="2-Jul-1980"/>
    <x v="1465"/>
    <s v="Tier - 2"/>
    <s v="Tier - 3"/>
    <s v="R1012"/>
    <n v="42"/>
  </r>
  <r>
    <n v="39.229999999999997"/>
    <n v="5.36"/>
    <s v="No"/>
    <x v="0"/>
    <s v="No"/>
    <n v="0"/>
    <s v="No"/>
    <x v="0"/>
    <x v="2"/>
    <s v="5-Sep-1986"/>
    <x v="1466"/>
    <s v="Tier - 2"/>
    <s v="Tier - 1"/>
    <s v="R1013"/>
    <n v="36"/>
  </r>
  <r>
    <n v="19.95"/>
    <n v="6.11"/>
    <s v="No"/>
    <x v="0"/>
    <s v="No"/>
    <n v="1"/>
    <s v="No"/>
    <x v="2"/>
    <x v="1"/>
    <s v="12-Oct-1991"/>
    <x v="1467"/>
    <s v="Tier - 2"/>
    <s v="Tier - 3"/>
    <s v="R1012"/>
    <n v="31"/>
  </r>
  <r>
    <n v="34.64"/>
    <n v="4.88"/>
    <s v="No"/>
    <x v="0"/>
    <s v="Yes"/>
    <n v="1"/>
    <s v="No"/>
    <x v="0"/>
    <x v="2"/>
    <s v="24-Nov-2004"/>
    <x v="1468"/>
    <s v="Tier - 2"/>
    <s v="Tier - 3"/>
    <s v="R1021"/>
    <n v="18"/>
  </r>
  <r>
    <n v="18.75"/>
    <n v="6.72"/>
    <s v="No"/>
    <x v="0"/>
    <s v="No"/>
    <n v="0"/>
    <s v="No"/>
    <x v="2"/>
    <x v="0"/>
    <s v="5-Jun-1987"/>
    <x v="1469"/>
    <s v="Tier - 2"/>
    <s v="Tier - 2"/>
    <s v="R1011"/>
    <n v="36"/>
  </r>
  <r>
    <n v="26.48"/>
    <n v="4.2"/>
    <s v="No"/>
    <x v="0"/>
    <s v="No"/>
    <n v="1"/>
    <s v="No"/>
    <x v="1"/>
    <x v="2"/>
    <s v="22-Nov-1987"/>
    <x v="1470"/>
    <s v="Tier - 3"/>
    <s v="Tier - 1"/>
    <s v="R1011"/>
    <n v="35"/>
  </r>
  <r>
    <n v="34.83"/>
    <n v="5.79"/>
    <s v="No"/>
    <x v="0"/>
    <s v="No"/>
    <n v="1"/>
    <s v="No"/>
    <x v="0"/>
    <x v="1"/>
    <s v="16-Aug-1992"/>
    <x v="1471"/>
    <s v="Tier - 2"/>
    <s v="Tier - 3"/>
    <s v="R1013"/>
    <n v="30"/>
  </r>
  <r>
    <n v="25.46"/>
    <n v="4.29"/>
    <s v="No"/>
    <x v="0"/>
    <s v="No"/>
    <n v="0"/>
    <s v="No"/>
    <x v="1"/>
    <x v="2"/>
    <s v="27-Sep-1987"/>
    <x v="1472"/>
    <s v="Tier - 3"/>
    <s v="Tier - 3"/>
    <s v="R1011"/>
    <n v="35"/>
  </r>
  <r>
    <n v="23.31"/>
    <n v="8.27"/>
    <s v="No"/>
    <x v="0"/>
    <s v="No"/>
    <n v="0"/>
    <s v="No"/>
    <x v="2"/>
    <x v="0"/>
    <s v="1-Aug-1989"/>
    <x v="1473"/>
    <s v="Tier - 2"/>
    <s v="Tier - 3"/>
    <s v="R1011"/>
    <n v="33"/>
  </r>
  <r>
    <n v="29"/>
    <n v="4.5599999999999996"/>
    <s v="No"/>
    <x v="0"/>
    <s v="No"/>
    <n v="0"/>
    <s v="No"/>
    <x v="1"/>
    <x v="2"/>
    <s v="9-Dec-1989"/>
    <x v="1474"/>
    <s v="Tier - 2"/>
    <s v="Tier - 3"/>
    <s v="R1013"/>
    <n v="33"/>
  </r>
  <r>
    <n v="32.869999999999997"/>
    <n v="5.33"/>
    <s v="No"/>
    <x v="0"/>
    <s v="No"/>
    <n v="0"/>
    <s v="No"/>
    <x v="0"/>
    <x v="2"/>
    <s v="22-Jun-1987"/>
    <x v="1475"/>
    <s v="Tier - 2"/>
    <s v="Tier - 3"/>
    <s v="R1013"/>
    <n v="35"/>
  </r>
  <r>
    <n v="26.18"/>
    <n v="5.63"/>
    <s v="No"/>
    <x v="0"/>
    <s v="No"/>
    <n v="0"/>
    <s v="No"/>
    <x v="1"/>
    <x v="2"/>
    <s v="16-Dec-1989"/>
    <x v="1476"/>
    <s v="Tier - 2"/>
    <s v="Tier - 1"/>
    <s v="R1013"/>
    <n v="33"/>
  </r>
  <r>
    <n v="25.3"/>
    <n v="5.12"/>
    <s v="No"/>
    <x v="0"/>
    <s v="No"/>
    <n v="0"/>
    <s v="No"/>
    <x v="1"/>
    <x v="2"/>
    <s v="3-Oct-1978"/>
    <x v="1477"/>
    <s v="Tier - 2"/>
    <s v="Tier - 3"/>
    <s v="R1013"/>
    <n v="44"/>
  </r>
  <r>
    <n v="36.94"/>
    <n v="5.15"/>
    <s v="Yes"/>
    <x v="0"/>
    <s v="No"/>
    <n v="1"/>
    <s v="No"/>
    <x v="0"/>
    <x v="2"/>
    <s v="3-Jul-1981"/>
    <x v="1478"/>
    <s v="Tier - 2"/>
    <s v="Tier - 1"/>
    <s v="R1013"/>
    <n v="41"/>
  </r>
  <r>
    <n v="22.86"/>
    <n v="7.5"/>
    <s v="No"/>
    <x v="0"/>
    <s v="No"/>
    <n v="0"/>
    <s v="No"/>
    <x v="2"/>
    <x v="0"/>
    <s v="1-Dec-1995"/>
    <x v="1479"/>
    <s v="Tier - 1"/>
    <s v="Tier - 2"/>
    <s v="Unknown"/>
    <n v="27"/>
  </r>
  <r>
    <n v="18.760000000000002"/>
    <n v="4.88"/>
    <s v="Yes"/>
    <x v="0"/>
    <s v="Yes"/>
    <n v="1"/>
    <s v="No"/>
    <x v="2"/>
    <x v="2"/>
    <s v="11-Dec-2000"/>
    <x v="1480"/>
    <s v="Tier - 2"/>
    <s v="Tier - 2"/>
    <s v="R1021"/>
    <n v="22"/>
  </r>
  <r>
    <n v="24.36"/>
    <n v="5.57"/>
    <s v="No"/>
    <x v="0"/>
    <s v="No"/>
    <n v="0"/>
    <s v="No"/>
    <x v="2"/>
    <x v="2"/>
    <s v="10-Sep-1992"/>
    <x v="1481"/>
    <s v="Tier - 3"/>
    <s v="Tier - 2"/>
    <s v="R1013"/>
    <n v="30"/>
  </r>
  <r>
    <n v="32.299999999999997"/>
    <n v="5.31"/>
    <s v="No"/>
    <x v="0"/>
    <s v="No"/>
    <n v="0"/>
    <s v="No"/>
    <x v="0"/>
    <x v="2"/>
    <s v="15-Oct-1984"/>
    <x v="1482"/>
    <s v="Tier - 2"/>
    <s v="Tier - 1"/>
    <s v="R1012"/>
    <n v="38"/>
  </r>
  <r>
    <n v="22.704999999999998"/>
    <n v="4.57"/>
    <s v="Yes"/>
    <x v="0"/>
    <s v="No"/>
    <n v="0"/>
    <s v="No"/>
    <x v="2"/>
    <x v="2"/>
    <s v="29-Sep-1995"/>
    <x v="1483"/>
    <s v="Tier - 2"/>
    <s v="Tier - 1"/>
    <s v="R1021"/>
    <n v="27"/>
  </r>
  <r>
    <n v="21.79"/>
    <n v="8.6999999999999993"/>
    <s v="Yes"/>
    <x v="0"/>
    <s v="No"/>
    <n v="1"/>
    <s v="No"/>
    <x v="2"/>
    <x v="0"/>
    <s v="13-Dec-1979"/>
    <x v="1484"/>
    <s v="Tier - 2"/>
    <s v="Tier - 3"/>
    <s v="R1013"/>
    <n v="43"/>
  </r>
  <r>
    <n v="24.52"/>
    <n v="4.76"/>
    <s v="No"/>
    <x v="0"/>
    <s v="No"/>
    <n v="0"/>
    <s v="No"/>
    <x v="2"/>
    <x v="2"/>
    <s v="11-Sep-1974"/>
    <x v="1485"/>
    <s v="Tier - 2"/>
    <s v="Tier - 2"/>
    <s v="R1013"/>
    <n v="48"/>
  </r>
  <r>
    <n v="39.520000000000003"/>
    <n v="11.81"/>
    <s v="No"/>
    <x v="0"/>
    <s v="No"/>
    <n v="0"/>
    <s v="No"/>
    <x v="0"/>
    <x v="0"/>
    <s v="7-Jun-2001"/>
    <x v="1486"/>
    <s v="Tier - 2"/>
    <s v="Tier - 3"/>
    <s v="R1021"/>
    <n v="22"/>
  </r>
  <r>
    <n v="24.49"/>
    <n v="4.67"/>
    <s v="No"/>
    <x v="0"/>
    <s v="No"/>
    <n v="0"/>
    <s v="No"/>
    <x v="2"/>
    <x v="2"/>
    <s v="27-Dec-1995"/>
    <x v="1487"/>
    <s v="Tier - 2"/>
    <s v="Tier - 3"/>
    <s v="R1017"/>
    <n v="27"/>
  </r>
  <r>
    <n v="26.315000000000001"/>
    <n v="6.02"/>
    <s v="No"/>
    <x v="0"/>
    <s v="No"/>
    <n v="0"/>
    <s v="No"/>
    <x v="1"/>
    <x v="1"/>
    <s v="1-Sep-1989"/>
    <x v="1488"/>
    <s v="Tier - 2"/>
    <s v="Tier - 3"/>
    <s v="R1011"/>
    <n v="33"/>
  </r>
  <r>
    <n v="22.58"/>
    <n v="7.46"/>
    <s v="No"/>
    <x v="0"/>
    <s v="No"/>
    <n v="0"/>
    <s v="No"/>
    <x v="2"/>
    <x v="0"/>
    <s v="29-Sep-1997"/>
    <x v="1489"/>
    <s v="Tier - 2"/>
    <s v="Tier - 3"/>
    <s v="R1012"/>
    <n v="25"/>
  </r>
  <r>
    <n v="19.475000000000001"/>
    <n v="4.74"/>
    <s v="No"/>
    <x v="0"/>
    <s v="No"/>
    <n v="1"/>
    <s v="No"/>
    <x v="2"/>
    <x v="2"/>
    <s v="10-Jul-1989"/>
    <x v="1490"/>
    <s v="Tier - 3"/>
    <s v="Tier - 2"/>
    <s v="R1013"/>
    <n v="33"/>
  </r>
  <r>
    <n v="26.33"/>
    <n v="4.79"/>
    <s v="No"/>
    <x v="0"/>
    <s v="No"/>
    <n v="0"/>
    <s v="No"/>
    <x v="1"/>
    <x v="2"/>
    <s v="28-Nov-1990"/>
    <x v="1491"/>
    <s v="Tier - 2"/>
    <s v="Tier - 3"/>
    <s v="R1013"/>
    <n v="32"/>
  </r>
  <r>
    <n v="17.29"/>
    <n v="5.35"/>
    <s v="Yes"/>
    <x v="0"/>
    <s v="No"/>
    <n v="0"/>
    <s v="No"/>
    <x v="3"/>
    <x v="2"/>
    <s v="23-Sep-1988"/>
    <x v="1492"/>
    <s v="Tier - 3"/>
    <s v="Tier - 3"/>
    <s v="R1012"/>
    <n v="34"/>
  </r>
  <r>
    <n v="42.88"/>
    <n v="4.87"/>
    <s v="No"/>
    <x v="1"/>
    <s v="No"/>
    <n v="1"/>
    <s v="No"/>
    <x v="0"/>
    <x v="2"/>
    <s v="10-Jul-1993"/>
    <x v="1493"/>
    <s v="Tier - 2"/>
    <s v="Tier - 1"/>
    <s v="R1012"/>
    <n v="29"/>
  </r>
  <r>
    <n v="32.200000000000003"/>
    <n v="10.09"/>
    <s v="Yes"/>
    <x v="0"/>
    <s v="No"/>
    <n v="0"/>
    <s v="No"/>
    <x v="0"/>
    <x v="0"/>
    <s v="18-Oct-1981"/>
    <x v="1494"/>
    <s v="Tier - 2"/>
    <s v="Tier - 3"/>
    <s v="R1013"/>
    <n v="41"/>
  </r>
  <r>
    <n v="18.75"/>
    <n v="5.47"/>
    <s v="Yes"/>
    <x v="0"/>
    <s v="Yes"/>
    <n v="1"/>
    <s v="No"/>
    <x v="2"/>
    <x v="2"/>
    <s v="21-Aug-2002"/>
    <x v="1495"/>
    <s v="Tier - 2"/>
    <s v="Tier - 1"/>
    <s v="R1017"/>
    <n v="20"/>
  </r>
  <r>
    <n v="22.36"/>
    <n v="8.6"/>
    <s v="No"/>
    <x v="0"/>
    <s v="No"/>
    <n v="0"/>
    <s v="No"/>
    <x v="2"/>
    <x v="0"/>
    <s v="10-Aug-1993"/>
    <x v="1496"/>
    <s v="Tier - 2"/>
    <s v="Tier - 2"/>
    <s v="R1012"/>
    <n v="29"/>
  </r>
  <r>
    <n v="23.94"/>
    <n v="10.74"/>
    <s v="Yes"/>
    <x v="0"/>
    <s v="No"/>
    <n v="0"/>
    <s v="No"/>
    <x v="2"/>
    <x v="0"/>
    <s v="23-Aug-1991"/>
    <x v="1497"/>
    <s v="Tier - 2"/>
    <s v="Tier - 3"/>
    <s v="R1011"/>
    <n v="31"/>
  </r>
  <r>
    <n v="30.1"/>
    <n v="4.3899999999999997"/>
    <s v="No"/>
    <x v="0"/>
    <s v="Yes"/>
    <n v="1"/>
    <s v="No"/>
    <x v="0"/>
    <x v="2"/>
    <s v="27-Nov-1991"/>
    <x v="1498"/>
    <s v="Tier - 2"/>
    <s v="Tier - 3"/>
    <s v="R1011"/>
    <n v="31"/>
  </r>
  <r>
    <n v="21.93"/>
    <n v="6.3"/>
    <s v="No"/>
    <x v="0"/>
    <s v="No"/>
    <n v="0"/>
    <s v="No"/>
    <x v="2"/>
    <x v="1"/>
    <s v="26-Jun-1974"/>
    <x v="1499"/>
    <s v="Tier - 2"/>
    <s v="Tier - 2"/>
    <s v="R1013"/>
    <n v="48"/>
  </r>
  <r>
    <n v="39.75"/>
    <n v="5.41"/>
    <s v="No"/>
    <x v="1"/>
    <s v="No"/>
    <n v="1"/>
    <s v="No"/>
    <x v="0"/>
    <x v="2"/>
    <s v="7-Nov-1973"/>
    <x v="1500"/>
    <s v="Tier - 2"/>
    <s v="Tier - 3"/>
    <s v="R1013"/>
    <n v="49"/>
  </r>
  <r>
    <n v="26.03"/>
    <n v="4.47"/>
    <s v="No"/>
    <x v="0"/>
    <s v="Yes"/>
    <n v="1"/>
    <s v="No"/>
    <x v="1"/>
    <x v="2"/>
    <s v="24-Jun-1988"/>
    <x v="1501"/>
    <s v="Tier - 2"/>
    <s v="Tier - 3"/>
    <s v="R1024"/>
    <n v="34"/>
  </r>
  <r>
    <n v="34.51"/>
    <n v="6.26"/>
    <s v="No"/>
    <x v="0"/>
    <s v="No"/>
    <n v="0"/>
    <s v="No"/>
    <x v="0"/>
    <x v="1"/>
    <s v="5-Oct-2001"/>
    <x v="1502"/>
    <s v="Tier - 2"/>
    <s v="Tier - 2"/>
    <s v="R1011"/>
    <n v="21"/>
  </r>
  <r>
    <n v="19.32"/>
    <n v="11.58"/>
    <s v="Yes"/>
    <x v="0"/>
    <s v="No"/>
    <n v="1"/>
    <s v="No"/>
    <x v="2"/>
    <x v="0"/>
    <s v="4-Sep-1988"/>
    <x v="1503"/>
    <s v="Tier - 2"/>
    <s v="Tier - 2"/>
    <s v="R1013"/>
    <n v="34"/>
  </r>
  <r>
    <n v="28.5"/>
    <n v="4.3600000000000003"/>
    <s v="No"/>
    <x v="0"/>
    <s v="No"/>
    <n v="0"/>
    <s v="No"/>
    <x v="1"/>
    <x v="2"/>
    <s v="9-Jun-1977"/>
    <x v="1504"/>
    <s v="Tier - 2"/>
    <s v="Tier - 3"/>
    <s v="R1013"/>
    <n v="45"/>
  </r>
  <r>
    <n v="30.875"/>
    <n v="4.1399999999999997"/>
    <s v="Yes"/>
    <x v="0"/>
    <s v="No"/>
    <n v="0"/>
    <s v="No"/>
    <x v="0"/>
    <x v="2"/>
    <s v="8-Jul-1988"/>
    <x v="1505"/>
    <s v="Tier - 2"/>
    <s v="Tier - 3"/>
    <s v="R1011"/>
    <n v="34"/>
  </r>
  <r>
    <n v="24.02"/>
    <n v="4.38"/>
    <s v="No"/>
    <x v="0"/>
    <s v="No"/>
    <n v="0"/>
    <s v="No"/>
    <x v="2"/>
    <x v="2"/>
    <s v="9-Nov-1988"/>
    <x v="1506"/>
    <s v="Tier - 2"/>
    <s v="Tier - 3"/>
    <s v="R1011"/>
    <n v="34"/>
  </r>
  <r>
    <n v="36.08"/>
    <n v="11.61"/>
    <s v="Yes"/>
    <x v="0"/>
    <s v="No"/>
    <n v="0"/>
    <s v="No"/>
    <x v="0"/>
    <x v="0"/>
    <s v="28-Dec-1985"/>
    <x v="1507"/>
    <s v="Tier - 1"/>
    <s v="Tier - 2"/>
    <s v="R1012"/>
    <n v="37"/>
  </r>
  <r>
    <n v="32.200000000000003"/>
    <n v="10.59"/>
    <s v="Yes"/>
    <x v="0"/>
    <s v="No"/>
    <n v="0"/>
    <s v="No"/>
    <x v="0"/>
    <x v="0"/>
    <s v="10-Sep-1991"/>
    <x v="1508"/>
    <s v="Tier - 3"/>
    <s v="Tier - 1"/>
    <s v="R1016"/>
    <n v="31"/>
  </r>
  <r>
    <n v="28.05"/>
    <n v="11.85"/>
    <s v="Yes"/>
    <x v="0"/>
    <s v="No"/>
    <n v="0"/>
    <s v="No"/>
    <x v="1"/>
    <x v="0"/>
    <s v="29-Jun-1986"/>
    <x v="1509"/>
    <s v="Tier - 2"/>
    <s v="Tier - 2"/>
    <s v="R1013"/>
    <n v="36"/>
  </r>
  <r>
    <n v="19"/>
    <n v="5.46"/>
    <s v="Yes"/>
    <x v="0"/>
    <s v="No"/>
    <n v="1"/>
    <s v="No"/>
    <x v="2"/>
    <x v="2"/>
    <s v="16-Oct-2001"/>
    <x v="1510"/>
    <s v="Tier - 2"/>
    <s v="Tier - 3"/>
    <s v="R1011"/>
    <n v="21"/>
  </r>
  <r>
    <n v="16.13"/>
    <n v="4.54"/>
    <s v="Yes"/>
    <x v="0"/>
    <s v="No"/>
    <n v="2"/>
    <s v="No"/>
    <x v="3"/>
    <x v="2"/>
    <s v="29-Jul-1997"/>
    <x v="1511"/>
    <s v="Tier - 2"/>
    <s v="Tier - 2"/>
    <s v="R1012"/>
    <n v="25"/>
  </r>
  <r>
    <n v="18.77"/>
    <n v="11.98"/>
    <s v="Yes"/>
    <x v="0"/>
    <s v="No"/>
    <n v="2"/>
    <s v="No"/>
    <x v="2"/>
    <x v="0"/>
    <s v="7-Sep-1980"/>
    <x v="1512"/>
    <s v="Tier - 2"/>
    <s v="Tier - 2"/>
    <s v="R1013"/>
    <n v="42"/>
  </r>
  <r>
    <n v="28.88"/>
    <n v="6.59"/>
    <s v="Yes"/>
    <x v="0"/>
    <s v="No"/>
    <n v="1"/>
    <s v="No"/>
    <x v="1"/>
    <x v="0"/>
    <s v="11-Jun-1993"/>
    <x v="1513"/>
    <s v="Tier - 2"/>
    <s v="Tier - 1"/>
    <s v="R1021"/>
    <n v="29"/>
  </r>
  <r>
    <n v="27.55"/>
    <n v="10.83"/>
    <s v="Yes"/>
    <x v="0"/>
    <s v="No"/>
    <n v="1"/>
    <s v="No"/>
    <x v="1"/>
    <x v="0"/>
    <s v="22-Nov-1978"/>
    <x v="1514"/>
    <s v="Tier - 2"/>
    <s v="Tier - 3"/>
    <s v="R1012"/>
    <n v="44"/>
  </r>
  <r>
    <n v="15.6"/>
    <n v="8.6"/>
    <s v="No"/>
    <x v="0"/>
    <s v="No"/>
    <n v="0"/>
    <s v="No"/>
    <x v="3"/>
    <x v="0"/>
    <s v="14-Jul-1997"/>
    <x v="1515"/>
    <s v="Tier - 3"/>
    <s v="Tier - 2"/>
    <s v="R1011"/>
    <n v="25"/>
  </r>
  <r>
    <n v="21.99"/>
    <n v="11.17"/>
    <s v="No"/>
    <x v="0"/>
    <s v="No"/>
    <n v="0"/>
    <s v="No"/>
    <x v="2"/>
    <x v="0"/>
    <s v="19-Jun-1999"/>
    <x v="1516"/>
    <s v="Tier - 2"/>
    <s v="Tier - 2"/>
    <s v="R1026"/>
    <n v="23"/>
  </r>
  <r>
    <n v="34.85"/>
    <n v="5.75"/>
    <s v="No"/>
    <x v="0"/>
    <s v="No"/>
    <n v="0"/>
    <s v="No"/>
    <x v="0"/>
    <x v="1"/>
    <s v="18-Nov-1987"/>
    <x v="1517"/>
    <s v="Tier - 2"/>
    <s v="Tier - 2"/>
    <s v="R1012"/>
    <n v="35"/>
  </r>
  <r>
    <n v="24.51"/>
    <n v="4.83"/>
    <s v="Yes"/>
    <x v="0"/>
    <s v="Yes"/>
    <n v="1"/>
    <s v="No"/>
    <x v="2"/>
    <x v="2"/>
    <s v="1-Nov-1988"/>
    <x v="1518"/>
    <s v="Tier - 2"/>
    <s v="Tier - 3"/>
    <s v="R1013"/>
    <n v="34"/>
  </r>
  <r>
    <n v="19.399999999999999"/>
    <n v="11.93"/>
    <s v="No"/>
    <x v="0"/>
    <s v="No"/>
    <n v="0"/>
    <s v="No"/>
    <x v="2"/>
    <x v="0"/>
    <s v="13-Sep-1987"/>
    <x v="1519"/>
    <s v="Tier - 1"/>
    <s v="Tier - 2"/>
    <s v="R1012"/>
    <n v="35"/>
  </r>
  <r>
    <n v="15.1"/>
    <n v="8.41"/>
    <s v="No"/>
    <x v="0"/>
    <s v="No"/>
    <n v="0"/>
    <s v="No"/>
    <x v="3"/>
    <x v="0"/>
    <s v="10-Dec-1993"/>
    <x v="1520"/>
    <s v="Tier - 2"/>
    <s v="Tier - 2"/>
    <s v="R1013"/>
    <n v="29"/>
  </r>
  <r>
    <n v="23.37"/>
    <n v="5.59"/>
    <s v="Yes"/>
    <x v="0"/>
    <s v="No"/>
    <n v="0"/>
    <s v="No"/>
    <x v="2"/>
    <x v="2"/>
    <s v="22-Aug-1984"/>
    <x v="1521"/>
    <s v="Tier - 2"/>
    <s v="Tier - 1"/>
    <s v="R1013"/>
    <n v="38"/>
  </r>
  <r>
    <n v="42.4"/>
    <n v="4.0599999999999996"/>
    <s v="No"/>
    <x v="0"/>
    <s v="No"/>
    <n v="0"/>
    <s v="No"/>
    <x v="0"/>
    <x v="2"/>
    <s v="22-Aug-1990"/>
    <x v="1522"/>
    <s v="Tier - 2"/>
    <s v="Tier - 2"/>
    <s v="R1024"/>
    <n v="32"/>
  </r>
  <r>
    <n v="28.405000000000001"/>
    <n v="7.02"/>
    <s v="Yes"/>
    <x v="0"/>
    <s v="No"/>
    <n v="0"/>
    <s v="No"/>
    <x v="1"/>
    <x v="0"/>
    <s v="9-Oct-1990"/>
    <x v="1523"/>
    <s v="Tier - 2"/>
    <s v="Tier - 2"/>
    <s v="R1011"/>
    <n v="32"/>
  </r>
  <r>
    <n v="23.4"/>
    <n v="4.47"/>
    <s v="No"/>
    <x v="0"/>
    <s v="No"/>
    <n v="0"/>
    <s v="No"/>
    <x v="2"/>
    <x v="2"/>
    <s v="29-Aug-1991"/>
    <x v="1524"/>
    <s v="Tier - 2"/>
    <s v="Tier - 2"/>
    <s v="R1012"/>
    <n v="31"/>
  </r>
  <r>
    <n v="33.44"/>
    <n v="4.54"/>
    <s v="No"/>
    <x v="0"/>
    <s v="No"/>
    <n v="0"/>
    <s v="No"/>
    <x v="0"/>
    <x v="2"/>
    <s v="16-Oct-1984"/>
    <x v="1525"/>
    <s v="Tier - 2"/>
    <s v="Tier - 1"/>
    <s v="R1013"/>
    <n v="38"/>
  </r>
  <r>
    <n v="21.12"/>
    <n v="4.99"/>
    <s v="No"/>
    <x v="0"/>
    <s v="No"/>
    <n v="1"/>
    <s v="No"/>
    <x v="2"/>
    <x v="2"/>
    <s v="12-Sep-1979"/>
    <x v="1526"/>
    <s v="Tier - 2"/>
    <s v="Tier - 2"/>
    <s v="R1013"/>
    <n v="43"/>
  </r>
  <r>
    <n v="18.48"/>
    <n v="10.84"/>
    <s v="Yes"/>
    <x v="0"/>
    <s v="No"/>
    <n v="2"/>
    <s v="No"/>
    <x v="3"/>
    <x v="0"/>
    <s v="6-Jun-2004"/>
    <x v="1527"/>
    <s v="Tier - 2"/>
    <s v="Tier - 2"/>
    <s v="R1022"/>
    <n v="19"/>
  </r>
  <r>
    <n v="16.815000000000001"/>
    <n v="5.63"/>
    <s v="No"/>
    <x v="0"/>
    <s v="No"/>
    <n v="1"/>
    <s v="No"/>
    <x v="3"/>
    <x v="2"/>
    <s v="24-Oct-1983"/>
    <x v="1528"/>
    <s v="Tier - 2"/>
    <s v="Tier - 2"/>
    <s v="R1012"/>
    <n v="39"/>
  </r>
  <r>
    <n v="26.72"/>
    <n v="4.1399999999999997"/>
    <s v="No"/>
    <x v="0"/>
    <s v="No"/>
    <n v="0"/>
    <s v="No"/>
    <x v="1"/>
    <x v="2"/>
    <s v="17-Jun-1993"/>
    <x v="1529"/>
    <s v="Tier - 3"/>
    <s v="Tier - 3"/>
    <s v="R1017"/>
    <n v="29"/>
  </r>
  <r>
    <n v="41.42"/>
    <n v="5.17"/>
    <s v="No"/>
    <x v="0"/>
    <s v="Yes"/>
    <n v="1"/>
    <s v="No"/>
    <x v="0"/>
    <x v="2"/>
    <s v="6-Jun-1995"/>
    <x v="1530"/>
    <s v="Tier - 2"/>
    <s v="Tier - 2"/>
    <s v="R1025"/>
    <n v="28"/>
  </r>
  <r>
    <n v="20.69"/>
    <n v="6.93"/>
    <s v="No"/>
    <x v="0"/>
    <s v="No"/>
    <n v="2"/>
    <s v="No"/>
    <x v="2"/>
    <x v="0"/>
    <s v="29-Jun-1987"/>
    <x v="1531"/>
    <s v="Tier - 2"/>
    <s v="Tier - 1"/>
    <s v="R1024"/>
    <n v="35"/>
  </r>
  <r>
    <n v="41.23"/>
    <n v="4.24"/>
    <s v="No"/>
    <x v="0"/>
    <s v="No"/>
    <n v="0"/>
    <s v="No"/>
    <x v="0"/>
    <x v="2"/>
    <s v="26-Dec-1987"/>
    <x v="1532"/>
    <s v="Tier - 2"/>
    <s v="Tier - 2"/>
    <s v="R1011"/>
    <n v="35"/>
  </r>
  <r>
    <n v="29.9"/>
    <n v="5.91"/>
    <s v="No"/>
    <x v="0"/>
    <s v="No"/>
    <n v="0"/>
    <s v="No"/>
    <x v="0"/>
    <x v="1"/>
    <s v="5-Jul-1987"/>
    <x v="1533"/>
    <s v="Tier - 2"/>
    <s v="Tier - 2"/>
    <s v="R1013"/>
    <n v="35"/>
  </r>
  <r>
    <n v="34.104999999999997"/>
    <n v="5.93"/>
    <s v="No"/>
    <x v="0"/>
    <s v="No"/>
    <n v="0"/>
    <s v="No"/>
    <x v="0"/>
    <x v="1"/>
    <s v="9-Sep-1987"/>
    <x v="1534"/>
    <s v="Tier - 2"/>
    <s v="Tier - 3"/>
    <s v="R1011"/>
    <n v="35"/>
  </r>
  <r>
    <n v="24.97"/>
    <n v="5.66"/>
    <s v="No"/>
    <x v="0"/>
    <s v="No"/>
    <n v="0"/>
    <s v="No"/>
    <x v="1"/>
    <x v="2"/>
    <s v="6-Jul-1990"/>
    <x v="1535"/>
    <s v="Tier - 3"/>
    <s v="Tier - 3"/>
    <s v="R1011"/>
    <n v="32"/>
  </r>
  <r>
    <n v="34.799999999999997"/>
    <n v="4.1900000000000004"/>
    <s v="No"/>
    <x v="0"/>
    <s v="No"/>
    <n v="1"/>
    <s v="No"/>
    <x v="0"/>
    <x v="2"/>
    <s v="25-Nov-1989"/>
    <x v="1536"/>
    <s v="Tier - 2"/>
    <s v="Tier - 2"/>
    <s v="R1012"/>
    <n v="33"/>
  </r>
  <r>
    <n v="32.965000000000003"/>
    <n v="9.2100000000000009"/>
    <s v="Yes"/>
    <x v="0"/>
    <s v="No"/>
    <n v="0"/>
    <s v="No"/>
    <x v="0"/>
    <x v="0"/>
    <s v="19-Jul-1989"/>
    <x v="1537"/>
    <s v="Tier - 2"/>
    <s v="Tier - 2"/>
    <s v="R1012"/>
    <n v="33"/>
  </r>
  <r>
    <n v="27.265000000000001"/>
    <n v="5.51"/>
    <s v="No"/>
    <x v="0"/>
    <s v="No"/>
    <n v="1"/>
    <s v="No"/>
    <x v="1"/>
    <x v="2"/>
    <s v="25-Oct-1986"/>
    <x v="1538"/>
    <s v="Tier - 2"/>
    <s v="Tier - 2"/>
    <s v="R1012"/>
    <n v="36"/>
  </r>
  <r>
    <n v="17.059999999999999"/>
    <n v="8.5"/>
    <s v="No"/>
    <x v="0"/>
    <s v="No"/>
    <n v="0"/>
    <s v="No"/>
    <x v="3"/>
    <x v="0"/>
    <s v="20-Sep-1986"/>
    <x v="1539"/>
    <s v="Tier - 2"/>
    <s v="Tier - 2"/>
    <s v="R1012"/>
    <n v="36"/>
  </r>
  <r>
    <n v="36.29"/>
    <n v="6.23"/>
    <s v="No"/>
    <x v="0"/>
    <s v="No"/>
    <n v="0"/>
    <s v="No"/>
    <x v="0"/>
    <x v="1"/>
    <s v="1-Sep-1987"/>
    <x v="1540"/>
    <s v="Tier - 2"/>
    <s v="Tier - 2"/>
    <s v="R1013"/>
    <n v="35"/>
  </r>
  <r>
    <n v="28.594999999999999"/>
    <n v="8.5299999999999994"/>
    <s v="Yes"/>
    <x v="0"/>
    <s v="No"/>
    <n v="1"/>
    <s v="No"/>
    <x v="1"/>
    <x v="0"/>
    <s v="12-Nov-1974"/>
    <x v="1541"/>
    <s v="Tier - 2"/>
    <s v="Tier - 2"/>
    <s v="R1012"/>
    <n v="48"/>
  </r>
  <r>
    <n v="17.8"/>
    <n v="5.75"/>
    <s v="Yes"/>
    <x v="0"/>
    <s v="Yes"/>
    <n v="1"/>
    <s v="No"/>
    <x v="3"/>
    <x v="1"/>
    <s v="22-Aug-2004"/>
    <x v="1542"/>
    <s v="Tier - 2"/>
    <s v="Tier - 2"/>
    <s v="R1022"/>
    <n v="18"/>
  </r>
  <r>
    <n v="21.4"/>
    <n v="5.6"/>
    <s v="No"/>
    <x v="0"/>
    <s v="No"/>
    <n v="0"/>
    <s v="No"/>
    <x v="2"/>
    <x v="2"/>
    <s v="9-Sep-2000"/>
    <x v="1543"/>
    <s v="Tier - 2"/>
    <s v="Tier - 3"/>
    <s v="R1012"/>
    <n v="22"/>
  </r>
  <r>
    <n v="23.01"/>
    <n v="4.68"/>
    <s v="No"/>
    <x v="0"/>
    <s v="No"/>
    <n v="0"/>
    <s v="No"/>
    <x v="2"/>
    <x v="2"/>
    <s v="13-Nov-1994"/>
    <x v="1544"/>
    <s v="Tier - 2"/>
    <s v="Tier - 2"/>
    <s v="R1012"/>
    <n v="28"/>
  </r>
  <r>
    <n v="19.86"/>
    <n v="5.62"/>
    <s v="Yes"/>
    <x v="0"/>
    <s v="No"/>
    <n v="0"/>
    <s v="No"/>
    <x v="2"/>
    <x v="2"/>
    <s v="2-Sep-1974"/>
    <x v="1545"/>
    <s v="Tier - 2"/>
    <s v="Tier - 1"/>
    <s v="R1012"/>
    <n v="48"/>
  </r>
  <r>
    <n v="33.58"/>
    <n v="5.08"/>
    <s v="No"/>
    <x v="0"/>
    <s v="No"/>
    <n v="0"/>
    <s v="No"/>
    <x v="0"/>
    <x v="2"/>
    <s v="18-Jun-1992"/>
    <x v="1546"/>
    <s v="Tier - 2"/>
    <s v="Tier - 1"/>
    <s v="R1011"/>
    <n v="30"/>
  </r>
  <r>
    <n v="29.81"/>
    <n v="5.28"/>
    <s v="No"/>
    <x v="0"/>
    <s v="No"/>
    <n v="0"/>
    <s v="No"/>
    <x v="1"/>
    <x v="2"/>
    <s v="28-Aug-1991"/>
    <x v="1547"/>
    <s v="Tier - 2"/>
    <s v="Tier - 1"/>
    <s v="R1012"/>
    <n v="31"/>
  </r>
  <r>
    <n v="27.4"/>
    <n v="4.6100000000000003"/>
    <s v="No"/>
    <x v="0"/>
    <s v="No"/>
    <n v="0"/>
    <s v="No"/>
    <x v="1"/>
    <x v="2"/>
    <s v="15-Dec-1972"/>
    <x v="1548"/>
    <s v="Tier - 2"/>
    <s v="Tier - 3"/>
    <s v="R1013"/>
    <n v="50"/>
  </r>
  <r>
    <n v="17.98"/>
    <n v="6.57"/>
    <s v="Yes"/>
    <x v="0"/>
    <s v="No"/>
    <n v="2"/>
    <s v="No"/>
    <x v="3"/>
    <x v="0"/>
    <s v="7-Nov-1989"/>
    <x v="1549"/>
    <s v="Tier - 2"/>
    <s v="Tier - 3"/>
    <s v="R1024"/>
    <n v="33"/>
  </r>
  <r>
    <n v="37.9"/>
    <n v="5.83"/>
    <s v="No"/>
    <x v="0"/>
    <s v="No"/>
    <n v="0"/>
    <s v="No"/>
    <x v="0"/>
    <x v="1"/>
    <s v="1-Jun-1986"/>
    <x v="1550"/>
    <s v="Tier - 2"/>
    <s v="Tier - 2"/>
    <s v="R1012"/>
    <n v="37"/>
  </r>
  <r>
    <n v="25.27"/>
    <n v="6.98"/>
    <s v="Yes"/>
    <x v="0"/>
    <s v="No"/>
    <n v="0"/>
    <s v="No"/>
    <x v="1"/>
    <x v="0"/>
    <s v="18-Nov-1989"/>
    <x v="1551"/>
    <s v="Tier - 2"/>
    <s v="Tier - 1"/>
    <s v="R1011"/>
    <n v="33"/>
  </r>
  <r>
    <n v="29.26"/>
    <n v="4.03"/>
    <s v="No"/>
    <x v="0"/>
    <s v="No"/>
    <n v="1"/>
    <s v="No"/>
    <x v="1"/>
    <x v="2"/>
    <s v="22-Jul-1986"/>
    <x v="1552"/>
    <s v="Tier - 2"/>
    <s v="Tier - 3"/>
    <s v="R1012"/>
    <n v="36"/>
  </r>
  <r>
    <n v="27.835000000000001"/>
    <n v="4.5599999999999996"/>
    <s v="No"/>
    <x v="0"/>
    <s v="No"/>
    <n v="1"/>
    <s v="No"/>
    <x v="1"/>
    <x v="2"/>
    <s v="1-Jun-1984"/>
    <x v="1553"/>
    <s v="Tier - 2"/>
    <s v="Tier - 3"/>
    <s v="R1011"/>
    <n v="39"/>
  </r>
  <r>
    <n v="46.53"/>
    <n v="5.38"/>
    <s v="Yes"/>
    <x v="0"/>
    <s v="No"/>
    <n v="0"/>
    <s v="No"/>
    <x v="0"/>
    <x v="2"/>
    <s v="8-Aug-1988"/>
    <x v="1554"/>
    <s v="Tier - 2"/>
    <s v="Tier - 3"/>
    <s v="R1012"/>
    <n v="34"/>
  </r>
  <r>
    <n v="20.58"/>
    <n v="11.04"/>
    <s v="Yes"/>
    <x v="0"/>
    <s v="No"/>
    <n v="1"/>
    <s v="No"/>
    <x v="2"/>
    <x v="0"/>
    <s v="6-Nov-1989"/>
    <x v="1555"/>
    <s v="Tier - 2"/>
    <s v="Tier - 3"/>
    <s v="R1013"/>
    <n v="33"/>
  </r>
  <r>
    <n v="19.53"/>
    <n v="6.09"/>
    <s v="Yes"/>
    <x v="0"/>
    <s v="No"/>
    <n v="0"/>
    <s v="No"/>
    <x v="2"/>
    <x v="1"/>
    <s v="3-Sep-1984"/>
    <x v="1556"/>
    <s v="Tier - 2"/>
    <s v="Tier - 2"/>
    <s v="R1013"/>
    <n v="38"/>
  </r>
  <r>
    <n v="27.7"/>
    <n v="4.71"/>
    <s v="No"/>
    <x v="0"/>
    <s v="No"/>
    <n v="1"/>
    <s v="No"/>
    <x v="1"/>
    <x v="2"/>
    <s v="1-Aug-1984"/>
    <x v="1557"/>
    <s v="Tier - 2"/>
    <s v="Tier - 2"/>
    <s v="R1013"/>
    <n v="38"/>
  </r>
  <r>
    <n v="18.920000000000002"/>
    <n v="8.18"/>
    <s v="No"/>
    <x v="0"/>
    <s v="No"/>
    <n v="0"/>
    <s v="No"/>
    <x v="2"/>
    <x v="0"/>
    <s v="23-Dec-1985"/>
    <x v="1558"/>
    <s v="Tier - 2"/>
    <s v="Tier - 1"/>
    <s v="R1013"/>
    <n v="37"/>
  </r>
  <r>
    <n v="17.760000000000002"/>
    <n v="11.18"/>
    <s v="Yes"/>
    <x v="0"/>
    <s v="No"/>
    <n v="2"/>
    <s v="No"/>
    <x v="3"/>
    <x v="0"/>
    <s v="27-Sep-1975"/>
    <x v="1559"/>
    <s v="Tier - 2"/>
    <s v="Tier - 3"/>
    <s v="R1012"/>
    <n v="47"/>
  </r>
  <r>
    <n v="29.83"/>
    <n v="5.03"/>
    <s v="Yes"/>
    <x v="0"/>
    <s v="No"/>
    <n v="0"/>
    <s v="No"/>
    <x v="1"/>
    <x v="2"/>
    <s v="6-Jul-1991"/>
    <x v="1560"/>
    <s v="Tier - 2"/>
    <s v="Tier - 1"/>
    <s v="R1012"/>
    <n v="31"/>
  </r>
  <r>
    <n v="23.465"/>
    <n v="5.56"/>
    <s v="No"/>
    <x v="0"/>
    <s v="No"/>
    <n v="1"/>
    <s v="No"/>
    <x v="2"/>
    <x v="2"/>
    <s v="17-Sep-1992"/>
    <x v="1561"/>
    <s v="Tier - 3"/>
    <s v="Tier - 1"/>
    <s v="R1017"/>
    <n v="30"/>
  </r>
  <r>
    <n v="29.355"/>
    <n v="4.33"/>
    <s v="No"/>
    <x v="0"/>
    <s v="No"/>
    <n v="0"/>
    <s v="No"/>
    <x v="1"/>
    <x v="2"/>
    <s v="8-Jun-1978"/>
    <x v="1562"/>
    <s v="Tier - 2"/>
    <s v="Tier - 2"/>
    <s v="R1012"/>
    <n v="45"/>
  </r>
  <r>
    <n v="35.49"/>
    <n v="5.21"/>
    <s v="Yes"/>
    <x v="0"/>
    <s v="Yes"/>
    <n v="1"/>
    <s v="No"/>
    <x v="0"/>
    <x v="2"/>
    <s v="25-Aug-1982"/>
    <x v="1563"/>
    <s v="Tier - 3"/>
    <s v="Tier - 2"/>
    <s v="R1013"/>
    <n v="40"/>
  </r>
  <r>
    <n v="26.315000000000001"/>
    <n v="5.89"/>
    <s v="No"/>
    <x v="0"/>
    <s v="No"/>
    <n v="0"/>
    <s v="No"/>
    <x v="1"/>
    <x v="1"/>
    <s v="25-Dec-1986"/>
    <x v="1564"/>
    <s v="Tier - 2"/>
    <s v="Tier - 2"/>
    <s v="R1024"/>
    <n v="36"/>
  </r>
  <r>
    <n v="19.79"/>
    <n v="4.8099999999999996"/>
    <s v="Yes"/>
    <x v="0"/>
    <s v="No"/>
    <n v="0"/>
    <s v="No"/>
    <x v="2"/>
    <x v="2"/>
    <s v="24-Oct-1973"/>
    <x v="1565"/>
    <s v="Tier - 2"/>
    <s v="Tier - 2"/>
    <s v="R1013"/>
    <n v="49"/>
  </r>
  <r>
    <n v="40.564999999999998"/>
    <n v="5.66"/>
    <s v="No"/>
    <x v="0"/>
    <s v="No"/>
    <n v="1"/>
    <s v="No"/>
    <x v="0"/>
    <x v="2"/>
    <s v="2-Dec-1986"/>
    <x v="1566"/>
    <s v="Tier - 2"/>
    <s v="Tier - 2"/>
    <s v="R1024"/>
    <n v="36"/>
  </r>
  <r>
    <n v="18.03"/>
    <n v="10.66"/>
    <s v="Yes"/>
    <x v="0"/>
    <s v="No"/>
    <n v="2"/>
    <s v="No"/>
    <x v="3"/>
    <x v="0"/>
    <s v="12-Jul-1986"/>
    <x v="1567"/>
    <s v="Tier - 2"/>
    <s v="Tier - 3"/>
    <s v="R1011"/>
    <n v="36"/>
  </r>
  <r>
    <n v="34.65"/>
    <n v="5.98"/>
    <s v="Yes"/>
    <x v="0"/>
    <s v="No"/>
    <n v="0"/>
    <s v="No"/>
    <x v="0"/>
    <x v="1"/>
    <s v="30-Sep-1986"/>
    <x v="1568"/>
    <s v="Tier - 2"/>
    <s v="Tier - 3"/>
    <s v="R1013"/>
    <n v="36"/>
  </r>
  <r>
    <n v="42.94"/>
    <n v="4.34"/>
    <s v="No"/>
    <x v="0"/>
    <s v="No"/>
    <n v="0"/>
    <s v="No"/>
    <x v="0"/>
    <x v="2"/>
    <s v="26-Aug-1984"/>
    <x v="1569"/>
    <s v="Tier - 2"/>
    <s v="Tier - 2"/>
    <s v="R1013"/>
    <n v="38"/>
  </r>
  <r>
    <n v="31.254999999999999"/>
    <n v="5.17"/>
    <s v="No"/>
    <x v="0"/>
    <s v="No"/>
    <n v="0"/>
    <s v="No"/>
    <x v="0"/>
    <x v="2"/>
    <s v="29-Jul-1988"/>
    <x v="1570"/>
    <s v="Tier - 2"/>
    <s v="Tier - 2"/>
    <s v="R1012"/>
    <n v="34"/>
  </r>
  <r>
    <n v="45.43"/>
    <n v="4.2300000000000004"/>
    <s v="Yes"/>
    <x v="0"/>
    <s v="Yes"/>
    <n v="1"/>
    <s v="No"/>
    <x v="0"/>
    <x v="2"/>
    <s v="7-Nov-1981"/>
    <x v="1571"/>
    <s v="Tier - 2"/>
    <s v="Tier - 2"/>
    <s v="R1013"/>
    <n v="41"/>
  </r>
  <r>
    <n v="32.340000000000003"/>
    <n v="4.88"/>
    <s v="Yes"/>
    <x v="0"/>
    <s v="Yes"/>
    <n v="1"/>
    <s v="No"/>
    <x v="0"/>
    <x v="2"/>
    <s v="7-Dec-1980"/>
    <x v="1572"/>
    <s v="Tier - 2"/>
    <s v="Tier - 2"/>
    <s v="R1012"/>
    <n v="42"/>
  </r>
  <r>
    <n v="25.46"/>
    <n v="9.7100000000000009"/>
    <s v="Yes"/>
    <x v="0"/>
    <s v="No"/>
    <n v="1"/>
    <s v="No"/>
    <x v="1"/>
    <x v="0"/>
    <s v="22-Sep-1999"/>
    <x v="1573"/>
    <s v="Tier - 2"/>
    <s v="Tier - 3"/>
    <s v="R1026"/>
    <n v="23"/>
  </r>
  <r>
    <n v="37.145000000000003"/>
    <n v="5.32"/>
    <s v="No"/>
    <x v="0"/>
    <s v="No"/>
    <n v="0"/>
    <s v="No"/>
    <x v="0"/>
    <x v="2"/>
    <s v="18-Sep-1974"/>
    <x v="1574"/>
    <s v="Tier - 2"/>
    <s v="Tier - 3"/>
    <s v="R1013"/>
    <n v="48"/>
  </r>
  <r>
    <n v="30.8"/>
    <n v="5.83"/>
    <s v="Yes"/>
    <x v="0"/>
    <s v="No"/>
    <n v="0"/>
    <s v="No"/>
    <x v="0"/>
    <x v="1"/>
    <s v="5-Sep-1985"/>
    <x v="1575"/>
    <s v="Tier - 2"/>
    <s v="Tier - 1"/>
    <s v="R1012"/>
    <n v="37"/>
  </r>
  <r>
    <n v="29.5"/>
    <n v="5.54"/>
    <s v="Yes"/>
    <x v="0"/>
    <s v="No"/>
    <n v="0"/>
    <s v="No"/>
    <x v="1"/>
    <x v="2"/>
    <s v="21-Nov-1986"/>
    <x v="1576"/>
    <s v="Tier - 3"/>
    <s v="Tier - 1"/>
    <s v="R1013"/>
    <n v="36"/>
  </r>
  <r>
    <n v="43.39"/>
    <n v="5.85"/>
    <s v="No"/>
    <x v="1"/>
    <s v="No"/>
    <n v="1"/>
    <s v="No"/>
    <x v="0"/>
    <x v="1"/>
    <s v="3-Oct-1983"/>
    <x v="1577"/>
    <s v="Tier - 2"/>
    <s v="Tier - 1"/>
    <s v="R1013"/>
    <n v="39"/>
  </r>
  <r>
    <n v="15.08"/>
    <n v="4.8499999999999996"/>
    <s v="Yes"/>
    <x v="0"/>
    <s v="Yes"/>
    <n v="1"/>
    <s v="No"/>
    <x v="3"/>
    <x v="2"/>
    <s v="18-Nov-1988"/>
    <x v="1578"/>
    <s v="Tier - 2"/>
    <s v="Tier - 3"/>
    <s v="R1024"/>
    <n v="34"/>
  </r>
  <r>
    <n v="20.48"/>
    <n v="11.09"/>
    <s v="No"/>
    <x v="0"/>
    <s v="No"/>
    <n v="0"/>
    <s v="No"/>
    <x v="2"/>
    <x v="0"/>
    <s v="11-Sep-1978"/>
    <x v="1579"/>
    <s v="Tier - 2"/>
    <s v="Tier - 3"/>
    <s v="R1013"/>
    <n v="44"/>
  </r>
  <r>
    <n v="34.450000000000003"/>
    <n v="5.58"/>
    <s v="Yes"/>
    <x v="0"/>
    <s v="No"/>
    <n v="0"/>
    <s v="No"/>
    <x v="0"/>
    <x v="2"/>
    <s v="9-Dec-1987"/>
    <x v="1580"/>
    <s v="Tier - 2"/>
    <s v="Tier - 3"/>
    <s v="R1012"/>
    <n v="35"/>
  </r>
  <r>
    <n v="34.21"/>
    <n v="9.7200000000000006"/>
    <s v="Yes"/>
    <x v="0"/>
    <s v="No"/>
    <n v="0"/>
    <s v="No"/>
    <x v="0"/>
    <x v="0"/>
    <s v="8-Jun-1983"/>
    <x v="1581"/>
    <s v="Tier - 2"/>
    <s v="Tier - 3"/>
    <s v="R1011"/>
    <n v="40"/>
  </r>
  <r>
    <n v="28.8"/>
    <n v="11.41"/>
    <s v="Yes"/>
    <x v="0"/>
    <s v="No"/>
    <n v="0"/>
    <s v="No"/>
    <x v="1"/>
    <x v="0"/>
    <s v="27-Sep-1978"/>
    <x v="1582"/>
    <s v="Tier - 2"/>
    <s v="Tier - 1"/>
    <s v="R1013"/>
    <n v="44"/>
  </r>
  <r>
    <n v="31.74"/>
    <n v="4.46"/>
    <s v="No"/>
    <x v="0"/>
    <s v="Yes"/>
    <n v="1"/>
    <s v="No"/>
    <x v="0"/>
    <x v="2"/>
    <s v="3-Sep-1983"/>
    <x v="1583"/>
    <s v="Tier - 2"/>
    <s v="Tier - 1"/>
    <s v="R1013"/>
    <n v="39"/>
  </r>
  <r>
    <n v="21.78"/>
    <n v="9.31"/>
    <s v="Yes"/>
    <x v="0"/>
    <s v="No"/>
    <n v="0"/>
    <s v="No"/>
    <x v="2"/>
    <x v="0"/>
    <s v="12-Aug-1984"/>
    <x v="1584"/>
    <s v="Tier - 2"/>
    <s v="Tier - 2"/>
    <s v="R1013"/>
    <n v="38"/>
  </r>
  <r>
    <n v="23.75"/>
    <n v="5.03"/>
    <s v="No"/>
    <x v="0"/>
    <s v="No"/>
    <n v="1"/>
    <s v="No"/>
    <x v="2"/>
    <x v="2"/>
    <s v="28-Oct-1972"/>
    <x v="1585"/>
    <s v="Tier - 2"/>
    <s v="Tier - 1"/>
    <s v="R1013"/>
    <n v="50"/>
  </r>
  <r>
    <n v="33.21"/>
    <n v="5.07"/>
    <s v="Yes"/>
    <x v="0"/>
    <s v="No"/>
    <n v="1"/>
    <s v="No"/>
    <x v="0"/>
    <x v="2"/>
    <s v="3-Nov-1992"/>
    <x v="1586"/>
    <s v="Tier - 2"/>
    <s v="Tier - 3"/>
    <s v="R1012"/>
    <n v="30"/>
  </r>
  <r>
    <n v="17.7"/>
    <n v="10.42"/>
    <s v="Yes"/>
    <x v="0"/>
    <s v="No"/>
    <n v="2"/>
    <s v="No"/>
    <x v="3"/>
    <x v="0"/>
    <s v="6-Jul-1974"/>
    <x v="1587"/>
    <s v="Tier - 2"/>
    <s v="Tier - 2"/>
    <s v="R1012"/>
    <n v="48"/>
  </r>
  <r>
    <n v="17.2"/>
    <n v="6.45"/>
    <s v="No"/>
    <x v="0"/>
    <s v="No"/>
    <n v="2"/>
    <s v="No"/>
    <x v="3"/>
    <x v="0"/>
    <s v="15-Jun-1981"/>
    <x v="1588"/>
    <s v="Tier - 2"/>
    <s v="Tier - 3"/>
    <s v="R1013"/>
    <n v="41"/>
  </r>
  <r>
    <n v="19.21"/>
    <n v="5.52"/>
    <s v="No"/>
    <x v="0"/>
    <s v="No"/>
    <n v="2"/>
    <s v="No"/>
    <x v="2"/>
    <x v="2"/>
    <s v="3-Nov-1993"/>
    <x v="1589"/>
    <s v="Tier - 2"/>
    <s v="Tier - 1"/>
    <s v="R1011"/>
    <n v="29"/>
  </r>
  <r>
    <n v="23.2"/>
    <n v="4.41"/>
    <s v="No"/>
    <x v="0"/>
    <s v="Yes"/>
    <n v="1"/>
    <s v="No"/>
    <x v="2"/>
    <x v="2"/>
    <s v="19-Oct-1987"/>
    <x v="1590"/>
    <s v="Tier - 1"/>
    <s v="Tier - 2"/>
    <s v="R1012"/>
    <n v="35"/>
  </r>
  <r>
    <n v="32.5"/>
    <n v="4.6900000000000004"/>
    <s v="Yes"/>
    <x v="0"/>
    <s v="Yes"/>
    <n v="1"/>
    <s v="No"/>
    <x v="0"/>
    <x v="2"/>
    <s v="21-Aug-1972"/>
    <x v="1591"/>
    <s v="Tier - 2"/>
    <s v="Tier - 3"/>
    <s v="R1013"/>
    <n v="50"/>
  </r>
  <r>
    <n v="20.9"/>
    <n v="6.94"/>
    <s v="No"/>
    <x v="0"/>
    <s v="No"/>
    <n v="0"/>
    <s v="No"/>
    <x v="2"/>
    <x v="0"/>
    <s v="10-Jun-1993"/>
    <x v="1592"/>
    <s v="Tier - 2"/>
    <s v="Tier - 1"/>
    <s v="R1021"/>
    <n v="29"/>
  </r>
  <r>
    <n v="19.11"/>
    <n v="4.3499999999999996"/>
    <s v="No"/>
    <x v="0"/>
    <s v="No"/>
    <n v="2"/>
    <s v="No"/>
    <x v="2"/>
    <x v="2"/>
    <s v="30-Aug-1983"/>
    <x v="1593"/>
    <s v="Tier - 2"/>
    <s v="Tier - 3"/>
    <s v="R1019"/>
    <n v="39"/>
  </r>
  <r>
    <n v="31.17"/>
    <n v="5.28"/>
    <s v="No"/>
    <x v="0"/>
    <s v="No"/>
    <n v="1"/>
    <s v="No"/>
    <x v="0"/>
    <x v="2"/>
    <s v="1-Nov-2004"/>
    <x v="1594"/>
    <s v="Tier - 2"/>
    <s v="Tier - 3"/>
    <s v="R1022"/>
    <n v="18"/>
  </r>
  <r>
    <n v="36.08"/>
    <n v="4.29"/>
    <s v="No"/>
    <x v="0"/>
    <s v="No"/>
    <n v="0"/>
    <s v="No"/>
    <x v="0"/>
    <x v="2"/>
    <s v="18-Sep-1980"/>
    <x v="1595"/>
    <s v="Tier - 2"/>
    <s v="Tier - 3"/>
    <s v="R1013"/>
    <n v="42"/>
  </r>
  <r>
    <n v="28.024999999999999"/>
    <n v="5.69"/>
    <s v="Yes"/>
    <x v="0"/>
    <s v="No"/>
    <n v="0"/>
    <s v="No"/>
    <x v="1"/>
    <x v="2"/>
    <s v="2-Nov-1972"/>
    <x v="1596"/>
    <s v="Tier - 2"/>
    <s v="Tier - 2"/>
    <s v="R1013"/>
    <n v="50"/>
  </r>
  <r>
    <n v="24.32"/>
    <n v="5.56"/>
    <s v="Yes"/>
    <x v="0"/>
    <s v="No"/>
    <n v="0"/>
    <s v="No"/>
    <x v="2"/>
    <x v="2"/>
    <s v="22-Jul-2002"/>
    <x v="1597"/>
    <s v="Tier - 2"/>
    <s v="Tier - 2"/>
    <s v="R1026"/>
    <n v="20"/>
  </r>
  <r>
    <n v="38"/>
    <n v="5.41"/>
    <s v="Yes"/>
    <x v="0"/>
    <s v="No"/>
    <n v="1"/>
    <s v="No"/>
    <x v="0"/>
    <x v="2"/>
    <s v="27-Sep-1971"/>
    <x v="1598"/>
    <s v="Tier - 2"/>
    <s v="Tier - 3"/>
    <s v="R1012"/>
    <n v="51"/>
  </r>
  <r>
    <n v="31.6"/>
    <n v="10.85"/>
    <s v="Yes"/>
    <x v="0"/>
    <s v="No"/>
    <n v="0"/>
    <s v="No"/>
    <x v="0"/>
    <x v="0"/>
    <s v="27-Jul-1987"/>
    <x v="1599"/>
    <s v="Tier - 2"/>
    <s v="Tier - 3"/>
    <s v="R1013"/>
    <n v="35"/>
  </r>
  <r>
    <n v="31.02"/>
    <n v="11.63"/>
    <s v="Yes"/>
    <x v="0"/>
    <s v="No"/>
    <n v="0"/>
    <s v="No"/>
    <x v="0"/>
    <x v="0"/>
    <s v="30-Sep-1987"/>
    <x v="1600"/>
    <s v="Tier - 2"/>
    <s v="Tier - 2"/>
    <s v="R1013"/>
    <n v="35"/>
  </r>
  <r>
    <n v="29.26"/>
    <n v="5.68"/>
    <s v="Yes"/>
    <x v="0"/>
    <s v="No"/>
    <n v="1"/>
    <s v="No"/>
    <x v="1"/>
    <x v="2"/>
    <s v="18-Jun-1985"/>
    <x v="1601"/>
    <s v="Tier - 2"/>
    <s v="Tier - 1"/>
    <s v="R1013"/>
    <n v="37"/>
  </r>
  <r>
    <n v="15.09"/>
    <n v="7.59"/>
    <s v="Yes"/>
    <x v="0"/>
    <s v="No"/>
    <n v="2"/>
    <s v="No"/>
    <x v="3"/>
    <x v="0"/>
    <s v="22-Nov-1984"/>
    <x v="1602"/>
    <s v="Tier - 2"/>
    <s v="Tier - 3"/>
    <s v="R1012"/>
    <n v="38"/>
  </r>
  <r>
    <n v="22.63"/>
    <n v="5.09"/>
    <s v="Yes"/>
    <x v="0"/>
    <s v="No"/>
    <n v="0"/>
    <s v="No"/>
    <x v="2"/>
    <x v="2"/>
    <s v="19-Oct-1993"/>
    <x v="1603"/>
    <s v="Tier - 2"/>
    <s v="Tier - 2"/>
    <s v="R1021"/>
    <n v="29"/>
  </r>
  <r>
    <n v="23.46"/>
    <n v="4.21"/>
    <s v="No"/>
    <x v="0"/>
    <s v="No"/>
    <n v="1"/>
    <s v="No"/>
    <x v="2"/>
    <x v="2"/>
    <s v="8-Jul-1982"/>
    <x v="1604"/>
    <s v="Tier - 2"/>
    <s v="Tier - 1"/>
    <s v="R1011"/>
    <n v="40"/>
  </r>
  <r>
    <n v="22.56"/>
    <n v="4.34"/>
    <s v="Yes"/>
    <x v="0"/>
    <s v="No"/>
    <n v="0"/>
    <s v="No"/>
    <x v="2"/>
    <x v="2"/>
    <s v="21-Dec-1982"/>
    <x v="1605"/>
    <s v="Tier - 2"/>
    <s v="Tier - 1"/>
    <s v="R1013"/>
    <n v="40"/>
  </r>
  <r>
    <n v="19.28"/>
    <n v="11.85"/>
    <s v="No"/>
    <x v="0"/>
    <s v="No"/>
    <n v="2"/>
    <s v="No"/>
    <x v="2"/>
    <x v="0"/>
    <s v="29-Jul-1987"/>
    <x v="1606"/>
    <s v="Tier - 3"/>
    <s v="Tier - 3"/>
    <s v="R1011"/>
    <n v="35"/>
  </r>
  <r>
    <n v="15.37"/>
    <n v="9.61"/>
    <s v="Yes"/>
    <x v="0"/>
    <s v="No"/>
    <n v="2"/>
    <s v="No"/>
    <x v="3"/>
    <x v="0"/>
    <s v="13-Aug-1993"/>
    <x v="1607"/>
    <s v="Tier - 2"/>
    <s v="Tier - 2"/>
    <s v="R1025"/>
    <n v="29"/>
  </r>
  <r>
    <n v="18.71"/>
    <n v="5.29"/>
    <s v="Yes"/>
    <x v="0"/>
    <s v="No"/>
    <n v="0"/>
    <s v="No"/>
    <x v="2"/>
    <x v="2"/>
    <s v="30-Jul-1994"/>
    <x v="1608"/>
    <s v="Tier - 2"/>
    <s v="Tier - 1"/>
    <s v="R1012"/>
    <n v="28"/>
  </r>
  <r>
    <n v="20.61"/>
    <n v="6.89"/>
    <s v="No"/>
    <x v="0"/>
    <s v="No"/>
    <n v="0"/>
    <s v="No"/>
    <x v="2"/>
    <x v="0"/>
    <s v="14-Jul-1987"/>
    <x v="1609"/>
    <s v="Tier - 3"/>
    <s v="Tier - 2"/>
    <s v="R1013"/>
    <n v="35"/>
  </r>
  <r>
    <n v="15.99"/>
    <n v="4.57"/>
    <s v="Yes"/>
    <x v="0"/>
    <s v="Yes"/>
    <n v="1"/>
    <s v="No"/>
    <x v="3"/>
    <x v="2"/>
    <s v="15-Jul-2004"/>
    <x v="1610"/>
    <s v="Tier - 2"/>
    <s v="Tier - 1"/>
    <s v="R1026"/>
    <n v="18"/>
  </r>
  <r>
    <n v="33.155000000000001"/>
    <n v="4.32"/>
    <s v="No"/>
    <x v="0"/>
    <s v="No"/>
    <n v="0"/>
    <s v="No"/>
    <x v="0"/>
    <x v="2"/>
    <s v="5-Aug-1980"/>
    <x v="1611"/>
    <s v="Tier - 2"/>
    <s v="Tier - 3"/>
    <s v="R1013"/>
    <n v="42"/>
  </r>
  <r>
    <n v="26.22"/>
    <n v="5.57"/>
    <s v="Yes"/>
    <x v="0"/>
    <s v="Yes"/>
    <n v="1"/>
    <s v="No"/>
    <x v="1"/>
    <x v="2"/>
    <s v="21-Jul-1980"/>
    <x v="1612"/>
    <s v="Tier - 3"/>
    <s v="Tier - 3"/>
    <s v="R1011"/>
    <n v="42"/>
  </r>
  <r>
    <n v="21.85"/>
    <n v="5.26"/>
    <s v="Yes"/>
    <x v="0"/>
    <s v="Yes"/>
    <n v="1"/>
    <s v="No"/>
    <x v="2"/>
    <x v="2"/>
    <s v="22-Jul-1989"/>
    <x v="1613"/>
    <s v="Tier - 2"/>
    <s v="Tier - 2"/>
    <s v="R1011"/>
    <n v="33"/>
  </r>
  <r>
    <n v="30.495000000000001"/>
    <n v="6.25"/>
    <s v="No"/>
    <x v="0"/>
    <s v="No"/>
    <n v="0"/>
    <s v="No"/>
    <x v="0"/>
    <x v="1"/>
    <s v="19-Sep-1984"/>
    <x v="1614"/>
    <s v="Tier - 2"/>
    <s v="Tier - 3"/>
    <s v="R1013"/>
    <n v="38"/>
  </r>
  <r>
    <n v="34.104999999999997"/>
    <n v="5.67"/>
    <s v="Yes"/>
    <x v="0"/>
    <s v="No"/>
    <n v="0"/>
    <s v="No"/>
    <x v="0"/>
    <x v="2"/>
    <s v="11-Nov-1984"/>
    <x v="1615"/>
    <s v="Tier - 2"/>
    <s v="Tier - 2"/>
    <s v="R1013"/>
    <n v="38"/>
  </r>
  <r>
    <n v="32.770000000000003"/>
    <n v="4.42"/>
    <s v="Yes"/>
    <x v="0"/>
    <s v="No"/>
    <n v="1"/>
    <s v="No"/>
    <x v="0"/>
    <x v="2"/>
    <s v="25-Jun-1970"/>
    <x v="1616"/>
    <s v="Tier - 2"/>
    <s v="Tier - 3"/>
    <s v="R1013"/>
    <n v="52"/>
  </r>
  <r>
    <n v="16.850000000000001"/>
    <n v="11.75"/>
    <s v="Yes"/>
    <x v="0"/>
    <s v="No"/>
    <n v="2"/>
    <s v="No"/>
    <x v="3"/>
    <x v="0"/>
    <s v="10-Oct-1980"/>
    <x v="1617"/>
    <s v="Tier - 2"/>
    <s v="Tier - 2"/>
    <s v="R1011"/>
    <n v="42"/>
  </r>
  <r>
    <n v="34.700000000000003"/>
    <n v="6.06"/>
    <s v="No"/>
    <x v="0"/>
    <s v="No"/>
    <n v="1"/>
    <s v="No"/>
    <x v="0"/>
    <x v="1"/>
    <s v="11-Oct-1974"/>
    <x v="1618"/>
    <s v="Tier - 2"/>
    <s v="Tier - 3"/>
    <s v="R1013"/>
    <n v="48"/>
  </r>
  <r>
    <n v="37.049999999999997"/>
    <n v="5.48"/>
    <s v="No"/>
    <x v="0"/>
    <s v="No"/>
    <n v="1"/>
    <s v="No"/>
    <x v="0"/>
    <x v="2"/>
    <s v="10-Jun-1988"/>
    <x v="1619"/>
    <s v="Tier - 2"/>
    <s v="Tier - 1"/>
    <s v="R1012"/>
    <n v="34"/>
  </r>
  <r>
    <n v="18.78"/>
    <n v="4.45"/>
    <s v="No"/>
    <x v="0"/>
    <s v="Yes"/>
    <n v="1"/>
    <s v="No"/>
    <x v="2"/>
    <x v="2"/>
    <s v="8-Aug-1980"/>
    <x v="1620"/>
    <s v="Tier - 2"/>
    <s v="Tier - 3"/>
    <s v="R1013"/>
    <n v="42"/>
  </r>
  <r>
    <n v="28.024999999999999"/>
    <n v="5"/>
    <s v="No"/>
    <x v="0"/>
    <s v="No"/>
    <n v="1"/>
    <s v="No"/>
    <x v="1"/>
    <x v="2"/>
    <s v="16-Aug-1989"/>
    <x v="1621"/>
    <s v="Tier - 2"/>
    <s v="Tier - 1"/>
    <s v="R1011"/>
    <n v="33"/>
  </r>
  <r>
    <n v="35.090000000000003"/>
    <n v="5.84"/>
    <s v="No"/>
    <x v="0"/>
    <s v="No"/>
    <n v="0"/>
    <s v="No"/>
    <x v="0"/>
    <x v="1"/>
    <s v="28-Jul-1996"/>
    <x v="1622"/>
    <s v="Tier - 2"/>
    <s v="Tier - 3"/>
    <s v="R1012"/>
    <n v="26"/>
  </r>
  <r>
    <n v="34.42"/>
    <n v="5.21"/>
    <s v="Yes"/>
    <x v="0"/>
    <s v="No"/>
    <n v="0"/>
    <s v="No"/>
    <x v="0"/>
    <x v="2"/>
    <s v="8-Nov-1994"/>
    <x v="1623"/>
    <s v="Tier - 2"/>
    <s v="Tier - 2"/>
    <s v="R1011"/>
    <n v="28"/>
  </r>
  <r>
    <n v="29.4"/>
    <n v="4.26"/>
    <s v="No"/>
    <x v="0"/>
    <s v="No"/>
    <n v="0"/>
    <s v="No"/>
    <x v="1"/>
    <x v="2"/>
    <s v="21-Sep-1984"/>
    <x v="1624"/>
    <s v="Tier - 3"/>
    <s v="Tier - 1"/>
    <s v="R1016"/>
    <n v="38"/>
  </r>
  <r>
    <n v="21.31"/>
    <n v="4.17"/>
    <s v="No"/>
    <x v="0"/>
    <s v="No"/>
    <n v="0"/>
    <s v="No"/>
    <x v="2"/>
    <x v="2"/>
    <s v="8-Aug-1979"/>
    <x v="1625"/>
    <s v="Tier - 2"/>
    <s v="Tier - 2"/>
    <s v="R1012"/>
    <n v="43"/>
  </r>
  <r>
    <n v="19.559999999999999"/>
    <n v="11.96"/>
    <s v="No"/>
    <x v="0"/>
    <s v="No"/>
    <n v="0"/>
    <s v="No"/>
    <x v="2"/>
    <x v="0"/>
    <s v="14-Oct-1984"/>
    <x v="1626"/>
    <s v="Tier - 1"/>
    <s v="Tier - 1"/>
    <s v="R1014"/>
    <n v="38"/>
  </r>
  <r>
    <n v="37.335000000000001"/>
    <n v="6.26"/>
    <s v="Yes"/>
    <x v="0"/>
    <s v="No"/>
    <n v="1"/>
    <s v="No"/>
    <x v="0"/>
    <x v="1"/>
    <s v="25-Jul-1984"/>
    <x v="1627"/>
    <s v="Tier - 1"/>
    <s v="Tier - 2"/>
    <s v="R1011"/>
    <n v="38"/>
  </r>
  <r>
    <n v="19.53"/>
    <n v="11.68"/>
    <s v="No"/>
    <x v="0"/>
    <s v="No"/>
    <n v="0"/>
    <s v="No"/>
    <x v="2"/>
    <x v="0"/>
    <s v="9-Jun-1970"/>
    <x v="1628"/>
    <s v="Tier - 2"/>
    <s v="Tier - 2"/>
    <s v="R1013"/>
    <n v="52"/>
  </r>
  <r>
    <n v="34.1"/>
    <n v="5.16"/>
    <s v="No"/>
    <x v="0"/>
    <s v="No"/>
    <n v="0"/>
    <s v="No"/>
    <x v="0"/>
    <x v="2"/>
    <s v="9-Sep-1995"/>
    <x v="1629"/>
    <s v="Tier - 2"/>
    <s v="Tier - 3"/>
    <s v="R1026"/>
    <n v="27"/>
  </r>
  <r>
    <n v="16.5"/>
    <n v="6.9"/>
    <s v="Yes"/>
    <x v="0"/>
    <s v="No"/>
    <n v="2"/>
    <s v="No"/>
    <x v="3"/>
    <x v="0"/>
    <s v="25-Jul-1991"/>
    <x v="1630"/>
    <s v="Tier - 2"/>
    <s v="Tier - 2"/>
    <s v="R1024"/>
    <n v="31"/>
  </r>
  <r>
    <n v="30.69"/>
    <n v="4.83"/>
    <s v="No"/>
    <x v="0"/>
    <s v="No"/>
    <n v="1"/>
    <s v="No"/>
    <x v="0"/>
    <x v="2"/>
    <s v="11-Aug-1983"/>
    <x v="1631"/>
    <s v="Tier - 2"/>
    <s v="Tier - 3"/>
    <s v="R1012"/>
    <n v="39"/>
  </r>
  <r>
    <n v="28.93"/>
    <n v="4.87"/>
    <s v="No"/>
    <x v="0"/>
    <s v="No"/>
    <n v="1"/>
    <s v="No"/>
    <x v="1"/>
    <x v="2"/>
    <s v="16-Nov-1983"/>
    <x v="1632"/>
    <s v="Tier - 3"/>
    <s v="Tier - 2"/>
    <s v="R1012"/>
    <n v="39"/>
  </r>
  <r>
    <n v="38.9"/>
    <n v="4.28"/>
    <s v="No"/>
    <x v="0"/>
    <s v="No"/>
    <n v="0"/>
    <s v="No"/>
    <x v="0"/>
    <x v="2"/>
    <s v="18-Aug-1990"/>
    <x v="1633"/>
    <s v="Tier - 2"/>
    <s v="Tier - 3"/>
    <s v="R1012"/>
    <n v="32"/>
  </r>
  <r>
    <n v="26.9"/>
    <n v="4.07"/>
    <s v="No"/>
    <x v="0"/>
    <s v="No"/>
    <n v="0"/>
    <s v="No"/>
    <x v="1"/>
    <x v="2"/>
    <s v="9-Nov-1969"/>
    <x v="1634"/>
    <s v="Tier - 2"/>
    <s v="Tier - 2"/>
    <s v="R1011"/>
    <n v="53"/>
  </r>
  <r>
    <n v="24.86"/>
    <n v="6.23"/>
    <s v="No"/>
    <x v="0"/>
    <s v="No"/>
    <n v="0"/>
    <s v="No"/>
    <x v="2"/>
    <x v="1"/>
    <s v="5-Sep-1978"/>
    <x v="1635"/>
    <s v="Tier - 2"/>
    <s v="Tier - 1"/>
    <s v="R1013"/>
    <n v="44"/>
  </r>
  <r>
    <n v="39.14"/>
    <n v="6.24"/>
    <s v="No"/>
    <x v="1"/>
    <s v="No"/>
    <n v="1"/>
    <s v="No"/>
    <x v="0"/>
    <x v="1"/>
    <s v="12-Dec-1976"/>
    <x v="1636"/>
    <s v="Tier - 2"/>
    <s v="Tier - 3"/>
    <s v="R1013"/>
    <n v="46"/>
  </r>
  <r>
    <n v="39.799999999999997"/>
    <n v="6.17"/>
    <s v="No"/>
    <x v="0"/>
    <s v="Yes"/>
    <n v="1"/>
    <s v="No"/>
    <x v="0"/>
    <x v="1"/>
    <s v="14-Oct-1970"/>
    <x v="1637"/>
    <s v="Tier - 2"/>
    <s v="Tier - 3"/>
    <s v="R1012"/>
    <n v="52"/>
  </r>
  <r>
    <n v="34.32"/>
    <n v="5.16"/>
    <s v="No"/>
    <x v="0"/>
    <s v="No"/>
    <n v="1"/>
    <s v="No"/>
    <x v="0"/>
    <x v="2"/>
    <s v="6-Nov-1973"/>
    <x v="1638"/>
    <s v="Tier - 2"/>
    <s v="Tier - 3"/>
    <s v="R1013"/>
    <n v="49"/>
  </r>
  <r>
    <n v="32.51"/>
    <n v="4.3"/>
    <s v="No"/>
    <x v="0"/>
    <s v="No"/>
    <n v="0"/>
    <s v="No"/>
    <x v="0"/>
    <x v="2"/>
    <s v="15-Oct-1985"/>
    <x v="1639"/>
    <s v="Tier - 2"/>
    <s v="Tier - 1"/>
    <s v="R1012"/>
    <n v="37"/>
  </r>
  <r>
    <n v="30.71"/>
    <n v="6.14"/>
    <s v="No"/>
    <x v="0"/>
    <s v="Yes"/>
    <n v="1"/>
    <s v="No"/>
    <x v="0"/>
    <x v="1"/>
    <s v="9-Aug-1985"/>
    <x v="1640"/>
    <s v="Tier - 2"/>
    <s v="Tier - 2"/>
    <s v="R1012"/>
    <n v="37"/>
  </r>
  <r>
    <n v="28.9"/>
    <n v="5.36"/>
    <s v="No"/>
    <x v="0"/>
    <s v="No"/>
    <n v="1"/>
    <s v="No"/>
    <x v="1"/>
    <x v="2"/>
    <s v="5-Oct-1970"/>
    <x v="1641"/>
    <s v="Tier - 2"/>
    <s v="Tier - 2"/>
    <s v="R1012"/>
    <n v="52"/>
  </r>
  <r>
    <n v="36.19"/>
    <n v="4.3"/>
    <s v="No"/>
    <x v="0"/>
    <s v="No"/>
    <n v="0"/>
    <s v="No"/>
    <x v="0"/>
    <x v="2"/>
    <s v="1-Nov-1988"/>
    <x v="1642"/>
    <s v="Tier - 2"/>
    <s v="Tier - 3"/>
    <s v="R1013"/>
    <n v="34"/>
  </r>
  <r>
    <n v="29.6"/>
    <n v="4.09"/>
    <s v="No"/>
    <x v="0"/>
    <s v="No"/>
    <n v="0"/>
    <s v="No"/>
    <x v="1"/>
    <x v="2"/>
    <s v="22-Nov-1981"/>
    <x v="1643"/>
    <s v="Tier - 2"/>
    <s v="Tier - 1"/>
    <s v="R1013"/>
    <n v="41"/>
  </r>
  <r>
    <n v="30.95"/>
    <n v="6.27"/>
    <s v="No"/>
    <x v="0"/>
    <s v="Yes"/>
    <n v="1"/>
    <s v="No"/>
    <x v="0"/>
    <x v="1"/>
    <s v="1-Oct-1981"/>
    <x v="1644"/>
    <s v="Tier - 2"/>
    <s v="Tier - 3"/>
    <s v="R1011"/>
    <n v="41"/>
  </r>
  <r>
    <n v="19.95"/>
    <n v="5.39"/>
    <s v="No"/>
    <x v="0"/>
    <s v="No"/>
    <n v="1"/>
    <s v="No"/>
    <x v="2"/>
    <x v="2"/>
    <s v="23-Oct-1988"/>
    <x v="1645"/>
    <s v="Tier - 2"/>
    <s v="Tier - 1"/>
    <s v="R1011"/>
    <n v="34"/>
  </r>
  <r>
    <n v="23.65"/>
    <n v="5.75"/>
    <s v="Yes"/>
    <x v="0"/>
    <s v="No"/>
    <n v="0"/>
    <s v="No"/>
    <x v="2"/>
    <x v="1"/>
    <s v="22-Jul-1985"/>
    <x v="1646"/>
    <s v="Tier - 2"/>
    <s v="Tier - 1"/>
    <s v="R1012"/>
    <n v="37"/>
  </r>
  <r>
    <n v="43.34"/>
    <n v="4.91"/>
    <s v="No"/>
    <x v="0"/>
    <s v="No"/>
    <n v="1"/>
    <s v="No"/>
    <x v="0"/>
    <x v="2"/>
    <s v="20-Dec-1985"/>
    <x v="1647"/>
    <s v="Tier - 1"/>
    <s v="Tier - 2"/>
    <s v="R1012"/>
    <n v="37"/>
  </r>
  <r>
    <n v="31.98"/>
    <n v="4.46"/>
    <s v="Yes"/>
    <x v="0"/>
    <s v="No"/>
    <n v="1"/>
    <s v="No"/>
    <x v="0"/>
    <x v="2"/>
    <s v="22-Sep-1985"/>
    <x v="1647"/>
    <s v="Tier - 2"/>
    <s v="Tier - 2"/>
    <s v="R1012"/>
    <n v="37"/>
  </r>
  <r>
    <n v="35.86"/>
    <n v="6.22"/>
    <s v="No"/>
    <x v="0"/>
    <s v="No"/>
    <n v="1"/>
    <s v="No"/>
    <x v="0"/>
    <x v="1"/>
    <s v="10-Sep-1999"/>
    <x v="1648"/>
    <s v="Tier - 2"/>
    <s v="Tier - 2"/>
    <s v="R1026"/>
    <n v="23"/>
  </r>
  <r>
    <n v="15.2"/>
    <n v="8.82"/>
    <s v="No"/>
    <x v="0"/>
    <s v="No"/>
    <n v="0"/>
    <s v="No"/>
    <x v="3"/>
    <x v="0"/>
    <s v="29-Jun-1972"/>
    <x v="1649"/>
    <s v="Tier - 2"/>
    <s v="Tier - 2"/>
    <s v="R1013"/>
    <n v="50"/>
  </r>
  <r>
    <n v="37.200000000000003"/>
    <n v="10.14"/>
    <s v="No"/>
    <x v="0"/>
    <s v="No"/>
    <n v="0"/>
    <s v="No"/>
    <x v="0"/>
    <x v="0"/>
    <s v="19-Sep-1978"/>
    <x v="1650"/>
    <s v="Tier - 2"/>
    <s v="Tier - 2"/>
    <s v="R1013"/>
    <n v="44"/>
  </r>
  <r>
    <n v="17.91"/>
    <n v="4.66"/>
    <s v="No"/>
    <x v="0"/>
    <s v="No"/>
    <n v="2"/>
    <s v="No"/>
    <x v="3"/>
    <x v="2"/>
    <s v="11-Aug-1983"/>
    <x v="1651"/>
    <s v="Tier - 2"/>
    <s v="Tier - 1"/>
    <s v="R1011"/>
    <n v="39"/>
  </r>
  <r>
    <n v="20.76"/>
    <n v="6.26"/>
    <s v="No"/>
    <x v="0"/>
    <s v="No"/>
    <n v="0"/>
    <s v="No"/>
    <x v="2"/>
    <x v="1"/>
    <s v="10-Oct-1979"/>
    <x v="1652"/>
    <s v="Tier - 2"/>
    <s v="Tier - 1"/>
    <s v="R1011"/>
    <n v="43"/>
  </r>
  <r>
    <n v="38.99"/>
    <n v="5.21"/>
    <s v="No"/>
    <x v="1"/>
    <s v="No"/>
    <n v="1"/>
    <s v="No"/>
    <x v="0"/>
    <x v="2"/>
    <s v="11-Nov-1972"/>
    <x v="1653"/>
    <s v="Tier - 2"/>
    <s v="Tier - 2"/>
    <s v="R1013"/>
    <n v="50"/>
  </r>
  <r>
    <n v="42.655000000000001"/>
    <n v="5.94"/>
    <s v="Yes"/>
    <x v="0"/>
    <s v="Yes"/>
    <n v="1"/>
    <s v="No"/>
    <x v="0"/>
    <x v="1"/>
    <s v="8-Sep-1972"/>
    <x v="1654"/>
    <s v="Tier - 2"/>
    <s v="Tier - 2"/>
    <s v="R1012"/>
    <n v="50"/>
  </r>
  <r>
    <n v="30.57"/>
    <n v="5.34"/>
    <s v="No"/>
    <x v="0"/>
    <s v="Yes"/>
    <n v="1"/>
    <s v="No"/>
    <x v="0"/>
    <x v="2"/>
    <s v="11-Oct-1970"/>
    <x v="1655"/>
    <s v="Tier - 2"/>
    <s v="Tier - 2"/>
    <s v="R1013"/>
    <n v="52"/>
  </r>
  <r>
    <n v="17.7"/>
    <n v="6.38"/>
    <s v="No"/>
    <x v="0"/>
    <s v="No"/>
    <n v="2"/>
    <s v="No"/>
    <x v="3"/>
    <x v="1"/>
    <s v="17-Oct-1995"/>
    <x v="1656"/>
    <s v="Tier - 2"/>
    <s v="Tier - 1"/>
    <s v="R1026"/>
    <n v="27"/>
  </r>
  <r>
    <n v="34.770000000000003"/>
    <n v="4.47"/>
    <s v="No"/>
    <x v="0"/>
    <s v="No"/>
    <n v="1"/>
    <s v="No"/>
    <x v="0"/>
    <x v="2"/>
    <s v="25-Sep-1984"/>
    <x v="1657"/>
    <s v="Tier - 2"/>
    <s v="Tier - 1"/>
    <s v="R1013"/>
    <n v="38"/>
  </r>
  <r>
    <n v="16.88"/>
    <n v="9.9600000000000009"/>
    <s v="No"/>
    <x v="0"/>
    <s v="No"/>
    <n v="0"/>
    <s v="No"/>
    <x v="3"/>
    <x v="0"/>
    <s v="30-Jun-1981"/>
    <x v="1658"/>
    <s v="Tier - 1"/>
    <s v="Tier - 3"/>
    <s v="R1013"/>
    <n v="41"/>
  </r>
  <r>
    <n v="40.26"/>
    <n v="9.92"/>
    <s v="Yes"/>
    <x v="0"/>
    <s v="No"/>
    <n v="0"/>
    <s v="No"/>
    <x v="0"/>
    <x v="0"/>
    <s v="24-Nov-1981"/>
    <x v="1659"/>
    <s v="Tier - 2"/>
    <s v="Tier - 1"/>
    <s v="R1011"/>
    <n v="41"/>
  </r>
  <r>
    <n v="25.6"/>
    <n v="6.03"/>
    <s v="No"/>
    <x v="0"/>
    <s v="Yes"/>
    <n v="1"/>
    <s v="No"/>
    <x v="1"/>
    <x v="1"/>
    <s v="26-Aug-1981"/>
    <x v="1660"/>
    <s v="Tier - 2"/>
    <s v="Tier - 3"/>
    <s v="R1013"/>
    <n v="41"/>
  </r>
  <r>
    <n v="33.549999999999997"/>
    <n v="10.9"/>
    <s v="Yes"/>
    <x v="0"/>
    <s v="No"/>
    <n v="0"/>
    <s v="No"/>
    <x v="0"/>
    <x v="0"/>
    <s v="4-Jul-1996"/>
    <x v="1661"/>
    <s v="Tier - 2"/>
    <s v="Tier - 3"/>
    <s v="R1021"/>
    <n v="26"/>
  </r>
  <r>
    <n v="16.690000000000001"/>
    <n v="10.66"/>
    <s v="No"/>
    <x v="0"/>
    <s v="No"/>
    <n v="0"/>
    <s v="No"/>
    <x v="3"/>
    <x v="0"/>
    <s v="17-Sep-1974"/>
    <x v="1662"/>
    <s v="Tier - 2"/>
    <s v="Tier - 1"/>
    <s v="R1013"/>
    <n v="48"/>
  </r>
  <r>
    <n v="19.95"/>
    <n v="4.05"/>
    <s v="No"/>
    <x v="0"/>
    <s v="No"/>
    <n v="1"/>
    <s v="No"/>
    <x v="2"/>
    <x v="2"/>
    <s v="4-Sep-1969"/>
    <x v="1663"/>
    <s v="Tier - 2"/>
    <s v="Tier - 2"/>
    <s v="R1012"/>
    <n v="53"/>
  </r>
  <r>
    <n v="17.55"/>
    <n v="4.2300000000000004"/>
    <s v="No"/>
    <x v="0"/>
    <s v="No"/>
    <n v="2"/>
    <s v="No"/>
    <x v="3"/>
    <x v="2"/>
    <s v="27-Jul-2004"/>
    <x v="1664"/>
    <s v="Tier - 2"/>
    <s v="Tier - 2"/>
    <s v="R1011"/>
    <n v="18"/>
  </r>
  <r>
    <n v="22.01"/>
    <n v="5.01"/>
    <s v="No"/>
    <x v="0"/>
    <s v="No"/>
    <n v="1"/>
    <s v="No"/>
    <x v="2"/>
    <x v="2"/>
    <s v="19-Nov-1985"/>
    <x v="1665"/>
    <s v="Tier - 2"/>
    <s v="Tier - 1"/>
    <s v="R1011"/>
    <n v="37"/>
  </r>
  <r>
    <n v="41.8"/>
    <n v="5.82"/>
    <s v="Yes"/>
    <x v="0"/>
    <s v="Yes"/>
    <n v="1"/>
    <s v="No"/>
    <x v="0"/>
    <x v="1"/>
    <s v="15-Dec-1985"/>
    <x v="1666"/>
    <s v="Tier - 2"/>
    <s v="Tier - 1"/>
    <s v="R1013"/>
    <n v="37"/>
  </r>
  <r>
    <n v="19.170000000000002"/>
    <n v="7.94"/>
    <s v="No"/>
    <x v="0"/>
    <s v="No"/>
    <n v="0"/>
    <s v="No"/>
    <x v="2"/>
    <x v="0"/>
    <s v="13-Aug-1990"/>
    <x v="1667"/>
    <s v="Tier - 2"/>
    <s v="Tier - 2"/>
    <s v="R1024"/>
    <n v="32"/>
  </r>
  <r>
    <n v="32.799999999999997"/>
    <n v="6.16"/>
    <s v="Yes"/>
    <x v="0"/>
    <s v="Yes"/>
    <n v="1"/>
    <s v="No"/>
    <x v="0"/>
    <x v="1"/>
    <s v="25-Sep-1986"/>
    <x v="1668"/>
    <s v="Tier - 2"/>
    <s v="Tier - 2"/>
    <s v="R1013"/>
    <n v="36"/>
  </r>
  <r>
    <n v="35.814999999999998"/>
    <n v="4.1500000000000004"/>
    <s v="No"/>
    <x v="0"/>
    <s v="No"/>
    <n v="1"/>
    <s v="No"/>
    <x v="0"/>
    <x v="2"/>
    <s v="19-Aug-1983"/>
    <x v="1669"/>
    <s v="Tier - 3"/>
    <s v="Tier - 2"/>
    <s v="R1013"/>
    <n v="39"/>
  </r>
  <r>
    <n v="24.3"/>
    <n v="6.23"/>
    <s v="No"/>
    <x v="0"/>
    <s v="No"/>
    <n v="0"/>
    <s v="No"/>
    <x v="2"/>
    <x v="1"/>
    <s v="30-Oct-1980"/>
    <x v="1670"/>
    <s v="Tier - 2"/>
    <s v="Tier - 1"/>
    <s v="R1012"/>
    <n v="42"/>
  </r>
  <r>
    <n v="19.059999999999999"/>
    <n v="7.41"/>
    <s v="No"/>
    <x v="0"/>
    <s v="No"/>
    <n v="0"/>
    <s v="No"/>
    <x v="2"/>
    <x v="0"/>
    <s v="24-Jun-1989"/>
    <x v="1671"/>
    <s v="Tier - 2"/>
    <s v="Tier - 2"/>
    <s v="R1012"/>
    <n v="33"/>
  </r>
  <r>
    <n v="33.25"/>
    <n v="5.62"/>
    <s v="Yes"/>
    <x v="0"/>
    <s v="No"/>
    <n v="1"/>
    <s v="No"/>
    <x v="0"/>
    <x v="2"/>
    <s v="7-Jul-1996"/>
    <x v="1672"/>
    <s v="Tier - 2"/>
    <s v="Tier - 3"/>
    <s v="R1021"/>
    <n v="26"/>
  </r>
  <r>
    <n v="21.37"/>
    <n v="4.54"/>
    <s v="Yes"/>
    <x v="0"/>
    <s v="Yes"/>
    <n v="1"/>
    <s v="No"/>
    <x v="2"/>
    <x v="2"/>
    <s v="9-Nov-1970"/>
    <x v="1673"/>
    <s v="Tier - 2"/>
    <s v="Tier - 1"/>
    <s v="R1013"/>
    <n v="52"/>
  </r>
  <r>
    <n v="34.43"/>
    <n v="8.6199999999999992"/>
    <s v="Yes"/>
    <x v="0"/>
    <s v="No"/>
    <n v="1"/>
    <s v="No"/>
    <x v="0"/>
    <x v="0"/>
    <s v="13-Aug-1984"/>
    <x v="1674"/>
    <s v="Tier - 2"/>
    <s v="Tier - 1"/>
    <s v="R1012"/>
    <n v="38"/>
  </r>
  <r>
    <n v="20.86"/>
    <n v="4.3600000000000003"/>
    <s v="Yes"/>
    <x v="0"/>
    <s v="No"/>
    <n v="0"/>
    <s v="No"/>
    <x v="2"/>
    <x v="2"/>
    <s v="18-Nov-1976"/>
    <x v="1675"/>
    <s v="Tier - 2"/>
    <s v="Tier - 2"/>
    <s v="R1013"/>
    <n v="46"/>
  </r>
  <r>
    <n v="18.34"/>
    <n v="10.01"/>
    <s v="No"/>
    <x v="0"/>
    <s v="No"/>
    <n v="0"/>
    <s v="No"/>
    <x v="3"/>
    <x v="0"/>
    <s v="6-Aug-1982"/>
    <x v="1676"/>
    <s v="Tier - 1"/>
    <s v="Tier - 2"/>
    <s v="R1012"/>
    <n v="40"/>
  </r>
  <r>
    <n v="34.15"/>
    <n v="5.42"/>
    <s v="No"/>
    <x v="0"/>
    <s v="No"/>
    <n v="0"/>
    <s v="No"/>
    <x v="0"/>
    <x v="2"/>
    <s v="16-Aug-1997"/>
    <x v="1677"/>
    <s v="Tier - 2"/>
    <s v="Tier - 2"/>
    <s v="R1021"/>
    <n v="25"/>
  </r>
  <r>
    <n v="18.350000000000001"/>
    <n v="5.12"/>
    <s v="No"/>
    <x v="0"/>
    <s v="No"/>
    <n v="0"/>
    <s v="No"/>
    <x v="3"/>
    <x v="2"/>
    <s v="28-Oct-1982"/>
    <x v="1678"/>
    <s v="Tier - 2"/>
    <s v="Tier - 1"/>
    <s v="R1012"/>
    <n v="40"/>
  </r>
  <r>
    <n v="22.13"/>
    <n v="9.1999999999999993"/>
    <s v="Yes"/>
    <x v="0"/>
    <s v="No"/>
    <n v="0"/>
    <s v="No"/>
    <x v="2"/>
    <x v="0"/>
    <s v="10-Dec-1985"/>
    <x v="1679"/>
    <s v="Tier - 1"/>
    <s v="Tier - 3"/>
    <s v="R1014"/>
    <n v="37"/>
  </r>
  <r>
    <n v="22.51"/>
    <n v="6.08"/>
    <s v="Yes"/>
    <x v="0"/>
    <s v="No"/>
    <n v="1"/>
    <s v="No"/>
    <x v="2"/>
    <x v="1"/>
    <s v="20-Aug-1970"/>
    <x v="1680"/>
    <s v="Tier - 2"/>
    <s v="Tier - 1"/>
    <s v="R1013"/>
    <n v="52"/>
  </r>
  <r>
    <n v="31"/>
    <n v="4.7699999999999996"/>
    <s v="No"/>
    <x v="0"/>
    <s v="No"/>
    <n v="1"/>
    <s v="No"/>
    <x v="0"/>
    <x v="2"/>
    <s v="22-Aug-1971"/>
    <x v="1681"/>
    <s v="Tier - 2"/>
    <s v="Tier - 3"/>
    <s v="R1013"/>
    <n v="51"/>
  </r>
  <r>
    <n v="28.27"/>
    <n v="4.62"/>
    <s v="No"/>
    <x v="0"/>
    <s v="No"/>
    <n v="1"/>
    <s v="No"/>
    <x v="1"/>
    <x v="2"/>
    <s v="4-Sep-1987"/>
    <x v="1682"/>
    <s v="Tier - 2"/>
    <s v="Tier - 2"/>
    <s v="R1011"/>
    <n v="35"/>
  </r>
  <r>
    <n v="29.92"/>
    <n v="9.07"/>
    <s v="Yes"/>
    <x v="0"/>
    <s v="No"/>
    <n v="1"/>
    <s v="No"/>
    <x v="0"/>
    <x v="0"/>
    <s v="30-Dec-1976"/>
    <x v="1683"/>
    <s v="Tier - 2"/>
    <s v="Tier - 3"/>
    <s v="R1013"/>
    <n v="46"/>
  </r>
  <r>
    <n v="25.9"/>
    <n v="9.1199999999999992"/>
    <s v="Yes"/>
    <x v="0"/>
    <s v="No"/>
    <n v="1"/>
    <s v="No"/>
    <x v="1"/>
    <x v="0"/>
    <s v="5-Aug-1975"/>
    <x v="1684"/>
    <s v="Tier - 2"/>
    <s v="Tier - 3"/>
    <s v="R1013"/>
    <n v="47"/>
  </r>
  <r>
    <n v="27.74"/>
    <n v="7.32"/>
    <s v="Yes"/>
    <x v="0"/>
    <s v="No"/>
    <n v="1"/>
    <s v="No"/>
    <x v="1"/>
    <x v="0"/>
    <s v="22-Jul-1985"/>
    <x v="1685"/>
    <s v="Tier - 3"/>
    <s v="Tier - 2"/>
    <s v="R1013"/>
    <n v="37"/>
  </r>
  <r>
    <n v="17.260000000000002"/>
    <n v="11.73"/>
    <s v="No"/>
    <x v="0"/>
    <s v="No"/>
    <n v="2"/>
    <s v="No"/>
    <x v="3"/>
    <x v="0"/>
    <s v="26-Aug-1984"/>
    <x v="1686"/>
    <s v="Tier - 3"/>
    <s v="Tier - 3"/>
    <s v="R1012"/>
    <n v="38"/>
  </r>
  <r>
    <n v="19.855"/>
    <n v="6.64"/>
    <s v="Yes"/>
    <x v="0"/>
    <s v="No"/>
    <n v="1"/>
    <s v="No"/>
    <x v="2"/>
    <x v="0"/>
    <s v="1-Nov-1984"/>
    <x v="1687"/>
    <s v="Tier - 2"/>
    <s v="Tier - 3"/>
    <s v="R1012"/>
    <n v="38"/>
  </r>
  <r>
    <n v="41.69"/>
    <n v="5.78"/>
    <s v="No"/>
    <x v="0"/>
    <s v="No"/>
    <n v="0"/>
    <s v="No"/>
    <x v="0"/>
    <x v="1"/>
    <s v="27-Jul-1981"/>
    <x v="1688"/>
    <s v="Tier - 2"/>
    <s v="Tier - 2"/>
    <s v="R1013"/>
    <n v="41"/>
  </r>
  <r>
    <n v="16.12"/>
    <n v="10.45"/>
    <s v="No"/>
    <x v="0"/>
    <s v="No"/>
    <n v="0"/>
    <s v="No"/>
    <x v="3"/>
    <x v="0"/>
    <s v="9-Oct-1982"/>
    <x v="1689"/>
    <s v="Tier - 2"/>
    <s v="Tier - 3"/>
    <s v="R1011"/>
    <n v="40"/>
  </r>
  <r>
    <n v="37.43"/>
    <n v="4.5199999999999996"/>
    <s v="No"/>
    <x v="0"/>
    <s v="No"/>
    <n v="1"/>
    <s v="No"/>
    <x v="0"/>
    <x v="2"/>
    <s v="28-Aug-1982"/>
    <x v="1690"/>
    <s v="Tier - 2"/>
    <s v="Tier - 2"/>
    <s v="R1013"/>
    <n v="40"/>
  </r>
  <r>
    <n v="31.065000000000001"/>
    <n v="5.71"/>
    <s v="No"/>
    <x v="0"/>
    <s v="No"/>
    <n v="0"/>
    <s v="No"/>
    <x v="0"/>
    <x v="1"/>
    <s v="7-Jul-1994"/>
    <x v="1691"/>
    <s v="Tier - 2"/>
    <s v="Tier - 1"/>
    <s v="R1021"/>
    <n v="28"/>
  </r>
  <r>
    <n v="25.08"/>
    <n v="4.7699999999999996"/>
    <s v="No"/>
    <x v="0"/>
    <s v="No"/>
    <n v="0"/>
    <s v="No"/>
    <x v="1"/>
    <x v="2"/>
    <s v="23-Oct-1976"/>
    <x v="1692"/>
    <s v="Tier - 2"/>
    <s v="Tier - 1"/>
    <s v="R1013"/>
    <n v="46"/>
  </r>
  <r>
    <n v="15.2"/>
    <n v="7.81"/>
    <s v="Yes"/>
    <x v="0"/>
    <s v="No"/>
    <n v="1"/>
    <s v="No"/>
    <x v="3"/>
    <x v="0"/>
    <s v="12-Aug-1982"/>
    <x v="1693"/>
    <s v="Tier - 2"/>
    <s v="Tier - 1"/>
    <s v="R1013"/>
    <n v="40"/>
  </r>
  <r>
    <n v="22.34"/>
    <n v="5.19"/>
    <s v="Yes"/>
    <x v="0"/>
    <s v="No"/>
    <n v="0"/>
    <s v="No"/>
    <x v="2"/>
    <x v="2"/>
    <s v="2-Oct-1982"/>
    <x v="1694"/>
    <s v="Tier - 2"/>
    <s v="Tier - 2"/>
    <s v="R1012"/>
    <n v="40"/>
  </r>
  <r>
    <n v="40.15"/>
    <n v="5.93"/>
    <s v="No"/>
    <x v="0"/>
    <s v="No"/>
    <n v="1"/>
    <s v="No"/>
    <x v="0"/>
    <x v="1"/>
    <s v="3-Dec-1969"/>
    <x v="1695"/>
    <s v="Tier - 2"/>
    <s v="Tier - 3"/>
    <s v="R1013"/>
    <n v="53"/>
  </r>
  <r>
    <n v="37.729999999999997"/>
    <n v="6.29"/>
    <s v="No"/>
    <x v="0"/>
    <s v="No"/>
    <n v="1"/>
    <s v="No"/>
    <x v="0"/>
    <x v="1"/>
    <s v="18-Dec-1986"/>
    <x v="1696"/>
    <s v="Tier - 2"/>
    <s v="Tier - 3"/>
    <s v="R1012"/>
    <n v="36"/>
  </r>
  <r>
    <n v="25.35"/>
    <n v="4.9000000000000004"/>
    <s v="No"/>
    <x v="0"/>
    <s v="No"/>
    <n v="0"/>
    <s v="No"/>
    <x v="1"/>
    <x v="2"/>
    <s v="6-Aug-1989"/>
    <x v="1697"/>
    <s v="Tier - 2"/>
    <s v="Tier - 2"/>
    <s v="R1024"/>
    <n v="33"/>
  </r>
  <r>
    <n v="26.41"/>
    <n v="5.07"/>
    <s v="Yes"/>
    <x v="0"/>
    <s v="No"/>
    <n v="1"/>
    <s v="No"/>
    <x v="1"/>
    <x v="2"/>
    <s v="11-Dec-1968"/>
    <x v="1698"/>
    <s v="Tier - 3"/>
    <s v="Tier - 2"/>
    <s v="R1013"/>
    <n v="54"/>
  </r>
  <r>
    <n v="27.6"/>
    <n v="5.33"/>
    <s v="No"/>
    <x v="0"/>
    <s v="No"/>
    <n v="1"/>
    <s v="No"/>
    <x v="1"/>
    <x v="2"/>
    <s v="20-Jul-1981"/>
    <x v="1699"/>
    <s v="Tier - 2"/>
    <s v="Tier - 1"/>
    <s v="R1012"/>
    <n v="41"/>
  </r>
  <r>
    <n v="33.82"/>
    <n v="8.93"/>
    <s v="Yes"/>
    <x v="0"/>
    <s v="No"/>
    <n v="1"/>
    <s v="No"/>
    <x v="0"/>
    <x v="0"/>
    <s v="5-Oct-1984"/>
    <x v="1700"/>
    <s v="Tier - 2"/>
    <s v="Tier - 3"/>
    <s v="R1011"/>
    <n v="38"/>
  </r>
  <r>
    <n v="32.9"/>
    <n v="4.3499999999999996"/>
    <s v="No"/>
    <x v="0"/>
    <s v="No"/>
    <n v="0"/>
    <s v="No"/>
    <x v="0"/>
    <x v="2"/>
    <s v="22-Nov-1982"/>
    <x v="1701"/>
    <s v="Tier - 2"/>
    <s v="Tier - 1"/>
    <s v="R1013"/>
    <n v="40"/>
  </r>
  <r>
    <n v="30.875"/>
    <n v="9.5399999999999991"/>
    <s v="Yes"/>
    <x v="0"/>
    <s v="No"/>
    <n v="1"/>
    <s v="No"/>
    <x v="0"/>
    <x v="0"/>
    <s v="29-Dec-1982"/>
    <x v="1702"/>
    <s v="Tier - 3"/>
    <s v="Tier - 2"/>
    <s v="R1016"/>
    <n v="40"/>
  </r>
  <r>
    <n v="32.64"/>
    <n v="5.91"/>
    <s v="No"/>
    <x v="0"/>
    <s v="No"/>
    <n v="0"/>
    <s v="No"/>
    <x v="0"/>
    <x v="1"/>
    <s v="7-Nov-1982"/>
    <x v="1703"/>
    <s v="Tier - 2"/>
    <s v="Tier - 3"/>
    <s v="R1011"/>
    <n v="40"/>
  </r>
  <r>
    <n v="22.135000000000002"/>
    <n v="5.0999999999999996"/>
    <s v="No"/>
    <x v="0"/>
    <s v="No"/>
    <n v="0"/>
    <s v="No"/>
    <x v="2"/>
    <x v="2"/>
    <s v="28-Aug-1982"/>
    <x v="1704"/>
    <s v="Tier - 3"/>
    <s v="Tier - 2"/>
    <s v="R1015"/>
    <n v="40"/>
  </r>
  <r>
    <n v="16.53"/>
    <n v="5.08"/>
    <s v="No"/>
    <x v="0"/>
    <s v="No"/>
    <n v="2"/>
    <s v="No"/>
    <x v="3"/>
    <x v="2"/>
    <s v="29-Aug-1973"/>
    <x v="1705"/>
    <s v="Tier - 2"/>
    <s v="Tier - 1"/>
    <s v="R1013"/>
    <n v="49"/>
  </r>
  <r>
    <n v="32.774999999999999"/>
    <n v="4.75"/>
    <s v="No"/>
    <x v="0"/>
    <s v="No"/>
    <n v="0"/>
    <s v="No"/>
    <x v="0"/>
    <x v="2"/>
    <s v="4-Sep-2003"/>
    <x v="1706"/>
    <s v="Tier - 2"/>
    <s v="Tier - 1"/>
    <s v="R1012"/>
    <n v="19"/>
  </r>
  <r>
    <n v="30.9"/>
    <n v="6.05"/>
    <s v="No"/>
    <x v="0"/>
    <s v="No"/>
    <n v="1"/>
    <s v="No"/>
    <x v="0"/>
    <x v="1"/>
    <s v="6-Jun-1990"/>
    <x v="1707"/>
    <s v="Tier - 2"/>
    <s v="Tier - 2"/>
    <s v="R1021"/>
    <n v="33"/>
  </r>
  <r>
    <n v="15.58"/>
    <n v="11.56"/>
    <s v="No"/>
    <x v="0"/>
    <s v="No"/>
    <n v="0"/>
    <s v="No"/>
    <x v="3"/>
    <x v="0"/>
    <s v="8-Dec-1984"/>
    <x v="1708"/>
    <s v="Tier - 2"/>
    <s v="Tier - 3"/>
    <s v="R1019"/>
    <n v="38"/>
  </r>
  <r>
    <n v="26.315000000000001"/>
    <n v="5.76"/>
    <s v="No"/>
    <x v="0"/>
    <s v="No"/>
    <n v="0"/>
    <s v="No"/>
    <x v="1"/>
    <x v="1"/>
    <s v="1-Jul-1984"/>
    <x v="1709"/>
    <s v="Tier - 3"/>
    <s v="Tier - 2"/>
    <s v="R1013"/>
    <n v="38"/>
  </r>
  <r>
    <n v="35.61"/>
    <n v="5.65"/>
    <s v="No"/>
    <x v="1"/>
    <s v="No"/>
    <n v="1"/>
    <s v="No"/>
    <x v="0"/>
    <x v="2"/>
    <s v="19-Nov-1989"/>
    <x v="1710"/>
    <s v="Tier - 2"/>
    <s v="Tier - 1"/>
    <s v="R1013"/>
    <n v="33"/>
  </r>
  <r>
    <n v="37.56"/>
    <n v="5.88"/>
    <s v="No"/>
    <x v="1"/>
    <s v="No"/>
    <n v="1"/>
    <s v="No"/>
    <x v="0"/>
    <x v="1"/>
    <s v="27-Sep-1982"/>
    <x v="1711"/>
    <s v="Tier - 2"/>
    <s v="Tier - 2"/>
    <s v="R1013"/>
    <n v="40"/>
  </r>
  <r>
    <n v="15.49"/>
    <n v="9.6"/>
    <s v="No"/>
    <x v="0"/>
    <s v="No"/>
    <n v="0"/>
    <s v="No"/>
    <x v="3"/>
    <x v="0"/>
    <s v="17-Sep-1981"/>
    <x v="1712"/>
    <s v="Tier - 3"/>
    <s v="Tier - 1"/>
    <s v="R1012"/>
    <n v="41"/>
  </r>
  <r>
    <n v="23.48"/>
    <n v="6.24"/>
    <s v="No"/>
    <x v="0"/>
    <s v="No"/>
    <n v="1"/>
    <s v="No"/>
    <x v="2"/>
    <x v="1"/>
    <s v="20-Oct-1989"/>
    <x v="1713"/>
    <s v="Tier - 3"/>
    <s v="Tier - 1"/>
    <s v="R1011"/>
    <n v="33"/>
  </r>
  <r>
    <n v="30.02"/>
    <n v="7.63"/>
    <s v="Yes"/>
    <x v="0"/>
    <s v="No"/>
    <n v="1"/>
    <s v="No"/>
    <x v="0"/>
    <x v="0"/>
    <s v="9-Jul-1985"/>
    <x v="1714"/>
    <s v="Tier - 2"/>
    <s v="Tier - 3"/>
    <s v="R1012"/>
    <n v="37"/>
  </r>
  <r>
    <n v="26.885000000000002"/>
    <n v="8.66"/>
    <s v="Yes"/>
    <x v="0"/>
    <s v="No"/>
    <n v="1"/>
    <s v="No"/>
    <x v="1"/>
    <x v="0"/>
    <s v="13-Jul-1968"/>
    <x v="1715"/>
    <s v="Tier - 3"/>
    <s v="Tier - 1"/>
    <s v="R1012"/>
    <n v="54"/>
  </r>
  <r>
    <n v="25.84"/>
    <n v="8.5500000000000007"/>
    <s v="Yes"/>
    <x v="0"/>
    <s v="No"/>
    <n v="1"/>
    <s v="No"/>
    <x v="1"/>
    <x v="0"/>
    <s v="12-Dec-1971"/>
    <x v="1716"/>
    <s v="Tier - 2"/>
    <s v="Tier - 1"/>
    <s v="R1013"/>
    <n v="51"/>
  </r>
  <r>
    <n v="27.454999999999998"/>
    <n v="4.54"/>
    <s v="No"/>
    <x v="0"/>
    <s v="No"/>
    <n v="0"/>
    <s v="No"/>
    <x v="1"/>
    <x v="2"/>
    <s v="12-Jun-1983"/>
    <x v="1717"/>
    <s v="Tier - 3"/>
    <s v="Tier - 3"/>
    <s v="R1012"/>
    <n v="39"/>
  </r>
  <r>
    <n v="24.605"/>
    <n v="5.7"/>
    <s v="No"/>
    <x v="0"/>
    <s v="No"/>
    <n v="0"/>
    <s v="No"/>
    <x v="2"/>
    <x v="1"/>
    <s v="13-Jun-1994"/>
    <x v="1718"/>
    <s v="Tier - 2"/>
    <s v="Tier - 1"/>
    <s v="R1012"/>
    <n v="28"/>
  </r>
  <r>
    <n v="30.8"/>
    <n v="5.07"/>
    <s v="No"/>
    <x v="0"/>
    <s v="No"/>
    <n v="0"/>
    <s v="No"/>
    <x v="0"/>
    <x v="2"/>
    <s v="18-Jul-1968"/>
    <x v="1719"/>
    <s v="Tier - 3"/>
    <s v="Tier - 1"/>
    <s v="R1012"/>
    <n v="54"/>
  </r>
  <r>
    <n v="34.799999999999997"/>
    <n v="4.38"/>
    <s v="No"/>
    <x v="0"/>
    <s v="No"/>
    <n v="1"/>
    <s v="No"/>
    <x v="0"/>
    <x v="2"/>
    <s v="7-Aug-1986"/>
    <x v="1720"/>
    <s v="Tier - 3"/>
    <s v="Tier - 2"/>
    <s v="R1016"/>
    <n v="36"/>
  </r>
  <r>
    <n v="34.21"/>
    <n v="4.54"/>
    <s v="No"/>
    <x v="0"/>
    <s v="No"/>
    <n v="1"/>
    <s v="No"/>
    <x v="0"/>
    <x v="2"/>
    <s v="5-Jun-1986"/>
    <x v="1721"/>
    <s v="Tier - 3"/>
    <s v="Tier - 1"/>
    <s v="R1016"/>
    <n v="37"/>
  </r>
  <r>
    <n v="31"/>
    <n v="5.38"/>
    <s v="No"/>
    <x v="0"/>
    <s v="No"/>
    <n v="1"/>
    <s v="No"/>
    <x v="0"/>
    <x v="2"/>
    <s v="17-Jun-1970"/>
    <x v="1722"/>
    <s v="Tier - 2"/>
    <s v="Tier - 1"/>
    <s v="R1013"/>
    <n v="52"/>
  </r>
  <r>
    <n v="26.125"/>
    <n v="5.55"/>
    <s v="No"/>
    <x v="0"/>
    <s v="No"/>
    <n v="1"/>
    <s v="No"/>
    <x v="1"/>
    <x v="2"/>
    <s v="9-Dec-1966"/>
    <x v="1723"/>
    <s v="Tier - 3"/>
    <s v="Tier - 2"/>
    <s v="R1013"/>
    <n v="56"/>
  </r>
  <r>
    <n v="30.13"/>
    <n v="4.03"/>
    <s v="Yes"/>
    <x v="0"/>
    <s v="No"/>
    <n v="1"/>
    <s v="No"/>
    <x v="0"/>
    <x v="2"/>
    <s v="10-Oct-1988"/>
    <x v="1724"/>
    <s v="Tier - 2"/>
    <s v="Tier - 2"/>
    <s v="R1024"/>
    <n v="34"/>
  </r>
  <r>
    <n v="34.19"/>
    <n v="4.1900000000000004"/>
    <s v="No"/>
    <x v="0"/>
    <s v="No"/>
    <n v="0"/>
    <s v="No"/>
    <x v="0"/>
    <x v="2"/>
    <s v="21-Sep-1981"/>
    <x v="1725"/>
    <s v="Tier - 2"/>
    <s v="Tier - 3"/>
    <s v="R1013"/>
    <n v="41"/>
  </r>
  <r>
    <n v="22.515000000000001"/>
    <n v="4.37"/>
    <s v="No"/>
    <x v="0"/>
    <s v="Yes"/>
    <n v="1"/>
    <s v="No"/>
    <x v="2"/>
    <x v="2"/>
    <s v="3-Sep-1981"/>
    <x v="1726"/>
    <s v="Tier - 2"/>
    <s v="Tier - 3"/>
    <s v="R1011"/>
    <n v="41"/>
  </r>
  <r>
    <n v="18.239999999999998"/>
    <n v="5.31"/>
    <s v="Yes"/>
    <x v="0"/>
    <s v="Yes"/>
    <n v="1"/>
    <s v="No"/>
    <x v="3"/>
    <x v="2"/>
    <s v="8-Oct-1981"/>
    <x v="1727"/>
    <s v="Tier - 2"/>
    <s v="Tier - 1"/>
    <s v="R1013"/>
    <n v="41"/>
  </r>
  <r>
    <n v="37.28"/>
    <n v="4.66"/>
    <s v="No"/>
    <x v="1"/>
    <s v="No"/>
    <n v="1"/>
    <s v="No"/>
    <x v="0"/>
    <x v="2"/>
    <s v="23-Nov-1980"/>
    <x v="1728"/>
    <s v="Tier - 2"/>
    <s v="Tier - 2"/>
    <s v="R1013"/>
    <n v="42"/>
  </r>
  <r>
    <n v="18.2"/>
    <n v="6.19"/>
    <s v="No"/>
    <x v="0"/>
    <s v="Yes"/>
    <n v="1"/>
    <s v="No"/>
    <x v="3"/>
    <x v="1"/>
    <s v="29-Jun-1991"/>
    <x v="1729"/>
    <s v="Tier - 1"/>
    <s v="Tier - 2"/>
    <s v="R1014"/>
    <n v="31"/>
  </r>
  <r>
    <n v="20.53"/>
    <n v="4.8600000000000003"/>
    <s v="No"/>
    <x v="0"/>
    <s v="No"/>
    <n v="1"/>
    <s v="No"/>
    <x v="2"/>
    <x v="2"/>
    <s v="17-Aug-1975"/>
    <x v="1730"/>
    <s v="Tier - 2"/>
    <s v="Tier - 1"/>
    <s v="R1012"/>
    <n v="47"/>
  </r>
  <r>
    <n v="23.79"/>
    <n v="4.74"/>
    <s v="No"/>
    <x v="0"/>
    <s v="No"/>
    <n v="0"/>
    <s v="No"/>
    <x v="2"/>
    <x v="2"/>
    <s v="8-Jul-1994"/>
    <x v="1731"/>
    <s v="Tier - 2"/>
    <s v="Tier - 2"/>
    <s v="R1021"/>
    <n v="28"/>
  </r>
  <r>
    <n v="29.8"/>
    <n v="6.03"/>
    <s v="No"/>
    <x v="0"/>
    <s v="No"/>
    <n v="0"/>
    <s v="No"/>
    <x v="1"/>
    <x v="1"/>
    <s v="15-Jul-1979"/>
    <x v="1732"/>
    <s v="Tier - 3"/>
    <s v="Tier - 1"/>
    <s v="R1016"/>
    <n v="43"/>
  </r>
  <r>
    <n v="31.54"/>
    <n v="4.71"/>
    <s v="No"/>
    <x v="0"/>
    <s v="No"/>
    <n v="0"/>
    <s v="No"/>
    <x v="0"/>
    <x v="2"/>
    <s v="30-Nov-2000"/>
    <x v="1733"/>
    <s v="Tier - 2"/>
    <s v="Tier - 1"/>
    <s v="R1012"/>
    <n v="22"/>
  </r>
  <r>
    <n v="20.82"/>
    <n v="5.55"/>
    <s v="No"/>
    <x v="0"/>
    <s v="No"/>
    <n v="1"/>
    <s v="No"/>
    <x v="2"/>
    <x v="2"/>
    <s v="15-Jun-1977"/>
    <x v="1734"/>
    <s v="Tier - 2"/>
    <s v="Tier - 1"/>
    <s v="R1013"/>
    <n v="45"/>
  </r>
  <r>
    <n v="38.83"/>
    <n v="4.78"/>
    <s v="No"/>
    <x v="0"/>
    <s v="Yes"/>
    <n v="1"/>
    <s v="No"/>
    <x v="0"/>
    <x v="2"/>
    <s v="4-Nov-1979"/>
    <x v="1735"/>
    <s v="Tier - 2"/>
    <s v="Tier - 2"/>
    <s v="R1011"/>
    <n v="43"/>
  </r>
  <r>
    <n v="23.44"/>
    <n v="4.6500000000000004"/>
    <s v="Yes"/>
    <x v="0"/>
    <s v="No"/>
    <n v="1"/>
    <s v="No"/>
    <x v="2"/>
    <x v="2"/>
    <s v="19-Jun-1981"/>
    <x v="1736"/>
    <s v="Tier - 2"/>
    <s v="Tier - 2"/>
    <s v="R1019"/>
    <n v="41"/>
  </r>
  <r>
    <n v="24.13"/>
    <n v="5.2"/>
    <s v="No"/>
    <x v="0"/>
    <s v="No"/>
    <n v="1"/>
    <s v="No"/>
    <x v="2"/>
    <x v="2"/>
    <s v="5-Aug-1978"/>
    <x v="1737"/>
    <s v="Tier - 2"/>
    <s v="Tier - 1"/>
    <s v="R1013"/>
    <n v="44"/>
  </r>
  <r>
    <n v="42.13"/>
    <n v="4.54"/>
    <s v="Yes"/>
    <x v="0"/>
    <s v="No"/>
    <n v="1"/>
    <s v="No"/>
    <x v="0"/>
    <x v="2"/>
    <s v="23-Oct-1969"/>
    <x v="1738"/>
    <s v="Tier - 2"/>
    <s v="Tier - 2"/>
    <s v="R1013"/>
    <n v="53"/>
  </r>
  <r>
    <n v="17.86"/>
    <n v="4.1100000000000003"/>
    <s v="No"/>
    <x v="0"/>
    <s v="No"/>
    <n v="1"/>
    <s v="No"/>
    <x v="3"/>
    <x v="2"/>
    <s v="24-Dec-2004"/>
    <x v="1739"/>
    <s v="Tier - 2"/>
    <s v="Tier - 1"/>
    <s v="R1012"/>
    <n v="18"/>
  </r>
  <r>
    <n v="32.78"/>
    <n v="4.63"/>
    <s v="No"/>
    <x v="0"/>
    <s v="No"/>
    <n v="0"/>
    <s v="No"/>
    <x v="0"/>
    <x v="2"/>
    <s v="10-Sep-1985"/>
    <x v="1740"/>
    <s v="Tier - 2"/>
    <s v="Tier - 1"/>
    <s v="R1024"/>
    <n v="37"/>
  </r>
  <r>
    <n v="23.9"/>
    <n v="6.06"/>
    <s v="Yes"/>
    <x v="0"/>
    <s v="Yes"/>
    <n v="1"/>
    <s v="No"/>
    <x v="2"/>
    <x v="1"/>
    <s v="21-Dec-1989"/>
    <x v="1741"/>
    <s v="Tier - 2"/>
    <s v="Tier - 3"/>
    <s v="R1024"/>
    <n v="33"/>
  </r>
  <r>
    <n v="15.47"/>
    <n v="8.43"/>
    <s v="No"/>
    <x v="0"/>
    <s v="No"/>
    <n v="0"/>
    <s v="No"/>
    <x v="3"/>
    <x v="0"/>
    <s v="5-Sep-1984"/>
    <x v="1742"/>
    <s v="Tier - 2"/>
    <s v="Tier - 3"/>
    <s v="R1012"/>
    <n v="38"/>
  </r>
  <r>
    <n v="28.54"/>
    <n v="5.51"/>
    <s v="No"/>
    <x v="0"/>
    <s v="Yes"/>
    <n v="1"/>
    <s v="No"/>
    <x v="1"/>
    <x v="2"/>
    <s v="29-Nov-1978"/>
    <x v="1743"/>
    <s v="Tier - 2"/>
    <s v="Tier - 2"/>
    <s v="R1013"/>
    <n v="44"/>
  </r>
  <r>
    <n v="18.54"/>
    <n v="4.95"/>
    <s v="No"/>
    <x v="0"/>
    <s v="No"/>
    <n v="0"/>
    <s v="No"/>
    <x v="2"/>
    <x v="2"/>
    <s v="30-Aug-1980"/>
    <x v="1744"/>
    <s v="Tier - 2"/>
    <s v="Tier - 2"/>
    <s v="R1012"/>
    <n v="42"/>
  </r>
  <r>
    <n v="32.18"/>
    <n v="6.44"/>
    <s v="Yes"/>
    <x v="0"/>
    <s v="Yes"/>
    <n v="1"/>
    <s v="No"/>
    <x v="0"/>
    <x v="0"/>
    <s v="5-Oct-1980"/>
    <x v="1745"/>
    <s v="Tier - 2"/>
    <s v="Tier - 3"/>
    <s v="R1013"/>
    <n v="42"/>
  </r>
  <r>
    <n v="37.380000000000003"/>
    <n v="6.05"/>
    <s v="Yes"/>
    <x v="0"/>
    <s v="No"/>
    <n v="0"/>
    <s v="No"/>
    <x v="0"/>
    <x v="1"/>
    <s v="15-Dec-1978"/>
    <x v="1746"/>
    <s v="Tier - 1"/>
    <s v="Tier - 2"/>
    <s v="R1012"/>
    <n v="44"/>
  </r>
  <r>
    <n v="31.12"/>
    <n v="4.76"/>
    <s v="Yes"/>
    <x v="0"/>
    <s v="Yes"/>
    <n v="1"/>
    <s v="No"/>
    <x v="0"/>
    <x v="2"/>
    <s v="18-Aug-1980"/>
    <x v="1747"/>
    <s v="Tier - 2"/>
    <s v="Tier - 2"/>
    <s v="R1013"/>
    <n v="42"/>
  </r>
  <r>
    <n v="22.01"/>
    <n v="6.72"/>
    <s v="Yes"/>
    <x v="0"/>
    <s v="No"/>
    <n v="1"/>
    <s v="No"/>
    <x v="2"/>
    <x v="0"/>
    <s v="3-Jun-1975"/>
    <x v="1748"/>
    <s v="Tier - 2"/>
    <s v="Tier - 3"/>
    <s v="R1013"/>
    <n v="48"/>
  </r>
  <r>
    <n v="27.645"/>
    <n v="5.7"/>
    <s v="No"/>
    <x v="0"/>
    <s v="No"/>
    <n v="0"/>
    <s v="No"/>
    <x v="1"/>
    <x v="1"/>
    <s v="18-Oct-1982"/>
    <x v="1749"/>
    <s v="Tier - 3"/>
    <s v="Tier - 1"/>
    <s v="R1012"/>
    <n v="40"/>
  </r>
  <r>
    <n v="29.64"/>
    <n v="5.31"/>
    <s v="Yes"/>
    <x v="0"/>
    <s v="No"/>
    <n v="0"/>
    <s v="No"/>
    <x v="1"/>
    <x v="2"/>
    <s v="1-Sep-1982"/>
    <x v="1750"/>
    <s v="Tier - 2"/>
    <s v="Tier - 1"/>
    <s v="R1013"/>
    <n v="40"/>
  </r>
  <r>
    <n v="33.700000000000003"/>
    <n v="4.32"/>
    <s v="Yes"/>
    <x v="0"/>
    <s v="No"/>
    <n v="1"/>
    <s v="No"/>
    <x v="0"/>
    <x v="2"/>
    <s v="6-Jul-1969"/>
    <x v="1751"/>
    <s v="Tier - 2"/>
    <s v="Tier - 3"/>
    <s v="R1013"/>
    <n v="53"/>
  </r>
  <r>
    <n v="27.5"/>
    <n v="4.2300000000000004"/>
    <s v="Yes"/>
    <x v="0"/>
    <s v="No"/>
    <n v="1"/>
    <s v="No"/>
    <x v="1"/>
    <x v="2"/>
    <s v="2-Jun-1978"/>
    <x v="1752"/>
    <s v="Tier - 2"/>
    <s v="Tier - 2"/>
    <s v="R1013"/>
    <n v="45"/>
  </r>
  <r>
    <n v="16.12"/>
    <n v="6.09"/>
    <s v="No"/>
    <x v="0"/>
    <s v="No"/>
    <n v="0"/>
    <s v="No"/>
    <x v="3"/>
    <x v="1"/>
    <s v="29-Oct-1995"/>
    <x v="1753"/>
    <s v="Tier - 2"/>
    <s v="Tier - 3"/>
    <s v="R1012"/>
    <n v="27"/>
  </r>
  <r>
    <n v="26.73"/>
    <n v="4.74"/>
    <s v="Yes"/>
    <x v="0"/>
    <s v="No"/>
    <n v="1"/>
    <s v="No"/>
    <x v="1"/>
    <x v="2"/>
    <s v="26-Jul-1980"/>
    <x v="1754"/>
    <s v="Tier - 2"/>
    <s v="Tier - 1"/>
    <s v="R1011"/>
    <n v="42"/>
  </r>
  <r>
    <n v="37.25"/>
    <n v="6.23"/>
    <s v="Yes"/>
    <x v="0"/>
    <s v="No"/>
    <n v="0"/>
    <s v="No"/>
    <x v="0"/>
    <x v="1"/>
    <s v="22-Oct-1980"/>
    <x v="1755"/>
    <s v="Tier - 2"/>
    <s v="Tier - 3"/>
    <s v="R1013"/>
    <n v="42"/>
  </r>
  <r>
    <n v="23.56"/>
    <n v="5.45"/>
    <s v="Yes"/>
    <x v="0"/>
    <s v="No"/>
    <n v="1"/>
    <s v="No"/>
    <x v="2"/>
    <x v="2"/>
    <s v="21-Jul-1980"/>
    <x v="1756"/>
    <s v="Tier - 2"/>
    <s v="Tier - 1"/>
    <s v="R1024"/>
    <n v="42"/>
  </r>
  <r>
    <n v="15.84"/>
    <n v="10.34"/>
    <s v="No"/>
    <x v="0"/>
    <s v="No"/>
    <n v="2"/>
    <s v="No"/>
    <x v="3"/>
    <x v="0"/>
    <s v="28-Jun-1980"/>
    <x v="1757"/>
    <s v="Tier - 2"/>
    <s v="Tier - 3"/>
    <s v="R1011"/>
    <n v="42"/>
  </r>
  <r>
    <n v="36.630000000000003"/>
    <n v="5.15"/>
    <s v="No"/>
    <x v="0"/>
    <s v="No"/>
    <n v="0"/>
    <s v="No"/>
    <x v="0"/>
    <x v="2"/>
    <s v="24-Jun-1978"/>
    <x v="1758"/>
    <s v="Tier - 2"/>
    <s v="Tier - 2"/>
    <s v="R1013"/>
    <n v="44"/>
  </r>
  <r>
    <n v="16.47"/>
    <n v="11.72"/>
    <s v="No"/>
    <x v="0"/>
    <s v="No"/>
    <n v="0"/>
    <s v="No"/>
    <x v="3"/>
    <x v="0"/>
    <s v="18-Jun-1992"/>
    <x v="1759"/>
    <s v="Tier - 2"/>
    <s v="Tier - 2"/>
    <s v="R1012"/>
    <n v="30"/>
  </r>
  <r>
    <n v="25.8"/>
    <n v="5.29"/>
    <s v="No"/>
    <x v="0"/>
    <s v="No"/>
    <n v="0"/>
    <s v="No"/>
    <x v="1"/>
    <x v="2"/>
    <s v="11-Aug-1987"/>
    <x v="1760"/>
    <s v="Tier - 2"/>
    <s v="Tier - 1"/>
    <s v="R1012"/>
    <n v="35"/>
  </r>
  <r>
    <n v="23.6"/>
    <n v="4.33"/>
    <s v="No"/>
    <x v="0"/>
    <s v="No"/>
    <n v="0"/>
    <s v="No"/>
    <x v="2"/>
    <x v="2"/>
    <s v="29-Jun-1968"/>
    <x v="1761"/>
    <s v="Tier - 3"/>
    <s v="Tier - 2"/>
    <s v="R1013"/>
    <n v="54"/>
  </r>
  <r>
    <n v="32.11"/>
    <n v="6.24"/>
    <s v="No"/>
    <x v="0"/>
    <s v="Yes"/>
    <n v="1"/>
    <s v="No"/>
    <x v="0"/>
    <x v="1"/>
    <s v="1-Aug-1993"/>
    <x v="1762"/>
    <s v="Tier - 2"/>
    <s v="Tier - 2"/>
    <s v="R1021"/>
    <n v="29"/>
  </r>
  <r>
    <n v="30.114999999999998"/>
    <n v="11.61"/>
    <s v="No"/>
    <x v="0"/>
    <s v="No"/>
    <n v="0"/>
    <s v="No"/>
    <x v="0"/>
    <x v="0"/>
    <s v="7-Jul-1984"/>
    <x v="1763"/>
    <s v="Tier - 2"/>
    <s v="Tier - 1"/>
    <s v="R1024"/>
    <n v="38"/>
  </r>
  <r>
    <n v="20.28"/>
    <n v="11.07"/>
    <s v="Yes"/>
    <x v="0"/>
    <s v="No"/>
    <n v="0"/>
    <s v="No"/>
    <x v="2"/>
    <x v="0"/>
    <s v="8-Aug-1999"/>
    <x v="1764"/>
    <s v="Tier - 2"/>
    <s v="Tier - 1"/>
    <s v="R1022"/>
    <n v="23"/>
  </r>
  <r>
    <n v="20.234999999999999"/>
    <n v="5.19"/>
    <s v="No"/>
    <x v="0"/>
    <s v="Yes"/>
    <n v="1"/>
    <s v="No"/>
    <x v="2"/>
    <x v="2"/>
    <s v="21-Nov-1984"/>
    <x v="1765"/>
    <s v="Tier - 2"/>
    <s v="Tier - 2"/>
    <s v="R1024"/>
    <n v="38"/>
  </r>
  <r>
    <n v="25.27"/>
    <n v="5.7"/>
    <s v="Yes"/>
    <x v="0"/>
    <s v="No"/>
    <n v="1"/>
    <s v="No"/>
    <x v="1"/>
    <x v="1"/>
    <s v="24-Jun-1976"/>
    <x v="1766"/>
    <s v="Tier - 3"/>
    <s v="Tier - 2"/>
    <s v="R1011"/>
    <n v="46"/>
  </r>
  <r>
    <n v="24.24"/>
    <n v="6.15"/>
    <s v="No"/>
    <x v="0"/>
    <s v="No"/>
    <n v="0"/>
    <s v="No"/>
    <x v="2"/>
    <x v="1"/>
    <s v="30-Jul-1978"/>
    <x v="1767"/>
    <s v="Tier - 2"/>
    <s v="Tier - 3"/>
    <s v="R1013"/>
    <n v="44"/>
  </r>
  <r>
    <n v="35.75"/>
    <n v="5.07"/>
    <s v="No"/>
    <x v="0"/>
    <s v="No"/>
    <n v="0"/>
    <s v="No"/>
    <x v="0"/>
    <x v="2"/>
    <s v="29-Jun-1984"/>
    <x v="1768"/>
    <s v="Tier - 2"/>
    <s v="Tier - 2"/>
    <s v="R1011"/>
    <n v="38"/>
  </r>
  <r>
    <n v="29.92"/>
    <n v="10.97"/>
    <s v="Yes"/>
    <x v="0"/>
    <s v="No"/>
    <n v="1"/>
    <s v="No"/>
    <x v="0"/>
    <x v="0"/>
    <s v="17-Jul-1981"/>
    <x v="1769"/>
    <s v="Tier - 2"/>
    <s v="Tier - 1"/>
    <s v="R1012"/>
    <n v="41"/>
  </r>
  <r>
    <n v="26.2"/>
    <n v="10.93"/>
    <s v="Yes"/>
    <x v="0"/>
    <s v="No"/>
    <n v="1"/>
    <s v="No"/>
    <x v="1"/>
    <x v="0"/>
    <s v="22-Jun-1980"/>
    <x v="1770"/>
    <s v="Tier - 2"/>
    <s v="Tier - 2"/>
    <s v="R1011"/>
    <n v="42"/>
  </r>
  <r>
    <n v="26.695"/>
    <n v="4.21"/>
    <s v="Yes"/>
    <x v="0"/>
    <s v="Yes"/>
    <n v="1"/>
    <s v="No"/>
    <x v="1"/>
    <x v="2"/>
    <s v="7-Oct-1980"/>
    <x v="1771"/>
    <s v="Tier - 2"/>
    <s v="Tier - 1"/>
    <s v="R1013"/>
    <n v="42"/>
  </r>
  <r>
    <n v="23.16"/>
    <n v="5.5"/>
    <s v="No"/>
    <x v="0"/>
    <s v="No"/>
    <n v="0"/>
    <s v="No"/>
    <x v="2"/>
    <x v="2"/>
    <s v="30-Sep-1980"/>
    <x v="1772"/>
    <s v="Tier - 2"/>
    <s v="Tier - 3"/>
    <s v="R1013"/>
    <n v="42"/>
  </r>
  <r>
    <n v="32.585000000000001"/>
    <n v="4.93"/>
    <s v="Yes"/>
    <x v="0"/>
    <s v="No"/>
    <n v="1"/>
    <s v="No"/>
    <x v="0"/>
    <x v="2"/>
    <s v="16-Aug-1982"/>
    <x v="1773"/>
    <s v="Tier - 3"/>
    <s v="Tier - 2"/>
    <s v="R1016"/>
    <n v="40"/>
  </r>
  <r>
    <n v="33.97"/>
    <n v="5.6"/>
    <s v="Yes"/>
    <x v="0"/>
    <s v="No"/>
    <n v="0"/>
    <s v="No"/>
    <x v="0"/>
    <x v="2"/>
    <s v="19-Jul-1975"/>
    <x v="1774"/>
    <s v="Tier - 2"/>
    <s v="Tier - 3"/>
    <s v="R1013"/>
    <n v="47"/>
  </r>
  <r>
    <n v="16.57"/>
    <n v="9.99"/>
    <s v="No"/>
    <x v="0"/>
    <s v="No"/>
    <n v="0"/>
    <s v="No"/>
    <x v="3"/>
    <x v="0"/>
    <s v="26-Aug-1968"/>
    <x v="1775"/>
    <s v="Tier - 3"/>
    <s v="Tier - 3"/>
    <s v="R1013"/>
    <n v="54"/>
  </r>
  <r>
    <n v="17.55"/>
    <n v="5.93"/>
    <s v="No"/>
    <x v="0"/>
    <s v="Yes"/>
    <n v="1"/>
    <s v="No"/>
    <x v="3"/>
    <x v="1"/>
    <s v="14-Sep-1982"/>
    <x v="1776"/>
    <s v="Tier - 3"/>
    <s v="Tier - 2"/>
    <s v="R1011"/>
    <n v="40"/>
  </r>
  <r>
    <n v="29.41"/>
    <n v="6.29"/>
    <s v="Yes"/>
    <x v="0"/>
    <s v="No"/>
    <n v="1"/>
    <s v="No"/>
    <x v="1"/>
    <x v="1"/>
    <s v="11-Aug-1983"/>
    <x v="1777"/>
    <s v="Tier - 2"/>
    <s v="Tier - 3"/>
    <s v="R1012"/>
    <n v="39"/>
  </r>
  <r>
    <n v="17.91"/>
    <n v="5.65"/>
    <s v="No"/>
    <x v="0"/>
    <s v="No"/>
    <n v="1"/>
    <s v="No"/>
    <x v="3"/>
    <x v="2"/>
    <s v="21-Nov-1983"/>
    <x v="1778"/>
    <s v="Tier - 2"/>
    <s v="Tier - 3"/>
    <s v="R1012"/>
    <n v="39"/>
  </r>
  <r>
    <n v="31.57"/>
    <n v="6.15"/>
    <s v="No"/>
    <x v="0"/>
    <s v="No"/>
    <n v="1"/>
    <s v="No"/>
    <x v="0"/>
    <x v="1"/>
    <s v="15-Sep-1977"/>
    <x v="1779"/>
    <s v="Tier - 3"/>
    <s v="Tier - 3"/>
    <s v="R1012"/>
    <n v="45"/>
  </r>
  <r>
    <n v="33.18"/>
    <n v="5.22"/>
    <s v="No"/>
    <x v="1"/>
    <s v="No"/>
    <n v="1"/>
    <s v="No"/>
    <x v="0"/>
    <x v="2"/>
    <s v="13-Jul-1986"/>
    <x v="1780"/>
    <s v="Tier - 2"/>
    <s v="Tier - 1"/>
    <s v="R1024"/>
    <n v="36"/>
  </r>
  <r>
    <n v="37"/>
    <n v="11.66"/>
    <s v="No"/>
    <x v="0"/>
    <s v="No"/>
    <n v="0"/>
    <s v="No"/>
    <x v="0"/>
    <x v="0"/>
    <s v="2-Sep-1986"/>
    <x v="1781"/>
    <s v="Tier - 2"/>
    <s v="Tier - 3"/>
    <s v="R1013"/>
    <n v="36"/>
  </r>
  <r>
    <n v="18.905000000000001"/>
    <n v="4.91"/>
    <s v="Yes"/>
    <x v="0"/>
    <s v="No"/>
    <n v="1"/>
    <s v="No"/>
    <x v="2"/>
    <x v="2"/>
    <s v="24-Jul-1982"/>
    <x v="1782"/>
    <s v="Tier - 2"/>
    <s v="Tier - 1"/>
    <s v="R1013"/>
    <n v="40"/>
  </r>
  <r>
    <n v="20.03"/>
    <n v="9.25"/>
    <s v="Yes"/>
    <x v="0"/>
    <s v="No"/>
    <n v="0"/>
    <s v="No"/>
    <x v="2"/>
    <x v="0"/>
    <s v="14-Aug-1981"/>
    <x v="1783"/>
    <s v="Tier - 3"/>
    <s v="Tier - 2"/>
    <s v="R1012"/>
    <n v="41"/>
  </r>
  <r>
    <n v="16.7"/>
    <n v="11.48"/>
    <s v="No"/>
    <x v="0"/>
    <s v="No"/>
    <n v="0"/>
    <s v="No"/>
    <x v="3"/>
    <x v="0"/>
    <s v="13-Jun-1981"/>
    <x v="1784"/>
    <s v="Tier - 3"/>
    <s v="Tier - 3"/>
    <s v="R1012"/>
    <n v="41"/>
  </r>
  <r>
    <n v="39.82"/>
    <n v="6.06"/>
    <s v="No"/>
    <x v="0"/>
    <s v="No"/>
    <n v="0"/>
    <s v="No"/>
    <x v="0"/>
    <x v="1"/>
    <s v="25-Oct-1973"/>
    <x v="1785"/>
    <s v="Tier - 2"/>
    <s v="Tier - 2"/>
    <s v="R1013"/>
    <n v="49"/>
  </r>
  <r>
    <n v="22.04"/>
    <n v="5.86"/>
    <s v="No"/>
    <x v="0"/>
    <s v="No"/>
    <n v="1"/>
    <s v="No"/>
    <x v="2"/>
    <x v="1"/>
    <s v="4-Aug-1981"/>
    <x v="1786"/>
    <s v="Tier - 3"/>
    <s v="Tier - 3"/>
    <s v="R1012"/>
    <n v="41"/>
  </r>
  <r>
    <n v="28.27"/>
    <n v="5.33"/>
    <s v="No"/>
    <x v="0"/>
    <s v="No"/>
    <n v="0"/>
    <s v="No"/>
    <x v="1"/>
    <x v="2"/>
    <s v="18-Dec-1976"/>
    <x v="1787"/>
    <s v="Tier - 2"/>
    <s v="Tier - 1"/>
    <s v="R1013"/>
    <n v="46"/>
  </r>
  <r>
    <n v="18.5"/>
    <n v="5.33"/>
    <s v="No"/>
    <x v="0"/>
    <s v="No"/>
    <n v="0"/>
    <s v="No"/>
    <x v="2"/>
    <x v="2"/>
    <s v="2-Nov-1985"/>
    <x v="1788"/>
    <s v="Tier - 2"/>
    <s v="Tier - 1"/>
    <s v="R1012"/>
    <n v="37"/>
  </r>
  <r>
    <n v="38.6"/>
    <n v="6.02"/>
    <s v="No"/>
    <x v="0"/>
    <s v="No"/>
    <n v="1"/>
    <s v="No"/>
    <x v="0"/>
    <x v="1"/>
    <s v="25-Jun-1965"/>
    <x v="1789"/>
    <s v="Tier - 3"/>
    <s v="Tier - 1"/>
    <s v="R1013"/>
    <n v="57"/>
  </r>
  <r>
    <n v="43.12"/>
    <n v="6.25"/>
    <s v="No"/>
    <x v="0"/>
    <s v="No"/>
    <n v="1"/>
    <s v="No"/>
    <x v="0"/>
    <x v="1"/>
    <s v="11-Aug-1972"/>
    <x v="1790"/>
    <s v="Tier - 2"/>
    <s v="Tier - 3"/>
    <s v="R1012"/>
    <n v="50"/>
  </r>
  <r>
    <n v="30.5"/>
    <n v="4.8099999999999996"/>
    <s v="No"/>
    <x v="0"/>
    <s v="No"/>
    <n v="1"/>
    <s v="No"/>
    <x v="0"/>
    <x v="2"/>
    <s v="11-Jul-1965"/>
    <x v="1791"/>
    <s v="Tier - 3"/>
    <s v="Tier - 3"/>
    <s v="R1012"/>
    <n v="57"/>
  </r>
  <r>
    <n v="27.61"/>
    <n v="4.5999999999999996"/>
    <s v="No"/>
    <x v="0"/>
    <s v="No"/>
    <n v="1"/>
    <s v="No"/>
    <x v="1"/>
    <x v="2"/>
    <s v="15-Nov-2004"/>
    <x v="1792"/>
    <s v="Tier - 2"/>
    <s v="Tier - 2"/>
    <s v="R1024"/>
    <n v="18"/>
  </r>
  <r>
    <n v="27.1"/>
    <n v="5.08"/>
    <s v="No"/>
    <x v="0"/>
    <s v="No"/>
    <n v="1"/>
    <s v="No"/>
    <x v="1"/>
    <x v="2"/>
    <s v="19-Jun-1979"/>
    <x v="1793"/>
    <s v="Tier - 2"/>
    <s v="Tier - 3"/>
    <s v="R1024"/>
    <n v="43"/>
  </r>
  <r>
    <n v="35.93"/>
    <n v="5.43"/>
    <s v="No"/>
    <x v="1"/>
    <s v="No"/>
    <n v="1"/>
    <s v="No"/>
    <x v="0"/>
    <x v="2"/>
    <s v="25-Jul-1984"/>
    <x v="1794"/>
    <s v="Tier - 2"/>
    <s v="Tier - 1"/>
    <s v="R1012"/>
    <n v="38"/>
  </r>
  <r>
    <n v="32.68"/>
    <n v="5.44"/>
    <s v="No"/>
    <x v="0"/>
    <s v="No"/>
    <n v="0"/>
    <s v="No"/>
    <x v="0"/>
    <x v="2"/>
    <s v="19-Sep-1979"/>
    <x v="1795"/>
    <s v="Tier - 2"/>
    <s v="Tier - 3"/>
    <s v="R1011"/>
    <n v="43"/>
  </r>
  <r>
    <n v="20.74"/>
    <n v="11.69"/>
    <s v="Yes"/>
    <x v="0"/>
    <s v="No"/>
    <n v="1"/>
    <s v="No"/>
    <x v="2"/>
    <x v="0"/>
    <s v="15-Jun-1986"/>
    <x v="1796"/>
    <s v="Tier - 2"/>
    <s v="Tier - 2"/>
    <s v="R1012"/>
    <n v="36"/>
  </r>
  <r>
    <n v="15.57"/>
    <n v="6.07"/>
    <s v="No"/>
    <x v="0"/>
    <s v="No"/>
    <n v="0"/>
    <s v="No"/>
    <x v="3"/>
    <x v="1"/>
    <s v="18-Dec-1977"/>
    <x v="1797"/>
    <s v="Tier - 2"/>
    <s v="Tier - 1"/>
    <s v="R1011"/>
    <n v="45"/>
  </r>
  <r>
    <n v="23.844999999999999"/>
    <n v="4.3600000000000003"/>
    <s v="No"/>
    <x v="0"/>
    <s v="No"/>
    <n v="0"/>
    <s v="No"/>
    <x v="2"/>
    <x v="2"/>
    <s v="26-Jun-1979"/>
    <x v="1798"/>
    <s v="Tier - 2"/>
    <s v="Tier - 1"/>
    <s v="R1013"/>
    <n v="43"/>
  </r>
  <r>
    <n v="22.895"/>
    <n v="5.24"/>
    <s v="No"/>
    <x v="0"/>
    <s v="No"/>
    <n v="1"/>
    <s v="No"/>
    <x v="2"/>
    <x v="2"/>
    <s v="5-Oct-1993"/>
    <x v="1799"/>
    <s v="Tier - 2"/>
    <s v="Tier - 2"/>
    <s v="R1021"/>
    <n v="29"/>
  </r>
  <r>
    <n v="21.945"/>
    <n v="5.37"/>
    <s v="No"/>
    <x v="0"/>
    <s v="No"/>
    <n v="1"/>
    <s v="No"/>
    <x v="2"/>
    <x v="2"/>
    <s v="21-Jun-1983"/>
    <x v="1800"/>
    <s v="Tier - 2"/>
    <s v="Tier - 2"/>
    <s v="R1012"/>
    <n v="39"/>
  </r>
  <r>
    <n v="19.47"/>
    <n v="6.6"/>
    <s v="Yes"/>
    <x v="0"/>
    <s v="No"/>
    <n v="0"/>
    <s v="No"/>
    <x v="2"/>
    <x v="0"/>
    <s v="16-Jul-1981"/>
    <x v="1801"/>
    <s v="Tier - 2"/>
    <s v="Tier - 3"/>
    <s v="R1024"/>
    <n v="41"/>
  </r>
  <r>
    <n v="15.61"/>
    <n v="5.77"/>
    <s v="No"/>
    <x v="0"/>
    <s v="No"/>
    <n v="0"/>
    <s v="No"/>
    <x v="3"/>
    <x v="1"/>
    <s v="9-Dec-1965"/>
    <x v="1802"/>
    <s v="Tier - 3"/>
    <s v="Tier - 3"/>
    <s v="R1013"/>
    <n v="57"/>
  </r>
  <r>
    <n v="28.6"/>
    <n v="6.08"/>
    <s v="No"/>
    <x v="0"/>
    <s v="Yes"/>
    <n v="1"/>
    <s v="No"/>
    <x v="1"/>
    <x v="1"/>
    <s v="24-Nov-1981"/>
    <x v="1803"/>
    <s v="Tier - 2"/>
    <s v="Tier - 1"/>
    <s v="R1011"/>
    <n v="41"/>
  </r>
  <r>
    <n v="46.53"/>
    <n v="4.16"/>
    <s v="No"/>
    <x v="0"/>
    <s v="No"/>
    <n v="0"/>
    <s v="No"/>
    <x v="0"/>
    <x v="2"/>
    <s v="22-Jul-1993"/>
    <x v="1804"/>
    <s v="Tier - 2"/>
    <s v="Tier - 2"/>
    <s v="R1026"/>
    <n v="29"/>
  </r>
  <r>
    <n v="34.99"/>
    <n v="5.0999999999999996"/>
    <s v="No"/>
    <x v="0"/>
    <s v="Yes"/>
    <n v="1"/>
    <s v="No"/>
    <x v="0"/>
    <x v="2"/>
    <s v="5-Dec-1965"/>
    <x v="1805"/>
    <s v="Tier - 3"/>
    <s v="Tier - 2"/>
    <s v="R1013"/>
    <n v="57"/>
  </r>
  <r>
    <n v="17.05"/>
    <n v="5.3"/>
    <s v="No"/>
    <x v="0"/>
    <s v="Yes"/>
    <n v="1"/>
    <s v="No"/>
    <x v="3"/>
    <x v="2"/>
    <s v="19-Sep-1983"/>
    <x v="1806"/>
    <s v="Tier - 2"/>
    <s v="Tier - 2"/>
    <s v="R1011"/>
    <n v="39"/>
  </r>
  <r>
    <n v="37.18"/>
    <n v="4.9000000000000004"/>
    <s v="No"/>
    <x v="0"/>
    <s v="No"/>
    <n v="0"/>
    <s v="No"/>
    <x v="0"/>
    <x v="2"/>
    <s v="12-Nov-1978"/>
    <x v="1807"/>
    <s v="Tier - 2"/>
    <s v="Tier - 2"/>
    <s v="R1012"/>
    <n v="44"/>
  </r>
  <r>
    <n v="35.200000000000003"/>
    <n v="5.55"/>
    <s v="No"/>
    <x v="0"/>
    <s v="No"/>
    <n v="0"/>
    <s v="No"/>
    <x v="0"/>
    <x v="2"/>
    <s v="2-Dec-1978"/>
    <x v="1808"/>
    <s v="Tier - 2"/>
    <s v="Tier - 3"/>
    <s v="R1012"/>
    <n v="44"/>
  </r>
  <r>
    <n v="37.335000000000001"/>
    <n v="4.95"/>
    <s v="No"/>
    <x v="0"/>
    <s v="No"/>
    <n v="0"/>
    <s v="No"/>
    <x v="0"/>
    <x v="2"/>
    <s v="1-Sep-1979"/>
    <x v="1809"/>
    <s v="Tier - 3"/>
    <s v="Tier - 2"/>
    <s v="R1011"/>
    <n v="43"/>
  </r>
  <r>
    <n v="27.265000000000001"/>
    <n v="6.46"/>
    <s v="Yes"/>
    <x v="0"/>
    <s v="No"/>
    <n v="0"/>
    <s v="No"/>
    <x v="1"/>
    <x v="0"/>
    <s v="7-Jul-1980"/>
    <x v="1810"/>
    <s v="Tier - 2"/>
    <s v="Tier - 3"/>
    <s v="R1012"/>
    <n v="42"/>
  </r>
  <r>
    <n v="30.8"/>
    <n v="4.9000000000000004"/>
    <s v="Yes"/>
    <x v="0"/>
    <s v="No"/>
    <n v="0"/>
    <s v="No"/>
    <x v="0"/>
    <x v="2"/>
    <s v="25-Sep-1977"/>
    <x v="1811"/>
    <s v="Tier - 3"/>
    <s v="Tier - 1"/>
    <s v="R1011"/>
    <n v="45"/>
  </r>
  <r>
    <n v="30.21"/>
    <n v="5.21"/>
    <s v="No"/>
    <x v="0"/>
    <s v="No"/>
    <n v="1"/>
    <s v="No"/>
    <x v="0"/>
    <x v="2"/>
    <s v="30-Sep-1977"/>
    <x v="1812"/>
    <s v="Tier - 3"/>
    <s v="Tier - 3"/>
    <s v="R1017"/>
    <n v="45"/>
  </r>
  <r>
    <n v="35.340000000000003"/>
    <n v="4.13"/>
    <s v="No"/>
    <x v="1"/>
    <s v="No"/>
    <n v="1"/>
    <s v="No"/>
    <x v="0"/>
    <x v="2"/>
    <s v="1-Jun-2001"/>
    <x v="1813"/>
    <s v="Tier - 2"/>
    <s v="Tier - 2"/>
    <s v="R1012"/>
    <n v="22"/>
  </r>
  <r>
    <n v="26.695"/>
    <n v="5.28"/>
    <s v="No"/>
    <x v="0"/>
    <s v="No"/>
    <n v="0"/>
    <s v="No"/>
    <x v="1"/>
    <x v="2"/>
    <s v="4-Aug-1967"/>
    <x v="1814"/>
    <s v="Tier - 3"/>
    <s v="Tier - 3"/>
    <s v="R1013"/>
    <n v="55"/>
  </r>
  <r>
    <n v="29.355"/>
    <n v="4.68"/>
    <s v="Yes"/>
    <x v="0"/>
    <s v="No"/>
    <n v="0"/>
    <s v="No"/>
    <x v="1"/>
    <x v="2"/>
    <s v="14-Jun-1996"/>
    <x v="1815"/>
    <s v="Tier - 2"/>
    <s v="Tier - 3"/>
    <s v="R1012"/>
    <n v="26"/>
  </r>
  <r>
    <n v="29.59"/>
    <n v="4.0599999999999996"/>
    <s v="No"/>
    <x v="0"/>
    <s v="No"/>
    <n v="0"/>
    <s v="No"/>
    <x v="1"/>
    <x v="2"/>
    <s v="15-Dec-1988"/>
    <x v="1816"/>
    <s v="Tier - 2"/>
    <s v="Tier - 3"/>
    <s v="R1025"/>
    <n v="34"/>
  </r>
  <r>
    <n v="31.35"/>
    <n v="4.2"/>
    <s v="No"/>
    <x v="1"/>
    <s v="No"/>
    <n v="1"/>
    <s v="No"/>
    <x v="0"/>
    <x v="2"/>
    <s v="28-Oct-1997"/>
    <x v="1817"/>
    <s v="Tier - 2"/>
    <s v="Tier - 1"/>
    <s v="R1012"/>
    <n v="25"/>
  </r>
  <r>
    <n v="20.52"/>
    <n v="4.83"/>
    <s v="No"/>
    <x v="0"/>
    <s v="No"/>
    <n v="0"/>
    <s v="No"/>
    <x v="2"/>
    <x v="2"/>
    <s v="10-Jul-1983"/>
    <x v="1818"/>
    <s v="Tier - 3"/>
    <s v="Tier - 2"/>
    <s v="R1011"/>
    <n v="39"/>
  </r>
  <r>
    <n v="42.9"/>
    <n v="4.87"/>
    <s v="Yes"/>
    <x v="0"/>
    <s v="No"/>
    <n v="1"/>
    <s v="No"/>
    <x v="0"/>
    <x v="2"/>
    <s v="10-Oct-1976"/>
    <x v="1819"/>
    <s v="Tier - 3"/>
    <s v="Tier - 1"/>
    <s v="R1012"/>
    <n v="46"/>
  </r>
  <r>
    <n v="24.6"/>
    <n v="5.86"/>
    <s v="No"/>
    <x v="0"/>
    <s v="Yes"/>
    <n v="1"/>
    <s v="No"/>
    <x v="2"/>
    <x v="1"/>
    <s v="14-Dec-1978"/>
    <x v="1820"/>
    <s v="Tier - 2"/>
    <s v="Tier - 1"/>
    <s v="R1013"/>
    <n v="44"/>
  </r>
  <r>
    <n v="28.405000000000001"/>
    <n v="4.12"/>
    <s v="No"/>
    <x v="0"/>
    <s v="No"/>
    <n v="1"/>
    <s v="No"/>
    <x v="1"/>
    <x v="2"/>
    <s v="22-Aug-1984"/>
    <x v="1821"/>
    <s v="Tier - 2"/>
    <s v="Tier - 2"/>
    <s v="R1012"/>
    <n v="38"/>
  </r>
  <r>
    <n v="34.674999999999997"/>
    <n v="5.71"/>
    <s v="Yes"/>
    <x v="0"/>
    <s v="No"/>
    <n v="1"/>
    <s v="No"/>
    <x v="0"/>
    <x v="1"/>
    <s v="15-Dec-1988"/>
    <x v="1822"/>
    <s v="Tier - 2"/>
    <s v="Tier - 2"/>
    <s v="R1012"/>
    <n v="34"/>
  </r>
  <r>
    <n v="18.850000000000001"/>
    <n v="6.03"/>
    <s v="No"/>
    <x v="0"/>
    <s v="No"/>
    <n v="1"/>
    <s v="No"/>
    <x v="2"/>
    <x v="1"/>
    <s v="14-Aug-1994"/>
    <x v="1823"/>
    <s v="Tier - 2"/>
    <s v="Tier - 2"/>
    <s v="R1021"/>
    <n v="28"/>
  </r>
  <r>
    <n v="34.130000000000003"/>
    <n v="5.65"/>
    <s v="No"/>
    <x v="0"/>
    <s v="Yes"/>
    <n v="1"/>
    <s v="No"/>
    <x v="0"/>
    <x v="2"/>
    <s v="17-Jul-1967"/>
    <x v="1824"/>
    <s v="Tier - 3"/>
    <s v="Tier - 2"/>
    <s v="R1013"/>
    <n v="55"/>
  </r>
  <r>
    <n v="17.34"/>
    <n v="5.05"/>
    <s v="No"/>
    <x v="0"/>
    <s v="No"/>
    <n v="0"/>
    <s v="No"/>
    <x v="3"/>
    <x v="2"/>
    <s v="30-Sep-1997"/>
    <x v="1825"/>
    <s v="Tier - 2"/>
    <s v="Tier - 2"/>
    <s v="R1012"/>
    <n v="25"/>
  </r>
  <r>
    <n v="17.440000000000001"/>
    <n v="6.26"/>
    <s v="No"/>
    <x v="0"/>
    <s v="No"/>
    <n v="0"/>
    <s v="No"/>
    <x v="3"/>
    <x v="1"/>
    <s v="3-Jul-1968"/>
    <x v="1826"/>
    <s v="Tier - 3"/>
    <s v="Tier - 2"/>
    <s v="R1012"/>
    <n v="54"/>
  </r>
  <r>
    <n v="33.659999999999997"/>
    <n v="4.08"/>
    <s v="Yes"/>
    <x v="0"/>
    <s v="Yes"/>
    <n v="1"/>
    <s v="No"/>
    <x v="0"/>
    <x v="2"/>
    <s v="17-Sep-1996"/>
    <x v="1827"/>
    <s v="Tier - 2"/>
    <s v="Tier - 3"/>
    <s v="R1011"/>
    <n v="26"/>
  </r>
  <r>
    <n v="21.375"/>
    <n v="6.19"/>
    <s v="Yes"/>
    <x v="0"/>
    <s v="No"/>
    <n v="1"/>
    <s v="No"/>
    <x v="2"/>
    <x v="1"/>
    <s v="28-Nov-1978"/>
    <x v="1828"/>
    <s v="Tier - 2"/>
    <s v="Tier - 1"/>
    <s v="R1011"/>
    <n v="44"/>
  </r>
  <r>
    <n v="27.14"/>
    <n v="6.01"/>
    <s v="No"/>
    <x v="0"/>
    <s v="No"/>
    <n v="1"/>
    <s v="No"/>
    <x v="1"/>
    <x v="1"/>
    <s v="29-Nov-1978"/>
    <x v="1829"/>
    <s v="Tier - 2"/>
    <s v="Tier - 2"/>
    <s v="R1011"/>
    <n v="44"/>
  </r>
  <r>
    <n v="35.78"/>
    <n v="6.07"/>
    <s v="No"/>
    <x v="1"/>
    <s v="No"/>
    <n v="1"/>
    <s v="No"/>
    <x v="0"/>
    <x v="1"/>
    <s v="24-Aug-1978"/>
    <x v="1830"/>
    <s v="Tier - 2"/>
    <s v="Tier - 1"/>
    <s v="R1013"/>
    <n v="44"/>
  </r>
  <r>
    <n v="34.96"/>
    <n v="5.63"/>
    <s v="No"/>
    <x v="0"/>
    <s v="No"/>
    <n v="0"/>
    <s v="No"/>
    <x v="0"/>
    <x v="2"/>
    <s v="13-Dec-2001"/>
    <x v="1831"/>
    <s v="Tier - 2"/>
    <s v="Tier - 3"/>
    <s v="R1012"/>
    <n v="21"/>
  </r>
  <r>
    <n v="38.39"/>
    <n v="6.05"/>
    <s v="No"/>
    <x v="0"/>
    <s v="No"/>
    <n v="0"/>
    <s v="No"/>
    <x v="0"/>
    <x v="1"/>
    <s v="20-Jun-1980"/>
    <x v="1832"/>
    <s v="Tier - 2"/>
    <s v="Tier - 2"/>
    <s v="R1024"/>
    <n v="42"/>
  </r>
  <r>
    <n v="33.82"/>
    <n v="4.6500000000000004"/>
    <s v="No"/>
    <x v="0"/>
    <s v="No"/>
    <n v="0"/>
    <s v="No"/>
    <x v="0"/>
    <x v="2"/>
    <s v="24-Jul-1980"/>
    <x v="1833"/>
    <s v="Tier - 2"/>
    <s v="Tier - 1"/>
    <s v="R1013"/>
    <n v="42"/>
  </r>
  <r>
    <n v="27.835000000000001"/>
    <n v="5.37"/>
    <s v="No"/>
    <x v="0"/>
    <s v="No"/>
    <n v="0"/>
    <s v="No"/>
    <x v="1"/>
    <x v="2"/>
    <s v="15-Jun-1999"/>
    <x v="1834"/>
    <s v="Tier - 2"/>
    <s v="Tier - 2"/>
    <s v="R1026"/>
    <n v="23"/>
  </r>
  <r>
    <n v="33"/>
    <n v="5.39"/>
    <s v="No"/>
    <x v="0"/>
    <s v="No"/>
    <n v="0"/>
    <s v="No"/>
    <x v="0"/>
    <x v="2"/>
    <s v="16-Oct-1980"/>
    <x v="1835"/>
    <s v="Tier - 2"/>
    <s v="Tier - 2"/>
    <s v="R1024"/>
    <n v="42"/>
  </r>
  <r>
    <n v="26.885000000000002"/>
    <n v="5.86"/>
    <s v="No"/>
    <x v="0"/>
    <s v="No"/>
    <n v="0"/>
    <s v="No"/>
    <x v="1"/>
    <x v="1"/>
    <s v="10-Aug-1993"/>
    <x v="1836"/>
    <s v="Tier - 2"/>
    <s v="Tier - 2"/>
    <s v="R1012"/>
    <n v="29"/>
  </r>
  <r>
    <n v="29.26"/>
    <n v="4.4400000000000004"/>
    <s v="No"/>
    <x v="0"/>
    <s v="No"/>
    <n v="0"/>
    <s v="No"/>
    <x v="1"/>
    <x v="2"/>
    <s v="30-Sep-1998"/>
    <x v="1837"/>
    <s v="Tier - 2"/>
    <s v="Tier - 3"/>
    <s v="R1023"/>
    <n v="24"/>
  </r>
  <r>
    <n v="26.98"/>
    <n v="4.41"/>
    <s v="No"/>
    <x v="0"/>
    <s v="No"/>
    <n v="0"/>
    <s v="No"/>
    <x v="1"/>
    <x v="2"/>
    <s v="27-Dec-1965"/>
    <x v="1838"/>
    <s v="Tier - 3"/>
    <s v="Tier - 3"/>
    <s v="R1012"/>
    <n v="57"/>
  </r>
  <r>
    <n v="32.11"/>
    <n v="5.19"/>
    <s v="No"/>
    <x v="0"/>
    <s v="Yes"/>
    <n v="1"/>
    <s v="No"/>
    <x v="0"/>
    <x v="2"/>
    <s v="24-Nov-1996"/>
    <x v="1839"/>
    <s v="Tier - 2"/>
    <s v="Tier - 2"/>
    <s v="R1022"/>
    <n v="26"/>
  </r>
  <r>
    <n v="31.73"/>
    <n v="5.16"/>
    <s v="No"/>
    <x v="0"/>
    <s v="Yes"/>
    <n v="1"/>
    <s v="No"/>
    <x v="0"/>
    <x v="2"/>
    <s v="13-Sep-1995"/>
    <x v="1840"/>
    <s v="Tier - 2"/>
    <s v="Tier - 1"/>
    <s v="R1012"/>
    <n v="27"/>
  </r>
  <r>
    <n v="22.515000000000001"/>
    <n v="4.24"/>
    <s v="No"/>
    <x v="0"/>
    <s v="No"/>
    <n v="0"/>
    <s v="No"/>
    <x v="2"/>
    <x v="2"/>
    <s v="11-Oct-1971"/>
    <x v="1841"/>
    <s v="Tier - 2"/>
    <s v="Tier - 1"/>
    <s v="R1013"/>
    <n v="51"/>
  </r>
  <r>
    <n v="25.9"/>
    <n v="5.45"/>
    <s v="No"/>
    <x v="0"/>
    <s v="No"/>
    <n v="1"/>
    <s v="No"/>
    <x v="1"/>
    <x v="2"/>
    <s v="19-Dec-1981"/>
    <x v="1842"/>
    <s v="Tier - 2"/>
    <s v="Tier - 2"/>
    <s v="R1020"/>
    <n v="41"/>
  </r>
  <r>
    <n v="27.72"/>
    <n v="5.03"/>
    <s v="Yes"/>
    <x v="0"/>
    <s v="No"/>
    <n v="1"/>
    <s v="No"/>
    <x v="1"/>
    <x v="2"/>
    <s v="18-Dec-1982"/>
    <x v="1843"/>
    <s v="Tier - 2"/>
    <s v="Tier - 1"/>
    <s v="R1013"/>
    <n v="40"/>
  </r>
  <r>
    <n v="31.5"/>
    <n v="9.6199999999999992"/>
    <s v="Yes"/>
    <x v="0"/>
    <s v="No"/>
    <n v="1"/>
    <s v="No"/>
    <x v="0"/>
    <x v="0"/>
    <s v="12-Jul-1987"/>
    <x v="1844"/>
    <s v="Tier - 2"/>
    <s v="Tier - 3"/>
    <s v="R1021"/>
    <n v="35"/>
  </r>
  <r>
    <n v="29.7"/>
    <n v="6.77"/>
    <s v="Yes"/>
    <x v="0"/>
    <s v="No"/>
    <n v="1"/>
    <s v="No"/>
    <x v="1"/>
    <x v="0"/>
    <s v="29-Dec-1978"/>
    <x v="1845"/>
    <s v="Tier - 1"/>
    <s v="Tier - 2"/>
    <s v="R1011"/>
    <n v="44"/>
  </r>
  <r>
    <n v="21.26"/>
    <n v="5.36"/>
    <s v="Yes"/>
    <x v="0"/>
    <s v="No"/>
    <n v="1"/>
    <s v="No"/>
    <x v="2"/>
    <x v="2"/>
    <s v="2-Jun-1979"/>
    <x v="1846"/>
    <s v="Tier - 2"/>
    <s v="Tier - 3"/>
    <s v="R1012"/>
    <n v="44"/>
  </r>
  <r>
    <n v="17.09"/>
    <n v="5.69"/>
    <s v="No"/>
    <x v="0"/>
    <s v="No"/>
    <n v="0"/>
    <s v="No"/>
    <x v="3"/>
    <x v="2"/>
    <s v="10-Sep-1980"/>
    <x v="1847"/>
    <s v="Tier - 3"/>
    <s v="Tier - 1"/>
    <s v="R1016"/>
    <n v="42"/>
  </r>
  <r>
    <n v="24.3"/>
    <n v="4.9000000000000004"/>
    <s v="Yes"/>
    <x v="0"/>
    <s v="Yes"/>
    <n v="1"/>
    <s v="No"/>
    <x v="2"/>
    <x v="2"/>
    <s v="4-Dec-1978"/>
    <x v="1848"/>
    <s v="Tier - 3"/>
    <s v="Tier - 2"/>
    <s v="R1013"/>
    <n v="44"/>
  </r>
  <r>
    <n v="29.734999999999999"/>
    <n v="5.78"/>
    <s v="No"/>
    <x v="0"/>
    <s v="No"/>
    <n v="0"/>
    <s v="No"/>
    <x v="1"/>
    <x v="1"/>
    <s v="18-Jul-1965"/>
    <x v="1849"/>
    <s v="Tier - 3"/>
    <s v="Tier - 2"/>
    <s v="R1013"/>
    <n v="57"/>
  </r>
  <r>
    <n v="29.26"/>
    <n v="4.7"/>
    <s v="No"/>
    <x v="0"/>
    <s v="No"/>
    <n v="0"/>
    <s v="No"/>
    <x v="1"/>
    <x v="2"/>
    <s v="4-Sep-1978"/>
    <x v="1850"/>
    <s v="Tier - 1"/>
    <s v="Tier - 1"/>
    <s v="R1011"/>
    <n v="44"/>
  </r>
  <r>
    <n v="33"/>
    <n v="6.28"/>
    <s v="No"/>
    <x v="0"/>
    <s v="No"/>
    <n v="0"/>
    <s v="No"/>
    <x v="0"/>
    <x v="1"/>
    <s v="12-Dec-1976"/>
    <x v="1851"/>
    <s v="Tier - 3"/>
    <s v="Tier - 2"/>
    <s v="R1013"/>
    <n v="46"/>
  </r>
  <r>
    <n v="31.065000000000001"/>
    <n v="4.2300000000000004"/>
    <s v="No"/>
    <x v="0"/>
    <s v="No"/>
    <n v="0"/>
    <s v="No"/>
    <x v="0"/>
    <x v="2"/>
    <s v="30-Jun-1981"/>
    <x v="1852"/>
    <s v="Tier - 2"/>
    <s v="Tier - 1"/>
    <s v="R1012"/>
    <n v="41"/>
  </r>
  <r>
    <n v="26.51"/>
    <n v="6.17"/>
    <s v="No"/>
    <x v="0"/>
    <s v="No"/>
    <n v="0"/>
    <s v="No"/>
    <x v="1"/>
    <x v="1"/>
    <s v="21-Dec-1997"/>
    <x v="1853"/>
    <s v="Tier - 2"/>
    <s v="Tier - 1"/>
    <s v="R1012"/>
    <n v="25"/>
  </r>
  <r>
    <n v="28.88"/>
    <n v="4.96"/>
    <s v="No"/>
    <x v="0"/>
    <s v="No"/>
    <n v="0"/>
    <s v="No"/>
    <x v="1"/>
    <x v="2"/>
    <s v="6-Dec-1974"/>
    <x v="1854"/>
    <s v="Tier - 1"/>
    <s v="Tier - 3"/>
    <s v="R1013"/>
    <n v="48"/>
  </r>
  <r>
    <n v="35.814999999999998"/>
    <n v="5.1100000000000003"/>
    <s v="Yes"/>
    <x v="0"/>
    <s v="No"/>
    <n v="1"/>
    <s v="No"/>
    <x v="0"/>
    <x v="2"/>
    <s v="25-Dec-1999"/>
    <x v="1855"/>
    <s v="Tier - 2"/>
    <s v="Tier - 2"/>
    <s v="R1026"/>
    <n v="23"/>
  </r>
  <r>
    <n v="21.28"/>
    <n v="4.05"/>
    <s v="No"/>
    <x v="1"/>
    <s v="No"/>
    <n v="1"/>
    <s v="No"/>
    <x v="2"/>
    <x v="2"/>
    <s v="2-Dec-1997"/>
    <x v="1856"/>
    <s v="Tier - 2"/>
    <s v="Tier - 3"/>
    <s v="R1012"/>
    <n v="25"/>
  </r>
  <r>
    <n v="33.81"/>
    <n v="6.49"/>
    <s v="No"/>
    <x v="0"/>
    <s v="Yes"/>
    <n v="1"/>
    <s v="No"/>
    <x v="0"/>
    <x v="0"/>
    <s v="9-Nov-1974"/>
    <x v="1857"/>
    <s v="Tier - 2"/>
    <s v="Tier - 3"/>
    <s v="R1013"/>
    <n v="48"/>
  </r>
  <r>
    <n v="44.22"/>
    <n v="4.1900000000000004"/>
    <s v="No"/>
    <x v="0"/>
    <s v="No"/>
    <n v="1"/>
    <s v="No"/>
    <x v="0"/>
    <x v="2"/>
    <s v="21-Dec-1991"/>
    <x v="1858"/>
    <s v="Tier - 2"/>
    <s v="Tier - 1"/>
    <s v="R1012"/>
    <n v="31"/>
  </r>
  <r>
    <n v="15.46"/>
    <n v="4.99"/>
    <s v="Yes"/>
    <x v="0"/>
    <s v="Yes"/>
    <n v="1"/>
    <s v="No"/>
    <x v="3"/>
    <x v="2"/>
    <s v="5-Oct-2001"/>
    <x v="1859"/>
    <s v="Tier - 2"/>
    <s v="Tier - 2"/>
    <s v="R1012"/>
    <n v="21"/>
  </r>
  <r>
    <n v="30.3"/>
    <n v="4.7699999999999996"/>
    <s v="Yes"/>
    <x v="0"/>
    <s v="No"/>
    <n v="1"/>
    <s v="No"/>
    <x v="0"/>
    <x v="2"/>
    <s v="17-Nov-1994"/>
    <x v="1860"/>
    <s v="Tier - 2"/>
    <s v="Tier - 3"/>
    <s v="R1012"/>
    <n v="28"/>
  </r>
  <r>
    <n v="16.670000000000002"/>
    <n v="5.46"/>
    <s v="No"/>
    <x v="0"/>
    <s v="No"/>
    <n v="0"/>
    <s v="No"/>
    <x v="3"/>
    <x v="2"/>
    <s v="10-Oct-1962"/>
    <x v="1861"/>
    <s v="Tier - 3"/>
    <s v="Tier - 2"/>
    <s v="R1013"/>
    <n v="60"/>
  </r>
  <r>
    <n v="28.594999999999999"/>
    <n v="5.43"/>
    <s v="No"/>
    <x v="0"/>
    <s v="No"/>
    <n v="0"/>
    <s v="No"/>
    <x v="1"/>
    <x v="2"/>
    <s v="20-Jul-1977"/>
    <x v="1862"/>
    <s v="Tier - 2"/>
    <s v="Tier - 1"/>
    <s v="R1024"/>
    <n v="45"/>
  </r>
  <r>
    <n v="25.934999999999999"/>
    <n v="4.29"/>
    <s v="No"/>
    <x v="0"/>
    <s v="No"/>
    <n v="0"/>
    <s v="No"/>
    <x v="1"/>
    <x v="2"/>
    <s v="29-Oct-1987"/>
    <x v="1863"/>
    <s v="Tier - 2"/>
    <s v="Tier - 3"/>
    <s v="R1025"/>
    <n v="35"/>
  </r>
  <r>
    <n v="27.645"/>
    <n v="5.25"/>
    <s v="No"/>
    <x v="0"/>
    <s v="No"/>
    <n v="1"/>
    <s v="No"/>
    <x v="1"/>
    <x v="2"/>
    <s v="9-Jul-1966"/>
    <x v="1864"/>
    <s v="Tier - 3"/>
    <s v="Tier - 3"/>
    <s v="R1012"/>
    <n v="56"/>
  </r>
  <r>
    <n v="30.1"/>
    <n v="4.04"/>
    <s v="No"/>
    <x v="0"/>
    <s v="No"/>
    <n v="1"/>
    <s v="No"/>
    <x v="0"/>
    <x v="2"/>
    <s v="28-Dec-1981"/>
    <x v="1865"/>
    <s v="Tier - 2"/>
    <s v="Tier - 2"/>
    <s v="R1011"/>
    <n v="41"/>
  </r>
  <r>
    <n v="26.79"/>
    <n v="5"/>
    <s v="Yes"/>
    <x v="0"/>
    <s v="Yes"/>
    <n v="1"/>
    <s v="No"/>
    <x v="1"/>
    <x v="2"/>
    <s v="19-Jun-1970"/>
    <x v="1866"/>
    <s v="Tier - 2"/>
    <s v="Tier - 2"/>
    <s v="R1013"/>
    <n v="52"/>
  </r>
  <r>
    <n v="27.1"/>
    <n v="4.01"/>
    <s v="Yes"/>
    <x v="0"/>
    <s v="No"/>
    <n v="1"/>
    <s v="No"/>
    <x v="1"/>
    <x v="2"/>
    <s v="10-Aug-1975"/>
    <x v="1867"/>
    <s v="Tier - 2"/>
    <s v="Tier - 2"/>
    <s v="R1013"/>
    <n v="47"/>
  </r>
  <r>
    <n v="24.31"/>
    <n v="5.4"/>
    <s v="No"/>
    <x v="0"/>
    <s v="No"/>
    <n v="0"/>
    <s v="No"/>
    <x v="2"/>
    <x v="2"/>
    <s v="23-Nov-1972"/>
    <x v="1868"/>
    <s v="Tier - 2"/>
    <s v="Tier - 2"/>
    <s v="R1013"/>
    <n v="50"/>
  </r>
  <r>
    <n v="15.53"/>
    <n v="5.81"/>
    <s v="No"/>
    <x v="0"/>
    <s v="No"/>
    <n v="1"/>
    <s v="No"/>
    <x v="3"/>
    <x v="1"/>
    <s v="20-Aug-1983"/>
    <x v="1869"/>
    <s v="Tier - 2"/>
    <s v="Tier - 3"/>
    <s v="R1024"/>
    <n v="39"/>
  </r>
  <r>
    <n v="30.7"/>
    <n v="5.82"/>
    <s v="No"/>
    <x v="0"/>
    <s v="No"/>
    <n v="1"/>
    <s v="No"/>
    <x v="0"/>
    <x v="1"/>
    <s v="22-Aug-1962"/>
    <x v="1870"/>
    <s v="Tier - 3"/>
    <s v="Tier - 1"/>
    <s v="R1013"/>
    <n v="60"/>
  </r>
  <r>
    <n v="33.33"/>
    <n v="4.82"/>
    <s v="No"/>
    <x v="0"/>
    <s v="No"/>
    <n v="1"/>
    <s v="No"/>
    <x v="0"/>
    <x v="2"/>
    <s v="18-Sep-1995"/>
    <x v="1871"/>
    <s v="Tier - 2"/>
    <s v="Tier - 3"/>
    <s v="R1012"/>
    <n v="27"/>
  </r>
  <r>
    <n v="32.4"/>
    <n v="5.08"/>
    <s v="No"/>
    <x v="0"/>
    <s v="No"/>
    <n v="1"/>
    <s v="No"/>
    <x v="0"/>
    <x v="2"/>
    <s v="8-Nov-1980"/>
    <x v="1872"/>
    <s v="Tier - 2"/>
    <s v="Tier - 2"/>
    <s v="R1012"/>
    <n v="42"/>
  </r>
  <r>
    <n v="27.93"/>
    <n v="5.59"/>
    <s v="No"/>
    <x v="0"/>
    <s v="No"/>
    <n v="1"/>
    <s v="No"/>
    <x v="1"/>
    <x v="2"/>
    <s v="3-Nov-1989"/>
    <x v="1873"/>
    <s v="Tier - 2"/>
    <s v="Tier - 1"/>
    <s v="R1012"/>
    <n v="33"/>
  </r>
  <r>
    <n v="21.754999999999999"/>
    <n v="5.12"/>
    <s v="No"/>
    <x v="0"/>
    <s v="No"/>
    <n v="0"/>
    <s v="No"/>
    <x v="2"/>
    <x v="2"/>
    <s v="17-Jul-1978"/>
    <x v="1874"/>
    <s v="Tier - 2"/>
    <s v="Tier - 3"/>
    <s v="R1012"/>
    <n v="44"/>
  </r>
  <r>
    <n v="25.934999999999999"/>
    <n v="4.95"/>
    <s v="No"/>
    <x v="0"/>
    <s v="No"/>
    <n v="0"/>
    <s v="No"/>
    <x v="1"/>
    <x v="2"/>
    <s v="20-Dec-1976"/>
    <x v="1875"/>
    <s v="Tier - 2"/>
    <s v="Tier - 2"/>
    <s v="R1012"/>
    <n v="46"/>
  </r>
  <r>
    <n v="31.5"/>
    <n v="6.16"/>
    <s v="No"/>
    <x v="0"/>
    <s v="No"/>
    <n v="0"/>
    <s v="No"/>
    <x v="0"/>
    <x v="1"/>
    <s v="6-Nov-1977"/>
    <x v="1876"/>
    <s v="Tier - 3"/>
    <s v="Tier - 2"/>
    <s v="R1011"/>
    <n v="45"/>
  </r>
  <r>
    <n v="30.03"/>
    <n v="6.41"/>
    <s v="No"/>
    <x v="0"/>
    <s v="No"/>
    <n v="0"/>
    <s v="No"/>
    <x v="0"/>
    <x v="0"/>
    <s v="12-Dec-2003"/>
    <x v="1877"/>
    <s v="Tier - 2"/>
    <s v="Tier - 2"/>
    <s v="R1012"/>
    <n v="19"/>
  </r>
  <r>
    <n v="33.479999999999997"/>
    <n v="8.94"/>
    <s v="No"/>
    <x v="0"/>
    <s v="No"/>
    <n v="0"/>
    <s v="No"/>
    <x v="0"/>
    <x v="0"/>
    <s v="28-Nov-1985"/>
    <x v="1878"/>
    <s v="Tier - 2"/>
    <s v="Tier - 3"/>
    <s v="R1012"/>
    <n v="37"/>
  </r>
  <r>
    <n v="16.510000000000002"/>
    <n v="4.42"/>
    <s v="Yes"/>
    <x v="0"/>
    <s v="Yes"/>
    <n v="1"/>
    <s v="No"/>
    <x v="3"/>
    <x v="2"/>
    <s v="12-Dec-1970"/>
    <x v="1879"/>
    <s v="Tier - 2"/>
    <s v="Tier - 1"/>
    <s v="R1013"/>
    <n v="52"/>
  </r>
  <r>
    <n v="33.155000000000001"/>
    <n v="5.3"/>
    <s v="Yes"/>
    <x v="0"/>
    <s v="No"/>
    <n v="1"/>
    <s v="No"/>
    <x v="0"/>
    <x v="2"/>
    <s v="28-Jun-1975"/>
    <x v="1880"/>
    <s v="Tier - 3"/>
    <s v="Tier - 3"/>
    <s v="R1011"/>
    <n v="47"/>
  </r>
  <r>
    <n v="37.29"/>
    <n v="4.6399999999999997"/>
    <s v="No"/>
    <x v="0"/>
    <s v="Yes"/>
    <n v="1"/>
    <s v="No"/>
    <x v="0"/>
    <x v="2"/>
    <s v="11-Aug-1965"/>
    <x v="1881"/>
    <s v="Tier - 3"/>
    <s v="Tier - 1"/>
    <s v="R1013"/>
    <n v="57"/>
  </r>
  <r>
    <n v="20.23"/>
    <n v="6.16"/>
    <s v="Yes"/>
    <x v="0"/>
    <s v="No"/>
    <n v="1"/>
    <s v="No"/>
    <x v="2"/>
    <x v="1"/>
    <s v="15-Dec-1975"/>
    <x v="1882"/>
    <s v="Tier - 3"/>
    <s v="Tier - 2"/>
    <s v="R1011"/>
    <n v="47"/>
  </r>
  <r>
    <n v="28.975000000000001"/>
    <n v="4.12"/>
    <s v="No"/>
    <x v="0"/>
    <s v="Yes"/>
    <n v="1"/>
    <s v="No"/>
    <x v="1"/>
    <x v="2"/>
    <s v="21-Oct-1965"/>
    <x v="1883"/>
    <s v="Tier - 3"/>
    <s v="Tier - 1"/>
    <s v="R1011"/>
    <n v="57"/>
  </r>
  <r>
    <n v="16.420000000000002"/>
    <n v="5.77"/>
    <s v="Yes"/>
    <x v="0"/>
    <s v="Yes"/>
    <n v="1"/>
    <s v="No"/>
    <x v="3"/>
    <x v="1"/>
    <s v="7-Nov-1993"/>
    <x v="1884"/>
    <s v="Tier - 2"/>
    <s v="Tier - 1"/>
    <s v="R1026"/>
    <n v="29"/>
  </r>
  <r>
    <n v="17.559999999999999"/>
    <n v="6.2"/>
    <s v="No"/>
    <x v="0"/>
    <s v="No"/>
    <n v="1"/>
    <s v="No"/>
    <x v="3"/>
    <x v="1"/>
    <s v="28-Aug-2001"/>
    <x v="1885"/>
    <s v="Tier - 2"/>
    <s v="Tier - 2"/>
    <s v="R1012"/>
    <n v="21"/>
  </r>
  <r>
    <n v="24.13"/>
    <n v="4.3899999999999997"/>
    <s v="No"/>
    <x v="0"/>
    <s v="No"/>
    <n v="1"/>
    <s v="No"/>
    <x v="2"/>
    <x v="2"/>
    <s v="12-Oct-1994"/>
    <x v="1886"/>
    <s v="Tier - 2"/>
    <s v="Tier - 2"/>
    <s v="R1026"/>
    <n v="28"/>
  </r>
  <r>
    <n v="19.95"/>
    <n v="5.13"/>
    <s v="No"/>
    <x v="1"/>
    <s v="No"/>
    <n v="2"/>
    <s v="No"/>
    <x v="2"/>
    <x v="2"/>
    <s v="21-Dec-1975"/>
    <x v="1887"/>
    <s v="Tier - 3"/>
    <s v="Tier - 3"/>
    <s v="R1013"/>
    <n v="47"/>
  </r>
  <r>
    <n v="21.24"/>
    <n v="4.49"/>
    <s v="No"/>
    <x v="0"/>
    <s v="No"/>
    <n v="0"/>
    <s v="No"/>
    <x v="2"/>
    <x v="2"/>
    <s v="10-Jun-1967"/>
    <x v="1888"/>
    <s v="Tier - 3"/>
    <s v="Tier - 1"/>
    <s v="R1012"/>
    <n v="55"/>
  </r>
  <r>
    <n v="44.22"/>
    <n v="6.35"/>
    <s v="No"/>
    <x v="0"/>
    <s v="No"/>
    <n v="0"/>
    <s v="No"/>
    <x v="0"/>
    <x v="1"/>
    <s v="16-Dec-1973"/>
    <x v="1889"/>
    <s v="Tier - 3"/>
    <s v="Tier - 1"/>
    <s v="R1011"/>
    <n v="49"/>
  </r>
  <r>
    <n v="41.1"/>
    <n v="5.79"/>
    <s v="No"/>
    <x v="0"/>
    <s v="No"/>
    <n v="0"/>
    <s v="No"/>
    <x v="0"/>
    <x v="1"/>
    <s v="30-Aug-1973"/>
    <x v="1890"/>
    <s v="Tier - 3"/>
    <s v="Tier - 1"/>
    <s v="R1013"/>
    <n v="49"/>
  </r>
  <r>
    <n v="34.200000000000003"/>
    <n v="4.78"/>
    <s v="Yes"/>
    <x v="0"/>
    <s v="No"/>
    <n v="0"/>
    <s v="No"/>
    <x v="0"/>
    <x v="2"/>
    <s v="3-Sep-1973"/>
    <x v="1891"/>
    <s v="Tier - 2"/>
    <s v="Tier - 2"/>
    <s v="R1013"/>
    <n v="49"/>
  </r>
  <r>
    <n v="29.92"/>
    <n v="6.02"/>
    <s v="Yes"/>
    <x v="0"/>
    <s v="No"/>
    <n v="0"/>
    <s v="No"/>
    <x v="0"/>
    <x v="1"/>
    <s v="21-Jun-1990"/>
    <x v="1892"/>
    <s v="Tier - 2"/>
    <s v="Tier - 3"/>
    <s v="R1025"/>
    <n v="32"/>
  </r>
  <r>
    <n v="28.93"/>
    <n v="4.4400000000000004"/>
    <s v="No"/>
    <x v="0"/>
    <s v="No"/>
    <n v="0"/>
    <s v="No"/>
    <x v="1"/>
    <x v="2"/>
    <s v="28-Jun-1982"/>
    <x v="1893"/>
    <s v="Tier - 3"/>
    <s v="Tier - 3"/>
    <s v="R1012"/>
    <n v="40"/>
  </r>
  <r>
    <n v="31.254999999999999"/>
    <n v="5.84"/>
    <s v="Yes"/>
    <x v="0"/>
    <s v="No"/>
    <n v="1"/>
    <s v="No"/>
    <x v="0"/>
    <x v="1"/>
    <s v="5-Nov-1963"/>
    <x v="1894"/>
    <s v="Tier - 3"/>
    <s v="Tier - 1"/>
    <s v="R1013"/>
    <n v="59"/>
  </r>
  <r>
    <n v="29.83"/>
    <n v="5.39"/>
    <s v="No"/>
    <x v="0"/>
    <s v="No"/>
    <n v="0"/>
    <s v="No"/>
    <x v="1"/>
    <x v="2"/>
    <s v="8-Jun-1983"/>
    <x v="1895"/>
    <s v="Tier - 2"/>
    <s v="Tier - 2"/>
    <s v="R1020"/>
    <n v="40"/>
  </r>
  <r>
    <n v="29.59"/>
    <n v="6.16"/>
    <s v="No"/>
    <x v="0"/>
    <s v="Yes"/>
    <n v="1"/>
    <s v="No"/>
    <x v="1"/>
    <x v="1"/>
    <s v="21-Oct-1997"/>
    <x v="1896"/>
    <s v="Tier - 2"/>
    <s v="Tier - 1"/>
    <s v="R1026"/>
    <n v="25"/>
  </r>
  <r>
    <n v="31.16"/>
    <n v="4.49"/>
    <s v="No"/>
    <x v="0"/>
    <s v="Yes"/>
    <n v="1"/>
    <s v="No"/>
    <x v="0"/>
    <x v="2"/>
    <s v="23-Nov-1962"/>
    <x v="1897"/>
    <s v="Tier - 3"/>
    <s v="Tier - 3"/>
    <s v="R1013"/>
    <n v="60"/>
  </r>
  <r>
    <n v="34.21"/>
    <n v="4.4800000000000004"/>
    <s v="Yes"/>
    <x v="0"/>
    <s v="No"/>
    <n v="1"/>
    <s v="No"/>
    <x v="0"/>
    <x v="2"/>
    <s v="24-Oct-1978"/>
    <x v="1898"/>
    <s v="Tier - 2"/>
    <s v="Tier - 3"/>
    <s v="R1013"/>
    <n v="44"/>
  </r>
  <r>
    <n v="34.86"/>
    <n v="10.97"/>
    <s v="No"/>
    <x v="0"/>
    <s v="No"/>
    <n v="0"/>
    <s v="No"/>
    <x v="0"/>
    <x v="0"/>
    <s v="3-Sep-1976"/>
    <x v="1899"/>
    <s v="Tier - 2"/>
    <s v="Tier - 3"/>
    <s v="R1013"/>
    <n v="46"/>
  </r>
  <r>
    <n v="34.58"/>
    <n v="5.14"/>
    <s v="No"/>
    <x v="1"/>
    <s v="No"/>
    <n v="2"/>
    <s v="No"/>
    <x v="0"/>
    <x v="2"/>
    <s v="30-Jun-1976"/>
    <x v="1900"/>
    <s v="Tier - 2"/>
    <s v="Tier - 2"/>
    <s v="R1013"/>
    <n v="46"/>
  </r>
  <r>
    <n v="17.940000000000001"/>
    <n v="5.17"/>
    <s v="Yes"/>
    <x v="0"/>
    <s v="No"/>
    <n v="0"/>
    <s v="No"/>
    <x v="3"/>
    <x v="2"/>
    <s v="2-Sep-1976"/>
    <x v="1901"/>
    <s v="Tier - 2"/>
    <s v="Tier - 2"/>
    <s v="R1013"/>
    <n v="46"/>
  </r>
  <r>
    <n v="26.8"/>
    <n v="6.18"/>
    <s v="Yes"/>
    <x v="0"/>
    <s v="Yes"/>
    <n v="1"/>
    <s v="No"/>
    <x v="1"/>
    <x v="1"/>
    <s v="27-Sep-1982"/>
    <x v="1902"/>
    <s v="Tier - 2"/>
    <s v="Tier - 2"/>
    <s v="R1024"/>
    <n v="40"/>
  </r>
  <r>
    <n v="17.690000000000001"/>
    <n v="9.07"/>
    <s v="Yes"/>
    <x v="0"/>
    <s v="No"/>
    <n v="0"/>
    <s v="No"/>
    <x v="3"/>
    <x v="0"/>
    <s v="5-Sep-1964"/>
    <x v="1903"/>
    <s v="Tier - 3"/>
    <s v="Tier - 3"/>
    <s v="R1013"/>
    <n v="58"/>
  </r>
  <r>
    <n v="25.77"/>
    <n v="4.43"/>
    <s v="No"/>
    <x v="0"/>
    <s v="Yes"/>
    <n v="1"/>
    <s v="No"/>
    <x v="1"/>
    <x v="2"/>
    <s v="5-Aug-1974"/>
    <x v="1904"/>
    <s v="Tier - 2"/>
    <s v="Tier - 1"/>
    <s v="R1011"/>
    <n v="48"/>
  </r>
  <r>
    <n v="34.46"/>
    <n v="4.17"/>
    <s v="No"/>
    <x v="1"/>
    <s v="No"/>
    <n v="1"/>
    <s v="No"/>
    <x v="0"/>
    <x v="2"/>
    <s v="28-Nov-2000"/>
    <x v="1905"/>
    <s v="Tier - 2"/>
    <s v="Tier - 1"/>
    <s v="R1023"/>
    <n v="22"/>
  </r>
  <r>
    <n v="30.875"/>
    <n v="4.95"/>
    <s v="Yes"/>
    <x v="0"/>
    <s v="No"/>
    <n v="0"/>
    <s v="No"/>
    <x v="0"/>
    <x v="2"/>
    <s v="26-Sep-1974"/>
    <x v="1906"/>
    <s v="Tier - 2"/>
    <s v="Tier - 2"/>
    <s v="R1011"/>
    <n v="48"/>
  </r>
  <r>
    <n v="39.49"/>
    <n v="5.13"/>
    <s v="No"/>
    <x v="0"/>
    <s v="No"/>
    <n v="0"/>
    <s v="No"/>
    <x v="0"/>
    <x v="2"/>
    <s v="22-Dec-1974"/>
    <x v="1907"/>
    <s v="Tier - 2"/>
    <s v="Tier - 2"/>
    <s v="R1013"/>
    <n v="48"/>
  </r>
  <r>
    <n v="28.88"/>
    <n v="4.0999999999999996"/>
    <s v="No"/>
    <x v="0"/>
    <s v="No"/>
    <n v="0"/>
    <s v="No"/>
    <x v="1"/>
    <x v="2"/>
    <s v="6-Jun-1974"/>
    <x v="1908"/>
    <s v="Tier - 2"/>
    <s v="Tier - 3"/>
    <s v="R1013"/>
    <n v="49"/>
  </r>
  <r>
    <n v="20.234999999999999"/>
    <n v="5.01"/>
    <s v="Yes"/>
    <x v="0"/>
    <s v="No"/>
    <n v="0"/>
    <s v="No"/>
    <x v="2"/>
    <x v="2"/>
    <s v="7-Aug-1979"/>
    <x v="1909"/>
    <s v="Tier - 2"/>
    <s v="Tier - 2"/>
    <s v="R1012"/>
    <n v="43"/>
  </r>
  <r>
    <n v="30.67"/>
    <n v="5.09"/>
    <s v="Yes"/>
    <x v="0"/>
    <s v="No"/>
    <n v="0"/>
    <s v="No"/>
    <x v="0"/>
    <x v="2"/>
    <s v="22-Jun-1993"/>
    <x v="1910"/>
    <s v="Tier - 2"/>
    <s v="Tier - 1"/>
    <s v="R1012"/>
    <n v="29"/>
  </r>
  <r>
    <n v="30.875"/>
    <n v="6.49"/>
    <s v="No"/>
    <x v="0"/>
    <s v="No"/>
    <n v="0"/>
    <s v="No"/>
    <x v="0"/>
    <x v="0"/>
    <s v="12-Jul-1976"/>
    <x v="1911"/>
    <s v="Tier - 3"/>
    <s v="Tier - 2"/>
    <s v="R1016"/>
    <n v="46"/>
  </r>
  <r>
    <n v="23.8"/>
    <n v="4.08"/>
    <s v="No"/>
    <x v="0"/>
    <s v="No"/>
    <n v="0"/>
    <s v="No"/>
    <x v="2"/>
    <x v="2"/>
    <s v="20-Jul-1976"/>
    <x v="1912"/>
    <s v="Tier - 3"/>
    <s v="Tier - 2"/>
    <s v="R1016"/>
    <n v="46"/>
  </r>
  <r>
    <n v="15.37"/>
    <n v="8.6300000000000008"/>
    <s v="Yes"/>
    <x v="0"/>
    <s v="No"/>
    <n v="0"/>
    <s v="No"/>
    <x v="3"/>
    <x v="0"/>
    <s v="7-Jul-1976"/>
    <x v="1913"/>
    <s v="Tier - 3"/>
    <s v="Tier - 1"/>
    <s v="R1016"/>
    <n v="46"/>
  </r>
  <r>
    <n v="30.4"/>
    <n v="5.28"/>
    <s v="No"/>
    <x v="0"/>
    <s v="No"/>
    <n v="0"/>
    <s v="No"/>
    <x v="0"/>
    <x v="2"/>
    <s v="12-Jun-1976"/>
    <x v="1914"/>
    <s v="Tier - 2"/>
    <s v="Tier - 1"/>
    <s v="R1013"/>
    <n v="46"/>
  </r>
  <r>
    <n v="19.48"/>
    <n v="5.63"/>
    <s v="Yes"/>
    <x v="0"/>
    <s v="No"/>
    <n v="1"/>
    <s v="No"/>
    <x v="2"/>
    <x v="2"/>
    <s v="21-Sep-1963"/>
    <x v="1915"/>
    <s v="Tier - 3"/>
    <s v="Tier - 3"/>
    <s v="R1012"/>
    <n v="59"/>
  </r>
  <r>
    <n v="16.96"/>
    <n v="11.47"/>
    <s v="Yes"/>
    <x v="0"/>
    <s v="No"/>
    <n v="0"/>
    <s v="No"/>
    <x v="3"/>
    <x v="0"/>
    <s v="4-Sep-1971"/>
    <x v="1916"/>
    <s v="Tier - 2"/>
    <s v="Tier - 3"/>
    <s v="R1013"/>
    <n v="51"/>
  </r>
  <r>
    <n v="19.05"/>
    <n v="4.92"/>
    <s v="No"/>
    <x v="0"/>
    <s v="No"/>
    <n v="1"/>
    <s v="No"/>
    <x v="2"/>
    <x v="2"/>
    <s v="18-Sep-1971"/>
    <x v="1917"/>
    <s v="Tier - 2"/>
    <s v="Tier - 3"/>
    <s v="R1013"/>
    <n v="51"/>
  </r>
  <r>
    <n v="37.619999999999997"/>
    <n v="4.18"/>
    <s v="No"/>
    <x v="0"/>
    <s v="No"/>
    <n v="0"/>
    <s v="No"/>
    <x v="0"/>
    <x v="2"/>
    <s v="11-Jun-1979"/>
    <x v="1918"/>
    <s v="Tier - 2"/>
    <s v="Tier - 2"/>
    <s v="R1012"/>
    <n v="43"/>
  </r>
  <r>
    <n v="29.1"/>
    <n v="4.67"/>
    <s v="No"/>
    <x v="0"/>
    <s v="No"/>
    <n v="0"/>
    <s v="No"/>
    <x v="1"/>
    <x v="2"/>
    <s v="28-Sep-1975"/>
    <x v="1919"/>
    <s v="Tier - 3"/>
    <s v="Tier - 2"/>
    <s v="R1012"/>
    <n v="47"/>
  </r>
  <r>
    <n v="26.62"/>
    <n v="6.24"/>
    <s v="No"/>
    <x v="0"/>
    <s v="No"/>
    <n v="0"/>
    <s v="No"/>
    <x v="1"/>
    <x v="1"/>
    <s v="24-Sep-1963"/>
    <x v="1920"/>
    <s v="Tier - 3"/>
    <s v="Tier - 2"/>
    <s v="R1013"/>
    <n v="59"/>
  </r>
  <r>
    <n v="25.74"/>
    <n v="5.99"/>
    <s v="No"/>
    <x v="0"/>
    <s v="No"/>
    <n v="0"/>
    <s v="No"/>
    <x v="1"/>
    <x v="1"/>
    <s v="9-Sep-1972"/>
    <x v="1921"/>
    <s v="Tier - 2"/>
    <s v="Tier - 3"/>
    <s v="R1013"/>
    <n v="50"/>
  </r>
  <r>
    <n v="18.22"/>
    <n v="10.27"/>
    <s v="Yes"/>
    <x v="0"/>
    <s v="No"/>
    <n v="1"/>
    <s v="No"/>
    <x v="3"/>
    <x v="0"/>
    <s v="4-Sep-1972"/>
    <x v="1922"/>
    <s v="Tier - 3"/>
    <s v="Tier - 1"/>
    <s v="R1011"/>
    <n v="50"/>
  </r>
  <r>
    <n v="26.03"/>
    <n v="5.97"/>
    <s v="No"/>
    <x v="0"/>
    <s v="Yes"/>
    <n v="1"/>
    <s v="No"/>
    <x v="1"/>
    <x v="1"/>
    <s v="12-Jun-1966"/>
    <x v="1923"/>
    <s v="Tier - 3"/>
    <s v="Tier - 1"/>
    <s v="R1013"/>
    <n v="56"/>
  </r>
  <r>
    <n v="17.29"/>
    <n v="4.9800000000000004"/>
    <s v="No"/>
    <x v="0"/>
    <s v="No"/>
    <n v="0"/>
    <s v="No"/>
    <x v="3"/>
    <x v="2"/>
    <s v="19-Jun-1984"/>
    <x v="1924"/>
    <s v="Tier - 2"/>
    <s v="Tier - 2"/>
    <s v="R1025"/>
    <n v="38"/>
  </r>
  <r>
    <n v="18.170000000000002"/>
    <n v="6.91"/>
    <s v="Yes"/>
    <x v="0"/>
    <s v="No"/>
    <n v="1"/>
    <s v="No"/>
    <x v="3"/>
    <x v="0"/>
    <s v="26-Dec-1972"/>
    <x v="1925"/>
    <s v="Tier - 2"/>
    <s v="Tier - 3"/>
    <s v="R1011"/>
    <n v="50"/>
  </r>
  <r>
    <n v="32.54"/>
    <n v="6.38"/>
    <s v="No"/>
    <x v="1"/>
    <s v="No"/>
    <n v="1"/>
    <s v="No"/>
    <x v="0"/>
    <x v="1"/>
    <s v="9-Sep-1992"/>
    <x v="1926"/>
    <s v="Tier - 2"/>
    <s v="Tier - 2"/>
    <s v="R1012"/>
    <n v="30"/>
  </r>
  <r>
    <n v="30.25"/>
    <n v="4.7699999999999996"/>
    <s v="No"/>
    <x v="0"/>
    <s v="No"/>
    <n v="0"/>
    <s v="No"/>
    <x v="0"/>
    <x v="2"/>
    <s v="10-Nov-1993"/>
    <x v="1927"/>
    <s v="Tier - 2"/>
    <s v="Tier - 1"/>
    <s v="R1012"/>
    <n v="29"/>
  </r>
  <r>
    <n v="19.59"/>
    <n v="6.04"/>
    <s v="Yes"/>
    <x v="0"/>
    <s v="No"/>
    <n v="1"/>
    <s v="No"/>
    <x v="2"/>
    <x v="1"/>
    <s v="26-Dec-1977"/>
    <x v="1928"/>
    <s v="Tier - 2"/>
    <s v="Tier - 2"/>
    <s v="R1013"/>
    <n v="45"/>
  </r>
  <r>
    <n v="45.9"/>
    <n v="4.3"/>
    <s v="Yes"/>
    <x v="0"/>
    <s v="No"/>
    <n v="1"/>
    <s v="No"/>
    <x v="0"/>
    <x v="2"/>
    <s v="29-Dec-1977"/>
    <x v="1929"/>
    <s v="Tier - 2"/>
    <s v="Tier - 3"/>
    <s v="R1011"/>
    <n v="45"/>
  </r>
  <r>
    <n v="17.059999999999999"/>
    <n v="8.75"/>
    <s v="Yes"/>
    <x v="0"/>
    <s v="No"/>
    <n v="0"/>
    <s v="No"/>
    <x v="3"/>
    <x v="0"/>
    <s v="13-Aug-1979"/>
    <x v="1930"/>
    <s v="Tier - 2"/>
    <s v="Tier - 2"/>
    <s v="R1011"/>
    <n v="43"/>
  </r>
  <r>
    <n v="32.07"/>
    <n v="5.25"/>
    <s v="No"/>
    <x v="0"/>
    <s v="Yes"/>
    <n v="1"/>
    <s v="No"/>
    <x v="0"/>
    <x v="2"/>
    <s v="26-Jul-1977"/>
    <x v="1931"/>
    <s v="Tier - 2"/>
    <s v="Tier - 2"/>
    <s v="R1013"/>
    <n v="45"/>
  </r>
  <r>
    <n v="16.5"/>
    <n v="5.03"/>
    <s v="No"/>
    <x v="0"/>
    <s v="No"/>
    <n v="1"/>
    <s v="No"/>
    <x v="3"/>
    <x v="2"/>
    <s v="24-Jul-1992"/>
    <x v="1932"/>
    <s v="Tier - 2"/>
    <s v="Tier - 3"/>
    <s v="R1024"/>
    <n v="30"/>
  </r>
  <r>
    <n v="31.4"/>
    <n v="5.88"/>
    <s v="No"/>
    <x v="0"/>
    <s v="No"/>
    <n v="1"/>
    <s v="No"/>
    <x v="0"/>
    <x v="1"/>
    <s v="27-Dec-1981"/>
    <x v="1933"/>
    <s v="Tier - 2"/>
    <s v="Tier - 3"/>
    <s v="R1024"/>
    <n v="41"/>
  </r>
  <r>
    <n v="20.36"/>
    <n v="4.49"/>
    <s v="No"/>
    <x v="0"/>
    <s v="No"/>
    <n v="0"/>
    <s v="No"/>
    <x v="2"/>
    <x v="2"/>
    <s v="6-Nov-1975"/>
    <x v="1934"/>
    <s v="Tier - 2"/>
    <s v="Tier - 3"/>
    <s v="R1011"/>
    <n v="47"/>
  </r>
  <r>
    <n v="25.46"/>
    <n v="4.1399999999999997"/>
    <s v="No"/>
    <x v="0"/>
    <s v="No"/>
    <n v="1"/>
    <s v="No"/>
    <x v="1"/>
    <x v="2"/>
    <s v="12-Dec-1992"/>
    <x v="1935"/>
    <s v="Tier - 2"/>
    <s v="Tier - 1"/>
    <s v="R1013"/>
    <n v="30"/>
  </r>
  <r>
    <n v="17.09"/>
    <n v="5.8"/>
    <s v="Yes"/>
    <x v="0"/>
    <s v="No"/>
    <n v="0"/>
    <s v="No"/>
    <x v="3"/>
    <x v="1"/>
    <s v="6-Aug-1975"/>
    <x v="1936"/>
    <s v="Tier - 2"/>
    <s v="Tier - 2"/>
    <s v="R1011"/>
    <n v="47"/>
  </r>
  <r>
    <n v="20.83"/>
    <n v="5.12"/>
    <s v="No"/>
    <x v="0"/>
    <s v="No"/>
    <n v="0"/>
    <s v="No"/>
    <x v="2"/>
    <x v="2"/>
    <s v="21-Aug-1975"/>
    <x v="1937"/>
    <s v="Tier - 2"/>
    <s v="Tier - 1"/>
    <s v="R1011"/>
    <n v="47"/>
  </r>
  <r>
    <n v="18.920000000000002"/>
    <n v="5.98"/>
    <s v="Yes"/>
    <x v="0"/>
    <s v="No"/>
    <n v="1"/>
    <s v="No"/>
    <x v="2"/>
    <x v="1"/>
    <s v="21-Sep-1988"/>
    <x v="1938"/>
    <s v="Tier - 2"/>
    <s v="Tier - 1"/>
    <s v="R1012"/>
    <n v="34"/>
  </r>
  <r>
    <n v="37.1"/>
    <n v="5.46"/>
    <s v="No"/>
    <x v="0"/>
    <s v="No"/>
    <n v="0"/>
    <s v="No"/>
    <x v="0"/>
    <x v="2"/>
    <s v="6-Dec-1982"/>
    <x v="1939"/>
    <s v="Tier - 2"/>
    <s v="Tier - 2"/>
    <s v="R1021"/>
    <n v="40"/>
  </r>
  <r>
    <n v="22.515000000000001"/>
    <n v="4.91"/>
    <s v="Yes"/>
    <x v="0"/>
    <s v="Yes"/>
    <n v="1"/>
    <s v="No"/>
    <x v="2"/>
    <x v="2"/>
    <s v="11-Nov-1987"/>
    <x v="1940"/>
    <s v="Tier - 2"/>
    <s v="Tier - 2"/>
    <s v="R1021"/>
    <n v="35"/>
  </r>
  <r>
    <n v="32.700000000000003"/>
    <n v="4.66"/>
    <s v="No"/>
    <x v="0"/>
    <s v="No"/>
    <n v="0"/>
    <s v="No"/>
    <x v="0"/>
    <x v="2"/>
    <s v="30-Dec-1983"/>
    <x v="1941"/>
    <s v="Tier - 2"/>
    <s v="Tier - 1"/>
    <s v="R1013"/>
    <n v="39"/>
  </r>
  <r>
    <n v="17.75"/>
    <n v="6.8"/>
    <s v="Yes"/>
    <x v="0"/>
    <s v="No"/>
    <n v="1"/>
    <s v="No"/>
    <x v="3"/>
    <x v="0"/>
    <s v="25-Jul-1983"/>
    <x v="1942"/>
    <s v="Tier - 2"/>
    <s v="Tier - 3"/>
    <s v="R1013"/>
    <n v="39"/>
  </r>
  <r>
    <n v="33.630000000000003"/>
    <n v="4.47"/>
    <s v="Yes"/>
    <x v="0"/>
    <s v="No"/>
    <n v="0"/>
    <s v="No"/>
    <x v="0"/>
    <x v="2"/>
    <s v="11-Jul-1973"/>
    <x v="1943"/>
    <s v="Tier - 2"/>
    <s v="Tier - 1"/>
    <s v="R1013"/>
    <n v="49"/>
  </r>
  <r>
    <n v="34.799999999999997"/>
    <n v="4.08"/>
    <s v="Yes"/>
    <x v="0"/>
    <s v="No"/>
    <n v="1"/>
    <s v="No"/>
    <x v="0"/>
    <x v="2"/>
    <s v="24-Sep-1977"/>
    <x v="1944"/>
    <s v="Tier - 2"/>
    <s v="Tier - 1"/>
    <s v="R1019"/>
    <n v="45"/>
  </r>
  <r>
    <n v="16.809999999999999"/>
    <n v="5.51"/>
    <s v="Yes"/>
    <x v="0"/>
    <s v="No"/>
    <n v="1"/>
    <s v="No"/>
    <x v="3"/>
    <x v="2"/>
    <s v="12-Nov-1977"/>
    <x v="1945"/>
    <s v="Tier - 3"/>
    <s v="Tier - 2"/>
    <s v="R1016"/>
    <n v="45"/>
  </r>
  <r>
    <n v="16.690000000000001"/>
    <n v="8.4"/>
    <s v="Yes"/>
    <x v="0"/>
    <s v="No"/>
    <n v="0"/>
    <s v="No"/>
    <x v="3"/>
    <x v="0"/>
    <s v="15-Oct-1977"/>
    <x v="1946"/>
    <s v="Tier - 2"/>
    <s v="Tier - 2"/>
    <s v="R1013"/>
    <n v="45"/>
  </r>
  <r>
    <n v="23.21"/>
    <n v="5.14"/>
    <s v="Yes"/>
    <x v="0"/>
    <s v="No"/>
    <n v="1"/>
    <s v="No"/>
    <x v="2"/>
    <x v="2"/>
    <s v="17-Jul-1979"/>
    <x v="1947"/>
    <s v="Tier - 1"/>
    <s v="Tier - 2"/>
    <s v="R1014"/>
    <n v="43"/>
  </r>
  <r>
    <n v="25.175000000000001"/>
    <n v="5.21"/>
    <s v="Yes"/>
    <x v="0"/>
    <s v="No"/>
    <n v="1"/>
    <s v="No"/>
    <x v="1"/>
    <x v="2"/>
    <s v="2-Sep-1977"/>
    <x v="1948"/>
    <s v="Tier - 2"/>
    <s v="Tier - 3"/>
    <s v="R1011"/>
    <n v="45"/>
  </r>
  <r>
    <n v="34.770000000000003"/>
    <n v="6.23"/>
    <s v="No"/>
    <x v="0"/>
    <s v="No"/>
    <n v="0"/>
    <s v="No"/>
    <x v="0"/>
    <x v="1"/>
    <s v="21-Oct-1965"/>
    <x v="1949"/>
    <s v="Tier - 3"/>
    <s v="Tier - 2"/>
    <s v="R1012"/>
    <n v="57"/>
  </r>
  <r>
    <n v="27.7"/>
    <n v="5.6"/>
    <s v="No"/>
    <x v="0"/>
    <s v="No"/>
    <n v="1"/>
    <s v="No"/>
    <x v="1"/>
    <x v="2"/>
    <s v="10-Aug-1969"/>
    <x v="1950"/>
    <s v="Tier - 2"/>
    <s v="Tier - 3"/>
    <s v="R1013"/>
    <n v="53"/>
  </r>
  <r>
    <n v="19.12"/>
    <n v="4.72"/>
    <s v="Yes"/>
    <x v="0"/>
    <s v="No"/>
    <n v="1"/>
    <s v="No"/>
    <x v="2"/>
    <x v="2"/>
    <s v="16-Aug-1974"/>
    <x v="1951"/>
    <s v="Tier - 2"/>
    <s v="Tier - 1"/>
    <s v="R1012"/>
    <n v="48"/>
  </r>
  <r>
    <n v="32.67"/>
    <n v="4.67"/>
    <s v="No"/>
    <x v="0"/>
    <s v="Yes"/>
    <n v="1"/>
    <s v="No"/>
    <x v="0"/>
    <x v="2"/>
    <s v="11-Oct-1973"/>
    <x v="1952"/>
    <s v="Tier - 2"/>
    <s v="Tier - 1"/>
    <s v="R1017"/>
    <n v="49"/>
  </r>
  <r>
    <n v="28.5"/>
    <n v="6.11"/>
    <s v="No"/>
    <x v="0"/>
    <s v="No"/>
    <n v="1"/>
    <s v="No"/>
    <x v="1"/>
    <x v="1"/>
    <s v="28-Oct-1980"/>
    <x v="1953"/>
    <s v="Tier - 2"/>
    <s v="Tier - 3"/>
    <s v="R1021"/>
    <n v="42"/>
  </r>
  <r>
    <n v="39.270000000000003"/>
    <n v="6.25"/>
    <s v="No"/>
    <x v="0"/>
    <s v="No"/>
    <n v="0"/>
    <s v="No"/>
    <x v="0"/>
    <x v="1"/>
    <s v="25-Jun-1973"/>
    <x v="1954"/>
    <s v="Tier - 3"/>
    <s v="Tier - 3"/>
    <s v="R1011"/>
    <n v="49"/>
  </r>
  <r>
    <n v="32.49"/>
    <n v="4"/>
    <s v="Yes"/>
    <x v="0"/>
    <s v="No"/>
    <n v="0"/>
    <s v="No"/>
    <x v="0"/>
    <x v="2"/>
    <s v="17-Jun-1976"/>
    <x v="1955"/>
    <s v="Tier - 2"/>
    <s v="Tier - 3"/>
    <s v="R1012"/>
    <n v="46"/>
  </r>
  <r>
    <n v="23.7"/>
    <n v="5.55"/>
    <s v="Yes"/>
    <x v="0"/>
    <s v="No"/>
    <n v="0"/>
    <s v="No"/>
    <x v="2"/>
    <x v="2"/>
    <s v="23-Aug-1999"/>
    <x v="1956"/>
    <s v="Tier - 2"/>
    <s v="Tier - 3"/>
    <s v="R1011"/>
    <n v="23"/>
  </r>
  <r>
    <n v="30.4"/>
    <n v="5.95"/>
    <s v="No"/>
    <x v="1"/>
    <s v="No"/>
    <n v="1"/>
    <s v="No"/>
    <x v="0"/>
    <x v="1"/>
    <s v="9-Sep-1969"/>
    <x v="1957"/>
    <s v="Tier - 2"/>
    <s v="Tier - 1"/>
    <s v="R1013"/>
    <n v="53"/>
  </r>
  <r>
    <n v="38.94"/>
    <n v="4.3600000000000003"/>
    <s v="No"/>
    <x v="0"/>
    <s v="Yes"/>
    <n v="1"/>
    <s v="No"/>
    <x v="0"/>
    <x v="2"/>
    <s v="6-Sep-1974"/>
    <x v="1958"/>
    <s v="Tier - 2"/>
    <s v="Tier - 3"/>
    <s v="R1012"/>
    <n v="48"/>
  </r>
  <r>
    <n v="31.02"/>
    <n v="4.84"/>
    <s v="No"/>
    <x v="0"/>
    <s v="Yes"/>
    <n v="1"/>
    <s v="No"/>
    <x v="0"/>
    <x v="2"/>
    <s v="18-Jun-1971"/>
    <x v="1959"/>
    <s v="Tier - 2"/>
    <s v="Tier - 1"/>
    <s v="R1011"/>
    <n v="51"/>
  </r>
  <r>
    <n v="17.5"/>
    <n v="4.5599999999999996"/>
    <s v="No"/>
    <x v="0"/>
    <s v="No"/>
    <n v="1"/>
    <s v="No"/>
    <x v="3"/>
    <x v="2"/>
    <s v="29-Aug-1965"/>
    <x v="1960"/>
    <s v="Tier - 3"/>
    <s v="Tier - 2"/>
    <s v="R1013"/>
    <n v="57"/>
  </r>
  <r>
    <n v="34.799999999999997"/>
    <n v="4.42"/>
    <s v="Yes"/>
    <x v="1"/>
    <s v="No"/>
    <n v="2"/>
    <s v="No"/>
    <x v="0"/>
    <x v="2"/>
    <s v="7-Nov-2001"/>
    <x v="1961"/>
    <s v="Tier - 2"/>
    <s v="Tier - 3"/>
    <s v="R1023"/>
    <n v="21"/>
  </r>
  <r>
    <n v="17.3"/>
    <n v="7.66"/>
    <s v="Yes"/>
    <x v="0"/>
    <s v="No"/>
    <n v="1"/>
    <s v="No"/>
    <x v="3"/>
    <x v="0"/>
    <s v="14-Jun-1976"/>
    <x v="1962"/>
    <s v="Tier - 2"/>
    <s v="Tier - 1"/>
    <s v="R1011"/>
    <n v="46"/>
  </r>
  <r>
    <n v="32.25"/>
    <n v="5.2"/>
    <s v="Yes"/>
    <x v="0"/>
    <s v="No"/>
    <n v="0"/>
    <s v="No"/>
    <x v="0"/>
    <x v="2"/>
    <s v="19-Oct-1976"/>
    <x v="1963"/>
    <s v="Tier - 2"/>
    <s v="Tier - 3"/>
    <s v="R1024"/>
    <n v="46"/>
  </r>
  <r>
    <n v="42.4"/>
    <n v="5.53"/>
    <s v="Yes"/>
    <x v="0"/>
    <s v="No"/>
    <n v="0"/>
    <s v="No"/>
    <x v="0"/>
    <x v="2"/>
    <s v="22-Aug-1988"/>
    <x v="1964"/>
    <s v="Tier - 2"/>
    <s v="Tier - 1"/>
    <s v="R1025"/>
    <n v="34"/>
  </r>
  <r>
    <n v="38.664999999999999"/>
    <n v="4.8600000000000003"/>
    <s v="No"/>
    <x v="1"/>
    <s v="No"/>
    <n v="1"/>
    <s v="No"/>
    <x v="0"/>
    <x v="2"/>
    <s v="14-Jul-1976"/>
    <x v="1965"/>
    <s v="Tier - 2"/>
    <s v="Tier - 3"/>
    <s v="R1011"/>
    <n v="46"/>
  </r>
  <r>
    <n v="29.92"/>
    <n v="5.49"/>
    <s v="Yes"/>
    <x v="0"/>
    <s v="No"/>
    <n v="0"/>
    <s v="No"/>
    <x v="0"/>
    <x v="2"/>
    <s v="14-Nov-1972"/>
    <x v="1966"/>
    <s v="Tier - 3"/>
    <s v="Tier - 1"/>
    <s v="R1012"/>
    <n v="50"/>
  </r>
  <r>
    <n v="29.48"/>
    <n v="4.09"/>
    <s v="Yes"/>
    <x v="0"/>
    <s v="No"/>
    <n v="0"/>
    <s v="No"/>
    <x v="1"/>
    <x v="2"/>
    <s v="22-Nov-1972"/>
    <x v="1967"/>
    <s v="Tier - 3"/>
    <s v="Tier - 2"/>
    <s v="R1012"/>
    <n v="50"/>
  </r>
  <r>
    <n v="28.785"/>
    <n v="4.3099999999999996"/>
    <s v="Yes"/>
    <x v="0"/>
    <s v="No"/>
    <n v="0"/>
    <s v="No"/>
    <x v="1"/>
    <x v="2"/>
    <s v="18-Jun-1974"/>
    <x v="1968"/>
    <s v="Tier - 2"/>
    <s v="Tier - 3"/>
    <s v="R1013"/>
    <n v="48"/>
  </r>
  <r>
    <n v="19.8"/>
    <n v="4"/>
    <s v="Yes"/>
    <x v="0"/>
    <s v="No"/>
    <n v="0"/>
    <s v="No"/>
    <x v="2"/>
    <x v="2"/>
    <s v="16-Dec-1978"/>
    <x v="1969"/>
    <s v="Tier - 2"/>
    <s v="Tier - 3"/>
    <s v="R1017"/>
    <n v="44"/>
  </r>
  <r>
    <n v="35.53"/>
    <n v="4.68"/>
    <s v="No"/>
    <x v="0"/>
    <s v="Yes"/>
    <n v="1"/>
    <s v="No"/>
    <x v="0"/>
    <x v="2"/>
    <s v="28-Nov-1997"/>
    <x v="1970"/>
    <s v="Tier - 2"/>
    <s v="Tier - 2"/>
    <s v="R1012"/>
    <n v="25"/>
  </r>
  <r>
    <n v="21.47"/>
    <n v="4.0199999999999996"/>
    <s v="Yes"/>
    <x v="0"/>
    <s v="No"/>
    <n v="1"/>
    <s v="No"/>
    <x v="2"/>
    <x v="2"/>
    <s v="6-Sep-1967"/>
    <x v="1971"/>
    <s v="Tier - 3"/>
    <s v="Tier - 2"/>
    <s v="R1013"/>
    <n v="55"/>
  </r>
  <r>
    <n v="25.9"/>
    <n v="5.12"/>
    <s v="No"/>
    <x v="0"/>
    <s v="Yes"/>
    <n v="1"/>
    <s v="No"/>
    <x v="1"/>
    <x v="2"/>
    <s v="7-Jul-1975"/>
    <x v="1972"/>
    <s v="Tier - 2"/>
    <s v="Tier - 2"/>
    <s v="R1012"/>
    <n v="47"/>
  </r>
  <r>
    <n v="20.81"/>
    <n v="5.52"/>
    <s v="No"/>
    <x v="0"/>
    <s v="No"/>
    <n v="0"/>
    <s v="No"/>
    <x v="2"/>
    <x v="2"/>
    <s v="6-Jun-1972"/>
    <x v="1973"/>
    <s v="Tier - 2"/>
    <s v="Tier - 1"/>
    <s v="R1011"/>
    <n v="51"/>
  </r>
  <r>
    <n v="25.84"/>
    <n v="5.81"/>
    <s v="Yes"/>
    <x v="0"/>
    <s v="Yes"/>
    <n v="1"/>
    <s v="No"/>
    <x v="1"/>
    <x v="1"/>
    <s v="25-Dec-1976"/>
    <x v="1974"/>
    <s v="Tier - 3"/>
    <s v="Tier - 2"/>
    <s v="R1013"/>
    <n v="46"/>
  </r>
  <r>
    <n v="30.95"/>
    <n v="5.16"/>
    <s v="No"/>
    <x v="0"/>
    <s v="Yes"/>
    <n v="1"/>
    <s v="No"/>
    <x v="0"/>
    <x v="2"/>
    <s v="27-Sep-1992"/>
    <x v="1975"/>
    <s v="Tier - 2"/>
    <s v="Tier - 3"/>
    <s v="R1026"/>
    <n v="30"/>
  </r>
  <r>
    <n v="30.54"/>
    <n v="5"/>
    <s v="No"/>
    <x v="0"/>
    <s v="Yes"/>
    <n v="1"/>
    <s v="No"/>
    <x v="0"/>
    <x v="2"/>
    <s v="17-Aug-1974"/>
    <x v="1976"/>
    <s v="Tier - 3"/>
    <s v="Tier - 2"/>
    <s v="R1016"/>
    <n v="48"/>
  </r>
  <r>
    <n v="33.914999999999999"/>
    <n v="5.84"/>
    <s v="Yes"/>
    <x v="0"/>
    <s v="No"/>
    <n v="0"/>
    <s v="No"/>
    <x v="0"/>
    <x v="1"/>
    <s v="15-Jul-1983"/>
    <x v="1977"/>
    <s v="Tier - 2"/>
    <s v="Tier - 3"/>
    <s v="R1012"/>
    <n v="39"/>
  </r>
  <r>
    <n v="33.31"/>
    <n v="4.1900000000000004"/>
    <s v="No"/>
    <x v="0"/>
    <s v="Yes"/>
    <n v="1"/>
    <s v="No"/>
    <x v="0"/>
    <x v="2"/>
    <s v="8-Sep-1974"/>
    <x v="1978"/>
    <s v="Tier - 3"/>
    <s v="Tier - 2"/>
    <s v="R1011"/>
    <n v="48"/>
  </r>
  <r>
    <n v="25.745000000000001"/>
    <n v="4.62"/>
    <s v="Yes"/>
    <x v="0"/>
    <s v="No"/>
    <n v="0"/>
    <s v="No"/>
    <x v="1"/>
    <x v="2"/>
    <s v="11-Oct-1973"/>
    <x v="1979"/>
    <s v="Tier - 2"/>
    <s v="Tier - 1"/>
    <s v="R1012"/>
    <n v="49"/>
  </r>
  <r>
    <n v="37.1"/>
    <n v="6.24"/>
    <s v="No"/>
    <x v="0"/>
    <s v="No"/>
    <n v="0"/>
    <s v="No"/>
    <x v="0"/>
    <x v="1"/>
    <s v="16-Dec-1979"/>
    <x v="1980"/>
    <s v="Tier - 2"/>
    <s v="Tier - 1"/>
    <s v="R1025"/>
    <n v="43"/>
  </r>
  <r>
    <n v="35.435000000000002"/>
    <n v="5.81"/>
    <s v="No"/>
    <x v="0"/>
    <s v="No"/>
    <n v="0"/>
    <s v="No"/>
    <x v="0"/>
    <x v="1"/>
    <s v="1-Dec-1993"/>
    <x v="1981"/>
    <s v="Tier - 2"/>
    <s v="Tier - 3"/>
    <s v="R1026"/>
    <n v="29"/>
  </r>
  <r>
    <n v="20.399999999999999"/>
    <n v="4.83"/>
    <s v="No"/>
    <x v="0"/>
    <s v="No"/>
    <n v="0"/>
    <s v="No"/>
    <x v="2"/>
    <x v="2"/>
    <s v="7-Dec-1972"/>
    <x v="1982"/>
    <s v="Tier - 2"/>
    <s v="Tier - 2"/>
    <s v="R1013"/>
    <n v="50"/>
  </r>
  <r>
    <n v="42.13"/>
    <n v="5.72"/>
    <s v="Yes"/>
    <x v="0"/>
    <s v="Yes"/>
    <n v="1"/>
    <s v="No"/>
    <x v="0"/>
    <x v="1"/>
    <s v="2-Dec-1972"/>
    <x v="1983"/>
    <s v="Tier - 3"/>
    <s v="Tier - 2"/>
    <s v="R1013"/>
    <n v="50"/>
  </r>
  <r>
    <n v="33.99"/>
    <n v="4.83"/>
    <s v="Yes"/>
    <x v="0"/>
    <s v="Yes"/>
    <n v="1"/>
    <s v="No"/>
    <x v="0"/>
    <x v="2"/>
    <s v="4-Nov-1977"/>
    <x v="1984"/>
    <s v="Tier - 2"/>
    <s v="Tier - 2"/>
    <s v="R1024"/>
    <n v="45"/>
  </r>
  <r>
    <n v="28.594999999999999"/>
    <n v="4.1399999999999997"/>
    <s v="Yes"/>
    <x v="0"/>
    <s v="Yes"/>
    <n v="1"/>
    <s v="No"/>
    <x v="1"/>
    <x v="2"/>
    <s v="9-Nov-1965"/>
    <x v="1985"/>
    <s v="Tier - 3"/>
    <s v="Tier - 1"/>
    <s v="R1011"/>
    <n v="57"/>
  </r>
  <r>
    <n v="20.8"/>
    <n v="4.07"/>
    <s v="Yes"/>
    <x v="0"/>
    <s v="Yes"/>
    <n v="1"/>
    <s v="No"/>
    <x v="2"/>
    <x v="2"/>
    <s v="2-Dec-1977"/>
    <x v="1986"/>
    <s v="Tier - 2"/>
    <s v="Tier - 1"/>
    <s v="R1011"/>
    <n v="45"/>
  </r>
  <r>
    <n v="23.465"/>
    <n v="6.26"/>
    <s v="Yes"/>
    <x v="0"/>
    <s v="Yes"/>
    <n v="1"/>
    <s v="No"/>
    <x v="2"/>
    <x v="1"/>
    <s v="12-Aug-1970"/>
    <x v="1987"/>
    <s v="Tier - 3"/>
    <s v="Tier - 3"/>
    <s v="R1013"/>
    <n v="52"/>
  </r>
  <r>
    <n v="40.185000000000002"/>
    <n v="5.88"/>
    <s v="Yes"/>
    <x v="0"/>
    <s v="No"/>
    <n v="0"/>
    <s v="No"/>
    <x v="0"/>
    <x v="1"/>
    <s v="18-Oct-1970"/>
    <x v="1988"/>
    <s v="Tier - 3"/>
    <s v="Tier - 2"/>
    <s v="R1011"/>
    <n v="52"/>
  </r>
  <r>
    <n v="21.89"/>
    <n v="5.72"/>
    <s v="Yes"/>
    <x v="0"/>
    <s v="No"/>
    <n v="0"/>
    <s v="No"/>
    <x v="2"/>
    <x v="1"/>
    <s v="29-Dec-1971"/>
    <x v="1989"/>
    <s v="Tier - 3"/>
    <s v="Tier - 1"/>
    <s v="R1012"/>
    <n v="51"/>
  </r>
  <r>
    <n v="29.34"/>
    <n v="6.09"/>
    <s v="Yes"/>
    <x v="1"/>
    <s v="No"/>
    <n v="2"/>
    <s v="No"/>
    <x v="1"/>
    <x v="1"/>
    <s v="25-Dec-1973"/>
    <x v="1990"/>
    <s v="Tier - 2"/>
    <s v="Tier - 3"/>
    <s v="R1011"/>
    <n v="49"/>
  </r>
  <r>
    <n v="22.61"/>
    <n v="4.25"/>
    <s v="Yes"/>
    <x v="0"/>
    <s v="No"/>
    <n v="0"/>
    <s v="No"/>
    <x v="2"/>
    <x v="2"/>
    <s v="10-Sep-1976"/>
    <x v="1991"/>
    <s v="Tier - 2"/>
    <s v="Tier - 1"/>
    <s v="R1012"/>
    <n v="46"/>
  </r>
  <r>
    <n v="22.23"/>
    <n v="6.09"/>
    <s v="Yes"/>
    <x v="0"/>
    <s v="No"/>
    <n v="0"/>
    <s v="No"/>
    <x v="2"/>
    <x v="1"/>
    <s v="25-Dec-1986"/>
    <x v="1992"/>
    <s v="Tier - 2"/>
    <s v="Tier - 3"/>
    <s v="R1021"/>
    <n v="36"/>
  </r>
  <r>
    <n v="33.4"/>
    <n v="5.51"/>
    <s v="No"/>
    <x v="0"/>
    <s v="No"/>
    <n v="0"/>
    <s v="No"/>
    <x v="0"/>
    <x v="2"/>
    <s v="5-Dec-1981"/>
    <x v="1993"/>
    <s v="Tier - 2"/>
    <s v="Tier - 3"/>
    <s v="R1019"/>
    <n v="41"/>
  </r>
  <r>
    <n v="33.11"/>
    <n v="5.63"/>
    <s v="No"/>
    <x v="0"/>
    <s v="No"/>
    <n v="0"/>
    <s v="No"/>
    <x v="0"/>
    <x v="2"/>
    <s v="6-Dec-1975"/>
    <x v="1994"/>
    <s v="Tier - 3"/>
    <s v="Tier - 3"/>
    <s v="R1015"/>
    <n v="47"/>
  </r>
  <r>
    <n v="16.815000000000001"/>
    <n v="5.29"/>
    <s v="Yes"/>
    <x v="0"/>
    <s v="No"/>
    <n v="0"/>
    <s v="No"/>
    <x v="3"/>
    <x v="2"/>
    <s v="5-Oct-1980"/>
    <x v="1995"/>
    <s v="Tier - 2"/>
    <s v="Tier - 1"/>
    <s v="R1021"/>
    <n v="42"/>
  </r>
  <r>
    <n v="25.61"/>
    <n v="4"/>
    <s v="No"/>
    <x v="0"/>
    <s v="Yes"/>
    <n v="1"/>
    <s v="No"/>
    <x v="1"/>
    <x v="2"/>
    <s v="21-Aug-1974"/>
    <x v="1996"/>
    <s v="Tier - 2"/>
    <s v="Tier - 1"/>
    <s v="R1012"/>
    <n v="48"/>
  </r>
  <r>
    <n v="25.8"/>
    <n v="5.49"/>
    <s v="No"/>
    <x v="0"/>
    <s v="No"/>
    <n v="0"/>
    <s v="No"/>
    <x v="1"/>
    <x v="2"/>
    <s v="6-Aug-1971"/>
    <x v="1997"/>
    <s v="Tier - 2"/>
    <s v="Tier - 1"/>
    <s v="R1011"/>
    <n v="51"/>
  </r>
  <r>
    <n v="27.39"/>
    <n v="5.34"/>
    <s v="No"/>
    <x v="0"/>
    <s v="No"/>
    <n v="0"/>
    <s v="No"/>
    <x v="1"/>
    <x v="2"/>
    <s v="27-Oct-1973"/>
    <x v="1998"/>
    <s v="Tier - 3"/>
    <s v="Tier - 2"/>
    <s v="R1016"/>
    <n v="49"/>
  </r>
  <r>
    <n v="17.03"/>
    <n v="4.12"/>
    <s v="No"/>
    <x v="0"/>
    <s v="No"/>
    <n v="1"/>
    <s v="No"/>
    <x v="3"/>
    <x v="2"/>
    <s v="26-Nov-1969"/>
    <x v="1999"/>
    <s v="Tier - 2"/>
    <s v="Tier - 3"/>
    <s v="R1013"/>
    <n v="53"/>
  </r>
  <r>
    <n v="23.75"/>
    <n v="5.49"/>
    <s v="Yes"/>
    <x v="0"/>
    <s v="No"/>
    <n v="0"/>
    <s v="No"/>
    <x v="2"/>
    <x v="2"/>
    <s v="16-Oct-1973"/>
    <x v="2000"/>
    <s v="Tier - 2"/>
    <s v="Tier - 3"/>
    <s v="R1018"/>
    <n v="49"/>
  </r>
  <r>
    <n v="26.03"/>
    <n v="5.1100000000000003"/>
    <s v="Yes"/>
    <x v="0"/>
    <s v="No"/>
    <n v="1"/>
    <s v="No"/>
    <x v="1"/>
    <x v="2"/>
    <s v="18-Sep-1973"/>
    <x v="2001"/>
    <s v="Tier - 3"/>
    <s v="Tier - 3"/>
    <s v="R1016"/>
    <n v="49"/>
  </r>
  <r>
    <n v="16.079999999999998"/>
    <n v="5.94"/>
    <s v="No"/>
    <x v="0"/>
    <s v="No"/>
    <n v="0"/>
    <s v="No"/>
    <x v="3"/>
    <x v="1"/>
    <s v="3-Nov-1976"/>
    <x v="2002"/>
    <s v="Tier - 2"/>
    <s v="Tier - 1"/>
    <s v="R1012"/>
    <n v="46"/>
  </r>
  <r>
    <n v="30.875"/>
    <n v="5.54"/>
    <s v="No"/>
    <x v="0"/>
    <s v="No"/>
    <n v="0"/>
    <s v="No"/>
    <x v="0"/>
    <x v="2"/>
    <s v="16-Oct-1973"/>
    <x v="2003"/>
    <s v="Tier - 3"/>
    <s v="Tier - 3"/>
    <s v="R1013"/>
    <n v="49"/>
  </r>
  <r>
    <n v="31.79"/>
    <n v="7.09"/>
    <s v="No"/>
    <x v="0"/>
    <s v="No"/>
    <n v="0"/>
    <s v="No"/>
    <x v="0"/>
    <x v="0"/>
    <s v="8-Jun-1963"/>
    <x v="2004"/>
    <s v="Tier - 3"/>
    <s v="Tier - 1"/>
    <s v="R1013"/>
    <n v="60"/>
  </r>
  <r>
    <n v="28.48"/>
    <n v="6.22"/>
    <s v="Yes"/>
    <x v="0"/>
    <s v="Yes"/>
    <n v="1"/>
    <s v="No"/>
    <x v="1"/>
    <x v="1"/>
    <s v="12-Oct-1977"/>
    <x v="2005"/>
    <s v="Tier - 2"/>
    <s v="Tier - 1"/>
    <s v="R1024"/>
    <n v="45"/>
  </r>
  <r>
    <n v="26.6"/>
    <n v="4.33"/>
    <s v="No"/>
    <x v="0"/>
    <s v="No"/>
    <n v="1"/>
    <s v="No"/>
    <x v="1"/>
    <x v="2"/>
    <s v="9-Jul-1988"/>
    <x v="2006"/>
    <s v="Tier - 2"/>
    <s v="Tier - 1"/>
    <s v="R1012"/>
    <n v="34"/>
  </r>
  <r>
    <n v="25.27"/>
    <n v="5.83"/>
    <s v="No"/>
    <x v="0"/>
    <s v="No"/>
    <n v="1"/>
    <s v="No"/>
    <x v="1"/>
    <x v="1"/>
    <s v="12-Oct-1996"/>
    <x v="2007"/>
    <s v="Tier - 2"/>
    <s v="Tier - 1"/>
    <s v="R1026"/>
    <n v="26"/>
  </r>
  <r>
    <n v="34.484999999999999"/>
    <n v="4.7"/>
    <s v="Yes"/>
    <x v="0"/>
    <s v="Yes"/>
    <n v="1"/>
    <s v="No"/>
    <x v="0"/>
    <x v="2"/>
    <s v="1-Jul-1988"/>
    <x v="2008"/>
    <s v="Tier - 2"/>
    <s v="Tier - 1"/>
    <s v="R1021"/>
    <n v="34"/>
  </r>
  <r>
    <n v="15.57"/>
    <n v="4.07"/>
    <s v="Yes"/>
    <x v="0"/>
    <s v="No"/>
    <n v="1"/>
    <s v="No"/>
    <x v="3"/>
    <x v="2"/>
    <s v="24-Nov-1969"/>
    <x v="2009"/>
    <s v="Tier - 2"/>
    <s v="Tier - 3"/>
    <s v="R1013"/>
    <n v="53"/>
  </r>
  <r>
    <n v="30.36"/>
    <n v="9.39"/>
    <s v="No"/>
    <x v="0"/>
    <s v="No"/>
    <n v="0"/>
    <s v="No"/>
    <x v="0"/>
    <x v="0"/>
    <s v="26-Nov-1971"/>
    <x v="2010"/>
    <s v="Tier - 2"/>
    <s v="Tier - 1"/>
    <s v="R1013"/>
    <n v="51"/>
  </r>
  <r>
    <n v="19.37"/>
    <n v="4.18"/>
    <s v="No"/>
    <x v="0"/>
    <s v="No"/>
    <n v="0"/>
    <s v="No"/>
    <x v="2"/>
    <x v="2"/>
    <s v="2-Dec-1975"/>
    <x v="2011"/>
    <s v="Tier - 2"/>
    <s v="Tier - 2"/>
    <s v="R1024"/>
    <n v="47"/>
  </r>
  <r>
    <n v="16.71"/>
    <n v="4.18"/>
    <s v="No"/>
    <x v="0"/>
    <s v="No"/>
    <n v="1"/>
    <s v="No"/>
    <x v="3"/>
    <x v="2"/>
    <s v="29-Dec-1971"/>
    <x v="2012"/>
    <s v="Tier - 3"/>
    <s v="Tier - 2"/>
    <s v="R1013"/>
    <n v="51"/>
  </r>
  <r>
    <n v="24.1"/>
    <n v="4.4000000000000004"/>
    <s v="Yes"/>
    <x v="0"/>
    <s v="No"/>
    <n v="1"/>
    <s v="No"/>
    <x v="2"/>
    <x v="2"/>
    <s v="20-Oct-1971"/>
    <x v="2013"/>
    <s v="Tier - 3"/>
    <s v="Tier - 3"/>
    <s v="R1011"/>
    <n v="51"/>
  </r>
  <r>
    <n v="29.77"/>
    <n v="9.9"/>
    <s v="No"/>
    <x v="0"/>
    <s v="No"/>
    <n v="0"/>
    <s v="No"/>
    <x v="1"/>
    <x v="0"/>
    <s v="17-Oct-1976"/>
    <x v="2014"/>
    <s v="Tier - 2"/>
    <s v="Tier - 3"/>
    <s v="R1024"/>
    <n v="46"/>
  </r>
  <r>
    <n v="46.53"/>
    <n v="4.84"/>
    <s v="Yes"/>
    <x v="0"/>
    <s v="No"/>
    <n v="0"/>
    <s v="No"/>
    <x v="0"/>
    <x v="2"/>
    <s v="30-Oct-1976"/>
    <x v="2015"/>
    <s v="Tier - 2"/>
    <s v="Tier - 2"/>
    <s v="R1011"/>
    <n v="46"/>
  </r>
  <r>
    <n v="23.4"/>
    <n v="5.53"/>
    <s v="No"/>
    <x v="0"/>
    <s v="Yes"/>
    <n v="1"/>
    <s v="No"/>
    <x v="2"/>
    <x v="2"/>
    <s v="3-Nov-1976"/>
    <x v="2016"/>
    <s v="Tier - 2"/>
    <s v="Tier - 1"/>
    <s v="R1024"/>
    <n v="46"/>
  </r>
  <r>
    <n v="30"/>
    <n v="4.33"/>
    <s v="Yes"/>
    <x v="0"/>
    <s v="No"/>
    <n v="0"/>
    <s v="No"/>
    <x v="0"/>
    <x v="2"/>
    <s v="27-Nov-1974"/>
    <x v="2017"/>
    <s v="Tier - 2"/>
    <s v="Tier - 1"/>
    <s v="R1024"/>
    <n v="48"/>
  </r>
  <r>
    <n v="29.15"/>
    <n v="4.91"/>
    <s v="Yes"/>
    <x v="0"/>
    <s v="No"/>
    <n v="0"/>
    <s v="No"/>
    <x v="1"/>
    <x v="2"/>
    <s v="8-Jun-1974"/>
    <x v="2018"/>
    <s v="Tier - 2"/>
    <s v="Tier - 3"/>
    <s v="R1024"/>
    <n v="49"/>
  </r>
  <r>
    <n v="34.865000000000002"/>
    <n v="4.8"/>
    <s v="No"/>
    <x v="0"/>
    <s v="No"/>
    <n v="0"/>
    <s v="No"/>
    <x v="0"/>
    <x v="2"/>
    <s v="17-Jul-1979"/>
    <x v="2019"/>
    <s v="Tier - 2"/>
    <s v="Tier - 2"/>
    <s v="R1021"/>
    <n v="43"/>
  </r>
  <r>
    <n v="28.12"/>
    <n v="5.55"/>
    <s v="Yes"/>
    <x v="1"/>
    <s v="No"/>
    <n v="2"/>
    <s v="No"/>
    <x v="1"/>
    <x v="2"/>
    <s v="4-Jun-1969"/>
    <x v="2020"/>
    <s v="Tier - 2"/>
    <s v="Tier - 2"/>
    <s v="R1013"/>
    <n v="54"/>
  </r>
  <r>
    <n v="29.45"/>
    <n v="5.24"/>
    <s v="Yes"/>
    <x v="0"/>
    <s v="No"/>
    <n v="0"/>
    <s v="No"/>
    <x v="1"/>
    <x v="2"/>
    <s v="28-Nov-1976"/>
    <x v="2021"/>
    <s v="Tier - 2"/>
    <s v="Tier - 3"/>
    <s v="R1017"/>
    <n v="46"/>
  </r>
  <r>
    <n v="27.94"/>
    <n v="6.08"/>
    <s v="No"/>
    <x v="0"/>
    <s v="Yes"/>
    <n v="1"/>
    <s v="No"/>
    <x v="1"/>
    <x v="1"/>
    <s v="24-Aug-1969"/>
    <x v="2022"/>
    <s v="Tier - 3"/>
    <s v="Tier - 2"/>
    <s v="R1013"/>
    <n v="53"/>
  </r>
  <r>
    <n v="27.2"/>
    <n v="5.83"/>
    <s v="No"/>
    <x v="0"/>
    <s v="Yes"/>
    <n v="1"/>
    <s v="No"/>
    <x v="1"/>
    <x v="1"/>
    <s v="22-Aug-1992"/>
    <x v="2023"/>
    <s v="Tier - 2"/>
    <s v="Tier - 1"/>
    <s v="R1012"/>
    <n v="30"/>
  </r>
  <r>
    <n v="33.344999999999999"/>
    <n v="4.29"/>
    <s v="No"/>
    <x v="0"/>
    <s v="No"/>
    <n v="1"/>
    <s v="No"/>
    <x v="0"/>
    <x v="2"/>
    <s v="29-Nov-1971"/>
    <x v="2024"/>
    <s v="Tier - 2"/>
    <s v="Tier - 2"/>
    <s v="R1011"/>
    <n v="51"/>
  </r>
  <r>
    <n v="29.925000000000001"/>
    <n v="5.3"/>
    <s v="No"/>
    <x v="0"/>
    <s v="No"/>
    <n v="1"/>
    <s v="No"/>
    <x v="0"/>
    <x v="2"/>
    <s v="21-Dec-1973"/>
    <x v="2025"/>
    <s v="Tier - 2"/>
    <s v="Tier - 3"/>
    <s v="R1021"/>
    <n v="49"/>
  </r>
  <r>
    <n v="24.225000000000001"/>
    <n v="4.42"/>
    <s v="No"/>
    <x v="0"/>
    <s v="No"/>
    <n v="1"/>
    <s v="No"/>
    <x v="2"/>
    <x v="2"/>
    <s v="28-Jul-1975"/>
    <x v="2026"/>
    <s v="Tier - 2"/>
    <s v="Tier - 2"/>
    <s v="R1024"/>
    <n v="47"/>
  </r>
  <r>
    <n v="29.68"/>
    <n v="5.68"/>
    <s v="No"/>
    <x v="1"/>
    <s v="No"/>
    <n v="1"/>
    <s v="No"/>
    <x v="1"/>
    <x v="2"/>
    <s v="22-Sep-1972"/>
    <x v="2027"/>
    <s v="Tier - 2"/>
    <s v="Tier - 1"/>
    <s v="R1024"/>
    <n v="50"/>
  </r>
  <r>
    <n v="20.614999999999998"/>
    <n v="6.05"/>
    <s v="No"/>
    <x v="0"/>
    <s v="Yes"/>
    <n v="1"/>
    <s v="No"/>
    <x v="2"/>
    <x v="1"/>
    <s v="22-Sep-1972"/>
    <x v="2028"/>
    <s v="Tier - 2"/>
    <s v="Tier - 1"/>
    <s v="R1013"/>
    <n v="50"/>
  </r>
  <r>
    <n v="32.119999999999997"/>
    <n v="5.33"/>
    <s v="No"/>
    <x v="1"/>
    <s v="No"/>
    <n v="1"/>
    <s v="No"/>
    <x v="0"/>
    <x v="2"/>
    <s v="1-Dec-1973"/>
    <x v="2029"/>
    <s v="Tier - 2"/>
    <s v="Tier - 1"/>
    <s v="R1012"/>
    <n v="49"/>
  </r>
  <r>
    <n v="27.36"/>
    <n v="6.22"/>
    <s v="No"/>
    <x v="0"/>
    <s v="No"/>
    <n v="0"/>
    <s v="No"/>
    <x v="1"/>
    <x v="1"/>
    <s v="4-Dec-1966"/>
    <x v="2030"/>
    <s v="Tier - 3"/>
    <s v="Tier - 2"/>
    <s v="R1013"/>
    <n v="56"/>
  </r>
  <r>
    <n v="17.385000000000002"/>
    <n v="5.84"/>
    <s v="No"/>
    <x v="0"/>
    <s v="No"/>
    <n v="0"/>
    <s v="No"/>
    <x v="3"/>
    <x v="1"/>
    <s v="28-Nov-1973"/>
    <x v="2031"/>
    <s v="Tier - 2"/>
    <s v="Tier - 3"/>
    <s v="R1012"/>
    <n v="49"/>
  </r>
  <r>
    <n v="30.13"/>
    <n v="5.71"/>
    <s v="No"/>
    <x v="1"/>
    <s v="No"/>
    <n v="1"/>
    <s v="No"/>
    <x v="0"/>
    <x v="1"/>
    <s v="18-Oct-1981"/>
    <x v="2032"/>
    <s v="Tier - 2"/>
    <s v="Tier - 1"/>
    <s v="R1021"/>
    <n v="41"/>
  </r>
  <r>
    <n v="25.44"/>
    <n v="6.04"/>
    <s v="Yes"/>
    <x v="0"/>
    <s v="Yes"/>
    <n v="1"/>
    <s v="No"/>
    <x v="1"/>
    <x v="1"/>
    <s v="15-Dec-1964"/>
    <x v="2033"/>
    <s v="Tier - 3"/>
    <s v="Tier - 3"/>
    <s v="R1013"/>
    <n v="58"/>
  </r>
  <r>
    <n v="39.805"/>
    <n v="4.38"/>
    <s v="No"/>
    <x v="1"/>
    <s v="No"/>
    <n v="1"/>
    <s v="No"/>
    <x v="0"/>
    <x v="2"/>
    <s v="27-Dec-1972"/>
    <x v="2034"/>
    <s v="Tier - 3"/>
    <s v="Tier - 3"/>
    <s v="R1016"/>
    <n v="50"/>
  </r>
  <r>
    <n v="30.4"/>
    <n v="5.56"/>
    <s v="Yes"/>
    <x v="1"/>
    <s v="No"/>
    <n v="1"/>
    <s v="No"/>
    <x v="0"/>
    <x v="2"/>
    <s v="29-Aug-1982"/>
    <x v="2035"/>
    <s v="Tier - 2"/>
    <s v="Tier - 1"/>
    <s v="R1025"/>
    <n v="40"/>
  </r>
  <r>
    <n v="23.18"/>
    <n v="4.24"/>
    <s v="No"/>
    <x v="1"/>
    <s v="No"/>
    <n v="1"/>
    <s v="No"/>
    <x v="2"/>
    <x v="2"/>
    <s v="29-Oct-1975"/>
    <x v="2036"/>
    <s v="Tier - 3"/>
    <s v="Tier - 3"/>
    <s v="R1012"/>
    <n v="47"/>
  </r>
  <r>
    <n v="39.615000000000002"/>
    <n v="6.32"/>
    <s v="No"/>
    <x v="0"/>
    <s v="Yes"/>
    <n v="1"/>
    <s v="No"/>
    <x v="0"/>
    <x v="1"/>
    <s v="16-Dec-1970"/>
    <x v="2037"/>
    <s v="Tier - 2"/>
    <s v="Tier - 3"/>
    <s v="R1011"/>
    <n v="52"/>
  </r>
  <r>
    <n v="30.59"/>
    <n v="6.3"/>
    <s v="Yes"/>
    <x v="0"/>
    <s v="Yes"/>
    <n v="1"/>
    <s v="No"/>
    <x v="0"/>
    <x v="1"/>
    <s v="23-Jun-1998"/>
    <x v="2038"/>
    <s v="Tier - 2"/>
    <s v="Tier - 2"/>
    <s v="R1026"/>
    <n v="24"/>
  </r>
  <r>
    <n v="16.72"/>
    <n v="4.38"/>
    <s v="Yes"/>
    <x v="0"/>
    <s v="No"/>
    <n v="1"/>
    <s v="No"/>
    <x v="3"/>
    <x v="2"/>
    <s v="23-Oct-1972"/>
    <x v="2039"/>
    <s v="Tier - 2"/>
    <s v="Tier - 2"/>
    <s v="R1011"/>
    <n v="50"/>
  </r>
  <r>
    <n v="26.22"/>
    <n v="4.6500000000000004"/>
    <s v="Yes"/>
    <x v="0"/>
    <s v="Yes"/>
    <n v="1"/>
    <s v="No"/>
    <x v="1"/>
    <x v="2"/>
    <s v="22-Jun-1968"/>
    <x v="2040"/>
    <s v="Tier - 3"/>
    <s v="Tier - 2"/>
    <s v="R1013"/>
    <n v="54"/>
  </r>
  <r>
    <n v="31.824999999999999"/>
    <n v="4.7"/>
    <s v="No"/>
    <x v="0"/>
    <s v="Yes"/>
    <n v="1"/>
    <s v="No"/>
    <x v="0"/>
    <x v="2"/>
    <s v="30-Sep-1970"/>
    <x v="2041"/>
    <s v="Tier - 2"/>
    <s v="Tier - 2"/>
    <s v="R1011"/>
    <n v="52"/>
  </r>
  <r>
    <n v="25.745000000000001"/>
    <n v="4.34"/>
    <s v="No"/>
    <x v="0"/>
    <s v="Yes"/>
    <n v="1"/>
    <s v="No"/>
    <x v="1"/>
    <x v="2"/>
    <s v="19-Jul-1971"/>
    <x v="2042"/>
    <s v="Tier - 2"/>
    <s v="Tier - 1"/>
    <s v="R1012"/>
    <n v="51"/>
  </r>
  <r>
    <n v="24.605"/>
    <n v="5.62"/>
    <s v="No"/>
    <x v="0"/>
    <s v="Yes"/>
    <n v="1"/>
    <s v="No"/>
    <x v="2"/>
    <x v="2"/>
    <s v="8-Jul-1974"/>
    <x v="2043"/>
    <s v="Tier - 2"/>
    <s v="Tier - 2"/>
    <s v="R1011"/>
    <n v="48"/>
  </r>
  <r>
    <n v="24.51"/>
    <n v="4.24"/>
    <s v="No"/>
    <x v="0"/>
    <s v="Yes"/>
    <n v="1"/>
    <s v="No"/>
    <x v="2"/>
    <x v="2"/>
    <s v="8-Aug-1981"/>
    <x v="2044"/>
    <s v="Tier - 2"/>
    <s v="Tier - 3"/>
    <s v="R1011"/>
    <n v="41"/>
  </r>
  <r>
    <n v="31.065000000000001"/>
    <n v="4.57"/>
    <s v="Yes"/>
    <x v="0"/>
    <s v="No"/>
    <n v="0"/>
    <s v="No"/>
    <x v="0"/>
    <x v="2"/>
    <s v="16-Sep-1966"/>
    <x v="2045"/>
    <s v="Tier - 3"/>
    <s v="Tier - 2"/>
    <s v="R1013"/>
    <n v="56"/>
  </r>
  <r>
    <n v="28.12"/>
    <n v="5.05"/>
    <s v="No"/>
    <x v="0"/>
    <s v="No"/>
    <n v="0"/>
    <s v="No"/>
    <x v="1"/>
    <x v="2"/>
    <s v="7-Nov-1964"/>
    <x v="2046"/>
    <s v="Tier - 3"/>
    <s v="Tier - 3"/>
    <s v="R1013"/>
    <n v="58"/>
  </r>
  <r>
    <n v="38.06"/>
    <n v="6.16"/>
    <s v="No"/>
    <x v="0"/>
    <s v="No"/>
    <n v="0"/>
    <s v="No"/>
    <x v="0"/>
    <x v="1"/>
    <s v="19-Sep-1977"/>
    <x v="2047"/>
    <s v="Tier - 2"/>
    <s v="Tier - 3"/>
    <s v="R1024"/>
    <n v="45"/>
  </r>
  <r>
    <n v="24.96"/>
    <n v="4.57"/>
    <s v="No"/>
    <x v="0"/>
    <s v="No"/>
    <n v="0"/>
    <s v="No"/>
    <x v="1"/>
    <x v="2"/>
    <s v="10-Jul-1972"/>
    <x v="2048"/>
    <s v="Tier - 2"/>
    <s v="Tier - 1"/>
    <s v="R1021"/>
    <n v="50"/>
  </r>
  <r>
    <n v="17.670000000000002"/>
    <n v="5.53"/>
    <s v="Yes"/>
    <x v="0"/>
    <s v="No"/>
    <n v="0"/>
    <s v="No"/>
    <x v="3"/>
    <x v="2"/>
    <s v="12-Sep-1970"/>
    <x v="2049"/>
    <s v="Tier - 3"/>
    <s v="Tier - 1"/>
    <s v="R1016"/>
    <n v="52"/>
  </r>
  <r>
    <n v="31.35"/>
    <n v="5.84"/>
    <s v="No"/>
    <x v="1"/>
    <s v="No"/>
    <n v="1"/>
    <s v="No"/>
    <x v="0"/>
    <x v="1"/>
    <s v="18-Aug-1970"/>
    <x v="2050"/>
    <s v="Tier - 3"/>
    <s v="Tier - 1"/>
    <s v="R1011"/>
    <n v="52"/>
  </r>
  <r>
    <n v="28.31"/>
    <n v="6.41"/>
    <s v="No"/>
    <x v="1"/>
    <s v="No"/>
    <n v="1"/>
    <s v="No"/>
    <x v="1"/>
    <x v="0"/>
    <s v="4-Jul-1970"/>
    <x v="2051"/>
    <s v="Tier - 2"/>
    <s v="Tier - 1"/>
    <s v="R1013"/>
    <n v="52"/>
  </r>
  <r>
    <n v="30.3"/>
    <n v="4.7300000000000004"/>
    <s v="Yes"/>
    <x v="0"/>
    <s v="Yes"/>
    <n v="1"/>
    <s v="No"/>
    <x v="0"/>
    <x v="2"/>
    <s v="14-Jul-2001"/>
    <x v="2052"/>
    <s v="Tier - 2"/>
    <s v="Tier - 2"/>
    <s v="R1012"/>
    <n v="21"/>
  </r>
  <r>
    <n v="26.4"/>
    <n v="6.22"/>
    <s v="Yes"/>
    <x v="0"/>
    <s v="No"/>
    <n v="0"/>
    <s v="No"/>
    <x v="1"/>
    <x v="1"/>
    <s v="5-Sep-1965"/>
    <x v="2053"/>
    <s v="Tier - 3"/>
    <s v="Tier - 1"/>
    <s v="R1012"/>
    <n v="57"/>
  </r>
  <r>
    <n v="22.135000000000002"/>
    <n v="4.46"/>
    <s v="Yes"/>
    <x v="0"/>
    <s v="No"/>
    <n v="0"/>
    <s v="No"/>
    <x v="2"/>
    <x v="2"/>
    <s v="7-Jul-1973"/>
    <x v="2054"/>
    <s v="Tier - 2"/>
    <s v="Tier - 2"/>
    <s v="R1024"/>
    <n v="49"/>
  </r>
  <r>
    <n v="17.399999999999999"/>
    <n v="4.5"/>
    <s v="Yes"/>
    <x v="0"/>
    <s v="No"/>
    <n v="0"/>
    <s v="No"/>
    <x v="3"/>
    <x v="2"/>
    <s v="8-Aug-1996"/>
    <x v="2055"/>
    <s v="Tier - 2"/>
    <s v="Tier - 3"/>
    <s v="R1023"/>
    <n v="26"/>
  </r>
  <r>
    <n v="28.06"/>
    <n v="8.93"/>
    <s v="No"/>
    <x v="0"/>
    <s v="No"/>
    <n v="0"/>
    <s v="No"/>
    <x v="1"/>
    <x v="0"/>
    <s v="7-Jun-1977"/>
    <x v="2056"/>
    <s v="Tier - 3"/>
    <s v="Tier - 2"/>
    <s v="R1013"/>
    <n v="46"/>
  </r>
  <r>
    <n v="31.13"/>
    <n v="11.02"/>
    <s v="No"/>
    <x v="0"/>
    <s v="No"/>
    <n v="0"/>
    <s v="No"/>
    <x v="0"/>
    <x v="0"/>
    <s v="17-Sep-1973"/>
    <x v="2057"/>
    <s v="Tier - 2"/>
    <s v="Tier - 1"/>
    <s v="R1013"/>
    <n v="49"/>
  </r>
  <r>
    <n v="18.46"/>
    <n v="5.25"/>
    <s v="No"/>
    <x v="0"/>
    <s v="No"/>
    <n v="0"/>
    <s v="No"/>
    <x v="3"/>
    <x v="2"/>
    <s v="28-Jun-1972"/>
    <x v="2058"/>
    <s v="Tier - 2"/>
    <s v="Tier - 2"/>
    <s v="R1021"/>
    <n v="50"/>
  </r>
  <r>
    <n v="17.3"/>
    <n v="4.75"/>
    <s v="No"/>
    <x v="0"/>
    <s v="No"/>
    <n v="0"/>
    <s v="No"/>
    <x v="3"/>
    <x v="2"/>
    <s v="13-Aug-1992"/>
    <x v="2059"/>
    <s v="Tier - 2"/>
    <s v="Tier - 1"/>
    <s v="R1012"/>
    <n v="30"/>
  </r>
  <r>
    <n v="35.625"/>
    <n v="4.68"/>
    <s v="Yes"/>
    <x v="0"/>
    <s v="Yes"/>
    <n v="1"/>
    <s v="No"/>
    <x v="0"/>
    <x v="2"/>
    <s v="4-Nov-1968"/>
    <x v="2060"/>
    <s v="Tier - 3"/>
    <s v="Tier - 3"/>
    <s v="R1011"/>
    <n v="54"/>
  </r>
  <r>
    <n v="20.234999999999999"/>
    <n v="6.17"/>
    <s v="Yes"/>
    <x v="1"/>
    <s v="No"/>
    <n v="2"/>
    <s v="No"/>
    <x v="2"/>
    <x v="1"/>
    <s v="23-Oct-1971"/>
    <x v="2061"/>
    <s v="Tier - 2"/>
    <s v="Tier - 3"/>
    <s v="R1013"/>
    <n v="51"/>
  </r>
  <r>
    <n v="27.55"/>
    <n v="4.5599999999999996"/>
    <s v="Yes"/>
    <x v="0"/>
    <s v="Yes"/>
    <n v="1"/>
    <s v="No"/>
    <x v="1"/>
    <x v="2"/>
    <s v="17-Jul-1971"/>
    <x v="2062"/>
    <s v="Tier - 2"/>
    <s v="Tier - 2"/>
    <s v="R1011"/>
    <n v="51"/>
  </r>
  <r>
    <n v="17.97"/>
    <n v="6.3"/>
    <s v="No"/>
    <x v="0"/>
    <s v="No"/>
    <n v="0"/>
    <s v="No"/>
    <x v="3"/>
    <x v="1"/>
    <s v="20-Oct-1969"/>
    <x v="2063"/>
    <s v="Tier - 3"/>
    <s v="Tier - 3"/>
    <s v="R1012"/>
    <n v="53"/>
  </r>
  <r>
    <n v="29.98"/>
    <n v="6.03"/>
    <s v="No"/>
    <x v="1"/>
    <s v="No"/>
    <n v="1"/>
    <s v="No"/>
    <x v="0"/>
    <x v="1"/>
    <s v="9-Nov-1971"/>
    <x v="2064"/>
    <s v="Tier - 2"/>
    <s v="Tier - 3"/>
    <s v="R1024"/>
    <n v="51"/>
  </r>
  <r>
    <n v="33.659999999999997"/>
    <n v="4.2"/>
    <s v="Yes"/>
    <x v="0"/>
    <s v="No"/>
    <n v="1"/>
    <s v="No"/>
    <x v="0"/>
    <x v="2"/>
    <s v="13-Aug-1969"/>
    <x v="2065"/>
    <s v="Tier - 3"/>
    <s v="Tier - 3"/>
    <s v="R1012"/>
    <n v="53"/>
  </r>
  <r>
    <n v="32.67"/>
    <n v="5.61"/>
    <s v="Yes"/>
    <x v="0"/>
    <s v="No"/>
    <n v="1"/>
    <s v="No"/>
    <x v="0"/>
    <x v="2"/>
    <s v="6-Jul-1998"/>
    <x v="2066"/>
    <s v="Tier - 2"/>
    <s v="Tier - 2"/>
    <s v="R1023"/>
    <n v="24"/>
  </r>
  <r>
    <n v="30.5"/>
    <n v="5.88"/>
    <s v="Yes"/>
    <x v="0"/>
    <s v="No"/>
    <n v="1"/>
    <s v="No"/>
    <x v="0"/>
    <x v="1"/>
    <s v="22-Dec-1971"/>
    <x v="2067"/>
    <s v="Tier - 2"/>
    <s v="Tier - 2"/>
    <s v="R1011"/>
    <n v="51"/>
  </r>
  <r>
    <n v="23.1"/>
    <n v="5.92"/>
    <s v="Yes"/>
    <x v="0"/>
    <s v="No"/>
    <n v="1"/>
    <s v="No"/>
    <x v="2"/>
    <x v="1"/>
    <s v="3-Jul-1971"/>
    <x v="2068"/>
    <s v="Tier - 2"/>
    <s v="Tier - 3"/>
    <s v="R1024"/>
    <n v="51"/>
  </r>
  <r>
    <n v="39.49"/>
    <n v="4.8099999999999996"/>
    <s v="No"/>
    <x v="0"/>
    <s v="No"/>
    <n v="1"/>
    <s v="No"/>
    <x v="0"/>
    <x v="2"/>
    <s v="8-Nov-1971"/>
    <x v="2069"/>
    <s v="Tier - 2"/>
    <s v="Tier - 3"/>
    <s v="R1011"/>
    <n v="51"/>
  </r>
  <r>
    <n v="33.99"/>
    <n v="4.55"/>
    <s v="No"/>
    <x v="0"/>
    <s v="No"/>
    <n v="1"/>
    <s v="No"/>
    <x v="0"/>
    <x v="2"/>
    <s v="5-Nov-1966"/>
    <x v="2070"/>
    <s v="Tier - 3"/>
    <s v="Tier - 3"/>
    <s v="R1013"/>
    <n v="56"/>
  </r>
  <r>
    <n v="27.72"/>
    <n v="6.43"/>
    <s v="No"/>
    <x v="0"/>
    <s v="No"/>
    <n v="1"/>
    <s v="No"/>
    <x v="1"/>
    <x v="0"/>
    <s v="8-Jul-1996"/>
    <x v="2071"/>
    <s v="Tier - 2"/>
    <s v="Tier - 3"/>
    <s v="R1012"/>
    <n v="26"/>
  </r>
  <r>
    <n v="30.59"/>
    <n v="11.62"/>
    <s v="No"/>
    <x v="0"/>
    <s v="No"/>
    <n v="0"/>
    <s v="No"/>
    <x v="0"/>
    <x v="0"/>
    <s v="17-Aug-1962"/>
    <x v="2072"/>
    <s v="Tier - 3"/>
    <s v="Tier - 2"/>
    <s v="R1013"/>
    <n v="60"/>
  </r>
  <r>
    <n v="22.6"/>
    <n v="6.04"/>
    <s v="No"/>
    <x v="0"/>
    <s v="No"/>
    <n v="1"/>
    <s v="No"/>
    <x v="2"/>
    <x v="1"/>
    <s v="14-Sep-1972"/>
    <x v="2073"/>
    <s v="Tier - 2"/>
    <s v="Tier - 3"/>
    <s v="R1012"/>
    <n v="50"/>
  </r>
  <r>
    <n v="28.785"/>
    <n v="8.82"/>
    <s v="No"/>
    <x v="0"/>
    <s v="No"/>
    <n v="0"/>
    <s v="No"/>
    <x v="1"/>
    <x v="0"/>
    <s v="19-Aug-1985"/>
    <x v="2074"/>
    <s v="Tier - 2"/>
    <s v="Tier - 3"/>
    <s v="R1025"/>
    <n v="37"/>
  </r>
  <r>
    <n v="50.38"/>
    <n v="5.8"/>
    <s v="No"/>
    <x v="0"/>
    <s v="No"/>
    <n v="0"/>
    <s v="No"/>
    <x v="0"/>
    <x v="1"/>
    <s v="3-Dec-1983"/>
    <x v="2075"/>
    <s v="Tier - 2"/>
    <s v="Tier - 2"/>
    <s v="R1012"/>
    <n v="39"/>
  </r>
  <r>
    <n v="35.200000000000003"/>
    <n v="4.28"/>
    <s v="No"/>
    <x v="0"/>
    <s v="No"/>
    <n v="0"/>
    <s v="No"/>
    <x v="0"/>
    <x v="2"/>
    <s v="11-Sep-1964"/>
    <x v="2076"/>
    <s v="Tier - 3"/>
    <s v="Tier - 3"/>
    <s v="R1013"/>
    <n v="58"/>
  </r>
  <r>
    <n v="35.72"/>
    <n v="5.5"/>
    <s v="Yes"/>
    <x v="0"/>
    <s v="No"/>
    <n v="0"/>
    <s v="No"/>
    <x v="0"/>
    <x v="2"/>
    <s v="26-Dec-1971"/>
    <x v="2077"/>
    <s v="Tier - 2"/>
    <s v="Tier - 3"/>
    <s v="R1018"/>
    <n v="51"/>
  </r>
  <r>
    <n v="24.51"/>
    <n v="4.6900000000000004"/>
    <s v="No"/>
    <x v="0"/>
    <s v="No"/>
    <n v="0"/>
    <s v="No"/>
    <x v="2"/>
    <x v="2"/>
    <s v="6-Oct-1971"/>
    <x v="2078"/>
    <s v="Tier - 2"/>
    <s v="Tier - 2"/>
    <s v="R1019"/>
    <n v="51"/>
  </r>
  <r>
    <n v="23.844999999999999"/>
    <n v="4.43"/>
    <s v="No"/>
    <x v="0"/>
    <s v="No"/>
    <n v="0"/>
    <s v="No"/>
    <x v="2"/>
    <x v="2"/>
    <s v="3-Jul-1988"/>
    <x v="2079"/>
    <s v="Tier - 3"/>
    <s v="Tier - 3"/>
    <s v="R1026"/>
    <n v="34"/>
  </r>
  <r>
    <n v="15.68"/>
    <n v="6.16"/>
    <s v="Yes"/>
    <x v="0"/>
    <s v="No"/>
    <n v="1"/>
    <s v="No"/>
    <x v="3"/>
    <x v="1"/>
    <s v="28-Dec-1979"/>
    <x v="2080"/>
    <s v="Tier - 3"/>
    <s v="Tier - 1"/>
    <s v="R1021"/>
    <n v="43"/>
  </r>
  <r>
    <n v="32.395000000000003"/>
    <n v="6.66"/>
    <s v="No"/>
    <x v="0"/>
    <s v="No"/>
    <n v="0"/>
    <s v="No"/>
    <x v="0"/>
    <x v="0"/>
    <s v="30-Aug-1974"/>
    <x v="2081"/>
    <s v="Tier - 3"/>
    <s v="Tier - 2"/>
    <s v="R1024"/>
    <n v="48"/>
  </r>
  <r>
    <n v="23.655000000000001"/>
    <n v="5.92"/>
    <s v="No"/>
    <x v="0"/>
    <s v="No"/>
    <n v="1"/>
    <s v="No"/>
    <x v="2"/>
    <x v="1"/>
    <s v="22-Aug-1969"/>
    <x v="2082"/>
    <s v="Tier - 3"/>
    <s v="Tier - 2"/>
    <s v="R1011"/>
    <n v="53"/>
  </r>
  <r>
    <n v="28.4"/>
    <n v="5.97"/>
    <s v="No"/>
    <x v="0"/>
    <s v="Yes"/>
    <n v="1"/>
    <s v="No"/>
    <x v="1"/>
    <x v="1"/>
    <s v="27-Oct-1969"/>
    <x v="2083"/>
    <s v="Tier - 3"/>
    <s v="Tier - 1"/>
    <s v="R1017"/>
    <n v="53"/>
  </r>
  <r>
    <n v="35.42"/>
    <n v="4.6399999999999997"/>
    <s v="Yes"/>
    <x v="0"/>
    <s v="No"/>
    <n v="0"/>
    <s v="No"/>
    <x v="0"/>
    <x v="2"/>
    <s v="3-Jul-1969"/>
    <x v="2084"/>
    <s v="Tier - 3"/>
    <s v="Tier - 3"/>
    <s v="R1011"/>
    <n v="53"/>
  </r>
  <r>
    <n v="26.18"/>
    <n v="6.12"/>
    <s v="No"/>
    <x v="1"/>
    <s v="No"/>
    <n v="1"/>
    <s v="No"/>
    <x v="1"/>
    <x v="1"/>
    <s v="19-Dec-1976"/>
    <x v="2085"/>
    <s v="Tier - 3"/>
    <s v="Tier - 2"/>
    <s v="R1011"/>
    <n v="46"/>
  </r>
  <r>
    <n v="20.8"/>
    <n v="4.87"/>
    <s v="Yes"/>
    <x v="0"/>
    <s v="No"/>
    <n v="0"/>
    <s v="No"/>
    <x v="2"/>
    <x v="2"/>
    <s v="19-Oct-1972"/>
    <x v="2086"/>
    <s v="Tier - 3"/>
    <s v="Tier - 1"/>
    <s v="R1024"/>
    <n v="50"/>
  </r>
  <r>
    <n v="15.82"/>
    <n v="4.5999999999999996"/>
    <s v="No"/>
    <x v="0"/>
    <s v="No"/>
    <n v="0"/>
    <s v="No"/>
    <x v="3"/>
    <x v="2"/>
    <s v="8-Aug-1972"/>
    <x v="2087"/>
    <s v="Tier - 3"/>
    <s v="Tier - 1"/>
    <s v="R1013"/>
    <n v="50"/>
  </r>
  <r>
    <n v="17.670000000000002"/>
    <n v="4.78"/>
    <s v="No"/>
    <x v="0"/>
    <s v="No"/>
    <n v="0"/>
    <s v="No"/>
    <x v="3"/>
    <x v="2"/>
    <s v="2-Jul-1975"/>
    <x v="2088"/>
    <s v="Tier - 3"/>
    <s v="Tier - 3"/>
    <s v="R1012"/>
    <n v="47"/>
  </r>
  <r>
    <n v="31.92"/>
    <n v="11.05"/>
    <s v="No"/>
    <x v="0"/>
    <s v="No"/>
    <n v="0"/>
    <s v="No"/>
    <x v="0"/>
    <x v="0"/>
    <s v="30-Dec-1974"/>
    <x v="2089"/>
    <s v="Tier - 3"/>
    <s v="Tier - 1"/>
    <s v="R1016"/>
    <n v="48"/>
  </r>
  <r>
    <n v="28.975000000000001"/>
    <n v="7.62"/>
    <s v="No"/>
    <x v="0"/>
    <s v="No"/>
    <n v="0"/>
    <s v="No"/>
    <x v="1"/>
    <x v="0"/>
    <s v="12-Jun-1981"/>
    <x v="2090"/>
    <s v="Tier - 3"/>
    <s v="Tier - 1"/>
    <s v="R1025"/>
    <n v="41"/>
  </r>
  <r>
    <n v="31.73"/>
    <n v="4.78"/>
    <s v="Yes"/>
    <x v="1"/>
    <s v="No"/>
    <n v="2"/>
    <s v="No"/>
    <x v="0"/>
    <x v="2"/>
    <s v="13-Oct-1973"/>
    <x v="2091"/>
    <s v="Tier - 3"/>
    <s v="Tier - 2"/>
    <s v="R1012"/>
    <n v="49"/>
  </r>
  <r>
    <n v="28.88"/>
    <n v="6.09"/>
    <s v="Yes"/>
    <x v="1"/>
    <s v="No"/>
    <n v="2"/>
    <s v="No"/>
    <x v="1"/>
    <x v="1"/>
    <s v="10-Jul-1972"/>
    <x v="2092"/>
    <s v="Tier - 3"/>
    <s v="Tier - 3"/>
    <s v="R1025"/>
    <n v="50"/>
  </r>
  <r>
    <n v="25.555"/>
    <n v="5.1100000000000003"/>
    <s v="No"/>
    <x v="0"/>
    <s v="Yes"/>
    <n v="1"/>
    <s v="No"/>
    <x v="1"/>
    <x v="2"/>
    <s v="16-Oct-1985"/>
    <x v="2093"/>
    <s v="Tier - 3"/>
    <s v="Tier - 2"/>
    <s v="R1026"/>
    <n v="37"/>
  </r>
  <r>
    <n v="37.29"/>
    <n v="4.46"/>
    <s v="No"/>
    <x v="1"/>
    <s v="No"/>
    <n v="1"/>
    <s v="No"/>
    <x v="0"/>
    <x v="2"/>
    <s v="24-Dec-1970"/>
    <x v="2094"/>
    <s v="Tier - 3"/>
    <s v="Tier - 1"/>
    <s v="R1024"/>
    <n v="52"/>
  </r>
  <r>
    <n v="40.28"/>
    <n v="6.11"/>
    <s v="No"/>
    <x v="1"/>
    <s v="No"/>
    <n v="1"/>
    <s v="No"/>
    <x v="0"/>
    <x v="1"/>
    <s v="26-Sep-1967"/>
    <x v="2095"/>
    <s v="Tier - 3"/>
    <s v="Tier - 2"/>
    <s v="R1011"/>
    <n v="55"/>
  </r>
  <r>
    <n v="40.185000000000002"/>
    <n v="4.66"/>
    <s v="No"/>
    <x v="1"/>
    <s v="No"/>
    <n v="1"/>
    <s v="No"/>
    <x v="0"/>
    <x v="2"/>
    <s v="28-Jun-1967"/>
    <x v="2096"/>
    <s v="Tier - 3"/>
    <s v="Tier - 3"/>
    <s v="R1013"/>
    <n v="55"/>
  </r>
  <r>
    <n v="23.57"/>
    <n v="6.14"/>
    <s v="No"/>
    <x v="0"/>
    <s v="No"/>
    <n v="0"/>
    <s v="No"/>
    <x v="2"/>
    <x v="1"/>
    <s v="23-Sep-1968"/>
    <x v="2097"/>
    <s v="Tier - 3"/>
    <s v="Tier - 1"/>
    <s v="R1012"/>
    <n v="54"/>
  </r>
  <r>
    <n v="35.625"/>
    <n v="6.21"/>
    <s v="No"/>
    <x v="1"/>
    <s v="No"/>
    <n v="1"/>
    <s v="No"/>
    <x v="0"/>
    <x v="1"/>
    <s v="15-Aug-1975"/>
    <x v="2098"/>
    <s v="Tier - 3"/>
    <s v="Tier - 2"/>
    <s v="R1011"/>
    <n v="47"/>
  </r>
  <r>
    <n v="33.155000000000001"/>
    <n v="4.5999999999999996"/>
    <s v="No"/>
    <x v="1"/>
    <s v="No"/>
    <n v="1"/>
    <s v="No"/>
    <x v="0"/>
    <x v="2"/>
    <s v="27-Nov-1973"/>
    <x v="2099"/>
    <s v="Tier - 3"/>
    <s v="Tier - 3"/>
    <s v="R1012"/>
    <n v="49"/>
  </r>
  <r>
    <n v="31.92"/>
    <n v="5.04"/>
    <s v="No"/>
    <x v="1"/>
    <s v="No"/>
    <n v="1"/>
    <s v="No"/>
    <x v="0"/>
    <x v="2"/>
    <s v="21-Jun-1970"/>
    <x v="2100"/>
    <s v="Tier - 3"/>
    <s v="Tier - 1"/>
    <s v="R1024"/>
    <n v="52"/>
  </r>
  <r>
    <n v="30.305"/>
    <n v="5.08"/>
    <s v="No"/>
    <x v="1"/>
    <s v="No"/>
    <n v="1"/>
    <s v="No"/>
    <x v="0"/>
    <x v="2"/>
    <s v="14-Sep-1988"/>
    <x v="2101"/>
    <s v="Tier - 3"/>
    <s v="Tier - 1"/>
    <s v="R1021"/>
    <n v="34"/>
  </r>
  <r>
    <n v="30.114999999999998"/>
    <n v="4.38"/>
    <s v="No"/>
    <x v="1"/>
    <s v="No"/>
    <n v="1"/>
    <s v="No"/>
    <x v="0"/>
    <x v="2"/>
    <s v="24-Sep-1963"/>
    <x v="2102"/>
    <s v="Tier - 3"/>
    <s v="Tier - 1"/>
    <s v="R1013"/>
    <n v="59"/>
  </r>
  <r>
    <n v="24.09"/>
    <n v="4.79"/>
    <s v="No"/>
    <x v="1"/>
    <s v="No"/>
    <n v="1"/>
    <s v="No"/>
    <x v="2"/>
    <x v="2"/>
    <s v="12-Jul-1962"/>
    <x v="2103"/>
    <s v="Tier - 3"/>
    <s v="Tier - 3"/>
    <s v="R1012"/>
    <n v="60"/>
  </r>
  <r>
    <n v="28.215"/>
    <n v="4.21"/>
    <s v="No"/>
    <x v="1"/>
    <s v="No"/>
    <n v="1"/>
    <s v="No"/>
    <x v="1"/>
    <x v="2"/>
    <s v="17-Nov-1991"/>
    <x v="2104"/>
    <s v="Tier - 3"/>
    <s v="Tier - 2"/>
    <s v="R1012"/>
    <n v="31"/>
  </r>
  <r>
    <n v="26.315000000000001"/>
    <n v="5.47"/>
    <s v="No"/>
    <x v="1"/>
    <s v="No"/>
    <n v="1"/>
    <s v="No"/>
    <x v="1"/>
    <x v="2"/>
    <s v="21-Aug-1991"/>
    <x v="2105"/>
    <s v="Tier - 3"/>
    <s v="Tier - 1"/>
    <s v="R1026"/>
    <n v="31"/>
  </r>
  <r>
    <n v="25.08"/>
    <n v="5.09"/>
    <s v="No"/>
    <x v="1"/>
    <s v="No"/>
    <n v="1"/>
    <s v="No"/>
    <x v="1"/>
    <x v="2"/>
    <s v="1-Dec-1970"/>
    <x v="2106"/>
    <s v="Tier - 3"/>
    <s v="Tier - 3"/>
    <s v="R1011"/>
    <n v="52"/>
  </r>
  <r>
    <n v="15.41"/>
    <n v="5.08"/>
    <s v="No"/>
    <x v="0"/>
    <s v="No"/>
    <n v="0"/>
    <s v="No"/>
    <x v="3"/>
    <x v="2"/>
    <s v="21-Jul-1982"/>
    <x v="2107"/>
    <s v="Tier - 3"/>
    <s v="Tier - 1"/>
    <s v="R1021"/>
    <n v="40"/>
  </r>
  <r>
    <n v="23.83"/>
    <n v="5.68"/>
    <s v="No"/>
    <x v="0"/>
    <s v="No"/>
    <n v="0"/>
    <s v="No"/>
    <x v="2"/>
    <x v="2"/>
    <s v="19-Jul-1968"/>
    <x v="2108"/>
    <s v="Tier - 3"/>
    <s v="Tier - 1"/>
    <s v="R1013"/>
    <n v="54"/>
  </r>
  <r>
    <n v="36"/>
    <n v="4.66"/>
    <s v="No"/>
    <x v="1"/>
    <s v="No"/>
    <n v="1"/>
    <s v="No"/>
    <x v="0"/>
    <x v="2"/>
    <s v="29-Sep-1974"/>
    <x v="2109"/>
    <s v="Tier - 3"/>
    <s v="Tier - 1"/>
    <s v="R1012"/>
    <n v="48"/>
  </r>
  <r>
    <n v="28.82"/>
    <n v="5.59"/>
    <s v="No"/>
    <x v="1"/>
    <s v="No"/>
    <n v="1"/>
    <s v="No"/>
    <x v="1"/>
    <x v="2"/>
    <s v="17-Jun-1969"/>
    <x v="2110"/>
    <s v="Tier - 3"/>
    <s v="Tier - 1"/>
    <s v="R1012"/>
    <n v="53"/>
  </r>
  <r>
    <n v="28.05"/>
    <n v="6.2"/>
    <s v="No"/>
    <x v="1"/>
    <s v="No"/>
    <n v="1"/>
    <s v="No"/>
    <x v="1"/>
    <x v="1"/>
    <s v="6-Sep-1971"/>
    <x v="2111"/>
    <s v="Tier - 3"/>
    <s v="Tier - 1"/>
    <s v="R1025"/>
    <n v="51"/>
  </r>
  <r>
    <n v="27.1"/>
    <n v="4.45"/>
    <s v="No"/>
    <x v="1"/>
    <s v="No"/>
    <n v="1"/>
    <s v="No"/>
    <x v="1"/>
    <x v="2"/>
    <s v="29-Sep-1973"/>
    <x v="2112"/>
    <s v="Tier - 3"/>
    <s v="Tier - 3"/>
    <s v="R1024"/>
    <n v="49"/>
  </r>
  <r>
    <n v="24.3"/>
    <n v="6.1"/>
    <s v="Yes"/>
    <x v="1"/>
    <s v="No"/>
    <n v="1"/>
    <s v="No"/>
    <x v="2"/>
    <x v="1"/>
    <s v="19-Sep-1973"/>
    <x v="2113"/>
    <s v="Tier - 3"/>
    <s v="Tier - 3"/>
    <s v="R1013"/>
    <n v="49"/>
  </r>
  <r>
    <n v="30.72"/>
    <n v="6.06"/>
    <s v="No"/>
    <x v="1"/>
    <s v="No"/>
    <n v="1"/>
    <s v="No"/>
    <x v="0"/>
    <x v="1"/>
    <s v="7-Jul-1969"/>
    <x v="2114"/>
    <s v="Tier - 3"/>
    <s v="Tier - 2"/>
    <s v="R1020"/>
    <n v="53"/>
  </r>
  <r>
    <n v="37.43"/>
    <n v="4.5599999999999996"/>
    <s v="No"/>
    <x v="0"/>
    <s v="Yes"/>
    <n v="1"/>
    <s v="No"/>
    <x v="0"/>
    <x v="2"/>
    <s v="5-Jun-1975"/>
    <x v="2115"/>
    <s v="Tier - 3"/>
    <s v="Tier - 1"/>
    <s v="R1015"/>
    <n v="48"/>
  </r>
  <r>
    <n v="25.74"/>
    <n v="6.41"/>
    <s v="Yes"/>
    <x v="0"/>
    <s v="Yes"/>
    <n v="1"/>
    <s v="No"/>
    <x v="1"/>
    <x v="0"/>
    <s v="24-Oct-1980"/>
    <x v="2116"/>
    <s v="Tier - 3"/>
    <s v="Tier - 1"/>
    <s v="R1021"/>
    <n v="42"/>
  </r>
  <r>
    <n v="36.575000000000003"/>
    <n v="5.57"/>
    <s v="No"/>
    <x v="0"/>
    <s v="Yes"/>
    <n v="1"/>
    <s v="No"/>
    <x v="0"/>
    <x v="2"/>
    <s v="11-Oct-1973"/>
    <x v="2117"/>
    <s v="Tier - 3"/>
    <s v="Tier - 2"/>
    <s v="R1025"/>
    <n v="49"/>
  </r>
  <r>
    <n v="35.15"/>
    <n v="5.47"/>
    <s v="No"/>
    <x v="0"/>
    <s v="Yes"/>
    <n v="1"/>
    <s v="No"/>
    <x v="0"/>
    <x v="2"/>
    <s v="25-Nov-1979"/>
    <x v="2118"/>
    <s v="Tier - 3"/>
    <s v="Tier - 2"/>
    <s v="R1025"/>
    <n v="43"/>
  </r>
  <r>
    <n v="32.11"/>
    <n v="4.43"/>
    <s v="No"/>
    <x v="0"/>
    <s v="Yes"/>
    <n v="1"/>
    <s v="No"/>
    <x v="0"/>
    <x v="2"/>
    <s v="23-Aug-1968"/>
    <x v="2119"/>
    <s v="Tier - 3"/>
    <s v="Tier - 1"/>
    <s v="R1016"/>
    <n v="54"/>
  </r>
  <r>
    <n v="30.495000000000001"/>
    <n v="4.95"/>
    <s v="No"/>
    <x v="0"/>
    <s v="Yes"/>
    <n v="1"/>
    <s v="No"/>
    <x v="0"/>
    <x v="2"/>
    <s v="29-Aug-1968"/>
    <x v="2120"/>
    <s v="Tier - 3"/>
    <s v="Tier - 3"/>
    <s v="R1011"/>
    <n v="54"/>
  </r>
  <r>
    <n v="29.24"/>
    <n v="4.04"/>
    <s v="No"/>
    <x v="1"/>
    <s v="No"/>
    <n v="1"/>
    <s v="No"/>
    <x v="1"/>
    <x v="2"/>
    <s v="8-Nov-1968"/>
    <x v="2121"/>
    <s v="Tier - 3"/>
    <s v="Tier - 1"/>
    <s v="R1011"/>
    <n v="54"/>
  </r>
  <r>
    <n v="22.515000000000001"/>
    <n v="5.93"/>
    <s v="No"/>
    <x v="0"/>
    <s v="Yes"/>
    <n v="1"/>
    <s v="No"/>
    <x v="2"/>
    <x v="1"/>
    <s v="14-Oct-1964"/>
    <x v="2122"/>
    <s v="Tier - 3"/>
    <s v="Tier - 1"/>
    <s v="R1012"/>
    <n v="58"/>
  </r>
  <r>
    <n v="15.65"/>
    <n v="4.2300000000000004"/>
    <s v="No"/>
    <x v="0"/>
    <s v="No"/>
    <n v="0"/>
    <s v="No"/>
    <x v="3"/>
    <x v="2"/>
    <s v="3-Aug-1976"/>
    <x v="2123"/>
    <s v="Tier - 3"/>
    <s v="Tier - 2"/>
    <s v="R1021"/>
    <n v="46"/>
  </r>
  <r>
    <n v="27.36"/>
    <n v="5.59"/>
    <s v="Yes"/>
    <x v="0"/>
    <s v="No"/>
    <n v="0"/>
    <s v="No"/>
    <x v="1"/>
    <x v="2"/>
    <s v="27-Jul-1964"/>
    <x v="2124"/>
    <s v="Tier - 3"/>
    <s v="Tier - 1"/>
    <s v="R1013"/>
    <n v="58"/>
  </r>
  <r>
    <n v="22.3"/>
    <n v="4.8899999999999997"/>
    <s v="Yes"/>
    <x v="0"/>
    <s v="No"/>
    <n v="0"/>
    <s v="No"/>
    <x v="2"/>
    <x v="2"/>
    <s v="22-Sep-1969"/>
    <x v="2125"/>
    <s v="Tier - 3"/>
    <s v="Tier - 1"/>
    <s v="R1012"/>
    <n v="53"/>
  </r>
  <r>
    <n v="26.03"/>
    <n v="5.81"/>
    <s v="Yes"/>
    <x v="0"/>
    <s v="No"/>
    <n v="0"/>
    <s v="No"/>
    <x v="1"/>
    <x v="1"/>
    <s v="28-Jun-1987"/>
    <x v="2126"/>
    <s v="Tier - 3"/>
    <s v="Tier - 1"/>
    <s v="R1012"/>
    <n v="35"/>
  </r>
  <r>
    <n v="27.74"/>
    <n v="4.29"/>
    <s v="No"/>
    <x v="1"/>
    <s v="No"/>
    <n v="1"/>
    <s v="No"/>
    <x v="1"/>
    <x v="2"/>
    <s v="21-Aug-1978"/>
    <x v="2127"/>
    <s v="Tier - 3"/>
    <s v="Tier - 3"/>
    <s v="R1025"/>
    <n v="44"/>
  </r>
  <r>
    <n v="32.11"/>
    <n v="4.03"/>
    <s v="Yes"/>
    <x v="1"/>
    <s v="No"/>
    <n v="2"/>
    <s v="No"/>
    <x v="0"/>
    <x v="2"/>
    <s v="19-Oct-1972"/>
    <x v="2128"/>
    <s v="Tier - 3"/>
    <s v="Tier - 1"/>
    <s v="R1012"/>
    <n v="50"/>
  </r>
  <r>
    <n v="25.175000000000001"/>
    <n v="6.29"/>
    <s v="Yes"/>
    <x v="1"/>
    <s v="No"/>
    <n v="2"/>
    <s v="No"/>
    <x v="1"/>
    <x v="1"/>
    <s v="26-Sep-1971"/>
    <x v="2129"/>
    <s v="Tier - 3"/>
    <s v="Tier - 3"/>
    <s v="R1011"/>
    <n v="51"/>
  </r>
  <r>
    <n v="39.49"/>
    <n v="4.4800000000000004"/>
    <s v="Yes"/>
    <x v="0"/>
    <s v="No"/>
    <n v="0"/>
    <s v="No"/>
    <x v="0"/>
    <x v="2"/>
    <s v="29-Jun-1971"/>
    <x v="2130"/>
    <s v="Tier - 3"/>
    <s v="Tier - 2"/>
    <s v="R1013"/>
    <n v="51"/>
  </r>
  <r>
    <n v="34.869999999999997"/>
    <n v="5.51"/>
    <s v="Yes"/>
    <x v="0"/>
    <s v="No"/>
    <n v="0"/>
    <s v="No"/>
    <x v="0"/>
    <x v="2"/>
    <s v="17-Jul-1969"/>
    <x v="2131"/>
    <s v="Tier - 3"/>
    <s v="Tier - 1"/>
    <s v="R1024"/>
    <n v="53"/>
  </r>
  <r>
    <n v="34.6"/>
    <n v="4.5"/>
    <s v="Yes"/>
    <x v="0"/>
    <s v="No"/>
    <n v="0"/>
    <s v="No"/>
    <x v="0"/>
    <x v="2"/>
    <s v="11-Dec-1966"/>
    <x v="2132"/>
    <s v="Tier - 3"/>
    <s v="Tier - 3"/>
    <s v="R1011"/>
    <n v="56"/>
  </r>
  <r>
    <n v="25.8"/>
    <n v="6.29"/>
    <s v="Yes"/>
    <x v="0"/>
    <s v="No"/>
    <n v="0"/>
    <s v="No"/>
    <x v="1"/>
    <x v="1"/>
    <s v="25-Dec-1969"/>
    <x v="2133"/>
    <s v="Tier - 3"/>
    <s v="Tier - 3"/>
    <s v="R1013"/>
    <n v="53"/>
  </r>
  <r>
    <n v="35.86"/>
    <n v="4.33"/>
    <s v="No"/>
    <x v="0"/>
    <s v="No"/>
    <n v="1"/>
    <s v="No"/>
    <x v="0"/>
    <x v="2"/>
    <s v="3-Nov-1966"/>
    <x v="2134"/>
    <s v="Tier - 3"/>
    <s v="Tier - 3"/>
    <s v="R1013"/>
    <n v="56"/>
  </r>
  <r>
    <n v="40.47"/>
    <n v="11.15"/>
    <s v="No"/>
    <x v="0"/>
    <s v="No"/>
    <n v="0"/>
    <s v="No"/>
    <x v="0"/>
    <x v="0"/>
    <s v="29-Nov-1967"/>
    <x v="2135"/>
    <s v="Tier - 3"/>
    <s v="Tier - 1"/>
    <s v="R1012"/>
    <n v="55"/>
  </r>
  <r>
    <n v="32.01"/>
    <n v="6.45"/>
    <s v="No"/>
    <x v="0"/>
    <s v="No"/>
    <n v="1"/>
    <s v="No"/>
    <x v="0"/>
    <x v="0"/>
    <s v="14-Dec-1972"/>
    <x v="2136"/>
    <s v="Tier - 3"/>
    <s v="Tier - 1"/>
    <s v="R1012"/>
    <n v="50"/>
  </r>
  <r>
    <n v="33"/>
    <n v="9.27"/>
    <s v="No"/>
    <x v="0"/>
    <s v="No"/>
    <n v="0"/>
    <s v="No"/>
    <x v="0"/>
    <x v="0"/>
    <s v="20-Jul-1966"/>
    <x v="2137"/>
    <s v="Tier - 3"/>
    <s v="Tier - 2"/>
    <s v="R1011"/>
    <n v="56"/>
  </r>
  <r>
    <n v="29.3"/>
    <n v="6.15"/>
    <s v="No"/>
    <x v="0"/>
    <s v="No"/>
    <n v="1"/>
    <s v="No"/>
    <x v="1"/>
    <x v="1"/>
    <s v="23-Jun-1967"/>
    <x v="2138"/>
    <s v="Tier - 3"/>
    <s v="Tier - 2"/>
    <s v="R1012"/>
    <n v="55"/>
  </r>
  <r>
    <n v="25.8"/>
    <n v="4.13"/>
    <s v="No"/>
    <x v="0"/>
    <s v="No"/>
    <n v="1"/>
    <s v="No"/>
    <x v="1"/>
    <x v="2"/>
    <s v="27-Jun-1965"/>
    <x v="2139"/>
    <s v="Tier - 3"/>
    <s v="Tier - 3"/>
    <s v="R1012"/>
    <n v="57"/>
  </r>
  <r>
    <n v="23.4"/>
    <n v="4.24"/>
    <s v="No"/>
    <x v="0"/>
    <s v="No"/>
    <n v="1"/>
    <s v="No"/>
    <x v="2"/>
    <x v="2"/>
    <s v="23-Jul-1992"/>
    <x v="2140"/>
    <s v="Tier - 3"/>
    <s v="Tier - 3"/>
    <s v="R1026"/>
    <n v="30"/>
  </r>
  <r>
    <n v="27.93"/>
    <n v="9.8800000000000008"/>
    <s v="No"/>
    <x v="0"/>
    <s v="No"/>
    <n v="0"/>
    <s v="No"/>
    <x v="1"/>
    <x v="0"/>
    <s v="6-Jul-1990"/>
    <x v="2141"/>
    <s v="Tier - 3"/>
    <s v="Tier - 3"/>
    <s v="R1012"/>
    <n v="32"/>
  </r>
  <r>
    <n v="22"/>
    <n v="9.5"/>
    <s v="No"/>
    <x v="0"/>
    <s v="No"/>
    <n v="0"/>
    <s v="No"/>
    <x v="2"/>
    <x v="0"/>
    <s v="8-Aug-1964"/>
    <x v="2142"/>
    <s v="Tier - 3"/>
    <s v="Tier - 3"/>
    <s v="R1013"/>
    <n v="58"/>
  </r>
  <r>
    <n v="36.86"/>
    <n v="4.97"/>
    <s v="Yes"/>
    <x v="0"/>
    <s v="No"/>
    <n v="0"/>
    <s v="No"/>
    <x v="0"/>
    <x v="2"/>
    <s v="22-Nov-1976"/>
    <x v="2143"/>
    <s v="Tier - 3"/>
    <s v="Tier - 2"/>
    <s v="R1021"/>
    <n v="46"/>
  </r>
  <r>
    <n v="31.254999999999999"/>
    <n v="5.49"/>
    <s v="Yes"/>
    <x v="0"/>
    <s v="No"/>
    <n v="0"/>
    <s v="No"/>
    <x v="0"/>
    <x v="2"/>
    <s v="7-Sep-1962"/>
    <x v="2144"/>
    <s v="Tier - 3"/>
    <s v="Tier - 3"/>
    <s v="R1013"/>
    <n v="60"/>
  </r>
  <r>
    <n v="23.06"/>
    <n v="4.47"/>
    <s v="No"/>
    <x v="0"/>
    <s v="No"/>
    <n v="0"/>
    <s v="No"/>
    <x v="2"/>
    <x v="2"/>
    <s v="2-Aug-1977"/>
    <x v="2145"/>
    <s v="Tier - 3"/>
    <s v="Tier - 2"/>
    <s v="R1021"/>
    <n v="45"/>
  </r>
  <r>
    <n v="28.975000000000001"/>
    <n v="4.34"/>
    <s v="Yes"/>
    <x v="0"/>
    <s v="No"/>
    <n v="0"/>
    <s v="No"/>
    <x v="1"/>
    <x v="2"/>
    <s v="30-Sep-1976"/>
    <x v="2146"/>
    <s v="Tier - 3"/>
    <s v="Tier - 1"/>
    <s v="R1025"/>
    <n v="46"/>
  </r>
  <r>
    <n v="33.299999999999997"/>
    <n v="9.49"/>
    <s v="No"/>
    <x v="0"/>
    <s v="No"/>
    <n v="0"/>
    <s v="No"/>
    <x v="0"/>
    <x v="0"/>
    <s v="24-Oct-1972"/>
    <x v="2147"/>
    <s v="Tier - 3"/>
    <s v="Tier - 3"/>
    <s v="R1013"/>
    <n v="50"/>
  </r>
  <r>
    <n v="33"/>
    <n v="10.16"/>
    <s v="No"/>
    <x v="0"/>
    <s v="No"/>
    <n v="0"/>
    <s v="No"/>
    <x v="0"/>
    <x v="0"/>
    <s v="30-Jul-1967"/>
    <x v="2148"/>
    <s v="Tier - 3"/>
    <s v="Tier - 2"/>
    <s v="R1011"/>
    <n v="55"/>
  </r>
  <r>
    <n v="31.46"/>
    <n v="11.19"/>
    <s v="No"/>
    <x v="0"/>
    <s v="No"/>
    <n v="0"/>
    <s v="No"/>
    <x v="0"/>
    <x v="0"/>
    <s v="25-Jun-1992"/>
    <x v="2149"/>
    <s v="Tier - 3"/>
    <s v="Tier - 1"/>
    <s v="R1012"/>
    <n v="30"/>
  </r>
  <r>
    <n v="29.6"/>
    <n v="11.03"/>
    <s v="No"/>
    <x v="0"/>
    <s v="No"/>
    <n v="0"/>
    <s v="No"/>
    <x v="1"/>
    <x v="0"/>
    <s v="9-Dec-1974"/>
    <x v="2150"/>
    <s v="Tier - 3"/>
    <s v="Tier - 1"/>
    <s v="R1016"/>
    <n v="48"/>
  </r>
  <r>
    <n v="22.05"/>
    <n v="4.43"/>
    <s v="Yes"/>
    <x v="0"/>
    <s v="No"/>
    <n v="0"/>
    <s v="No"/>
    <x v="2"/>
    <x v="2"/>
    <s v="29-Aug-1986"/>
    <x v="2151"/>
    <s v="Tier - 3"/>
    <s v="Tier - 1"/>
    <s v="R1026"/>
    <n v="36"/>
  </r>
  <r>
    <n v="27.06"/>
    <n v="6.14"/>
    <s v="No"/>
    <x v="1"/>
    <s v="No"/>
    <n v="1"/>
    <s v="No"/>
    <x v="1"/>
    <x v="1"/>
    <s v="25-Nov-1989"/>
    <x v="2152"/>
    <s v="Tier - 3"/>
    <s v="Tier - 2"/>
    <s v="R1022"/>
    <n v="33"/>
  </r>
  <r>
    <n v="20.49"/>
    <n v="4.87"/>
    <s v="No"/>
    <x v="0"/>
    <s v="No"/>
    <n v="0"/>
    <s v="No"/>
    <x v="2"/>
    <x v="2"/>
    <s v="11-Nov-1967"/>
    <x v="2153"/>
    <s v="Tier - 3"/>
    <s v="Tier - 2"/>
    <s v="R1011"/>
    <n v="55"/>
  </r>
  <r>
    <n v="28.4"/>
    <n v="4.3"/>
    <s v="No"/>
    <x v="0"/>
    <s v="Yes"/>
    <n v="1"/>
    <s v="No"/>
    <x v="1"/>
    <x v="2"/>
    <s v="24-Dec-1999"/>
    <x v="2154"/>
    <s v="Tier - 3"/>
    <s v="Tier - 1"/>
    <s v="R1011"/>
    <n v="23"/>
  </r>
  <r>
    <n v="41.91"/>
    <n v="6.19"/>
    <s v="No"/>
    <x v="0"/>
    <s v="No"/>
    <n v="0"/>
    <s v="No"/>
    <x v="0"/>
    <x v="1"/>
    <s v="23-Oct-1967"/>
    <x v="2155"/>
    <s v="Tier - 3"/>
    <s v="Tier - 1"/>
    <s v="R1019"/>
    <n v="55"/>
  </r>
  <r>
    <n v="24.6"/>
    <n v="6.19"/>
    <s v="No"/>
    <x v="0"/>
    <s v="Yes"/>
    <n v="1"/>
    <s v="No"/>
    <x v="2"/>
    <x v="1"/>
    <s v="28-Oct-1970"/>
    <x v="2156"/>
    <s v="Tier - 3"/>
    <s v="Tier - 2"/>
    <s v="R1023"/>
    <n v="52"/>
  </r>
  <r>
    <n v="20.9"/>
    <n v="5.12"/>
    <s v="No"/>
    <x v="0"/>
    <s v="Yes"/>
    <n v="1"/>
    <s v="No"/>
    <x v="2"/>
    <x v="2"/>
    <s v="18-Dec-1970"/>
    <x v="2157"/>
    <s v="Tier - 3"/>
    <s v="Tier - 2"/>
    <s v="R1011"/>
    <n v="52"/>
  </r>
  <r>
    <n v="34.4"/>
    <n v="4.04"/>
    <s v="No"/>
    <x v="0"/>
    <s v="No"/>
    <n v="0"/>
    <s v="No"/>
    <x v="0"/>
    <x v="2"/>
    <s v="2-Oct-1967"/>
    <x v="2158"/>
    <s v="Tier - 3"/>
    <s v="Tier - 2"/>
    <s v="R1013"/>
    <n v="55"/>
  </r>
  <r>
    <n v="32.56"/>
    <n v="5.36"/>
    <s v="No"/>
    <x v="0"/>
    <s v="No"/>
    <n v="0"/>
    <s v="No"/>
    <x v="0"/>
    <x v="2"/>
    <s v="20-Dec-1971"/>
    <x v="2159"/>
    <s v="Tier - 3"/>
    <s v="Tier - 3"/>
    <s v="R1012"/>
    <n v="51"/>
  </r>
  <r>
    <n v="27.98"/>
    <n v="4.38"/>
    <s v="No"/>
    <x v="1"/>
    <s v="No"/>
    <n v="1"/>
    <s v="No"/>
    <x v="1"/>
    <x v="2"/>
    <s v="6-Sep-1994"/>
    <x v="2160"/>
    <s v="Tier - 3"/>
    <s v="Tier - 3"/>
    <s v="R1012"/>
    <n v="28"/>
  </r>
  <r>
    <n v="26.51"/>
    <n v="4.58"/>
    <s v="No"/>
    <x v="0"/>
    <s v="No"/>
    <n v="0"/>
    <s v="No"/>
    <x v="1"/>
    <x v="2"/>
    <s v="13-Nov-1968"/>
    <x v="2161"/>
    <s v="Tier - 3"/>
    <s v="Tier - 1"/>
    <s v="R1024"/>
    <n v="54"/>
  </r>
  <r>
    <n v="29.734999999999999"/>
    <n v="11.92"/>
    <s v="No"/>
    <x v="0"/>
    <s v="No"/>
    <n v="0"/>
    <s v="No"/>
    <x v="1"/>
    <x v="0"/>
    <s v="12-Nov-1968"/>
    <x v="2162"/>
    <s v="Tier - 3"/>
    <s v="Tier - 3"/>
    <s v="R1013"/>
    <n v="54"/>
  </r>
  <r>
    <n v="40.5"/>
    <n v="5.4"/>
    <s v="No"/>
    <x v="0"/>
    <s v="Yes"/>
    <n v="1"/>
    <s v="No"/>
    <x v="0"/>
    <x v="2"/>
    <s v="10-Nov-1969"/>
    <x v="2163"/>
    <s v="Tier - 3"/>
    <s v="Tier - 3"/>
    <s v="R1012"/>
    <n v="53"/>
  </r>
  <r>
    <n v="25.64"/>
    <n v="4.76"/>
    <s v="No"/>
    <x v="0"/>
    <s v="No"/>
    <n v="1"/>
    <s v="No"/>
    <x v="1"/>
    <x v="2"/>
    <s v="4-Dec-1965"/>
    <x v="2164"/>
    <s v="Tier - 3"/>
    <s v="Tier - 3"/>
    <s v="R1011"/>
    <n v="57"/>
  </r>
  <r>
    <n v="32.9"/>
    <n v="4.78"/>
    <s v="No"/>
    <x v="0"/>
    <s v="Yes"/>
    <n v="1"/>
    <s v="No"/>
    <x v="0"/>
    <x v="2"/>
    <s v="14-Aug-1969"/>
    <x v="2165"/>
    <s v="Tier - 3"/>
    <s v="Tier - 3"/>
    <s v="R1012"/>
    <n v="53"/>
  </r>
  <r>
    <n v="29.8"/>
    <n v="4.26"/>
    <s v="No"/>
    <x v="0"/>
    <s v="Yes"/>
    <n v="1"/>
    <s v="No"/>
    <x v="1"/>
    <x v="2"/>
    <s v="19-Jun-1965"/>
    <x v="2166"/>
    <s v="Tier - 3"/>
    <s v="Tier - 2"/>
    <s v="R1011"/>
    <n v="57"/>
  </r>
  <r>
    <n v="28.9"/>
    <n v="5.85"/>
    <s v="No"/>
    <x v="0"/>
    <s v="Yes"/>
    <n v="1"/>
    <s v="No"/>
    <x v="1"/>
    <x v="1"/>
    <s v="9-Jul-1966"/>
    <x v="2167"/>
    <s v="Tier - 3"/>
    <s v="Tier - 2"/>
    <s v="R1012"/>
    <n v="56"/>
  </r>
  <r>
    <n v="24.7"/>
    <n v="5.32"/>
    <s v="No"/>
    <x v="0"/>
    <s v="Yes"/>
    <n v="1"/>
    <s v="No"/>
    <x v="2"/>
    <x v="2"/>
    <s v="21-Oct-1973"/>
    <x v="2168"/>
    <s v="Tier - 3"/>
    <s v="Tier - 1"/>
    <s v="R1013"/>
    <n v="49"/>
  </r>
  <r>
    <n v="20.6"/>
    <n v="5.14"/>
    <s v="No"/>
    <x v="0"/>
    <s v="Yes"/>
    <n v="1"/>
    <s v="No"/>
    <x v="2"/>
    <x v="2"/>
    <s v="17-Sep-2000"/>
    <x v="2169"/>
    <s v="Tier - 3"/>
    <s v="Tier - 3"/>
    <s v="R1012"/>
    <n v="22"/>
  </r>
  <r>
    <n v="18.600000000000001"/>
    <n v="5"/>
    <s v="No"/>
    <x v="0"/>
    <s v="Yes"/>
    <n v="1"/>
    <s v="No"/>
    <x v="2"/>
    <x v="2"/>
    <s v="24-Oct-1968"/>
    <x v="2170"/>
    <s v="Tier - 3"/>
    <s v="Tier - 1"/>
    <s v="R1013"/>
    <n v="54"/>
  </r>
  <r>
    <n v="17.8"/>
    <n v="4.55"/>
    <s v="No"/>
    <x v="0"/>
    <s v="Yes"/>
    <n v="1"/>
    <s v="No"/>
    <x v="3"/>
    <x v="2"/>
    <s v="15-Dec-1974"/>
    <x v="2171"/>
    <s v="Tier - 3"/>
    <s v="Tier - 1"/>
    <s v="R1012"/>
    <n v="48"/>
  </r>
  <r>
    <n v="35.200000000000003"/>
    <n v="5.97"/>
    <s v="No"/>
    <x v="1"/>
    <s v="No"/>
    <n v="1"/>
    <s v="No"/>
    <x v="0"/>
    <x v="1"/>
    <s v="26-Jun-1991"/>
    <x v="2172"/>
    <s v="Tier - 3"/>
    <s v="Tier - 2"/>
    <s v="R1012"/>
    <n v="31"/>
  </r>
  <r>
    <n v="33.770000000000003"/>
    <n v="4.0199999999999996"/>
    <s v="No"/>
    <x v="1"/>
    <s v="No"/>
    <n v="1"/>
    <s v="No"/>
    <x v="0"/>
    <x v="2"/>
    <s v="21-Jul-1996"/>
    <x v="2173"/>
    <s v="Tier - 3"/>
    <s v="Tier - 3"/>
    <s v="R1012"/>
    <n v="26"/>
  </r>
  <r>
    <n v="30.03"/>
    <n v="4.04"/>
    <s v="No"/>
    <x v="1"/>
    <s v="No"/>
    <n v="1"/>
    <s v="No"/>
    <x v="0"/>
    <x v="2"/>
    <s v="10-Dec-1974"/>
    <x v="2174"/>
    <s v="Tier - 3"/>
    <s v="Tier - 3"/>
    <s v="R1012"/>
    <n v="48"/>
  </r>
  <r>
    <n v="29.37"/>
    <n v="5.54"/>
    <s v="No"/>
    <x v="1"/>
    <s v="No"/>
    <n v="1"/>
    <s v="No"/>
    <x v="1"/>
    <x v="2"/>
    <s v="25-Oct-1989"/>
    <x v="2175"/>
    <s v="Tier - 3"/>
    <s v="Tier - 1"/>
    <s v="R1012"/>
    <n v="33"/>
  </r>
  <r>
    <n v="28.5"/>
    <n v="4.03"/>
    <s v="No"/>
    <x v="1"/>
    <s v="No"/>
    <n v="1"/>
    <s v="No"/>
    <x v="1"/>
    <x v="2"/>
    <s v="30-Aug-1974"/>
    <x v="2176"/>
    <s v="Tier - 3"/>
    <s v="Tier - 2"/>
    <s v="R1025"/>
    <n v="48"/>
  </r>
  <r>
    <n v="23.32"/>
    <n v="5.62"/>
    <s v="No"/>
    <x v="1"/>
    <s v="No"/>
    <n v="1"/>
    <s v="No"/>
    <x v="2"/>
    <x v="2"/>
    <s v="17-Dec-2001"/>
    <x v="2177"/>
    <s v="Tier - 3"/>
    <s v="Tier - 1"/>
    <s v="R1026"/>
    <n v="21"/>
  </r>
  <r>
    <n v="26.125"/>
    <n v="5.27"/>
    <s v="No"/>
    <x v="1"/>
    <s v="No"/>
    <n v="1"/>
    <s v="No"/>
    <x v="1"/>
    <x v="2"/>
    <s v="18-Sep-2000"/>
    <x v="2178"/>
    <s v="Tier - 3"/>
    <s v="Tier - 1"/>
    <s v="R1011"/>
    <n v="22"/>
  </r>
  <r>
    <n v="25.46"/>
    <n v="5.18"/>
    <s v="No"/>
    <x v="1"/>
    <s v="No"/>
    <n v="1"/>
    <s v="No"/>
    <x v="1"/>
    <x v="2"/>
    <s v="7-Nov-1966"/>
    <x v="2179"/>
    <s v="Tier - 3"/>
    <s v="Tier - 3"/>
    <s v="R1011"/>
    <n v="56"/>
  </r>
  <r>
    <n v="23.75"/>
    <n v="5.27"/>
    <s v="No"/>
    <x v="1"/>
    <s v="No"/>
    <n v="1"/>
    <s v="No"/>
    <x v="2"/>
    <x v="2"/>
    <s v="20-Nov-1966"/>
    <x v="2180"/>
    <s v="Tier - 3"/>
    <s v="Tier - 3"/>
    <s v="R1011"/>
    <n v="56"/>
  </r>
  <r>
    <n v="23.085000000000001"/>
    <n v="5.62"/>
    <s v="No"/>
    <x v="1"/>
    <s v="No"/>
    <n v="1"/>
    <s v="No"/>
    <x v="2"/>
    <x v="2"/>
    <s v="4-Sep-1967"/>
    <x v="2181"/>
    <s v="Tier - 3"/>
    <s v="Tier - 2"/>
    <s v="R1012"/>
    <n v="55"/>
  </r>
  <r>
    <n v="22.99"/>
    <n v="5.0599999999999996"/>
    <s v="No"/>
    <x v="1"/>
    <s v="No"/>
    <n v="1"/>
    <s v="No"/>
    <x v="2"/>
    <x v="2"/>
    <s v="7-Oct-1972"/>
    <x v="2182"/>
    <s v="Tier - 3"/>
    <s v="Tier - 2"/>
    <s v="R1012"/>
    <n v="50"/>
  </r>
  <r>
    <n v="21.47"/>
    <n v="4.6900000000000004"/>
    <s v="No"/>
    <x v="1"/>
    <s v="No"/>
    <n v="1"/>
    <s v="No"/>
    <x v="2"/>
    <x v="2"/>
    <s v="9-Sep-1966"/>
    <x v="2183"/>
    <s v="Tier - 3"/>
    <s v="Tier - 1"/>
    <s v="R1013"/>
    <n v="56"/>
  </r>
  <r>
    <n v="15.96"/>
    <n v="5.44"/>
    <s v="No"/>
    <x v="1"/>
    <s v="No"/>
    <n v="1"/>
    <s v="No"/>
    <x v="3"/>
    <x v="2"/>
    <s v="5-Jul-1966"/>
    <x v="2184"/>
    <s v="Tier - 3"/>
    <s v="Tier - 1"/>
    <s v="R1013"/>
    <n v="56"/>
  </r>
  <r>
    <n v="39.5"/>
    <n v="5.05"/>
    <s v="No"/>
    <x v="1"/>
    <s v="No"/>
    <n v="1"/>
    <s v="No"/>
    <x v="0"/>
    <x v="2"/>
    <s v="20-Aug-1980"/>
    <x v="2185"/>
    <s v="Tier - 3"/>
    <s v="Tier - 1"/>
    <s v="R1021"/>
    <n v="42"/>
  </r>
  <r>
    <n v="33.770000000000003"/>
    <n v="6"/>
    <s v="No"/>
    <x v="1"/>
    <s v="No"/>
    <n v="1"/>
    <s v="No"/>
    <x v="0"/>
    <x v="1"/>
    <s v="30-Nov-1969"/>
    <x v="2186"/>
    <s v="Tier - 3"/>
    <s v="Tier - 2"/>
    <s v="R1011"/>
    <n v="53"/>
  </r>
  <r>
    <n v="26.84"/>
    <n v="5.99"/>
    <s v="Yes"/>
    <x v="1"/>
    <s v="No"/>
    <n v="1"/>
    <s v="No"/>
    <x v="1"/>
    <x v="1"/>
    <s v="25-Jun-1969"/>
    <x v="2187"/>
    <s v="Tier - 3"/>
    <s v="Tier - 2"/>
    <s v="R1011"/>
    <n v="53"/>
  </r>
  <r>
    <n v="35.53"/>
    <n v="4.3600000000000003"/>
    <s v="No"/>
    <x v="0"/>
    <s v="Yes"/>
    <n v="1"/>
    <s v="No"/>
    <x v="0"/>
    <x v="2"/>
    <s v="6-Aug-1966"/>
    <x v="2188"/>
    <s v="Tier - 3"/>
    <s v="Tier - 1"/>
    <s v="R1016"/>
    <n v="56"/>
  </r>
  <r>
    <n v="30.59"/>
    <n v="4.41"/>
    <s v="No"/>
    <x v="0"/>
    <s v="Yes"/>
    <n v="1"/>
    <s v="No"/>
    <x v="0"/>
    <x v="2"/>
    <s v="28-Jun-1976"/>
    <x v="2189"/>
    <s v="Tier - 3"/>
    <s v="Tier - 2"/>
    <s v="R1025"/>
    <n v="46"/>
  </r>
  <r>
    <n v="30.59"/>
    <n v="4.17"/>
    <s v="No"/>
    <x v="0"/>
    <s v="Yes"/>
    <n v="1"/>
    <s v="No"/>
    <x v="0"/>
    <x v="2"/>
    <s v="30-Dec-1969"/>
    <x v="2190"/>
    <s v="Tier - 3"/>
    <s v="Tier - 1"/>
    <s v="R1016"/>
    <n v="53"/>
  </r>
  <r>
    <n v="27.835000000000001"/>
    <n v="4.4400000000000004"/>
    <s v="No"/>
    <x v="0"/>
    <s v="Yes"/>
    <n v="1"/>
    <s v="No"/>
    <x v="1"/>
    <x v="2"/>
    <s v="17-Dec-1989"/>
    <x v="2191"/>
    <s v="Tier - 3"/>
    <s v="Tier - 2"/>
    <s v="R1026"/>
    <n v="33"/>
  </r>
  <r>
    <n v="40.26"/>
    <n v="5.52"/>
    <s v="No"/>
    <x v="1"/>
    <s v="No"/>
    <n v="1"/>
    <s v="No"/>
    <x v="0"/>
    <x v="2"/>
    <s v="20-Aug-1969"/>
    <x v="2192"/>
    <s v="Tier - 3"/>
    <s v="Tier - 1"/>
    <s v="R1011"/>
    <n v="53"/>
  </r>
  <r>
    <n v="39.82"/>
    <n v="6.01"/>
    <s v="No"/>
    <x v="1"/>
    <s v="No"/>
    <n v="1"/>
    <s v="No"/>
    <x v="0"/>
    <x v="1"/>
    <s v="2-Oct-1981"/>
    <x v="2193"/>
    <s v="Tier - 3"/>
    <s v="Tier - 1"/>
    <s v="R1026"/>
    <n v="41"/>
  </r>
  <r>
    <n v="39.159999999999997"/>
    <n v="5.81"/>
    <s v="No"/>
    <x v="1"/>
    <s v="No"/>
    <n v="1"/>
    <s v="No"/>
    <x v="0"/>
    <x v="1"/>
    <s v="11-Oct-1969"/>
    <x v="2194"/>
    <s v="Tier - 3"/>
    <s v="Tier - 2"/>
    <s v="R1011"/>
    <n v="53"/>
  </r>
  <r>
    <n v="25.555"/>
    <n v="4.37"/>
    <s v="No"/>
    <x v="0"/>
    <s v="Yes"/>
    <n v="1"/>
    <s v="No"/>
    <x v="1"/>
    <x v="2"/>
    <s v="26-Dec-1971"/>
    <x v="2195"/>
    <s v="Tier - 3"/>
    <s v="Tier - 1"/>
    <s v="R1025"/>
    <n v="51"/>
  </r>
  <r>
    <n v="25.175000000000001"/>
    <n v="5.74"/>
    <s v="No"/>
    <x v="0"/>
    <s v="Yes"/>
    <n v="1"/>
    <s v="No"/>
    <x v="1"/>
    <x v="1"/>
    <s v="4-Oct-2004"/>
    <x v="2196"/>
    <s v="Tier - 3"/>
    <s v="Tier - 2"/>
    <s v="R1019"/>
    <n v="18"/>
  </r>
  <r>
    <n v="38.28"/>
    <n v="5.39"/>
    <s v="No"/>
    <x v="1"/>
    <s v="No"/>
    <n v="1"/>
    <s v="No"/>
    <x v="0"/>
    <x v="2"/>
    <s v="14-Jun-1967"/>
    <x v="2197"/>
    <s v="Tier - 3"/>
    <s v="Tier - 3"/>
    <s v="R1024"/>
    <n v="55"/>
  </r>
  <r>
    <n v="38.17"/>
    <n v="4.07"/>
    <s v="No"/>
    <x v="1"/>
    <s v="No"/>
    <n v="1"/>
    <s v="No"/>
    <x v="0"/>
    <x v="2"/>
    <s v="22-Jun-1970"/>
    <x v="2198"/>
    <s v="Tier - 3"/>
    <s v="Tier - 1"/>
    <s v="R1012"/>
    <n v="52"/>
  </r>
  <r>
    <n v="36.85"/>
    <n v="5.49"/>
    <s v="No"/>
    <x v="1"/>
    <s v="No"/>
    <n v="1"/>
    <s v="No"/>
    <x v="0"/>
    <x v="2"/>
    <s v="25-Sep-1972"/>
    <x v="2199"/>
    <s v="Tier - 3"/>
    <s v="Tier - 2"/>
    <s v="R1011"/>
    <n v="50"/>
  </r>
  <r>
    <n v="22.61"/>
    <n v="5.68"/>
    <s v="No"/>
    <x v="0"/>
    <s v="Yes"/>
    <n v="1"/>
    <s v="No"/>
    <x v="2"/>
    <x v="2"/>
    <s v="6-Oct-1968"/>
    <x v="2200"/>
    <s v="Tier - 3"/>
    <s v="Tier - 1"/>
    <s v="R1012"/>
    <n v="54"/>
  </r>
  <r>
    <n v="21.754999999999999"/>
    <n v="6.09"/>
    <s v="No"/>
    <x v="0"/>
    <s v="Yes"/>
    <n v="1"/>
    <s v="No"/>
    <x v="2"/>
    <x v="1"/>
    <s v="22-Nov-1963"/>
    <x v="2201"/>
    <s v="Tier - 3"/>
    <s v="Tier - 3"/>
    <s v="R1012"/>
    <n v="59"/>
  </r>
  <r>
    <n v="20.425000000000001"/>
    <n v="5.53"/>
    <s v="No"/>
    <x v="0"/>
    <s v="Yes"/>
    <n v="1"/>
    <s v="No"/>
    <x v="2"/>
    <x v="2"/>
    <s v="10-Dec-1995"/>
    <x v="2202"/>
    <s v="Tier - 3"/>
    <s v="Tier - 2"/>
    <s v="R1026"/>
    <n v="27"/>
  </r>
  <r>
    <n v="31.35"/>
    <n v="4.28"/>
    <s v="No"/>
    <x v="1"/>
    <s v="No"/>
    <n v="1"/>
    <s v="No"/>
    <x v="0"/>
    <x v="2"/>
    <s v="11-Jul-1963"/>
    <x v="2203"/>
    <s v="Tier - 3"/>
    <s v="Tier - 1"/>
    <s v="R1012"/>
    <n v="59"/>
  </r>
  <r>
    <n v="31.13"/>
    <n v="6.01"/>
    <s v="No"/>
    <x v="1"/>
    <s v="No"/>
    <n v="1"/>
    <s v="No"/>
    <x v="0"/>
    <x v="1"/>
    <s v="20-Sep-2002"/>
    <x v="2204"/>
    <s v="Tier - 3"/>
    <s v="Tier - 3"/>
    <s v="R1012"/>
    <n v="20"/>
  </r>
  <r>
    <n v="17.48"/>
    <n v="4.59"/>
    <s v="No"/>
    <x v="0"/>
    <s v="Yes"/>
    <n v="1"/>
    <s v="No"/>
    <x v="3"/>
    <x v="2"/>
    <s v="19-Aug-1989"/>
    <x v="2205"/>
    <s v="Tier - 3"/>
    <s v="Tier - 3"/>
    <s v="R1013"/>
    <n v="33"/>
  </r>
  <r>
    <n v="22.57"/>
    <n v="5.8"/>
    <s v="Yes"/>
    <x v="0"/>
    <s v="No"/>
    <n v="1"/>
    <s v="No"/>
    <x v="2"/>
    <x v="1"/>
    <s v="2-Nov-1968"/>
    <x v="2206"/>
    <s v="Tier - 3"/>
    <s v="Tier - 2"/>
    <s v="R1025"/>
    <n v="54"/>
  </r>
  <r>
    <n v="26.73"/>
    <n v="5.08"/>
    <s v="No"/>
    <x v="1"/>
    <s v="No"/>
    <n v="1"/>
    <s v="No"/>
    <x v="1"/>
    <x v="2"/>
    <s v="12-Jul-1964"/>
    <x v="2207"/>
    <s v="Tier - 3"/>
    <s v="Tier - 3"/>
    <s v="R1011"/>
    <n v="58"/>
  </r>
  <r>
    <n v="20.79"/>
    <n v="5.84"/>
    <s v="No"/>
    <x v="1"/>
    <s v="No"/>
    <n v="1"/>
    <s v="No"/>
    <x v="2"/>
    <x v="1"/>
    <s v="29-Nov-1965"/>
    <x v="2208"/>
    <s v="Tier - 3"/>
    <s v="Tier - 1"/>
    <s v="R1012"/>
    <n v="57"/>
  </r>
  <r>
    <n v="20.149999999999999"/>
    <n v="4.1500000000000004"/>
    <s v="No"/>
    <x v="0"/>
    <s v="No"/>
    <n v="1"/>
    <s v="No"/>
    <x v="2"/>
    <x v="2"/>
    <s v="4-Jul-1964"/>
    <x v="2209"/>
    <s v="Tier - 3"/>
    <s v="Tier - 1"/>
    <s v="R1011"/>
    <n v="58"/>
  </r>
  <r>
    <n v="36.85"/>
    <n v="4.3600000000000003"/>
    <s v="Yes"/>
    <x v="0"/>
    <s v="No"/>
    <n v="0"/>
    <s v="No"/>
    <x v="0"/>
    <x v="2"/>
    <s v="3-Jul-1964"/>
    <x v="2210"/>
    <s v="Tier - 3"/>
    <s v="Tier - 1"/>
    <s v="R1013"/>
    <n v="58"/>
  </r>
  <r>
    <n v="35.53"/>
    <n v="4.55"/>
    <s v="Yes"/>
    <x v="0"/>
    <s v="No"/>
    <n v="0"/>
    <s v="No"/>
    <x v="0"/>
    <x v="2"/>
    <s v="13-Dec-1964"/>
    <x v="2211"/>
    <s v="Tier - 3"/>
    <s v="Tier - 2"/>
    <s v="R1011"/>
    <n v="58"/>
  </r>
  <r>
    <n v="31.1"/>
    <n v="4.37"/>
    <s v="Yes"/>
    <x v="0"/>
    <s v="No"/>
    <n v="0"/>
    <s v="No"/>
    <x v="0"/>
    <x v="2"/>
    <s v="7-Jun-1979"/>
    <x v="2212"/>
    <s v="Tier - 3"/>
    <s v="Tier - 1"/>
    <s v="R1026"/>
    <n v="44"/>
  </r>
  <r>
    <n v="23.21"/>
    <n v="5.24"/>
    <s v="Yes"/>
    <x v="0"/>
    <s v="No"/>
    <n v="0"/>
    <s v="No"/>
    <x v="2"/>
    <x v="2"/>
    <s v="6-Dec-1972"/>
    <x v="2213"/>
    <s v="Tier - 3"/>
    <s v="Tier - 2"/>
    <s v="R1025"/>
    <n v="50"/>
  </r>
  <r>
    <n v="18.36"/>
    <n v="5.96"/>
    <s v="No"/>
    <x v="0"/>
    <s v="No"/>
    <n v="1"/>
    <s v="No"/>
    <x v="3"/>
    <x v="1"/>
    <s v="13-Jun-1964"/>
    <x v="2214"/>
    <s v="Tier - 3"/>
    <s v="Tier - 2"/>
    <s v="R1013"/>
    <n v="58"/>
  </r>
  <r>
    <n v="15.92"/>
    <n v="4.76"/>
    <s v="Yes"/>
    <x v="0"/>
    <s v="No"/>
    <n v="1"/>
    <s v="No"/>
    <x v="3"/>
    <x v="2"/>
    <s v="28-Jul-1997"/>
    <x v="2215"/>
    <s v="Tier - 3"/>
    <s v="Tier - 2"/>
    <s v="R1026"/>
    <n v="25"/>
  </r>
  <r>
    <n v="15.17"/>
    <n v="4.3"/>
    <s v="Yes"/>
    <x v="0"/>
    <s v="Yes"/>
    <n v="1"/>
    <s v="No"/>
    <x v="3"/>
    <x v="2"/>
    <s v="19-Dec-1967"/>
    <x v="2216"/>
    <s v="Tier - 3"/>
    <s v="Tier - 1"/>
    <s v="R1018"/>
    <n v="55"/>
  </r>
  <r>
    <n v="16.63"/>
    <n v="4.5"/>
    <s v="No"/>
    <x v="0"/>
    <s v="No"/>
    <n v="1"/>
    <s v="No"/>
    <x v="3"/>
    <x v="2"/>
    <s v="2-Oct-1970"/>
    <x v="2217"/>
    <s v="Tier - 3"/>
    <s v="Tier - 3"/>
    <s v="R1024"/>
    <n v="52"/>
  </r>
  <r>
    <n v="19.39"/>
    <n v="5.59"/>
    <s v="No"/>
    <x v="0"/>
    <s v="Yes"/>
    <n v="1"/>
    <s v="No"/>
    <x v="2"/>
    <x v="2"/>
    <s v="7-Oct-1970"/>
    <x v="2218"/>
    <s v="Tier - 3"/>
    <s v="Tier - 2"/>
    <s v="R1011"/>
    <n v="52"/>
  </r>
  <r>
    <n v="17.34"/>
    <n v="6.29"/>
    <s v="Yes"/>
    <x v="0"/>
    <s v="Yes"/>
    <n v="1"/>
    <s v="No"/>
    <x v="3"/>
    <x v="1"/>
    <s v="9-Jun-1985"/>
    <x v="2219"/>
    <s v="Tier - 3"/>
    <s v="Tier - 1"/>
    <s v="R1012"/>
    <n v="37"/>
  </r>
  <r>
    <n v="17.940000000000001"/>
    <n v="4.1900000000000004"/>
    <s v="No"/>
    <x v="1"/>
    <s v="No"/>
    <n v="1"/>
    <s v="No"/>
    <x v="3"/>
    <x v="2"/>
    <s v="17-Jul-1980"/>
    <x v="2220"/>
    <s v="Tier - 3"/>
    <s v="Tier - 3"/>
    <s v="R1021"/>
    <n v="42"/>
  </r>
  <r>
    <n v="16.670000000000002"/>
    <n v="4.7"/>
    <s v="Yes"/>
    <x v="0"/>
    <s v="Yes"/>
    <n v="1"/>
    <s v="No"/>
    <x v="3"/>
    <x v="2"/>
    <s v="12-Sep-1971"/>
    <x v="2221"/>
    <s v="Tier - 3"/>
    <s v="Tier - 3"/>
    <s v="R1012"/>
    <n v="51"/>
  </r>
  <r>
    <n v="20.58"/>
    <n v="5.64"/>
    <s v="Yes"/>
    <x v="0"/>
    <s v="No"/>
    <n v="0"/>
    <s v="No"/>
    <x v="2"/>
    <x v="2"/>
    <s v="14-Jun-1966"/>
    <x v="2222"/>
    <s v="Tier - 3"/>
    <s v="Tier - 1"/>
    <s v="R1012"/>
    <n v="56"/>
  </r>
  <r>
    <n v="16.5"/>
    <n v="4.1100000000000003"/>
    <s v="Yes"/>
    <x v="0"/>
    <s v="No"/>
    <n v="0"/>
    <s v="No"/>
    <x v="3"/>
    <x v="2"/>
    <s v="23-Jun-1965"/>
    <x v="2223"/>
    <s v="Tier - 3"/>
    <s v="Tier - 2"/>
    <s v="R1011"/>
    <n v="57"/>
  </r>
  <r>
    <n v="15.41"/>
    <n v="5.43"/>
    <s v="Yes"/>
    <x v="0"/>
    <s v="Yes"/>
    <n v="1"/>
    <s v="No"/>
    <x v="3"/>
    <x v="2"/>
    <s v="7-Sep-1966"/>
    <x v="2224"/>
    <s v="Tier - 3"/>
    <s v="Tier - 2"/>
    <s v="R1025"/>
    <n v="56"/>
  </r>
  <r>
    <n v="24.59"/>
    <n v="4.38"/>
    <s v="No"/>
    <x v="0"/>
    <s v="No"/>
    <n v="1"/>
    <s v="No"/>
    <x v="2"/>
    <x v="2"/>
    <s v="10-Sep-2004"/>
    <x v="2225"/>
    <s v="Tier - 3"/>
    <s v="Tier - 2"/>
    <s v="R1013"/>
    <n v="18"/>
  </r>
  <r>
    <n v="33.33"/>
    <n v="9.7899999999999991"/>
    <s v="No"/>
    <x v="0"/>
    <s v="No"/>
    <n v="0"/>
    <s v="No"/>
    <x v="0"/>
    <x v="0"/>
    <s v="13-Oct-1970"/>
    <x v="2226"/>
    <s v="Tier - 3"/>
    <s v="Tier - 1"/>
    <s v="R1014"/>
    <n v="52"/>
  </r>
  <r>
    <n v="18.5"/>
    <n v="11.84"/>
    <s v="No"/>
    <x v="0"/>
    <s v="No"/>
    <n v="0"/>
    <s v="No"/>
    <x v="2"/>
    <x v="0"/>
    <s v="7-Jun-1983"/>
    <x v="2227"/>
    <s v="Tier - 3"/>
    <s v="Tier - 3"/>
    <s v="R1026"/>
    <n v="40"/>
  </r>
  <r>
    <n v="18.579999999999998"/>
    <n v="6.22"/>
    <s v="No"/>
    <x v="0"/>
    <s v="No"/>
    <n v="0"/>
    <s v="No"/>
    <x v="2"/>
    <x v="1"/>
    <s v="11-Aug-1969"/>
    <x v="2228"/>
    <s v="Tier - 3"/>
    <s v="Tier - 1"/>
    <s v="R1012"/>
    <n v="53"/>
  </r>
  <r>
    <n v="16.64"/>
    <n v="10.01"/>
    <s v="No"/>
    <x v="0"/>
    <s v="No"/>
    <n v="0"/>
    <s v="No"/>
    <x v="3"/>
    <x v="0"/>
    <s v="24-Jun-1968"/>
    <x v="2229"/>
    <s v="Tier - 3"/>
    <s v="Tier - 1"/>
    <s v="R1024"/>
    <n v="54"/>
  </r>
  <r>
    <n v="19.329999999999998"/>
    <n v="4.32"/>
    <s v="No"/>
    <x v="0"/>
    <s v="No"/>
    <n v="1"/>
    <s v="No"/>
    <x v="2"/>
    <x v="2"/>
    <s v="19-Dec-1971"/>
    <x v="2230"/>
    <s v="Tier - 3"/>
    <s v="Tier - 1"/>
    <s v="R1012"/>
    <n v="51"/>
  </r>
  <r>
    <n v="21.26"/>
    <n v="5.65"/>
    <s v="Yes"/>
    <x v="0"/>
    <s v="Yes"/>
    <n v="1"/>
    <s v="No"/>
    <x v="2"/>
    <x v="2"/>
    <s v="12-Jun-1988"/>
    <x v="2231"/>
    <s v="Tier - 3"/>
    <s v="Tier - 1"/>
    <s v="R1026"/>
    <n v="34"/>
  </r>
  <r>
    <n v="15.6"/>
    <n v="4.12"/>
    <s v="Yes"/>
    <x v="0"/>
    <s v="No"/>
    <n v="1"/>
    <s v="No"/>
    <x v="3"/>
    <x v="2"/>
    <s v="23-Jul-1970"/>
    <x v="2232"/>
    <s v="Tier - 3"/>
    <s v="Tier - 1"/>
    <s v="R1012"/>
    <n v="52"/>
  </r>
  <r>
    <n v="24.39"/>
    <n v="6.24"/>
    <s v="No"/>
    <x v="0"/>
    <s v="No"/>
    <n v="1"/>
    <s v="No"/>
    <x v="2"/>
    <x v="1"/>
    <s v="3-Oct-1965"/>
    <x v="2233"/>
    <s v="Tier - 3"/>
    <s v="Tier - 1"/>
    <s v="R1017"/>
    <n v="57"/>
  </r>
  <r>
    <n v="24.75"/>
    <n v="4.83"/>
    <s v="No"/>
    <x v="0"/>
    <s v="No"/>
    <n v="0"/>
    <s v="No"/>
    <x v="2"/>
    <x v="2"/>
    <s v="14-Nov-1968"/>
    <x v="2234"/>
    <s v="Tier - 3"/>
    <s v="Tier - 1"/>
    <s v="R1011"/>
    <n v="54"/>
  </r>
  <r>
    <n v="20.88"/>
    <n v="7.4"/>
    <s v="No"/>
    <x v="0"/>
    <s v="No"/>
    <n v="0"/>
    <s v="No"/>
    <x v="2"/>
    <x v="0"/>
    <s v="1-Dec-1971"/>
    <x v="2235"/>
    <s v="Tier - 3"/>
    <s v="Tier - 1"/>
    <s v="R1012"/>
    <n v="51"/>
  </r>
  <r>
    <n v="20.43"/>
    <n v="4.54"/>
    <s v="No"/>
    <x v="0"/>
    <s v="No"/>
    <n v="0"/>
    <s v="No"/>
    <x v="2"/>
    <x v="2"/>
    <s v="23-Jul-1973"/>
    <x v="2236"/>
    <s v="Tier - 3"/>
    <s v="Tier - 2"/>
    <s v="R1011"/>
    <n v="49"/>
  </r>
  <r>
    <n v="15.18"/>
    <n v="11.11"/>
    <s v="No"/>
    <x v="0"/>
    <s v="No"/>
    <n v="0"/>
    <s v="No"/>
    <x v="3"/>
    <x v="0"/>
    <s v="27-Oct-1965"/>
    <x v="2237"/>
    <s v="Tier - 3"/>
    <s v="Tier - 1"/>
    <s v="R1013"/>
    <n v="57"/>
  </r>
  <r>
    <n v="15.12"/>
    <n v="4.03"/>
    <s v="Yes"/>
    <x v="0"/>
    <s v="No"/>
    <n v="0"/>
    <s v="No"/>
    <x v="3"/>
    <x v="2"/>
    <s v="25-Dec-1965"/>
    <x v="2238"/>
    <s v="Tier - 3"/>
    <s v="Tier - 3"/>
    <s v="R1016"/>
    <n v="57"/>
  </r>
  <r>
    <n v="23.88"/>
    <n v="4.51"/>
    <s v="No"/>
    <x v="0"/>
    <s v="No"/>
    <n v="1"/>
    <s v="No"/>
    <x v="2"/>
    <x v="2"/>
    <s v="20-Jun-1964"/>
    <x v="2239"/>
    <s v="Tier - 3"/>
    <s v="Tier - 1"/>
    <s v="R1020"/>
    <n v="58"/>
  </r>
  <r>
    <n v="16.13"/>
    <n v="5.56"/>
    <s v="No"/>
    <x v="1"/>
    <s v="No"/>
    <n v="1"/>
    <s v="No"/>
    <x v="3"/>
    <x v="2"/>
    <s v="17-Jul-1986"/>
    <x v="2240"/>
    <s v="Tier - 3"/>
    <s v="Tier - 3"/>
    <s v="R1022"/>
    <n v="36"/>
  </r>
  <r>
    <n v="24.09"/>
    <n v="4.0999999999999996"/>
    <s v="No"/>
    <x v="1"/>
    <s v="No"/>
    <n v="1"/>
    <s v="No"/>
    <x v="2"/>
    <x v="2"/>
    <s v="4-Oct-1966"/>
    <x v="2241"/>
    <s v="Tier - 3"/>
    <s v="Tier - 2"/>
    <s v="R1024"/>
    <n v="56"/>
  </r>
  <r>
    <n v="19.43"/>
    <n v="5.85"/>
    <s v="No"/>
    <x v="1"/>
    <s v="No"/>
    <n v="1"/>
    <s v="No"/>
    <x v="2"/>
    <x v="1"/>
    <s v="20-Jul-1994"/>
    <x v="2242"/>
    <s v="Tier - 3"/>
    <s v="Tier - 2"/>
    <s v="R1023"/>
    <n v="28"/>
  </r>
  <r>
    <n v="15.22"/>
    <n v="4.92"/>
    <s v="Yes"/>
    <x v="0"/>
    <s v="Yes"/>
    <n v="1"/>
    <s v="No"/>
    <x v="3"/>
    <x v="2"/>
    <s v="6-Jul-1966"/>
    <x v="2243"/>
    <s v="Tier - 3"/>
    <s v="Tier - 1"/>
    <s v="R1024"/>
    <n v="56"/>
  </r>
  <r>
    <n v="20.72"/>
    <n v="9.4600000000000009"/>
    <s v="No"/>
    <x v="0"/>
    <s v="No"/>
    <n v="0"/>
    <s v="No"/>
    <x v="2"/>
    <x v="0"/>
    <s v="23-Aug-1966"/>
    <x v="2244"/>
    <s v="Tier - 3"/>
    <s v="Tier - 3"/>
    <s v="R1024"/>
    <n v="56"/>
  </r>
  <r>
    <n v="35.4"/>
    <n v="5.94"/>
    <s v="No"/>
    <x v="0"/>
    <s v="Yes"/>
    <n v="1"/>
    <s v="No"/>
    <x v="0"/>
    <x v="1"/>
    <s v="9-Nov-1966"/>
    <x v="2245"/>
    <s v="Tier - 3"/>
    <s v="Tier - 1"/>
    <s v="R1011"/>
    <n v="56"/>
  </r>
  <r>
    <n v="34.4"/>
    <n v="5.7"/>
    <s v="No"/>
    <x v="0"/>
    <s v="Yes"/>
    <n v="1"/>
    <s v="No"/>
    <x v="0"/>
    <x v="1"/>
    <s v="1-Dec-1970"/>
    <x v="2246"/>
    <s v="Tier - 3"/>
    <s v="Tier - 1"/>
    <s v="R1021"/>
    <n v="52"/>
  </r>
  <r>
    <n v="34.1"/>
    <n v="4.13"/>
    <s v="No"/>
    <x v="0"/>
    <s v="Yes"/>
    <n v="1"/>
    <s v="No"/>
    <x v="0"/>
    <x v="2"/>
    <s v="21-Oct-1982"/>
    <x v="2247"/>
    <s v="Tier - 3"/>
    <s v="Tier - 2"/>
    <s v="R1021"/>
    <n v="40"/>
  </r>
  <r>
    <n v="30.4"/>
    <n v="4.7699999999999996"/>
    <s v="No"/>
    <x v="0"/>
    <s v="Yes"/>
    <n v="1"/>
    <s v="No"/>
    <x v="0"/>
    <x v="2"/>
    <s v="12-Oct-1969"/>
    <x v="2248"/>
    <s v="Tier - 3"/>
    <s v="Tier - 1"/>
    <s v="R1024"/>
    <n v="53"/>
  </r>
  <r>
    <n v="28.7"/>
    <n v="4.99"/>
    <s v="No"/>
    <x v="0"/>
    <s v="Yes"/>
    <n v="1"/>
    <s v="No"/>
    <x v="1"/>
    <x v="2"/>
    <s v="9-Nov-1964"/>
    <x v="2249"/>
    <s v="Tier - 3"/>
    <s v="Tier - 1"/>
    <s v="R1012"/>
    <n v="58"/>
  </r>
  <r>
    <n v="17.440000000000001"/>
    <n v="4.42"/>
    <s v="Yes"/>
    <x v="0"/>
    <s v="Yes"/>
    <n v="1"/>
    <s v="No"/>
    <x v="3"/>
    <x v="2"/>
    <s v="5-Sep-1988"/>
    <x v="2250"/>
    <s v="Tier - 3"/>
    <s v="Tier - 1"/>
    <s v="R1011"/>
    <n v="34"/>
  </r>
  <r>
    <n v="27.6"/>
    <n v="4.01"/>
    <s v="No"/>
    <x v="0"/>
    <s v="Yes"/>
    <n v="1"/>
    <s v="No"/>
    <x v="1"/>
    <x v="2"/>
    <s v="12-Nov-1969"/>
    <x v="2251"/>
    <s v="Tier - 3"/>
    <s v="Tier - 1"/>
    <s v="R1011"/>
    <n v="53"/>
  </r>
  <r>
    <n v="20.7"/>
    <n v="4.49"/>
    <s v="No"/>
    <x v="0"/>
    <s v="Yes"/>
    <n v="1"/>
    <s v="No"/>
    <x v="2"/>
    <x v="2"/>
    <s v="9-Jun-1963"/>
    <x v="2252"/>
    <s v="Tier - 3"/>
    <s v="Tier - 3"/>
    <s v="R1013"/>
    <n v="59"/>
  </r>
  <r>
    <n v="20.3"/>
    <n v="6.37"/>
    <s v="No"/>
    <x v="0"/>
    <s v="Yes"/>
    <n v="1"/>
    <s v="No"/>
    <x v="2"/>
    <x v="1"/>
    <s v="2-Dec-1964"/>
    <x v="2253"/>
    <s v="Tier - 3"/>
    <s v="Tier - 1"/>
    <s v="R1012"/>
    <n v="58"/>
  </r>
  <r>
    <n v="19.8"/>
    <n v="5.12"/>
    <s v="No"/>
    <x v="0"/>
    <s v="Yes"/>
    <n v="1"/>
    <s v="No"/>
    <x v="2"/>
    <x v="2"/>
    <s v="6-Nov-1979"/>
    <x v="2254"/>
    <s v="Tier - 3"/>
    <s v="Tier - 1"/>
    <s v="R1026"/>
    <n v="43"/>
  </r>
  <r>
    <n v="21.87"/>
    <n v="8.59"/>
    <s v="No"/>
    <x v="0"/>
    <s v="No"/>
    <n v="0"/>
    <s v="No"/>
    <x v="2"/>
    <x v="0"/>
    <s v="25-Jul-1966"/>
    <x v="2255"/>
    <s v="Tier - 3"/>
    <s v="Tier - 3"/>
    <s v="R1016"/>
    <n v="56"/>
  </r>
  <r>
    <n v="16.600000000000001"/>
    <n v="5.87"/>
    <s v="No"/>
    <x v="0"/>
    <s v="No"/>
    <n v="1"/>
    <s v="No"/>
    <x v="3"/>
    <x v="1"/>
    <s v="20-Nov-1982"/>
    <x v="2256"/>
    <s v="Tier - 3"/>
    <s v="Tier - 3"/>
    <s v="R1026"/>
    <n v="40"/>
  </r>
  <r>
    <n v="21.98"/>
    <n v="7.03"/>
    <s v="No"/>
    <x v="0"/>
    <s v="No"/>
    <n v="0"/>
    <s v="No"/>
    <x v="2"/>
    <x v="0"/>
    <s v="3-Oct-1965"/>
    <x v="2257"/>
    <s v="Tier - 3"/>
    <s v="Tier - 1"/>
    <s v="R1012"/>
    <n v="57"/>
  </r>
  <r>
    <n v="19.7"/>
    <n v="5.51"/>
    <s v="No"/>
    <x v="0"/>
    <s v="No"/>
    <n v="1"/>
    <s v="No"/>
    <x v="2"/>
    <x v="2"/>
    <s v="27-Jun-1964"/>
    <x v="2258"/>
    <s v="Tier - 3"/>
    <s v="Tier - 3"/>
    <s v="R1013"/>
    <n v="58"/>
  </r>
  <r>
    <n v="19.21"/>
    <n v="4.76"/>
    <s v="No"/>
    <x v="1"/>
    <s v="No"/>
    <n v="1"/>
    <s v="No"/>
    <x v="2"/>
    <x v="2"/>
    <s v="25-Sep-1965"/>
    <x v="2259"/>
    <s v="Tier - 3"/>
    <s v="Tier - 2"/>
    <s v="R1012"/>
    <n v="57"/>
  </r>
  <r>
    <n v="19.3"/>
    <n v="4.7"/>
    <s v="No"/>
    <x v="1"/>
    <s v="No"/>
    <n v="1"/>
    <s v="No"/>
    <x v="2"/>
    <x v="2"/>
    <s v="11-Jul-1964"/>
    <x v="2260"/>
    <s v="Tier - 3"/>
    <s v="Tier - 2"/>
    <s v="R1011"/>
    <n v="58"/>
  </r>
  <r>
    <n v="16.22"/>
    <n v="6.21"/>
    <s v="Yes"/>
    <x v="0"/>
    <s v="No"/>
    <n v="0"/>
    <s v="No"/>
    <x v="3"/>
    <x v="1"/>
    <s v="10-Nov-1965"/>
    <x v="2261"/>
    <s v="Tier - 3"/>
    <s v="Tier - 3"/>
    <s v="R1012"/>
    <n v="57"/>
  </r>
  <r>
    <n v="17.12"/>
    <n v="4.5199999999999996"/>
    <s v="No"/>
    <x v="1"/>
    <s v="No"/>
    <n v="1"/>
    <s v="No"/>
    <x v="3"/>
    <x v="2"/>
    <s v="27-Jun-1964"/>
    <x v="2262"/>
    <s v="Tier - 3"/>
    <s v="Tier - 2"/>
    <s v="R1011"/>
    <n v="58"/>
  </r>
  <r>
    <n v="19.07"/>
    <n v="5.45"/>
    <s v="No"/>
    <x v="0"/>
    <s v="No"/>
    <n v="1"/>
    <s v="No"/>
    <x v="2"/>
    <x v="2"/>
    <s v="29-Sep-1964"/>
    <x v="2263"/>
    <s v="Tier - 3"/>
    <s v="Tier - 2"/>
    <s v="R1013"/>
    <n v="58"/>
  </r>
  <r>
    <n v="15.56"/>
    <n v="4.42"/>
    <s v="No"/>
    <x v="0"/>
    <s v="No"/>
    <n v="0"/>
    <s v="No"/>
    <x v="3"/>
    <x v="2"/>
    <s v="7-Jul-1974"/>
    <x v="2264"/>
    <s v="Tier - 3"/>
    <s v="Tier - 3"/>
    <s v="R1011"/>
    <n v="48"/>
  </r>
  <r>
    <n v="22.76"/>
    <n v="9.44"/>
    <s v="No"/>
    <x v="0"/>
    <s v="No"/>
    <n v="0"/>
    <s v="No"/>
    <x v="2"/>
    <x v="0"/>
    <s v="24-Aug-1967"/>
    <x v="2265"/>
    <s v="Tier - 3"/>
    <s v="Tier - 3"/>
    <s v="R1024"/>
    <n v="55"/>
  </r>
  <r>
    <n v="22.79"/>
    <n v="6.15"/>
    <s v="Yes"/>
    <x v="0"/>
    <s v="Yes"/>
    <n v="1"/>
    <s v="No"/>
    <x v="2"/>
    <x v="1"/>
    <s v="14-Jul-1967"/>
    <x v="2266"/>
    <s v="Tier - 3"/>
    <s v="Tier - 2"/>
    <s v="R1011"/>
    <n v="55"/>
  </r>
  <r>
    <n v="17.41"/>
    <n v="5.13"/>
    <s v="Yes"/>
    <x v="0"/>
    <s v="No"/>
    <n v="0"/>
    <s v="No"/>
    <x v="3"/>
    <x v="2"/>
    <s v="29-Oct-1967"/>
    <x v="2267"/>
    <s v="Tier - 3"/>
    <s v="Tier - 1"/>
    <s v="R1013"/>
    <n v="55"/>
  </r>
  <r>
    <n v="19.32"/>
    <n v="4.96"/>
    <s v="Yes"/>
    <x v="0"/>
    <s v="No"/>
    <n v="0"/>
    <s v="No"/>
    <x v="2"/>
    <x v="2"/>
    <s v="2-Jun-2004"/>
    <x v="2268"/>
    <s v="Tier - 3"/>
    <s v="Tier - 3"/>
    <s v="R1013"/>
    <n v="19"/>
  </r>
  <r>
    <n v="18.25"/>
    <n v="10.95"/>
    <s v="No"/>
    <x v="0"/>
    <s v="No"/>
    <n v="0"/>
    <s v="No"/>
    <x v="3"/>
    <x v="0"/>
    <s v="20-Dec-1964"/>
    <x v="2269"/>
    <s v="Tier - 3"/>
    <s v="Tier - 1"/>
    <s v="R1019"/>
    <n v="58"/>
  </r>
  <r>
    <n v="53.13"/>
    <n v="4.4400000000000004"/>
    <s v="No"/>
    <x v="1"/>
    <s v="No"/>
    <n v="1"/>
    <s v="No"/>
    <x v="0"/>
    <x v="2"/>
    <s v="2-Aug-1964"/>
    <x v="2270"/>
    <s v="Tier - 3"/>
    <s v="Tier - 3"/>
    <s v="R1019"/>
    <n v="58"/>
  </r>
  <r>
    <n v="20.46"/>
    <n v="4.0199999999999996"/>
    <s v="No"/>
    <x v="0"/>
    <s v="No"/>
    <n v="0"/>
    <s v="No"/>
    <x v="2"/>
    <x v="2"/>
    <s v="19-Oct-1991"/>
    <x v="2271"/>
    <s v="Tier - 3"/>
    <s v="Tier - 1"/>
    <s v="R1023"/>
    <n v="31"/>
  </r>
  <r>
    <n v="43.01"/>
    <n v="5.44"/>
    <s v="No"/>
    <x v="1"/>
    <s v="No"/>
    <n v="1"/>
    <s v="No"/>
    <x v="0"/>
    <x v="2"/>
    <s v="25-Dec-1964"/>
    <x v="2272"/>
    <s v="Tier - 3"/>
    <s v="Tier - 2"/>
    <s v="R1016"/>
    <n v="58"/>
  </r>
  <r>
    <n v="15.01"/>
    <n v="4.1500000000000004"/>
    <s v="No"/>
    <x v="0"/>
    <s v="Yes"/>
    <n v="1"/>
    <s v="No"/>
    <x v="3"/>
    <x v="2"/>
    <s v="1-Nov-1965"/>
    <x v="2273"/>
    <s v="Tier - 3"/>
    <s v="Tier - 2"/>
    <s v="R1012"/>
    <n v="57"/>
  </r>
  <r>
    <n v="41.14"/>
    <n v="6.02"/>
    <s v="No"/>
    <x v="1"/>
    <s v="No"/>
    <n v="1"/>
    <s v="No"/>
    <x v="0"/>
    <x v="1"/>
    <s v="29-Sep-1964"/>
    <x v="2274"/>
    <s v="Tier - 3"/>
    <s v="Tier - 2"/>
    <s v="R1013"/>
    <n v="58"/>
  </r>
  <r>
    <n v="16.55"/>
    <n v="7.73"/>
    <s v="No"/>
    <x v="0"/>
    <s v="No"/>
    <n v="0"/>
    <s v="No"/>
    <x v="3"/>
    <x v="0"/>
    <s v="22-Dec-1967"/>
    <x v="2275"/>
    <s v="Tier - 3"/>
    <s v="Tier - 3"/>
    <s v="R1013"/>
    <n v="55"/>
  </r>
  <r>
    <n v="37.29"/>
    <n v="5.03"/>
    <s v="No"/>
    <x v="1"/>
    <s v="No"/>
    <n v="1"/>
    <s v="No"/>
    <x v="0"/>
    <x v="2"/>
    <s v="4-Jul-1983"/>
    <x v="2276"/>
    <s v="Tier - 3"/>
    <s v="Tier - 2"/>
    <s v="R1026"/>
    <n v="39"/>
  </r>
  <r>
    <n v="16.739999999999998"/>
    <n v="4.08"/>
    <s v="Yes"/>
    <x v="0"/>
    <s v="No"/>
    <n v="0"/>
    <s v="No"/>
    <x v="3"/>
    <x v="2"/>
    <s v="12-Dec-1993"/>
    <x v="2277"/>
    <s v="Tier - 3"/>
    <s v="Tier - 2"/>
    <s v="R1012"/>
    <n v="29"/>
  </r>
  <r>
    <n v="34.43"/>
    <n v="4.2699999999999996"/>
    <s v="No"/>
    <x v="1"/>
    <s v="No"/>
    <n v="1"/>
    <s v="No"/>
    <x v="0"/>
    <x v="2"/>
    <s v="17-Oct-1982"/>
    <x v="2278"/>
    <s v="Tier - 3"/>
    <s v="Tier - 3"/>
    <s v="R1021"/>
    <n v="40"/>
  </r>
  <r>
    <n v="34.1"/>
    <n v="4.07"/>
    <s v="No"/>
    <x v="1"/>
    <s v="No"/>
    <n v="1"/>
    <s v="No"/>
    <x v="0"/>
    <x v="2"/>
    <s v="29-Oct-1965"/>
    <x v="2279"/>
    <s v="Tier - 3"/>
    <s v="Tier - 1"/>
    <s v="R1011"/>
    <n v="57"/>
  </r>
  <r>
    <n v="19.3"/>
    <n v="10.36"/>
    <s v="No"/>
    <x v="0"/>
    <s v="No"/>
    <n v="0"/>
    <s v="No"/>
    <x v="2"/>
    <x v="0"/>
    <s v="16-Oct-1979"/>
    <x v="2280"/>
    <s v="Tier - 3"/>
    <s v="Tier - 3"/>
    <s v="R1021"/>
    <n v="43"/>
  </r>
  <r>
    <n v="33.659999999999997"/>
    <n v="5.71"/>
    <s v="No"/>
    <x v="1"/>
    <s v="No"/>
    <n v="1"/>
    <s v="No"/>
    <x v="0"/>
    <x v="1"/>
    <s v="24-Nov-1966"/>
    <x v="2281"/>
    <s v="Tier - 3"/>
    <s v="Tier - 1"/>
    <s v="R1012"/>
    <n v="56"/>
  </r>
  <r>
    <n v="33.33"/>
    <n v="6.08"/>
    <s v="No"/>
    <x v="1"/>
    <s v="No"/>
    <n v="1"/>
    <s v="No"/>
    <x v="0"/>
    <x v="1"/>
    <s v="7-Sep-1986"/>
    <x v="2282"/>
    <s v="Tier - 3"/>
    <s v="Tier - 2"/>
    <s v="R1026"/>
    <n v="36"/>
  </r>
  <r>
    <n v="21.84"/>
    <n v="5.71"/>
    <s v="No"/>
    <x v="1"/>
    <s v="No"/>
    <n v="1"/>
    <s v="No"/>
    <x v="2"/>
    <x v="1"/>
    <s v="2-Sep-1984"/>
    <x v="2283"/>
    <s v="Tier - 3"/>
    <s v="Tier - 2"/>
    <s v="R1022"/>
    <n v="38"/>
  </r>
  <r>
    <n v="16.87"/>
    <n v="9.1300000000000008"/>
    <s v="No"/>
    <x v="0"/>
    <s v="No"/>
    <n v="0"/>
    <s v="No"/>
    <x v="3"/>
    <x v="0"/>
    <s v="21-Jun-1968"/>
    <x v="2284"/>
    <s v="Tier - 3"/>
    <s v="Tier - 3"/>
    <s v="R1011"/>
    <n v="54"/>
  </r>
  <r>
    <n v="30.14"/>
    <n v="5.49"/>
    <s v="No"/>
    <x v="1"/>
    <s v="No"/>
    <n v="1"/>
    <s v="No"/>
    <x v="0"/>
    <x v="2"/>
    <s v="9-Dec-1968"/>
    <x v="2285"/>
    <s v="Tier - 3"/>
    <s v="Tier - 1"/>
    <s v="R1024"/>
    <n v="54"/>
  </r>
  <r>
    <n v="23.21"/>
    <n v="4.37"/>
    <s v="No"/>
    <x v="1"/>
    <s v="No"/>
    <n v="1"/>
    <s v="No"/>
    <x v="2"/>
    <x v="2"/>
    <s v="25-Oct-1968"/>
    <x v="2286"/>
    <s v="Tier - 3"/>
    <s v="Tier - 3"/>
    <s v="R1011"/>
    <n v="54"/>
  </r>
  <r>
    <n v="17.170000000000002"/>
    <n v="8.4600000000000009"/>
    <s v="No"/>
    <x v="0"/>
    <s v="No"/>
    <n v="0"/>
    <s v="No"/>
    <x v="3"/>
    <x v="0"/>
    <s v="20-Jul-1963"/>
    <x v="2287"/>
    <s v="Tier - 3"/>
    <s v="Tier - 1"/>
    <s v="R1012"/>
    <n v="59"/>
  </r>
  <r>
    <n v="15.61"/>
    <n v="5.28"/>
    <s v="No"/>
    <x v="0"/>
    <s v="No"/>
    <n v="1"/>
    <s v="No"/>
    <x v="3"/>
    <x v="2"/>
    <s v="4-Jun-1963"/>
    <x v="2288"/>
    <s v="Tier - 3"/>
    <s v="Tier - 1"/>
    <s v="R1012"/>
    <n v="60"/>
  </r>
  <r>
    <n v="17.98"/>
    <n v="5.33"/>
    <s v="Yes"/>
    <x v="0"/>
    <s v="Yes"/>
    <n v="1"/>
    <s v="No"/>
    <x v="3"/>
    <x v="2"/>
    <s v="4-Nov-1962"/>
    <x v="2289"/>
    <s v="Tier - 3"/>
    <s v="Tier - 2"/>
    <s v="R1013"/>
    <n v="60"/>
  </r>
  <r>
    <n v="21.64"/>
    <n v="5.5"/>
    <s v="No"/>
    <x v="1"/>
    <s v="No"/>
    <n v="1"/>
    <s v="No"/>
    <x v="2"/>
    <x v="2"/>
    <s v="15-Sep-1962"/>
    <x v="2290"/>
    <s v="Tier - 3"/>
    <s v="Tier - 3"/>
    <s v="R1011"/>
    <n v="60"/>
  </r>
  <r>
    <n v="16.399999999999999"/>
    <n v="5.4"/>
    <s v="No"/>
    <x v="0"/>
    <s v="Yes"/>
    <n v="1"/>
    <s v="No"/>
    <x v="3"/>
    <x v="2"/>
    <s v="5-Oct-1987"/>
    <x v="2291"/>
    <s v="Tier - 3"/>
    <s v="Tier - 3"/>
    <s v="R1012"/>
    <n v="35"/>
  </r>
  <r>
    <n v="15.77"/>
    <n v="6.05"/>
    <s v="Yes"/>
    <x v="0"/>
    <s v="No"/>
    <n v="1"/>
    <s v="No"/>
    <x v="3"/>
    <x v="1"/>
    <s v="29-Aug-1991"/>
    <x v="2292"/>
    <s v="Tier - 3"/>
    <s v="Tier - 3"/>
    <s v="R1026"/>
    <n v="31"/>
  </r>
  <r>
    <n v="18.27"/>
    <n v="11.46"/>
    <s v="No"/>
    <x v="0"/>
    <s v="No"/>
    <n v="0"/>
    <s v="No"/>
    <x v="3"/>
    <x v="0"/>
    <s v="14-Aug-1977"/>
    <x v="2293"/>
    <s v="Tier - 3"/>
    <s v="Tier - 1"/>
    <s v="R1012"/>
    <n v="45"/>
  </r>
  <r>
    <n v="16.489999999999998"/>
    <n v="8.48"/>
    <s v="No"/>
    <x v="0"/>
    <s v="No"/>
    <n v="0"/>
    <s v="No"/>
    <x v="3"/>
    <x v="0"/>
    <s v="20-Jul-1964"/>
    <x v="2294"/>
    <s v="Tier - 3"/>
    <s v="Tier - 2"/>
    <s v="R1012"/>
    <n v="58"/>
  </r>
  <r>
    <n v="16.14"/>
    <n v="4.8600000000000003"/>
    <s v="No"/>
    <x v="0"/>
    <s v="No"/>
    <n v="0"/>
    <s v="No"/>
    <x v="3"/>
    <x v="2"/>
    <s v="2-Jul-1964"/>
    <x v="2295"/>
    <s v="Tier - 3"/>
    <s v="Tier - 1"/>
    <s v="R1012"/>
    <n v="58"/>
  </r>
  <r>
    <n v="20.85"/>
    <n v="4.45"/>
    <s v="Yes"/>
    <x v="0"/>
    <s v="No"/>
    <n v="1"/>
    <s v="No"/>
    <x v="2"/>
    <x v="2"/>
    <s v="24-Jun-1964"/>
    <x v="2296"/>
    <s v="Tier - 3"/>
    <s v="Tier - 3"/>
    <s v="R1012"/>
    <n v="58"/>
  </r>
  <r>
    <n v="15.88"/>
    <n v="4.3600000000000003"/>
    <s v="No"/>
    <x v="0"/>
    <s v="No"/>
    <n v="0"/>
    <s v="No"/>
    <x v="3"/>
    <x v="2"/>
    <s v="19-Jul-1963"/>
    <x v="2297"/>
    <s v="Tier - 3"/>
    <s v="Tier - 1"/>
    <s v="R1011"/>
    <n v="59"/>
  </r>
  <r>
    <n v="20.66"/>
    <n v="5.8"/>
    <s v="No"/>
    <x v="1"/>
    <s v="No"/>
    <n v="1"/>
    <s v="No"/>
    <x v="2"/>
    <x v="1"/>
    <s v="15-Oct-1964"/>
    <x v="2298"/>
    <s v="Tier - 3"/>
    <s v="Tier - 3"/>
    <s v="R1012"/>
    <n v="58"/>
  </r>
  <r>
    <n v="20.399999999999999"/>
    <n v="5.27"/>
    <s v="No"/>
    <x v="0"/>
    <s v="No"/>
    <n v="0"/>
    <s v="No"/>
    <x v="2"/>
    <x v="2"/>
    <s v="17-Jul-1963"/>
    <x v="2299"/>
    <s v="Tier - 3"/>
    <s v="Tier - 1"/>
    <s v="R1013"/>
    <n v="59"/>
  </r>
  <r>
    <n v="25.19"/>
    <n v="5.64"/>
    <s v="Yes"/>
    <x v="0"/>
    <s v="No"/>
    <n v="0"/>
    <s v="No"/>
    <x v="1"/>
    <x v="2"/>
    <s v="23-Jun-1974"/>
    <x v="2300"/>
    <s v="Tier - 3"/>
    <s v="Tier - 1"/>
    <s v="R1012"/>
    <n v="48"/>
  </r>
  <r>
    <n v="20.54"/>
    <n v="4.2"/>
    <s v="Yes"/>
    <x v="0"/>
    <s v="No"/>
    <n v="1"/>
    <s v="No"/>
    <x v="2"/>
    <x v="2"/>
    <s v="23-Nov-1989"/>
    <x v="2301"/>
    <s v="Tier - 3"/>
    <s v="Tier - 3"/>
    <s v="R1026"/>
    <n v="33"/>
  </r>
  <r>
    <n v="20.13"/>
    <n v="5.42"/>
    <s v="No"/>
    <x v="0"/>
    <s v="No"/>
    <n v="0"/>
    <s v="No"/>
    <x v="2"/>
    <x v="2"/>
    <s v="13-Aug-1986"/>
    <x v="2302"/>
    <s v="Tier - 3"/>
    <s v="Tier - 2"/>
    <s v="R1026"/>
    <n v="36"/>
  </r>
  <r>
    <n v="18.93"/>
    <n v="6.11"/>
    <s v="No"/>
    <x v="0"/>
    <s v="Yes"/>
    <n v="1"/>
    <s v="No"/>
    <x v="2"/>
    <x v="1"/>
    <s v="6-Dec-1966"/>
    <x v="2303"/>
    <s v="Tier - 3"/>
    <s v="Tier - 3"/>
    <s v="R1013"/>
    <n v="56"/>
  </r>
  <r>
    <n v="24.14"/>
    <n v="5.29"/>
    <s v="No"/>
    <x v="1"/>
    <s v="No"/>
    <n v="1"/>
    <s v="No"/>
    <x v="2"/>
    <x v="2"/>
    <s v="30-Dec-1967"/>
    <x v="2304"/>
    <s v="Tier - 3"/>
    <s v="Tier - 1"/>
    <s v="R1012"/>
    <n v="55"/>
  </r>
  <r>
    <n v="25.03"/>
    <n v="5.91"/>
    <s v="No"/>
    <x v="1"/>
    <s v="No"/>
    <n v="1"/>
    <s v="No"/>
    <x v="1"/>
    <x v="1"/>
    <s v="28-Aug-1967"/>
    <x v="2305"/>
    <s v="Tier - 3"/>
    <s v="Tier - 2"/>
    <s v="R1012"/>
    <n v="55"/>
  </r>
  <r>
    <n v="20.47"/>
    <n v="5.81"/>
    <s v="Yes"/>
    <x v="0"/>
    <s v="No"/>
    <n v="1"/>
    <s v="No"/>
    <x v="2"/>
    <x v="1"/>
    <s v="16-Nov-1966"/>
    <x v="2306"/>
    <s v="Tier - 3"/>
    <s v="Tier - 1"/>
    <s v="R1025"/>
    <n v="56"/>
  </r>
  <r>
    <n v="18.82"/>
    <n v="5.51"/>
    <s v="Yes"/>
    <x v="0"/>
    <s v="No"/>
    <n v="0"/>
    <s v="No"/>
    <x v="2"/>
    <x v="2"/>
    <s v="29-Oct-1990"/>
    <x v="2307"/>
    <s v="Tier - 3"/>
    <s v="Tier - 1"/>
    <s v="R1011"/>
    <n v="32"/>
  </r>
  <r>
    <n v="17.079999999999998"/>
    <n v="5.73"/>
    <s v="No"/>
    <x v="0"/>
    <s v="Yes"/>
    <n v="1"/>
    <s v="No"/>
    <x v="3"/>
    <x v="1"/>
    <s v="28-Oct-1963"/>
    <x v="2308"/>
    <s v="Tier - 3"/>
    <s v="Tier - 1"/>
    <s v="R1025"/>
    <n v="59"/>
  </r>
  <r>
    <n v="19.21"/>
    <n v="5.53"/>
    <s v="Yes"/>
    <x v="0"/>
    <s v="No"/>
    <n v="0"/>
    <s v="No"/>
    <x v="2"/>
    <x v="2"/>
    <s v="2-Aug-1963"/>
    <x v="2309"/>
    <s v="Tier - 3"/>
    <s v="Tier - 2"/>
    <s v="R1011"/>
    <n v="59"/>
  </r>
  <r>
    <n v="17.86"/>
    <n v="5.43"/>
    <s v="No"/>
    <x v="0"/>
    <s v="Yes"/>
    <n v="1"/>
    <s v="No"/>
    <x v="3"/>
    <x v="2"/>
    <s v="22-Sep-1963"/>
    <x v="2310"/>
    <s v="Tier - 3"/>
    <s v="Tier - 3"/>
    <s v="R1011"/>
    <n v="59"/>
  </r>
  <r>
    <n v="21.38"/>
    <n v="8.01"/>
    <s v="No"/>
    <x v="0"/>
    <s v="No"/>
    <n v="0"/>
    <s v="No"/>
    <x v="2"/>
    <x v="0"/>
    <s v="29-Dec-1966"/>
    <x v="2311"/>
    <s v="Tier - 3"/>
    <s v="Tier - 3"/>
    <s v="R1011"/>
    <n v="56"/>
  </r>
  <r>
    <n v="23.35"/>
    <n v="5.94"/>
    <s v="No"/>
    <x v="0"/>
    <s v="No"/>
    <n v="0"/>
    <s v="No"/>
    <x v="2"/>
    <x v="1"/>
    <s v="26-Sep-1962"/>
    <x v="2312"/>
    <s v="Tier - 3"/>
    <s v="Tier - 2"/>
    <s v="R1024"/>
    <n v="60"/>
  </r>
  <r>
    <n v="22.24"/>
    <n v="5.04"/>
    <s v="No"/>
    <x v="0"/>
    <s v="No"/>
    <n v="0"/>
    <s v="No"/>
    <x v="2"/>
    <x v="2"/>
    <s v="29-Dec-1989"/>
    <x v="2313"/>
    <s v="Tier - 3"/>
    <s v="Tier - 3"/>
    <s v="R1016"/>
    <n v="33"/>
  </r>
  <r>
    <n v="24.76"/>
    <n v="4.54"/>
    <s v="Yes"/>
    <x v="0"/>
    <s v="No"/>
    <n v="0"/>
    <s v="No"/>
    <x v="2"/>
    <x v="2"/>
    <s v="21-Aug-1972"/>
    <x v="2314"/>
    <s v="Tier - 3"/>
    <s v="Tier - 2"/>
    <s v="R1021"/>
    <n v="50"/>
  </r>
  <r>
    <n v="20.100000000000001"/>
    <n v="5.6"/>
    <s v="Yes"/>
    <x v="0"/>
    <s v="Yes"/>
    <n v="1"/>
    <s v="No"/>
    <x v="2"/>
    <x v="2"/>
    <s v="14-Jul-1979"/>
    <x v="2315"/>
    <s v="Tier - 3"/>
    <s v="Tier - 1"/>
    <s v="R1022"/>
    <n v="43"/>
  </r>
  <r>
    <n v="21.77"/>
    <n v="10.67"/>
    <s v="No"/>
    <x v="0"/>
    <s v="No"/>
    <n v="0"/>
    <s v="No"/>
    <x v="2"/>
    <x v="0"/>
    <s v="4-Aug-1964"/>
    <x v="2316"/>
    <s v="Tier - 3"/>
    <s v="Tier - 3"/>
    <s v="R1024"/>
    <n v="58"/>
  </r>
  <r>
    <n v="17.82"/>
    <n v="5.26"/>
    <s v="Yes"/>
    <x v="0"/>
    <s v="No"/>
    <n v="1"/>
    <s v="No"/>
    <x v="3"/>
    <x v="2"/>
    <s v="9-Aug-1995"/>
    <x v="2317"/>
    <s v="Tier - 3"/>
    <s v="Tier - 3"/>
    <s v="R1012"/>
    <n v="27"/>
  </r>
  <r>
    <n v="17.07"/>
    <n v="5.22"/>
    <s v="No"/>
    <x v="0"/>
    <s v="Yes"/>
    <n v="1"/>
    <s v="No"/>
    <x v="3"/>
    <x v="2"/>
    <s v="26-Nov-1968"/>
    <x v="2318"/>
    <s v="Tier - 3"/>
    <s v="Tier - 1"/>
    <s v="R1012"/>
    <n v="54"/>
  </r>
  <r>
    <n v="22.24"/>
    <n v="4.29"/>
    <s v="Yes"/>
    <x v="0"/>
    <s v="No"/>
    <n v="0"/>
    <s v="No"/>
    <x v="2"/>
    <x v="2"/>
    <s v="1-Sep-1967"/>
    <x v="2319"/>
    <s v="Tier - 3"/>
    <s v="Tier - 3"/>
    <s v="R1013"/>
    <n v="55"/>
  </r>
  <r>
    <n v="22.34"/>
    <n v="5.57"/>
    <s v="No"/>
    <x v="0"/>
    <s v="No"/>
    <n v="1"/>
    <s v="No"/>
    <x v="2"/>
    <x v="2"/>
    <s v="3-Dec-1968"/>
    <x v="2320"/>
    <s v="Tier - 3"/>
    <s v="Tier - 3"/>
    <s v="R1012"/>
    <n v="54"/>
  </r>
  <r>
    <n v="17.7"/>
    <n v="6.28"/>
    <s v="No"/>
    <x v="0"/>
    <s v="No"/>
    <n v="1"/>
    <s v="No"/>
    <x v="3"/>
    <x v="1"/>
    <s v="12-Jul-1966"/>
    <x v="2321"/>
    <s v="Tier - 3"/>
    <s v="Tier - 2"/>
    <s v="R1012"/>
    <n v="56"/>
  </r>
  <r>
    <n v="16.47"/>
    <n v="6.35"/>
    <s v="No"/>
    <x v="0"/>
    <s v="Yes"/>
    <n v="1"/>
    <s v="No"/>
    <x v="3"/>
    <x v="1"/>
    <s v="16-Oct-1962"/>
    <x v="2322"/>
    <s v="Tier - 3"/>
    <s v="Tier - 3"/>
    <s v="R1012"/>
    <n v="60"/>
  </r>
  <r>
    <n v="17.600000000000001"/>
    <n v="4.3899999999999997"/>
    <s v="No"/>
    <x v="0"/>
    <s v="No"/>
    <n v="1"/>
    <s v="No"/>
    <x v="3"/>
    <x v="2"/>
    <s v="28-Nov-1961"/>
    <x v="2323"/>
    <s v="Tier - 3"/>
    <s v="Tier - 3"/>
    <s v="R1013"/>
    <n v="61"/>
  </r>
  <r>
    <n v="17.579999999999998"/>
    <n v="4.51"/>
    <s v="No"/>
    <x v="0"/>
    <s v="No"/>
    <n v="1"/>
    <s v="No"/>
    <x v="3"/>
    <x v="2"/>
    <s v="28-Nov-1961"/>
    <x v="2324"/>
    <s v="Tier - 3"/>
    <s v="Tier - 1"/>
    <s v="R1011"/>
    <n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214364-71CA-4AD0-83E5-7FBF0EC6125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3:C37" firstHeaderRow="1" firstDataRow="1" firstDataCol="1"/>
  <pivotFields count="12">
    <pivotField showAll="0"/>
    <pivotField showAll="0"/>
    <pivotField showAll="0"/>
    <pivotField showAll="0"/>
    <pivotField showAll="0"/>
    <pivotField numFmtId="15" showAll="0"/>
    <pivotField showAll="0"/>
    <pivotField showAll="0"/>
    <pivotField dataField="1" numFmtId="165" showAll="0"/>
    <pivotField showAll="0"/>
    <pivotField axis="axisRow" showAll="0" sortType="descending">
      <items count="4">
        <item x="0"/>
        <item x="2"/>
        <item x="1"/>
        <item t="default"/>
      </items>
    </pivotField>
    <pivotField showAll="0"/>
  </pivotFields>
  <rowFields count="1">
    <field x="10"/>
  </rowFields>
  <rowItems count="4">
    <i>
      <x/>
    </i>
    <i>
      <x v="1"/>
    </i>
    <i>
      <x v="2"/>
    </i>
    <i t="grand">
      <x/>
    </i>
  </rowItems>
  <colItems count="1">
    <i/>
  </colItems>
  <dataFields count="1">
    <dataField name="Average of Charges" fld="8" subtotal="average" baseField="0" baseItem="0" numFmtId="165"/>
  </dataFields>
  <formats count="1">
    <format dxfId="22">
      <pivotArea outline="0" collapsedLevelsAreSubtotals="1"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AD47D6-0BB4-4E10-BF74-D16ED1FA8E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7:M31" firstHeaderRow="1" firstDataRow="1" firstDataCol="1"/>
  <pivotFields count="12">
    <pivotField showAll="0"/>
    <pivotField showAll="0"/>
    <pivotField showAll="0"/>
    <pivotField showAll="0"/>
    <pivotField showAll="0"/>
    <pivotField numFmtId="15" showAll="0"/>
    <pivotField showAll="0"/>
    <pivotField showAll="0"/>
    <pivotField dataField="1" numFmtId="165" showAll="0"/>
    <pivotField axis="axisRow" showAll="0">
      <items count="4">
        <item x="2"/>
        <item x="0"/>
        <item x="1"/>
        <item t="default"/>
      </items>
    </pivotField>
    <pivotField showAll="0"/>
    <pivotField showAll="0"/>
  </pivotFields>
  <rowFields count="1">
    <field x="9"/>
  </rowFields>
  <rowItems count="4">
    <i>
      <x/>
    </i>
    <i>
      <x v="1"/>
    </i>
    <i>
      <x v="2"/>
    </i>
    <i t="grand">
      <x/>
    </i>
  </rowItems>
  <colItems count="1">
    <i/>
  </colItems>
  <dataFields count="1">
    <dataField name="Sum of Charges" fld="8" baseField="0" baseItem="0"/>
  </dataFields>
  <formats count="4">
    <format dxfId="26">
      <pivotArea field="9" type="button" dataOnly="0" labelOnly="1" outline="0" axis="axisRow" fieldPosition="0"/>
    </format>
    <format dxfId="25">
      <pivotArea dataOnly="0" labelOnly="1" outline="0" axis="axisValues" fieldPosition="0"/>
    </format>
    <format dxfId="24">
      <pivotArea collapsedLevelsAreSubtotals="1" fieldPosition="0">
        <references count="1">
          <reference field="9" count="0"/>
        </references>
      </pivotArea>
    </format>
    <format dxfId="23">
      <pivotArea grandRow="1" outline="0" collapsedLevelsAreSubtotals="1"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9DEDAD-EEA5-41E8-8FF4-9CCF400D695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3:B10" firstHeaderRow="1" firstDataRow="1" firstDataCol="1"/>
  <pivotFields count="17">
    <pivotField showAll="0"/>
    <pivotField showAll="0"/>
    <pivotField showAll="0"/>
    <pivotField showAll="0"/>
    <pivotField showAll="0"/>
    <pivotField showAll="0"/>
    <pivotField axis="axisRow" dataField="1" multipleItemSelectionAllowed="1" showAll="0">
      <items count="3">
        <item n="Without Cancer" x="0"/>
        <item n="Cancer" x="1"/>
        <item t="default"/>
      </items>
    </pivotField>
    <pivotField showAll="0"/>
    <pivotField axis="axisRow" showAll="0">
      <items count="3">
        <item n="Non-Smokers" x="1"/>
        <item n="Smokers" x="0"/>
        <item t="default"/>
      </items>
    </pivotField>
    <pivotField showAll="0">
      <items count="5">
        <item x="2"/>
        <item x="0"/>
        <item x="1"/>
        <item x="3"/>
        <item t="default"/>
      </items>
    </pivotField>
    <pivotField showAll="0">
      <items count="4">
        <item x="0"/>
        <item x="2"/>
        <item x="1"/>
        <item t="default"/>
      </items>
    </pivotField>
    <pivotField showAll="0"/>
    <pivotField numFmtId="165" showAll="0"/>
    <pivotField showAll="0">
      <items count="4">
        <item x="2"/>
        <item x="0"/>
        <item x="1"/>
        <item t="default"/>
      </items>
    </pivotField>
    <pivotField showAll="0">
      <items count="4">
        <item x="1"/>
        <item x="2"/>
        <item x="0"/>
        <item t="default"/>
      </items>
    </pivotField>
    <pivotField showAll="0"/>
    <pivotField numFmtId="1" showAll="0"/>
  </pivotFields>
  <rowFields count="2">
    <field x="8"/>
    <field x="6"/>
  </rowFields>
  <rowItems count="7">
    <i>
      <x/>
    </i>
    <i r="1">
      <x/>
    </i>
    <i r="1">
      <x v="1"/>
    </i>
    <i>
      <x v="1"/>
    </i>
    <i r="1">
      <x/>
    </i>
    <i r="1">
      <x v="1"/>
    </i>
    <i t="grand">
      <x/>
    </i>
  </rowItems>
  <colItems count="1">
    <i/>
  </colItems>
  <dataFields count="1">
    <dataField name="Count of Cancer History" fld="6" subtotal="count" baseField="0" baseItem="0"/>
  </dataFields>
  <chartFormats count="12">
    <chartFormat chart="0" format="4"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8" count="1" selected="0">
            <x v="1"/>
          </reference>
        </references>
      </pivotArea>
    </chartFormat>
    <chartFormat chart="0" format="7" series="1">
      <pivotArea type="data" outline="0" fieldPosition="0">
        <references count="2">
          <reference field="4294967294" count="1" selected="0">
            <x v="0"/>
          </reference>
          <reference field="6" count="1" selected="0">
            <x v="1"/>
          </reference>
        </references>
      </pivotArea>
    </chartFormat>
    <chartFormat chart="0" format="8">
      <pivotArea type="data" outline="0" fieldPosition="0">
        <references count="3">
          <reference field="4294967294" count="1" selected="0">
            <x v="0"/>
          </reference>
          <reference field="6" count="1" selected="0">
            <x v="1"/>
          </reference>
          <reference field="8" count="1" selected="0">
            <x v="1"/>
          </reference>
        </references>
      </pivotArea>
    </chartFormat>
    <chartFormat chart="0" format="9">
      <pivotArea type="data" outline="0" fieldPosition="0">
        <references count="3">
          <reference field="4294967294" count="1" selected="0">
            <x v="0"/>
          </reference>
          <reference field="6" count="1" selected="0">
            <x v="0"/>
          </reference>
          <reference field="8" count="1" selected="0">
            <x v="0"/>
          </reference>
        </references>
      </pivotArea>
    </chartFormat>
    <chartFormat chart="0" format="10">
      <pivotArea type="data" outline="0" fieldPosition="0">
        <references count="3">
          <reference field="4294967294" count="1" selected="0">
            <x v="0"/>
          </reference>
          <reference field="6" count="1" selected="0">
            <x v="1"/>
          </reference>
          <reference field="8" count="1" selected="0">
            <x v="0"/>
          </reference>
        </references>
      </pivotArea>
    </chartFormat>
    <chartFormat chart="0" format="11">
      <pivotArea type="data" outline="0" fieldPosition="0">
        <references count="3">
          <reference field="4294967294" count="1" selected="0">
            <x v="0"/>
          </reference>
          <reference field="6" count="1" selected="0">
            <x v="0"/>
          </reference>
          <reference field="8" count="1" selected="0">
            <x v="1"/>
          </reference>
        </references>
      </pivotArea>
    </chartFormat>
    <chartFormat chart="37" format="17" series="1">
      <pivotArea type="data" outline="0" fieldPosition="0">
        <references count="1">
          <reference field="4294967294" count="1" selected="0">
            <x v="0"/>
          </reference>
        </references>
      </pivotArea>
    </chartFormat>
    <chartFormat chart="37" format="18">
      <pivotArea type="data" outline="0" fieldPosition="0">
        <references count="3">
          <reference field="4294967294" count="1" selected="0">
            <x v="0"/>
          </reference>
          <reference field="6" count="1" selected="0">
            <x v="0"/>
          </reference>
          <reference field="8" count="1" selected="0">
            <x v="0"/>
          </reference>
        </references>
      </pivotArea>
    </chartFormat>
    <chartFormat chart="37" format="19">
      <pivotArea type="data" outline="0" fieldPosition="0">
        <references count="3">
          <reference field="4294967294" count="1" selected="0">
            <x v="0"/>
          </reference>
          <reference field="6" count="1" selected="0">
            <x v="1"/>
          </reference>
          <reference field="8" count="1" selected="0">
            <x v="0"/>
          </reference>
        </references>
      </pivotArea>
    </chartFormat>
    <chartFormat chart="37" format="20">
      <pivotArea type="data" outline="0" fieldPosition="0">
        <references count="3">
          <reference field="4294967294" count="1" selected="0">
            <x v="0"/>
          </reference>
          <reference field="6" count="1" selected="0">
            <x v="0"/>
          </reference>
          <reference field="8" count="1" selected="0">
            <x v="1"/>
          </reference>
        </references>
      </pivotArea>
    </chartFormat>
    <chartFormat chart="37" format="21">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E51981-C4B7-42EC-B77F-490BE8B81B9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History of Transplants" colHeaderCaption="NumberOfMajorSurgeries">
  <location ref="A3:E7" firstHeaderRow="1" firstDataRow="2" firstDataCol="1"/>
  <pivotFields count="17">
    <pivotField showAll="0"/>
    <pivotField showAll="0"/>
    <pivotField showAll="0"/>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axis="axisRow" showAll="0">
      <items count="3">
        <item x="0"/>
        <item x="1"/>
        <item t="default"/>
      </items>
    </pivotField>
    <pivotField showAll="0">
      <items count="3">
        <item x="0"/>
        <item x="1"/>
        <item t="default"/>
      </items>
    </pivotField>
    <pivotField axis="axisCol" showAll="0">
      <items count="5">
        <item x="0"/>
        <item x="3"/>
        <item x="1"/>
        <item h="1" x="2"/>
        <item t="default"/>
      </items>
    </pivotField>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numFmtId="165" showAll="0"/>
    <pivotField showAll="0">
      <items count="4">
        <item x="2"/>
        <item x="0"/>
        <item x="1"/>
        <item t="default"/>
      </items>
    </pivotField>
    <pivotField showAll="0"/>
    <pivotField showAll="0"/>
    <pivotField numFmtId="1" showAll="0"/>
  </pivotFields>
  <rowFields count="1">
    <field x="5"/>
  </rowFields>
  <rowItems count="3">
    <i>
      <x/>
    </i>
    <i>
      <x v="1"/>
    </i>
    <i t="grand">
      <x/>
    </i>
  </rowItems>
  <colFields count="1">
    <field x="7"/>
  </colFields>
  <colItems count="4">
    <i>
      <x/>
    </i>
    <i>
      <x v="1"/>
    </i>
    <i>
      <x v="2"/>
    </i>
    <i t="grand">
      <x/>
    </i>
  </colItems>
  <dataFields count="1">
    <dataField name="Average of HBA1C" fld="3" subtotal="average" baseField="0" baseItem="0" numFmtId="2"/>
  </dataFields>
  <formats count="4">
    <format dxfId="21">
      <pivotArea field="5" type="button" dataOnly="0" labelOnly="1" outline="0" axis="axisRow" fieldPosition="0"/>
    </format>
    <format dxfId="20">
      <pivotArea dataOnly="0" labelOnly="1" outline="0" axis="axisValues" fieldPosition="0"/>
    </format>
    <format dxfId="19">
      <pivotArea grandRow="1" grandCol="1" outline="0" collapsedLevelsAreSubtotals="1" fieldPosition="0"/>
    </format>
    <format dxfId="18">
      <pivotArea outline="0" collapsedLevelsAreSubtotals="1" fieldPosition="0"/>
    </format>
  </formats>
  <chartFormats count="28">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5" count="1" selected="0">
            <x v="0"/>
          </reference>
        </references>
      </pivotArea>
    </chartFormat>
    <chartFormat chart="6" format="5">
      <pivotArea type="data" outline="0" fieldPosition="0">
        <references count="2">
          <reference field="4294967294" count="1" selected="0">
            <x v="0"/>
          </reference>
          <reference field="5" count="1" selected="0">
            <x v="1"/>
          </reference>
        </references>
      </pivotArea>
    </chartFormat>
    <chartFormat chart="28" format="0" series="1">
      <pivotArea type="data" outline="0" fieldPosition="0">
        <references count="2">
          <reference field="4294967294" count="1" selected="0">
            <x v="0"/>
          </reference>
          <reference field="7" count="1" selected="0">
            <x v="0"/>
          </reference>
        </references>
      </pivotArea>
    </chartFormat>
    <chartFormat chart="28" format="1" series="1">
      <pivotArea type="data" outline="0" fieldPosition="0">
        <references count="2">
          <reference field="4294967294" count="1" selected="0">
            <x v="0"/>
          </reference>
          <reference field="7" count="1" selected="0">
            <x v="1"/>
          </reference>
        </references>
      </pivotArea>
    </chartFormat>
    <chartFormat chart="28" format="2" series="1">
      <pivotArea type="data" outline="0" fieldPosition="0">
        <references count="2">
          <reference field="4294967294" count="1" selected="0">
            <x v="0"/>
          </reference>
          <reference field="7" count="1" selected="0">
            <x v="2"/>
          </reference>
        </references>
      </pivotArea>
    </chartFormat>
    <chartFormat chart="28" format="3" series="1">
      <pivotArea type="data" outline="0" fieldPosition="0">
        <references count="2">
          <reference field="4294967294" count="1" selected="0">
            <x v="0"/>
          </reference>
          <reference field="7" count="1" selected="0">
            <x v="3"/>
          </reference>
        </references>
      </pivotArea>
    </chartFormat>
    <chartFormat chart="28" format="4">
      <pivotArea type="data" outline="0" fieldPosition="0">
        <references count="3">
          <reference field="4294967294" count="1" selected="0">
            <x v="0"/>
          </reference>
          <reference field="5" count="1" selected="0">
            <x v="0"/>
          </reference>
          <reference field="7" count="1" selected="0">
            <x v="2"/>
          </reference>
        </references>
      </pivotArea>
    </chartFormat>
    <chartFormat chart="28" format="5">
      <pivotArea type="data" outline="0" fieldPosition="0">
        <references count="3">
          <reference field="4294967294" count="1" selected="0">
            <x v="0"/>
          </reference>
          <reference field="5" count="1" selected="0">
            <x v="0"/>
          </reference>
          <reference field="7" count="1" selected="0">
            <x v="1"/>
          </reference>
        </references>
      </pivotArea>
    </chartFormat>
    <chartFormat chart="28" format="6">
      <pivotArea type="data" outline="0" fieldPosition="0">
        <references count="3">
          <reference field="4294967294" count="1" selected="0">
            <x v="0"/>
          </reference>
          <reference field="5" count="1" selected="0">
            <x v="1"/>
          </reference>
          <reference field="7" count="1" selected="0">
            <x v="1"/>
          </reference>
        </references>
      </pivotArea>
    </chartFormat>
    <chartFormat chart="28" format="7">
      <pivotArea type="data" outline="0" fieldPosition="0">
        <references count="3">
          <reference field="4294967294" count="1" selected="0">
            <x v="0"/>
          </reference>
          <reference field="5" count="1" selected="0">
            <x v="1"/>
          </reference>
          <reference field="7" count="1" selected="0">
            <x v="2"/>
          </reference>
        </references>
      </pivotArea>
    </chartFormat>
    <chartFormat chart="28" format="8">
      <pivotArea type="data" outline="0" fieldPosition="0">
        <references count="3">
          <reference field="4294967294" count="1" selected="0">
            <x v="0"/>
          </reference>
          <reference field="5" count="1" selected="0">
            <x v="0"/>
          </reference>
          <reference field="7" count="1" selected="0">
            <x v="3"/>
          </reference>
        </references>
      </pivotArea>
    </chartFormat>
    <chartFormat chart="28" format="9">
      <pivotArea type="data" outline="0" fieldPosition="0">
        <references count="3">
          <reference field="4294967294" count="1" selected="0">
            <x v="0"/>
          </reference>
          <reference field="5" count="1" selected="0">
            <x v="0"/>
          </reference>
          <reference field="7" count="1" selected="0">
            <x v="0"/>
          </reference>
        </references>
      </pivotArea>
    </chartFormat>
    <chartFormat chart="37" format="22" series="1">
      <pivotArea type="data" outline="0" fieldPosition="0">
        <references count="2">
          <reference field="4294967294" count="1" selected="0">
            <x v="0"/>
          </reference>
          <reference field="7" count="1" selected="0">
            <x v="0"/>
          </reference>
        </references>
      </pivotArea>
    </chartFormat>
    <chartFormat chart="37" format="23">
      <pivotArea type="data" outline="0" fieldPosition="0">
        <references count="3">
          <reference field="4294967294" count="1" selected="0">
            <x v="0"/>
          </reference>
          <reference field="5" count="1" selected="0">
            <x v="0"/>
          </reference>
          <reference field="7" count="1" selected="0">
            <x v="0"/>
          </reference>
        </references>
      </pivotArea>
    </chartFormat>
    <chartFormat chart="37" format="24">
      <pivotArea type="data" outline="0" fieldPosition="0">
        <references count="3">
          <reference field="4294967294" count="1" selected="0">
            <x v="0"/>
          </reference>
          <reference field="5" count="1" selected="0">
            <x v="1"/>
          </reference>
          <reference field="7" count="1" selected="0">
            <x v="0"/>
          </reference>
        </references>
      </pivotArea>
    </chartFormat>
    <chartFormat chart="37" format="25" series="1">
      <pivotArea type="data" outline="0" fieldPosition="0">
        <references count="2">
          <reference field="4294967294" count="1" selected="0">
            <x v="0"/>
          </reference>
          <reference field="7" count="1" selected="0">
            <x v="1"/>
          </reference>
        </references>
      </pivotArea>
    </chartFormat>
    <chartFormat chart="37" format="26">
      <pivotArea type="data" outline="0" fieldPosition="0">
        <references count="3">
          <reference field="4294967294" count="1" selected="0">
            <x v="0"/>
          </reference>
          <reference field="5" count="1" selected="0">
            <x v="0"/>
          </reference>
          <reference field="7" count="1" selected="0">
            <x v="1"/>
          </reference>
        </references>
      </pivotArea>
    </chartFormat>
    <chartFormat chart="37" format="27">
      <pivotArea type="data" outline="0" fieldPosition="0">
        <references count="3">
          <reference field="4294967294" count="1" selected="0">
            <x v="0"/>
          </reference>
          <reference field="5" count="1" selected="0">
            <x v="1"/>
          </reference>
          <reference field="7" count="1" selected="0">
            <x v="1"/>
          </reference>
        </references>
      </pivotArea>
    </chartFormat>
    <chartFormat chart="37" format="28" series="1">
      <pivotArea type="data" outline="0" fieldPosition="0">
        <references count="2">
          <reference field="4294967294" count="1" selected="0">
            <x v="0"/>
          </reference>
          <reference field="7" count="1" selected="0">
            <x v="2"/>
          </reference>
        </references>
      </pivotArea>
    </chartFormat>
    <chartFormat chart="37" format="29">
      <pivotArea type="data" outline="0" fieldPosition="0">
        <references count="3">
          <reference field="4294967294" count="1" selected="0">
            <x v="0"/>
          </reference>
          <reference field="5" count="1" selected="0">
            <x v="0"/>
          </reference>
          <reference field="7" count="1" selected="0">
            <x v="2"/>
          </reference>
        </references>
      </pivotArea>
    </chartFormat>
    <chartFormat chart="37" format="30">
      <pivotArea type="data" outline="0" fieldPosition="0">
        <references count="3">
          <reference field="4294967294" count="1" selected="0">
            <x v="0"/>
          </reference>
          <reference field="5" count="1" selected="0">
            <x v="1"/>
          </reference>
          <reference field="7" count="1" selected="0">
            <x v="2"/>
          </reference>
        </references>
      </pivotArea>
    </chartFormat>
    <chartFormat chart="37" format="31" series="1">
      <pivotArea type="data" outline="0" fieldPosition="0">
        <references count="2">
          <reference field="4294967294" count="1" selected="0">
            <x v="0"/>
          </reference>
          <reference field="7" count="1" selected="0">
            <x v="3"/>
          </reference>
        </references>
      </pivotArea>
    </chartFormat>
    <chartFormat chart="37" format="32">
      <pivotArea type="data" outline="0" fieldPosition="0">
        <references count="3">
          <reference field="4294967294" count="1" selected="0">
            <x v="0"/>
          </reference>
          <reference field="5" count="1" selected="0">
            <x v="0"/>
          </reference>
          <reference field="7" count="1" selected="0">
            <x v="3"/>
          </reference>
        </references>
      </pivotArea>
    </chartFormat>
    <chartFormat chart="37" format="33">
      <pivotArea type="data" outline="0" fieldPosition="0">
        <references count="3">
          <reference field="4294967294" count="1" selected="0">
            <x v="0"/>
          </reference>
          <reference field="5" count="1" selected="0">
            <x v="1"/>
          </reference>
          <reference field="7" count="1" selected="0">
            <x v="3"/>
          </reference>
        </references>
      </pivotArea>
    </chartFormat>
    <chartFormat chart="37" format="34" series="1">
      <pivotArea type="data" outline="0" fieldPosition="0">
        <references count="1">
          <reference field="4294967294" count="1" selected="0">
            <x v="0"/>
          </reference>
        </references>
      </pivotArea>
    </chartFormat>
    <chartFormat chart="28" format="10" series="1">
      <pivotArea type="data" outline="0" fieldPosition="0">
        <references count="1">
          <reference field="4294967294" count="1" selected="0">
            <x v="0"/>
          </reference>
        </references>
      </pivotArea>
    </chartFormat>
    <chartFormat chart="28" format="11">
      <pivotArea type="data" outline="0" fieldPosition="0">
        <references count="3">
          <reference field="4294967294" count="1" selected="0">
            <x v="0"/>
          </reference>
          <reference field="5" count="1" selected="0">
            <x v="1"/>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098F02-E730-4D61-9EB3-7EDC52E3217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9" firstHeaderRow="1" firstDataRow="2" firstDataCol="1"/>
  <pivotFields count="15">
    <pivotField showAll="0"/>
    <pivotField showAll="0"/>
    <pivotField showAll="0"/>
    <pivotField showAll="0"/>
    <pivotField showAll="0"/>
    <pivotField showAll="0"/>
    <pivotField showAll="0"/>
    <pivotField axis="axisRow" showAll="0">
      <items count="5">
        <item x="2"/>
        <item x="0"/>
        <item x="1"/>
        <item x="3"/>
        <item t="default"/>
      </items>
    </pivotField>
    <pivotField axis="axisCol" showAll="0">
      <items count="4">
        <item x="0"/>
        <item x="2"/>
        <item x="1"/>
        <item t="default"/>
      </items>
    </pivotField>
    <pivotField showAll="0"/>
    <pivotField dataField="1" numFmtId="165" showAll="0"/>
    <pivotField showAll="0"/>
    <pivotField showAll="0"/>
    <pivotField showAll="0"/>
    <pivotField numFmtId="1" showAll="0"/>
  </pivotFields>
  <rowFields count="1">
    <field x="7"/>
  </rowFields>
  <rowItems count="5">
    <i>
      <x/>
    </i>
    <i>
      <x v="1"/>
    </i>
    <i>
      <x v="2"/>
    </i>
    <i>
      <x v="3"/>
    </i>
    <i t="grand">
      <x/>
    </i>
  </rowItems>
  <colFields count="1">
    <field x="8"/>
  </colFields>
  <colItems count="4">
    <i>
      <x/>
    </i>
    <i>
      <x v="1"/>
    </i>
    <i>
      <x v="2"/>
    </i>
    <i t="grand">
      <x/>
    </i>
  </colItems>
  <dataFields count="1">
    <dataField name="Sum of Charges" fld="10"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874EB0-7BD6-4212-B528-EFA125AEC62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E23" firstHeaderRow="1" firstDataRow="2" firstDataCol="1"/>
  <pivotFields count="17">
    <pivotField showAll="0"/>
    <pivotField showAll="0"/>
    <pivotField showAll="0"/>
    <pivotField showAll="0"/>
    <pivotField showAll="0"/>
    <pivotField showAll="0"/>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numFmtId="165" showAll="0"/>
    <pivotField axis="axisCol" showAll="0">
      <items count="4">
        <item x="2"/>
        <item x="0"/>
        <item x="1"/>
        <item t="default"/>
      </items>
    </pivotField>
    <pivotField showAll="0"/>
    <pivotField axis="axisRow" showAll="0">
      <items count="18">
        <item x="4"/>
        <item x="1"/>
        <item x="0"/>
        <item x="10"/>
        <item x="15"/>
        <item x="9"/>
        <item x="6"/>
        <item x="14"/>
        <item x="12"/>
        <item x="13"/>
        <item x="5"/>
        <item x="8"/>
        <item x="7"/>
        <item x="3"/>
        <item x="11"/>
        <item x="2"/>
        <item x="16"/>
        <item t="default"/>
      </items>
    </pivotField>
    <pivotField numFmtId="1"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0" baseItem="0" numFmtId="165"/>
  </dataFields>
  <formats count="6">
    <format dxfId="16">
      <pivotArea collapsedLevelsAreSubtotals="1" fieldPosition="0">
        <references count="1">
          <reference field="13" count="1">
            <x v="0"/>
          </reference>
        </references>
      </pivotArea>
    </format>
    <format dxfId="15">
      <pivotArea collapsedLevelsAreSubtotals="1" fieldPosition="0">
        <references count="1">
          <reference field="13" count="1">
            <x v="1"/>
          </reference>
        </references>
      </pivotArea>
    </format>
    <format dxfId="14">
      <pivotArea collapsedLevelsAreSubtotals="1" fieldPosition="0">
        <references count="1">
          <reference field="13" count="1">
            <x v="2"/>
          </reference>
        </references>
      </pivotArea>
    </format>
    <format dxfId="13">
      <pivotArea grandRow="1" outline="0" collapsedLevelsAreSubtotals="1" fieldPosition="0"/>
    </format>
    <format dxfId="12">
      <pivotArea outline="0" collapsedLevelsAreSubtotals="1" fieldPosition="0"/>
    </format>
    <format dxfId="11">
      <pivotArea collapsedLevelsAreSubtotals="1" fieldPosition="0">
        <references count="2">
          <reference field="13" count="1" selected="0">
            <x v="0"/>
          </reference>
          <reference field="15" count="0"/>
        </references>
      </pivotArea>
    </format>
  </formats>
  <chartFormats count="6">
    <chartFormat chart="5" format="0" series="1">
      <pivotArea type="data" outline="0" fieldPosition="0">
        <references count="2">
          <reference field="4294967294" count="1" selected="0">
            <x v="0"/>
          </reference>
          <reference field="13" count="1" selected="0">
            <x v="0"/>
          </reference>
        </references>
      </pivotArea>
    </chartFormat>
    <chartFormat chart="5" format="1" series="1">
      <pivotArea type="data" outline="0" fieldPosition="0">
        <references count="2">
          <reference field="4294967294" count="1" selected="0">
            <x v="0"/>
          </reference>
          <reference field="13" count="1" selected="0">
            <x v="1"/>
          </reference>
        </references>
      </pivotArea>
    </chartFormat>
    <chartFormat chart="5" format="2" series="1">
      <pivotArea type="data" outline="0" fieldPosition="0">
        <references count="2">
          <reference field="4294967294" count="1" selected="0">
            <x v="0"/>
          </reference>
          <reference field="13" count="1" selected="0">
            <x v="2"/>
          </reference>
        </references>
      </pivotArea>
    </chartFormat>
    <chartFormat chart="19" format="6" series="1">
      <pivotArea type="data" outline="0" fieldPosition="0">
        <references count="2">
          <reference field="4294967294" count="1" selected="0">
            <x v="0"/>
          </reference>
          <reference field="13" count="1" selected="0">
            <x v="0"/>
          </reference>
        </references>
      </pivotArea>
    </chartFormat>
    <chartFormat chart="19" format="7" series="1">
      <pivotArea type="data" outline="0" fieldPosition="0">
        <references count="2">
          <reference field="4294967294" count="1" selected="0">
            <x v="0"/>
          </reference>
          <reference field="13" count="1" selected="0">
            <x v="1"/>
          </reference>
        </references>
      </pivotArea>
    </chartFormat>
    <chartFormat chart="19"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FE2263-83B9-4F9F-83A2-D74FB72AE85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52" firstHeaderRow="0" firstDataRow="1" firstDataCol="1"/>
  <pivotFields count="17">
    <pivotField showAll="0"/>
    <pivotField showAll="0"/>
    <pivotField dataField="1" showAll="0"/>
    <pivotField dataField="1" showAll="0"/>
    <pivotField showAll="0"/>
    <pivotField showAll="0"/>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numFmtId="165" showAll="0"/>
    <pivotField showAll="0">
      <items count="4">
        <item x="2"/>
        <item x="0"/>
        <item x="1"/>
        <item t="default"/>
      </items>
    </pivotField>
    <pivotField showAll="0"/>
    <pivotField showAll="0"/>
    <pivotField axis="axisRow" numFmtId="1" showAll="0">
      <items count="49">
        <item x="8"/>
        <item x="5"/>
        <item x="42"/>
        <item x="7"/>
        <item x="43"/>
        <item x="32"/>
        <item x="33"/>
        <item x="27"/>
        <item x="9"/>
        <item x="34"/>
        <item x="35"/>
        <item x="10"/>
        <item x="0"/>
        <item x="18"/>
        <item x="16"/>
        <item x="37"/>
        <item x="20"/>
        <item x="29"/>
        <item x="11"/>
        <item x="44"/>
        <item x="45"/>
        <item x="39"/>
        <item x="1"/>
        <item x="12"/>
        <item x="3"/>
        <item x="13"/>
        <item x="22"/>
        <item x="38"/>
        <item x="28"/>
        <item x="31"/>
        <item x="46"/>
        <item x="15"/>
        <item x="17"/>
        <item x="40"/>
        <item x="23"/>
        <item x="25"/>
        <item x="24"/>
        <item x="30"/>
        <item x="14"/>
        <item x="19"/>
        <item x="36"/>
        <item x="4"/>
        <item x="26"/>
        <item x="21"/>
        <item x="2"/>
        <item x="6"/>
        <item x="41"/>
        <item x="47"/>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HBA1C" fld="3" subtotal="average" baseField="16" baseItem="0"/>
    <dataField name="Average of BMI" fld="2" subtotal="average" baseField="0" baseItem="0"/>
  </dataFields>
  <formats count="7">
    <format dxfId="10">
      <pivotArea outline="0" collapsedLevelsAreSubtotals="1" fieldPosition="0"/>
    </format>
    <format dxfId="9">
      <pivotArea type="all" dataOnly="0" outline="0" fieldPosition="0"/>
    </format>
    <format dxfId="8">
      <pivotArea outline="0" collapsedLevelsAreSubtotals="1" fieldPosition="0"/>
    </format>
    <format dxfId="7">
      <pivotArea field="16" type="button" dataOnly="0" labelOnly="1" outline="0" axis="axisRow" fieldPosition="0"/>
    </format>
    <format dxfId="6">
      <pivotArea dataOnly="0" labelOnly="1" fieldPosition="0">
        <references count="1">
          <reference field="16" count="0"/>
        </references>
      </pivotArea>
    </format>
    <format dxfId="5">
      <pivotArea dataOnly="0" labelOnly="1" grandRow="1" outline="0" fieldPosition="0"/>
    </format>
    <format dxfId="4">
      <pivotArea dataOnly="0" labelOnly="1" outline="0" fieldPosition="0">
        <references count="1">
          <reference field="4294967294" count="2">
            <x v="0"/>
            <x v="1"/>
          </reference>
        </references>
      </pivotArea>
    </format>
  </formats>
  <chartFormats count="4">
    <chartFormat chart="10" format="0" series="1">
      <pivotArea type="data" outline="0" fieldPosition="0">
        <references count="1">
          <reference field="4294967294" count="1" selected="0">
            <x v="1"/>
          </reference>
        </references>
      </pivotArea>
    </chartFormat>
    <chartFormat chart="10"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27FF03-0B86-4736-8A22-3ED0FBBBE57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2" firstHeaderRow="1" firstDataRow="1" firstDataCol="1"/>
  <pivotFields count="17">
    <pivotField showAll="0"/>
    <pivotField showAll="0"/>
    <pivotField showAll="0"/>
    <pivotField showAll="0"/>
    <pivotField showAll="0"/>
    <pivotField showAll="0"/>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numFmtId="165" showAll="0"/>
    <pivotField showAll="0">
      <items count="4">
        <item x="2"/>
        <item x="0"/>
        <item x="1"/>
        <item t="default"/>
      </items>
    </pivotField>
    <pivotField showAll="0"/>
    <pivotField showAll="0"/>
    <pivotField axis="axisRow" numFmtId="1" showAll="0">
      <items count="49">
        <item x="8"/>
        <item x="5"/>
        <item x="42"/>
        <item x="7"/>
        <item x="43"/>
        <item x="32"/>
        <item x="33"/>
        <item x="27"/>
        <item x="9"/>
        <item x="34"/>
        <item x="35"/>
        <item x="10"/>
        <item x="0"/>
        <item x="18"/>
        <item x="16"/>
        <item x="37"/>
        <item x="20"/>
        <item x="29"/>
        <item x="11"/>
        <item x="44"/>
        <item x="45"/>
        <item x="39"/>
        <item x="1"/>
        <item x="12"/>
        <item x="3"/>
        <item x="13"/>
        <item x="22"/>
        <item x="38"/>
        <item x="28"/>
        <item x="31"/>
        <item x="46"/>
        <item x="15"/>
        <item x="17"/>
        <item x="40"/>
        <item x="23"/>
        <item x="25"/>
        <item x="24"/>
        <item x="30"/>
        <item x="14"/>
        <item x="19"/>
        <item x="36"/>
        <item x="4"/>
        <item x="26"/>
        <item x="21"/>
        <item x="2"/>
        <item x="6"/>
        <item x="41"/>
        <item x="47"/>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2" subtotal="average" baseField="16" baseItem="0" numFmtId="43"/>
  </dataFields>
  <formats count="4">
    <format dxfId="3">
      <pivotArea outline="0" collapsedLevelsAreSubtotals="1"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151D5B79-967C-438D-9643-E6A7AA3A99BC}" sourceName="Weight Status">
  <pivotTables>
    <pivotTable tabId="12" name="PivotTable1"/>
    <pivotTable tabId="13" name="PivotTable2"/>
    <pivotTable tabId="15" name="PivotTable4"/>
    <pivotTable tabId="16" name="PivotTable5"/>
    <pivotTable tabId="17" name="PivotTable6"/>
  </pivotTables>
  <data>
    <tabular pivotCacheId="1422314874">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71C87BCE-D37D-4E66-8170-26E5D6F9995A}" sourceName="Diabetes Status">
  <pivotTables>
    <pivotTable tabId="12" name="PivotTable1"/>
    <pivotTable tabId="13" name="PivotTable2"/>
    <pivotTable tabId="15" name="PivotTable4"/>
    <pivotTable tabId="16" name="PivotTable5"/>
    <pivotTable tabId="17" name="PivotTable6"/>
  </pivotTables>
  <data>
    <tabular pivotCacheId="142231487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1" xr10:uid="{3042DF9B-91C8-481E-88AA-C3E7E1A8EE0D}" sourceName="Hospital Tier">
  <pivotTables>
    <pivotTable tabId="12" name="PivotTable1"/>
    <pivotTable tabId="13" name="PivotTable2"/>
    <pivotTable tabId="15" name="PivotTable4"/>
    <pivotTable tabId="16" name="PivotTable5"/>
    <pivotTable tabId="17" name="PivotTable6"/>
  </pivotTables>
  <data>
    <tabular pivotCacheId="1422314874">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903F5C8A-4469-4B75-9837-13CB01E6EDCB}" sourceName="Cancer History">
  <pivotTables>
    <pivotTable tabId="12" name="PivotTable1"/>
    <pivotTable tabId="13" name="PivotTable2"/>
    <pivotTable tabId="15" name="PivotTable4"/>
    <pivotTable tabId="16" name="PivotTable5"/>
    <pivotTable tabId="17" name="PivotTable6"/>
  </pivotTables>
  <data>
    <tabular pivotCacheId="142231487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D0975826-7AF3-45C6-8A48-6CA5CEE0224D}" cache="Slicer_Weight_Status" caption="Weight Status" rowHeight="216000"/>
  <slicer name="Diabetes Status" xr10:uid="{A3CFB33A-0AB7-4698-97AD-99FF4C116C9B}" cache="Slicer_Diabetes_Status" caption="Diabetes Status" rowHeight="180000"/>
  <slicer name="Hospital Tier" xr10:uid="{43AC2DDC-7F53-49EC-BD79-5D2E8B487D99}" cache="Slicer_Hospital_Tier1" caption="Hospital Tier" rowHeight="180000"/>
  <slicer name="Cancer History" xr10:uid="{4CC4436E-6868-411A-A41F-E8D750003671}" cache="Slicer_Cancer_History" caption="Cancer History" rowHeight="216000"/>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zoomScaleNormal="100" workbookViewId="0">
      <selection activeCell="H6" sqref="H6"/>
    </sheetView>
  </sheetViews>
  <sheetFormatPr defaultRowHeight="15" x14ac:dyDescent="0.25"/>
  <cols>
    <col min="1" max="1" width="13.42578125" bestFit="1" customWidth="1"/>
    <col min="2" max="2" width="5.42578125" bestFit="1" customWidth="1"/>
    <col min="3" max="3" width="19" bestFit="1" customWidth="1"/>
    <col min="4" max="4" width="20.140625" bestFit="1" customWidth="1"/>
    <col min="5" max="5" width="35" bestFit="1" customWidth="1"/>
    <col min="8" max="8" width="26.7109375" customWidth="1"/>
    <col min="9" max="9" width="7.140625" bestFit="1" customWidth="1"/>
    <col min="10" max="10" width="18.28515625" bestFit="1" customWidth="1"/>
    <col min="11" max="11" width="16" bestFit="1" customWidth="1"/>
    <col min="12" max="12" width="19.28515625" bestFit="1" customWidth="1"/>
    <col min="13" max="13" width="16.28515625" bestFit="1" customWidth="1"/>
    <col min="14" max="14" width="16.5703125" bestFit="1" customWidth="1"/>
    <col min="15" max="15" width="14.140625" bestFit="1" customWidth="1"/>
    <col min="16" max="16" width="16.7109375" bestFit="1" customWidth="1"/>
    <col min="17" max="17" width="15.28515625" bestFit="1" customWidth="1"/>
    <col min="18" max="18" width="16.42578125" bestFit="1" customWidth="1"/>
    <col min="19" max="19" width="18.28515625" bestFit="1" customWidth="1"/>
    <col min="20" max="20" width="19.85546875" bestFit="1" customWidth="1"/>
    <col min="21" max="21" width="21.140625" bestFit="1" customWidth="1"/>
    <col min="22" max="22" width="16.28515625" bestFit="1" customWidth="1"/>
    <col min="23" max="23" width="19.7109375" bestFit="1" customWidth="1"/>
    <col min="24" max="24" width="18.42578125" bestFit="1" customWidth="1"/>
    <col min="25" max="25" width="15.28515625" bestFit="1" customWidth="1"/>
    <col min="26" max="27" width="24.5703125" bestFit="1" customWidth="1"/>
    <col min="28" max="28" width="18.5703125" bestFit="1" customWidth="1"/>
    <col min="29" max="29" width="16.5703125" bestFit="1" customWidth="1"/>
    <col min="30" max="30" width="20.7109375" bestFit="1" customWidth="1"/>
    <col min="31" max="31" width="19.85546875" bestFit="1" customWidth="1"/>
    <col min="32" max="32" width="25" bestFit="1" customWidth="1"/>
    <col min="33" max="33" width="17.28515625" bestFit="1" customWidth="1"/>
    <col min="34" max="34" width="14.42578125" bestFit="1" customWidth="1"/>
    <col min="35" max="35" width="24.28515625" bestFit="1" customWidth="1"/>
    <col min="36" max="37" width="21.5703125" bestFit="1" customWidth="1"/>
    <col min="38" max="38" width="20.42578125" bestFit="1" customWidth="1"/>
    <col min="39" max="39" width="24.85546875" bestFit="1" customWidth="1"/>
    <col min="40" max="40" width="20.140625" bestFit="1" customWidth="1"/>
    <col min="41" max="41" width="12.7109375" bestFit="1" customWidth="1"/>
    <col min="42" max="42" width="18.5703125" bestFit="1" customWidth="1"/>
    <col min="43" max="43" width="16.28515625" bestFit="1" customWidth="1"/>
    <col min="44" max="44" width="15.28515625" bestFit="1" customWidth="1"/>
    <col min="45" max="45" width="15.140625" bestFit="1" customWidth="1"/>
    <col min="46" max="46" width="17.28515625" bestFit="1" customWidth="1"/>
    <col min="47" max="47" width="19.28515625" bestFit="1" customWidth="1"/>
    <col min="48" max="48" width="19.7109375" bestFit="1" customWidth="1"/>
    <col min="49" max="49" width="17.28515625" bestFit="1" customWidth="1"/>
    <col min="50" max="50" width="16.28515625" bestFit="1" customWidth="1"/>
    <col min="51" max="51" width="17.28515625" bestFit="1" customWidth="1"/>
    <col min="52" max="52" width="15.42578125" bestFit="1" customWidth="1"/>
    <col min="53" max="53" width="20" bestFit="1" customWidth="1"/>
    <col min="54" max="54" width="20.7109375" bestFit="1" customWidth="1"/>
    <col min="55" max="55" width="19.140625" bestFit="1" customWidth="1"/>
    <col min="56" max="56" width="18.28515625" bestFit="1" customWidth="1"/>
    <col min="57" max="57" width="30" bestFit="1" customWidth="1"/>
    <col min="58" max="58" width="18" bestFit="1" customWidth="1"/>
    <col min="59" max="59" width="15.7109375" bestFit="1" customWidth="1"/>
    <col min="60" max="60" width="19.5703125" bestFit="1" customWidth="1"/>
    <col min="61" max="61" width="22.140625" bestFit="1" customWidth="1"/>
    <col min="62" max="62" width="20.5703125" bestFit="1" customWidth="1"/>
    <col min="63" max="63" width="16.42578125" bestFit="1" customWidth="1"/>
    <col min="64" max="64" width="15.140625" bestFit="1" customWidth="1"/>
    <col min="65" max="65" width="16.5703125" bestFit="1" customWidth="1"/>
    <col min="66" max="66" width="16.85546875" bestFit="1" customWidth="1"/>
    <col min="67" max="67" width="22.5703125" bestFit="1" customWidth="1"/>
    <col min="68" max="68" width="19.7109375" bestFit="1" customWidth="1"/>
    <col min="69" max="69" width="14.85546875" bestFit="1" customWidth="1"/>
    <col min="70" max="70" width="20.140625" bestFit="1" customWidth="1"/>
    <col min="71" max="71" width="20" bestFit="1" customWidth="1"/>
    <col min="72" max="72" width="13.5703125" bestFit="1" customWidth="1"/>
    <col min="73" max="73" width="15" bestFit="1" customWidth="1"/>
    <col min="74" max="74" width="18.140625" bestFit="1" customWidth="1"/>
    <col min="75" max="75" width="18.5703125" bestFit="1" customWidth="1"/>
    <col min="76" max="76" width="24.5703125" bestFit="1" customWidth="1"/>
    <col min="77" max="77" width="18.7109375" bestFit="1" customWidth="1"/>
    <col min="78" max="78" width="18.42578125" bestFit="1" customWidth="1"/>
    <col min="79" max="79" width="15" bestFit="1" customWidth="1"/>
    <col min="80" max="80" width="19.28515625" bestFit="1" customWidth="1"/>
    <col min="81" max="81" width="20.7109375" bestFit="1" customWidth="1"/>
    <col min="82" max="82" width="17.28515625" bestFit="1" customWidth="1"/>
    <col min="83" max="83" width="21.85546875" bestFit="1" customWidth="1"/>
    <col min="84" max="84" width="19.42578125" bestFit="1" customWidth="1"/>
    <col min="85" max="85" width="14.85546875" bestFit="1" customWidth="1"/>
    <col min="86" max="86" width="19.42578125" bestFit="1" customWidth="1"/>
    <col min="87" max="87" width="15.42578125" bestFit="1" customWidth="1"/>
    <col min="88" max="88" width="15" bestFit="1" customWidth="1"/>
    <col min="89" max="89" width="27.28515625" bestFit="1" customWidth="1"/>
    <col min="90" max="90" width="16.7109375" bestFit="1" customWidth="1"/>
    <col min="91" max="91" width="14.140625" bestFit="1" customWidth="1"/>
    <col min="92" max="92" width="24.140625" bestFit="1" customWidth="1"/>
    <col min="93" max="93" width="17" bestFit="1" customWidth="1"/>
    <col min="94" max="94" width="19.7109375" bestFit="1" customWidth="1"/>
    <col min="95" max="95" width="26" bestFit="1" customWidth="1"/>
    <col min="96" max="96" width="18.85546875" bestFit="1" customWidth="1"/>
    <col min="97" max="97" width="22.28515625" bestFit="1" customWidth="1"/>
    <col min="98" max="98" width="17.42578125" bestFit="1" customWidth="1"/>
    <col min="99" max="99" width="31.140625" bestFit="1" customWidth="1"/>
    <col min="100" max="100" width="16.28515625" bestFit="1" customWidth="1"/>
    <col min="101" max="101" width="17" bestFit="1" customWidth="1"/>
    <col min="102" max="102" width="18.7109375" bestFit="1" customWidth="1"/>
    <col min="103" max="103" width="25.5703125" bestFit="1" customWidth="1"/>
    <col min="104" max="104" width="18" bestFit="1" customWidth="1"/>
    <col min="105" max="105" width="16.42578125" bestFit="1" customWidth="1"/>
    <col min="106" max="106" width="19.85546875" bestFit="1" customWidth="1"/>
    <col min="107" max="107" width="17" bestFit="1" customWidth="1"/>
    <col min="108" max="108" width="16.28515625" bestFit="1" customWidth="1"/>
    <col min="109" max="109" width="18" bestFit="1" customWidth="1"/>
    <col min="110" max="110" width="16.42578125" bestFit="1" customWidth="1"/>
    <col min="111" max="111" width="15" bestFit="1" customWidth="1"/>
    <col min="112" max="112" width="21.140625" bestFit="1" customWidth="1"/>
    <col min="113" max="113" width="20.42578125" bestFit="1" customWidth="1"/>
    <col min="114" max="114" width="17.5703125" bestFit="1" customWidth="1"/>
    <col min="115" max="115" width="22.42578125" bestFit="1" customWidth="1"/>
    <col min="116" max="116" width="14" bestFit="1" customWidth="1"/>
    <col min="117" max="117" width="18.7109375" bestFit="1" customWidth="1"/>
    <col min="118" max="118" width="18.85546875" bestFit="1" customWidth="1"/>
    <col min="119" max="119" width="16" bestFit="1" customWidth="1"/>
    <col min="120" max="120" width="16.7109375" bestFit="1" customWidth="1"/>
    <col min="121" max="121" width="22" bestFit="1" customWidth="1"/>
    <col min="122" max="122" width="15.85546875" bestFit="1" customWidth="1"/>
    <col min="123" max="123" width="18.5703125" bestFit="1" customWidth="1"/>
    <col min="124" max="124" width="17.85546875" bestFit="1" customWidth="1"/>
    <col min="125" max="125" width="18.140625" bestFit="1" customWidth="1"/>
    <col min="126" max="126" width="18.42578125" bestFit="1" customWidth="1"/>
    <col min="127" max="127" width="18.85546875" bestFit="1" customWidth="1"/>
    <col min="128" max="128" width="21.5703125" bestFit="1" customWidth="1"/>
    <col min="129" max="129" width="18.5703125" bestFit="1" customWidth="1"/>
    <col min="130" max="130" width="18.85546875" bestFit="1" customWidth="1"/>
    <col min="131" max="131" width="18.28515625" bestFit="1" customWidth="1"/>
    <col min="132" max="132" width="13.28515625" bestFit="1" customWidth="1"/>
    <col min="133" max="133" width="19" bestFit="1" customWidth="1"/>
    <col min="134" max="134" width="18" bestFit="1" customWidth="1"/>
    <col min="135" max="135" width="15.85546875" bestFit="1" customWidth="1"/>
    <col min="136" max="136" width="18" bestFit="1" customWidth="1"/>
    <col min="137" max="137" width="14.42578125" bestFit="1" customWidth="1"/>
    <col min="138" max="138" width="19.5703125" bestFit="1" customWidth="1"/>
    <col min="139" max="139" width="17.85546875" bestFit="1" customWidth="1"/>
    <col min="140" max="140" width="21.42578125" bestFit="1" customWidth="1"/>
    <col min="141" max="141" width="28.42578125" bestFit="1" customWidth="1"/>
    <col min="142" max="142" width="16.5703125" bestFit="1" customWidth="1"/>
    <col min="143" max="143" width="17.5703125" bestFit="1" customWidth="1"/>
    <col min="144" max="144" width="18.5703125" bestFit="1" customWidth="1"/>
    <col min="145" max="145" width="18.85546875" bestFit="1" customWidth="1"/>
    <col min="146" max="146" width="20.5703125" bestFit="1" customWidth="1"/>
    <col min="147" max="147" width="18.85546875" bestFit="1" customWidth="1"/>
    <col min="148" max="148" width="29.7109375" bestFit="1" customWidth="1"/>
    <col min="149" max="149" width="24.28515625" bestFit="1" customWidth="1"/>
    <col min="150" max="150" width="25.5703125" bestFit="1" customWidth="1"/>
    <col min="151" max="151" width="14.28515625" bestFit="1" customWidth="1"/>
    <col min="152" max="152" width="16.140625" bestFit="1" customWidth="1"/>
    <col min="153" max="153" width="22.28515625" bestFit="1" customWidth="1"/>
    <col min="154" max="154" width="16.5703125" bestFit="1" customWidth="1"/>
    <col min="155" max="155" width="25.28515625" bestFit="1" customWidth="1"/>
    <col min="156" max="156" width="20.140625" bestFit="1" customWidth="1"/>
    <col min="157" max="157" width="17.28515625" bestFit="1" customWidth="1"/>
    <col min="158" max="158" width="15.85546875" bestFit="1" customWidth="1"/>
    <col min="159" max="159" width="17" bestFit="1" customWidth="1"/>
    <col min="160" max="160" width="16.140625" bestFit="1" customWidth="1"/>
    <col min="161" max="161" width="23" bestFit="1" customWidth="1"/>
    <col min="162" max="162" width="20.28515625" bestFit="1" customWidth="1"/>
    <col min="163" max="163" width="17.42578125" bestFit="1" customWidth="1"/>
    <col min="164" max="164" width="17.7109375" bestFit="1" customWidth="1"/>
    <col min="165" max="165" width="17.5703125" bestFit="1" customWidth="1"/>
    <col min="166" max="166" width="18.28515625" bestFit="1" customWidth="1"/>
    <col min="167" max="167" width="15.140625" bestFit="1" customWidth="1"/>
    <col min="168" max="168" width="19.85546875" bestFit="1" customWidth="1"/>
    <col min="169" max="169" width="20.140625" bestFit="1" customWidth="1"/>
    <col min="170" max="170" width="20.7109375" bestFit="1" customWidth="1"/>
    <col min="171" max="171" width="19" bestFit="1" customWidth="1"/>
    <col min="172" max="172" width="23.7109375" bestFit="1" customWidth="1"/>
    <col min="173" max="173" width="18.5703125" bestFit="1" customWidth="1"/>
    <col min="174" max="174" width="21" bestFit="1" customWidth="1"/>
    <col min="175" max="175" width="16.85546875" bestFit="1" customWidth="1"/>
    <col min="176" max="176" width="20.7109375" bestFit="1" customWidth="1"/>
    <col min="177" max="177" width="16.28515625" bestFit="1" customWidth="1"/>
    <col min="178" max="178" width="18.42578125" bestFit="1" customWidth="1"/>
    <col min="179" max="179" width="18" bestFit="1" customWidth="1"/>
    <col min="180" max="180" width="20.7109375" bestFit="1" customWidth="1"/>
    <col min="181" max="181" width="24.5703125" bestFit="1" customWidth="1"/>
    <col min="182" max="182" width="19.140625" bestFit="1" customWidth="1"/>
    <col min="183" max="183" width="28.42578125" bestFit="1" customWidth="1"/>
    <col min="184" max="184" width="17" bestFit="1" customWidth="1"/>
    <col min="185" max="185" width="20.42578125" bestFit="1" customWidth="1"/>
    <col min="186" max="186" width="20" bestFit="1" customWidth="1"/>
    <col min="187" max="187" width="18.5703125" bestFit="1" customWidth="1"/>
    <col min="188" max="188" width="18.28515625" bestFit="1" customWidth="1"/>
    <col min="189" max="189" width="23.7109375" bestFit="1" customWidth="1"/>
    <col min="190" max="190" width="19.140625" bestFit="1" customWidth="1"/>
    <col min="191" max="191" width="19" bestFit="1" customWidth="1"/>
    <col min="192" max="192" width="21.7109375" bestFit="1" customWidth="1"/>
    <col min="193" max="193" width="16" bestFit="1" customWidth="1"/>
    <col min="194" max="194" width="35.28515625" bestFit="1" customWidth="1"/>
    <col min="195" max="195" width="14.42578125" bestFit="1" customWidth="1"/>
    <col min="196" max="196" width="17" bestFit="1" customWidth="1"/>
    <col min="197" max="197" width="20.28515625" bestFit="1" customWidth="1"/>
    <col min="198" max="198" width="20.5703125" bestFit="1" customWidth="1"/>
    <col min="199" max="199" width="17.7109375" bestFit="1" customWidth="1"/>
    <col min="200" max="200" width="13.28515625" bestFit="1" customWidth="1"/>
    <col min="201" max="201" width="23.7109375" bestFit="1" customWidth="1"/>
    <col min="202" max="202" width="21" bestFit="1" customWidth="1"/>
    <col min="203" max="203" width="21.85546875" bestFit="1" customWidth="1"/>
    <col min="204" max="204" width="14.85546875" bestFit="1" customWidth="1"/>
    <col min="205" max="205" width="18.85546875" bestFit="1" customWidth="1"/>
    <col min="206" max="206" width="19.140625" bestFit="1" customWidth="1"/>
    <col min="207" max="207" width="21.7109375" bestFit="1" customWidth="1"/>
    <col min="208" max="208" width="19.85546875" bestFit="1" customWidth="1"/>
    <col min="209" max="209" width="28.28515625" bestFit="1" customWidth="1"/>
    <col min="210" max="210" width="18.28515625" bestFit="1" customWidth="1"/>
    <col min="211" max="211" width="20.28515625" bestFit="1" customWidth="1"/>
    <col min="212" max="212" width="15.7109375" bestFit="1" customWidth="1"/>
    <col min="213" max="213" width="16.7109375" bestFit="1" customWidth="1"/>
    <col min="214" max="214" width="21.7109375" bestFit="1" customWidth="1"/>
    <col min="215" max="215" width="28.140625" bestFit="1" customWidth="1"/>
    <col min="216" max="216" width="21" bestFit="1" customWidth="1"/>
    <col min="217" max="217" width="17.7109375" bestFit="1" customWidth="1"/>
    <col min="218" max="218" width="27.28515625" bestFit="1" customWidth="1"/>
    <col min="219" max="219" width="20.140625" bestFit="1" customWidth="1"/>
    <col min="220" max="220" width="15.5703125" bestFit="1" customWidth="1"/>
    <col min="221" max="221" width="16.140625" bestFit="1" customWidth="1"/>
    <col min="222" max="222" width="21.7109375" bestFit="1" customWidth="1"/>
    <col min="223" max="223" width="20.140625" bestFit="1" customWidth="1"/>
    <col min="224" max="224" width="16.28515625" bestFit="1" customWidth="1"/>
    <col min="225" max="225" width="12.5703125" bestFit="1" customWidth="1"/>
    <col min="226" max="226" width="15.7109375" bestFit="1" customWidth="1"/>
    <col min="227" max="227" width="20.28515625" bestFit="1" customWidth="1"/>
    <col min="228" max="228" width="18.140625" bestFit="1" customWidth="1"/>
    <col min="229" max="229" width="15.42578125" bestFit="1" customWidth="1"/>
    <col min="230" max="230" width="18.7109375" bestFit="1" customWidth="1"/>
    <col min="231" max="231" width="21.5703125" bestFit="1" customWidth="1"/>
    <col min="232" max="232" width="19.140625" bestFit="1" customWidth="1"/>
    <col min="233" max="233" width="20.140625" bestFit="1" customWidth="1"/>
    <col min="234" max="234" width="26.140625" bestFit="1" customWidth="1"/>
    <col min="235" max="235" width="15.85546875" bestFit="1" customWidth="1"/>
    <col min="236" max="236" width="20.85546875" bestFit="1" customWidth="1"/>
    <col min="237" max="237" width="22.5703125" bestFit="1" customWidth="1"/>
    <col min="238" max="238" width="19.5703125" bestFit="1" customWidth="1"/>
    <col min="239" max="239" width="23.7109375" bestFit="1" customWidth="1"/>
    <col min="240" max="240" width="15.5703125" bestFit="1" customWidth="1"/>
    <col min="241" max="241" width="13.85546875" bestFit="1" customWidth="1"/>
    <col min="242" max="242" width="23.5703125" bestFit="1" customWidth="1"/>
    <col min="243" max="243" width="18.42578125" bestFit="1" customWidth="1"/>
    <col min="244" max="244" width="21.42578125" bestFit="1" customWidth="1"/>
    <col min="245" max="245" width="19.5703125" bestFit="1" customWidth="1"/>
    <col min="246" max="246" width="21.5703125" bestFit="1" customWidth="1"/>
    <col min="247" max="247" width="22.5703125" bestFit="1" customWidth="1"/>
    <col min="248" max="248" width="19.140625" bestFit="1" customWidth="1"/>
    <col min="249" max="249" width="16.85546875" bestFit="1" customWidth="1"/>
    <col min="250" max="250" width="22.85546875" bestFit="1" customWidth="1"/>
    <col min="251" max="251" width="23.28515625" bestFit="1" customWidth="1"/>
    <col min="252" max="252" width="21" bestFit="1" customWidth="1"/>
    <col min="253" max="253" width="17.85546875" bestFit="1" customWidth="1"/>
    <col min="254" max="254" width="18.42578125" bestFit="1" customWidth="1"/>
    <col min="255" max="255" width="20" bestFit="1" customWidth="1"/>
    <col min="256" max="256" width="15.85546875" bestFit="1" customWidth="1"/>
    <col min="257" max="257" width="14.28515625" bestFit="1" customWidth="1"/>
    <col min="258" max="258" width="32.5703125" bestFit="1" customWidth="1"/>
    <col min="259" max="259" width="18.28515625" bestFit="1" customWidth="1"/>
    <col min="260" max="260" width="20.5703125" bestFit="1" customWidth="1"/>
    <col min="261" max="261" width="25" bestFit="1" customWidth="1"/>
    <col min="262" max="262" width="14.85546875" bestFit="1" customWidth="1"/>
    <col min="263" max="263" width="17.7109375" bestFit="1" customWidth="1"/>
    <col min="264" max="264" width="18.28515625" bestFit="1" customWidth="1"/>
    <col min="265" max="265" width="18.85546875" bestFit="1" customWidth="1"/>
    <col min="266" max="266" width="17.42578125" bestFit="1" customWidth="1"/>
    <col min="267" max="267" width="20.140625" bestFit="1" customWidth="1"/>
    <col min="268" max="268" width="20.7109375" bestFit="1" customWidth="1"/>
    <col min="269" max="269" width="17" bestFit="1" customWidth="1"/>
    <col min="270" max="270" width="24.85546875" bestFit="1" customWidth="1"/>
    <col min="271" max="271" width="19.28515625" bestFit="1" customWidth="1"/>
    <col min="272" max="272" width="16.28515625" bestFit="1" customWidth="1"/>
    <col min="273" max="273" width="20.85546875" bestFit="1" customWidth="1"/>
    <col min="274" max="274" width="20.42578125" bestFit="1" customWidth="1"/>
    <col min="275" max="275" width="18" bestFit="1" customWidth="1"/>
    <col min="276" max="276" width="20.140625" bestFit="1" customWidth="1"/>
    <col min="277" max="277" width="21.42578125" bestFit="1" customWidth="1"/>
    <col min="278" max="278" width="22.5703125" bestFit="1" customWidth="1"/>
    <col min="279" max="279" width="18" bestFit="1" customWidth="1"/>
    <col min="280" max="280" width="16.7109375" bestFit="1" customWidth="1"/>
    <col min="281" max="281" width="13.140625" bestFit="1" customWidth="1"/>
    <col min="282" max="282" width="17" bestFit="1" customWidth="1"/>
    <col min="283" max="283" width="18" bestFit="1" customWidth="1"/>
    <col min="284" max="284" width="26.42578125" bestFit="1" customWidth="1"/>
    <col min="285" max="285" width="15.42578125" bestFit="1" customWidth="1"/>
    <col min="286" max="286" width="23.140625" bestFit="1" customWidth="1"/>
    <col min="287" max="287" width="19.140625" bestFit="1" customWidth="1"/>
    <col min="288" max="288" width="24.140625" bestFit="1" customWidth="1"/>
    <col min="289" max="289" width="18.5703125" bestFit="1" customWidth="1"/>
    <col min="290" max="290" width="18.7109375" bestFit="1" customWidth="1"/>
    <col min="291" max="291" width="17.7109375" bestFit="1" customWidth="1"/>
    <col min="292" max="292" width="20.140625" bestFit="1" customWidth="1"/>
    <col min="293" max="293" width="18.5703125" bestFit="1" customWidth="1"/>
    <col min="294" max="294" width="17.7109375" bestFit="1" customWidth="1"/>
    <col min="295" max="295" width="13.5703125" bestFit="1" customWidth="1"/>
    <col min="296" max="296" width="19.5703125" bestFit="1" customWidth="1"/>
    <col min="297" max="297" width="20.140625" bestFit="1" customWidth="1"/>
    <col min="298" max="298" width="20.42578125" bestFit="1" customWidth="1"/>
    <col min="299" max="299" width="18.85546875" bestFit="1" customWidth="1"/>
    <col min="300" max="300" width="20.85546875" bestFit="1" customWidth="1"/>
    <col min="301" max="301" width="16.5703125" bestFit="1" customWidth="1"/>
    <col min="302" max="302" width="20.140625" bestFit="1" customWidth="1"/>
    <col min="303" max="303" width="16.28515625" bestFit="1" customWidth="1"/>
    <col min="304" max="304" width="17.42578125" bestFit="1" customWidth="1"/>
    <col min="305" max="305" width="15.140625" bestFit="1" customWidth="1"/>
    <col min="306" max="306" width="13.42578125" bestFit="1" customWidth="1"/>
    <col min="307" max="307" width="17" bestFit="1" customWidth="1"/>
    <col min="308" max="308" width="17.42578125" bestFit="1" customWidth="1"/>
    <col min="309" max="309" width="16.85546875" bestFit="1" customWidth="1"/>
    <col min="310" max="310" width="20.42578125" bestFit="1" customWidth="1"/>
    <col min="311" max="311" width="22.42578125" bestFit="1" customWidth="1"/>
    <col min="312" max="312" width="20" bestFit="1" customWidth="1"/>
    <col min="313" max="313" width="21.85546875" bestFit="1" customWidth="1"/>
    <col min="314" max="314" width="21.140625" bestFit="1" customWidth="1"/>
    <col min="315" max="315" width="15.85546875" bestFit="1" customWidth="1"/>
    <col min="316" max="316" width="20.42578125" bestFit="1" customWidth="1"/>
    <col min="317" max="317" width="19.42578125" bestFit="1" customWidth="1"/>
    <col min="318" max="318" width="16.5703125" bestFit="1" customWidth="1"/>
    <col min="319" max="319" width="20.140625" bestFit="1" customWidth="1"/>
    <col min="320" max="320" width="21.5703125" bestFit="1" customWidth="1"/>
    <col min="321" max="321" width="24.140625" bestFit="1" customWidth="1"/>
    <col min="322" max="322" width="14.140625" bestFit="1" customWidth="1"/>
    <col min="323" max="323" width="18.5703125" bestFit="1" customWidth="1"/>
    <col min="324" max="324" width="15.28515625" bestFit="1" customWidth="1"/>
    <col min="325" max="325" width="21" bestFit="1" customWidth="1"/>
    <col min="326" max="326" width="16.28515625" bestFit="1" customWidth="1"/>
    <col min="327" max="327" width="21.5703125" bestFit="1" customWidth="1"/>
    <col min="328" max="328" width="18.7109375" bestFit="1" customWidth="1"/>
    <col min="329" max="329" width="15.5703125" bestFit="1" customWidth="1"/>
    <col min="330" max="330" width="20" bestFit="1" customWidth="1"/>
    <col min="331" max="331" width="20.140625" bestFit="1" customWidth="1"/>
    <col min="332" max="332" width="17.85546875" bestFit="1" customWidth="1"/>
    <col min="333" max="333" width="18.85546875" bestFit="1" customWidth="1"/>
    <col min="334" max="334" width="20.7109375" bestFit="1" customWidth="1"/>
    <col min="335" max="335" width="19.5703125" bestFit="1" customWidth="1"/>
    <col min="336" max="336" width="19.140625" bestFit="1" customWidth="1"/>
    <col min="337" max="337" width="16.5703125" bestFit="1" customWidth="1"/>
    <col min="338" max="338" width="20.42578125" bestFit="1" customWidth="1"/>
    <col min="339" max="339" width="24.85546875" bestFit="1" customWidth="1"/>
    <col min="340" max="340" width="18.28515625" bestFit="1" customWidth="1"/>
    <col min="341" max="341" width="17" bestFit="1" customWidth="1"/>
    <col min="342" max="342" width="22.140625" bestFit="1" customWidth="1"/>
    <col min="343" max="343" width="19.42578125" bestFit="1" customWidth="1"/>
    <col min="344" max="344" width="13.140625" bestFit="1" customWidth="1"/>
    <col min="345" max="345" width="20.42578125" bestFit="1" customWidth="1"/>
    <col min="346" max="346" width="22.28515625" bestFit="1" customWidth="1"/>
    <col min="347" max="347" width="16.42578125" bestFit="1" customWidth="1"/>
    <col min="348" max="348" width="20.42578125" bestFit="1" customWidth="1"/>
    <col min="349" max="349" width="19" bestFit="1" customWidth="1"/>
    <col min="350" max="350" width="18.85546875" bestFit="1" customWidth="1"/>
    <col min="351" max="351" width="15.28515625" bestFit="1" customWidth="1"/>
    <col min="352" max="352" width="14.85546875" bestFit="1" customWidth="1"/>
    <col min="353" max="353" width="18.7109375" bestFit="1" customWidth="1"/>
    <col min="354" max="354" width="20.85546875" bestFit="1" customWidth="1"/>
    <col min="355" max="355" width="17" bestFit="1" customWidth="1"/>
    <col min="356" max="356" width="19.7109375" bestFit="1" customWidth="1"/>
    <col min="357" max="357" width="18.85546875" bestFit="1" customWidth="1"/>
    <col min="358" max="358" width="22" bestFit="1" customWidth="1"/>
    <col min="359" max="359" width="18" bestFit="1" customWidth="1"/>
    <col min="360" max="360" width="16.28515625" bestFit="1" customWidth="1"/>
    <col min="361" max="361" width="18.85546875" bestFit="1" customWidth="1"/>
    <col min="362" max="362" width="14.5703125" bestFit="1" customWidth="1"/>
    <col min="363" max="363" width="21" bestFit="1" customWidth="1"/>
    <col min="364" max="364" width="18.140625" bestFit="1" customWidth="1"/>
    <col min="365" max="365" width="16.5703125" bestFit="1" customWidth="1"/>
    <col min="366" max="366" width="18.85546875" bestFit="1" customWidth="1"/>
    <col min="367" max="367" width="15.42578125" bestFit="1" customWidth="1"/>
    <col min="368" max="368" width="27.5703125" bestFit="1" customWidth="1"/>
    <col min="369" max="369" width="16" bestFit="1" customWidth="1"/>
    <col min="370" max="370" width="19" bestFit="1" customWidth="1"/>
    <col min="371" max="371" width="14.42578125" bestFit="1" customWidth="1"/>
    <col min="372" max="372" width="20.5703125" bestFit="1" customWidth="1"/>
    <col min="373" max="373" width="22.140625" bestFit="1" customWidth="1"/>
    <col min="374" max="374" width="17.42578125" bestFit="1" customWidth="1"/>
    <col min="375" max="375" width="20.5703125" bestFit="1" customWidth="1"/>
    <col min="376" max="376" width="14.42578125" bestFit="1" customWidth="1"/>
    <col min="377" max="377" width="23.5703125" bestFit="1" customWidth="1"/>
    <col min="378" max="378" width="18.140625" bestFit="1" customWidth="1"/>
    <col min="379" max="379" width="19.85546875" bestFit="1" customWidth="1"/>
    <col min="380" max="380" width="18.140625" bestFit="1" customWidth="1"/>
    <col min="381" max="381" width="25" bestFit="1" customWidth="1"/>
    <col min="382" max="382" width="19.85546875" bestFit="1" customWidth="1"/>
    <col min="383" max="383" width="18" bestFit="1" customWidth="1"/>
    <col min="384" max="384" width="15.5703125" bestFit="1" customWidth="1"/>
    <col min="385" max="385" width="23.85546875" bestFit="1" customWidth="1"/>
    <col min="386" max="386" width="19.7109375" bestFit="1" customWidth="1"/>
    <col min="387" max="387" width="18.28515625" bestFit="1" customWidth="1"/>
    <col min="388" max="388" width="16" bestFit="1" customWidth="1"/>
    <col min="389" max="389" width="16.7109375" bestFit="1" customWidth="1"/>
    <col min="390" max="390" width="22.7109375" bestFit="1" customWidth="1"/>
    <col min="391" max="391" width="18.85546875" bestFit="1" customWidth="1"/>
    <col min="392" max="392" width="15.140625" bestFit="1" customWidth="1"/>
    <col min="393" max="393" width="18.7109375" bestFit="1" customWidth="1"/>
    <col min="394" max="394" width="16" bestFit="1" customWidth="1"/>
    <col min="395" max="395" width="15.85546875" bestFit="1" customWidth="1"/>
    <col min="396" max="396" width="22" bestFit="1" customWidth="1"/>
    <col min="397" max="397" width="21" bestFit="1" customWidth="1"/>
    <col min="398" max="398" width="17.7109375" bestFit="1" customWidth="1"/>
    <col min="399" max="399" width="18" bestFit="1" customWidth="1"/>
    <col min="400" max="400" width="20.7109375" bestFit="1" customWidth="1"/>
    <col min="401" max="401" width="16.7109375" bestFit="1" customWidth="1"/>
    <col min="402" max="402" width="17.5703125" bestFit="1" customWidth="1"/>
    <col min="403" max="403" width="19.5703125" bestFit="1" customWidth="1"/>
    <col min="404" max="404" width="25" bestFit="1" customWidth="1"/>
    <col min="405" max="405" width="19.7109375" bestFit="1" customWidth="1"/>
    <col min="406" max="406" width="17" bestFit="1" customWidth="1"/>
    <col min="407" max="407" width="20.7109375" bestFit="1" customWidth="1"/>
    <col min="408" max="408" width="17" bestFit="1" customWidth="1"/>
    <col min="409" max="409" width="19.28515625" bestFit="1" customWidth="1"/>
    <col min="410" max="410" width="21.42578125" bestFit="1" customWidth="1"/>
    <col min="411" max="411" width="19.42578125" bestFit="1" customWidth="1"/>
    <col min="412" max="412" width="22.28515625" bestFit="1" customWidth="1"/>
    <col min="413" max="413" width="21.42578125" bestFit="1" customWidth="1"/>
    <col min="414" max="414" width="21.7109375" bestFit="1" customWidth="1"/>
    <col min="415" max="415" width="21" bestFit="1" customWidth="1"/>
    <col min="416" max="416" width="18" bestFit="1" customWidth="1"/>
    <col min="417" max="417" width="21.140625" bestFit="1" customWidth="1"/>
    <col min="418" max="418" width="16.85546875" bestFit="1" customWidth="1"/>
    <col min="419" max="419" width="16.7109375" bestFit="1" customWidth="1"/>
    <col min="420" max="420" width="12.28515625" bestFit="1" customWidth="1"/>
    <col min="421" max="421" width="12.7109375" bestFit="1" customWidth="1"/>
    <col min="422" max="422" width="15.140625" bestFit="1" customWidth="1"/>
    <col min="423" max="423" width="20.42578125" bestFit="1" customWidth="1"/>
    <col min="424" max="424" width="19.5703125" bestFit="1" customWidth="1"/>
    <col min="425" max="425" width="22" bestFit="1" customWidth="1"/>
    <col min="426" max="427" width="18.140625" bestFit="1" customWidth="1"/>
    <col min="428" max="428" width="28.42578125" bestFit="1" customWidth="1"/>
    <col min="429" max="429" width="19.140625" bestFit="1" customWidth="1"/>
    <col min="430" max="430" width="17.7109375" bestFit="1" customWidth="1"/>
    <col min="431" max="431" width="17.28515625" bestFit="1" customWidth="1"/>
    <col min="432" max="432" width="19.140625" bestFit="1" customWidth="1"/>
    <col min="433" max="433" width="20.28515625" bestFit="1" customWidth="1"/>
    <col min="434" max="434" width="17.5703125" bestFit="1" customWidth="1"/>
    <col min="435" max="435" width="14.85546875" bestFit="1" customWidth="1"/>
    <col min="436" max="436" width="13.28515625" bestFit="1" customWidth="1"/>
    <col min="437" max="437" width="17.7109375" bestFit="1" customWidth="1"/>
    <col min="438" max="438" width="19" bestFit="1" customWidth="1"/>
    <col min="439" max="439" width="20.5703125" bestFit="1" customWidth="1"/>
    <col min="440" max="440" width="21.7109375" bestFit="1" customWidth="1"/>
    <col min="441" max="441" width="23.28515625" bestFit="1" customWidth="1"/>
    <col min="442" max="442" width="22.140625" bestFit="1" customWidth="1"/>
    <col min="443" max="443" width="20.140625" bestFit="1" customWidth="1"/>
    <col min="444" max="444" width="19.28515625" bestFit="1" customWidth="1"/>
    <col min="445" max="445" width="15.140625" bestFit="1" customWidth="1"/>
    <col min="446" max="446" width="23" bestFit="1" customWidth="1"/>
    <col min="447" max="447" width="23.42578125" bestFit="1" customWidth="1"/>
    <col min="448" max="448" width="20.140625" bestFit="1" customWidth="1"/>
    <col min="449" max="449" width="19.85546875" bestFit="1" customWidth="1"/>
    <col min="450" max="450" width="21.140625" bestFit="1" customWidth="1"/>
    <col min="451" max="451" width="13.7109375" bestFit="1" customWidth="1"/>
    <col min="452" max="452" width="28.85546875" bestFit="1" customWidth="1"/>
    <col min="453" max="453" width="16.7109375" bestFit="1" customWidth="1"/>
    <col min="454" max="454" width="15.140625" bestFit="1" customWidth="1"/>
    <col min="455" max="455" width="20.5703125" bestFit="1" customWidth="1"/>
    <col min="456" max="456" width="18.42578125" bestFit="1" customWidth="1"/>
    <col min="457" max="457" width="33.5703125" bestFit="1" customWidth="1"/>
    <col min="458" max="458" width="20.7109375" bestFit="1" customWidth="1"/>
    <col min="459" max="459" width="14.140625" bestFit="1" customWidth="1"/>
    <col min="460" max="460" width="14.5703125" bestFit="1" customWidth="1"/>
    <col min="461" max="461" width="15.42578125" bestFit="1" customWidth="1"/>
    <col min="462" max="462" width="18.42578125" bestFit="1" customWidth="1"/>
    <col min="463" max="463" width="19.5703125" bestFit="1" customWidth="1"/>
    <col min="464" max="464" width="19.28515625" bestFit="1" customWidth="1"/>
    <col min="465" max="465" width="23.28515625" bestFit="1" customWidth="1"/>
    <col min="466" max="466" width="22.42578125" bestFit="1" customWidth="1"/>
    <col min="467" max="467" width="19.5703125" bestFit="1" customWidth="1"/>
    <col min="468" max="468" width="16.5703125" bestFit="1" customWidth="1"/>
    <col min="469" max="469" width="19.42578125" bestFit="1" customWidth="1"/>
    <col min="470" max="470" width="14" bestFit="1" customWidth="1"/>
    <col min="471" max="471" width="19.7109375" bestFit="1" customWidth="1"/>
    <col min="472" max="472" width="16.7109375" bestFit="1" customWidth="1"/>
    <col min="473" max="473" width="18.5703125" bestFit="1" customWidth="1"/>
    <col min="474" max="474" width="16" bestFit="1" customWidth="1"/>
    <col min="475" max="475" width="18.85546875" bestFit="1" customWidth="1"/>
    <col min="476" max="476" width="18.5703125" bestFit="1" customWidth="1"/>
    <col min="477" max="477" width="14.7109375" bestFit="1" customWidth="1"/>
    <col min="478" max="478" width="11.7109375" bestFit="1" customWidth="1"/>
    <col min="479" max="479" width="17.85546875" bestFit="1" customWidth="1"/>
    <col min="480" max="480" width="15" bestFit="1" customWidth="1"/>
    <col min="481" max="481" width="21" bestFit="1" customWidth="1"/>
    <col min="482" max="482" width="15.7109375" bestFit="1" customWidth="1"/>
    <col min="483" max="483" width="17.5703125" bestFit="1" customWidth="1"/>
    <col min="484" max="484" width="18.28515625" bestFit="1" customWidth="1"/>
    <col min="485" max="485" width="16.42578125" bestFit="1" customWidth="1"/>
    <col min="486" max="486" width="17.7109375" bestFit="1" customWidth="1"/>
    <col min="487" max="487" width="17.28515625" bestFit="1" customWidth="1"/>
    <col min="488" max="488" width="20.42578125" bestFit="1" customWidth="1"/>
    <col min="489" max="489" width="18.140625" bestFit="1" customWidth="1"/>
    <col min="490" max="490" width="23.28515625" bestFit="1" customWidth="1"/>
    <col min="491" max="491" width="15.140625" bestFit="1" customWidth="1"/>
    <col min="492" max="492" width="23.85546875" bestFit="1" customWidth="1"/>
    <col min="493" max="493" width="22.28515625" bestFit="1" customWidth="1"/>
    <col min="494" max="494" width="19.85546875" bestFit="1" customWidth="1"/>
    <col min="495" max="495" width="19.140625" bestFit="1" customWidth="1"/>
    <col min="496" max="496" width="17.7109375" bestFit="1" customWidth="1"/>
    <col min="497" max="497" width="19.85546875" bestFit="1" customWidth="1"/>
    <col min="498" max="498" width="17.42578125" bestFit="1" customWidth="1"/>
    <col min="499" max="499" width="16.85546875" bestFit="1" customWidth="1"/>
    <col min="500" max="500" width="19.5703125" bestFit="1" customWidth="1"/>
    <col min="501" max="501" width="16.42578125" bestFit="1" customWidth="1"/>
    <col min="502" max="502" width="23.85546875" bestFit="1" customWidth="1"/>
    <col min="503" max="503" width="22.7109375" bestFit="1" customWidth="1"/>
    <col min="504" max="504" width="19.42578125" bestFit="1" customWidth="1"/>
    <col min="505" max="505" width="22.140625" bestFit="1" customWidth="1"/>
    <col min="506" max="506" width="21.7109375" bestFit="1" customWidth="1"/>
    <col min="507" max="507" width="22.140625" bestFit="1" customWidth="1"/>
    <col min="508" max="508" width="18.140625" bestFit="1" customWidth="1"/>
    <col min="509" max="509" width="18.7109375" bestFit="1" customWidth="1"/>
    <col min="510" max="510" width="19.28515625" bestFit="1" customWidth="1"/>
    <col min="511" max="511" width="16.5703125" bestFit="1" customWidth="1"/>
    <col min="512" max="512" width="14.7109375" bestFit="1" customWidth="1"/>
    <col min="513" max="513" width="16.85546875" bestFit="1" customWidth="1"/>
    <col min="514" max="514" width="15.7109375" bestFit="1" customWidth="1"/>
    <col min="515" max="515" width="20.140625" bestFit="1" customWidth="1"/>
    <col min="516" max="516" width="16.42578125" bestFit="1" customWidth="1"/>
    <col min="517" max="517" width="22.5703125" bestFit="1" customWidth="1"/>
    <col min="518" max="518" width="22.140625" bestFit="1" customWidth="1"/>
    <col min="519" max="519" width="21.85546875" bestFit="1" customWidth="1"/>
    <col min="520" max="520" width="19.42578125" bestFit="1" customWidth="1"/>
    <col min="521" max="521" width="14.5703125" bestFit="1" customWidth="1"/>
    <col min="522" max="522" width="18.5703125" bestFit="1" customWidth="1"/>
    <col min="523" max="523" width="15.140625" bestFit="1" customWidth="1"/>
    <col min="524" max="524" width="16.140625" bestFit="1" customWidth="1"/>
    <col min="525" max="525" width="18.7109375" bestFit="1" customWidth="1"/>
    <col min="526" max="526" width="20.7109375" bestFit="1" customWidth="1"/>
    <col min="527" max="527" width="14.42578125" bestFit="1" customWidth="1"/>
    <col min="528" max="528" width="15.140625" bestFit="1" customWidth="1"/>
    <col min="529" max="529" width="18.42578125" bestFit="1" customWidth="1"/>
    <col min="530" max="530" width="12.85546875" bestFit="1" customWidth="1"/>
    <col min="531" max="531" width="17.85546875" bestFit="1" customWidth="1"/>
    <col min="532" max="532" width="20.42578125" bestFit="1" customWidth="1"/>
    <col min="533" max="533" width="19.42578125" bestFit="1" customWidth="1"/>
    <col min="534" max="534" width="14.7109375" bestFit="1" customWidth="1"/>
    <col min="535" max="535" width="17.42578125" bestFit="1" customWidth="1"/>
    <col min="536" max="536" width="19.85546875" bestFit="1" customWidth="1"/>
    <col min="537" max="537" width="20.85546875" bestFit="1" customWidth="1"/>
    <col min="538" max="538" width="21.42578125" bestFit="1" customWidth="1"/>
    <col min="539" max="539" width="20.5703125" bestFit="1" customWidth="1"/>
    <col min="540" max="540" width="24.140625" bestFit="1" customWidth="1"/>
    <col min="541" max="541" width="11.7109375" bestFit="1" customWidth="1"/>
    <col min="542" max="542" width="12.85546875" bestFit="1" customWidth="1"/>
    <col min="543" max="543" width="14.5703125" bestFit="1" customWidth="1"/>
    <col min="544" max="544" width="19.85546875" bestFit="1" customWidth="1"/>
    <col min="545" max="545" width="19.140625" bestFit="1" customWidth="1"/>
    <col min="546" max="546" width="20.7109375" bestFit="1" customWidth="1"/>
    <col min="547" max="547" width="14.7109375" bestFit="1" customWidth="1"/>
    <col min="548" max="548" width="17.42578125" bestFit="1" customWidth="1"/>
    <col min="549" max="549" width="18" bestFit="1" customWidth="1"/>
    <col min="550" max="550" width="19.7109375" bestFit="1" customWidth="1"/>
    <col min="551" max="551" width="16" bestFit="1" customWidth="1"/>
    <col min="552" max="552" width="22.5703125" bestFit="1" customWidth="1"/>
    <col min="553" max="553" width="18.85546875" bestFit="1" customWidth="1"/>
    <col min="554" max="554" width="17.28515625" bestFit="1" customWidth="1"/>
    <col min="555" max="555" width="16.5703125" bestFit="1" customWidth="1"/>
    <col min="556" max="556" width="24.140625" bestFit="1" customWidth="1"/>
    <col min="557" max="557" width="16.5703125" bestFit="1" customWidth="1"/>
    <col min="558" max="558" width="16" bestFit="1" customWidth="1"/>
    <col min="559" max="559" width="16.7109375" bestFit="1" customWidth="1"/>
    <col min="560" max="560" width="17.85546875" bestFit="1" customWidth="1"/>
    <col min="561" max="561" width="18.7109375" bestFit="1" customWidth="1"/>
    <col min="562" max="562" width="21.140625" bestFit="1" customWidth="1"/>
    <col min="563" max="563" width="22.85546875" bestFit="1" customWidth="1"/>
    <col min="564" max="564" width="20.42578125" bestFit="1" customWidth="1"/>
    <col min="565" max="565" width="22.42578125" bestFit="1" customWidth="1"/>
    <col min="566" max="566" width="15.140625" bestFit="1" customWidth="1"/>
    <col min="567" max="567" width="15.5703125" bestFit="1" customWidth="1"/>
    <col min="568" max="568" width="15" bestFit="1" customWidth="1"/>
    <col min="569" max="569" width="13.28515625" bestFit="1" customWidth="1"/>
    <col min="570" max="570" width="18.140625" bestFit="1" customWidth="1"/>
    <col min="571" max="571" width="16.7109375" bestFit="1" customWidth="1"/>
    <col min="572" max="572" width="19" bestFit="1" customWidth="1"/>
    <col min="573" max="573" width="19.42578125" bestFit="1" customWidth="1"/>
    <col min="574" max="574" width="19.140625" bestFit="1" customWidth="1"/>
    <col min="575" max="575" width="18.42578125" bestFit="1" customWidth="1"/>
    <col min="576" max="576" width="17.5703125" bestFit="1" customWidth="1"/>
    <col min="577" max="577" width="15.28515625" bestFit="1" customWidth="1"/>
    <col min="578" max="578" width="17.5703125" bestFit="1" customWidth="1"/>
    <col min="579" max="579" width="19.28515625" bestFit="1" customWidth="1"/>
    <col min="580" max="580" width="18.5703125" bestFit="1" customWidth="1"/>
    <col min="581" max="581" width="16.7109375" bestFit="1" customWidth="1"/>
    <col min="582" max="582" width="19.85546875" bestFit="1" customWidth="1"/>
    <col min="583" max="583" width="19.28515625" bestFit="1" customWidth="1"/>
    <col min="584" max="584" width="17.42578125" bestFit="1" customWidth="1"/>
    <col min="585" max="585" width="15.7109375" bestFit="1" customWidth="1"/>
    <col min="586" max="586" width="24" bestFit="1" customWidth="1"/>
    <col min="587" max="587" width="15.42578125" bestFit="1" customWidth="1"/>
    <col min="588" max="588" width="16.140625" bestFit="1" customWidth="1"/>
    <col min="589" max="589" width="20.28515625" bestFit="1" customWidth="1"/>
    <col min="590" max="590" width="21.42578125" bestFit="1" customWidth="1"/>
    <col min="591" max="591" width="22.42578125" bestFit="1" customWidth="1"/>
    <col min="592" max="592" width="20.42578125" bestFit="1" customWidth="1"/>
    <col min="593" max="593" width="16.140625" bestFit="1" customWidth="1"/>
    <col min="594" max="594" width="17.28515625" bestFit="1" customWidth="1"/>
    <col min="595" max="595" width="22.7109375" bestFit="1" customWidth="1"/>
    <col min="596" max="596" width="16.5703125" bestFit="1" customWidth="1"/>
    <col min="597" max="597" width="17.7109375" bestFit="1" customWidth="1"/>
    <col min="598" max="598" width="14.5703125" bestFit="1" customWidth="1"/>
    <col min="599" max="599" width="18.85546875" bestFit="1" customWidth="1"/>
    <col min="600" max="600" width="15.85546875" bestFit="1" customWidth="1"/>
    <col min="601" max="601" width="21.85546875" bestFit="1" customWidth="1"/>
    <col min="602" max="602" width="23.7109375" bestFit="1" customWidth="1"/>
    <col min="603" max="603" width="13.85546875" bestFit="1" customWidth="1"/>
    <col min="604" max="604" width="16.85546875" bestFit="1" customWidth="1"/>
    <col min="605" max="605" width="20.85546875" bestFit="1" customWidth="1"/>
    <col min="606" max="606" width="14.7109375" bestFit="1" customWidth="1"/>
    <col min="607" max="607" width="24.42578125" bestFit="1" customWidth="1"/>
    <col min="608" max="608" width="18.28515625" bestFit="1" customWidth="1"/>
    <col min="609" max="609" width="15" bestFit="1" customWidth="1"/>
    <col min="610" max="610" width="19.28515625" bestFit="1" customWidth="1"/>
    <col min="611" max="611" width="20.5703125" bestFit="1" customWidth="1"/>
    <col min="612" max="612" width="17" bestFit="1" customWidth="1"/>
    <col min="613" max="613" width="23.28515625" bestFit="1" customWidth="1"/>
    <col min="614" max="614" width="23.140625" bestFit="1" customWidth="1"/>
    <col min="615" max="615" width="20.28515625" bestFit="1" customWidth="1"/>
    <col min="616" max="616" width="16.85546875" bestFit="1" customWidth="1"/>
    <col min="617" max="617" width="13.140625" bestFit="1" customWidth="1"/>
    <col min="618" max="618" width="11.140625" bestFit="1" customWidth="1"/>
    <col min="619" max="619" width="23" bestFit="1" customWidth="1"/>
    <col min="620" max="620" width="21.7109375" bestFit="1" customWidth="1"/>
    <col min="621" max="621" width="15.28515625" bestFit="1" customWidth="1"/>
    <col min="622" max="622" width="17" bestFit="1" customWidth="1"/>
    <col min="623" max="623" width="23.85546875" bestFit="1" customWidth="1"/>
    <col min="624" max="624" width="19.85546875" bestFit="1" customWidth="1"/>
    <col min="625" max="625" width="15.140625" bestFit="1" customWidth="1"/>
    <col min="626" max="626" width="18.5703125" bestFit="1" customWidth="1"/>
    <col min="627" max="627" width="15.85546875" bestFit="1" customWidth="1"/>
    <col min="628" max="628" width="14.85546875" bestFit="1" customWidth="1"/>
    <col min="629" max="629" width="15.28515625" bestFit="1" customWidth="1"/>
    <col min="630" max="630" width="23.42578125" bestFit="1" customWidth="1"/>
    <col min="631" max="631" width="17" bestFit="1" customWidth="1"/>
    <col min="632" max="632" width="15.140625" bestFit="1" customWidth="1"/>
    <col min="633" max="633" width="17.85546875" bestFit="1" customWidth="1"/>
    <col min="634" max="634" width="10.85546875" bestFit="1" customWidth="1"/>
    <col min="635" max="635" width="16.85546875" bestFit="1" customWidth="1"/>
    <col min="636" max="636" width="17.7109375" bestFit="1" customWidth="1"/>
    <col min="637" max="637" width="13.5703125" bestFit="1" customWidth="1"/>
    <col min="638" max="638" width="17" bestFit="1" customWidth="1"/>
    <col min="639" max="639" width="18.85546875" bestFit="1" customWidth="1"/>
    <col min="640" max="640" width="18" bestFit="1" customWidth="1"/>
    <col min="641" max="641" width="20.28515625" bestFit="1" customWidth="1"/>
    <col min="642" max="642" width="15.28515625" bestFit="1" customWidth="1"/>
    <col min="643" max="643" width="13.42578125" bestFit="1" customWidth="1"/>
    <col min="644" max="644" width="21.140625" bestFit="1" customWidth="1"/>
    <col min="645" max="645" width="25.5703125" bestFit="1" customWidth="1"/>
    <col min="646" max="646" width="22.140625" bestFit="1" customWidth="1"/>
    <col min="647" max="647" width="21.7109375" bestFit="1" customWidth="1"/>
    <col min="648" max="648" width="17.85546875" bestFit="1" customWidth="1"/>
    <col min="649" max="649" width="18.7109375" bestFit="1" customWidth="1"/>
    <col min="650" max="650" width="23.7109375" bestFit="1" customWidth="1"/>
    <col min="651" max="651" width="22.5703125" bestFit="1" customWidth="1"/>
    <col min="652" max="652" width="18.42578125" bestFit="1" customWidth="1"/>
    <col min="653" max="653" width="26" bestFit="1" customWidth="1"/>
    <col min="654" max="654" width="20.42578125" bestFit="1" customWidth="1"/>
    <col min="655" max="655" width="21.85546875" bestFit="1" customWidth="1"/>
    <col min="656" max="656" width="15.85546875" bestFit="1" customWidth="1"/>
    <col min="657" max="657" width="18.85546875" bestFit="1" customWidth="1"/>
    <col min="658" max="658" width="16" bestFit="1" customWidth="1"/>
    <col min="659" max="659" width="16.85546875" bestFit="1" customWidth="1"/>
    <col min="660" max="660" width="19.140625" bestFit="1" customWidth="1"/>
    <col min="661" max="661" width="18.85546875" bestFit="1" customWidth="1"/>
    <col min="662" max="662" width="19.28515625" bestFit="1" customWidth="1"/>
    <col min="663" max="663" width="20.85546875" bestFit="1" customWidth="1"/>
    <col min="664" max="664" width="17.7109375" bestFit="1" customWidth="1"/>
    <col min="665" max="665" width="21.7109375" bestFit="1" customWidth="1"/>
    <col min="666" max="666" width="19.85546875" bestFit="1" customWidth="1"/>
    <col min="667" max="667" width="25.85546875" bestFit="1" customWidth="1"/>
    <col min="668" max="668" width="18.42578125" bestFit="1" customWidth="1"/>
    <col min="669" max="669" width="25" bestFit="1" customWidth="1"/>
    <col min="670" max="670" width="17.42578125" bestFit="1" customWidth="1"/>
    <col min="671" max="671" width="20" bestFit="1" customWidth="1"/>
    <col min="672" max="672" width="22.7109375" bestFit="1" customWidth="1"/>
    <col min="673" max="673" width="18.5703125" bestFit="1" customWidth="1"/>
    <col min="674" max="674" width="21" bestFit="1" customWidth="1"/>
    <col min="675" max="675" width="18.5703125" bestFit="1" customWidth="1"/>
    <col min="676" max="676" width="15" bestFit="1" customWidth="1"/>
    <col min="677" max="677" width="14.42578125" bestFit="1" customWidth="1"/>
    <col min="678" max="678" width="15.42578125" bestFit="1" customWidth="1"/>
    <col min="679" max="679" width="20.28515625" bestFit="1" customWidth="1"/>
    <col min="680" max="680" width="17" bestFit="1" customWidth="1"/>
    <col min="681" max="681" width="17.42578125" bestFit="1" customWidth="1"/>
    <col min="682" max="682" width="18.7109375" bestFit="1" customWidth="1"/>
    <col min="683" max="683" width="22.42578125" bestFit="1" customWidth="1"/>
    <col min="684" max="684" width="28.140625" bestFit="1" customWidth="1"/>
    <col min="685" max="685" width="22.42578125" bestFit="1" customWidth="1"/>
    <col min="686" max="686" width="19.5703125" bestFit="1" customWidth="1"/>
    <col min="687" max="687" width="21.85546875" bestFit="1" customWidth="1"/>
    <col min="688" max="688" width="26.5703125" bestFit="1" customWidth="1"/>
    <col min="689" max="689" width="20" bestFit="1" customWidth="1"/>
    <col min="690" max="690" width="24.140625" bestFit="1" customWidth="1"/>
    <col min="691" max="691" width="17.42578125" bestFit="1" customWidth="1"/>
    <col min="692" max="692" width="21.5703125" bestFit="1" customWidth="1"/>
    <col min="693" max="693" width="22.140625" bestFit="1" customWidth="1"/>
    <col min="694" max="694" width="21.7109375" bestFit="1" customWidth="1"/>
    <col min="695" max="695" width="21" bestFit="1" customWidth="1"/>
    <col min="696" max="696" width="22.28515625" bestFit="1" customWidth="1"/>
    <col min="697" max="697" width="16.85546875" bestFit="1" customWidth="1"/>
    <col min="698" max="698" width="17.7109375" bestFit="1" customWidth="1"/>
    <col min="699" max="699" width="24" bestFit="1" customWidth="1"/>
    <col min="700" max="700" width="18.7109375" bestFit="1" customWidth="1"/>
    <col min="701" max="701" width="16.5703125" bestFit="1" customWidth="1"/>
    <col min="702" max="702" width="20.7109375" bestFit="1" customWidth="1"/>
    <col min="703" max="703" width="19.7109375" bestFit="1" customWidth="1"/>
    <col min="704" max="704" width="20.5703125" bestFit="1" customWidth="1"/>
    <col min="705" max="705" width="20.140625" bestFit="1" customWidth="1"/>
    <col min="706" max="706" width="20.28515625" bestFit="1" customWidth="1"/>
    <col min="707" max="707" width="20.42578125" bestFit="1" customWidth="1"/>
    <col min="708" max="708" width="24.140625" bestFit="1" customWidth="1"/>
    <col min="709" max="709" width="15.5703125" bestFit="1" customWidth="1"/>
    <col min="710" max="710" width="17" bestFit="1" customWidth="1"/>
    <col min="711" max="711" width="26.85546875" bestFit="1" customWidth="1"/>
    <col min="712" max="712" width="19.7109375" bestFit="1" customWidth="1"/>
    <col min="713" max="713" width="20.5703125" bestFit="1" customWidth="1"/>
    <col min="714" max="714" width="16.85546875" bestFit="1" customWidth="1"/>
    <col min="715" max="715" width="15.140625" bestFit="1" customWidth="1"/>
    <col min="716" max="716" width="21.5703125" bestFit="1" customWidth="1"/>
    <col min="717" max="717" width="16.28515625" bestFit="1" customWidth="1"/>
    <col min="718" max="718" width="21" bestFit="1" customWidth="1"/>
    <col min="719" max="719" width="16" bestFit="1" customWidth="1"/>
    <col min="720" max="720" width="20.28515625" bestFit="1" customWidth="1"/>
    <col min="721" max="721" width="16.42578125" bestFit="1" customWidth="1"/>
    <col min="722" max="722" width="22.28515625" bestFit="1" customWidth="1"/>
    <col min="723" max="723" width="20.85546875" bestFit="1" customWidth="1"/>
    <col min="724" max="724" width="25.85546875" bestFit="1" customWidth="1"/>
    <col min="725" max="725" width="18.42578125" bestFit="1" customWidth="1"/>
    <col min="726" max="726" width="22.42578125" bestFit="1" customWidth="1"/>
    <col min="727" max="727" width="17.7109375" bestFit="1" customWidth="1"/>
    <col min="728" max="728" width="23.42578125" bestFit="1" customWidth="1"/>
    <col min="729" max="729" width="21.5703125" bestFit="1" customWidth="1"/>
    <col min="730" max="730" width="21" bestFit="1" customWidth="1"/>
    <col min="731" max="731" width="18.5703125" bestFit="1" customWidth="1"/>
    <col min="732" max="732" width="20" bestFit="1" customWidth="1"/>
    <col min="733" max="733" width="18.42578125" bestFit="1" customWidth="1"/>
    <col min="734" max="734" width="18.85546875" bestFit="1" customWidth="1"/>
    <col min="735" max="735" width="26.140625" bestFit="1" customWidth="1"/>
    <col min="736" max="736" width="17" bestFit="1" customWidth="1"/>
    <col min="737" max="737" width="22.28515625" bestFit="1" customWidth="1"/>
    <col min="738" max="738" width="14.5703125" bestFit="1" customWidth="1"/>
    <col min="739" max="739" width="16" bestFit="1" customWidth="1"/>
    <col min="740" max="740" width="19.7109375" bestFit="1" customWidth="1"/>
    <col min="741" max="741" width="16.85546875" bestFit="1" customWidth="1"/>
    <col min="742" max="742" width="18.140625" bestFit="1" customWidth="1"/>
    <col min="743" max="743" width="17.42578125" bestFit="1" customWidth="1"/>
    <col min="744" max="744" width="16" bestFit="1" customWidth="1"/>
    <col min="745" max="745" width="18.85546875" bestFit="1" customWidth="1"/>
    <col min="746" max="746" width="17.28515625" bestFit="1" customWidth="1"/>
    <col min="747" max="747" width="18.5703125" bestFit="1" customWidth="1"/>
    <col min="748" max="748" width="12.85546875" bestFit="1" customWidth="1"/>
    <col min="749" max="749" width="19.42578125" bestFit="1" customWidth="1"/>
    <col min="750" max="750" width="19" bestFit="1" customWidth="1"/>
    <col min="751" max="751" width="18.140625" bestFit="1" customWidth="1"/>
    <col min="752" max="752" width="20.7109375" bestFit="1" customWidth="1"/>
    <col min="753" max="753" width="21.7109375" bestFit="1" customWidth="1"/>
    <col min="754" max="754" width="21.85546875" bestFit="1" customWidth="1"/>
    <col min="755" max="755" width="22.28515625" bestFit="1" customWidth="1"/>
    <col min="756" max="756" width="18.7109375" bestFit="1" customWidth="1"/>
    <col min="757" max="757" width="24.140625" bestFit="1" customWidth="1"/>
    <col min="758" max="758" width="21.5703125" bestFit="1" customWidth="1"/>
    <col min="759" max="759" width="15.5703125" bestFit="1" customWidth="1"/>
    <col min="760" max="760" width="16" bestFit="1" customWidth="1"/>
    <col min="761" max="761" width="20.28515625" bestFit="1" customWidth="1"/>
    <col min="762" max="762" width="30.85546875" bestFit="1" customWidth="1"/>
    <col min="763" max="763" width="19.42578125" bestFit="1" customWidth="1"/>
    <col min="764" max="764" width="17" bestFit="1" customWidth="1"/>
    <col min="765" max="765" width="14" bestFit="1" customWidth="1"/>
    <col min="766" max="766" width="17" bestFit="1" customWidth="1"/>
    <col min="767" max="767" width="18.5703125" bestFit="1" customWidth="1"/>
    <col min="768" max="768" width="23.7109375" bestFit="1" customWidth="1"/>
    <col min="769" max="769" width="24.28515625" bestFit="1" customWidth="1"/>
    <col min="770" max="770" width="14.140625" bestFit="1" customWidth="1"/>
    <col min="771" max="771" width="21.42578125" bestFit="1" customWidth="1"/>
    <col min="772" max="772" width="19.42578125" bestFit="1" customWidth="1"/>
    <col min="773" max="773" width="18.140625" bestFit="1" customWidth="1"/>
    <col min="774" max="774" width="19.140625" bestFit="1" customWidth="1"/>
    <col min="775" max="775" width="21.85546875" bestFit="1" customWidth="1"/>
    <col min="776" max="776" width="22.140625" bestFit="1" customWidth="1"/>
    <col min="777" max="777" width="15.28515625" bestFit="1" customWidth="1"/>
    <col min="778" max="778" width="17.28515625" bestFit="1" customWidth="1"/>
    <col min="779" max="779" width="19.28515625" bestFit="1" customWidth="1"/>
    <col min="780" max="780" width="23.5703125" bestFit="1" customWidth="1"/>
    <col min="781" max="781" width="18.42578125" bestFit="1" customWidth="1"/>
    <col min="782" max="782" width="20" bestFit="1" customWidth="1"/>
    <col min="783" max="783" width="21.7109375" bestFit="1" customWidth="1"/>
    <col min="784" max="784" width="14.85546875" bestFit="1" customWidth="1"/>
    <col min="785" max="785" width="15.5703125" bestFit="1" customWidth="1"/>
    <col min="786" max="786" width="16.5703125" bestFit="1" customWidth="1"/>
    <col min="787" max="787" width="20.140625" bestFit="1" customWidth="1"/>
    <col min="788" max="788" width="15.140625" bestFit="1" customWidth="1"/>
    <col min="789" max="789" width="18.85546875" bestFit="1" customWidth="1"/>
    <col min="790" max="790" width="18.42578125" bestFit="1" customWidth="1"/>
    <col min="791" max="791" width="18.140625" bestFit="1" customWidth="1"/>
    <col min="792" max="792" width="20.85546875" bestFit="1" customWidth="1"/>
    <col min="793" max="793" width="18.7109375" bestFit="1" customWidth="1"/>
    <col min="794" max="794" width="19.28515625" bestFit="1" customWidth="1"/>
    <col min="795" max="795" width="16.140625" bestFit="1" customWidth="1"/>
    <col min="796" max="797" width="19.5703125" bestFit="1" customWidth="1"/>
    <col min="798" max="798" width="16.28515625" bestFit="1" customWidth="1"/>
    <col min="799" max="799" width="17" bestFit="1" customWidth="1"/>
    <col min="800" max="800" width="20.28515625" bestFit="1" customWidth="1"/>
    <col min="801" max="801" width="19.5703125" bestFit="1" customWidth="1"/>
    <col min="802" max="802" width="16.7109375" bestFit="1" customWidth="1"/>
    <col min="803" max="803" width="16" bestFit="1" customWidth="1"/>
    <col min="804" max="804" width="17.42578125" bestFit="1" customWidth="1"/>
    <col min="805" max="805" width="18.42578125" bestFit="1" customWidth="1"/>
    <col min="806" max="806" width="25" bestFit="1" customWidth="1"/>
    <col min="807" max="807" width="19.28515625" bestFit="1" customWidth="1"/>
    <col min="808" max="808" width="18" bestFit="1" customWidth="1"/>
    <col min="809" max="809" width="16" bestFit="1" customWidth="1"/>
    <col min="810" max="810" width="21.140625" bestFit="1" customWidth="1"/>
    <col min="811" max="811" width="20.42578125" bestFit="1" customWidth="1"/>
    <col min="812" max="812" width="20.7109375" bestFit="1" customWidth="1"/>
    <col min="813" max="813" width="19.85546875" bestFit="1" customWidth="1"/>
    <col min="814" max="814" width="15.7109375" bestFit="1" customWidth="1"/>
    <col min="815" max="815" width="21.140625" bestFit="1" customWidth="1"/>
    <col min="816" max="816" width="17.28515625" bestFit="1" customWidth="1"/>
    <col min="817" max="817" width="16.28515625" bestFit="1" customWidth="1"/>
    <col min="818" max="818" width="16.42578125" bestFit="1" customWidth="1"/>
    <col min="819" max="819" width="16.7109375" bestFit="1" customWidth="1"/>
    <col min="820" max="820" width="19.5703125" bestFit="1" customWidth="1"/>
    <col min="821" max="821" width="22.7109375" bestFit="1" customWidth="1"/>
    <col min="822" max="822" width="13.5703125" bestFit="1" customWidth="1"/>
    <col min="823" max="823" width="15" bestFit="1" customWidth="1"/>
    <col min="824" max="824" width="18" bestFit="1" customWidth="1"/>
    <col min="825" max="825" width="13.5703125" bestFit="1" customWidth="1"/>
    <col min="826" max="826" width="26.7109375" bestFit="1" customWidth="1"/>
    <col min="827" max="827" width="18.28515625" bestFit="1" customWidth="1"/>
    <col min="828" max="828" width="18.85546875" bestFit="1" customWidth="1"/>
    <col min="829" max="829" width="22.42578125" bestFit="1" customWidth="1"/>
    <col min="830" max="830" width="23.140625" bestFit="1" customWidth="1"/>
    <col min="831" max="831" width="17.85546875" bestFit="1" customWidth="1"/>
    <col min="832" max="832" width="19.140625" bestFit="1" customWidth="1"/>
    <col min="833" max="833" width="14.28515625" bestFit="1" customWidth="1"/>
    <col min="834" max="834" width="15.5703125" bestFit="1" customWidth="1"/>
    <col min="835" max="835" width="19.42578125" bestFit="1" customWidth="1"/>
    <col min="836" max="836" width="20.28515625" bestFit="1" customWidth="1"/>
    <col min="837" max="837" width="19" bestFit="1" customWidth="1"/>
    <col min="838" max="838" width="17.42578125" bestFit="1" customWidth="1"/>
    <col min="839" max="839" width="23.28515625" bestFit="1" customWidth="1"/>
    <col min="840" max="840" width="19.85546875" bestFit="1" customWidth="1"/>
    <col min="841" max="841" width="15.28515625" bestFit="1" customWidth="1"/>
    <col min="842" max="842" width="14.140625" bestFit="1" customWidth="1"/>
    <col min="843" max="843" width="25.140625" bestFit="1" customWidth="1"/>
    <col min="844" max="844" width="21.5703125" bestFit="1" customWidth="1"/>
    <col min="845" max="845" width="18.28515625" bestFit="1" customWidth="1"/>
    <col min="846" max="846" width="15.5703125" bestFit="1" customWidth="1"/>
    <col min="847" max="847" width="16.42578125" bestFit="1" customWidth="1"/>
    <col min="848" max="848" width="15.85546875" bestFit="1" customWidth="1"/>
    <col min="849" max="849" width="16.85546875" bestFit="1" customWidth="1"/>
    <col min="850" max="850" width="17.42578125" bestFit="1" customWidth="1"/>
    <col min="851" max="851" width="24.7109375" bestFit="1" customWidth="1"/>
    <col min="852" max="852" width="15.5703125" bestFit="1" customWidth="1"/>
    <col min="853" max="853" width="20.85546875" bestFit="1" customWidth="1"/>
    <col min="854" max="854" width="16" bestFit="1" customWidth="1"/>
    <col min="855" max="855" width="17.42578125" bestFit="1" customWidth="1"/>
    <col min="856" max="856" width="20.5703125" bestFit="1" customWidth="1"/>
    <col min="857" max="857" width="15.28515625" bestFit="1" customWidth="1"/>
    <col min="858" max="858" width="18.42578125" bestFit="1" customWidth="1"/>
    <col min="859" max="859" width="17.5703125" bestFit="1" customWidth="1"/>
    <col min="860" max="860" width="22.42578125" bestFit="1" customWidth="1"/>
    <col min="861" max="861" width="21" bestFit="1" customWidth="1"/>
    <col min="862" max="862" width="16.5703125" bestFit="1" customWidth="1"/>
    <col min="863" max="863" width="17.85546875" bestFit="1" customWidth="1"/>
    <col min="864" max="864" width="15.7109375" bestFit="1" customWidth="1"/>
    <col min="865" max="865" width="24.85546875" bestFit="1" customWidth="1"/>
    <col min="866" max="867" width="15.85546875" bestFit="1" customWidth="1"/>
    <col min="868" max="868" width="14.7109375" bestFit="1" customWidth="1"/>
    <col min="869" max="869" width="23.28515625" bestFit="1" customWidth="1"/>
    <col min="870" max="870" width="20.5703125" bestFit="1" customWidth="1"/>
    <col min="871" max="871" width="15" bestFit="1" customWidth="1"/>
    <col min="872" max="872" width="17.42578125" bestFit="1" customWidth="1"/>
    <col min="873" max="873" width="16.42578125" bestFit="1" customWidth="1"/>
    <col min="874" max="874" width="13.42578125" bestFit="1" customWidth="1"/>
    <col min="875" max="875" width="15.140625" bestFit="1" customWidth="1"/>
    <col min="876" max="876" width="19.7109375" bestFit="1" customWidth="1"/>
    <col min="877" max="877" width="17.7109375" bestFit="1" customWidth="1"/>
    <col min="878" max="878" width="16.7109375" bestFit="1" customWidth="1"/>
    <col min="879" max="879" width="19.7109375" bestFit="1" customWidth="1"/>
    <col min="880" max="880" width="15.42578125" bestFit="1" customWidth="1"/>
    <col min="881" max="881" width="17.42578125" bestFit="1" customWidth="1"/>
    <col min="882" max="882" width="24" bestFit="1" customWidth="1"/>
    <col min="883" max="883" width="18.28515625" bestFit="1" customWidth="1"/>
    <col min="884" max="884" width="21.140625" bestFit="1" customWidth="1"/>
    <col min="885" max="885" width="15.7109375" bestFit="1" customWidth="1"/>
    <col min="886" max="886" width="17.7109375" bestFit="1" customWidth="1"/>
    <col min="887" max="887" width="22.7109375" bestFit="1" customWidth="1"/>
    <col min="888" max="888" width="16.42578125" bestFit="1" customWidth="1"/>
    <col min="889" max="889" width="22.7109375" bestFit="1" customWidth="1"/>
    <col min="890" max="890" width="18.5703125" bestFit="1" customWidth="1"/>
    <col min="891" max="891" width="18.42578125" bestFit="1" customWidth="1"/>
    <col min="892" max="892" width="20.7109375" bestFit="1" customWidth="1"/>
    <col min="893" max="893" width="16.28515625" bestFit="1" customWidth="1"/>
    <col min="894" max="894" width="15.7109375" bestFit="1" customWidth="1"/>
    <col min="895" max="895" width="21.7109375" bestFit="1" customWidth="1"/>
    <col min="896" max="896" width="18.140625" bestFit="1" customWidth="1"/>
    <col min="897" max="897" width="30.28515625" bestFit="1" customWidth="1"/>
    <col min="898" max="898" width="18" bestFit="1" customWidth="1"/>
    <col min="899" max="899" width="19.140625" bestFit="1" customWidth="1"/>
    <col min="900" max="900" width="19.28515625" bestFit="1" customWidth="1"/>
    <col min="901" max="901" width="18.42578125" bestFit="1" customWidth="1"/>
    <col min="902" max="902" width="17.5703125" bestFit="1" customWidth="1"/>
    <col min="903" max="903" width="18.7109375" bestFit="1" customWidth="1"/>
    <col min="904" max="904" width="19.85546875" bestFit="1" customWidth="1"/>
    <col min="905" max="905" width="25.140625" bestFit="1" customWidth="1"/>
    <col min="906" max="906" width="33" bestFit="1" customWidth="1"/>
    <col min="907" max="907" width="15.42578125" bestFit="1" customWidth="1"/>
    <col min="908" max="908" width="15" bestFit="1" customWidth="1"/>
    <col min="909" max="909" width="28" bestFit="1" customWidth="1"/>
    <col min="910" max="910" width="17.28515625" bestFit="1" customWidth="1"/>
    <col min="911" max="911" width="16.5703125" bestFit="1" customWidth="1"/>
    <col min="912" max="912" width="25.85546875" bestFit="1" customWidth="1"/>
    <col min="913" max="913" width="20.7109375" bestFit="1" customWidth="1"/>
    <col min="914" max="914" width="20.85546875" bestFit="1" customWidth="1"/>
    <col min="915" max="915" width="19" bestFit="1" customWidth="1"/>
    <col min="916" max="916" width="16.42578125" bestFit="1" customWidth="1"/>
    <col min="917" max="917" width="17.28515625" bestFit="1" customWidth="1"/>
    <col min="918" max="918" width="14.42578125" bestFit="1" customWidth="1"/>
    <col min="919" max="919" width="22" bestFit="1" customWidth="1"/>
    <col min="920" max="920" width="31.28515625" bestFit="1" customWidth="1"/>
    <col min="921" max="921" width="18.42578125" bestFit="1" customWidth="1"/>
    <col min="922" max="922" width="13.7109375" bestFit="1" customWidth="1"/>
    <col min="923" max="923" width="17.28515625" bestFit="1" customWidth="1"/>
    <col min="924" max="924" width="16.5703125" bestFit="1" customWidth="1"/>
    <col min="925" max="925" width="20.5703125" bestFit="1" customWidth="1"/>
    <col min="926" max="926" width="21" bestFit="1" customWidth="1"/>
    <col min="927" max="927" width="19" bestFit="1" customWidth="1"/>
    <col min="928" max="928" width="20.42578125" bestFit="1" customWidth="1"/>
    <col min="929" max="929" width="19.85546875" bestFit="1" customWidth="1"/>
    <col min="930" max="930" width="17.28515625" bestFit="1" customWidth="1"/>
    <col min="931" max="931" width="16.42578125" bestFit="1" customWidth="1"/>
    <col min="932" max="932" width="15.28515625" bestFit="1" customWidth="1"/>
    <col min="933" max="933" width="19.7109375" bestFit="1" customWidth="1"/>
    <col min="934" max="934" width="24" bestFit="1" customWidth="1"/>
    <col min="935" max="935" width="19.85546875" bestFit="1" customWidth="1"/>
    <col min="936" max="936" width="16.28515625" bestFit="1" customWidth="1"/>
    <col min="937" max="937" width="34.85546875" bestFit="1" customWidth="1"/>
    <col min="938" max="938" width="23.5703125" bestFit="1" customWidth="1"/>
    <col min="939" max="939" width="20.5703125" bestFit="1" customWidth="1"/>
    <col min="940" max="940" width="20" bestFit="1" customWidth="1"/>
    <col min="941" max="941" width="24.7109375" bestFit="1" customWidth="1"/>
    <col min="942" max="942" width="18.85546875" bestFit="1" customWidth="1"/>
    <col min="943" max="943" width="21.5703125" bestFit="1" customWidth="1"/>
    <col min="944" max="944" width="20.7109375" bestFit="1" customWidth="1"/>
    <col min="945" max="945" width="17.28515625" bestFit="1" customWidth="1"/>
    <col min="946" max="946" width="21.140625" bestFit="1" customWidth="1"/>
    <col min="947" max="947" width="19.5703125" bestFit="1" customWidth="1"/>
    <col min="948" max="948" width="17.85546875" bestFit="1" customWidth="1"/>
    <col min="949" max="949" width="19.85546875" bestFit="1" customWidth="1"/>
    <col min="950" max="950" width="19.7109375" bestFit="1" customWidth="1"/>
    <col min="951" max="951" width="25" bestFit="1" customWidth="1"/>
    <col min="952" max="952" width="17" bestFit="1" customWidth="1"/>
    <col min="953" max="953" width="17.5703125" bestFit="1" customWidth="1"/>
    <col min="954" max="954" width="21.7109375" bestFit="1" customWidth="1"/>
    <col min="955" max="955" width="13.7109375" bestFit="1" customWidth="1"/>
    <col min="956" max="956" width="22.140625" bestFit="1" customWidth="1"/>
    <col min="957" max="957" width="17.85546875" bestFit="1" customWidth="1"/>
    <col min="958" max="958" width="18.42578125" bestFit="1" customWidth="1"/>
    <col min="959" max="959" width="19.7109375" bestFit="1" customWidth="1"/>
    <col min="960" max="960" width="21.7109375" bestFit="1" customWidth="1"/>
    <col min="961" max="961" width="17" bestFit="1" customWidth="1"/>
    <col min="962" max="962" width="14.7109375" bestFit="1" customWidth="1"/>
    <col min="963" max="963" width="16" bestFit="1" customWidth="1"/>
    <col min="964" max="964" width="19.28515625" bestFit="1" customWidth="1"/>
    <col min="965" max="965" width="16.140625" bestFit="1" customWidth="1"/>
    <col min="966" max="966" width="25.7109375" bestFit="1" customWidth="1"/>
    <col min="967" max="967" width="16.85546875" bestFit="1" customWidth="1"/>
    <col min="968" max="968" width="14.7109375" bestFit="1" customWidth="1"/>
    <col min="969" max="969" width="19.28515625" bestFit="1" customWidth="1"/>
    <col min="970" max="970" width="16.85546875" bestFit="1" customWidth="1"/>
    <col min="971" max="971" width="18.42578125" bestFit="1" customWidth="1"/>
    <col min="972" max="972" width="17.7109375" bestFit="1" customWidth="1"/>
    <col min="973" max="973" width="16.5703125" bestFit="1" customWidth="1"/>
    <col min="974" max="974" width="22.5703125" bestFit="1" customWidth="1"/>
    <col min="975" max="975" width="16.28515625" bestFit="1" customWidth="1"/>
    <col min="976" max="976" width="20.85546875" bestFit="1" customWidth="1"/>
    <col min="977" max="977" width="20.5703125" bestFit="1" customWidth="1"/>
    <col min="978" max="978" width="17.28515625" bestFit="1" customWidth="1"/>
    <col min="979" max="979" width="21.5703125" bestFit="1" customWidth="1"/>
    <col min="980" max="980" width="13.85546875" bestFit="1" customWidth="1"/>
    <col min="981" max="981" width="22.5703125" bestFit="1" customWidth="1"/>
    <col min="982" max="982" width="15.7109375" bestFit="1" customWidth="1"/>
    <col min="983" max="983" width="22.7109375" bestFit="1" customWidth="1"/>
    <col min="984" max="984" width="21" bestFit="1" customWidth="1"/>
    <col min="985" max="985" width="22" bestFit="1" customWidth="1"/>
    <col min="986" max="986" width="17.28515625" bestFit="1" customWidth="1"/>
    <col min="987" max="987" width="19" bestFit="1" customWidth="1"/>
    <col min="988" max="988" width="15.140625" bestFit="1" customWidth="1"/>
    <col min="989" max="989" width="20.140625" bestFit="1" customWidth="1"/>
    <col min="990" max="990" width="16.85546875" bestFit="1" customWidth="1"/>
    <col min="991" max="991" width="15.140625" bestFit="1" customWidth="1"/>
    <col min="992" max="992" width="23.140625" bestFit="1" customWidth="1"/>
    <col min="993" max="993" width="16.42578125" bestFit="1" customWidth="1"/>
    <col min="994" max="994" width="19.5703125" bestFit="1" customWidth="1"/>
    <col min="995" max="995" width="17.7109375" bestFit="1" customWidth="1"/>
    <col min="996" max="996" width="19.42578125" bestFit="1" customWidth="1"/>
    <col min="997" max="997" width="18.5703125" bestFit="1" customWidth="1"/>
    <col min="998" max="998" width="18.28515625" bestFit="1" customWidth="1"/>
    <col min="999" max="999" width="19.85546875" bestFit="1" customWidth="1"/>
    <col min="1000" max="1000" width="20.42578125" bestFit="1" customWidth="1"/>
    <col min="1001" max="1001" width="19.140625" bestFit="1" customWidth="1"/>
    <col min="1002" max="1002" width="21.140625" bestFit="1" customWidth="1"/>
    <col min="1003" max="1003" width="20.42578125" bestFit="1" customWidth="1"/>
    <col min="1004" max="1004" width="18.85546875" bestFit="1" customWidth="1"/>
    <col min="1005" max="1005" width="22.5703125" bestFit="1" customWidth="1"/>
    <col min="1006" max="1006" width="18.85546875" bestFit="1" customWidth="1"/>
    <col min="1007" max="1007" width="23" bestFit="1" customWidth="1"/>
    <col min="1008" max="1008" width="16" bestFit="1" customWidth="1"/>
    <col min="1009" max="1009" width="19" bestFit="1" customWidth="1"/>
    <col min="1010" max="1010" width="20.5703125" bestFit="1" customWidth="1"/>
    <col min="1011" max="1011" width="17" bestFit="1" customWidth="1"/>
    <col min="1012" max="1012" width="24.140625" bestFit="1" customWidth="1"/>
    <col min="1013" max="1013" width="22.28515625" bestFit="1" customWidth="1"/>
    <col min="1014" max="1014" width="13.5703125" bestFit="1" customWidth="1"/>
    <col min="1015" max="1015" width="17.42578125" bestFit="1" customWidth="1"/>
    <col min="1016" max="1016" width="13.7109375" bestFit="1" customWidth="1"/>
    <col min="1017" max="1017" width="17.5703125" bestFit="1" customWidth="1"/>
    <col min="1018" max="1018" width="24.140625" bestFit="1" customWidth="1"/>
    <col min="1019" max="1019" width="18.7109375" bestFit="1" customWidth="1"/>
    <col min="1020" max="1020" width="22.140625" bestFit="1" customWidth="1"/>
    <col min="1021" max="1021" width="18.28515625" bestFit="1" customWidth="1"/>
    <col min="1022" max="1022" width="16" bestFit="1" customWidth="1"/>
    <col min="1023" max="1023" width="25.5703125" bestFit="1" customWidth="1"/>
    <col min="1024" max="1024" width="20" bestFit="1" customWidth="1"/>
    <col min="1025" max="1025" width="19.7109375" bestFit="1" customWidth="1"/>
    <col min="1026" max="1026" width="18.5703125" bestFit="1" customWidth="1"/>
    <col min="1027" max="1027" width="22" bestFit="1" customWidth="1"/>
    <col min="1028" max="1028" width="17" bestFit="1" customWidth="1"/>
    <col min="1029" max="1029" width="18" bestFit="1" customWidth="1"/>
    <col min="1030" max="1030" width="20.140625" bestFit="1" customWidth="1"/>
    <col min="1031" max="1031" width="17.42578125" bestFit="1" customWidth="1"/>
    <col min="1032" max="1032" width="16.85546875" bestFit="1" customWidth="1"/>
    <col min="1033" max="1033" width="15.5703125" bestFit="1" customWidth="1"/>
    <col min="1034" max="1034" width="16.7109375" bestFit="1" customWidth="1"/>
    <col min="1035" max="1035" width="21.140625" bestFit="1" customWidth="1"/>
    <col min="1036" max="1036" width="20.28515625" bestFit="1" customWidth="1"/>
    <col min="1037" max="1037" width="18.28515625" bestFit="1" customWidth="1"/>
    <col min="1038" max="1038" width="23.42578125" bestFit="1" customWidth="1"/>
    <col min="1039" max="1039" width="17.85546875" bestFit="1" customWidth="1"/>
    <col min="1040" max="1040" width="23.5703125" bestFit="1" customWidth="1"/>
    <col min="1041" max="1041" width="17.5703125" bestFit="1" customWidth="1"/>
    <col min="1042" max="1042" width="20.28515625" bestFit="1" customWidth="1"/>
    <col min="1043" max="1043" width="16.85546875" bestFit="1" customWidth="1"/>
    <col min="1044" max="1044" width="20.42578125" bestFit="1" customWidth="1"/>
    <col min="1045" max="1045" width="19.7109375" bestFit="1" customWidth="1"/>
    <col min="1046" max="1046" width="18.5703125" bestFit="1" customWidth="1"/>
    <col min="1047" max="1047" width="15.85546875" bestFit="1" customWidth="1"/>
    <col min="1048" max="1048" width="17.7109375" bestFit="1" customWidth="1"/>
    <col min="1049" max="1049" width="17.5703125" bestFit="1" customWidth="1"/>
    <col min="1050" max="1050" width="16.5703125" bestFit="1" customWidth="1"/>
    <col min="1051" max="1051" width="15.140625" bestFit="1" customWidth="1"/>
    <col min="1052" max="1052" width="19.28515625" bestFit="1" customWidth="1"/>
    <col min="1053" max="1053" width="20.28515625" bestFit="1" customWidth="1"/>
    <col min="1054" max="1054" width="21.42578125" bestFit="1" customWidth="1"/>
    <col min="1055" max="1055" width="15" bestFit="1" customWidth="1"/>
    <col min="1056" max="1056" width="14.85546875" bestFit="1" customWidth="1"/>
    <col min="1057" max="1057" width="17.42578125" bestFit="1" customWidth="1"/>
    <col min="1058" max="1058" width="18.140625" bestFit="1" customWidth="1"/>
    <col min="1059" max="1059" width="15.5703125" bestFit="1" customWidth="1"/>
    <col min="1060" max="1060" width="20.7109375" bestFit="1" customWidth="1"/>
    <col min="1061" max="1061" width="17.42578125" bestFit="1" customWidth="1"/>
    <col min="1062" max="1062" width="17.85546875" bestFit="1" customWidth="1"/>
    <col min="1063" max="1063" width="23.140625" bestFit="1" customWidth="1"/>
    <col min="1064" max="1064" width="14.28515625" bestFit="1" customWidth="1"/>
    <col min="1065" max="1065" width="18.42578125" bestFit="1" customWidth="1"/>
    <col min="1066" max="1066" width="24.28515625" bestFit="1" customWidth="1"/>
    <col min="1067" max="1067" width="19.5703125" bestFit="1" customWidth="1"/>
    <col min="1068" max="1068" width="18.5703125" bestFit="1" customWidth="1"/>
    <col min="1069" max="1069" width="22.85546875" bestFit="1" customWidth="1"/>
    <col min="1070" max="1070" width="15.7109375" bestFit="1" customWidth="1"/>
    <col min="1071" max="1071" width="26.5703125" bestFit="1" customWidth="1"/>
    <col min="1072" max="1072" width="18" bestFit="1" customWidth="1"/>
    <col min="1073" max="1073" width="18.7109375" bestFit="1" customWidth="1"/>
    <col min="1074" max="1074" width="21" bestFit="1" customWidth="1"/>
    <col min="1075" max="1075" width="14.7109375" bestFit="1" customWidth="1"/>
    <col min="1076" max="1076" width="18.42578125" bestFit="1" customWidth="1"/>
    <col min="1077" max="1077" width="20.42578125" bestFit="1" customWidth="1"/>
    <col min="1078" max="1078" width="18.28515625" bestFit="1" customWidth="1"/>
    <col min="1079" max="1079" width="22.140625" bestFit="1" customWidth="1"/>
    <col min="1080" max="1080" width="21.140625" bestFit="1" customWidth="1"/>
    <col min="1081" max="1081" width="15.42578125" bestFit="1" customWidth="1"/>
    <col min="1082" max="1082" width="21.42578125" bestFit="1" customWidth="1"/>
    <col min="1083" max="1083" width="20.28515625" bestFit="1" customWidth="1"/>
    <col min="1084" max="1084" width="21.42578125" bestFit="1" customWidth="1"/>
    <col min="1085" max="1085" width="15.7109375" bestFit="1" customWidth="1"/>
    <col min="1086" max="1086" width="21.42578125" bestFit="1" customWidth="1"/>
    <col min="1087" max="1087" width="26.28515625" bestFit="1" customWidth="1"/>
    <col min="1088" max="1088" width="19" bestFit="1" customWidth="1"/>
    <col min="1089" max="1089" width="20.85546875" bestFit="1" customWidth="1"/>
    <col min="1090" max="1090" width="22.28515625" bestFit="1" customWidth="1"/>
    <col min="1091" max="1091" width="16.140625" bestFit="1" customWidth="1"/>
    <col min="1092" max="1092" width="21.140625" bestFit="1" customWidth="1"/>
    <col min="1093" max="1093" width="24.140625" bestFit="1" customWidth="1"/>
    <col min="1094" max="1095" width="18.7109375" bestFit="1" customWidth="1"/>
    <col min="1096" max="1096" width="15" bestFit="1" customWidth="1"/>
    <col min="1097" max="1097" width="19" bestFit="1" customWidth="1"/>
    <col min="1098" max="1098" width="17.7109375" bestFit="1" customWidth="1"/>
    <col min="1099" max="1099" width="20.5703125" bestFit="1" customWidth="1"/>
    <col min="1100" max="1100" width="20.42578125" bestFit="1" customWidth="1"/>
    <col min="1101" max="1101" width="20.28515625" bestFit="1" customWidth="1"/>
    <col min="1102" max="1102" width="17.7109375" bestFit="1" customWidth="1"/>
    <col min="1103" max="1103" width="17.28515625" bestFit="1" customWidth="1"/>
    <col min="1104" max="1104" width="18.28515625" bestFit="1" customWidth="1"/>
    <col min="1105" max="1105" width="19.28515625" bestFit="1" customWidth="1"/>
    <col min="1106" max="1106" width="21.7109375" bestFit="1" customWidth="1"/>
    <col min="1107" max="1107" width="19.42578125" bestFit="1" customWidth="1"/>
    <col min="1108" max="1108" width="12.85546875" bestFit="1" customWidth="1"/>
    <col min="1109" max="1109" width="14.5703125" bestFit="1" customWidth="1"/>
    <col min="1110" max="1110" width="20.42578125" bestFit="1" customWidth="1"/>
    <col min="1111" max="1111" width="22.28515625" bestFit="1" customWidth="1"/>
    <col min="1112" max="1112" width="17" bestFit="1" customWidth="1"/>
    <col min="1113" max="1113" width="22" bestFit="1" customWidth="1"/>
    <col min="1114" max="1114" width="19.7109375" bestFit="1" customWidth="1"/>
    <col min="1115" max="1115" width="23.42578125" bestFit="1" customWidth="1"/>
    <col min="1116" max="1116" width="17.5703125" bestFit="1" customWidth="1"/>
    <col min="1117" max="1117" width="18.42578125" bestFit="1" customWidth="1"/>
    <col min="1118" max="1118" width="19.28515625" bestFit="1" customWidth="1"/>
    <col min="1119" max="1119" width="19.140625" bestFit="1" customWidth="1"/>
    <col min="1120" max="1120" width="19.5703125" bestFit="1" customWidth="1"/>
    <col min="1121" max="1121" width="18.7109375" bestFit="1" customWidth="1"/>
    <col min="1122" max="1122" width="21.7109375" bestFit="1" customWidth="1"/>
    <col min="1123" max="1123" width="21.5703125" bestFit="1" customWidth="1"/>
    <col min="1124" max="1124" width="17.28515625" bestFit="1" customWidth="1"/>
    <col min="1125" max="1125" width="22.42578125" bestFit="1" customWidth="1"/>
    <col min="1126" max="1126" width="21.42578125" bestFit="1" customWidth="1"/>
    <col min="1127" max="1127" width="16" bestFit="1" customWidth="1"/>
    <col min="1128" max="1128" width="20.28515625" bestFit="1" customWidth="1"/>
    <col min="1129" max="1129" width="23.28515625" bestFit="1" customWidth="1"/>
    <col min="1130" max="1130" width="17.7109375" bestFit="1" customWidth="1"/>
    <col min="1131" max="1131" width="18" bestFit="1" customWidth="1"/>
    <col min="1132" max="1132" width="15.140625" bestFit="1" customWidth="1"/>
    <col min="1133" max="1133" width="19" bestFit="1" customWidth="1"/>
    <col min="1134" max="1134" width="22.140625" bestFit="1" customWidth="1"/>
    <col min="1135" max="1135" width="20.42578125" bestFit="1" customWidth="1"/>
    <col min="1136" max="1136" width="16.7109375" bestFit="1" customWidth="1"/>
    <col min="1137" max="1137" width="23.42578125" bestFit="1" customWidth="1"/>
    <col min="1138" max="1138" width="20.7109375" bestFit="1" customWidth="1"/>
    <col min="1139" max="1139" width="21.5703125" bestFit="1" customWidth="1"/>
    <col min="1140" max="1140" width="17.85546875" bestFit="1" customWidth="1"/>
    <col min="1141" max="1141" width="19.140625" bestFit="1" customWidth="1"/>
    <col min="1142" max="1142" width="20" bestFit="1" customWidth="1"/>
    <col min="1143" max="1143" width="19" bestFit="1" customWidth="1"/>
    <col min="1144" max="1144" width="22.85546875" bestFit="1" customWidth="1"/>
    <col min="1145" max="1145" width="23.42578125" bestFit="1" customWidth="1"/>
    <col min="1146" max="1146" width="19.42578125" bestFit="1" customWidth="1"/>
    <col min="1147" max="1147" width="24" bestFit="1" customWidth="1"/>
    <col min="1148" max="1148" width="14.5703125" bestFit="1" customWidth="1"/>
    <col min="1149" max="1149" width="19" bestFit="1" customWidth="1"/>
    <col min="1150" max="1150" width="16.140625" bestFit="1" customWidth="1"/>
    <col min="1151" max="1151" width="20" bestFit="1" customWidth="1"/>
    <col min="1152" max="1152" width="20.140625" bestFit="1" customWidth="1"/>
    <col min="1153" max="1153" width="19.85546875" bestFit="1" customWidth="1"/>
    <col min="1154" max="1154" width="13.28515625" bestFit="1" customWidth="1"/>
    <col min="1155" max="1155" width="18" bestFit="1" customWidth="1"/>
    <col min="1156" max="1156" width="17.85546875" bestFit="1" customWidth="1"/>
    <col min="1157" max="1157" width="17.28515625" bestFit="1" customWidth="1"/>
    <col min="1158" max="1158" width="18.140625" bestFit="1" customWidth="1"/>
    <col min="1159" max="1160" width="18" bestFit="1" customWidth="1"/>
    <col min="1161" max="1161" width="17.42578125" bestFit="1" customWidth="1"/>
    <col min="1162" max="1162" width="18" bestFit="1" customWidth="1"/>
    <col min="1163" max="1163" width="23.5703125" bestFit="1" customWidth="1"/>
    <col min="1164" max="1164" width="20" bestFit="1" customWidth="1"/>
    <col min="1165" max="1165" width="17.85546875" bestFit="1" customWidth="1"/>
    <col min="1166" max="1166" width="20.42578125" bestFit="1" customWidth="1"/>
    <col min="1167" max="1168" width="13.140625" bestFit="1" customWidth="1"/>
    <col min="1169" max="1169" width="14.140625" bestFit="1" customWidth="1"/>
    <col min="1170" max="1170" width="24.28515625" bestFit="1" customWidth="1"/>
    <col min="1171" max="1171" width="19.7109375" bestFit="1" customWidth="1"/>
    <col min="1172" max="1172" width="17.42578125" bestFit="1" customWidth="1"/>
    <col min="1173" max="1173" width="23" bestFit="1" customWidth="1"/>
    <col min="1174" max="1174" width="27.85546875" bestFit="1" customWidth="1"/>
    <col min="1175" max="1175" width="17.85546875" bestFit="1" customWidth="1"/>
    <col min="1176" max="1176" width="23.140625" bestFit="1" customWidth="1"/>
    <col min="1177" max="1177" width="27.140625" bestFit="1" customWidth="1"/>
    <col min="1178" max="1178" width="19.42578125" bestFit="1" customWidth="1"/>
    <col min="1179" max="1179" width="21" bestFit="1" customWidth="1"/>
    <col min="1180" max="1180" width="20.28515625" bestFit="1" customWidth="1"/>
    <col min="1181" max="1181" width="24.28515625" bestFit="1" customWidth="1"/>
    <col min="1182" max="1182" width="22.42578125" bestFit="1" customWidth="1"/>
    <col min="1183" max="1183" width="17.42578125" bestFit="1" customWidth="1"/>
    <col min="1184" max="1184" width="21.42578125" bestFit="1" customWidth="1"/>
    <col min="1185" max="1185" width="23.5703125" bestFit="1" customWidth="1"/>
    <col min="1186" max="1186" width="21.5703125" bestFit="1" customWidth="1"/>
    <col min="1187" max="1187" width="18.7109375" bestFit="1" customWidth="1"/>
    <col min="1188" max="1188" width="21.42578125" bestFit="1" customWidth="1"/>
    <col min="1189" max="1189" width="19" bestFit="1" customWidth="1"/>
    <col min="1190" max="1190" width="17.42578125" bestFit="1" customWidth="1"/>
    <col min="1191" max="1191" width="24.7109375" bestFit="1" customWidth="1"/>
    <col min="1192" max="1192" width="19" bestFit="1" customWidth="1"/>
    <col min="1193" max="1193" width="21.7109375" bestFit="1" customWidth="1"/>
    <col min="1194" max="1194" width="17.85546875" bestFit="1" customWidth="1"/>
    <col min="1195" max="1195" width="18" bestFit="1" customWidth="1"/>
    <col min="1196" max="1196" width="24.5703125" bestFit="1" customWidth="1"/>
    <col min="1197" max="1197" width="18.7109375" bestFit="1" customWidth="1"/>
    <col min="1198" max="1198" width="23.42578125" bestFit="1" customWidth="1"/>
    <col min="1199" max="1199" width="19.42578125" bestFit="1" customWidth="1"/>
    <col min="1200" max="1200" width="23.42578125" bestFit="1" customWidth="1"/>
    <col min="1201" max="1201" width="24.85546875" bestFit="1" customWidth="1"/>
    <col min="1202" max="1202" width="20" bestFit="1" customWidth="1"/>
    <col min="1203" max="1203" width="21.140625" bestFit="1" customWidth="1"/>
    <col min="1204" max="1204" width="19" bestFit="1" customWidth="1"/>
    <col min="1205" max="1205" width="18" bestFit="1" customWidth="1"/>
    <col min="1206" max="1206" width="19" bestFit="1" customWidth="1"/>
    <col min="1207" max="1207" width="22.85546875" bestFit="1" customWidth="1"/>
    <col min="1208" max="1208" width="24.28515625" bestFit="1" customWidth="1"/>
    <col min="1209" max="1209" width="24" bestFit="1" customWidth="1"/>
    <col min="1210" max="1210" width="18.140625" bestFit="1" customWidth="1"/>
    <col min="1211" max="1211" width="17.85546875" bestFit="1" customWidth="1"/>
    <col min="1212" max="1212" width="18.85546875" bestFit="1" customWidth="1"/>
    <col min="1213" max="1213" width="20" bestFit="1" customWidth="1"/>
    <col min="1214" max="1214" width="24" bestFit="1" customWidth="1"/>
    <col min="1215" max="1215" width="29" bestFit="1" customWidth="1"/>
    <col min="1216" max="1216" width="20.140625" bestFit="1" customWidth="1"/>
    <col min="1217" max="1217" width="23.140625" bestFit="1" customWidth="1"/>
    <col min="1218" max="1218" width="18.140625" bestFit="1" customWidth="1"/>
    <col min="1219" max="1219" width="21.7109375" bestFit="1" customWidth="1"/>
    <col min="1220" max="1220" width="16.28515625" bestFit="1" customWidth="1"/>
    <col min="1221" max="1221" width="19" bestFit="1" customWidth="1"/>
    <col min="1222" max="1222" width="23.7109375" bestFit="1" customWidth="1"/>
    <col min="1223" max="1223" width="18.85546875" bestFit="1" customWidth="1"/>
    <col min="1224" max="1224" width="22.42578125" bestFit="1" customWidth="1"/>
    <col min="1225" max="1225" width="20.28515625" bestFit="1" customWidth="1"/>
    <col min="1226" max="1226" width="17.85546875" bestFit="1" customWidth="1"/>
    <col min="1227" max="1227" width="17" bestFit="1" customWidth="1"/>
    <col min="1228" max="1228" width="28.42578125" bestFit="1" customWidth="1"/>
    <col min="1229" max="1229" width="23" bestFit="1" customWidth="1"/>
    <col min="1230" max="1230" width="21.140625" bestFit="1" customWidth="1"/>
    <col min="1231" max="1231" width="20.42578125" bestFit="1" customWidth="1"/>
    <col min="1232" max="1233" width="21.7109375" bestFit="1" customWidth="1"/>
    <col min="1234" max="1234" width="22.42578125" bestFit="1" customWidth="1"/>
    <col min="1235" max="1235" width="19.28515625" bestFit="1" customWidth="1"/>
    <col min="1236" max="1236" width="23.28515625" bestFit="1" customWidth="1"/>
    <col min="1237" max="1237" width="15.5703125" bestFit="1" customWidth="1"/>
    <col min="1238" max="1238" width="19.5703125" bestFit="1" customWidth="1"/>
    <col min="1239" max="1239" width="20" bestFit="1" customWidth="1"/>
    <col min="1240" max="1240" width="25.140625" bestFit="1" customWidth="1"/>
    <col min="1241" max="1241" width="20.42578125" bestFit="1" customWidth="1"/>
    <col min="1242" max="1242" width="20.28515625" bestFit="1" customWidth="1"/>
    <col min="1243" max="1243" width="24.7109375" bestFit="1" customWidth="1"/>
    <col min="1244" max="1244" width="17.5703125" bestFit="1" customWidth="1"/>
    <col min="1245" max="1245" width="15.85546875" bestFit="1" customWidth="1"/>
    <col min="1246" max="1246" width="18.7109375" bestFit="1" customWidth="1"/>
    <col min="1247" max="1247" width="17.85546875" bestFit="1" customWidth="1"/>
    <col min="1248" max="1248" width="22.140625" bestFit="1" customWidth="1"/>
    <col min="1249" max="1249" width="26.140625" bestFit="1" customWidth="1"/>
    <col min="1250" max="1250" width="23.7109375" bestFit="1" customWidth="1"/>
    <col min="1251" max="1251" width="21.5703125" bestFit="1" customWidth="1"/>
    <col min="1252" max="1252" width="23.7109375" bestFit="1" customWidth="1"/>
    <col min="1253" max="1253" width="26" bestFit="1" customWidth="1"/>
    <col min="1254" max="1254" width="22.42578125" bestFit="1" customWidth="1"/>
    <col min="1255" max="1255" width="19" bestFit="1" customWidth="1"/>
    <col min="1256" max="1256" width="24.42578125" bestFit="1" customWidth="1"/>
    <col min="1257" max="1257" width="16.85546875" bestFit="1" customWidth="1"/>
    <col min="1258" max="1258" width="23.7109375" bestFit="1" customWidth="1"/>
    <col min="1259" max="1259" width="19.28515625" bestFit="1" customWidth="1"/>
    <col min="1260" max="1260" width="19.85546875" bestFit="1" customWidth="1"/>
    <col min="1261" max="1261" width="19.42578125" bestFit="1" customWidth="1"/>
    <col min="1262" max="1262" width="22.85546875" bestFit="1" customWidth="1"/>
    <col min="1263" max="1263" width="19.42578125" bestFit="1" customWidth="1"/>
    <col min="1264" max="1264" width="20.5703125" bestFit="1" customWidth="1"/>
    <col min="1265" max="1265" width="21.85546875" bestFit="1" customWidth="1"/>
    <col min="1266" max="1266" width="20.5703125" bestFit="1" customWidth="1"/>
    <col min="1267" max="1267" width="17.85546875" bestFit="1" customWidth="1"/>
    <col min="1268" max="1268" width="22.140625" bestFit="1" customWidth="1"/>
    <col min="1269" max="1269" width="21.85546875" bestFit="1" customWidth="1"/>
    <col min="1270" max="1270" width="21.42578125" bestFit="1" customWidth="1"/>
    <col min="1271" max="1271" width="20" bestFit="1" customWidth="1"/>
    <col min="1272" max="1272" width="20.42578125" bestFit="1" customWidth="1"/>
    <col min="1273" max="1273" width="19" bestFit="1" customWidth="1"/>
    <col min="1274" max="1274" width="22.140625" bestFit="1" customWidth="1"/>
    <col min="1275" max="1275" width="20.5703125" bestFit="1" customWidth="1"/>
    <col min="1276" max="1276" width="23" bestFit="1" customWidth="1"/>
    <col min="1277" max="1277" width="20.42578125" bestFit="1" customWidth="1"/>
    <col min="1278" max="1278" width="19" bestFit="1" customWidth="1"/>
    <col min="1279" max="1279" width="26.140625" bestFit="1" customWidth="1"/>
    <col min="1280" max="1280" width="19" bestFit="1" customWidth="1"/>
    <col min="1281" max="1281" width="18.85546875" bestFit="1" customWidth="1"/>
    <col min="1282" max="1283" width="21.5703125" bestFit="1" customWidth="1"/>
    <col min="1284" max="1284" width="23.85546875" bestFit="1" customWidth="1"/>
    <col min="1285" max="1285" width="21.7109375" bestFit="1" customWidth="1"/>
    <col min="1286" max="1286" width="22.28515625" bestFit="1" customWidth="1"/>
    <col min="1287" max="1287" width="25.5703125" bestFit="1" customWidth="1"/>
    <col min="1288" max="1288" width="18.140625" bestFit="1" customWidth="1"/>
    <col min="1289" max="1289" width="24.85546875" bestFit="1" customWidth="1"/>
    <col min="1290" max="1290" width="25.5703125" bestFit="1" customWidth="1"/>
    <col min="1291" max="1291" width="23.42578125" bestFit="1" customWidth="1"/>
    <col min="1292" max="1292" width="19.42578125" bestFit="1" customWidth="1"/>
    <col min="1293" max="1293" width="23.85546875" bestFit="1" customWidth="1"/>
    <col min="1294" max="1294" width="21.7109375" bestFit="1" customWidth="1"/>
    <col min="1295" max="1295" width="24" bestFit="1" customWidth="1"/>
    <col min="1296" max="1296" width="23.7109375" bestFit="1" customWidth="1"/>
    <col min="1297" max="1297" width="19.85546875" bestFit="1" customWidth="1"/>
    <col min="1298" max="1298" width="27.5703125" bestFit="1" customWidth="1"/>
    <col min="1299" max="1299" width="18.28515625" bestFit="1" customWidth="1"/>
    <col min="1300" max="1300" width="21.140625" bestFit="1" customWidth="1"/>
    <col min="1301" max="1301" width="15.5703125" bestFit="1" customWidth="1"/>
    <col min="1302" max="1302" width="23.5703125" bestFit="1" customWidth="1"/>
    <col min="1303" max="1303" width="19.28515625" bestFit="1" customWidth="1"/>
    <col min="1304" max="1304" width="18.7109375" bestFit="1" customWidth="1"/>
    <col min="1305" max="1305" width="24.140625" bestFit="1" customWidth="1"/>
    <col min="1306" max="1306" width="19" bestFit="1" customWidth="1"/>
    <col min="1307" max="1307" width="18.5703125" bestFit="1" customWidth="1"/>
    <col min="1308" max="1308" width="25.85546875" bestFit="1" customWidth="1"/>
    <col min="1309" max="1309" width="25" bestFit="1" customWidth="1"/>
    <col min="1310" max="1310" width="26.28515625" bestFit="1" customWidth="1"/>
    <col min="1311" max="1311" width="20.7109375" bestFit="1" customWidth="1"/>
    <col min="1312" max="1312" width="17" bestFit="1" customWidth="1"/>
    <col min="1313" max="1313" width="19.28515625" bestFit="1" customWidth="1"/>
    <col min="1314" max="1314" width="21.85546875" bestFit="1" customWidth="1"/>
    <col min="1315" max="1315" width="17.5703125" bestFit="1" customWidth="1"/>
    <col min="1316" max="1316" width="22.140625" bestFit="1" customWidth="1"/>
    <col min="1317" max="1317" width="18.140625" bestFit="1" customWidth="1"/>
    <col min="1318" max="1318" width="14.85546875" bestFit="1" customWidth="1"/>
    <col min="1319" max="1319" width="21" bestFit="1" customWidth="1"/>
    <col min="1320" max="1320" width="19.85546875" bestFit="1" customWidth="1"/>
    <col min="1321" max="1321" width="22.42578125" bestFit="1" customWidth="1"/>
    <col min="1322" max="1322" width="20.5703125" bestFit="1" customWidth="1"/>
    <col min="1323" max="1323" width="23" bestFit="1" customWidth="1"/>
    <col min="1324" max="1324" width="16.140625" bestFit="1" customWidth="1"/>
    <col min="1325" max="1325" width="22.140625" bestFit="1" customWidth="1"/>
    <col min="1326" max="1326" width="23.42578125" bestFit="1" customWidth="1"/>
    <col min="1327" max="1327" width="19.140625" bestFit="1" customWidth="1"/>
    <col min="1328" max="1328" width="16.7109375" bestFit="1" customWidth="1"/>
    <col min="1329" max="1329" width="15.42578125" bestFit="1" customWidth="1"/>
    <col min="1330" max="1330" width="20.7109375" bestFit="1" customWidth="1"/>
    <col min="1331" max="1331" width="19.42578125" bestFit="1" customWidth="1"/>
    <col min="1332" max="1332" width="21.42578125" bestFit="1" customWidth="1"/>
    <col min="1333" max="1333" width="23" bestFit="1" customWidth="1"/>
    <col min="1334" max="1334" width="19.7109375" bestFit="1" customWidth="1"/>
    <col min="1335" max="1335" width="21.140625" bestFit="1" customWidth="1"/>
    <col min="1336" max="1336" width="24.42578125" bestFit="1" customWidth="1"/>
    <col min="1337" max="1337" width="22.28515625" bestFit="1" customWidth="1"/>
    <col min="1338" max="1338" width="20.5703125" bestFit="1" customWidth="1"/>
    <col min="1339" max="1339" width="23" bestFit="1" customWidth="1"/>
    <col min="1340" max="1340" width="24.5703125" bestFit="1" customWidth="1"/>
    <col min="1341" max="1341" width="20.28515625" bestFit="1" customWidth="1"/>
    <col min="1342" max="1342" width="22" bestFit="1" customWidth="1"/>
    <col min="1343" max="1343" width="21.140625" bestFit="1" customWidth="1"/>
    <col min="1344" max="1344" width="21.5703125" bestFit="1" customWidth="1"/>
    <col min="1345" max="1345" width="19" bestFit="1" customWidth="1"/>
    <col min="1346" max="1346" width="16.140625" bestFit="1" customWidth="1"/>
    <col min="1347" max="1347" width="15.7109375" bestFit="1" customWidth="1"/>
    <col min="1348" max="1348" width="25.5703125" bestFit="1" customWidth="1"/>
    <col min="1349" max="1349" width="15" bestFit="1" customWidth="1"/>
    <col min="1350" max="1350" width="17.85546875" bestFit="1" customWidth="1"/>
    <col min="1351" max="1351" width="17.7109375" bestFit="1" customWidth="1"/>
    <col min="1352" max="1352" width="21.85546875" bestFit="1" customWidth="1"/>
    <col min="1353" max="1353" width="16.5703125" bestFit="1" customWidth="1"/>
    <col min="1354" max="1354" width="12.7109375" bestFit="1" customWidth="1"/>
    <col min="1355" max="1355" width="15.85546875" bestFit="1" customWidth="1"/>
    <col min="1356" max="1356" width="18.7109375" bestFit="1" customWidth="1"/>
    <col min="1357" max="1357" width="14.28515625" bestFit="1" customWidth="1"/>
    <col min="1358" max="1358" width="17" bestFit="1" customWidth="1"/>
    <col min="1359" max="1360" width="21.42578125" bestFit="1" customWidth="1"/>
    <col min="1361" max="1361" width="20.5703125" bestFit="1" customWidth="1"/>
    <col min="1362" max="1362" width="23.140625" bestFit="1" customWidth="1"/>
    <col min="1363" max="1363" width="26.140625" bestFit="1" customWidth="1"/>
    <col min="1364" max="1364" width="18.7109375" bestFit="1" customWidth="1"/>
    <col min="1365" max="1365" width="22.5703125" bestFit="1" customWidth="1"/>
    <col min="1366" max="1366" width="18.42578125" bestFit="1" customWidth="1"/>
    <col min="1367" max="1367" width="19.140625" bestFit="1" customWidth="1"/>
    <col min="1368" max="1368" width="24.42578125" bestFit="1" customWidth="1"/>
    <col min="1369" max="1369" width="19.42578125" bestFit="1" customWidth="1"/>
    <col min="1370" max="1370" width="19.7109375" bestFit="1" customWidth="1"/>
    <col min="1371" max="1371" width="19.42578125" bestFit="1" customWidth="1"/>
    <col min="1372" max="1372" width="18.28515625" bestFit="1" customWidth="1"/>
    <col min="1373" max="1373" width="16" bestFit="1" customWidth="1"/>
    <col min="1374" max="1374" width="18.85546875" bestFit="1" customWidth="1"/>
    <col min="1375" max="1375" width="18.140625" bestFit="1" customWidth="1"/>
    <col min="1376" max="1376" width="22.5703125" bestFit="1" customWidth="1"/>
    <col min="1377" max="1377" width="18.5703125" bestFit="1" customWidth="1"/>
    <col min="1378" max="1378" width="20.85546875" bestFit="1" customWidth="1"/>
    <col min="1379" max="1379" width="20" bestFit="1" customWidth="1"/>
    <col min="1380" max="1380" width="23.42578125" bestFit="1" customWidth="1"/>
    <col min="1381" max="1381" width="18.7109375" bestFit="1" customWidth="1"/>
    <col min="1382" max="1382" width="20.5703125" bestFit="1" customWidth="1"/>
    <col min="1383" max="1383" width="21" bestFit="1" customWidth="1"/>
    <col min="1384" max="1384" width="18.42578125" bestFit="1" customWidth="1"/>
    <col min="1385" max="1385" width="18.5703125" bestFit="1" customWidth="1"/>
    <col min="1386" max="1386" width="19.7109375" bestFit="1" customWidth="1"/>
    <col min="1387" max="1387" width="16.42578125" bestFit="1" customWidth="1"/>
    <col min="1388" max="1388" width="15.5703125" bestFit="1" customWidth="1"/>
    <col min="1389" max="1389" width="14.28515625" bestFit="1" customWidth="1"/>
    <col min="1390" max="1390" width="14.7109375" bestFit="1" customWidth="1"/>
    <col min="1391" max="1391" width="19.5703125" bestFit="1" customWidth="1"/>
    <col min="1392" max="1392" width="14.7109375" bestFit="1" customWidth="1"/>
    <col min="1393" max="1393" width="16.85546875" bestFit="1" customWidth="1"/>
    <col min="1394" max="1394" width="17.85546875" bestFit="1" customWidth="1"/>
    <col min="1395" max="1395" width="17.42578125" bestFit="1" customWidth="1"/>
    <col min="1396" max="1396" width="22.85546875" bestFit="1" customWidth="1"/>
    <col min="1397" max="1397" width="17.42578125" bestFit="1" customWidth="1"/>
    <col min="1398" max="1398" width="19.5703125" bestFit="1" customWidth="1"/>
    <col min="1399" max="1399" width="23.85546875" bestFit="1" customWidth="1"/>
    <col min="1400" max="1400" width="15.85546875" bestFit="1" customWidth="1"/>
    <col min="1401" max="1401" width="23.28515625" bestFit="1" customWidth="1"/>
    <col min="1402" max="1403" width="20" bestFit="1" customWidth="1"/>
    <col min="1404" max="1404" width="20.140625" bestFit="1" customWidth="1"/>
    <col min="1405" max="1405" width="17.28515625" bestFit="1" customWidth="1"/>
    <col min="1406" max="1406" width="20.5703125" bestFit="1" customWidth="1"/>
    <col min="1407" max="1407" width="21.85546875" bestFit="1" customWidth="1"/>
    <col min="1408" max="1408" width="15.140625" bestFit="1" customWidth="1"/>
    <col min="1409" max="1409" width="18.85546875" bestFit="1" customWidth="1"/>
    <col min="1410" max="1410" width="17.85546875" bestFit="1" customWidth="1"/>
    <col min="1411" max="1411" width="18.42578125" bestFit="1" customWidth="1"/>
    <col min="1412" max="1412" width="20" bestFit="1" customWidth="1"/>
    <col min="1413" max="1413" width="19.28515625" bestFit="1" customWidth="1"/>
    <col min="1414" max="1414" width="24" bestFit="1" customWidth="1"/>
    <col min="1415" max="1415" width="20.85546875" bestFit="1" customWidth="1"/>
    <col min="1416" max="1416" width="18.5703125" bestFit="1" customWidth="1"/>
    <col min="1417" max="1417" width="13.7109375" bestFit="1" customWidth="1"/>
    <col min="1418" max="1418" width="29.42578125" bestFit="1" customWidth="1"/>
    <col min="1419" max="1419" width="17.7109375" bestFit="1" customWidth="1"/>
    <col min="1420" max="1420" width="17.42578125" bestFit="1" customWidth="1"/>
    <col min="1421" max="1421" width="20.5703125" bestFit="1" customWidth="1"/>
    <col min="1422" max="1422" width="20.7109375" bestFit="1" customWidth="1"/>
    <col min="1423" max="1423" width="19.85546875" bestFit="1" customWidth="1"/>
    <col min="1424" max="1424" width="19.5703125" bestFit="1" customWidth="1"/>
    <col min="1425" max="1425" width="19.140625" bestFit="1" customWidth="1"/>
    <col min="1426" max="1426" width="23.7109375" bestFit="1" customWidth="1"/>
    <col min="1427" max="1427" width="23.5703125" bestFit="1" customWidth="1"/>
    <col min="1428" max="1428" width="18.5703125" bestFit="1" customWidth="1"/>
    <col min="1429" max="1429" width="23.5703125" bestFit="1" customWidth="1"/>
    <col min="1430" max="1430" width="20.140625" bestFit="1" customWidth="1"/>
    <col min="1431" max="1431" width="18.28515625" bestFit="1" customWidth="1"/>
    <col min="1432" max="1432" width="20.5703125" bestFit="1" customWidth="1"/>
    <col min="1433" max="1433" width="18.140625" bestFit="1" customWidth="1"/>
    <col min="1434" max="1434" width="21.7109375" bestFit="1" customWidth="1"/>
    <col min="1435" max="1435" width="18.7109375" bestFit="1" customWidth="1"/>
    <col min="1436" max="1436" width="18.85546875" bestFit="1" customWidth="1"/>
    <col min="1437" max="1437" width="15.5703125" bestFit="1" customWidth="1"/>
    <col min="1438" max="1438" width="21.140625" bestFit="1" customWidth="1"/>
    <col min="1439" max="1439" width="18.42578125" bestFit="1" customWidth="1"/>
    <col min="1440" max="1440" width="19" bestFit="1" customWidth="1"/>
    <col min="1441" max="1441" width="15.85546875" bestFit="1" customWidth="1"/>
    <col min="1442" max="1442" width="17.5703125" bestFit="1" customWidth="1"/>
    <col min="1443" max="1443" width="19.7109375" bestFit="1" customWidth="1"/>
    <col min="1444" max="1444" width="16.7109375" bestFit="1" customWidth="1"/>
    <col min="1445" max="1445" width="20.42578125" bestFit="1" customWidth="1"/>
    <col min="1446" max="1446" width="22.7109375" bestFit="1" customWidth="1"/>
    <col min="1447" max="1447" width="20.42578125" bestFit="1" customWidth="1"/>
    <col min="1448" max="1448" width="18.85546875" bestFit="1" customWidth="1"/>
    <col min="1449" max="1449" width="24.140625" bestFit="1" customWidth="1"/>
    <col min="1450" max="1450" width="16.85546875" bestFit="1" customWidth="1"/>
    <col min="1451" max="1451" width="23.85546875" bestFit="1" customWidth="1"/>
    <col min="1452" max="1452" width="19.140625" bestFit="1" customWidth="1"/>
    <col min="1453" max="1453" width="18.140625" bestFit="1" customWidth="1"/>
    <col min="1454" max="1454" width="20.85546875" bestFit="1" customWidth="1"/>
    <col min="1455" max="1455" width="21" bestFit="1" customWidth="1"/>
    <col min="1456" max="1456" width="19.5703125" bestFit="1" customWidth="1"/>
    <col min="1457" max="1457" width="15.42578125" bestFit="1" customWidth="1"/>
    <col min="1458" max="1458" width="22.7109375" bestFit="1" customWidth="1"/>
    <col min="1459" max="1459" width="16.7109375" bestFit="1" customWidth="1"/>
    <col min="1460" max="1460" width="22" bestFit="1" customWidth="1"/>
    <col min="1461" max="1461" width="18.140625" bestFit="1" customWidth="1"/>
    <col min="1462" max="1462" width="19" bestFit="1" customWidth="1"/>
    <col min="1463" max="1463" width="17.85546875" bestFit="1" customWidth="1"/>
    <col min="1464" max="1464" width="16.7109375" bestFit="1" customWidth="1"/>
    <col min="1465" max="1465" width="15.5703125" bestFit="1" customWidth="1"/>
    <col min="1466" max="1466" width="21" bestFit="1" customWidth="1"/>
    <col min="1467" max="1467" width="24.7109375" bestFit="1" customWidth="1"/>
    <col min="1468" max="1468" width="23.140625" bestFit="1" customWidth="1"/>
    <col min="1469" max="1469" width="19.28515625" bestFit="1" customWidth="1"/>
    <col min="1470" max="1470" width="18.42578125" bestFit="1" customWidth="1"/>
    <col min="1471" max="1471" width="20" bestFit="1" customWidth="1"/>
    <col min="1472" max="1472" width="25.85546875" bestFit="1" customWidth="1"/>
    <col min="1473" max="1473" width="21.140625" bestFit="1" customWidth="1"/>
    <col min="1474" max="1474" width="15.28515625" bestFit="1" customWidth="1"/>
    <col min="1475" max="1475" width="19.42578125" bestFit="1" customWidth="1"/>
    <col min="1476" max="1476" width="15.28515625" bestFit="1" customWidth="1"/>
    <col min="1477" max="1477" width="15.85546875" bestFit="1" customWidth="1"/>
    <col min="1478" max="1478" width="17.5703125" bestFit="1" customWidth="1"/>
    <col min="1479" max="1479" width="19.5703125" bestFit="1" customWidth="1"/>
    <col min="1480" max="1480" width="19.85546875" bestFit="1" customWidth="1"/>
    <col min="1481" max="1481" width="27.85546875" bestFit="1" customWidth="1"/>
    <col min="1482" max="1482" width="19.5703125" bestFit="1" customWidth="1"/>
    <col min="1483" max="1483" width="23" bestFit="1" customWidth="1"/>
    <col min="1484" max="1484" width="17.7109375" bestFit="1" customWidth="1"/>
    <col min="1485" max="1485" width="18.85546875" bestFit="1" customWidth="1"/>
    <col min="1486" max="1486" width="20.85546875" bestFit="1" customWidth="1"/>
    <col min="1487" max="1487" width="17" bestFit="1" customWidth="1"/>
    <col min="1488" max="1488" width="22.5703125" bestFit="1" customWidth="1"/>
    <col min="1489" max="1489" width="20.5703125" bestFit="1" customWidth="1"/>
    <col min="1490" max="1490" width="15.7109375" bestFit="1" customWidth="1"/>
    <col min="1491" max="1491" width="18.28515625" bestFit="1" customWidth="1"/>
    <col min="1492" max="1492" width="19.85546875" bestFit="1" customWidth="1"/>
    <col min="1493" max="1494" width="19.42578125" bestFit="1" customWidth="1"/>
    <col min="1495" max="1495" width="14" bestFit="1" customWidth="1"/>
    <col min="1496" max="1496" width="15.5703125" bestFit="1" customWidth="1"/>
    <col min="1497" max="1497" width="16.85546875" bestFit="1" customWidth="1"/>
    <col min="1498" max="1498" width="21.85546875" bestFit="1" customWidth="1"/>
    <col min="1499" max="1499" width="18.42578125" bestFit="1" customWidth="1"/>
    <col min="1500" max="1500" width="22.85546875" bestFit="1" customWidth="1"/>
    <col min="1501" max="1501" width="19.5703125" bestFit="1" customWidth="1"/>
    <col min="1502" max="1502" width="18.5703125" bestFit="1" customWidth="1"/>
    <col min="1503" max="1503" width="21.42578125" bestFit="1" customWidth="1"/>
    <col min="1504" max="1504" width="14.85546875" bestFit="1" customWidth="1"/>
    <col min="1505" max="1505" width="23.7109375" bestFit="1" customWidth="1"/>
    <col min="1506" max="1506" width="18.85546875" bestFit="1" customWidth="1"/>
    <col min="1507" max="1507" width="20.140625" bestFit="1" customWidth="1"/>
    <col min="1508" max="1508" width="15.85546875" bestFit="1" customWidth="1"/>
    <col min="1509" max="1509" width="18.5703125" bestFit="1" customWidth="1"/>
    <col min="1510" max="1511" width="17.7109375" bestFit="1" customWidth="1"/>
    <col min="1512" max="1512" width="20.42578125" bestFit="1" customWidth="1"/>
    <col min="1513" max="1513" width="25.85546875" bestFit="1" customWidth="1"/>
    <col min="1514" max="1514" width="20.42578125" bestFit="1" customWidth="1"/>
    <col min="1515" max="1515" width="19.5703125" bestFit="1" customWidth="1"/>
    <col min="1516" max="1516" width="20.28515625" bestFit="1" customWidth="1"/>
    <col min="1517" max="1517" width="16.7109375" bestFit="1" customWidth="1"/>
    <col min="1518" max="1518" width="18.5703125" bestFit="1" customWidth="1"/>
    <col min="1519" max="1519" width="21.5703125" bestFit="1" customWidth="1"/>
    <col min="1520" max="1520" width="17" bestFit="1" customWidth="1"/>
    <col min="1521" max="1521" width="19" bestFit="1" customWidth="1"/>
    <col min="1522" max="1522" width="17.85546875" bestFit="1" customWidth="1"/>
    <col min="1523" max="1523" width="22.42578125" bestFit="1" customWidth="1"/>
    <col min="1524" max="1524" width="19.42578125" bestFit="1" customWidth="1"/>
    <col min="1525" max="1525" width="16.7109375" bestFit="1" customWidth="1"/>
    <col min="1526" max="1526" width="19.140625" bestFit="1" customWidth="1"/>
    <col min="1527" max="1527" width="18.140625" bestFit="1" customWidth="1"/>
    <col min="1528" max="1528" width="21.5703125" bestFit="1" customWidth="1"/>
    <col min="1529" max="1529" width="21" bestFit="1" customWidth="1"/>
    <col min="1530" max="1530" width="20" bestFit="1" customWidth="1"/>
    <col min="1531" max="1531" width="17.7109375" bestFit="1" customWidth="1"/>
    <col min="1532" max="1532" width="18.28515625" bestFit="1" customWidth="1"/>
    <col min="1533" max="1533" width="16.28515625" bestFit="1" customWidth="1"/>
    <col min="1534" max="1534" width="21.5703125" bestFit="1" customWidth="1"/>
    <col min="1535" max="1535" width="20.28515625" bestFit="1" customWidth="1"/>
    <col min="1536" max="1536" width="19.140625" bestFit="1" customWidth="1"/>
    <col min="1537" max="1537" width="17.28515625" bestFit="1" customWidth="1"/>
    <col min="1538" max="1538" width="19.28515625" bestFit="1" customWidth="1"/>
    <col min="1539" max="1539" width="24.85546875" bestFit="1" customWidth="1"/>
    <col min="1540" max="1540" width="15.85546875" bestFit="1" customWidth="1"/>
    <col min="1541" max="1541" width="18" bestFit="1" customWidth="1"/>
    <col min="1542" max="1542" width="28.7109375" bestFit="1" customWidth="1"/>
    <col min="1543" max="1543" width="16.5703125" bestFit="1" customWidth="1"/>
    <col min="1544" max="1544" width="18" bestFit="1" customWidth="1"/>
    <col min="1545" max="1545" width="15.5703125" bestFit="1" customWidth="1"/>
    <col min="1546" max="1546" width="16.140625" bestFit="1" customWidth="1"/>
    <col min="1547" max="1547" width="19.5703125" bestFit="1" customWidth="1"/>
    <col min="1548" max="1548" width="17" bestFit="1" customWidth="1"/>
    <col min="1549" max="1549" width="16" bestFit="1" customWidth="1"/>
    <col min="1550" max="1550" width="19.42578125" bestFit="1" customWidth="1"/>
    <col min="1551" max="1551" width="21.42578125" bestFit="1" customWidth="1"/>
    <col min="1552" max="1552" width="21.140625" bestFit="1" customWidth="1"/>
    <col min="1553" max="1553" width="26" bestFit="1" customWidth="1"/>
    <col min="1554" max="1554" width="19.42578125" bestFit="1" customWidth="1"/>
    <col min="1555" max="1555" width="20.28515625" bestFit="1" customWidth="1"/>
    <col min="1556" max="1556" width="18" bestFit="1" customWidth="1"/>
    <col min="1557" max="1557" width="23.5703125" bestFit="1" customWidth="1"/>
    <col min="1558" max="1558" width="19.5703125" bestFit="1" customWidth="1"/>
    <col min="1559" max="1559" width="19.140625" bestFit="1" customWidth="1"/>
    <col min="1560" max="1560" width="21.5703125" bestFit="1" customWidth="1"/>
    <col min="1561" max="1561" width="18.42578125" bestFit="1" customWidth="1"/>
    <col min="1562" max="1562" width="16.42578125" bestFit="1" customWidth="1"/>
    <col min="1563" max="1563" width="15.5703125" bestFit="1" customWidth="1"/>
    <col min="1564" max="1564" width="21.5703125" bestFit="1" customWidth="1"/>
    <col min="1565" max="1565" width="20.28515625" bestFit="1" customWidth="1"/>
    <col min="1566" max="1566" width="19" bestFit="1" customWidth="1"/>
    <col min="1567" max="1567" width="15.85546875" bestFit="1" customWidth="1"/>
    <col min="1568" max="1568" width="21.140625" bestFit="1" customWidth="1"/>
    <col min="1569" max="1569" width="24.42578125" bestFit="1" customWidth="1"/>
    <col min="1570" max="1570" width="20.5703125" bestFit="1" customWidth="1"/>
    <col min="1571" max="1571" width="17.85546875" bestFit="1" customWidth="1"/>
    <col min="1572" max="1572" width="15.42578125" bestFit="1" customWidth="1"/>
    <col min="1573" max="1573" width="24.5703125" bestFit="1" customWidth="1"/>
    <col min="1574" max="1574" width="20.42578125" bestFit="1" customWidth="1"/>
    <col min="1575" max="1575" width="16.140625" bestFit="1" customWidth="1"/>
    <col min="1576" max="1576" width="18.5703125" bestFit="1" customWidth="1"/>
    <col min="1577" max="1577" width="14.42578125" bestFit="1" customWidth="1"/>
    <col min="1578" max="1578" width="20.42578125" bestFit="1" customWidth="1"/>
    <col min="1579" max="1579" width="19.42578125" bestFit="1" customWidth="1"/>
    <col min="1580" max="1580" width="16.85546875" bestFit="1" customWidth="1"/>
    <col min="1581" max="1582" width="18.5703125" bestFit="1" customWidth="1"/>
    <col min="1583" max="1583" width="18.140625" bestFit="1" customWidth="1"/>
    <col min="1584" max="1584" width="20.5703125" bestFit="1" customWidth="1"/>
    <col min="1585" max="1585" width="21" bestFit="1" customWidth="1"/>
    <col min="1586" max="1586" width="17.28515625" bestFit="1" customWidth="1"/>
    <col min="1587" max="1587" width="20.42578125" bestFit="1" customWidth="1"/>
    <col min="1588" max="1588" width="15.5703125" bestFit="1" customWidth="1"/>
    <col min="1589" max="1589" width="22.42578125" bestFit="1" customWidth="1"/>
    <col min="1590" max="1590" width="15.140625" bestFit="1" customWidth="1"/>
    <col min="1591" max="1591" width="20.7109375" bestFit="1" customWidth="1"/>
    <col min="1592" max="1592" width="14.140625" bestFit="1" customWidth="1"/>
    <col min="1593" max="1593" width="17.7109375" bestFit="1" customWidth="1"/>
    <col min="1594" max="1594" width="21.5703125" bestFit="1" customWidth="1"/>
    <col min="1595" max="1595" width="19.5703125" bestFit="1" customWidth="1"/>
    <col min="1596" max="1596" width="17.85546875" bestFit="1" customWidth="1"/>
    <col min="1597" max="1597" width="20.85546875" bestFit="1" customWidth="1"/>
    <col min="1598" max="1598" width="18.7109375" bestFit="1" customWidth="1"/>
    <col min="1599" max="1599" width="29.42578125" bestFit="1" customWidth="1"/>
    <col min="1600" max="1600" width="20.140625" bestFit="1" customWidth="1"/>
    <col min="1601" max="1601" width="17.42578125" bestFit="1" customWidth="1"/>
    <col min="1602" max="1602" width="18.85546875" bestFit="1" customWidth="1"/>
    <col min="1603" max="1603" width="20.5703125" bestFit="1" customWidth="1"/>
    <col min="1604" max="1604" width="18.140625" bestFit="1" customWidth="1"/>
    <col min="1605" max="1605" width="22.85546875" bestFit="1" customWidth="1"/>
    <col min="1606" max="1606" width="15.28515625" bestFit="1" customWidth="1"/>
    <col min="1607" max="1607" width="26.7109375" bestFit="1" customWidth="1"/>
    <col min="1608" max="1608" width="18.28515625" bestFit="1" customWidth="1"/>
    <col min="1609" max="1609" width="20.7109375" bestFit="1" customWidth="1"/>
    <col min="1610" max="1610" width="17.5703125" bestFit="1" customWidth="1"/>
    <col min="1611" max="1611" width="17" bestFit="1" customWidth="1"/>
    <col min="1612" max="1612" width="19.85546875" bestFit="1" customWidth="1"/>
    <col min="1613" max="1613" width="19.28515625" bestFit="1" customWidth="1"/>
    <col min="1614" max="1614" width="19.140625" bestFit="1" customWidth="1"/>
    <col min="1615" max="1615" width="22" bestFit="1" customWidth="1"/>
    <col min="1616" max="1616" width="21.85546875" bestFit="1" customWidth="1"/>
    <col min="1617" max="1617" width="18.42578125" bestFit="1" customWidth="1"/>
    <col min="1618" max="1618" width="23.42578125" bestFit="1" customWidth="1"/>
    <col min="1619" max="1619" width="16" bestFit="1" customWidth="1"/>
    <col min="1620" max="1620" width="18.85546875" bestFit="1" customWidth="1"/>
    <col min="1621" max="1621" width="23.28515625" bestFit="1" customWidth="1"/>
    <col min="1622" max="1622" width="17.7109375" bestFit="1" customWidth="1"/>
    <col min="1623" max="1623" width="18.5703125" bestFit="1" customWidth="1"/>
    <col min="1624" max="1624" width="17.7109375" bestFit="1" customWidth="1"/>
    <col min="1625" max="1625" width="22.140625" bestFit="1" customWidth="1"/>
    <col min="1626" max="1626" width="19.7109375" bestFit="1" customWidth="1"/>
    <col min="1627" max="1627" width="20.42578125" bestFit="1" customWidth="1"/>
    <col min="1628" max="1628" width="18.140625" bestFit="1" customWidth="1"/>
    <col min="1629" max="1629" width="16.7109375" bestFit="1" customWidth="1"/>
    <col min="1630" max="1630" width="19.28515625" bestFit="1" customWidth="1"/>
    <col min="1631" max="1631" width="18.85546875" bestFit="1" customWidth="1"/>
    <col min="1632" max="1632" width="15" bestFit="1" customWidth="1"/>
    <col min="1633" max="1633" width="22" bestFit="1" customWidth="1"/>
    <col min="1634" max="1634" width="24.5703125" bestFit="1" customWidth="1"/>
    <col min="1635" max="1635" width="18" bestFit="1" customWidth="1"/>
    <col min="1636" max="1636" width="22.85546875" bestFit="1" customWidth="1"/>
    <col min="1637" max="1637" width="17.7109375" bestFit="1" customWidth="1"/>
    <col min="1638" max="1638" width="19.28515625" bestFit="1" customWidth="1"/>
    <col min="1639" max="1639" width="20.140625" bestFit="1" customWidth="1"/>
    <col min="1640" max="1640" width="14.85546875" bestFit="1" customWidth="1"/>
    <col min="1641" max="1641" width="21.42578125" bestFit="1" customWidth="1"/>
    <col min="1642" max="1642" width="20.7109375" bestFit="1" customWidth="1"/>
    <col min="1643" max="1643" width="20.5703125" bestFit="1" customWidth="1"/>
    <col min="1644" max="1644" width="19.7109375" bestFit="1" customWidth="1"/>
    <col min="1645" max="1645" width="25.28515625" bestFit="1" customWidth="1"/>
    <col min="1646" max="1646" width="14.28515625" bestFit="1" customWidth="1"/>
    <col min="1647" max="1647" width="20.7109375" bestFit="1" customWidth="1"/>
    <col min="1648" max="1648" width="19.85546875" bestFit="1" customWidth="1"/>
    <col min="1649" max="1649" width="21.140625" bestFit="1" customWidth="1"/>
    <col min="1650" max="1650" width="20" bestFit="1" customWidth="1"/>
    <col min="1651" max="1651" width="19.7109375" bestFit="1" customWidth="1"/>
    <col min="1652" max="1652" width="21.42578125" bestFit="1" customWidth="1"/>
    <col min="1653" max="1653" width="21.5703125" bestFit="1" customWidth="1"/>
    <col min="1654" max="1654" width="18.140625" bestFit="1" customWidth="1"/>
    <col min="1655" max="1655" width="21.7109375" bestFit="1" customWidth="1"/>
    <col min="1656" max="1656" width="19.7109375" bestFit="1" customWidth="1"/>
    <col min="1657" max="1657" width="18.5703125" bestFit="1" customWidth="1"/>
    <col min="1658" max="1658" width="19.140625" bestFit="1" customWidth="1"/>
    <col min="1659" max="1659" width="20.28515625" bestFit="1" customWidth="1"/>
    <col min="1660" max="1660" width="27" bestFit="1" customWidth="1"/>
    <col min="1661" max="1661" width="18.7109375" bestFit="1" customWidth="1"/>
    <col min="1662" max="1662" width="23" bestFit="1" customWidth="1"/>
    <col min="1663" max="1663" width="24.140625" bestFit="1" customWidth="1"/>
    <col min="1664" max="1664" width="17.42578125" bestFit="1" customWidth="1"/>
    <col min="1665" max="1665" width="24.28515625" bestFit="1" customWidth="1"/>
    <col min="1666" max="1666" width="16.42578125" bestFit="1" customWidth="1"/>
    <col min="1667" max="1667" width="21.5703125" bestFit="1" customWidth="1"/>
    <col min="1668" max="1668" width="20.28515625" bestFit="1" customWidth="1"/>
    <col min="1669" max="1669" width="19.140625" bestFit="1" customWidth="1"/>
    <col min="1670" max="1670" width="16.85546875" bestFit="1" customWidth="1"/>
    <col min="1671" max="1671" width="19.85546875" bestFit="1" customWidth="1"/>
    <col min="1672" max="1672" width="21.85546875" bestFit="1" customWidth="1"/>
    <col min="1673" max="1673" width="22.42578125" bestFit="1" customWidth="1"/>
    <col min="1674" max="1674" width="25.5703125" bestFit="1" customWidth="1"/>
    <col min="1675" max="1675" width="15.85546875" bestFit="1" customWidth="1"/>
    <col min="1676" max="1676" width="19" bestFit="1" customWidth="1"/>
    <col min="1677" max="1677" width="18.85546875" bestFit="1" customWidth="1"/>
    <col min="1678" max="1678" width="22" bestFit="1" customWidth="1"/>
    <col min="1679" max="1679" width="22.5703125" bestFit="1" customWidth="1"/>
    <col min="1680" max="1680" width="21" bestFit="1" customWidth="1"/>
    <col min="1681" max="1681" width="20.140625" bestFit="1" customWidth="1"/>
    <col min="1682" max="1682" width="22.140625" bestFit="1" customWidth="1"/>
    <col min="1683" max="1683" width="16.28515625" bestFit="1" customWidth="1"/>
    <col min="1684" max="1684" width="15.42578125" bestFit="1" customWidth="1"/>
    <col min="1685" max="1685" width="21.7109375" bestFit="1" customWidth="1"/>
    <col min="1686" max="1686" width="18.28515625" bestFit="1" customWidth="1"/>
    <col min="1687" max="1687" width="23.5703125" bestFit="1" customWidth="1"/>
    <col min="1688" max="1688" width="23.7109375" bestFit="1" customWidth="1"/>
    <col min="1689" max="1689" width="18.28515625" bestFit="1" customWidth="1"/>
    <col min="1690" max="1690" width="14.85546875" bestFit="1" customWidth="1"/>
    <col min="1691" max="1691" width="22.85546875" bestFit="1" customWidth="1"/>
    <col min="1692" max="1692" width="16.42578125" bestFit="1" customWidth="1"/>
    <col min="1693" max="1693" width="18.7109375" bestFit="1" customWidth="1"/>
    <col min="1694" max="1694" width="22.42578125" bestFit="1" customWidth="1"/>
    <col min="1695" max="1695" width="22.85546875" bestFit="1" customWidth="1"/>
    <col min="1696" max="1696" width="15.85546875" bestFit="1" customWidth="1"/>
    <col min="1697" max="1697" width="17" bestFit="1" customWidth="1"/>
    <col min="1698" max="1698" width="21.85546875" bestFit="1" customWidth="1"/>
    <col min="1699" max="1700" width="20" bestFit="1" customWidth="1"/>
    <col min="1701" max="1701" width="21" bestFit="1" customWidth="1"/>
    <col min="1702" max="1702" width="22" bestFit="1" customWidth="1"/>
    <col min="1703" max="1703" width="23" bestFit="1" customWidth="1"/>
    <col min="1704" max="1704" width="18.7109375" bestFit="1" customWidth="1"/>
    <col min="1705" max="1705" width="25.5703125" bestFit="1" customWidth="1"/>
    <col min="1706" max="1706" width="24.85546875" bestFit="1" customWidth="1"/>
    <col min="1707" max="1707" width="24.28515625" bestFit="1" customWidth="1"/>
    <col min="1708" max="1708" width="21.140625" bestFit="1" customWidth="1"/>
    <col min="1709" max="1709" width="18.42578125" bestFit="1" customWidth="1"/>
    <col min="1710" max="1710" width="22.7109375" bestFit="1" customWidth="1"/>
    <col min="1711" max="1711" width="17.7109375" bestFit="1" customWidth="1"/>
    <col min="1712" max="1712" width="17.85546875" bestFit="1" customWidth="1"/>
    <col min="1713" max="1713" width="21.7109375" bestFit="1" customWidth="1"/>
    <col min="1714" max="1714" width="24.7109375" bestFit="1" customWidth="1"/>
    <col min="1715" max="1715" width="15.42578125" bestFit="1" customWidth="1"/>
    <col min="1716" max="1716" width="14.7109375" bestFit="1" customWidth="1"/>
    <col min="1717" max="1717" width="24" bestFit="1" customWidth="1"/>
    <col min="1718" max="1718" width="19.140625" bestFit="1" customWidth="1"/>
    <col min="1719" max="1719" width="19.5703125" bestFit="1" customWidth="1"/>
    <col min="1720" max="1720" width="19" bestFit="1" customWidth="1"/>
    <col min="1721" max="1721" width="19.5703125" bestFit="1" customWidth="1"/>
    <col min="1722" max="1722" width="22.42578125" bestFit="1" customWidth="1"/>
    <col min="1723" max="1723" width="16" bestFit="1" customWidth="1"/>
    <col min="1724" max="1724" width="21.7109375" bestFit="1" customWidth="1"/>
    <col min="1725" max="1725" width="21.140625" bestFit="1" customWidth="1"/>
    <col min="1726" max="1726" width="23.140625" bestFit="1" customWidth="1"/>
    <col min="1727" max="1727" width="20.5703125" bestFit="1" customWidth="1"/>
    <col min="1728" max="1728" width="15.7109375" bestFit="1" customWidth="1"/>
    <col min="1729" max="1729" width="22.85546875" bestFit="1" customWidth="1"/>
    <col min="1730" max="1730" width="18.7109375" bestFit="1" customWidth="1"/>
    <col min="1731" max="1731" width="16.28515625" bestFit="1" customWidth="1"/>
    <col min="1732" max="1732" width="18" bestFit="1" customWidth="1"/>
    <col min="1733" max="1733" width="18.42578125" bestFit="1" customWidth="1"/>
    <col min="1734" max="1734" width="16.28515625" bestFit="1" customWidth="1"/>
    <col min="1735" max="1735" width="17.7109375" bestFit="1" customWidth="1"/>
    <col min="1736" max="1736" width="18.140625" bestFit="1" customWidth="1"/>
    <col min="1737" max="1737" width="16.7109375" bestFit="1" customWidth="1"/>
    <col min="1738" max="1738" width="17.28515625" bestFit="1" customWidth="1"/>
    <col min="1739" max="1739" width="20.7109375" bestFit="1" customWidth="1"/>
    <col min="1740" max="1740" width="21.7109375" bestFit="1" customWidth="1"/>
    <col min="1741" max="1741" width="12.7109375" bestFit="1" customWidth="1"/>
    <col min="1742" max="1742" width="16.140625" bestFit="1" customWidth="1"/>
    <col min="1743" max="1743" width="23.140625" bestFit="1" customWidth="1"/>
    <col min="1744" max="1744" width="22" bestFit="1" customWidth="1"/>
    <col min="1745" max="1745" width="22.28515625" bestFit="1" customWidth="1"/>
    <col min="1746" max="1746" width="20.85546875" bestFit="1" customWidth="1"/>
    <col min="1747" max="1747" width="26.28515625" bestFit="1" customWidth="1"/>
    <col min="1748" max="1748" width="30.140625" bestFit="1" customWidth="1"/>
    <col min="1749" max="1749" width="18.140625" bestFit="1" customWidth="1"/>
    <col min="1750" max="1750" width="22.140625" bestFit="1" customWidth="1"/>
    <col min="1751" max="1751" width="26.28515625" bestFit="1" customWidth="1"/>
    <col min="1752" max="1752" width="19.42578125" bestFit="1" customWidth="1"/>
    <col min="1753" max="1753" width="17.7109375" bestFit="1" customWidth="1"/>
    <col min="1754" max="1754" width="14.5703125" bestFit="1" customWidth="1"/>
    <col min="1755" max="1755" width="16.5703125" bestFit="1" customWidth="1"/>
    <col min="1756" max="1756" width="11.85546875" bestFit="1" customWidth="1"/>
    <col min="1757" max="1757" width="19.5703125" bestFit="1" customWidth="1"/>
    <col min="1758" max="1758" width="19" bestFit="1" customWidth="1"/>
    <col min="1759" max="1759" width="22.85546875" bestFit="1" customWidth="1"/>
    <col min="1760" max="1760" width="20.5703125" bestFit="1" customWidth="1"/>
    <col min="1761" max="1761" width="15" bestFit="1" customWidth="1"/>
    <col min="1762" max="1762" width="20.42578125" bestFit="1" customWidth="1"/>
    <col min="1763" max="1763" width="20.28515625" bestFit="1" customWidth="1"/>
    <col min="1764" max="1764" width="22" bestFit="1" customWidth="1"/>
    <col min="1765" max="1765" width="20" bestFit="1" customWidth="1"/>
    <col min="1766" max="1766" width="16.5703125" bestFit="1" customWidth="1"/>
    <col min="1767" max="1767" width="19" bestFit="1" customWidth="1"/>
    <col min="1768" max="1769" width="17.7109375" bestFit="1" customWidth="1"/>
    <col min="1770" max="1770" width="23.5703125" bestFit="1" customWidth="1"/>
    <col min="1771" max="1771" width="20.28515625" bestFit="1" customWidth="1"/>
    <col min="1772" max="1772" width="17.85546875" bestFit="1" customWidth="1"/>
    <col min="1773" max="1773" width="15.28515625" bestFit="1" customWidth="1"/>
    <col min="1774" max="1774" width="19.85546875" bestFit="1" customWidth="1"/>
    <col min="1775" max="1775" width="20.85546875" bestFit="1" customWidth="1"/>
    <col min="1776" max="1776" width="27.28515625" bestFit="1" customWidth="1"/>
    <col min="1777" max="1777" width="15.85546875" bestFit="1" customWidth="1"/>
    <col min="1778" max="1778" width="21.7109375" bestFit="1" customWidth="1"/>
    <col min="1779" max="1779" width="22.85546875" bestFit="1" customWidth="1"/>
    <col min="1780" max="1780" width="17.42578125" bestFit="1" customWidth="1"/>
    <col min="1781" max="1781" width="18.140625" bestFit="1" customWidth="1"/>
    <col min="1782" max="1782" width="20.28515625" bestFit="1" customWidth="1"/>
    <col min="1783" max="1783" width="22" bestFit="1" customWidth="1"/>
    <col min="1784" max="1784" width="21.85546875" bestFit="1" customWidth="1"/>
    <col min="1785" max="1785" width="16.85546875" bestFit="1" customWidth="1"/>
    <col min="1786" max="1786" width="18.5703125" bestFit="1" customWidth="1"/>
    <col min="1787" max="1787" width="20.140625" bestFit="1" customWidth="1"/>
    <col min="1788" max="1788" width="18.140625" bestFit="1" customWidth="1"/>
    <col min="1789" max="1789" width="23" bestFit="1" customWidth="1"/>
    <col min="1790" max="1790" width="20.28515625" bestFit="1" customWidth="1"/>
    <col min="1791" max="1791" width="19" bestFit="1" customWidth="1"/>
    <col min="1792" max="1792" width="17.28515625" bestFit="1" customWidth="1"/>
    <col min="1793" max="1793" width="20.42578125" bestFit="1" customWidth="1"/>
    <col min="1794" max="1794" width="15.140625" bestFit="1" customWidth="1"/>
    <col min="1795" max="1795" width="18.28515625" bestFit="1" customWidth="1"/>
    <col min="1796" max="1796" width="18" bestFit="1" customWidth="1"/>
    <col min="1797" max="1797" width="18.5703125" bestFit="1" customWidth="1"/>
    <col min="1798" max="1798" width="18.42578125" bestFit="1" customWidth="1"/>
    <col min="1799" max="1799" width="23" bestFit="1" customWidth="1"/>
    <col min="1800" max="1800" width="17.42578125" bestFit="1" customWidth="1"/>
    <col min="1801" max="1801" width="19.7109375" bestFit="1" customWidth="1"/>
    <col min="1802" max="1802" width="18.42578125" bestFit="1" customWidth="1"/>
    <col min="1803" max="1803" width="23.5703125" bestFit="1" customWidth="1"/>
    <col min="1804" max="1804" width="20.28515625" bestFit="1" customWidth="1"/>
    <col min="1805" max="1805" width="19.7109375" bestFit="1" customWidth="1"/>
    <col min="1806" max="1806" width="17.42578125" bestFit="1" customWidth="1"/>
    <col min="1807" max="1807" width="19.140625" bestFit="1" customWidth="1"/>
    <col min="1808" max="1808" width="14.42578125" bestFit="1" customWidth="1"/>
    <col min="1809" max="1809" width="17.85546875" bestFit="1" customWidth="1"/>
    <col min="1810" max="1810" width="23.7109375" bestFit="1" customWidth="1"/>
    <col min="1811" max="1811" width="23.28515625" bestFit="1" customWidth="1"/>
    <col min="1812" max="1812" width="15.5703125" bestFit="1" customWidth="1"/>
    <col min="1813" max="1813" width="16.5703125" bestFit="1" customWidth="1"/>
    <col min="1814" max="1814" width="18.28515625" bestFit="1" customWidth="1"/>
    <col min="1815" max="1815" width="16.5703125" bestFit="1" customWidth="1"/>
    <col min="1816" max="1816" width="17.42578125" bestFit="1" customWidth="1"/>
    <col min="1817" max="1818" width="16.5703125" bestFit="1" customWidth="1"/>
    <col min="1819" max="1819" width="15" bestFit="1" customWidth="1"/>
    <col min="1820" max="1820" width="19" bestFit="1" customWidth="1"/>
    <col min="1821" max="1821" width="17.85546875" bestFit="1" customWidth="1"/>
    <col min="1822" max="1822" width="19.140625" bestFit="1" customWidth="1"/>
    <col min="1823" max="1823" width="17.42578125" bestFit="1" customWidth="1"/>
    <col min="1824" max="1824" width="18.5703125" bestFit="1" customWidth="1"/>
    <col min="1825" max="1825" width="22" bestFit="1" customWidth="1"/>
    <col min="1826" max="1826" width="19.42578125" bestFit="1" customWidth="1"/>
    <col min="1827" max="1827" width="21.7109375" bestFit="1" customWidth="1"/>
    <col min="1828" max="1828" width="22.5703125" bestFit="1" customWidth="1"/>
    <col min="1829" max="1829" width="22.28515625" bestFit="1" customWidth="1"/>
    <col min="1830" max="1830" width="16.140625" bestFit="1" customWidth="1"/>
    <col min="1831" max="1831" width="19" bestFit="1" customWidth="1"/>
    <col min="1832" max="1832" width="16.140625" bestFit="1" customWidth="1"/>
    <col min="1833" max="1833" width="18" bestFit="1" customWidth="1"/>
    <col min="1834" max="1834" width="23.85546875" bestFit="1" customWidth="1"/>
    <col min="1835" max="1835" width="13.140625" bestFit="1" customWidth="1"/>
    <col min="1836" max="1836" width="16.7109375" bestFit="1" customWidth="1"/>
    <col min="1837" max="1837" width="19.140625" bestFit="1" customWidth="1"/>
    <col min="1838" max="1838" width="22.7109375" bestFit="1" customWidth="1"/>
    <col min="1839" max="1839" width="19.140625" bestFit="1" customWidth="1"/>
    <col min="1840" max="1840" width="18.7109375" bestFit="1" customWidth="1"/>
    <col min="1841" max="1841" width="20.28515625" bestFit="1" customWidth="1"/>
    <col min="1842" max="1842" width="8.28515625" bestFit="1" customWidth="1"/>
    <col min="1843" max="1843" width="18.7109375" bestFit="1" customWidth="1"/>
    <col min="1844" max="1844" width="22.140625" bestFit="1" customWidth="1"/>
    <col min="1845" max="1845" width="20.5703125" bestFit="1" customWidth="1"/>
    <col min="1846" max="1846" width="17.85546875" bestFit="1" customWidth="1"/>
    <col min="1847" max="1847" width="18.42578125" bestFit="1" customWidth="1"/>
    <col min="1848" max="1848" width="18.140625" bestFit="1" customWidth="1"/>
    <col min="1849" max="1849" width="17.7109375" bestFit="1" customWidth="1"/>
    <col min="1850" max="1850" width="17.85546875" bestFit="1" customWidth="1"/>
    <col min="1851" max="1851" width="20.85546875" bestFit="1" customWidth="1"/>
    <col min="1852" max="1852" width="17.42578125" bestFit="1" customWidth="1"/>
    <col min="1853" max="1853" width="17.5703125" bestFit="1" customWidth="1"/>
    <col min="1854" max="1854" width="20.85546875" bestFit="1" customWidth="1"/>
    <col min="1855" max="1855" width="19.28515625" bestFit="1" customWidth="1"/>
    <col min="1856" max="1856" width="19" bestFit="1" customWidth="1"/>
    <col min="1857" max="1857" width="16.85546875" bestFit="1" customWidth="1"/>
    <col min="1858" max="1858" width="20" bestFit="1" customWidth="1"/>
    <col min="1859" max="1859" width="23.28515625" bestFit="1" customWidth="1"/>
    <col min="1860" max="1860" width="17.85546875" bestFit="1" customWidth="1"/>
    <col min="1861" max="1861" width="13.85546875" bestFit="1" customWidth="1"/>
    <col min="1862" max="1862" width="18.85546875" bestFit="1" customWidth="1"/>
    <col min="1863" max="1863" width="18.28515625" bestFit="1" customWidth="1"/>
    <col min="1864" max="1864" width="19" bestFit="1" customWidth="1"/>
    <col min="1865" max="1865" width="16.7109375" bestFit="1" customWidth="1"/>
    <col min="1866" max="1866" width="23" bestFit="1" customWidth="1"/>
    <col min="1867" max="1867" width="18.85546875" bestFit="1" customWidth="1"/>
    <col min="1868" max="1868" width="22.85546875" bestFit="1" customWidth="1"/>
    <col min="1869" max="1869" width="22.28515625" bestFit="1" customWidth="1"/>
    <col min="1870" max="1870" width="22.5703125" bestFit="1" customWidth="1"/>
    <col min="1871" max="1871" width="15.85546875" bestFit="1" customWidth="1"/>
    <col min="1872" max="1872" width="20.42578125" bestFit="1" customWidth="1"/>
    <col min="1873" max="1873" width="18.140625" bestFit="1" customWidth="1"/>
    <col min="1874" max="1874" width="21" bestFit="1" customWidth="1"/>
    <col min="1875" max="1875" width="16.28515625" bestFit="1" customWidth="1"/>
    <col min="1876" max="1876" width="20.42578125" bestFit="1" customWidth="1"/>
    <col min="1877" max="1877" width="15.7109375" bestFit="1" customWidth="1"/>
    <col min="1878" max="1878" width="23" bestFit="1" customWidth="1"/>
    <col min="1879" max="1879" width="17.42578125" bestFit="1" customWidth="1"/>
    <col min="1880" max="1880" width="21.140625" bestFit="1" customWidth="1"/>
    <col min="1881" max="1881" width="16.5703125" bestFit="1" customWidth="1"/>
    <col min="1882" max="1882" width="18.7109375" bestFit="1" customWidth="1"/>
    <col min="1883" max="1883" width="23.140625" bestFit="1" customWidth="1"/>
    <col min="1884" max="1884" width="23.5703125" bestFit="1" customWidth="1"/>
    <col min="1885" max="1885" width="15.7109375" bestFit="1" customWidth="1"/>
    <col min="1886" max="1886" width="17.7109375" bestFit="1" customWidth="1"/>
    <col min="1887" max="1887" width="18" bestFit="1" customWidth="1"/>
    <col min="1888" max="1888" width="22.140625" bestFit="1" customWidth="1"/>
    <col min="1889" max="1889" width="19" bestFit="1" customWidth="1"/>
    <col min="1890" max="1890" width="22.42578125" bestFit="1" customWidth="1"/>
    <col min="1891" max="1891" width="16.140625" bestFit="1" customWidth="1"/>
    <col min="1892" max="1892" width="18.42578125" bestFit="1" customWidth="1"/>
    <col min="1893" max="1893" width="27.7109375" bestFit="1" customWidth="1"/>
    <col min="1894" max="1894" width="20" bestFit="1" customWidth="1"/>
    <col min="1895" max="1895" width="17" bestFit="1" customWidth="1"/>
    <col min="1896" max="1896" width="19.7109375" bestFit="1" customWidth="1"/>
    <col min="1897" max="1897" width="19" bestFit="1" customWidth="1"/>
    <col min="1898" max="1898" width="21.42578125" bestFit="1" customWidth="1"/>
    <col min="1899" max="1899" width="23.5703125" bestFit="1" customWidth="1"/>
    <col min="1900" max="1900" width="20.85546875" bestFit="1" customWidth="1"/>
    <col min="1901" max="1901" width="22.28515625" bestFit="1" customWidth="1"/>
    <col min="1902" max="1902" width="22.140625" bestFit="1" customWidth="1"/>
    <col min="1903" max="1903" width="19.28515625" bestFit="1" customWidth="1"/>
    <col min="1904" max="1904" width="23.7109375" bestFit="1" customWidth="1"/>
    <col min="1905" max="1905" width="21" bestFit="1" customWidth="1"/>
    <col min="1906" max="1906" width="15.85546875" bestFit="1" customWidth="1"/>
    <col min="1907" max="1907" width="18.85546875" bestFit="1" customWidth="1"/>
    <col min="1908" max="1908" width="20.5703125" bestFit="1" customWidth="1"/>
    <col min="1909" max="1909" width="21.85546875" bestFit="1" customWidth="1"/>
    <col min="1910" max="1910" width="19.5703125" bestFit="1" customWidth="1"/>
    <col min="1911" max="1911" width="18.85546875" bestFit="1" customWidth="1"/>
    <col min="1912" max="1912" width="22.42578125" bestFit="1" customWidth="1"/>
    <col min="1913" max="1913" width="18.140625" bestFit="1" customWidth="1"/>
    <col min="1914" max="1914" width="22.5703125" bestFit="1" customWidth="1"/>
    <col min="1915" max="1915" width="23.85546875" bestFit="1" customWidth="1"/>
    <col min="1916" max="1916" width="18.28515625" bestFit="1" customWidth="1"/>
    <col min="1917" max="1917" width="18.7109375" bestFit="1" customWidth="1"/>
    <col min="1918" max="1918" width="22.7109375" bestFit="1" customWidth="1"/>
    <col min="1919" max="1919" width="22.28515625" bestFit="1" customWidth="1"/>
    <col min="1920" max="1920" width="22.5703125" bestFit="1" customWidth="1"/>
    <col min="1921" max="1921" width="17.42578125" bestFit="1" customWidth="1"/>
    <col min="1922" max="1922" width="19.42578125" bestFit="1" customWidth="1"/>
    <col min="1923" max="1923" width="18.7109375" bestFit="1" customWidth="1"/>
    <col min="1924" max="1924" width="23" bestFit="1" customWidth="1"/>
    <col min="1925" max="1925" width="21.7109375" bestFit="1" customWidth="1"/>
    <col min="1926" max="1926" width="18.7109375" bestFit="1" customWidth="1"/>
    <col min="1927" max="1927" width="19.28515625" bestFit="1" customWidth="1"/>
    <col min="1928" max="1928" width="18.140625" bestFit="1" customWidth="1"/>
    <col min="1929" max="1929" width="19.42578125" bestFit="1" customWidth="1"/>
    <col min="1930" max="1930" width="18.5703125" bestFit="1" customWidth="1"/>
    <col min="1931" max="1931" width="19.85546875" bestFit="1" customWidth="1"/>
    <col min="1932" max="1932" width="18.42578125" bestFit="1" customWidth="1"/>
    <col min="1933" max="1933" width="17.28515625" bestFit="1" customWidth="1"/>
    <col min="1934" max="1934" width="21.7109375" bestFit="1" customWidth="1"/>
    <col min="1935" max="1935" width="21.85546875" bestFit="1" customWidth="1"/>
    <col min="1936" max="1936" width="16.5703125" bestFit="1" customWidth="1"/>
    <col min="1937" max="1937" width="18.28515625" bestFit="1" customWidth="1"/>
    <col min="1938" max="1938" width="17.42578125" bestFit="1" customWidth="1"/>
    <col min="1939" max="1939" width="15.85546875" bestFit="1" customWidth="1"/>
    <col min="1940" max="1940" width="17.5703125" bestFit="1" customWidth="1"/>
    <col min="1941" max="1941" width="24.85546875" bestFit="1" customWidth="1"/>
    <col min="1942" max="1942" width="18.42578125" bestFit="1" customWidth="1"/>
    <col min="1943" max="1943" width="21" bestFit="1" customWidth="1"/>
    <col min="1944" max="1944" width="19.42578125" bestFit="1" customWidth="1"/>
    <col min="1945" max="1945" width="19" bestFit="1" customWidth="1"/>
    <col min="1946" max="1946" width="16.42578125" bestFit="1" customWidth="1"/>
    <col min="1947" max="1947" width="16.85546875" bestFit="1" customWidth="1"/>
    <col min="1948" max="1948" width="22.140625" bestFit="1" customWidth="1"/>
    <col min="1949" max="1949" width="21" bestFit="1" customWidth="1"/>
    <col min="1950" max="1950" width="21.140625" bestFit="1" customWidth="1"/>
    <col min="1951" max="1951" width="18.140625" bestFit="1" customWidth="1"/>
    <col min="1952" max="1952" width="21.85546875" bestFit="1" customWidth="1"/>
    <col min="1953" max="1953" width="19.5703125" bestFit="1" customWidth="1"/>
    <col min="1954" max="1954" width="19.28515625" bestFit="1" customWidth="1"/>
    <col min="1955" max="1955" width="15.85546875" bestFit="1" customWidth="1"/>
    <col min="1956" max="1956" width="26" bestFit="1" customWidth="1"/>
    <col min="1957" max="1957" width="21" bestFit="1" customWidth="1"/>
    <col min="1958" max="1958" width="22.5703125" bestFit="1" customWidth="1"/>
    <col min="1959" max="1959" width="21.140625" bestFit="1" customWidth="1"/>
    <col min="1960" max="1960" width="20.5703125" bestFit="1" customWidth="1"/>
    <col min="1961" max="1961" width="15.85546875" bestFit="1" customWidth="1"/>
    <col min="1962" max="1962" width="16.5703125" bestFit="1" customWidth="1"/>
    <col min="1963" max="1963" width="17.42578125" bestFit="1" customWidth="1"/>
    <col min="1964" max="1964" width="18.42578125" bestFit="1" customWidth="1"/>
    <col min="1965" max="1965" width="20.7109375" bestFit="1" customWidth="1"/>
    <col min="1966" max="1966" width="17.7109375" bestFit="1" customWidth="1"/>
    <col min="1967" max="1967" width="18.7109375" bestFit="1" customWidth="1"/>
    <col min="1968" max="1968" width="22" bestFit="1" customWidth="1"/>
    <col min="1969" max="1969" width="18" bestFit="1" customWidth="1"/>
    <col min="1970" max="1970" width="19" bestFit="1" customWidth="1"/>
    <col min="1971" max="1971" width="16" bestFit="1" customWidth="1"/>
    <col min="1972" max="1972" width="20.42578125" bestFit="1" customWidth="1"/>
    <col min="1973" max="1973" width="22.5703125" bestFit="1" customWidth="1"/>
    <col min="1974" max="1974" width="20.7109375" bestFit="1" customWidth="1"/>
    <col min="1975" max="1975" width="21.42578125" bestFit="1" customWidth="1"/>
    <col min="1976" max="1976" width="17" bestFit="1" customWidth="1"/>
    <col min="1977" max="1977" width="16.140625" bestFit="1" customWidth="1"/>
    <col min="1978" max="1978" width="21.5703125" bestFit="1" customWidth="1"/>
    <col min="1979" max="1979" width="18.5703125" bestFit="1" customWidth="1"/>
    <col min="1980" max="1980" width="25.7109375" bestFit="1" customWidth="1"/>
    <col min="1981" max="1981" width="17.28515625" bestFit="1" customWidth="1"/>
    <col min="1982" max="1982" width="18.28515625" bestFit="1" customWidth="1"/>
    <col min="1983" max="1983" width="25" bestFit="1" customWidth="1"/>
    <col min="1984" max="1984" width="20.5703125" bestFit="1" customWidth="1"/>
    <col min="1985" max="1985" width="20" bestFit="1" customWidth="1"/>
    <col min="1986" max="1986" width="23.5703125" bestFit="1" customWidth="1"/>
    <col min="1987" max="1987" width="23.85546875" bestFit="1" customWidth="1"/>
    <col min="1988" max="1988" width="15.85546875" bestFit="1" customWidth="1"/>
    <col min="1989" max="1989" width="16.28515625" bestFit="1" customWidth="1"/>
    <col min="1990" max="1990" width="15.28515625" bestFit="1" customWidth="1"/>
    <col min="1991" max="1991" width="14.85546875" bestFit="1" customWidth="1"/>
    <col min="1992" max="1992" width="20.42578125" bestFit="1" customWidth="1"/>
    <col min="1993" max="1993" width="18.140625" bestFit="1" customWidth="1"/>
    <col min="1994" max="1994" width="17.28515625" bestFit="1" customWidth="1"/>
    <col min="1995" max="1995" width="16.42578125" bestFit="1" customWidth="1"/>
    <col min="1996" max="1996" width="18.7109375" bestFit="1" customWidth="1"/>
    <col min="1997" max="1997" width="21" bestFit="1" customWidth="1"/>
    <col min="1998" max="1998" width="23.42578125" bestFit="1" customWidth="1"/>
    <col min="1999" max="1999" width="22.5703125" bestFit="1" customWidth="1"/>
    <col min="2000" max="2000" width="19.42578125" bestFit="1" customWidth="1"/>
    <col min="2001" max="2001" width="22" bestFit="1" customWidth="1"/>
    <col min="2002" max="2002" width="19.28515625" bestFit="1" customWidth="1"/>
    <col min="2003" max="2003" width="21.5703125" bestFit="1" customWidth="1"/>
    <col min="2004" max="2004" width="17.5703125" bestFit="1" customWidth="1"/>
    <col min="2005" max="2005" width="13.85546875" bestFit="1" customWidth="1"/>
    <col min="2006" max="2006" width="19.140625" bestFit="1" customWidth="1"/>
    <col min="2007" max="2007" width="19.5703125" bestFit="1" customWidth="1"/>
    <col min="2008" max="2008" width="21.42578125" bestFit="1" customWidth="1"/>
    <col min="2009" max="2009" width="21.7109375" bestFit="1" customWidth="1"/>
    <col min="2010" max="2010" width="21.85546875" bestFit="1" customWidth="1"/>
    <col min="2011" max="2011" width="19.42578125" bestFit="1" customWidth="1"/>
    <col min="2012" max="2012" width="18.140625" bestFit="1" customWidth="1"/>
    <col min="2013" max="2013" width="18.42578125" bestFit="1" customWidth="1"/>
    <col min="2014" max="2014" width="20.5703125" bestFit="1" customWidth="1"/>
    <col min="2015" max="2015" width="17.7109375" bestFit="1" customWidth="1"/>
    <col min="2016" max="2016" width="20.140625" bestFit="1" customWidth="1"/>
    <col min="2017" max="2017" width="16" bestFit="1" customWidth="1"/>
    <col min="2018" max="2018" width="18.7109375" bestFit="1" customWidth="1"/>
    <col min="2019" max="2019" width="21" bestFit="1" customWidth="1"/>
    <col min="2020" max="2020" width="19.28515625" bestFit="1" customWidth="1"/>
    <col min="2021" max="2021" width="20.5703125" bestFit="1" customWidth="1"/>
    <col min="2022" max="2022" width="17.5703125" bestFit="1" customWidth="1"/>
    <col min="2023" max="2023" width="28.42578125" bestFit="1" customWidth="1"/>
    <col min="2024" max="2024" width="20.85546875" bestFit="1" customWidth="1"/>
    <col min="2025" max="2025" width="18.5703125" bestFit="1" customWidth="1"/>
    <col min="2026" max="2026" width="18.42578125" bestFit="1" customWidth="1"/>
    <col min="2027" max="2027" width="20.5703125" bestFit="1" customWidth="1"/>
    <col min="2028" max="2028" width="15.42578125" bestFit="1" customWidth="1"/>
    <col min="2029" max="2029" width="19.7109375" bestFit="1" customWidth="1"/>
    <col min="2030" max="2030" width="19.140625" bestFit="1" customWidth="1"/>
    <col min="2031" max="2031" width="22.28515625" bestFit="1" customWidth="1"/>
    <col min="2032" max="2032" width="15.5703125" bestFit="1" customWidth="1"/>
    <col min="2033" max="2033" width="20.42578125" bestFit="1" customWidth="1"/>
    <col min="2034" max="2034" width="20.140625" bestFit="1" customWidth="1"/>
    <col min="2035" max="2035" width="15.42578125" bestFit="1" customWidth="1"/>
    <col min="2036" max="2036" width="21.140625" bestFit="1" customWidth="1"/>
    <col min="2037" max="2037" width="22.7109375" bestFit="1" customWidth="1"/>
    <col min="2038" max="2038" width="23.140625" bestFit="1" customWidth="1"/>
    <col min="2039" max="2039" width="18.7109375" bestFit="1" customWidth="1"/>
    <col min="2040" max="2040" width="15.7109375" bestFit="1" customWidth="1"/>
    <col min="2041" max="2041" width="15.85546875" bestFit="1" customWidth="1"/>
    <col min="2042" max="2042" width="17.42578125" bestFit="1" customWidth="1"/>
    <col min="2043" max="2043" width="15" bestFit="1" customWidth="1"/>
    <col min="2044" max="2044" width="21.85546875" bestFit="1" customWidth="1"/>
    <col min="2045" max="2045" width="22" bestFit="1" customWidth="1"/>
    <col min="2046" max="2046" width="18.28515625" bestFit="1" customWidth="1"/>
    <col min="2047" max="2047" width="18.5703125" bestFit="1" customWidth="1"/>
    <col min="2048" max="2048" width="21.5703125" bestFit="1" customWidth="1"/>
    <col min="2049" max="2050" width="18.7109375" bestFit="1" customWidth="1"/>
    <col min="2051" max="2051" width="21.7109375" bestFit="1" customWidth="1"/>
    <col min="2052" max="2052" width="19.42578125" bestFit="1" customWidth="1"/>
    <col min="2053" max="2054" width="21.42578125" bestFit="1" customWidth="1"/>
    <col min="2055" max="2055" width="28.42578125" bestFit="1" customWidth="1"/>
    <col min="2056" max="2056" width="15.28515625" bestFit="1" customWidth="1"/>
    <col min="2057" max="2057" width="16.140625" bestFit="1" customWidth="1"/>
    <col min="2058" max="2058" width="18.85546875" bestFit="1" customWidth="1"/>
    <col min="2059" max="2059" width="19.85546875" bestFit="1" customWidth="1"/>
    <col min="2060" max="2060" width="22.85546875" bestFit="1" customWidth="1"/>
    <col min="2061" max="2061" width="15.85546875" bestFit="1" customWidth="1"/>
    <col min="2062" max="2062" width="17.5703125" bestFit="1" customWidth="1"/>
    <col min="2063" max="2063" width="19.85546875" bestFit="1" customWidth="1"/>
    <col min="2064" max="2064" width="14.28515625" bestFit="1" customWidth="1"/>
    <col min="2065" max="2065" width="18.7109375" bestFit="1" customWidth="1"/>
    <col min="2066" max="2066" width="20.28515625" bestFit="1" customWidth="1"/>
    <col min="2067" max="2067" width="20" bestFit="1" customWidth="1"/>
    <col min="2068" max="2068" width="17.85546875" bestFit="1" customWidth="1"/>
    <col min="2069" max="2069" width="23" bestFit="1" customWidth="1"/>
    <col min="2070" max="2070" width="19" bestFit="1" customWidth="1"/>
    <col min="2071" max="2071" width="21.42578125" bestFit="1" customWidth="1"/>
    <col min="2072" max="2072" width="16.85546875" bestFit="1" customWidth="1"/>
    <col min="2073" max="2073" width="19" bestFit="1" customWidth="1"/>
    <col min="2074" max="2074" width="16.7109375" bestFit="1" customWidth="1"/>
    <col min="2075" max="2075" width="18.85546875" bestFit="1" customWidth="1"/>
    <col min="2076" max="2076" width="19.42578125" bestFit="1" customWidth="1"/>
    <col min="2077" max="2077" width="15.85546875" bestFit="1" customWidth="1"/>
    <col min="2078" max="2078" width="15.140625" bestFit="1" customWidth="1"/>
    <col min="2079" max="2079" width="23" bestFit="1" customWidth="1"/>
    <col min="2080" max="2080" width="22.7109375" bestFit="1" customWidth="1"/>
    <col min="2081" max="2081" width="22.42578125" bestFit="1" customWidth="1"/>
    <col min="2082" max="2082" width="15.28515625" bestFit="1" customWidth="1"/>
    <col min="2083" max="2083" width="19.5703125" bestFit="1" customWidth="1"/>
    <col min="2084" max="2084" width="21" bestFit="1" customWidth="1"/>
    <col min="2085" max="2085" width="18.28515625" bestFit="1" customWidth="1"/>
    <col min="2086" max="2086" width="17.42578125" bestFit="1" customWidth="1"/>
    <col min="2087" max="2087" width="15.7109375" bestFit="1" customWidth="1"/>
    <col min="2088" max="2088" width="16.85546875" bestFit="1" customWidth="1"/>
    <col min="2089" max="2089" width="20.7109375" bestFit="1" customWidth="1"/>
    <col min="2090" max="2090" width="19.5703125" bestFit="1" customWidth="1"/>
    <col min="2091" max="2091" width="19.28515625" bestFit="1" customWidth="1"/>
    <col min="2092" max="2092" width="18.5703125" bestFit="1" customWidth="1"/>
    <col min="2093" max="2093" width="21.42578125" bestFit="1" customWidth="1"/>
    <col min="2094" max="2094" width="21.5703125" bestFit="1" customWidth="1"/>
    <col min="2095" max="2095" width="14" bestFit="1" customWidth="1"/>
    <col min="2096" max="2096" width="21.85546875" bestFit="1" customWidth="1"/>
    <col min="2097" max="2097" width="17.5703125" bestFit="1" customWidth="1"/>
    <col min="2098" max="2098" width="19.5703125" bestFit="1" customWidth="1"/>
    <col min="2099" max="2099" width="18.5703125" bestFit="1" customWidth="1"/>
    <col min="2100" max="2100" width="16.85546875" bestFit="1" customWidth="1"/>
    <col min="2101" max="2101" width="18.85546875" bestFit="1" customWidth="1"/>
    <col min="2102" max="2102" width="18.140625" bestFit="1" customWidth="1"/>
    <col min="2103" max="2103" width="21" bestFit="1" customWidth="1"/>
    <col min="2104" max="2104" width="17.42578125" bestFit="1" customWidth="1"/>
    <col min="2105" max="2105" width="19.42578125" bestFit="1" customWidth="1"/>
    <col min="2106" max="2106" width="16.140625" bestFit="1" customWidth="1"/>
    <col min="2107" max="2107" width="20.7109375" bestFit="1" customWidth="1"/>
    <col min="2108" max="2108" width="16.42578125" bestFit="1" customWidth="1"/>
    <col min="2109" max="2109" width="16.85546875" bestFit="1" customWidth="1"/>
    <col min="2110" max="2110" width="18.28515625" bestFit="1" customWidth="1"/>
    <col min="2111" max="2111" width="13.28515625" bestFit="1" customWidth="1"/>
    <col min="2112" max="2112" width="19.140625" bestFit="1" customWidth="1"/>
    <col min="2113" max="2113" width="18.140625" bestFit="1" customWidth="1"/>
    <col min="2114" max="2114" width="20.5703125" bestFit="1" customWidth="1"/>
    <col min="2115" max="2115" width="14.85546875" bestFit="1" customWidth="1"/>
    <col min="2116" max="2116" width="20.7109375" bestFit="1" customWidth="1"/>
    <col min="2117" max="2117" width="15.42578125" bestFit="1" customWidth="1"/>
    <col min="2118" max="2118" width="15.85546875" bestFit="1" customWidth="1"/>
    <col min="2119" max="2119" width="19.140625" bestFit="1" customWidth="1"/>
    <col min="2120" max="2120" width="23.28515625" bestFit="1" customWidth="1"/>
    <col min="2121" max="2121" width="19.5703125" bestFit="1" customWidth="1"/>
    <col min="2122" max="2122" width="23.7109375" bestFit="1" customWidth="1"/>
    <col min="2123" max="2123" width="28.5703125" bestFit="1" customWidth="1"/>
    <col min="2124" max="2124" width="21.42578125" bestFit="1" customWidth="1"/>
    <col min="2125" max="2125" width="19.42578125" bestFit="1" customWidth="1"/>
    <col min="2126" max="2126" width="22.85546875" bestFit="1" customWidth="1"/>
    <col min="2127" max="2127" width="24.42578125" bestFit="1" customWidth="1"/>
    <col min="2128" max="2128" width="20.140625" bestFit="1" customWidth="1"/>
    <col min="2129" max="2129" width="18.5703125" bestFit="1" customWidth="1"/>
    <col min="2130" max="2130" width="14.28515625" bestFit="1" customWidth="1"/>
    <col min="2131" max="2131" width="17.85546875" bestFit="1" customWidth="1"/>
    <col min="2132" max="2132" width="17.28515625" bestFit="1" customWidth="1"/>
    <col min="2133" max="2133" width="19.140625" bestFit="1" customWidth="1"/>
    <col min="2134" max="2134" width="18.42578125" bestFit="1" customWidth="1"/>
    <col min="2135" max="2135" width="20.7109375" bestFit="1" customWidth="1"/>
    <col min="2136" max="2136" width="19" bestFit="1" customWidth="1"/>
    <col min="2137" max="2137" width="18.28515625" bestFit="1" customWidth="1"/>
    <col min="2138" max="2138" width="24.85546875" bestFit="1" customWidth="1"/>
    <col min="2139" max="2139" width="20.28515625" bestFit="1" customWidth="1"/>
    <col min="2140" max="2140" width="19.42578125" bestFit="1" customWidth="1"/>
    <col min="2141" max="2141" width="19" bestFit="1" customWidth="1"/>
    <col min="2142" max="2142" width="23.5703125" bestFit="1" customWidth="1"/>
    <col min="2143" max="2143" width="19.140625" bestFit="1" customWidth="1"/>
    <col min="2144" max="2144" width="18.5703125" bestFit="1" customWidth="1"/>
    <col min="2145" max="2145" width="18.140625" bestFit="1" customWidth="1"/>
    <col min="2146" max="2146" width="18.5703125" bestFit="1" customWidth="1"/>
    <col min="2147" max="2147" width="22.28515625" bestFit="1" customWidth="1"/>
    <col min="2148" max="2148" width="18.28515625" bestFit="1" customWidth="1"/>
    <col min="2149" max="2149" width="23.28515625" bestFit="1" customWidth="1"/>
    <col min="2150" max="2150" width="26.5703125" bestFit="1" customWidth="1"/>
    <col min="2151" max="2151" width="19.85546875" bestFit="1" customWidth="1"/>
    <col min="2152" max="2152" width="20.5703125" bestFit="1" customWidth="1"/>
    <col min="2153" max="2153" width="17.28515625" bestFit="1" customWidth="1"/>
    <col min="2154" max="2154" width="20" bestFit="1" customWidth="1"/>
    <col min="2155" max="2155" width="18.140625" bestFit="1" customWidth="1"/>
    <col min="2156" max="2156" width="15.7109375" bestFit="1" customWidth="1"/>
    <col min="2157" max="2157" width="15.28515625" bestFit="1" customWidth="1"/>
    <col min="2158" max="2158" width="22.42578125" bestFit="1" customWidth="1"/>
    <col min="2159" max="2159" width="20.42578125" bestFit="1" customWidth="1"/>
    <col min="2160" max="2160" width="17.5703125" bestFit="1" customWidth="1"/>
    <col min="2161" max="2161" width="23" bestFit="1" customWidth="1"/>
    <col min="2162" max="2162" width="19" bestFit="1" customWidth="1"/>
    <col min="2163" max="2163" width="15.85546875" bestFit="1" customWidth="1"/>
    <col min="2164" max="2164" width="20.42578125" bestFit="1" customWidth="1"/>
    <col min="2165" max="2165" width="18.5703125" bestFit="1" customWidth="1"/>
    <col min="2166" max="2166" width="22.7109375" bestFit="1" customWidth="1"/>
    <col min="2167" max="2167" width="18.140625" bestFit="1" customWidth="1"/>
    <col min="2168" max="2168" width="17.42578125" bestFit="1" customWidth="1"/>
    <col min="2169" max="2169" width="17.85546875" bestFit="1" customWidth="1"/>
    <col min="2170" max="2170" width="19.7109375" bestFit="1" customWidth="1"/>
    <col min="2171" max="2171" width="20.140625" bestFit="1" customWidth="1"/>
    <col min="2172" max="2172" width="21" bestFit="1" customWidth="1"/>
    <col min="2173" max="2173" width="17.7109375" bestFit="1" customWidth="1"/>
    <col min="2174" max="2174" width="19.7109375" bestFit="1" customWidth="1"/>
    <col min="2175" max="2175" width="17.7109375" bestFit="1" customWidth="1"/>
    <col min="2176" max="2176" width="20.140625" bestFit="1" customWidth="1"/>
    <col min="2177" max="2177" width="23.85546875" bestFit="1" customWidth="1"/>
    <col min="2178" max="2178" width="18.42578125" bestFit="1" customWidth="1"/>
    <col min="2179" max="2179" width="20" bestFit="1" customWidth="1"/>
    <col min="2180" max="2180" width="17.28515625" bestFit="1" customWidth="1"/>
    <col min="2181" max="2181" width="21.5703125" bestFit="1" customWidth="1"/>
    <col min="2182" max="2182" width="23" bestFit="1" customWidth="1"/>
    <col min="2183" max="2183" width="21.42578125" bestFit="1" customWidth="1"/>
    <col min="2184" max="2184" width="22.28515625" bestFit="1" customWidth="1"/>
    <col min="2185" max="2185" width="19.85546875" bestFit="1" customWidth="1"/>
    <col min="2186" max="2186" width="19.7109375" bestFit="1" customWidth="1"/>
    <col min="2187" max="2187" width="19.28515625" bestFit="1" customWidth="1"/>
    <col min="2188" max="2188" width="22" bestFit="1" customWidth="1"/>
    <col min="2189" max="2189" width="17.85546875" bestFit="1" customWidth="1"/>
    <col min="2190" max="2190" width="20.7109375" bestFit="1" customWidth="1"/>
    <col min="2191" max="2191" width="24.42578125" bestFit="1" customWidth="1"/>
    <col min="2192" max="2192" width="24" bestFit="1" customWidth="1"/>
    <col min="2193" max="2193" width="16.42578125" bestFit="1" customWidth="1"/>
    <col min="2194" max="2194" width="21.42578125" bestFit="1" customWidth="1"/>
    <col min="2195" max="2195" width="20.85546875" bestFit="1" customWidth="1"/>
    <col min="2196" max="2196" width="19.140625" bestFit="1" customWidth="1"/>
    <col min="2197" max="2197" width="15.7109375" bestFit="1" customWidth="1"/>
    <col min="2198" max="2198" width="22.42578125" bestFit="1" customWidth="1"/>
    <col min="2199" max="2199" width="18.5703125" bestFit="1" customWidth="1"/>
    <col min="2200" max="2200" width="18.28515625" bestFit="1" customWidth="1"/>
    <col min="2201" max="2201" width="20.85546875" bestFit="1" customWidth="1"/>
    <col min="2202" max="2202" width="18.42578125" bestFit="1" customWidth="1"/>
    <col min="2203" max="2203" width="18.7109375" bestFit="1" customWidth="1"/>
    <col min="2204" max="2204" width="19.28515625" bestFit="1" customWidth="1"/>
    <col min="2205" max="2205" width="20.5703125" bestFit="1" customWidth="1"/>
    <col min="2206" max="2206" width="18.7109375" bestFit="1" customWidth="1"/>
    <col min="2207" max="2207" width="20.5703125" bestFit="1" customWidth="1"/>
    <col min="2208" max="2208" width="23.42578125" bestFit="1" customWidth="1"/>
    <col min="2209" max="2209" width="18.140625" bestFit="1" customWidth="1"/>
    <col min="2210" max="2210" width="25.28515625" bestFit="1" customWidth="1"/>
    <col min="2211" max="2211" width="18.28515625" bestFit="1" customWidth="1"/>
    <col min="2212" max="2212" width="22.85546875" bestFit="1" customWidth="1"/>
    <col min="2213" max="2213" width="15.42578125" bestFit="1" customWidth="1"/>
    <col min="2214" max="2214" width="20.5703125" bestFit="1" customWidth="1"/>
    <col min="2215" max="2215" width="16.5703125" bestFit="1" customWidth="1"/>
    <col min="2216" max="2216" width="19.5703125" bestFit="1" customWidth="1"/>
    <col min="2217" max="2217" width="18.7109375" bestFit="1" customWidth="1"/>
    <col min="2218" max="2218" width="16.28515625" bestFit="1" customWidth="1"/>
    <col min="2219" max="2220" width="18.5703125" bestFit="1" customWidth="1"/>
    <col min="2221" max="2221" width="27.42578125" bestFit="1" customWidth="1"/>
    <col min="2222" max="2222" width="20" bestFit="1" customWidth="1"/>
    <col min="2223" max="2223" width="20.5703125" bestFit="1" customWidth="1"/>
    <col min="2224" max="2224" width="17.85546875" bestFit="1" customWidth="1"/>
    <col min="2225" max="2225" width="20.140625" bestFit="1" customWidth="1"/>
    <col min="2226" max="2226" width="19.42578125" bestFit="1" customWidth="1"/>
    <col min="2227" max="2227" width="17.42578125" bestFit="1" customWidth="1"/>
    <col min="2228" max="2228" width="22.140625" bestFit="1" customWidth="1"/>
    <col min="2229" max="2229" width="20.5703125" bestFit="1" customWidth="1"/>
    <col min="2230" max="2230" width="22.28515625" bestFit="1" customWidth="1"/>
    <col min="2231" max="2231" width="18.42578125" bestFit="1" customWidth="1"/>
    <col min="2232" max="2232" width="24.28515625" bestFit="1" customWidth="1"/>
    <col min="2233" max="2233" width="18.85546875" bestFit="1" customWidth="1"/>
    <col min="2234" max="2234" width="17.42578125" bestFit="1" customWidth="1"/>
    <col min="2235" max="2235" width="17.5703125" bestFit="1" customWidth="1"/>
    <col min="2236" max="2236" width="18.28515625" bestFit="1" customWidth="1"/>
    <col min="2237" max="2237" width="18.7109375" bestFit="1" customWidth="1"/>
    <col min="2238" max="2238" width="16.42578125" bestFit="1" customWidth="1"/>
    <col min="2239" max="2239" width="26.85546875" bestFit="1" customWidth="1"/>
    <col min="2240" max="2240" width="14.5703125" bestFit="1" customWidth="1"/>
    <col min="2241" max="2241" width="22.140625" bestFit="1" customWidth="1"/>
    <col min="2242" max="2242" width="21.5703125" bestFit="1" customWidth="1"/>
    <col min="2243" max="2243" width="21" bestFit="1" customWidth="1"/>
    <col min="2244" max="2244" width="16.42578125" bestFit="1" customWidth="1"/>
    <col min="2245" max="2245" width="18.42578125" bestFit="1" customWidth="1"/>
    <col min="2246" max="2246" width="17.7109375" bestFit="1" customWidth="1"/>
    <col min="2247" max="2247" width="18.85546875" bestFit="1" customWidth="1"/>
    <col min="2248" max="2248" width="21.140625" bestFit="1" customWidth="1"/>
    <col min="2249" max="2249" width="21.5703125" bestFit="1" customWidth="1"/>
    <col min="2250" max="2250" width="19.140625" bestFit="1" customWidth="1"/>
    <col min="2251" max="2251" width="20.5703125" bestFit="1" customWidth="1"/>
    <col min="2252" max="2252" width="19.140625" bestFit="1" customWidth="1"/>
    <col min="2253" max="2253" width="17" bestFit="1" customWidth="1"/>
    <col min="2254" max="2254" width="16.28515625" bestFit="1" customWidth="1"/>
    <col min="2255" max="2255" width="19.42578125" bestFit="1" customWidth="1"/>
    <col min="2256" max="2256" width="20.28515625" bestFit="1" customWidth="1"/>
    <col min="2257" max="2257" width="28.42578125" bestFit="1" customWidth="1"/>
    <col min="2258" max="2258" width="22.42578125" bestFit="1" customWidth="1"/>
    <col min="2259" max="2259" width="25.140625" bestFit="1" customWidth="1"/>
    <col min="2260" max="2260" width="22.85546875" bestFit="1" customWidth="1"/>
    <col min="2261" max="2261" width="21.85546875" bestFit="1" customWidth="1"/>
    <col min="2262" max="2262" width="20.85546875" bestFit="1" customWidth="1"/>
    <col min="2263" max="2263" width="24.7109375" bestFit="1" customWidth="1"/>
    <col min="2264" max="2264" width="24.5703125" bestFit="1" customWidth="1"/>
    <col min="2265" max="2265" width="21.85546875" bestFit="1" customWidth="1"/>
    <col min="2266" max="2266" width="15" bestFit="1" customWidth="1"/>
    <col min="2267" max="2267" width="15.42578125" bestFit="1" customWidth="1"/>
    <col min="2268" max="2268" width="24.85546875" bestFit="1" customWidth="1"/>
    <col min="2269" max="2269" width="17.5703125" bestFit="1" customWidth="1"/>
    <col min="2270" max="2270" width="19.42578125" bestFit="1" customWidth="1"/>
    <col min="2271" max="2271" width="19.140625" bestFit="1" customWidth="1"/>
    <col min="2272" max="2272" width="18.5703125" bestFit="1" customWidth="1"/>
    <col min="2273" max="2273" width="18.7109375" bestFit="1" customWidth="1"/>
    <col min="2274" max="2274" width="15" bestFit="1" customWidth="1"/>
    <col min="2275" max="2275" width="20" bestFit="1" customWidth="1"/>
    <col min="2276" max="2276" width="17.85546875" bestFit="1" customWidth="1"/>
    <col min="2277" max="2277" width="19.140625" bestFit="1" customWidth="1"/>
    <col min="2278" max="2278" width="19.5703125" bestFit="1" customWidth="1"/>
    <col min="2279" max="2279" width="15.140625" bestFit="1" customWidth="1"/>
    <col min="2280" max="2280" width="20.28515625" bestFit="1" customWidth="1"/>
    <col min="2281" max="2281" width="20.7109375" bestFit="1" customWidth="1"/>
    <col min="2282" max="2282" width="18.42578125" bestFit="1" customWidth="1"/>
    <col min="2283" max="2283" width="23" bestFit="1" customWidth="1"/>
    <col min="2284" max="2284" width="18.28515625" bestFit="1" customWidth="1"/>
    <col min="2285" max="2285" width="16" bestFit="1" customWidth="1"/>
    <col min="2286" max="2286" width="18.140625" bestFit="1" customWidth="1"/>
    <col min="2287" max="2287" width="14.85546875" bestFit="1" customWidth="1"/>
    <col min="2288" max="2288" width="19.42578125" bestFit="1" customWidth="1"/>
    <col min="2289" max="2289" width="16" bestFit="1" customWidth="1"/>
    <col min="2290" max="2290" width="18.28515625" bestFit="1" customWidth="1"/>
    <col min="2291" max="2291" width="20.28515625" bestFit="1" customWidth="1"/>
    <col min="2292" max="2292" width="20.42578125" bestFit="1" customWidth="1"/>
    <col min="2293" max="2293" width="18.140625" bestFit="1" customWidth="1"/>
    <col min="2294" max="2294" width="18" bestFit="1" customWidth="1"/>
    <col min="2295" max="2295" width="17" bestFit="1" customWidth="1"/>
    <col min="2296" max="2296" width="18.140625" bestFit="1" customWidth="1"/>
    <col min="2297" max="2297" width="15.140625" bestFit="1" customWidth="1"/>
    <col min="2298" max="2298" width="19.5703125" bestFit="1" customWidth="1"/>
    <col min="2299" max="2299" width="20" bestFit="1" customWidth="1"/>
    <col min="2300" max="2300" width="17.42578125" bestFit="1" customWidth="1"/>
    <col min="2301" max="2301" width="16.140625" bestFit="1" customWidth="1"/>
    <col min="2302" max="2302" width="26.140625" bestFit="1" customWidth="1"/>
    <col min="2303" max="2303" width="22.28515625" bestFit="1" customWidth="1"/>
    <col min="2304" max="2304" width="18.7109375" bestFit="1" customWidth="1"/>
    <col min="2305" max="2305" width="18.42578125" bestFit="1" customWidth="1"/>
    <col min="2306" max="2306" width="16.7109375" bestFit="1" customWidth="1"/>
    <col min="2307" max="2307" width="17" bestFit="1" customWidth="1"/>
    <col min="2308" max="2308" width="24.5703125" bestFit="1" customWidth="1"/>
    <col min="2309" max="2309" width="18.42578125" bestFit="1" customWidth="1"/>
    <col min="2310" max="2310" width="21.42578125" bestFit="1" customWidth="1"/>
    <col min="2311" max="2311" width="22.140625" bestFit="1" customWidth="1"/>
    <col min="2312" max="2312" width="20.42578125" bestFit="1" customWidth="1"/>
    <col min="2313" max="2313" width="17.7109375" bestFit="1" customWidth="1"/>
    <col min="2314" max="2314" width="24.85546875" bestFit="1" customWidth="1"/>
    <col min="2315" max="2315" width="18.7109375" bestFit="1" customWidth="1"/>
    <col min="2316" max="2316" width="17.7109375" bestFit="1" customWidth="1"/>
    <col min="2317" max="2317" width="16.42578125" bestFit="1" customWidth="1"/>
    <col min="2318" max="2318" width="20" bestFit="1" customWidth="1"/>
    <col min="2319" max="2319" width="17.7109375" bestFit="1" customWidth="1"/>
    <col min="2320" max="2320" width="17.28515625" bestFit="1" customWidth="1"/>
    <col min="2321" max="2321" width="19" bestFit="1" customWidth="1"/>
    <col min="2322" max="2322" width="18" bestFit="1" customWidth="1"/>
    <col min="2323" max="2323" width="17.42578125" bestFit="1" customWidth="1"/>
    <col min="2324" max="2324" width="14.28515625" bestFit="1" customWidth="1"/>
    <col min="2325" max="2325" width="20.5703125" bestFit="1" customWidth="1"/>
    <col min="2326" max="2326" width="25.85546875" bestFit="1" customWidth="1"/>
    <col min="2327" max="2327" width="22.7109375" bestFit="1" customWidth="1"/>
    <col min="2328" max="2328" width="18.5703125" bestFit="1" customWidth="1"/>
    <col min="2329" max="2329" width="17.28515625" bestFit="1" customWidth="1"/>
    <col min="2330" max="2330" width="16.140625" bestFit="1" customWidth="1"/>
    <col min="2331" max="2331" width="20.140625" bestFit="1" customWidth="1"/>
    <col min="2332" max="2332" width="16.7109375" bestFit="1" customWidth="1"/>
    <col min="2333" max="2333" width="22.7109375" bestFit="1" customWidth="1"/>
    <col min="2334" max="2334" width="18" bestFit="1" customWidth="1"/>
    <col min="2335" max="2335" width="20.7109375" bestFit="1" customWidth="1"/>
    <col min="2336" max="2336" width="27.140625" bestFit="1" customWidth="1"/>
    <col min="2337" max="2338" width="18.85546875" bestFit="1" customWidth="1"/>
    <col min="2339" max="2339" width="18" bestFit="1" customWidth="1"/>
    <col min="2340" max="2341" width="16.7109375" bestFit="1" customWidth="1"/>
    <col min="2342" max="2342" width="16.42578125" bestFit="1" customWidth="1"/>
    <col min="2343" max="2343" width="15.5703125" bestFit="1" customWidth="1"/>
    <col min="2344" max="2344" width="11.28515625" bestFit="1" customWidth="1"/>
  </cols>
  <sheetData>
    <row r="1" spans="1:5" s="1" customFormat="1" ht="18.95" customHeight="1" x14ac:dyDescent="0.25">
      <c r="A1" s="21" t="s">
        <v>0</v>
      </c>
      <c r="B1" s="21" t="s">
        <v>3654</v>
      </c>
      <c r="C1" s="22" t="s">
        <v>3655</v>
      </c>
      <c r="D1" s="21" t="s">
        <v>3656</v>
      </c>
      <c r="E1" s="21" t="s">
        <v>3662</v>
      </c>
    </row>
    <row r="2" spans="1:5" x14ac:dyDescent="0.25">
      <c r="A2" s="14" t="s">
        <v>3663</v>
      </c>
      <c r="B2" t="s">
        <v>34</v>
      </c>
      <c r="C2" s="14" t="s">
        <v>33</v>
      </c>
      <c r="D2" t="s">
        <v>35</v>
      </c>
      <c r="E2" t="str">
        <f>CONCATENATE(B2," ",C2," ",D2," ")</f>
        <v xml:space="preserve">Ms. Hawks Kelly </v>
      </c>
    </row>
    <row r="3" spans="1:5" x14ac:dyDescent="0.25">
      <c r="A3" s="14" t="s">
        <v>3664</v>
      </c>
      <c r="B3" t="s">
        <v>37</v>
      </c>
      <c r="C3" s="14" t="s">
        <v>36</v>
      </c>
      <c r="D3" t="s">
        <v>2622</v>
      </c>
      <c r="E3" t="str">
        <f t="shared" ref="E3:E66" si="0">CONCATENATE(B3," ",C3," ",D3," ")</f>
        <v xml:space="preserve">Mr. Lehner Matthew D </v>
      </c>
    </row>
    <row r="4" spans="1:5" x14ac:dyDescent="0.25">
      <c r="A4" s="14" t="s">
        <v>3665</v>
      </c>
      <c r="B4" t="s">
        <v>37</v>
      </c>
      <c r="C4" s="14" t="s">
        <v>39</v>
      </c>
      <c r="D4" t="s">
        <v>40</v>
      </c>
      <c r="E4" t="str">
        <f t="shared" si="0"/>
        <v xml:space="preserve">Mr. Lu Phil </v>
      </c>
    </row>
    <row r="5" spans="1:5" x14ac:dyDescent="0.25">
      <c r="A5" s="14" t="s">
        <v>3666</v>
      </c>
      <c r="B5" t="s">
        <v>34</v>
      </c>
      <c r="C5" s="14" t="s">
        <v>41</v>
      </c>
      <c r="D5" t="s">
        <v>42</v>
      </c>
      <c r="E5" t="str">
        <f t="shared" si="0"/>
        <v xml:space="preserve">Ms. Osborne Kelsey </v>
      </c>
    </row>
    <row r="6" spans="1:5" x14ac:dyDescent="0.25">
      <c r="A6" s="14" t="s">
        <v>3667</v>
      </c>
      <c r="B6" t="s">
        <v>34</v>
      </c>
      <c r="C6" s="14" t="s">
        <v>43</v>
      </c>
      <c r="D6" t="s">
        <v>44</v>
      </c>
      <c r="E6" t="str">
        <f t="shared" si="0"/>
        <v xml:space="preserve">Ms. Kadala Kristyn </v>
      </c>
    </row>
    <row r="7" spans="1:5" x14ac:dyDescent="0.25">
      <c r="A7" s="14" t="s">
        <v>3668</v>
      </c>
      <c r="B7" t="s">
        <v>37</v>
      </c>
      <c r="C7" s="14" t="s">
        <v>45</v>
      </c>
      <c r="D7" t="s">
        <v>2623</v>
      </c>
      <c r="E7" t="str">
        <f t="shared" si="0"/>
        <v xml:space="preserve">Mr. Baker Russell B. </v>
      </c>
    </row>
    <row r="8" spans="1:5" x14ac:dyDescent="0.25">
      <c r="A8" s="14" t="s">
        <v>3669</v>
      </c>
      <c r="B8" t="s">
        <v>37</v>
      </c>
      <c r="C8" s="14" t="s">
        <v>46</v>
      </c>
      <c r="D8" t="s">
        <v>47</v>
      </c>
      <c r="E8" t="str">
        <f t="shared" si="0"/>
        <v xml:space="preserve">Mr. Macpherson Scott </v>
      </c>
    </row>
    <row r="9" spans="1:5" x14ac:dyDescent="0.25">
      <c r="A9" s="14" t="s">
        <v>3670</v>
      </c>
      <c r="B9" t="s">
        <v>37</v>
      </c>
      <c r="C9" s="14" t="s">
        <v>48</v>
      </c>
      <c r="D9" t="s">
        <v>49</v>
      </c>
      <c r="E9" t="str">
        <f t="shared" si="0"/>
        <v xml:space="preserve">Mr. Hallman Stephen </v>
      </c>
    </row>
    <row r="10" spans="1:5" x14ac:dyDescent="0.25">
      <c r="A10" s="14" t="s">
        <v>3671</v>
      </c>
      <c r="B10" t="s">
        <v>37</v>
      </c>
      <c r="C10" s="14" t="s">
        <v>50</v>
      </c>
      <c r="D10" t="s">
        <v>2624</v>
      </c>
      <c r="E10" t="str">
        <f t="shared" si="0"/>
        <v xml:space="preserve">Mr. Moran Patrick R. </v>
      </c>
    </row>
    <row r="11" spans="1:5" x14ac:dyDescent="0.25">
      <c r="A11" s="14" t="s">
        <v>3672</v>
      </c>
      <c r="B11" t="s">
        <v>34</v>
      </c>
      <c r="C11" s="14" t="s">
        <v>52</v>
      </c>
      <c r="D11" t="s">
        <v>2625</v>
      </c>
      <c r="E11" t="str">
        <f t="shared" si="0"/>
        <v xml:space="preserve">Ms. Benner Brooke N. </v>
      </c>
    </row>
    <row r="12" spans="1:5" x14ac:dyDescent="0.25">
      <c r="A12" s="14" t="s">
        <v>3673</v>
      </c>
      <c r="B12" t="s">
        <v>34</v>
      </c>
      <c r="C12" s="14" t="s">
        <v>2581</v>
      </c>
      <c r="D12" t="s">
        <v>2626</v>
      </c>
      <c r="E12" t="str">
        <f t="shared" si="0"/>
        <v xml:space="preserve">Ms. Fierro Vargas Paola Andrea </v>
      </c>
    </row>
    <row r="13" spans="1:5" x14ac:dyDescent="0.25">
      <c r="A13" s="14" t="s">
        <v>3674</v>
      </c>
      <c r="B13" t="s">
        <v>37</v>
      </c>
      <c r="C13" s="14" t="s">
        <v>55</v>
      </c>
      <c r="D13" t="s">
        <v>3675</v>
      </c>
      <c r="E13" t="str">
        <f t="shared" si="0"/>
        <v xml:space="preserve">Mr. Franz DavID </v>
      </c>
    </row>
    <row r="14" spans="1:5" x14ac:dyDescent="0.25">
      <c r="A14" s="14" t="s">
        <v>3676</v>
      </c>
      <c r="B14" t="s">
        <v>37</v>
      </c>
      <c r="C14" s="14" t="s">
        <v>56</v>
      </c>
      <c r="D14" t="s">
        <v>57</v>
      </c>
      <c r="E14" t="str">
        <f t="shared" si="0"/>
        <v xml:space="preserve">Mr. Foster Wade </v>
      </c>
    </row>
    <row r="15" spans="1:5" x14ac:dyDescent="0.25">
      <c r="A15" s="14" t="s">
        <v>3677</v>
      </c>
      <c r="B15" t="s">
        <v>37</v>
      </c>
      <c r="C15" s="14" t="s">
        <v>58</v>
      </c>
      <c r="D15" t="s">
        <v>59</v>
      </c>
      <c r="E15" t="str">
        <f t="shared" si="0"/>
        <v xml:space="preserve">Mr. Tenorio Franklin </v>
      </c>
    </row>
    <row r="16" spans="1:5" x14ac:dyDescent="0.25">
      <c r="A16" s="14" t="s">
        <v>3678</v>
      </c>
      <c r="B16" t="s">
        <v>34</v>
      </c>
      <c r="C16" s="14" t="s">
        <v>60</v>
      </c>
      <c r="D16" t="s">
        <v>2627</v>
      </c>
      <c r="E16" t="str">
        <f t="shared" si="0"/>
        <v xml:space="preserve">Ms. Rios Leilani M. </v>
      </c>
    </row>
    <row r="17" spans="1:5" x14ac:dyDescent="0.25">
      <c r="A17" s="14" t="s">
        <v>3679</v>
      </c>
      <c r="B17" t="s">
        <v>37</v>
      </c>
      <c r="C17" s="14" t="s">
        <v>61</v>
      </c>
      <c r="D17" t="s">
        <v>62</v>
      </c>
      <c r="E17" t="str">
        <f t="shared" si="0"/>
        <v xml:space="preserve">Mr. Viau-Dupuis Philippe </v>
      </c>
    </row>
    <row r="18" spans="1:5" x14ac:dyDescent="0.25">
      <c r="A18" s="14" t="s">
        <v>3680</v>
      </c>
      <c r="B18" t="s">
        <v>34</v>
      </c>
      <c r="C18" s="14" t="s">
        <v>63</v>
      </c>
      <c r="D18" t="s">
        <v>2628</v>
      </c>
      <c r="E18" t="str">
        <f t="shared" si="0"/>
        <v xml:space="preserve">Ms. Cronin Jennifer A. </v>
      </c>
    </row>
    <row r="19" spans="1:5" x14ac:dyDescent="0.25">
      <c r="A19" s="14" t="s">
        <v>3681</v>
      </c>
      <c r="B19" t="s">
        <v>34</v>
      </c>
      <c r="C19" s="14" t="s">
        <v>65</v>
      </c>
      <c r="D19" t="s">
        <v>2629</v>
      </c>
      <c r="E19" t="str">
        <f t="shared" si="0"/>
        <v xml:space="preserve">Ms. Noordstar Christina M. </v>
      </c>
    </row>
    <row r="20" spans="1:5" x14ac:dyDescent="0.25">
      <c r="A20" s="14" t="s">
        <v>3682</v>
      </c>
      <c r="B20" t="s">
        <v>37</v>
      </c>
      <c r="C20" s="14" t="s">
        <v>67</v>
      </c>
      <c r="D20" t="s">
        <v>3683</v>
      </c>
      <c r="E20" t="str">
        <f t="shared" si="0"/>
        <v xml:space="preserve">Mr. Boudalia SaID Sr. </v>
      </c>
    </row>
    <row r="21" spans="1:5" x14ac:dyDescent="0.25">
      <c r="A21" s="14" t="s">
        <v>3684</v>
      </c>
      <c r="B21" t="s">
        <v>37</v>
      </c>
      <c r="C21" s="14" t="s">
        <v>68</v>
      </c>
      <c r="D21" t="s">
        <v>69</v>
      </c>
      <c r="E21" t="str">
        <f t="shared" si="0"/>
        <v xml:space="preserve">Mr. Flor John </v>
      </c>
    </row>
    <row r="22" spans="1:5" x14ac:dyDescent="0.25">
      <c r="A22" s="14" t="s">
        <v>3685</v>
      </c>
      <c r="B22" t="s">
        <v>37</v>
      </c>
      <c r="C22" s="14" t="s">
        <v>70</v>
      </c>
      <c r="D22" t="s">
        <v>71</v>
      </c>
      <c r="E22" t="str">
        <f t="shared" si="0"/>
        <v xml:space="preserve">Mr. Fennon Myles </v>
      </c>
    </row>
    <row r="23" spans="1:5" x14ac:dyDescent="0.25">
      <c r="A23" s="14" t="s">
        <v>3686</v>
      </c>
      <c r="B23" t="s">
        <v>34</v>
      </c>
      <c r="C23" s="14" t="s">
        <v>72</v>
      </c>
      <c r="D23" t="s">
        <v>2630</v>
      </c>
      <c r="E23" t="str">
        <f t="shared" si="0"/>
        <v xml:space="preserve">Ms. Hribar Madelyn C </v>
      </c>
    </row>
    <row r="24" spans="1:5" x14ac:dyDescent="0.25">
      <c r="A24" s="14" t="s">
        <v>3687</v>
      </c>
      <c r="B24" t="s">
        <v>34</v>
      </c>
      <c r="C24" s="14" t="s">
        <v>73</v>
      </c>
      <c r="D24" t="s">
        <v>74</v>
      </c>
      <c r="E24" t="str">
        <f t="shared" si="0"/>
        <v xml:space="preserve">Ms. Tassello Nicole </v>
      </c>
    </row>
    <row r="25" spans="1:5" x14ac:dyDescent="0.25">
      <c r="A25" s="14" t="s">
        <v>3688</v>
      </c>
      <c r="B25" t="s">
        <v>37</v>
      </c>
      <c r="C25" s="14" t="s">
        <v>75</v>
      </c>
      <c r="D25" t="s">
        <v>2631</v>
      </c>
      <c r="E25" t="str">
        <f t="shared" si="0"/>
        <v xml:space="preserve">Mr. Mauricette Eric A. </v>
      </c>
    </row>
    <row r="26" spans="1:5" x14ac:dyDescent="0.25">
      <c r="A26" s="14" t="s">
        <v>3689</v>
      </c>
      <c r="B26" t="s">
        <v>37</v>
      </c>
      <c r="C26" s="14" t="s">
        <v>77</v>
      </c>
      <c r="D26" t="s">
        <v>2632</v>
      </c>
      <c r="E26" t="str">
        <f t="shared" si="0"/>
        <v xml:space="preserve">Mr. Garcia Emiliano I. </v>
      </c>
    </row>
    <row r="27" spans="1:5" x14ac:dyDescent="0.25">
      <c r="A27" s="14" t="s">
        <v>3690</v>
      </c>
      <c r="B27" t="s">
        <v>37</v>
      </c>
      <c r="C27" s="14" t="s">
        <v>78</v>
      </c>
      <c r="D27" t="s">
        <v>79</v>
      </c>
      <c r="E27" t="str">
        <f t="shared" si="0"/>
        <v xml:space="preserve">Mr. Airoldi Adam </v>
      </c>
    </row>
    <row r="28" spans="1:5" x14ac:dyDescent="0.25">
      <c r="A28" s="14" t="s">
        <v>3691</v>
      </c>
      <c r="B28" t="s">
        <v>37</v>
      </c>
      <c r="C28" s="14" t="s">
        <v>80</v>
      </c>
      <c r="D28" t="s">
        <v>81</v>
      </c>
      <c r="E28" t="str">
        <f t="shared" si="0"/>
        <v xml:space="preserve">Mr. Cater-Cyker Zach </v>
      </c>
    </row>
    <row r="29" spans="1:5" x14ac:dyDescent="0.25">
      <c r="A29" s="14" t="s">
        <v>3692</v>
      </c>
      <c r="B29" t="s">
        <v>34</v>
      </c>
      <c r="C29" s="14" t="s">
        <v>82</v>
      </c>
      <c r="D29" t="s">
        <v>2633</v>
      </c>
      <c r="E29" t="str">
        <f t="shared" si="0"/>
        <v xml:space="preserve">Ms. Hamm Stephanie W. </v>
      </c>
    </row>
    <row r="30" spans="1:5" x14ac:dyDescent="0.25">
      <c r="A30" s="14" t="s">
        <v>3693</v>
      </c>
      <c r="B30" t="s">
        <v>37</v>
      </c>
      <c r="C30" s="14" t="s">
        <v>84</v>
      </c>
      <c r="D30" t="s">
        <v>49</v>
      </c>
      <c r="E30" t="str">
        <f t="shared" si="0"/>
        <v xml:space="preserve">Mr. Cox Stephen </v>
      </c>
    </row>
    <row r="31" spans="1:5" x14ac:dyDescent="0.25">
      <c r="A31" s="14" t="s">
        <v>3694</v>
      </c>
      <c r="B31" t="s">
        <v>34</v>
      </c>
      <c r="C31" s="14" t="s">
        <v>85</v>
      </c>
      <c r="D31" t="s">
        <v>86</v>
      </c>
      <c r="E31" t="str">
        <f t="shared" si="0"/>
        <v xml:space="preserve">Ms. Sachrajda Natalie </v>
      </c>
    </row>
    <row r="32" spans="1:5" x14ac:dyDescent="0.25">
      <c r="A32" s="14" t="s">
        <v>3695</v>
      </c>
      <c r="B32" t="s">
        <v>34</v>
      </c>
      <c r="C32" s="14" t="s">
        <v>87</v>
      </c>
      <c r="D32" t="s">
        <v>2634</v>
      </c>
      <c r="E32" t="str">
        <f t="shared" si="0"/>
        <v xml:space="preserve">Ms. Gareri Nicole J. </v>
      </c>
    </row>
    <row r="33" spans="1:5" x14ac:dyDescent="0.25">
      <c r="A33" s="14" t="s">
        <v>3696</v>
      </c>
      <c r="B33" t="s">
        <v>37</v>
      </c>
      <c r="C33" s="14" t="s">
        <v>88</v>
      </c>
      <c r="D33" t="s">
        <v>2635</v>
      </c>
      <c r="E33" t="str">
        <f t="shared" si="0"/>
        <v xml:space="preserve">Mr. Welch Jefferson D </v>
      </c>
    </row>
    <row r="34" spans="1:5" x14ac:dyDescent="0.25">
      <c r="A34" s="14" t="s">
        <v>3697</v>
      </c>
      <c r="B34" t="s">
        <v>37</v>
      </c>
      <c r="C34" s="14" t="s">
        <v>89</v>
      </c>
      <c r="D34" t="s">
        <v>2636</v>
      </c>
      <c r="E34" t="str">
        <f t="shared" si="0"/>
        <v xml:space="preserve">Mr. Prindiville Brendan D. </v>
      </c>
    </row>
    <row r="35" spans="1:5" x14ac:dyDescent="0.25">
      <c r="A35" s="14" t="s">
        <v>3698</v>
      </c>
      <c r="B35" t="s">
        <v>34</v>
      </c>
      <c r="C35" s="14" t="s">
        <v>3699</v>
      </c>
      <c r="D35" t="s">
        <v>91</v>
      </c>
      <c r="E35" t="str">
        <f t="shared" si="0"/>
        <v xml:space="preserve">Ms. KincaID Courtney </v>
      </c>
    </row>
    <row r="36" spans="1:5" x14ac:dyDescent="0.25">
      <c r="A36" s="14" t="s">
        <v>3700</v>
      </c>
      <c r="B36" t="s">
        <v>34</v>
      </c>
      <c r="C36" s="14" t="s">
        <v>92</v>
      </c>
      <c r="D36" t="s">
        <v>2637</v>
      </c>
      <c r="E36" t="str">
        <f t="shared" si="0"/>
        <v xml:space="preserve">Ms. Bruestle Sydney L. </v>
      </c>
    </row>
    <row r="37" spans="1:5" x14ac:dyDescent="0.25">
      <c r="A37" s="14" t="s">
        <v>3701</v>
      </c>
      <c r="B37" t="s">
        <v>37</v>
      </c>
      <c r="C37" s="14" t="s">
        <v>93</v>
      </c>
      <c r="D37" t="s">
        <v>94</v>
      </c>
      <c r="E37" t="str">
        <f t="shared" si="0"/>
        <v xml:space="preserve">Mr. Lachance Julien </v>
      </c>
    </row>
    <row r="38" spans="1:5" x14ac:dyDescent="0.25">
      <c r="A38" s="14" t="s">
        <v>3702</v>
      </c>
      <c r="B38" t="s">
        <v>37</v>
      </c>
      <c r="C38" s="14" t="s">
        <v>95</v>
      </c>
      <c r="D38" t="s">
        <v>2638</v>
      </c>
      <c r="E38" t="str">
        <f t="shared" si="0"/>
        <v xml:space="preserve">Mr. Eason Ryan M </v>
      </c>
    </row>
    <row r="39" spans="1:5" x14ac:dyDescent="0.25">
      <c r="A39" s="14" t="s">
        <v>3703</v>
      </c>
      <c r="B39" t="s">
        <v>34</v>
      </c>
      <c r="C39" s="14" t="s">
        <v>97</v>
      </c>
      <c r="D39" t="s">
        <v>2639</v>
      </c>
      <c r="E39" t="str">
        <f t="shared" si="0"/>
        <v xml:space="preserve">Ms. Grummon Anna H. </v>
      </c>
    </row>
    <row r="40" spans="1:5" x14ac:dyDescent="0.25">
      <c r="A40" s="14" t="s">
        <v>3704</v>
      </c>
      <c r="B40" t="s">
        <v>34</v>
      </c>
      <c r="C40" s="14" t="s">
        <v>99</v>
      </c>
      <c r="D40" t="s">
        <v>100</v>
      </c>
      <c r="E40" t="str">
        <f t="shared" si="0"/>
        <v xml:space="preserve">Ms. Vanwechel Samantha </v>
      </c>
    </row>
    <row r="41" spans="1:5" x14ac:dyDescent="0.25">
      <c r="A41" s="14" t="s">
        <v>3705</v>
      </c>
      <c r="B41" t="s">
        <v>37</v>
      </c>
      <c r="C41" s="14" t="s">
        <v>101</v>
      </c>
      <c r="D41" t="s">
        <v>102</v>
      </c>
      <c r="E41" t="str">
        <f t="shared" si="0"/>
        <v xml:space="preserve">Mr. Fisher Robert </v>
      </c>
    </row>
    <row r="42" spans="1:5" x14ac:dyDescent="0.25">
      <c r="A42" s="14" t="s">
        <v>3706</v>
      </c>
      <c r="B42" t="s">
        <v>37</v>
      </c>
      <c r="C42" s="14" t="s">
        <v>103</v>
      </c>
      <c r="D42" t="s">
        <v>2640</v>
      </c>
      <c r="E42" t="str">
        <f t="shared" si="0"/>
        <v xml:space="preserve">Mr. Jenkins James R. </v>
      </c>
    </row>
    <row r="43" spans="1:5" x14ac:dyDescent="0.25">
      <c r="A43" s="14" t="s">
        <v>3707</v>
      </c>
      <c r="B43" t="s">
        <v>34</v>
      </c>
      <c r="C43" s="14" t="s">
        <v>105</v>
      </c>
      <c r="D43" t="s">
        <v>106</v>
      </c>
      <c r="E43" t="str">
        <f t="shared" si="0"/>
        <v xml:space="preserve">Ms. Peters Roseann </v>
      </c>
    </row>
    <row r="44" spans="1:5" x14ac:dyDescent="0.25">
      <c r="A44" s="14" t="s">
        <v>3708</v>
      </c>
      <c r="B44" t="s">
        <v>34</v>
      </c>
      <c r="C44" s="14" t="s">
        <v>107</v>
      </c>
      <c r="D44" t="s">
        <v>74</v>
      </c>
      <c r="E44" t="str">
        <f t="shared" si="0"/>
        <v xml:space="preserve">Ms. Aha Nicole </v>
      </c>
    </row>
    <row r="45" spans="1:5" x14ac:dyDescent="0.25">
      <c r="A45" s="14" t="s">
        <v>3709</v>
      </c>
      <c r="B45" t="s">
        <v>37</v>
      </c>
      <c r="C45" s="14" t="s">
        <v>108</v>
      </c>
      <c r="D45" t="s">
        <v>109</v>
      </c>
      <c r="E45" t="str">
        <f t="shared" si="0"/>
        <v xml:space="preserve">Mr. McElwain Spencer </v>
      </c>
    </row>
    <row r="46" spans="1:5" x14ac:dyDescent="0.25">
      <c r="A46" s="14" t="s">
        <v>3710</v>
      </c>
      <c r="B46" t="s">
        <v>37</v>
      </c>
      <c r="C46" s="14" t="s">
        <v>110</v>
      </c>
      <c r="D46" t="s">
        <v>2641</v>
      </c>
      <c r="E46" t="str">
        <f t="shared" si="0"/>
        <v xml:space="preserve">Mr. Januszewski Eric W </v>
      </c>
    </row>
    <row r="47" spans="1:5" x14ac:dyDescent="0.25">
      <c r="A47" s="14" t="s">
        <v>3711</v>
      </c>
      <c r="B47" t="s">
        <v>34</v>
      </c>
      <c r="C47" s="14" t="s">
        <v>111</v>
      </c>
      <c r="D47" t="s">
        <v>2642</v>
      </c>
      <c r="E47" t="str">
        <f t="shared" si="0"/>
        <v xml:space="preserve">Ms. Rohne Brianna L </v>
      </c>
    </row>
    <row r="48" spans="1:5" x14ac:dyDescent="0.25">
      <c r="A48" s="14" t="s">
        <v>3712</v>
      </c>
      <c r="B48" t="s">
        <v>37</v>
      </c>
      <c r="C48" s="14" t="s">
        <v>112</v>
      </c>
      <c r="D48" t="s">
        <v>2643</v>
      </c>
      <c r="E48" t="str">
        <f t="shared" si="0"/>
        <v xml:space="preserve">Mr. O'Grady Thomas J. </v>
      </c>
    </row>
    <row r="49" spans="1:5" x14ac:dyDescent="0.25">
      <c r="A49" s="14" t="s">
        <v>3713</v>
      </c>
      <c r="B49" t="s">
        <v>34</v>
      </c>
      <c r="C49" s="14" t="s">
        <v>105</v>
      </c>
      <c r="D49" t="s">
        <v>2644</v>
      </c>
      <c r="E49" t="str">
        <f t="shared" si="0"/>
        <v xml:space="preserve">Ms. Peters Melissa L </v>
      </c>
    </row>
    <row r="50" spans="1:5" x14ac:dyDescent="0.25">
      <c r="A50" s="14" t="s">
        <v>3714</v>
      </c>
      <c r="B50" t="s">
        <v>37</v>
      </c>
      <c r="C50" s="14" t="s">
        <v>2582</v>
      </c>
      <c r="D50" t="s">
        <v>116</v>
      </c>
      <c r="E50" t="str">
        <f t="shared" si="0"/>
        <v xml:space="preserve">Mr. De Simone Flavio </v>
      </c>
    </row>
    <row r="51" spans="1:5" x14ac:dyDescent="0.25">
      <c r="A51" s="14" t="s">
        <v>3715</v>
      </c>
      <c r="B51" t="s">
        <v>37</v>
      </c>
      <c r="C51" s="14" t="s">
        <v>117</v>
      </c>
      <c r="D51" t="s">
        <v>96</v>
      </c>
      <c r="E51" t="str">
        <f t="shared" si="0"/>
        <v xml:space="preserve">Mr. Beckett Ryan </v>
      </c>
    </row>
    <row r="52" spans="1:5" x14ac:dyDescent="0.25">
      <c r="A52" s="14" t="s">
        <v>3716</v>
      </c>
      <c r="B52" t="s">
        <v>37</v>
      </c>
      <c r="C52" s="14" t="s">
        <v>118</v>
      </c>
      <c r="D52" t="s">
        <v>2645</v>
      </c>
      <c r="E52" t="str">
        <f t="shared" si="0"/>
        <v xml:space="preserve">Mr. Sobrilsky Anthony J. </v>
      </c>
    </row>
    <row r="53" spans="1:5" x14ac:dyDescent="0.25">
      <c r="A53" s="14" t="s">
        <v>3717</v>
      </c>
      <c r="B53" t="s">
        <v>34</v>
      </c>
      <c r="C53" s="14" t="s">
        <v>120</v>
      </c>
      <c r="D53" t="s">
        <v>121</v>
      </c>
      <c r="E53" t="str">
        <f t="shared" si="0"/>
        <v xml:space="preserve">Ms. Wang Alex </v>
      </c>
    </row>
    <row r="54" spans="1:5" x14ac:dyDescent="0.25">
      <c r="A54" s="14" t="s">
        <v>3718</v>
      </c>
      <c r="B54" t="s">
        <v>37</v>
      </c>
      <c r="C54" s="14" t="s">
        <v>122</v>
      </c>
      <c r="D54" t="s">
        <v>3675</v>
      </c>
      <c r="E54" t="str">
        <f t="shared" si="0"/>
        <v xml:space="preserve">Mr. Campa DavID </v>
      </c>
    </row>
    <row r="55" spans="1:5" x14ac:dyDescent="0.25">
      <c r="A55" s="14" t="s">
        <v>3719</v>
      </c>
      <c r="B55" t="s">
        <v>37</v>
      </c>
      <c r="C55" s="14" t="s">
        <v>123</v>
      </c>
      <c r="D55" t="s">
        <v>2646</v>
      </c>
      <c r="E55" t="str">
        <f t="shared" si="0"/>
        <v xml:space="preserve">Mr. Clifford Andrew B </v>
      </c>
    </row>
    <row r="56" spans="1:5" x14ac:dyDescent="0.25">
      <c r="A56" s="14" t="s">
        <v>3720</v>
      </c>
      <c r="B56" t="s">
        <v>34</v>
      </c>
      <c r="C56" s="14" t="s">
        <v>125</v>
      </c>
      <c r="D56" t="s">
        <v>2647</v>
      </c>
      <c r="E56" t="str">
        <f t="shared" si="0"/>
        <v xml:space="preserve">Ms. Dalmata Dara E </v>
      </c>
    </row>
    <row r="57" spans="1:5" x14ac:dyDescent="0.25">
      <c r="A57" s="14" t="s">
        <v>3721</v>
      </c>
      <c r="B57" t="s">
        <v>34</v>
      </c>
      <c r="C57" s="14" t="s">
        <v>127</v>
      </c>
      <c r="D57" t="s">
        <v>128</v>
      </c>
      <c r="E57" t="str">
        <f t="shared" si="0"/>
        <v xml:space="preserve">Ms. Vishik Inna </v>
      </c>
    </row>
    <row r="58" spans="1:5" x14ac:dyDescent="0.25">
      <c r="A58" s="14" t="s">
        <v>3722</v>
      </c>
      <c r="B58" t="s">
        <v>37</v>
      </c>
      <c r="C58" s="14" t="s">
        <v>129</v>
      </c>
      <c r="D58" t="s">
        <v>130</v>
      </c>
      <c r="E58" t="str">
        <f t="shared" si="0"/>
        <v xml:space="preserve">Mr. Schorr Ari </v>
      </c>
    </row>
    <row r="59" spans="1:5" x14ac:dyDescent="0.25">
      <c r="A59" s="14" t="s">
        <v>3723</v>
      </c>
      <c r="B59" t="s">
        <v>34</v>
      </c>
      <c r="C59" s="14" t="s">
        <v>131</v>
      </c>
      <c r="D59" t="s">
        <v>132</v>
      </c>
      <c r="E59" t="str">
        <f t="shared" si="0"/>
        <v xml:space="preserve">Ms. Lusardi Lindsey </v>
      </c>
    </row>
    <row r="60" spans="1:5" x14ac:dyDescent="0.25">
      <c r="A60" s="14" t="s">
        <v>3724</v>
      </c>
      <c r="B60" t="s">
        <v>37</v>
      </c>
      <c r="C60" s="14" t="s">
        <v>133</v>
      </c>
      <c r="D60" t="s">
        <v>134</v>
      </c>
      <c r="E60" t="str">
        <f t="shared" si="0"/>
        <v xml:space="preserve">Mr. Rayner Kenny </v>
      </c>
    </row>
    <row r="61" spans="1:5" x14ac:dyDescent="0.25">
      <c r="A61" s="14" t="s">
        <v>3725</v>
      </c>
      <c r="B61" t="s">
        <v>34</v>
      </c>
      <c r="C61" s="14" t="s">
        <v>135</v>
      </c>
      <c r="D61" t="s">
        <v>136</v>
      </c>
      <c r="E61" t="str">
        <f t="shared" si="0"/>
        <v xml:space="preserve">Ms. Voghel Louise </v>
      </c>
    </row>
    <row r="62" spans="1:5" x14ac:dyDescent="0.25">
      <c r="A62" s="14" t="s">
        <v>3726</v>
      </c>
      <c r="B62" t="s">
        <v>37</v>
      </c>
      <c r="C62" s="14" t="s">
        <v>137</v>
      </c>
      <c r="D62" t="s">
        <v>138</v>
      </c>
      <c r="E62" t="str">
        <f t="shared" si="0"/>
        <v xml:space="preserve">Mr. Rieth Cameron </v>
      </c>
    </row>
    <row r="63" spans="1:5" x14ac:dyDescent="0.25">
      <c r="A63" s="14" t="s">
        <v>3727</v>
      </c>
      <c r="B63" t="s">
        <v>34</v>
      </c>
      <c r="C63" s="14" t="s">
        <v>139</v>
      </c>
      <c r="D63" t="s">
        <v>2648</v>
      </c>
      <c r="E63" t="str">
        <f t="shared" si="0"/>
        <v xml:space="preserve">Ms. Gollotto Katie T. </v>
      </c>
    </row>
    <row r="64" spans="1:5" x14ac:dyDescent="0.25">
      <c r="A64" s="14" t="s">
        <v>3728</v>
      </c>
      <c r="B64" t="s">
        <v>34</v>
      </c>
      <c r="C64" s="14" t="s">
        <v>141</v>
      </c>
      <c r="D64" t="s">
        <v>142</v>
      </c>
      <c r="E64" t="str">
        <f t="shared" si="0"/>
        <v xml:space="preserve">Ms. Dunn Casey </v>
      </c>
    </row>
    <row r="65" spans="1:5" x14ac:dyDescent="0.25">
      <c r="A65" s="14" t="s">
        <v>3729</v>
      </c>
      <c r="B65" t="s">
        <v>37</v>
      </c>
      <c r="C65" s="14" t="s">
        <v>143</v>
      </c>
      <c r="D65" t="s">
        <v>3675</v>
      </c>
      <c r="E65" t="str">
        <f t="shared" si="0"/>
        <v xml:space="preserve">Mr. Blitzer DavID </v>
      </c>
    </row>
    <row r="66" spans="1:5" x14ac:dyDescent="0.25">
      <c r="A66" s="14" t="s">
        <v>3730</v>
      </c>
      <c r="B66" t="s">
        <v>37</v>
      </c>
      <c r="C66" s="14" t="s">
        <v>144</v>
      </c>
      <c r="D66" t="s">
        <v>2649</v>
      </c>
      <c r="E66" t="str">
        <f t="shared" si="0"/>
        <v xml:space="preserve">Mr. Smith Bryson C. </v>
      </c>
    </row>
    <row r="67" spans="1:5" x14ac:dyDescent="0.25">
      <c r="A67" s="14" t="s">
        <v>3731</v>
      </c>
      <c r="B67" t="s">
        <v>34</v>
      </c>
      <c r="C67" s="14" t="s">
        <v>145</v>
      </c>
      <c r="D67" t="s">
        <v>146</v>
      </c>
      <c r="E67" t="str">
        <f t="shared" ref="E67:E130" si="1">CONCATENATE(B67," ",C67," ",D67," ")</f>
        <v xml:space="preserve">Ms. Hyland Megan </v>
      </c>
    </row>
    <row r="68" spans="1:5" x14ac:dyDescent="0.25">
      <c r="A68" s="14" t="s">
        <v>3732</v>
      </c>
      <c r="B68" t="s">
        <v>37</v>
      </c>
      <c r="C68" s="14" t="s">
        <v>147</v>
      </c>
      <c r="D68" t="s">
        <v>148</v>
      </c>
      <c r="E68" t="str">
        <f t="shared" si="1"/>
        <v xml:space="preserve">Mr. Ducharme Daniel </v>
      </c>
    </row>
    <row r="69" spans="1:5" x14ac:dyDescent="0.25">
      <c r="A69" s="14" t="s">
        <v>3733</v>
      </c>
      <c r="B69" t="s">
        <v>37</v>
      </c>
      <c r="C69" s="14" t="s">
        <v>149</v>
      </c>
      <c r="D69" t="s">
        <v>2650</v>
      </c>
      <c r="E69" t="str">
        <f t="shared" si="1"/>
        <v xml:space="preserve">Mr. Johnson Steven M. </v>
      </c>
    </row>
    <row r="70" spans="1:5" x14ac:dyDescent="0.25">
      <c r="A70" s="14" t="s">
        <v>3734</v>
      </c>
      <c r="B70" t="s">
        <v>34</v>
      </c>
      <c r="C70" s="14" t="s">
        <v>151</v>
      </c>
      <c r="D70" t="s">
        <v>2651</v>
      </c>
      <c r="E70" t="str">
        <f t="shared" si="1"/>
        <v xml:space="preserve">Ms. Mutz Jenna L. </v>
      </c>
    </row>
    <row r="71" spans="1:5" x14ac:dyDescent="0.25">
      <c r="A71" s="14" t="s">
        <v>3735</v>
      </c>
      <c r="B71" t="s">
        <v>37</v>
      </c>
      <c r="C71" s="14" t="s">
        <v>152</v>
      </c>
      <c r="D71" t="s">
        <v>153</v>
      </c>
      <c r="E71" t="str">
        <f t="shared" si="1"/>
        <v xml:space="preserve">Mr. Lee Freeman </v>
      </c>
    </row>
    <row r="72" spans="1:5" x14ac:dyDescent="0.25">
      <c r="A72" s="14" t="s">
        <v>3736</v>
      </c>
      <c r="B72" t="s">
        <v>37</v>
      </c>
      <c r="C72" s="14" t="s">
        <v>154</v>
      </c>
      <c r="D72" t="s">
        <v>155</v>
      </c>
      <c r="E72" t="str">
        <f t="shared" si="1"/>
        <v xml:space="preserve">Mr. Turner Jeff </v>
      </c>
    </row>
    <row r="73" spans="1:5" x14ac:dyDescent="0.25">
      <c r="A73" s="14" t="s">
        <v>3737</v>
      </c>
      <c r="B73" t="s">
        <v>37</v>
      </c>
      <c r="C73" s="14" t="s">
        <v>156</v>
      </c>
      <c r="D73" t="s">
        <v>2652</v>
      </c>
      <c r="E73" t="str">
        <f t="shared" si="1"/>
        <v xml:space="preserve">Mr. Rangel Elenilton V. Sr. </v>
      </c>
    </row>
    <row r="74" spans="1:5" x14ac:dyDescent="0.25">
      <c r="A74" s="14" t="s">
        <v>3738</v>
      </c>
      <c r="B74" t="s">
        <v>34</v>
      </c>
      <c r="C74" s="14" t="s">
        <v>157</v>
      </c>
      <c r="D74" t="s">
        <v>158</v>
      </c>
      <c r="E74" t="str">
        <f t="shared" si="1"/>
        <v xml:space="preserve">Ms. Lacey Maurya </v>
      </c>
    </row>
    <row r="75" spans="1:5" x14ac:dyDescent="0.25">
      <c r="A75" s="14" t="s">
        <v>3739</v>
      </c>
      <c r="B75" t="s">
        <v>34</v>
      </c>
      <c r="C75" s="14" t="s">
        <v>159</v>
      </c>
      <c r="D75" t="s">
        <v>2653</v>
      </c>
      <c r="E75" t="str">
        <f t="shared" si="1"/>
        <v xml:space="preserve">Ms. Stiger Samantha C </v>
      </c>
    </row>
    <row r="76" spans="1:5" x14ac:dyDescent="0.25">
      <c r="A76" s="14" t="s">
        <v>3740</v>
      </c>
      <c r="B76" t="s">
        <v>34</v>
      </c>
      <c r="C76" s="14" t="s">
        <v>160</v>
      </c>
      <c r="D76" t="s">
        <v>2654</v>
      </c>
      <c r="E76" t="str">
        <f t="shared" si="1"/>
        <v xml:space="preserve">Ms. Caldwell Bethany A </v>
      </c>
    </row>
    <row r="77" spans="1:5" x14ac:dyDescent="0.25">
      <c r="A77" s="14" t="s">
        <v>3741</v>
      </c>
      <c r="B77" t="s">
        <v>37</v>
      </c>
      <c r="C77" s="14" t="s">
        <v>162</v>
      </c>
      <c r="D77" t="s">
        <v>163</v>
      </c>
      <c r="E77" t="str">
        <f t="shared" si="1"/>
        <v xml:space="preserve">Mr. Marmillod Yves </v>
      </c>
    </row>
    <row r="78" spans="1:5" x14ac:dyDescent="0.25">
      <c r="A78" s="14" t="s">
        <v>3742</v>
      </c>
      <c r="B78" t="s">
        <v>34</v>
      </c>
      <c r="C78" s="14" t="s">
        <v>164</v>
      </c>
      <c r="D78" t="s">
        <v>165</v>
      </c>
      <c r="E78" t="str">
        <f t="shared" si="1"/>
        <v xml:space="preserve">Ms. Cloutier-Simons Danielle </v>
      </c>
    </row>
    <row r="79" spans="1:5" x14ac:dyDescent="0.25">
      <c r="A79" s="14" t="s">
        <v>3743</v>
      </c>
      <c r="B79" t="s">
        <v>34</v>
      </c>
      <c r="C79" s="14" t="s">
        <v>166</v>
      </c>
      <c r="D79" t="s">
        <v>167</v>
      </c>
      <c r="E79" t="str">
        <f t="shared" si="1"/>
        <v xml:space="preserve">Ms. Vegas Julia </v>
      </c>
    </row>
    <row r="80" spans="1:5" x14ac:dyDescent="0.25">
      <c r="A80" s="14" t="s">
        <v>3744</v>
      </c>
      <c r="B80" t="s">
        <v>37</v>
      </c>
      <c r="C80" s="14" t="s">
        <v>168</v>
      </c>
      <c r="D80" t="s">
        <v>169</v>
      </c>
      <c r="E80" t="str">
        <f t="shared" si="1"/>
        <v xml:space="preserve">Mr. Cochran Joshua </v>
      </c>
    </row>
    <row r="81" spans="1:5" x14ac:dyDescent="0.25">
      <c r="A81" s="14" t="s">
        <v>3745</v>
      </c>
      <c r="B81" t="s">
        <v>34</v>
      </c>
      <c r="C81" s="14" t="s">
        <v>170</v>
      </c>
      <c r="D81" t="s">
        <v>64</v>
      </c>
      <c r="E81" t="str">
        <f t="shared" si="1"/>
        <v xml:space="preserve">Ms. Holtzapple Jennifer </v>
      </c>
    </row>
    <row r="82" spans="1:5" x14ac:dyDescent="0.25">
      <c r="A82" s="14" t="s">
        <v>3746</v>
      </c>
      <c r="B82" t="s">
        <v>34</v>
      </c>
      <c r="C82" s="14" t="s">
        <v>171</v>
      </c>
      <c r="D82" t="s">
        <v>2655</v>
      </c>
      <c r="E82" t="str">
        <f t="shared" si="1"/>
        <v xml:space="preserve">Ms. Meyer Gwen M. </v>
      </c>
    </row>
    <row r="83" spans="1:5" x14ac:dyDescent="0.25">
      <c r="A83" s="14" t="s">
        <v>3747</v>
      </c>
      <c r="B83" t="s">
        <v>37</v>
      </c>
      <c r="C83" s="14" t="s">
        <v>172</v>
      </c>
      <c r="D83" t="s">
        <v>51</v>
      </c>
      <c r="E83" t="str">
        <f t="shared" si="1"/>
        <v xml:space="preserve">Mr. Brickley Patrick </v>
      </c>
    </row>
    <row r="84" spans="1:5" x14ac:dyDescent="0.25">
      <c r="A84" s="14" t="s">
        <v>3748</v>
      </c>
      <c r="B84" t="s">
        <v>34</v>
      </c>
      <c r="C84" s="14" t="s">
        <v>173</v>
      </c>
      <c r="D84" t="s">
        <v>174</v>
      </c>
      <c r="E84" t="str">
        <f t="shared" si="1"/>
        <v xml:space="preserve">Ms. Magee Kate </v>
      </c>
    </row>
    <row r="85" spans="1:5" x14ac:dyDescent="0.25">
      <c r="A85" s="14" t="s">
        <v>3749</v>
      </c>
      <c r="B85" t="s">
        <v>37</v>
      </c>
      <c r="C85" s="14" t="s">
        <v>175</v>
      </c>
      <c r="D85" t="s">
        <v>176</v>
      </c>
      <c r="E85" t="str">
        <f t="shared" si="1"/>
        <v xml:space="preserve">Mr. Thoma Kevin </v>
      </c>
    </row>
    <row r="86" spans="1:5" x14ac:dyDescent="0.25">
      <c r="A86" s="14" t="s">
        <v>3750</v>
      </c>
      <c r="B86" t="s">
        <v>37</v>
      </c>
      <c r="C86" s="14" t="s">
        <v>177</v>
      </c>
      <c r="D86" t="s">
        <v>2656</v>
      </c>
      <c r="E86" t="str">
        <f t="shared" si="1"/>
        <v xml:space="preserve">Mr. Heagy Stephen II </v>
      </c>
    </row>
    <row r="87" spans="1:5" x14ac:dyDescent="0.25">
      <c r="A87" s="14" t="s">
        <v>3751</v>
      </c>
      <c r="B87" t="s">
        <v>37</v>
      </c>
      <c r="C87" s="14" t="s">
        <v>178</v>
      </c>
      <c r="D87" t="s">
        <v>179</v>
      </c>
      <c r="E87" t="str">
        <f t="shared" si="1"/>
        <v xml:space="preserve">Mr. Regnier Philip </v>
      </c>
    </row>
    <row r="88" spans="1:5" x14ac:dyDescent="0.25">
      <c r="A88" s="14" t="s">
        <v>3752</v>
      </c>
      <c r="B88" t="s">
        <v>37</v>
      </c>
      <c r="C88" s="14" t="s">
        <v>180</v>
      </c>
      <c r="D88" t="s">
        <v>2657</v>
      </c>
      <c r="E88" t="str">
        <f t="shared" si="1"/>
        <v xml:space="preserve">Mr. Parendo Brett A </v>
      </c>
    </row>
    <row r="89" spans="1:5" x14ac:dyDescent="0.25">
      <c r="A89" s="14" t="s">
        <v>3753</v>
      </c>
      <c r="B89" t="s">
        <v>34</v>
      </c>
      <c r="C89" s="14" t="s">
        <v>182</v>
      </c>
      <c r="D89" t="s">
        <v>183</v>
      </c>
      <c r="E89" t="str">
        <f t="shared" si="1"/>
        <v xml:space="preserve">Ms. Schell Rebecca </v>
      </c>
    </row>
    <row r="90" spans="1:5" x14ac:dyDescent="0.25">
      <c r="A90" s="14" t="s">
        <v>3754</v>
      </c>
      <c r="B90" t="s">
        <v>34</v>
      </c>
      <c r="C90" s="14" t="s">
        <v>184</v>
      </c>
      <c r="D90" t="s">
        <v>185</v>
      </c>
      <c r="E90" t="str">
        <f t="shared" si="1"/>
        <v xml:space="preserve">Ms. Driscoll Kelley </v>
      </c>
    </row>
    <row r="91" spans="1:5" x14ac:dyDescent="0.25">
      <c r="A91" s="14" t="s">
        <v>3755</v>
      </c>
      <c r="B91" t="s">
        <v>34</v>
      </c>
      <c r="C91" s="14" t="s">
        <v>186</v>
      </c>
      <c r="D91" t="s">
        <v>2658</v>
      </c>
      <c r="E91" t="str">
        <f t="shared" si="1"/>
        <v xml:space="preserve">Ms. Mitchell Abigail K </v>
      </c>
    </row>
    <row r="92" spans="1:5" x14ac:dyDescent="0.25">
      <c r="A92" s="14" t="s">
        <v>3756</v>
      </c>
      <c r="B92" t="s">
        <v>34</v>
      </c>
      <c r="C92" s="14" t="s">
        <v>187</v>
      </c>
      <c r="D92" t="s">
        <v>188</v>
      </c>
      <c r="E92" t="str">
        <f t="shared" si="1"/>
        <v xml:space="preserve">Ms. Cutler Hope </v>
      </c>
    </row>
    <row r="93" spans="1:5" x14ac:dyDescent="0.25">
      <c r="A93" s="14" t="s">
        <v>3757</v>
      </c>
      <c r="B93" t="s">
        <v>34</v>
      </c>
      <c r="C93" s="14" t="s">
        <v>189</v>
      </c>
      <c r="D93" t="s">
        <v>2659</v>
      </c>
      <c r="E93" t="str">
        <f t="shared" si="1"/>
        <v xml:space="preserve">Ms. Derian Elyse M. </v>
      </c>
    </row>
    <row r="94" spans="1:5" x14ac:dyDescent="0.25">
      <c r="A94" s="14" t="s">
        <v>3758</v>
      </c>
      <c r="B94" t="s">
        <v>37</v>
      </c>
      <c r="C94" s="14" t="s">
        <v>190</v>
      </c>
      <c r="D94" t="s">
        <v>191</v>
      </c>
      <c r="E94" t="str">
        <f t="shared" si="1"/>
        <v xml:space="preserve">Mr. Farina Nicholas </v>
      </c>
    </row>
    <row r="95" spans="1:5" x14ac:dyDescent="0.25">
      <c r="A95" s="14" t="s">
        <v>3759</v>
      </c>
      <c r="B95" t="s">
        <v>37</v>
      </c>
      <c r="C95" s="14" t="s">
        <v>192</v>
      </c>
      <c r="D95" t="s">
        <v>3675</v>
      </c>
      <c r="E95" t="str">
        <f t="shared" si="1"/>
        <v xml:space="preserve">Mr. Saunders DavID </v>
      </c>
    </row>
    <row r="96" spans="1:5" x14ac:dyDescent="0.25">
      <c r="A96" s="14" t="s">
        <v>3760</v>
      </c>
      <c r="B96" t="s">
        <v>34</v>
      </c>
      <c r="C96" s="14" t="s">
        <v>193</v>
      </c>
      <c r="D96" t="s">
        <v>86</v>
      </c>
      <c r="E96" t="str">
        <f t="shared" si="1"/>
        <v xml:space="preserve">Ms. Kratz Natalie </v>
      </c>
    </row>
    <row r="97" spans="1:5" x14ac:dyDescent="0.25">
      <c r="A97" s="14" t="s">
        <v>3761</v>
      </c>
      <c r="B97" t="s">
        <v>37</v>
      </c>
      <c r="C97" s="14" t="s">
        <v>194</v>
      </c>
      <c r="D97" t="s">
        <v>113</v>
      </c>
      <c r="E97" t="str">
        <f t="shared" si="1"/>
        <v xml:space="preserve">Mr. Boland Thomas </v>
      </c>
    </row>
    <row r="98" spans="1:5" x14ac:dyDescent="0.25">
      <c r="A98" s="14" t="s">
        <v>3762</v>
      </c>
      <c r="B98" t="s">
        <v>34</v>
      </c>
      <c r="C98" s="14" t="s">
        <v>2583</v>
      </c>
      <c r="D98" t="s">
        <v>2660</v>
      </c>
      <c r="E98" t="str">
        <f t="shared" si="1"/>
        <v xml:space="preserve">Ms. Van Hout Pamela J. </v>
      </c>
    </row>
    <row r="99" spans="1:5" x14ac:dyDescent="0.25">
      <c r="A99" s="14" t="s">
        <v>3763</v>
      </c>
      <c r="B99" t="s">
        <v>34</v>
      </c>
      <c r="C99" s="14" t="s">
        <v>196</v>
      </c>
      <c r="D99" t="s">
        <v>197</v>
      </c>
      <c r="E99" t="str">
        <f t="shared" si="1"/>
        <v xml:space="preserve">Ms. Ramsey Jessica </v>
      </c>
    </row>
    <row r="100" spans="1:5" x14ac:dyDescent="0.25">
      <c r="A100" s="14" t="s">
        <v>3764</v>
      </c>
      <c r="B100" t="s">
        <v>37</v>
      </c>
      <c r="C100" s="14" t="s">
        <v>198</v>
      </c>
      <c r="D100" t="s">
        <v>2661</v>
      </c>
      <c r="E100" t="str">
        <f t="shared" si="1"/>
        <v xml:space="preserve">Mr. Gage Ron N </v>
      </c>
    </row>
    <row r="101" spans="1:5" x14ac:dyDescent="0.25">
      <c r="A101" s="14" t="s">
        <v>3765</v>
      </c>
      <c r="B101" t="s">
        <v>37</v>
      </c>
      <c r="C101" s="14" t="s">
        <v>199</v>
      </c>
      <c r="D101" t="s">
        <v>148</v>
      </c>
      <c r="E101" t="str">
        <f t="shared" si="1"/>
        <v xml:space="preserve">Mr. Gollins Daniel </v>
      </c>
    </row>
    <row r="102" spans="1:5" x14ac:dyDescent="0.25">
      <c r="A102" s="14" t="s">
        <v>3766</v>
      </c>
      <c r="B102" t="s">
        <v>37</v>
      </c>
      <c r="C102" s="14" t="s">
        <v>200</v>
      </c>
      <c r="D102" t="s">
        <v>201</v>
      </c>
      <c r="E102" t="str">
        <f t="shared" si="1"/>
        <v xml:space="preserve">Mr. Benestad Brian </v>
      </c>
    </row>
    <row r="103" spans="1:5" x14ac:dyDescent="0.25">
      <c r="A103" s="14" t="s">
        <v>3767</v>
      </c>
      <c r="B103" t="s">
        <v>34</v>
      </c>
      <c r="C103" s="14" t="s">
        <v>202</v>
      </c>
      <c r="D103" t="s">
        <v>203</v>
      </c>
      <c r="E103" t="str">
        <f t="shared" si="1"/>
        <v xml:space="preserve">Ms. Aviv Sari </v>
      </c>
    </row>
    <row r="104" spans="1:5" x14ac:dyDescent="0.25">
      <c r="A104" s="14" t="s">
        <v>3768</v>
      </c>
      <c r="B104" t="s">
        <v>37</v>
      </c>
      <c r="C104" s="14" t="s">
        <v>204</v>
      </c>
      <c r="D104" t="s">
        <v>2662</v>
      </c>
      <c r="E104" t="str">
        <f t="shared" si="1"/>
        <v xml:space="preserve">Mr. Burns Robert M. </v>
      </c>
    </row>
    <row r="105" spans="1:5" x14ac:dyDescent="0.25">
      <c r="A105" s="14" t="s">
        <v>3769</v>
      </c>
      <c r="B105" t="s">
        <v>37</v>
      </c>
      <c r="C105" s="14" t="s">
        <v>205</v>
      </c>
      <c r="D105" t="s">
        <v>206</v>
      </c>
      <c r="E105" t="str">
        <f t="shared" si="1"/>
        <v xml:space="preserve">Mr. Maldonado Ricardo </v>
      </c>
    </row>
    <row r="106" spans="1:5" x14ac:dyDescent="0.25">
      <c r="A106" s="14" t="s">
        <v>3770</v>
      </c>
      <c r="B106" t="s">
        <v>37</v>
      </c>
      <c r="C106" s="14" t="s">
        <v>207</v>
      </c>
      <c r="D106" t="s">
        <v>208</v>
      </c>
      <c r="E106" t="str">
        <f t="shared" si="1"/>
        <v xml:space="preserve">Mr. Yitref Gedion </v>
      </c>
    </row>
    <row r="107" spans="1:5" x14ac:dyDescent="0.25">
      <c r="A107" s="14" t="s">
        <v>3771</v>
      </c>
      <c r="B107" t="s">
        <v>37</v>
      </c>
      <c r="C107" s="14" t="s">
        <v>209</v>
      </c>
      <c r="D107" t="s">
        <v>210</v>
      </c>
      <c r="E107" t="str">
        <f t="shared" si="1"/>
        <v xml:space="preserve">Mr. Loudon-Brown Mark </v>
      </c>
    </row>
    <row r="108" spans="1:5" x14ac:dyDescent="0.25">
      <c r="A108" s="14" t="s">
        <v>3772</v>
      </c>
      <c r="B108" t="s">
        <v>37</v>
      </c>
      <c r="C108" s="14" t="s">
        <v>211</v>
      </c>
      <c r="D108" t="s">
        <v>2663</v>
      </c>
      <c r="E108" t="str">
        <f t="shared" si="1"/>
        <v xml:space="preserve">Mr. Sugathadasa Gamini P. </v>
      </c>
    </row>
    <row r="109" spans="1:5" x14ac:dyDescent="0.25">
      <c r="A109" s="14" t="s">
        <v>3773</v>
      </c>
      <c r="B109" t="s">
        <v>34</v>
      </c>
      <c r="C109" s="14" t="s">
        <v>212</v>
      </c>
      <c r="D109" t="s">
        <v>2664</v>
      </c>
      <c r="E109" t="str">
        <f t="shared" si="1"/>
        <v xml:space="preserve">Ms. Ganley Emily J </v>
      </c>
    </row>
    <row r="110" spans="1:5" x14ac:dyDescent="0.25">
      <c r="A110" s="14" t="s">
        <v>3774</v>
      </c>
      <c r="B110" t="s">
        <v>34</v>
      </c>
      <c r="C110" s="14" t="s">
        <v>214</v>
      </c>
      <c r="D110" t="s">
        <v>215</v>
      </c>
      <c r="E110" t="str">
        <f t="shared" si="1"/>
        <v xml:space="preserve">Ms. Potter Amanda </v>
      </c>
    </row>
    <row r="111" spans="1:5" x14ac:dyDescent="0.25">
      <c r="A111" s="14" t="s">
        <v>3775</v>
      </c>
      <c r="B111" t="s">
        <v>37</v>
      </c>
      <c r="C111" s="14" t="s">
        <v>216</v>
      </c>
      <c r="D111" t="s">
        <v>191</v>
      </c>
      <c r="E111" t="str">
        <f t="shared" si="1"/>
        <v xml:space="preserve">Mr. Rasmussen Nicholas </v>
      </c>
    </row>
    <row r="112" spans="1:5" x14ac:dyDescent="0.25">
      <c r="A112" s="14" t="s">
        <v>3776</v>
      </c>
      <c r="B112" t="s">
        <v>37</v>
      </c>
      <c r="C112" s="14" t="s">
        <v>217</v>
      </c>
      <c r="D112" t="s">
        <v>218</v>
      </c>
      <c r="E112" t="str">
        <f t="shared" si="1"/>
        <v xml:space="preserve">Mr. Robinson Knox </v>
      </c>
    </row>
    <row r="113" spans="1:5" x14ac:dyDescent="0.25">
      <c r="A113" s="14" t="s">
        <v>3777</v>
      </c>
      <c r="B113" t="s">
        <v>34</v>
      </c>
      <c r="C113" s="14" t="s">
        <v>219</v>
      </c>
      <c r="D113" t="s">
        <v>220</v>
      </c>
      <c r="E113" t="str">
        <f t="shared" si="1"/>
        <v xml:space="preserve">Ms. Antonopoulos Yianna </v>
      </c>
    </row>
    <row r="114" spans="1:5" x14ac:dyDescent="0.25">
      <c r="A114" s="14" t="s">
        <v>3778</v>
      </c>
      <c r="B114" t="s">
        <v>34</v>
      </c>
      <c r="C114" s="14" t="s">
        <v>221</v>
      </c>
      <c r="D114" t="s">
        <v>222</v>
      </c>
      <c r="E114" t="str">
        <f t="shared" si="1"/>
        <v xml:space="preserve">Ms. Groner Roberta </v>
      </c>
    </row>
    <row r="115" spans="1:5" x14ac:dyDescent="0.25">
      <c r="A115" s="14" t="s">
        <v>3779</v>
      </c>
      <c r="B115" t="s">
        <v>37</v>
      </c>
      <c r="C115" s="14" t="s">
        <v>223</v>
      </c>
      <c r="D115" t="s">
        <v>2665</v>
      </c>
      <c r="E115" t="str">
        <f t="shared" si="1"/>
        <v xml:space="preserve">Mr. Zywicki Benjamin P. </v>
      </c>
    </row>
    <row r="116" spans="1:5" x14ac:dyDescent="0.25">
      <c r="A116" s="14" t="s">
        <v>3780</v>
      </c>
      <c r="B116" t="s">
        <v>37</v>
      </c>
      <c r="C116" s="14" t="s">
        <v>225</v>
      </c>
      <c r="D116" t="s">
        <v>226</v>
      </c>
      <c r="E116" t="str">
        <f t="shared" si="1"/>
        <v xml:space="preserve">Mr. Cardinal Craig </v>
      </c>
    </row>
    <row r="117" spans="1:5" x14ac:dyDescent="0.25">
      <c r="A117" s="14" t="s">
        <v>3781</v>
      </c>
      <c r="B117" t="s">
        <v>34</v>
      </c>
      <c r="C117" s="14" t="s">
        <v>227</v>
      </c>
      <c r="D117" t="s">
        <v>228</v>
      </c>
      <c r="E117" t="str">
        <f t="shared" si="1"/>
        <v xml:space="preserve">Ms. Alleman Ann </v>
      </c>
    </row>
    <row r="118" spans="1:5" x14ac:dyDescent="0.25">
      <c r="A118" s="14" t="s">
        <v>3782</v>
      </c>
      <c r="B118" t="s">
        <v>37</v>
      </c>
      <c r="C118" s="14" t="s">
        <v>229</v>
      </c>
      <c r="D118" t="s">
        <v>2666</v>
      </c>
      <c r="E118" t="str">
        <f t="shared" si="1"/>
        <v xml:space="preserve">Mr. Stroffolino Jamie P </v>
      </c>
    </row>
    <row r="119" spans="1:5" x14ac:dyDescent="0.25">
      <c r="A119" s="14" t="s">
        <v>3783</v>
      </c>
      <c r="B119" t="s">
        <v>37</v>
      </c>
      <c r="C119" s="14" t="s">
        <v>230</v>
      </c>
      <c r="D119" t="s">
        <v>69</v>
      </c>
      <c r="E119" t="str">
        <f t="shared" si="1"/>
        <v xml:space="preserve">Mr. Clubb John </v>
      </c>
    </row>
    <row r="120" spans="1:5" x14ac:dyDescent="0.25">
      <c r="A120" s="14" t="s">
        <v>3784</v>
      </c>
      <c r="B120" t="s">
        <v>37</v>
      </c>
      <c r="C120" s="14" t="s">
        <v>231</v>
      </c>
      <c r="D120" t="s">
        <v>232</v>
      </c>
      <c r="E120" t="str">
        <f t="shared" si="1"/>
        <v xml:space="preserve">Mr. McGoogan Charlie </v>
      </c>
    </row>
    <row r="121" spans="1:5" x14ac:dyDescent="0.25">
      <c r="A121" s="14" t="s">
        <v>3785</v>
      </c>
      <c r="B121" t="s">
        <v>37</v>
      </c>
      <c r="C121" s="14" t="s">
        <v>233</v>
      </c>
      <c r="D121" t="s">
        <v>234</v>
      </c>
      <c r="E121" t="str">
        <f t="shared" si="1"/>
        <v xml:space="preserve">Mr. Keflezighi Meb </v>
      </c>
    </row>
    <row r="122" spans="1:5" x14ac:dyDescent="0.25">
      <c r="A122" s="14" t="s">
        <v>3786</v>
      </c>
      <c r="B122" t="s">
        <v>37</v>
      </c>
      <c r="C122" s="14" t="s">
        <v>235</v>
      </c>
      <c r="D122" t="s">
        <v>2667</v>
      </c>
      <c r="E122" t="str">
        <f t="shared" si="1"/>
        <v xml:space="preserve">Mr. Syed Aaqib L. </v>
      </c>
    </row>
    <row r="123" spans="1:5" x14ac:dyDescent="0.25">
      <c r="A123" s="14" t="s">
        <v>3787</v>
      </c>
      <c r="B123" t="s">
        <v>37</v>
      </c>
      <c r="C123" s="14" t="s">
        <v>236</v>
      </c>
      <c r="D123" t="s">
        <v>2668</v>
      </c>
      <c r="E123" t="str">
        <f t="shared" si="1"/>
        <v xml:space="preserve">Mr. Segal Craig A. </v>
      </c>
    </row>
    <row r="124" spans="1:5" x14ac:dyDescent="0.25">
      <c r="A124" s="14" t="s">
        <v>3788</v>
      </c>
      <c r="B124" t="s">
        <v>34</v>
      </c>
      <c r="C124" s="14" t="s">
        <v>237</v>
      </c>
      <c r="D124" t="s">
        <v>238</v>
      </c>
      <c r="E124" t="str">
        <f t="shared" si="1"/>
        <v xml:space="preserve">Ms. Defranco Meredith </v>
      </c>
    </row>
    <row r="125" spans="1:5" x14ac:dyDescent="0.25">
      <c r="A125" s="14" t="s">
        <v>3789</v>
      </c>
      <c r="B125" t="s">
        <v>37</v>
      </c>
      <c r="C125" s="14" t="s">
        <v>239</v>
      </c>
      <c r="D125" t="s">
        <v>240</v>
      </c>
      <c r="E125" t="str">
        <f t="shared" si="1"/>
        <v xml:space="preserve">Mr. Kells Doug </v>
      </c>
    </row>
    <row r="126" spans="1:5" x14ac:dyDescent="0.25">
      <c r="A126" s="14" t="s">
        <v>3790</v>
      </c>
      <c r="B126" t="s">
        <v>34</v>
      </c>
      <c r="C126" s="14" t="s">
        <v>241</v>
      </c>
      <c r="D126" t="s">
        <v>2669</v>
      </c>
      <c r="E126" t="str">
        <f t="shared" si="1"/>
        <v xml:space="preserve">Ms. Lawton Elizabeth J. </v>
      </c>
    </row>
    <row r="127" spans="1:5" x14ac:dyDescent="0.25">
      <c r="A127" s="14" t="s">
        <v>3791</v>
      </c>
      <c r="B127" t="s">
        <v>37</v>
      </c>
      <c r="C127" s="14" t="s">
        <v>243</v>
      </c>
      <c r="D127" t="s">
        <v>2670</v>
      </c>
      <c r="E127" t="str">
        <f t="shared" si="1"/>
        <v xml:space="preserve">Mr. Bejar Matthew P </v>
      </c>
    </row>
    <row r="128" spans="1:5" x14ac:dyDescent="0.25">
      <c r="A128" s="14" t="s">
        <v>3792</v>
      </c>
      <c r="B128" t="s">
        <v>37</v>
      </c>
      <c r="C128" s="14" t="s">
        <v>2584</v>
      </c>
      <c r="D128" t="s">
        <v>2671</v>
      </c>
      <c r="E128" t="str">
        <f t="shared" si="1"/>
        <v xml:space="preserve">Mr. Navarro Castro Guillermo Sr. </v>
      </c>
    </row>
    <row r="129" spans="1:5" x14ac:dyDescent="0.25">
      <c r="A129" s="14" t="s">
        <v>3793</v>
      </c>
      <c r="B129" t="s">
        <v>37</v>
      </c>
      <c r="C129" s="14" t="s">
        <v>245</v>
      </c>
      <c r="D129" t="s">
        <v>2672</v>
      </c>
      <c r="E129" t="str">
        <f t="shared" si="1"/>
        <v xml:space="preserve">Mr. Tice Ryan C </v>
      </c>
    </row>
    <row r="130" spans="1:5" x14ac:dyDescent="0.25">
      <c r="A130" s="14" t="s">
        <v>3794</v>
      </c>
      <c r="B130" t="s">
        <v>37</v>
      </c>
      <c r="C130" s="14" t="s">
        <v>246</v>
      </c>
      <c r="D130" t="s">
        <v>247</v>
      </c>
      <c r="E130" t="str">
        <f t="shared" si="1"/>
        <v xml:space="preserve">Mr. Wolf Dane </v>
      </c>
    </row>
    <row r="131" spans="1:5" x14ac:dyDescent="0.25">
      <c r="A131" s="14" t="s">
        <v>3795</v>
      </c>
      <c r="B131" t="s">
        <v>37</v>
      </c>
      <c r="C131" s="14" t="s">
        <v>248</v>
      </c>
      <c r="D131" t="s">
        <v>249</v>
      </c>
      <c r="E131" t="str">
        <f t="shared" ref="E131:E194" si="2">CONCATENATE(B131," ",C131," ",D131," ")</f>
        <v xml:space="preserve">Mr. Oppedal Jonas </v>
      </c>
    </row>
    <row r="132" spans="1:5" x14ac:dyDescent="0.25">
      <c r="A132" s="14" t="s">
        <v>3796</v>
      </c>
      <c r="B132" t="s">
        <v>37</v>
      </c>
      <c r="C132" s="14" t="s">
        <v>250</v>
      </c>
      <c r="D132" t="s">
        <v>2673</v>
      </c>
      <c r="E132" t="str">
        <f t="shared" si="2"/>
        <v xml:space="preserve">Mr. Wright George E </v>
      </c>
    </row>
    <row r="133" spans="1:5" x14ac:dyDescent="0.25">
      <c r="A133" s="14" t="s">
        <v>3797</v>
      </c>
      <c r="B133" t="s">
        <v>34</v>
      </c>
      <c r="C133" s="14" t="s">
        <v>252</v>
      </c>
      <c r="D133" t="s">
        <v>2674</v>
      </c>
      <c r="E133" t="str">
        <f t="shared" si="2"/>
        <v xml:space="preserve">Ms. Ellis Sara S </v>
      </c>
    </row>
    <row r="134" spans="1:5" x14ac:dyDescent="0.25">
      <c r="A134" s="14" t="s">
        <v>3798</v>
      </c>
      <c r="B134" t="s">
        <v>37</v>
      </c>
      <c r="C134" s="14" t="s">
        <v>254</v>
      </c>
      <c r="D134" t="s">
        <v>255</v>
      </c>
      <c r="E134" t="str">
        <f t="shared" si="2"/>
        <v xml:space="preserve">Mr. Taormina Nick </v>
      </c>
    </row>
    <row r="135" spans="1:5" x14ac:dyDescent="0.25">
      <c r="A135" s="14" t="s">
        <v>3799</v>
      </c>
      <c r="B135" t="s">
        <v>37</v>
      </c>
      <c r="C135" s="14" t="s">
        <v>256</v>
      </c>
      <c r="D135" t="s">
        <v>257</v>
      </c>
      <c r="E135" t="str">
        <f t="shared" si="2"/>
        <v xml:space="preserve">Mr. Lynch Timothy </v>
      </c>
    </row>
    <row r="136" spans="1:5" x14ac:dyDescent="0.25">
      <c r="A136" s="14" t="s">
        <v>3800</v>
      </c>
      <c r="B136" t="s">
        <v>34</v>
      </c>
      <c r="C136" s="14" t="s">
        <v>258</v>
      </c>
      <c r="D136" t="s">
        <v>2675</v>
      </c>
      <c r="E136" t="str">
        <f t="shared" si="2"/>
        <v xml:space="preserve">Ms. Tavella Becky L </v>
      </c>
    </row>
    <row r="137" spans="1:5" x14ac:dyDescent="0.25">
      <c r="A137" s="14" t="s">
        <v>3801</v>
      </c>
      <c r="B137" t="s">
        <v>34</v>
      </c>
      <c r="C137" s="14" t="s">
        <v>259</v>
      </c>
      <c r="D137" t="s">
        <v>2676</v>
      </c>
      <c r="E137" t="str">
        <f t="shared" si="2"/>
        <v xml:space="preserve">Ms. Neufeld Steph K. </v>
      </c>
    </row>
    <row r="138" spans="1:5" x14ac:dyDescent="0.25">
      <c r="A138" s="14" t="s">
        <v>3802</v>
      </c>
      <c r="B138" t="s">
        <v>34</v>
      </c>
      <c r="C138" s="14" t="s">
        <v>261</v>
      </c>
      <c r="D138" t="s">
        <v>2677</v>
      </c>
      <c r="E138" t="str">
        <f t="shared" si="2"/>
        <v xml:space="preserve">Ms. Walhovd Kristine B. </v>
      </c>
    </row>
    <row r="139" spans="1:5" x14ac:dyDescent="0.25">
      <c r="A139" s="14" t="s">
        <v>3803</v>
      </c>
      <c r="B139" t="s">
        <v>37</v>
      </c>
      <c r="C139" s="14" t="s">
        <v>262</v>
      </c>
      <c r="D139" t="s">
        <v>2678</v>
      </c>
      <c r="E139" t="str">
        <f t="shared" si="2"/>
        <v xml:space="preserve">Mr. Washburn Taylor B </v>
      </c>
    </row>
    <row r="140" spans="1:5" x14ac:dyDescent="0.25">
      <c r="A140" s="14" t="s">
        <v>3804</v>
      </c>
      <c r="B140" t="s">
        <v>37</v>
      </c>
      <c r="C140" s="14" t="s">
        <v>264</v>
      </c>
      <c r="D140" t="s">
        <v>265</v>
      </c>
      <c r="E140" t="str">
        <f t="shared" si="2"/>
        <v xml:space="preserve">Mr. Mroz William </v>
      </c>
    </row>
    <row r="141" spans="1:5" x14ac:dyDescent="0.25">
      <c r="A141" s="14" t="s">
        <v>3805</v>
      </c>
      <c r="B141" t="s">
        <v>37</v>
      </c>
      <c r="C141" s="14" t="s">
        <v>266</v>
      </c>
      <c r="D141" t="s">
        <v>267</v>
      </c>
      <c r="E141" t="str">
        <f t="shared" si="2"/>
        <v xml:space="preserve">Mr. Canaday Sage </v>
      </c>
    </row>
    <row r="142" spans="1:5" x14ac:dyDescent="0.25">
      <c r="A142" s="14" t="s">
        <v>3806</v>
      </c>
      <c r="B142" t="s">
        <v>37</v>
      </c>
      <c r="C142" s="14" t="s">
        <v>268</v>
      </c>
      <c r="D142" t="s">
        <v>269</v>
      </c>
      <c r="E142" t="str">
        <f t="shared" si="2"/>
        <v xml:space="preserve">Mr. Atkins Cole </v>
      </c>
    </row>
    <row r="143" spans="1:5" x14ac:dyDescent="0.25">
      <c r="A143" s="14" t="s">
        <v>3807</v>
      </c>
      <c r="B143" t="s">
        <v>37</v>
      </c>
      <c r="C143" s="14" t="s">
        <v>270</v>
      </c>
      <c r="D143" t="s">
        <v>271</v>
      </c>
      <c r="E143" t="str">
        <f t="shared" si="2"/>
        <v xml:space="preserve">Mr. Kropelnicki Jesse </v>
      </c>
    </row>
    <row r="144" spans="1:5" x14ac:dyDescent="0.25">
      <c r="A144" s="14" t="s">
        <v>3808</v>
      </c>
      <c r="B144" t="s">
        <v>34</v>
      </c>
      <c r="C144" s="14" t="s">
        <v>272</v>
      </c>
      <c r="D144" t="s">
        <v>2679</v>
      </c>
      <c r="E144" t="str">
        <f t="shared" si="2"/>
        <v xml:space="preserve">Ms. Braund Tammi J. </v>
      </c>
    </row>
    <row r="145" spans="1:5" x14ac:dyDescent="0.25">
      <c r="A145" s="14" t="s">
        <v>3809</v>
      </c>
      <c r="B145" t="s">
        <v>37</v>
      </c>
      <c r="C145" s="14" t="s">
        <v>273</v>
      </c>
      <c r="D145" t="s">
        <v>2680</v>
      </c>
      <c r="E145" t="str">
        <f t="shared" si="2"/>
        <v xml:space="preserve">Mr. Anderson Matthew S. </v>
      </c>
    </row>
    <row r="146" spans="1:5" x14ac:dyDescent="0.25">
      <c r="A146" s="14" t="s">
        <v>3810</v>
      </c>
      <c r="B146" t="s">
        <v>37</v>
      </c>
      <c r="C146" s="14" t="s">
        <v>274</v>
      </c>
      <c r="D146" t="s">
        <v>76</v>
      </c>
      <c r="E146" t="str">
        <f t="shared" si="2"/>
        <v xml:space="preserve">Mr. Bilbrey Eric </v>
      </c>
    </row>
    <row r="147" spans="1:5" x14ac:dyDescent="0.25">
      <c r="A147" s="14" t="s">
        <v>3811</v>
      </c>
      <c r="B147" t="s">
        <v>34</v>
      </c>
      <c r="C147" s="14" t="s">
        <v>275</v>
      </c>
      <c r="D147" t="s">
        <v>2681</v>
      </c>
      <c r="E147" t="str">
        <f t="shared" si="2"/>
        <v xml:space="preserve">Ms. Curtis Valeria R </v>
      </c>
    </row>
    <row r="148" spans="1:5" x14ac:dyDescent="0.25">
      <c r="A148" s="14" t="s">
        <v>3812</v>
      </c>
      <c r="B148" t="s">
        <v>37</v>
      </c>
      <c r="C148" s="14" t="s">
        <v>171</v>
      </c>
      <c r="D148" t="s">
        <v>2682</v>
      </c>
      <c r="E148" t="str">
        <f t="shared" si="2"/>
        <v xml:space="preserve">Mr. Meyer Michael P </v>
      </c>
    </row>
    <row r="149" spans="1:5" x14ac:dyDescent="0.25">
      <c r="A149" s="14" t="s">
        <v>3813</v>
      </c>
      <c r="B149" t="s">
        <v>37</v>
      </c>
      <c r="C149" s="14" t="s">
        <v>277</v>
      </c>
      <c r="D149" t="s">
        <v>278</v>
      </c>
      <c r="E149" t="str">
        <f t="shared" si="2"/>
        <v xml:space="preserve">Mr. Bardeesy Rami </v>
      </c>
    </row>
    <row r="150" spans="1:5" x14ac:dyDescent="0.25">
      <c r="A150" s="14" t="s">
        <v>3814</v>
      </c>
      <c r="B150" t="s">
        <v>37</v>
      </c>
      <c r="C150" s="14" t="s">
        <v>279</v>
      </c>
      <c r="D150" t="s">
        <v>280</v>
      </c>
      <c r="E150" t="str">
        <f t="shared" si="2"/>
        <v xml:space="preserve">Mr. Shanahan Denis </v>
      </c>
    </row>
    <row r="151" spans="1:5" x14ac:dyDescent="0.25">
      <c r="A151" s="14" t="s">
        <v>3815</v>
      </c>
      <c r="B151" t="s">
        <v>37</v>
      </c>
      <c r="C151" s="14" t="s">
        <v>281</v>
      </c>
      <c r="D151" t="s">
        <v>2683</v>
      </c>
      <c r="E151" t="str">
        <f t="shared" si="2"/>
        <v xml:space="preserve">Mr. Sutter Brian E </v>
      </c>
    </row>
    <row r="152" spans="1:5" x14ac:dyDescent="0.25">
      <c r="A152" s="14" t="s">
        <v>3816</v>
      </c>
      <c r="B152" t="s">
        <v>34</v>
      </c>
      <c r="C152" s="14" t="s">
        <v>282</v>
      </c>
      <c r="D152" t="s">
        <v>283</v>
      </c>
      <c r="E152" t="str">
        <f t="shared" si="2"/>
        <v xml:space="preserve">Ms. Yesian Bonnie </v>
      </c>
    </row>
    <row r="153" spans="1:5" x14ac:dyDescent="0.25">
      <c r="A153" s="14" t="s">
        <v>3817</v>
      </c>
      <c r="B153" t="s">
        <v>37</v>
      </c>
      <c r="C153" s="14" t="s">
        <v>284</v>
      </c>
      <c r="D153" t="s">
        <v>2682</v>
      </c>
      <c r="E153" t="str">
        <f t="shared" si="2"/>
        <v xml:space="preserve">Mr. Meers Michael P </v>
      </c>
    </row>
    <row r="154" spans="1:5" x14ac:dyDescent="0.25">
      <c r="A154" s="14" t="s">
        <v>3818</v>
      </c>
      <c r="B154" t="s">
        <v>37</v>
      </c>
      <c r="C154" s="14" t="s">
        <v>285</v>
      </c>
      <c r="D154" t="s">
        <v>286</v>
      </c>
      <c r="E154" t="str">
        <f t="shared" si="2"/>
        <v xml:space="preserve">Mr. Conlon Paul </v>
      </c>
    </row>
    <row r="155" spans="1:5" x14ac:dyDescent="0.25">
      <c r="A155" s="14" t="s">
        <v>3819</v>
      </c>
      <c r="B155" t="s">
        <v>37</v>
      </c>
      <c r="C155" s="14" t="s">
        <v>287</v>
      </c>
      <c r="D155" t="s">
        <v>276</v>
      </c>
      <c r="E155" t="str">
        <f t="shared" si="2"/>
        <v xml:space="preserve">Mr. Arnstein Michael </v>
      </c>
    </row>
    <row r="156" spans="1:5" x14ac:dyDescent="0.25">
      <c r="A156" s="14" t="s">
        <v>3820</v>
      </c>
      <c r="B156" t="s">
        <v>37</v>
      </c>
      <c r="C156" s="14" t="s">
        <v>288</v>
      </c>
      <c r="D156" t="s">
        <v>289</v>
      </c>
      <c r="E156" t="str">
        <f t="shared" si="2"/>
        <v xml:space="preserve">Mr. Jurek Samuel </v>
      </c>
    </row>
    <row r="157" spans="1:5" x14ac:dyDescent="0.25">
      <c r="A157" s="14" t="s">
        <v>3821</v>
      </c>
      <c r="B157" t="s">
        <v>37</v>
      </c>
      <c r="C157" s="14" t="s">
        <v>290</v>
      </c>
      <c r="D157" t="s">
        <v>38</v>
      </c>
      <c r="E157" t="str">
        <f t="shared" si="2"/>
        <v xml:space="preserve">Mr. Thill Matthew </v>
      </c>
    </row>
    <row r="158" spans="1:5" x14ac:dyDescent="0.25">
      <c r="A158" s="14" t="s">
        <v>3822</v>
      </c>
      <c r="B158" t="s">
        <v>37</v>
      </c>
      <c r="C158" s="14" t="s">
        <v>291</v>
      </c>
      <c r="D158" t="s">
        <v>148</v>
      </c>
      <c r="E158" t="str">
        <f t="shared" si="2"/>
        <v xml:space="preserve">Mr. Glaz Daniel </v>
      </c>
    </row>
    <row r="159" spans="1:5" x14ac:dyDescent="0.25">
      <c r="A159" s="14" t="s">
        <v>3823</v>
      </c>
      <c r="B159" t="s">
        <v>34</v>
      </c>
      <c r="C159" s="14" t="s">
        <v>292</v>
      </c>
      <c r="D159" t="s">
        <v>293</v>
      </c>
      <c r="E159" t="str">
        <f t="shared" si="2"/>
        <v xml:space="preserve">Ms. Sampson Syndy </v>
      </c>
    </row>
    <row r="160" spans="1:5" x14ac:dyDescent="0.25">
      <c r="A160" s="14" t="s">
        <v>3824</v>
      </c>
      <c r="B160" t="s">
        <v>34</v>
      </c>
      <c r="C160" s="14" t="s">
        <v>294</v>
      </c>
      <c r="D160" t="s">
        <v>295</v>
      </c>
      <c r="E160" t="str">
        <f t="shared" si="2"/>
        <v xml:space="preserve">Ms. Duliba Aleksandra </v>
      </c>
    </row>
    <row r="161" spans="1:5" x14ac:dyDescent="0.25">
      <c r="A161" s="14" t="s">
        <v>3825</v>
      </c>
      <c r="B161" t="s">
        <v>37</v>
      </c>
      <c r="C161" s="14" t="s">
        <v>296</v>
      </c>
      <c r="D161" t="s">
        <v>2684</v>
      </c>
      <c r="E161" t="str">
        <f t="shared" si="2"/>
        <v xml:space="preserve">Mr. Tanguay Steeve T Sr. </v>
      </c>
    </row>
    <row r="162" spans="1:5" x14ac:dyDescent="0.25">
      <c r="A162" s="14" t="s">
        <v>3826</v>
      </c>
      <c r="B162" t="s">
        <v>37</v>
      </c>
      <c r="C162" s="14" t="s">
        <v>297</v>
      </c>
      <c r="D162" t="s">
        <v>298</v>
      </c>
      <c r="E162" t="str">
        <f t="shared" si="2"/>
        <v xml:space="preserve">Mr. McClelland Richard </v>
      </c>
    </row>
    <row r="163" spans="1:5" x14ac:dyDescent="0.25">
      <c r="A163" s="14" t="s">
        <v>3827</v>
      </c>
      <c r="B163" t="s">
        <v>37</v>
      </c>
      <c r="C163" s="14" t="s">
        <v>299</v>
      </c>
      <c r="D163" t="s">
        <v>2685</v>
      </c>
      <c r="E163" t="str">
        <f t="shared" si="2"/>
        <v xml:space="preserve">Mr. Gorman Aaron T </v>
      </c>
    </row>
    <row r="164" spans="1:5" x14ac:dyDescent="0.25">
      <c r="A164" s="14" t="s">
        <v>3828</v>
      </c>
      <c r="B164" t="s">
        <v>37</v>
      </c>
      <c r="C164" s="14" t="s">
        <v>300</v>
      </c>
      <c r="D164" t="s">
        <v>301</v>
      </c>
      <c r="E164" t="str">
        <f t="shared" si="2"/>
        <v xml:space="preserve">Mr. Nishimura Akira </v>
      </c>
    </row>
    <row r="165" spans="1:5" x14ac:dyDescent="0.25">
      <c r="A165" s="14" t="s">
        <v>3829</v>
      </c>
      <c r="B165" t="s">
        <v>37</v>
      </c>
      <c r="C165" s="14" t="s">
        <v>302</v>
      </c>
      <c r="D165" t="s">
        <v>303</v>
      </c>
      <c r="E165" t="str">
        <f t="shared" si="2"/>
        <v xml:space="preserve">Mr. Brimble Ben </v>
      </c>
    </row>
    <row r="166" spans="1:5" x14ac:dyDescent="0.25">
      <c r="A166" s="14" t="s">
        <v>3830</v>
      </c>
      <c r="B166" t="s">
        <v>34</v>
      </c>
      <c r="C166" s="14" t="s">
        <v>304</v>
      </c>
      <c r="D166" t="s">
        <v>305</v>
      </c>
      <c r="E166" t="str">
        <f t="shared" si="2"/>
        <v xml:space="preserve">Ms. Trenk Jana </v>
      </c>
    </row>
    <row r="167" spans="1:5" x14ac:dyDescent="0.25">
      <c r="A167" s="14" t="s">
        <v>3831</v>
      </c>
      <c r="B167" t="s">
        <v>37</v>
      </c>
      <c r="C167" s="14" t="s">
        <v>306</v>
      </c>
      <c r="D167" t="s">
        <v>2686</v>
      </c>
      <c r="E167" t="str">
        <f t="shared" si="2"/>
        <v xml:space="preserve">Mr. Wittmann Jay T. </v>
      </c>
    </row>
    <row r="168" spans="1:5" x14ac:dyDescent="0.25">
      <c r="A168" s="14" t="s">
        <v>3832</v>
      </c>
      <c r="B168" t="s">
        <v>34</v>
      </c>
      <c r="C168" s="14" t="s">
        <v>308</v>
      </c>
      <c r="D168" t="s">
        <v>309</v>
      </c>
      <c r="E168" t="str">
        <f t="shared" si="2"/>
        <v xml:space="preserve">Ms. Tremblay Marie-Helene </v>
      </c>
    </row>
    <row r="169" spans="1:5" x14ac:dyDescent="0.25">
      <c r="A169" s="14" t="s">
        <v>3833</v>
      </c>
      <c r="B169" t="s">
        <v>34</v>
      </c>
      <c r="C169" s="14" t="s">
        <v>310</v>
      </c>
      <c r="D169" t="s">
        <v>2687</v>
      </c>
      <c r="E169" t="str">
        <f t="shared" si="2"/>
        <v xml:space="preserve">Ms. Scofield Bret R </v>
      </c>
    </row>
    <row r="170" spans="1:5" x14ac:dyDescent="0.25">
      <c r="A170" s="14" t="s">
        <v>3834</v>
      </c>
      <c r="B170" t="s">
        <v>37</v>
      </c>
      <c r="C170" s="14" t="s">
        <v>311</v>
      </c>
      <c r="D170" t="s">
        <v>2688</v>
      </c>
      <c r="E170" t="str">
        <f t="shared" si="2"/>
        <v xml:space="preserve">Mr. Yost Gardner L </v>
      </c>
    </row>
    <row r="171" spans="1:5" x14ac:dyDescent="0.25">
      <c r="A171" s="14" t="s">
        <v>3835</v>
      </c>
      <c r="B171" t="s">
        <v>37</v>
      </c>
      <c r="C171" s="14" t="s">
        <v>313</v>
      </c>
      <c r="D171" t="s">
        <v>314</v>
      </c>
      <c r="E171" t="str">
        <f t="shared" si="2"/>
        <v xml:space="preserve">Mr. Torphy Bobby </v>
      </c>
    </row>
    <row r="172" spans="1:5" x14ac:dyDescent="0.25">
      <c r="A172" s="14" t="s">
        <v>3836</v>
      </c>
      <c r="B172" t="s">
        <v>34</v>
      </c>
      <c r="C172" s="14" t="s">
        <v>315</v>
      </c>
      <c r="D172" t="s">
        <v>86</v>
      </c>
      <c r="E172" t="str">
        <f t="shared" si="2"/>
        <v xml:space="preserve">Ms. Busby Natalie </v>
      </c>
    </row>
    <row r="173" spans="1:5" x14ac:dyDescent="0.25">
      <c r="A173" s="14" t="s">
        <v>3837</v>
      </c>
      <c r="B173" t="s">
        <v>34</v>
      </c>
      <c r="C173" s="14" t="s">
        <v>316</v>
      </c>
      <c r="D173" t="s">
        <v>317</v>
      </c>
      <c r="E173" t="str">
        <f t="shared" si="2"/>
        <v xml:space="preserve">Ms. Nguyen Lina </v>
      </c>
    </row>
    <row r="174" spans="1:5" x14ac:dyDescent="0.25">
      <c r="A174" s="14" t="s">
        <v>3838</v>
      </c>
      <c r="B174" t="s">
        <v>37</v>
      </c>
      <c r="C174" s="14" t="s">
        <v>318</v>
      </c>
      <c r="D174" t="s">
        <v>319</v>
      </c>
      <c r="E174" t="str">
        <f t="shared" si="2"/>
        <v xml:space="preserve">Mr. Hanley Zebulon </v>
      </c>
    </row>
    <row r="175" spans="1:5" x14ac:dyDescent="0.25">
      <c r="A175" s="14" t="s">
        <v>3839</v>
      </c>
      <c r="B175" t="s">
        <v>34</v>
      </c>
      <c r="C175" s="14" t="s">
        <v>320</v>
      </c>
      <c r="D175" t="s">
        <v>215</v>
      </c>
      <c r="E175" t="str">
        <f t="shared" si="2"/>
        <v xml:space="preserve">Ms. Scheer Amanda </v>
      </c>
    </row>
    <row r="176" spans="1:5" x14ac:dyDescent="0.25">
      <c r="A176" s="14" t="s">
        <v>3840</v>
      </c>
      <c r="B176" t="s">
        <v>37</v>
      </c>
      <c r="C176" s="14" t="s">
        <v>321</v>
      </c>
      <c r="D176" t="s">
        <v>322</v>
      </c>
      <c r="E176" t="str">
        <f t="shared" si="2"/>
        <v xml:space="preserve">Mr. Rankin Greg </v>
      </c>
    </row>
    <row r="177" spans="1:5" x14ac:dyDescent="0.25">
      <c r="A177" s="14" t="s">
        <v>3841</v>
      </c>
      <c r="B177" t="s">
        <v>37</v>
      </c>
      <c r="C177" s="14" t="s">
        <v>323</v>
      </c>
      <c r="D177" t="s">
        <v>69</v>
      </c>
      <c r="E177" t="str">
        <f t="shared" si="2"/>
        <v xml:space="preserve">Mr. Ricardi John </v>
      </c>
    </row>
    <row r="178" spans="1:5" x14ac:dyDescent="0.25">
      <c r="A178" s="14" t="s">
        <v>3842</v>
      </c>
      <c r="B178" t="s">
        <v>34</v>
      </c>
      <c r="C178" s="14" t="s">
        <v>324</v>
      </c>
      <c r="D178" t="s">
        <v>2689</v>
      </c>
      <c r="E178" t="str">
        <f t="shared" si="2"/>
        <v xml:space="preserve">Ms. Karkos Kelsey A. </v>
      </c>
    </row>
    <row r="179" spans="1:5" x14ac:dyDescent="0.25">
      <c r="A179" s="14" t="s">
        <v>3843</v>
      </c>
      <c r="B179" t="s">
        <v>34</v>
      </c>
      <c r="C179" s="14" t="s">
        <v>325</v>
      </c>
      <c r="D179" t="s">
        <v>2690</v>
      </c>
      <c r="E179" t="str">
        <f t="shared" si="2"/>
        <v xml:space="preserve">Ms. Price-Dierksen Bronwen L </v>
      </c>
    </row>
    <row r="180" spans="1:5" x14ac:dyDescent="0.25">
      <c r="A180" s="14" t="s">
        <v>3844</v>
      </c>
      <c r="B180" t="s">
        <v>34</v>
      </c>
      <c r="C180" s="14" t="s">
        <v>326</v>
      </c>
      <c r="D180" t="s">
        <v>327</v>
      </c>
      <c r="E180" t="str">
        <f t="shared" si="2"/>
        <v xml:space="preserve">Ms. Knispel Manuela </v>
      </c>
    </row>
    <row r="181" spans="1:5" x14ac:dyDescent="0.25">
      <c r="A181" s="14" t="s">
        <v>3845</v>
      </c>
      <c r="B181" t="s">
        <v>34</v>
      </c>
      <c r="C181" s="14" t="s">
        <v>328</v>
      </c>
      <c r="D181" t="s">
        <v>2691</v>
      </c>
      <c r="E181" t="str">
        <f t="shared" si="2"/>
        <v xml:space="preserve">Ms. King Jennifer L </v>
      </c>
    </row>
    <row r="182" spans="1:5" x14ac:dyDescent="0.25">
      <c r="A182" s="14" t="s">
        <v>3846</v>
      </c>
      <c r="B182" t="s">
        <v>34</v>
      </c>
      <c r="C182" s="14" t="s">
        <v>329</v>
      </c>
      <c r="D182" t="s">
        <v>2692</v>
      </c>
      <c r="E182" t="str">
        <f t="shared" si="2"/>
        <v xml:space="preserve">Ms. Samuelson Abby W. </v>
      </c>
    </row>
    <row r="183" spans="1:5" x14ac:dyDescent="0.25">
      <c r="A183" s="14" t="s">
        <v>3847</v>
      </c>
      <c r="B183" t="s">
        <v>37</v>
      </c>
      <c r="C183" s="14" t="s">
        <v>330</v>
      </c>
      <c r="D183" t="s">
        <v>331</v>
      </c>
      <c r="E183" t="str">
        <f t="shared" si="2"/>
        <v xml:space="preserve">Mr. Fredsall Tyler </v>
      </c>
    </row>
    <row r="184" spans="1:5" x14ac:dyDescent="0.25">
      <c r="A184" s="14" t="s">
        <v>3848</v>
      </c>
      <c r="B184" t="s">
        <v>37</v>
      </c>
      <c r="C184" s="14" t="s">
        <v>332</v>
      </c>
      <c r="D184" t="s">
        <v>333</v>
      </c>
      <c r="E184" t="str">
        <f t="shared" si="2"/>
        <v xml:space="preserve">Mr. Eggleston Jeffrey </v>
      </c>
    </row>
    <row r="185" spans="1:5" x14ac:dyDescent="0.25">
      <c r="A185" s="14" t="s">
        <v>3849</v>
      </c>
      <c r="B185" t="s">
        <v>37</v>
      </c>
      <c r="C185" s="14" t="s">
        <v>334</v>
      </c>
      <c r="D185" t="s">
        <v>2693</v>
      </c>
      <c r="E185" t="str">
        <f t="shared" si="2"/>
        <v xml:space="preserve">Mr. Palombaro Matthew F </v>
      </c>
    </row>
    <row r="186" spans="1:5" x14ac:dyDescent="0.25">
      <c r="A186" s="14" t="s">
        <v>3850</v>
      </c>
      <c r="B186" t="s">
        <v>37</v>
      </c>
      <c r="C186" s="14" t="s">
        <v>335</v>
      </c>
      <c r="D186" t="s">
        <v>2694</v>
      </c>
      <c r="E186" t="str">
        <f t="shared" si="2"/>
        <v xml:space="preserve">Mr. Silva Ryan J. </v>
      </c>
    </row>
    <row r="187" spans="1:5" x14ac:dyDescent="0.25">
      <c r="A187" s="14" t="s">
        <v>3851</v>
      </c>
      <c r="B187" t="s">
        <v>34</v>
      </c>
      <c r="C187" s="14" t="s">
        <v>336</v>
      </c>
      <c r="D187" t="s">
        <v>337</v>
      </c>
      <c r="E187" t="str">
        <f t="shared" si="2"/>
        <v xml:space="preserve">Ms. Bugala Amy </v>
      </c>
    </row>
    <row r="188" spans="1:5" x14ac:dyDescent="0.25">
      <c r="A188" s="14" t="s">
        <v>3852</v>
      </c>
      <c r="B188" t="s">
        <v>37</v>
      </c>
      <c r="C188" s="14" t="s">
        <v>338</v>
      </c>
      <c r="D188" t="s">
        <v>2695</v>
      </c>
      <c r="E188" t="str">
        <f t="shared" si="2"/>
        <v xml:space="preserve">Mr. Dublin Andrew P </v>
      </c>
    </row>
    <row r="189" spans="1:5" x14ac:dyDescent="0.25">
      <c r="A189" s="14" t="s">
        <v>3853</v>
      </c>
      <c r="B189" t="s">
        <v>37</v>
      </c>
      <c r="C189" s="14" t="s">
        <v>339</v>
      </c>
      <c r="D189" t="s">
        <v>2696</v>
      </c>
      <c r="E189" t="str">
        <f t="shared" si="2"/>
        <v xml:space="preserve">Mr. Cleland George M. V </v>
      </c>
    </row>
    <row r="190" spans="1:5" x14ac:dyDescent="0.25">
      <c r="A190" s="14" t="s">
        <v>3854</v>
      </c>
      <c r="B190" t="s">
        <v>34</v>
      </c>
      <c r="C190" s="14" t="s">
        <v>340</v>
      </c>
      <c r="D190" t="s">
        <v>341</v>
      </c>
      <c r="E190" t="str">
        <f t="shared" si="2"/>
        <v xml:space="preserve">Ms. Evans Sarah </v>
      </c>
    </row>
    <row r="191" spans="1:5" x14ac:dyDescent="0.25">
      <c r="A191" s="14" t="s">
        <v>3855</v>
      </c>
      <c r="B191" t="s">
        <v>34</v>
      </c>
      <c r="C191" s="14" t="s">
        <v>342</v>
      </c>
      <c r="D191" t="s">
        <v>343</v>
      </c>
      <c r="E191" t="str">
        <f t="shared" si="2"/>
        <v xml:space="preserve">Ms. Boyd Lara </v>
      </c>
    </row>
    <row r="192" spans="1:5" x14ac:dyDescent="0.25">
      <c r="A192" s="14" t="s">
        <v>3856</v>
      </c>
      <c r="B192" t="s">
        <v>37</v>
      </c>
      <c r="C192" s="14" t="s">
        <v>344</v>
      </c>
      <c r="D192" t="s">
        <v>345</v>
      </c>
      <c r="E192" t="str">
        <f t="shared" si="2"/>
        <v xml:space="preserve">Mr. Roulier Sebastien </v>
      </c>
    </row>
    <row r="193" spans="1:5" x14ac:dyDescent="0.25">
      <c r="A193" s="14" t="s">
        <v>3857</v>
      </c>
      <c r="B193" t="s">
        <v>37</v>
      </c>
      <c r="C193" s="14" t="s">
        <v>346</v>
      </c>
      <c r="D193" t="s">
        <v>347</v>
      </c>
      <c r="E193" t="str">
        <f t="shared" si="2"/>
        <v xml:space="preserve">Mr. Mullins Padraig </v>
      </c>
    </row>
    <row r="194" spans="1:5" x14ac:dyDescent="0.25">
      <c r="A194" s="14" t="s">
        <v>3858</v>
      </c>
      <c r="B194" t="s">
        <v>34</v>
      </c>
      <c r="C194" s="14" t="s">
        <v>348</v>
      </c>
      <c r="D194" t="s">
        <v>349</v>
      </c>
      <c r="E194" t="str">
        <f t="shared" si="2"/>
        <v xml:space="preserve">Ms. Hofmann Heather </v>
      </c>
    </row>
    <row r="195" spans="1:5" x14ac:dyDescent="0.25">
      <c r="A195" s="14" t="s">
        <v>3859</v>
      </c>
      <c r="B195" t="s">
        <v>37</v>
      </c>
      <c r="C195" s="14" t="s">
        <v>2585</v>
      </c>
      <c r="D195" t="s">
        <v>350</v>
      </c>
      <c r="E195" t="str">
        <f t="shared" ref="E195:E258" si="3">CONCATENATE(B195," ",C195," ",D195," ")</f>
        <v xml:space="preserve">Mr. Garcia Garcia Jorge </v>
      </c>
    </row>
    <row r="196" spans="1:5" x14ac:dyDescent="0.25">
      <c r="A196" s="14" t="s">
        <v>3860</v>
      </c>
      <c r="B196" t="s">
        <v>37</v>
      </c>
      <c r="C196" s="14" t="s">
        <v>351</v>
      </c>
      <c r="D196" t="s">
        <v>2697</v>
      </c>
      <c r="E196" t="str">
        <f t="shared" si="3"/>
        <v xml:space="preserve">Mr. Klecker Jack R </v>
      </c>
    </row>
    <row r="197" spans="1:5" x14ac:dyDescent="0.25">
      <c r="A197" s="14" t="s">
        <v>3861</v>
      </c>
      <c r="B197" t="s">
        <v>37</v>
      </c>
      <c r="C197" s="14" t="s">
        <v>353</v>
      </c>
      <c r="D197" t="s">
        <v>354</v>
      </c>
      <c r="E197" t="str">
        <f t="shared" si="3"/>
        <v xml:space="preserve">Mr. Cancre Felix </v>
      </c>
    </row>
    <row r="198" spans="1:5" x14ac:dyDescent="0.25">
      <c r="A198" s="14" t="s">
        <v>3862</v>
      </c>
      <c r="B198" t="s">
        <v>37</v>
      </c>
      <c r="C198" s="14" t="s">
        <v>355</v>
      </c>
      <c r="D198" t="s">
        <v>2698</v>
      </c>
      <c r="E198" t="str">
        <f t="shared" si="3"/>
        <v xml:space="preserve">Mr. Denucci Christopher C </v>
      </c>
    </row>
    <row r="199" spans="1:5" x14ac:dyDescent="0.25">
      <c r="A199" s="14" t="s">
        <v>3863</v>
      </c>
      <c r="B199" t="s">
        <v>37</v>
      </c>
      <c r="C199" s="14" t="s">
        <v>357</v>
      </c>
      <c r="D199" t="s">
        <v>271</v>
      </c>
      <c r="E199" t="str">
        <f t="shared" si="3"/>
        <v xml:space="preserve">Mr. Saldana Jesse </v>
      </c>
    </row>
    <row r="200" spans="1:5" x14ac:dyDescent="0.25">
      <c r="A200" s="14" t="s">
        <v>3864</v>
      </c>
      <c r="B200" t="s">
        <v>34</v>
      </c>
      <c r="C200" s="14" t="s">
        <v>358</v>
      </c>
      <c r="D200" t="s">
        <v>359</v>
      </c>
      <c r="E200" t="str">
        <f t="shared" si="3"/>
        <v xml:space="preserve">Ms. Weinberg Jill </v>
      </c>
    </row>
    <row r="201" spans="1:5" x14ac:dyDescent="0.25">
      <c r="A201" s="14" t="s">
        <v>3865</v>
      </c>
      <c r="B201" t="s">
        <v>37</v>
      </c>
      <c r="C201" s="14" t="s">
        <v>360</v>
      </c>
      <c r="D201" t="s">
        <v>265</v>
      </c>
      <c r="E201" t="str">
        <f t="shared" si="3"/>
        <v xml:space="preserve">Mr. Walsh William </v>
      </c>
    </row>
    <row r="202" spans="1:5" x14ac:dyDescent="0.25">
      <c r="A202" s="14" t="s">
        <v>3866</v>
      </c>
      <c r="B202" t="s">
        <v>37</v>
      </c>
      <c r="C202" s="14" t="s">
        <v>361</v>
      </c>
      <c r="D202" t="s">
        <v>362</v>
      </c>
      <c r="E202" t="str">
        <f t="shared" si="3"/>
        <v xml:space="preserve">Mr. Pasten Alejandro </v>
      </c>
    </row>
    <row r="203" spans="1:5" x14ac:dyDescent="0.25">
      <c r="A203" s="14" t="s">
        <v>3867</v>
      </c>
      <c r="B203" t="s">
        <v>37</v>
      </c>
      <c r="C203" s="14" t="s">
        <v>363</v>
      </c>
      <c r="D203" t="s">
        <v>2699</v>
      </c>
      <c r="E203" t="str">
        <f t="shared" si="3"/>
        <v xml:space="preserve">Mr. LaBelle Ian E. </v>
      </c>
    </row>
    <row r="204" spans="1:5" x14ac:dyDescent="0.25">
      <c r="A204" s="14" t="s">
        <v>3868</v>
      </c>
      <c r="B204" t="s">
        <v>37</v>
      </c>
      <c r="C204" s="14" t="s">
        <v>365</v>
      </c>
      <c r="D204" t="s">
        <v>2700</v>
      </c>
      <c r="E204" t="str">
        <f t="shared" si="3"/>
        <v xml:space="preserve">Mr. Guzman Hector Sr. </v>
      </c>
    </row>
    <row r="205" spans="1:5" x14ac:dyDescent="0.25">
      <c r="A205" s="14" t="s">
        <v>3869</v>
      </c>
      <c r="B205" t="s">
        <v>34</v>
      </c>
      <c r="C205" s="14" t="s">
        <v>367</v>
      </c>
      <c r="D205" t="s">
        <v>183</v>
      </c>
      <c r="E205" t="str">
        <f t="shared" si="3"/>
        <v xml:space="preserve">Ms. Turnbull Rebecca </v>
      </c>
    </row>
    <row r="206" spans="1:5" x14ac:dyDescent="0.25">
      <c r="A206" s="14" t="s">
        <v>3870</v>
      </c>
      <c r="B206" t="s">
        <v>37</v>
      </c>
      <c r="C206" s="14" t="s">
        <v>368</v>
      </c>
      <c r="D206" t="s">
        <v>369</v>
      </c>
      <c r="E206" t="str">
        <f t="shared" si="3"/>
        <v xml:space="preserve">Mr. Aguero Matt </v>
      </c>
    </row>
    <row r="207" spans="1:5" x14ac:dyDescent="0.25">
      <c r="A207" s="14" t="s">
        <v>3871</v>
      </c>
      <c r="B207" t="s">
        <v>34</v>
      </c>
      <c r="C207" s="14" t="s">
        <v>370</v>
      </c>
      <c r="D207" t="s">
        <v>2701</v>
      </c>
      <c r="E207" t="str">
        <f t="shared" si="3"/>
        <v xml:space="preserve">Ms. Woodward Elizabeth H </v>
      </c>
    </row>
    <row r="208" spans="1:5" x14ac:dyDescent="0.25">
      <c r="A208" s="14" t="s">
        <v>3872</v>
      </c>
      <c r="B208" t="s">
        <v>34</v>
      </c>
      <c r="C208" s="14" t="s">
        <v>371</v>
      </c>
      <c r="D208" t="s">
        <v>372</v>
      </c>
      <c r="E208" t="str">
        <f t="shared" si="3"/>
        <v xml:space="preserve">Ms. McElroy Grace </v>
      </c>
    </row>
    <row r="209" spans="1:5" x14ac:dyDescent="0.25">
      <c r="A209" s="14" t="s">
        <v>3873</v>
      </c>
      <c r="B209" t="s">
        <v>37</v>
      </c>
      <c r="C209" s="14" t="s">
        <v>373</v>
      </c>
      <c r="D209" t="s">
        <v>374</v>
      </c>
      <c r="E209" t="str">
        <f t="shared" si="3"/>
        <v xml:space="preserve">Mr. Lopez Jaime </v>
      </c>
    </row>
    <row r="210" spans="1:5" x14ac:dyDescent="0.25">
      <c r="A210" s="14" t="s">
        <v>3874</v>
      </c>
      <c r="B210" t="s">
        <v>34</v>
      </c>
      <c r="C210" s="14" t="s">
        <v>375</v>
      </c>
      <c r="D210" t="s">
        <v>376</v>
      </c>
      <c r="E210" t="str">
        <f t="shared" si="3"/>
        <v xml:space="preserve">Ms. Cardosi Calesse </v>
      </c>
    </row>
    <row r="211" spans="1:5" x14ac:dyDescent="0.25">
      <c r="A211" s="14" t="s">
        <v>3875</v>
      </c>
      <c r="B211" t="s">
        <v>34</v>
      </c>
      <c r="C211" s="14" t="s">
        <v>377</v>
      </c>
      <c r="D211" t="s">
        <v>2702</v>
      </c>
      <c r="E211" t="str">
        <f t="shared" si="3"/>
        <v xml:space="preserve">Ms. Looney Kate L </v>
      </c>
    </row>
    <row r="212" spans="1:5" x14ac:dyDescent="0.25">
      <c r="A212" s="14" t="s">
        <v>3876</v>
      </c>
      <c r="B212" t="s">
        <v>37</v>
      </c>
      <c r="C212" s="14" t="s">
        <v>378</v>
      </c>
      <c r="D212" t="s">
        <v>379</v>
      </c>
      <c r="E212" t="str">
        <f t="shared" si="3"/>
        <v xml:space="preserve">Mr. Zyryanov Sergey </v>
      </c>
    </row>
    <row r="213" spans="1:5" x14ac:dyDescent="0.25">
      <c r="A213" s="14" t="s">
        <v>3877</v>
      </c>
      <c r="B213" t="s">
        <v>37</v>
      </c>
      <c r="C213" s="14" t="s">
        <v>380</v>
      </c>
      <c r="D213" t="s">
        <v>2703</v>
      </c>
      <c r="E213" t="str">
        <f t="shared" si="3"/>
        <v xml:space="preserve">Mr. Gavin Timothy V </v>
      </c>
    </row>
    <row r="214" spans="1:5" x14ac:dyDescent="0.25">
      <c r="A214" s="14" t="s">
        <v>3878</v>
      </c>
      <c r="B214" t="s">
        <v>37</v>
      </c>
      <c r="C214" s="14" t="s">
        <v>381</v>
      </c>
      <c r="D214" t="s">
        <v>2704</v>
      </c>
      <c r="E214" t="str">
        <f t="shared" si="3"/>
        <v xml:space="preserve">Mr. Littlefield Andrew S </v>
      </c>
    </row>
    <row r="215" spans="1:5" x14ac:dyDescent="0.25">
      <c r="A215" s="14" t="s">
        <v>3879</v>
      </c>
      <c r="B215" t="s">
        <v>37</v>
      </c>
      <c r="C215" s="14" t="s">
        <v>382</v>
      </c>
      <c r="D215" t="s">
        <v>2622</v>
      </c>
      <c r="E215" t="str">
        <f t="shared" si="3"/>
        <v xml:space="preserve">Mr. Shearer Matthew D </v>
      </c>
    </row>
    <row r="216" spans="1:5" x14ac:dyDescent="0.25">
      <c r="A216" s="14" t="s">
        <v>3880</v>
      </c>
      <c r="B216" t="s">
        <v>34</v>
      </c>
      <c r="C216" s="14" t="s">
        <v>383</v>
      </c>
      <c r="D216" t="s">
        <v>197</v>
      </c>
      <c r="E216" t="str">
        <f t="shared" si="3"/>
        <v xml:space="preserve">Ms. Armstrong Jessica </v>
      </c>
    </row>
    <row r="217" spans="1:5" x14ac:dyDescent="0.25">
      <c r="A217" s="14" t="s">
        <v>3881</v>
      </c>
      <c r="B217" t="s">
        <v>37</v>
      </c>
      <c r="C217" s="14" t="s">
        <v>384</v>
      </c>
      <c r="D217" t="s">
        <v>385</v>
      </c>
      <c r="E217" t="str">
        <f t="shared" si="3"/>
        <v xml:space="preserve">Mr. Warriner Lawrence </v>
      </c>
    </row>
    <row r="218" spans="1:5" x14ac:dyDescent="0.25">
      <c r="A218" s="14" t="s">
        <v>3882</v>
      </c>
      <c r="B218" t="s">
        <v>37</v>
      </c>
      <c r="C218" s="14" t="s">
        <v>386</v>
      </c>
      <c r="D218" t="s">
        <v>121</v>
      </c>
      <c r="E218" t="str">
        <f t="shared" si="3"/>
        <v xml:space="preserve">Mr. White Alex </v>
      </c>
    </row>
    <row r="219" spans="1:5" x14ac:dyDescent="0.25">
      <c r="A219" s="14" t="s">
        <v>3883</v>
      </c>
      <c r="B219" t="s">
        <v>37</v>
      </c>
      <c r="C219" s="14" t="s">
        <v>387</v>
      </c>
      <c r="D219" t="s">
        <v>176</v>
      </c>
      <c r="E219" t="str">
        <f t="shared" si="3"/>
        <v xml:space="preserve">Mr. Cordaro Kevin </v>
      </c>
    </row>
    <row r="220" spans="1:5" x14ac:dyDescent="0.25">
      <c r="A220" s="14" t="s">
        <v>3884</v>
      </c>
      <c r="B220" t="s">
        <v>37</v>
      </c>
      <c r="C220" s="14" t="s">
        <v>388</v>
      </c>
      <c r="D220" t="s">
        <v>2705</v>
      </c>
      <c r="E220" t="str">
        <f t="shared" si="3"/>
        <v xml:space="preserve">Mr. Hamilton Gavin M. </v>
      </c>
    </row>
    <row r="221" spans="1:5" x14ac:dyDescent="0.25">
      <c r="A221" s="14" t="s">
        <v>3885</v>
      </c>
      <c r="B221" t="s">
        <v>37</v>
      </c>
      <c r="C221" s="14" t="s">
        <v>171</v>
      </c>
      <c r="D221" t="s">
        <v>2706</v>
      </c>
      <c r="E221" t="str">
        <f t="shared" si="3"/>
        <v xml:space="preserve">Mr. Meyer Rick E </v>
      </c>
    </row>
    <row r="222" spans="1:5" x14ac:dyDescent="0.25">
      <c r="A222" s="14" t="s">
        <v>3886</v>
      </c>
      <c r="B222" t="s">
        <v>34</v>
      </c>
      <c r="C222" s="14" t="s">
        <v>390</v>
      </c>
      <c r="D222" t="s">
        <v>2707</v>
      </c>
      <c r="E222" t="str">
        <f t="shared" si="3"/>
        <v xml:space="preserve">Ms. Duke Andrea H. </v>
      </c>
    </row>
    <row r="223" spans="1:5" x14ac:dyDescent="0.25">
      <c r="A223" s="14" t="s">
        <v>3887</v>
      </c>
      <c r="B223" t="s">
        <v>37</v>
      </c>
      <c r="C223" s="14" t="s">
        <v>391</v>
      </c>
      <c r="D223" t="s">
        <v>2708</v>
      </c>
      <c r="E223" t="str">
        <f t="shared" si="3"/>
        <v xml:space="preserve">Mr. Malatesta Anthony S </v>
      </c>
    </row>
    <row r="224" spans="1:5" x14ac:dyDescent="0.25">
      <c r="A224" s="14" t="s">
        <v>3888</v>
      </c>
      <c r="B224" t="s">
        <v>37</v>
      </c>
      <c r="C224" s="14" t="s">
        <v>392</v>
      </c>
      <c r="D224" t="s">
        <v>393</v>
      </c>
      <c r="E224" t="str">
        <f t="shared" si="3"/>
        <v xml:space="preserve">Mr. Hinrichsen Erik </v>
      </c>
    </row>
    <row r="225" spans="1:5" x14ac:dyDescent="0.25">
      <c r="A225" s="14" t="s">
        <v>3889</v>
      </c>
      <c r="B225" t="s">
        <v>34</v>
      </c>
      <c r="C225" s="14" t="s">
        <v>394</v>
      </c>
      <c r="D225" t="s">
        <v>2709</v>
      </c>
      <c r="E225" t="str">
        <f t="shared" si="3"/>
        <v xml:space="preserve">Ms. Lucan Kiley D </v>
      </c>
    </row>
    <row r="226" spans="1:5" x14ac:dyDescent="0.25">
      <c r="A226" s="14" t="s">
        <v>3890</v>
      </c>
      <c r="B226" t="s">
        <v>34</v>
      </c>
      <c r="C226" s="14" t="s">
        <v>395</v>
      </c>
      <c r="D226" t="s">
        <v>64</v>
      </c>
      <c r="E226" t="str">
        <f t="shared" si="3"/>
        <v xml:space="preserve">Ms. Koch Jennifer </v>
      </c>
    </row>
    <row r="227" spans="1:5" x14ac:dyDescent="0.25">
      <c r="A227" s="14" t="s">
        <v>3891</v>
      </c>
      <c r="B227" t="s">
        <v>37</v>
      </c>
      <c r="C227" s="14" t="s">
        <v>144</v>
      </c>
      <c r="D227" t="s">
        <v>396</v>
      </c>
      <c r="E227" t="str">
        <f t="shared" si="3"/>
        <v xml:space="preserve">Mr. Smith Chris </v>
      </c>
    </row>
    <row r="228" spans="1:5" x14ac:dyDescent="0.25">
      <c r="A228" s="14" t="s">
        <v>3892</v>
      </c>
      <c r="B228" t="s">
        <v>34</v>
      </c>
      <c r="C228" s="14" t="s">
        <v>397</v>
      </c>
      <c r="D228" t="s">
        <v>2710</v>
      </c>
      <c r="E228" t="str">
        <f t="shared" si="3"/>
        <v xml:space="preserve">Ms. O'Connor Marian M. </v>
      </c>
    </row>
    <row r="229" spans="1:5" x14ac:dyDescent="0.25">
      <c r="A229" s="14" t="s">
        <v>3893</v>
      </c>
      <c r="B229" t="s">
        <v>37</v>
      </c>
      <c r="C229" s="14" t="s">
        <v>398</v>
      </c>
      <c r="D229" t="s">
        <v>399</v>
      </c>
      <c r="E229" t="str">
        <f t="shared" si="3"/>
        <v xml:space="preserve">Mr. Kampwerth Jeremy </v>
      </c>
    </row>
    <row r="230" spans="1:5" x14ac:dyDescent="0.25">
      <c r="A230" s="14" t="s">
        <v>3894</v>
      </c>
      <c r="B230" t="s">
        <v>34</v>
      </c>
      <c r="C230" s="14" t="s">
        <v>400</v>
      </c>
      <c r="D230" t="s">
        <v>2711</v>
      </c>
      <c r="E230" t="str">
        <f t="shared" si="3"/>
        <v xml:space="preserve">Ms. Federoff Allison H </v>
      </c>
    </row>
    <row r="231" spans="1:5" x14ac:dyDescent="0.25">
      <c r="A231" s="14" t="s">
        <v>3895</v>
      </c>
      <c r="B231" t="s">
        <v>34</v>
      </c>
      <c r="C231" s="14" t="s">
        <v>402</v>
      </c>
      <c r="D231" t="s">
        <v>242</v>
      </c>
      <c r="E231" t="str">
        <f t="shared" si="3"/>
        <v xml:space="preserve">Ms. Goya Elizabeth </v>
      </c>
    </row>
    <row r="232" spans="1:5" x14ac:dyDescent="0.25">
      <c r="A232" s="14" t="s">
        <v>3896</v>
      </c>
      <c r="B232" t="s">
        <v>37</v>
      </c>
      <c r="C232" s="14" t="s">
        <v>403</v>
      </c>
      <c r="D232" t="s">
        <v>124</v>
      </c>
      <c r="E232" t="str">
        <f t="shared" si="3"/>
        <v xml:space="preserve">Mr. Hodges Andrew </v>
      </c>
    </row>
    <row r="233" spans="1:5" x14ac:dyDescent="0.25">
      <c r="A233" s="14" t="s">
        <v>3897</v>
      </c>
      <c r="B233" t="s">
        <v>37</v>
      </c>
      <c r="C233" s="14" t="s">
        <v>404</v>
      </c>
      <c r="D233" t="s">
        <v>2712</v>
      </c>
      <c r="E233" t="str">
        <f t="shared" si="3"/>
        <v xml:space="preserve">Mr. Erickson Anders J </v>
      </c>
    </row>
    <row r="234" spans="1:5" x14ac:dyDescent="0.25">
      <c r="A234" s="14" t="s">
        <v>3898</v>
      </c>
      <c r="B234" t="s">
        <v>37</v>
      </c>
      <c r="C234" s="14" t="s">
        <v>406</v>
      </c>
      <c r="D234" t="s">
        <v>407</v>
      </c>
      <c r="E234" t="str">
        <f t="shared" si="3"/>
        <v xml:space="preserve">Mr. Welleck Sean </v>
      </c>
    </row>
    <row r="235" spans="1:5" x14ac:dyDescent="0.25">
      <c r="A235" s="14" t="s">
        <v>3899</v>
      </c>
      <c r="B235" t="s">
        <v>37</v>
      </c>
      <c r="C235" s="14" t="s">
        <v>408</v>
      </c>
      <c r="D235" t="s">
        <v>2713</v>
      </c>
      <c r="E235" t="str">
        <f t="shared" si="3"/>
        <v xml:space="preserve">Mr. Polen Brian M. </v>
      </c>
    </row>
    <row r="236" spans="1:5" x14ac:dyDescent="0.25">
      <c r="A236" s="14" t="s">
        <v>3900</v>
      </c>
      <c r="B236" t="s">
        <v>37</v>
      </c>
      <c r="C236" s="14" t="s">
        <v>256</v>
      </c>
      <c r="D236" t="s">
        <v>399</v>
      </c>
      <c r="E236" t="str">
        <f t="shared" si="3"/>
        <v xml:space="preserve">Mr. Lynch Jeremy </v>
      </c>
    </row>
    <row r="237" spans="1:5" x14ac:dyDescent="0.25">
      <c r="A237" s="14" t="s">
        <v>3901</v>
      </c>
      <c r="B237" t="s">
        <v>34</v>
      </c>
      <c r="C237" s="14" t="s">
        <v>409</v>
      </c>
      <c r="D237" t="s">
        <v>410</v>
      </c>
      <c r="E237" t="str">
        <f t="shared" si="3"/>
        <v xml:space="preserve">Ms. Hufstader Susannah </v>
      </c>
    </row>
    <row r="238" spans="1:5" x14ac:dyDescent="0.25">
      <c r="A238" s="14" t="s">
        <v>3902</v>
      </c>
      <c r="B238" t="s">
        <v>37</v>
      </c>
      <c r="C238" s="14" t="s">
        <v>411</v>
      </c>
      <c r="D238" t="s">
        <v>412</v>
      </c>
      <c r="E238" t="str">
        <f t="shared" si="3"/>
        <v xml:space="preserve">Mr. Doak Randy </v>
      </c>
    </row>
    <row r="239" spans="1:5" x14ac:dyDescent="0.25">
      <c r="A239" s="14" t="s">
        <v>3903</v>
      </c>
      <c r="B239" t="s">
        <v>37</v>
      </c>
      <c r="C239" s="14" t="s">
        <v>413</v>
      </c>
      <c r="D239" t="s">
        <v>414</v>
      </c>
      <c r="E239" t="str">
        <f t="shared" si="3"/>
        <v xml:space="preserve">Mr. Noya Leslie </v>
      </c>
    </row>
    <row r="240" spans="1:5" x14ac:dyDescent="0.25">
      <c r="A240" s="14" t="s">
        <v>3904</v>
      </c>
      <c r="B240" t="s">
        <v>34</v>
      </c>
      <c r="C240" s="14" t="s">
        <v>415</v>
      </c>
      <c r="D240" t="s">
        <v>2714</v>
      </c>
      <c r="E240" t="str">
        <f t="shared" si="3"/>
        <v xml:space="preserve">Ms. Heninger Brittany L. </v>
      </c>
    </row>
    <row r="241" spans="1:5" x14ac:dyDescent="0.25">
      <c r="A241" s="14" t="s">
        <v>3905</v>
      </c>
      <c r="B241" t="s">
        <v>34</v>
      </c>
      <c r="C241" s="14" t="s">
        <v>417</v>
      </c>
      <c r="D241" t="s">
        <v>2715</v>
      </c>
      <c r="E241" t="str">
        <f t="shared" si="3"/>
        <v xml:space="preserve">Ms. Richardson Cassie J. </v>
      </c>
    </row>
    <row r="242" spans="1:5" x14ac:dyDescent="0.25">
      <c r="A242" s="14" t="s">
        <v>3906</v>
      </c>
      <c r="B242" t="s">
        <v>37</v>
      </c>
      <c r="C242" s="14" t="s">
        <v>418</v>
      </c>
      <c r="D242" t="s">
        <v>2716</v>
      </c>
      <c r="E242" t="str">
        <f t="shared" si="3"/>
        <v xml:space="preserve">Mr. Deucher Peter W </v>
      </c>
    </row>
    <row r="243" spans="1:5" x14ac:dyDescent="0.25">
      <c r="A243" s="14" t="s">
        <v>3907</v>
      </c>
      <c r="B243" t="s">
        <v>37</v>
      </c>
      <c r="C243" s="14" t="s">
        <v>420</v>
      </c>
      <c r="D243" t="s">
        <v>421</v>
      </c>
      <c r="E243" t="str">
        <f t="shared" si="3"/>
        <v xml:space="preserve">Mr. Wilson Douglas </v>
      </c>
    </row>
    <row r="244" spans="1:5" x14ac:dyDescent="0.25">
      <c r="A244" s="14" t="s">
        <v>3908</v>
      </c>
      <c r="B244" t="s">
        <v>37</v>
      </c>
      <c r="C244" s="14" t="s">
        <v>422</v>
      </c>
      <c r="D244" t="s">
        <v>423</v>
      </c>
      <c r="E244" t="str">
        <f t="shared" si="3"/>
        <v xml:space="preserve">Mr. Hall Dan </v>
      </c>
    </row>
    <row r="245" spans="1:5" x14ac:dyDescent="0.25">
      <c r="A245" s="14" t="s">
        <v>3909</v>
      </c>
      <c r="B245" t="s">
        <v>37</v>
      </c>
      <c r="C245" s="14" t="s">
        <v>424</v>
      </c>
      <c r="D245" t="s">
        <v>2717</v>
      </c>
      <c r="E245" t="str">
        <f t="shared" si="3"/>
        <v xml:space="preserve">Mr. Reed Dan M. </v>
      </c>
    </row>
    <row r="246" spans="1:5" x14ac:dyDescent="0.25">
      <c r="A246" s="14" t="s">
        <v>3910</v>
      </c>
      <c r="B246" t="s">
        <v>37</v>
      </c>
      <c r="C246" s="14" t="s">
        <v>425</v>
      </c>
      <c r="D246" t="s">
        <v>2718</v>
      </c>
      <c r="E246" t="str">
        <f t="shared" si="3"/>
        <v xml:space="preserve">Mr. Frome Eric L. </v>
      </c>
    </row>
    <row r="247" spans="1:5" x14ac:dyDescent="0.25">
      <c r="A247" s="14" t="s">
        <v>3911</v>
      </c>
      <c r="B247" t="s">
        <v>37</v>
      </c>
      <c r="C247" s="14" t="s">
        <v>426</v>
      </c>
      <c r="D247" t="s">
        <v>2719</v>
      </c>
      <c r="E247" t="str">
        <f t="shared" si="3"/>
        <v xml:space="preserve">Mr. Creasy Les J </v>
      </c>
    </row>
    <row r="248" spans="1:5" x14ac:dyDescent="0.25">
      <c r="A248" s="14" t="s">
        <v>3912</v>
      </c>
      <c r="B248" t="s">
        <v>34</v>
      </c>
      <c r="C248" s="14" t="s">
        <v>427</v>
      </c>
      <c r="D248" t="s">
        <v>83</v>
      </c>
      <c r="E248" t="str">
        <f t="shared" si="3"/>
        <v xml:space="preserve">Ms. Latimer Stephanie </v>
      </c>
    </row>
    <row r="249" spans="1:5" x14ac:dyDescent="0.25">
      <c r="A249" s="14" t="s">
        <v>3913</v>
      </c>
      <c r="B249" t="s">
        <v>34</v>
      </c>
      <c r="C249" s="14" t="s">
        <v>428</v>
      </c>
      <c r="D249" t="s">
        <v>2720</v>
      </c>
      <c r="E249" t="str">
        <f t="shared" si="3"/>
        <v xml:space="preserve">Ms. Wei Melissa Y </v>
      </c>
    </row>
    <row r="250" spans="1:5" x14ac:dyDescent="0.25">
      <c r="A250" s="14" t="s">
        <v>3914</v>
      </c>
      <c r="B250" t="s">
        <v>34</v>
      </c>
      <c r="C250" s="14" t="s">
        <v>429</v>
      </c>
      <c r="D250" t="s">
        <v>430</v>
      </c>
      <c r="E250" t="str">
        <f t="shared" si="3"/>
        <v xml:space="preserve">Ms. Hayes Ashley </v>
      </c>
    </row>
    <row r="251" spans="1:5" x14ac:dyDescent="0.25">
      <c r="A251" s="14" t="s">
        <v>3915</v>
      </c>
      <c r="B251" t="s">
        <v>34</v>
      </c>
      <c r="C251" s="14" t="s">
        <v>431</v>
      </c>
      <c r="D251" t="s">
        <v>2721</v>
      </c>
      <c r="E251" t="str">
        <f t="shared" si="3"/>
        <v xml:space="preserve">Ms. Velardo Stephanie M. </v>
      </c>
    </row>
    <row r="252" spans="1:5" x14ac:dyDescent="0.25">
      <c r="A252" s="14" t="s">
        <v>3916</v>
      </c>
      <c r="B252" t="s">
        <v>34</v>
      </c>
      <c r="C252" s="14" t="s">
        <v>432</v>
      </c>
      <c r="D252" t="s">
        <v>433</v>
      </c>
      <c r="E252" t="str">
        <f t="shared" si="3"/>
        <v xml:space="preserve">Ms. Kastes Kylie </v>
      </c>
    </row>
    <row r="253" spans="1:5" x14ac:dyDescent="0.25">
      <c r="A253" s="14" t="s">
        <v>3917</v>
      </c>
      <c r="B253" t="s">
        <v>34</v>
      </c>
      <c r="C253" s="14" t="s">
        <v>434</v>
      </c>
      <c r="D253" t="s">
        <v>35</v>
      </c>
      <c r="E253" t="str">
        <f t="shared" si="3"/>
        <v xml:space="preserve">Ms. Escorcia Kelly </v>
      </c>
    </row>
    <row r="254" spans="1:5" x14ac:dyDescent="0.25">
      <c r="A254" s="14" t="s">
        <v>3918</v>
      </c>
      <c r="B254" t="s">
        <v>34</v>
      </c>
      <c r="C254" s="14" t="s">
        <v>3919</v>
      </c>
      <c r="D254" t="s">
        <v>435</v>
      </c>
      <c r="E254" t="str">
        <f t="shared" si="3"/>
        <v xml:space="preserve">Ms. LarscheID Carrie </v>
      </c>
    </row>
    <row r="255" spans="1:5" x14ac:dyDescent="0.25">
      <c r="A255" s="14" t="s">
        <v>3920</v>
      </c>
      <c r="B255" t="s">
        <v>37</v>
      </c>
      <c r="C255" s="14" t="s">
        <v>436</v>
      </c>
      <c r="D255" t="s">
        <v>121</v>
      </c>
      <c r="E255" t="str">
        <f t="shared" si="3"/>
        <v xml:space="preserve">Mr. O'Bannon Alex </v>
      </c>
    </row>
    <row r="256" spans="1:5" x14ac:dyDescent="0.25">
      <c r="A256" s="14" t="s">
        <v>3921</v>
      </c>
      <c r="B256" t="s">
        <v>37</v>
      </c>
      <c r="C256" s="14" t="s">
        <v>3922</v>
      </c>
      <c r="D256" t="s">
        <v>2722</v>
      </c>
      <c r="E256" t="str">
        <f t="shared" si="3"/>
        <v xml:space="preserve">Mr. RIDgway Zach S </v>
      </c>
    </row>
    <row r="257" spans="1:5" x14ac:dyDescent="0.25">
      <c r="A257" s="14" t="s">
        <v>3923</v>
      </c>
      <c r="B257" t="s">
        <v>37</v>
      </c>
      <c r="C257" s="14" t="s">
        <v>437</v>
      </c>
      <c r="D257" t="s">
        <v>438</v>
      </c>
      <c r="E257" t="str">
        <f t="shared" si="3"/>
        <v xml:space="preserve">Mr. Black Alan </v>
      </c>
    </row>
    <row r="258" spans="1:5" x14ac:dyDescent="0.25">
      <c r="A258" s="14" t="s">
        <v>3924</v>
      </c>
      <c r="B258" t="s">
        <v>37</v>
      </c>
      <c r="C258" s="14" t="s">
        <v>439</v>
      </c>
      <c r="D258" t="s">
        <v>440</v>
      </c>
      <c r="E258" t="str">
        <f t="shared" si="3"/>
        <v xml:space="preserve">Mr. Canton Nate </v>
      </c>
    </row>
    <row r="259" spans="1:5" x14ac:dyDescent="0.25">
      <c r="A259" s="14" t="s">
        <v>3925</v>
      </c>
      <c r="B259" t="s">
        <v>37</v>
      </c>
      <c r="C259" s="14" t="s">
        <v>441</v>
      </c>
      <c r="D259" t="s">
        <v>2723</v>
      </c>
      <c r="E259" t="str">
        <f t="shared" ref="E259:E322" si="4">CONCATENATE(B259," ",C259," ",D259," ")</f>
        <v xml:space="preserve">Mr. Fine Jesse G. </v>
      </c>
    </row>
    <row r="260" spans="1:5" x14ac:dyDescent="0.25">
      <c r="A260" s="14" t="s">
        <v>3926</v>
      </c>
      <c r="B260" t="s">
        <v>37</v>
      </c>
      <c r="C260" s="14" t="s">
        <v>442</v>
      </c>
      <c r="D260" t="s">
        <v>443</v>
      </c>
      <c r="E260" t="str">
        <f t="shared" si="4"/>
        <v xml:space="preserve">Mr. Bui Jason </v>
      </c>
    </row>
    <row r="261" spans="1:5" x14ac:dyDescent="0.25">
      <c r="A261" s="14" t="s">
        <v>3927</v>
      </c>
      <c r="B261" t="s">
        <v>34</v>
      </c>
      <c r="C261" s="14" t="s">
        <v>444</v>
      </c>
      <c r="D261" t="s">
        <v>2724</v>
      </c>
      <c r="E261" t="str">
        <f t="shared" si="4"/>
        <v xml:space="preserve">Ms. Riepma Megan A. </v>
      </c>
    </row>
    <row r="262" spans="1:5" x14ac:dyDescent="0.25">
      <c r="A262" s="14" t="s">
        <v>3928</v>
      </c>
      <c r="B262" t="s">
        <v>37</v>
      </c>
      <c r="C262" s="14" t="s">
        <v>445</v>
      </c>
      <c r="D262" t="s">
        <v>2725</v>
      </c>
      <c r="E262" t="str">
        <f t="shared" si="4"/>
        <v xml:space="preserve">Mr. Inman Luke M </v>
      </c>
    </row>
    <row r="263" spans="1:5" x14ac:dyDescent="0.25">
      <c r="A263" s="14" t="s">
        <v>3929</v>
      </c>
      <c r="B263" t="s">
        <v>34</v>
      </c>
      <c r="C263" s="14" t="s">
        <v>447</v>
      </c>
      <c r="D263" t="s">
        <v>2726</v>
      </c>
      <c r="E263" t="str">
        <f t="shared" si="4"/>
        <v xml:space="preserve">Ms. Kruzel Jacy D </v>
      </c>
    </row>
    <row r="264" spans="1:5" x14ac:dyDescent="0.25">
      <c r="A264" s="14" t="s">
        <v>3930</v>
      </c>
      <c r="B264" t="s">
        <v>37</v>
      </c>
      <c r="C264" s="14" t="s">
        <v>448</v>
      </c>
      <c r="D264" t="s">
        <v>2727</v>
      </c>
      <c r="E264" t="str">
        <f t="shared" si="4"/>
        <v xml:space="preserve">Mr. Lindsay Simon G. </v>
      </c>
    </row>
    <row r="265" spans="1:5" x14ac:dyDescent="0.25">
      <c r="A265" s="14" t="s">
        <v>3931</v>
      </c>
      <c r="B265" t="s">
        <v>34</v>
      </c>
      <c r="C265" s="14" t="s">
        <v>450</v>
      </c>
      <c r="D265" t="s">
        <v>2728</v>
      </c>
      <c r="E265" t="str">
        <f t="shared" si="4"/>
        <v xml:space="preserve">Ms. Land Ainsley E. </v>
      </c>
    </row>
    <row r="266" spans="1:5" x14ac:dyDescent="0.25">
      <c r="A266" s="14" t="s">
        <v>3932</v>
      </c>
      <c r="B266" t="s">
        <v>34</v>
      </c>
      <c r="C266" s="14" t="s">
        <v>452</v>
      </c>
      <c r="D266" t="s">
        <v>2729</v>
      </c>
      <c r="E266" t="str">
        <f t="shared" si="4"/>
        <v xml:space="preserve">Ms. Brecher Erica A. </v>
      </c>
    </row>
    <row r="267" spans="1:5" x14ac:dyDescent="0.25">
      <c r="A267" s="14" t="s">
        <v>3933</v>
      </c>
      <c r="B267" t="s">
        <v>37</v>
      </c>
      <c r="C267" s="14" t="s">
        <v>453</v>
      </c>
      <c r="D267" t="s">
        <v>393</v>
      </c>
      <c r="E267" t="str">
        <f t="shared" si="4"/>
        <v xml:space="preserve">Mr. Debolt Erik </v>
      </c>
    </row>
    <row r="268" spans="1:5" x14ac:dyDescent="0.25">
      <c r="A268" s="14" t="s">
        <v>3934</v>
      </c>
      <c r="B268" t="s">
        <v>34</v>
      </c>
      <c r="C268" s="14" t="s">
        <v>454</v>
      </c>
      <c r="D268" t="s">
        <v>2730</v>
      </c>
      <c r="E268" t="str">
        <f t="shared" si="4"/>
        <v xml:space="preserve">Ms. Oswalt Erin C. </v>
      </c>
    </row>
    <row r="269" spans="1:5" x14ac:dyDescent="0.25">
      <c r="A269" s="14" t="s">
        <v>3935</v>
      </c>
      <c r="B269" t="s">
        <v>34</v>
      </c>
      <c r="C269" s="14" t="s">
        <v>342</v>
      </c>
      <c r="D269" t="s">
        <v>456</v>
      </c>
      <c r="E269" t="str">
        <f t="shared" si="4"/>
        <v xml:space="preserve">Ms. Boyd Adrienne </v>
      </c>
    </row>
    <row r="270" spans="1:5" x14ac:dyDescent="0.25">
      <c r="A270" s="14" t="s">
        <v>3936</v>
      </c>
      <c r="B270" t="s">
        <v>37</v>
      </c>
      <c r="C270" s="14" t="s">
        <v>457</v>
      </c>
      <c r="D270" t="s">
        <v>79</v>
      </c>
      <c r="E270" t="str">
        <f t="shared" si="4"/>
        <v xml:space="preserve">Mr. Bulewich Adam </v>
      </c>
    </row>
    <row r="271" spans="1:5" x14ac:dyDescent="0.25">
      <c r="A271" s="14" t="s">
        <v>3937</v>
      </c>
      <c r="B271" t="s">
        <v>37</v>
      </c>
      <c r="C271" s="14" t="s">
        <v>458</v>
      </c>
      <c r="D271" t="s">
        <v>459</v>
      </c>
      <c r="E271" t="str">
        <f t="shared" si="4"/>
        <v xml:space="preserve">Mr. Fukuda Yutaka </v>
      </c>
    </row>
    <row r="272" spans="1:5" x14ac:dyDescent="0.25">
      <c r="A272" s="14" t="s">
        <v>3938</v>
      </c>
      <c r="B272" t="s">
        <v>37</v>
      </c>
      <c r="C272" s="14" t="s">
        <v>460</v>
      </c>
      <c r="D272" t="s">
        <v>2731</v>
      </c>
      <c r="E272" t="str">
        <f t="shared" si="4"/>
        <v xml:space="preserve">Mr. Phillips Tyler M </v>
      </c>
    </row>
    <row r="273" spans="1:5" x14ac:dyDescent="0.25">
      <c r="A273" s="14" t="s">
        <v>3939</v>
      </c>
      <c r="B273" t="s">
        <v>37</v>
      </c>
      <c r="C273" s="14" t="s">
        <v>461</v>
      </c>
      <c r="D273" t="s">
        <v>49</v>
      </c>
      <c r="E273" t="str">
        <f t="shared" si="4"/>
        <v xml:space="preserve">Mr. Maddison Stephen </v>
      </c>
    </row>
    <row r="274" spans="1:5" x14ac:dyDescent="0.25">
      <c r="A274" s="14" t="s">
        <v>3940</v>
      </c>
      <c r="B274" t="s">
        <v>37</v>
      </c>
      <c r="C274" s="14" t="s">
        <v>462</v>
      </c>
      <c r="D274" t="s">
        <v>2732</v>
      </c>
      <c r="E274" t="str">
        <f t="shared" si="4"/>
        <v xml:space="preserve">Mr. Lockwood Andrew B. </v>
      </c>
    </row>
    <row r="275" spans="1:5" x14ac:dyDescent="0.25">
      <c r="A275" s="14" t="s">
        <v>3941</v>
      </c>
      <c r="B275" t="s">
        <v>37</v>
      </c>
      <c r="C275" s="14" t="s">
        <v>463</v>
      </c>
      <c r="D275" t="s">
        <v>104</v>
      </c>
      <c r="E275" t="str">
        <f t="shared" si="4"/>
        <v xml:space="preserve">Mr. Defilippi James </v>
      </c>
    </row>
    <row r="276" spans="1:5" x14ac:dyDescent="0.25">
      <c r="A276" s="14" t="s">
        <v>3942</v>
      </c>
      <c r="B276" t="s">
        <v>37</v>
      </c>
      <c r="C276" s="14" t="s">
        <v>464</v>
      </c>
      <c r="D276" t="s">
        <v>2733</v>
      </c>
      <c r="E276" t="str">
        <f t="shared" si="4"/>
        <v xml:space="preserve">Mr. Jackson Shawn P. </v>
      </c>
    </row>
    <row r="277" spans="1:5" x14ac:dyDescent="0.25">
      <c r="A277" s="14" t="s">
        <v>3943</v>
      </c>
      <c r="B277" t="s">
        <v>37</v>
      </c>
      <c r="C277" s="14" t="s">
        <v>465</v>
      </c>
      <c r="D277" t="s">
        <v>369</v>
      </c>
      <c r="E277" t="str">
        <f t="shared" si="4"/>
        <v xml:space="preserve">Mr. Ozahowski Matt </v>
      </c>
    </row>
    <row r="278" spans="1:5" x14ac:dyDescent="0.25">
      <c r="A278" s="14" t="s">
        <v>3944</v>
      </c>
      <c r="B278" t="s">
        <v>37</v>
      </c>
      <c r="C278" s="14" t="s">
        <v>466</v>
      </c>
      <c r="D278" t="s">
        <v>467</v>
      </c>
      <c r="E278" t="str">
        <f t="shared" si="4"/>
        <v xml:space="preserve">Mr. Guthals Nathaniel </v>
      </c>
    </row>
    <row r="279" spans="1:5" x14ac:dyDescent="0.25">
      <c r="A279" s="14" t="s">
        <v>3945</v>
      </c>
      <c r="B279" t="s">
        <v>37</v>
      </c>
      <c r="C279" s="14" t="s">
        <v>468</v>
      </c>
      <c r="D279" t="s">
        <v>2734</v>
      </c>
      <c r="E279" t="str">
        <f t="shared" si="4"/>
        <v xml:space="preserve">Mr. Yates Kevin D. </v>
      </c>
    </row>
    <row r="280" spans="1:5" x14ac:dyDescent="0.25">
      <c r="A280" s="14" t="s">
        <v>3946</v>
      </c>
      <c r="B280" t="s">
        <v>34</v>
      </c>
      <c r="C280" s="14" t="s">
        <v>329</v>
      </c>
      <c r="D280" t="s">
        <v>469</v>
      </c>
      <c r="E280" t="str">
        <f t="shared" si="4"/>
        <v xml:space="preserve">Ms. Samuelson Joan </v>
      </c>
    </row>
    <row r="281" spans="1:5" x14ac:dyDescent="0.25">
      <c r="A281" s="14" t="s">
        <v>3947</v>
      </c>
      <c r="B281" t="s">
        <v>37</v>
      </c>
      <c r="C281" s="14" t="s">
        <v>470</v>
      </c>
      <c r="D281" t="s">
        <v>2735</v>
      </c>
      <c r="E281" t="str">
        <f t="shared" si="4"/>
        <v xml:space="preserve">Mr. Lemos Christopher A </v>
      </c>
    </row>
    <row r="282" spans="1:5" x14ac:dyDescent="0.25">
      <c r="A282" s="14" t="s">
        <v>3948</v>
      </c>
      <c r="B282" t="s">
        <v>34</v>
      </c>
      <c r="C282" s="14" t="s">
        <v>471</v>
      </c>
      <c r="D282" t="s">
        <v>2736</v>
      </c>
      <c r="E282" t="str">
        <f t="shared" si="4"/>
        <v xml:space="preserve">Ms. Seynders Kacy L. </v>
      </c>
    </row>
    <row r="283" spans="1:5" x14ac:dyDescent="0.25">
      <c r="A283" s="14" t="s">
        <v>3949</v>
      </c>
      <c r="B283" t="s">
        <v>37</v>
      </c>
      <c r="C283" s="14" t="s">
        <v>192</v>
      </c>
      <c r="D283" t="s">
        <v>2737</v>
      </c>
      <c r="E283" t="str">
        <f t="shared" si="4"/>
        <v xml:space="preserve">Mr. Saunders Benjamin H. </v>
      </c>
    </row>
    <row r="284" spans="1:5" x14ac:dyDescent="0.25">
      <c r="A284" s="14" t="s">
        <v>3950</v>
      </c>
      <c r="B284" t="s">
        <v>37</v>
      </c>
      <c r="C284" s="14" t="s">
        <v>472</v>
      </c>
      <c r="D284" t="s">
        <v>2738</v>
      </c>
      <c r="E284" t="str">
        <f t="shared" si="4"/>
        <v xml:space="preserve">Mr. Walker Xaviour J. </v>
      </c>
    </row>
    <row r="285" spans="1:5" x14ac:dyDescent="0.25">
      <c r="A285" s="14" t="s">
        <v>3951</v>
      </c>
      <c r="B285" t="s">
        <v>37</v>
      </c>
      <c r="C285" s="14" t="s">
        <v>473</v>
      </c>
      <c r="D285" t="s">
        <v>2739</v>
      </c>
      <c r="E285" t="str">
        <f t="shared" si="4"/>
        <v xml:space="preserve">Mr. Lam Michael T. </v>
      </c>
    </row>
    <row r="286" spans="1:5" x14ac:dyDescent="0.25">
      <c r="A286" s="14" t="s">
        <v>3952</v>
      </c>
      <c r="B286" t="s">
        <v>37</v>
      </c>
      <c r="C286" s="14" t="s">
        <v>474</v>
      </c>
      <c r="D286" t="s">
        <v>475</v>
      </c>
      <c r="E286" t="str">
        <f t="shared" si="4"/>
        <v xml:space="preserve">Mr. Sweigart Bradley </v>
      </c>
    </row>
    <row r="287" spans="1:5" x14ac:dyDescent="0.25">
      <c r="A287" s="14" t="s">
        <v>3953</v>
      </c>
      <c r="B287" t="s">
        <v>34</v>
      </c>
      <c r="C287" s="14" t="s">
        <v>476</v>
      </c>
      <c r="D287" t="s">
        <v>54</v>
      </c>
      <c r="E287" t="str">
        <f t="shared" si="4"/>
        <v xml:space="preserve">Ms. Sieczkowski Andrea </v>
      </c>
    </row>
    <row r="288" spans="1:5" x14ac:dyDescent="0.25">
      <c r="A288" s="14" t="s">
        <v>3954</v>
      </c>
      <c r="B288" t="s">
        <v>34</v>
      </c>
      <c r="C288" s="14" t="s">
        <v>477</v>
      </c>
      <c r="D288" t="s">
        <v>2740</v>
      </c>
      <c r="E288" t="str">
        <f t="shared" si="4"/>
        <v xml:space="preserve">Ms. Jurgens Nancy M </v>
      </c>
    </row>
    <row r="289" spans="1:5" x14ac:dyDescent="0.25">
      <c r="A289" s="14" t="s">
        <v>3955</v>
      </c>
      <c r="B289" t="s">
        <v>37</v>
      </c>
      <c r="C289" s="14" t="s">
        <v>479</v>
      </c>
      <c r="D289" t="s">
        <v>369</v>
      </c>
      <c r="E289" t="str">
        <f t="shared" si="4"/>
        <v xml:space="preserve">Mr. Hackman Matt </v>
      </c>
    </row>
    <row r="290" spans="1:5" x14ac:dyDescent="0.25">
      <c r="A290" s="14" t="s">
        <v>3956</v>
      </c>
      <c r="B290" t="s">
        <v>37</v>
      </c>
      <c r="C290" s="14" t="s">
        <v>480</v>
      </c>
      <c r="D290" t="s">
        <v>152</v>
      </c>
      <c r="E290" t="str">
        <f t="shared" si="4"/>
        <v xml:space="preserve">Mr. Klarich Lee </v>
      </c>
    </row>
    <row r="291" spans="1:5" x14ac:dyDescent="0.25">
      <c r="A291" s="14" t="s">
        <v>3957</v>
      </c>
      <c r="B291" t="s">
        <v>37</v>
      </c>
      <c r="C291" s="14" t="s">
        <v>481</v>
      </c>
      <c r="D291" t="s">
        <v>396</v>
      </c>
      <c r="E291" t="str">
        <f t="shared" si="4"/>
        <v xml:space="preserve">Mr. Schulten Chris </v>
      </c>
    </row>
    <row r="292" spans="1:5" x14ac:dyDescent="0.25">
      <c r="A292" s="14" t="s">
        <v>3958</v>
      </c>
      <c r="B292" t="s">
        <v>37</v>
      </c>
      <c r="C292" s="14" t="s">
        <v>482</v>
      </c>
      <c r="D292" t="s">
        <v>2741</v>
      </c>
      <c r="E292" t="str">
        <f t="shared" si="4"/>
        <v xml:space="preserve">Mr. Fagerstrom Erik T. </v>
      </c>
    </row>
    <row r="293" spans="1:5" x14ac:dyDescent="0.25">
      <c r="A293" s="14" t="s">
        <v>3959</v>
      </c>
      <c r="B293" t="s">
        <v>37</v>
      </c>
      <c r="C293" s="14" t="s">
        <v>483</v>
      </c>
      <c r="D293" t="s">
        <v>2742</v>
      </c>
      <c r="E293" t="str">
        <f t="shared" si="4"/>
        <v xml:space="preserve">Mr. Bien Rod W </v>
      </c>
    </row>
    <row r="294" spans="1:5" x14ac:dyDescent="0.25">
      <c r="A294" s="14" t="s">
        <v>3960</v>
      </c>
      <c r="B294" t="s">
        <v>37</v>
      </c>
      <c r="C294" s="14" t="s">
        <v>485</v>
      </c>
      <c r="D294" t="s">
        <v>486</v>
      </c>
      <c r="E294" t="str">
        <f t="shared" si="4"/>
        <v xml:space="preserve">Mr. Hess Joey </v>
      </c>
    </row>
    <row r="295" spans="1:5" x14ac:dyDescent="0.25">
      <c r="A295" s="14" t="s">
        <v>3961</v>
      </c>
      <c r="B295" t="s">
        <v>34</v>
      </c>
      <c r="C295" s="14" t="s">
        <v>487</v>
      </c>
      <c r="D295" t="s">
        <v>2743</v>
      </c>
      <c r="E295" t="str">
        <f t="shared" si="4"/>
        <v xml:space="preserve">Ms. Shaw Hillary L. </v>
      </c>
    </row>
    <row r="296" spans="1:5" x14ac:dyDescent="0.25">
      <c r="A296" s="14" t="s">
        <v>3962</v>
      </c>
      <c r="B296" t="s">
        <v>37</v>
      </c>
      <c r="C296" s="14" t="s">
        <v>489</v>
      </c>
      <c r="D296" t="s">
        <v>2744</v>
      </c>
      <c r="E296" t="str">
        <f t="shared" si="4"/>
        <v xml:space="preserve">Mr. Williams Eric J </v>
      </c>
    </row>
    <row r="297" spans="1:5" x14ac:dyDescent="0.25">
      <c r="A297" s="14" t="s">
        <v>3963</v>
      </c>
      <c r="B297" t="s">
        <v>37</v>
      </c>
      <c r="C297" s="14" t="s">
        <v>490</v>
      </c>
      <c r="D297" t="s">
        <v>491</v>
      </c>
      <c r="E297" t="str">
        <f t="shared" si="4"/>
        <v xml:space="preserve">Mr. Menzies Nicolas </v>
      </c>
    </row>
    <row r="298" spans="1:5" x14ac:dyDescent="0.25">
      <c r="A298" s="14" t="s">
        <v>3964</v>
      </c>
      <c r="B298" t="s">
        <v>37</v>
      </c>
      <c r="C298" s="14" t="s">
        <v>492</v>
      </c>
      <c r="D298" t="s">
        <v>493</v>
      </c>
      <c r="E298" t="str">
        <f t="shared" si="4"/>
        <v xml:space="preserve">Mr. Buehler Marcel </v>
      </c>
    </row>
    <row r="299" spans="1:5" x14ac:dyDescent="0.25">
      <c r="A299" s="14" t="s">
        <v>3965</v>
      </c>
      <c r="B299" t="s">
        <v>34</v>
      </c>
      <c r="C299" s="14" t="s">
        <v>494</v>
      </c>
      <c r="D299" t="s">
        <v>2745</v>
      </c>
      <c r="E299" t="str">
        <f t="shared" si="4"/>
        <v xml:space="preserve">Ms. Degen Ashley N </v>
      </c>
    </row>
    <row r="300" spans="1:5" x14ac:dyDescent="0.25">
      <c r="A300" s="14" t="s">
        <v>3966</v>
      </c>
      <c r="B300" t="s">
        <v>37</v>
      </c>
      <c r="C300" s="14" t="s">
        <v>495</v>
      </c>
      <c r="D300" t="s">
        <v>2746</v>
      </c>
      <c r="E300" t="str">
        <f t="shared" si="4"/>
        <v xml:space="preserve">Mr. Arsenault Evan D </v>
      </c>
    </row>
    <row r="301" spans="1:5" x14ac:dyDescent="0.25">
      <c r="A301" s="14" t="s">
        <v>3967</v>
      </c>
      <c r="B301" t="s">
        <v>34</v>
      </c>
      <c r="C301" s="14" t="s">
        <v>497</v>
      </c>
      <c r="D301" t="s">
        <v>498</v>
      </c>
      <c r="E301" t="str">
        <f t="shared" si="4"/>
        <v xml:space="preserve">Ms. Hoff Krisana </v>
      </c>
    </row>
    <row r="302" spans="1:5" x14ac:dyDescent="0.25">
      <c r="A302" s="14" t="s">
        <v>3968</v>
      </c>
      <c r="B302" t="s">
        <v>37</v>
      </c>
      <c r="C302" s="14" t="s">
        <v>422</v>
      </c>
      <c r="D302" t="s">
        <v>499</v>
      </c>
      <c r="E302" t="str">
        <f t="shared" si="4"/>
        <v xml:space="preserve">Mr. Hall Kyle </v>
      </c>
    </row>
    <row r="303" spans="1:5" x14ac:dyDescent="0.25">
      <c r="A303" s="14" t="s">
        <v>3969</v>
      </c>
      <c r="B303" t="s">
        <v>34</v>
      </c>
      <c r="C303" s="14" t="s">
        <v>430</v>
      </c>
      <c r="D303" t="s">
        <v>174</v>
      </c>
      <c r="E303" t="str">
        <f t="shared" si="4"/>
        <v xml:space="preserve">Ms. Ashley Kate </v>
      </c>
    </row>
    <row r="304" spans="1:5" x14ac:dyDescent="0.25">
      <c r="A304" s="14" t="s">
        <v>3970</v>
      </c>
      <c r="B304" t="s">
        <v>37</v>
      </c>
      <c r="C304" s="14" t="s">
        <v>500</v>
      </c>
      <c r="D304" t="s">
        <v>2747</v>
      </c>
      <c r="E304" t="str">
        <f t="shared" si="4"/>
        <v xml:space="preserve">Mr. Rindahl Martin A. </v>
      </c>
    </row>
    <row r="305" spans="1:5" x14ac:dyDescent="0.25">
      <c r="A305" s="14" t="s">
        <v>3971</v>
      </c>
      <c r="B305" t="s">
        <v>34</v>
      </c>
      <c r="C305" s="14" t="s">
        <v>502</v>
      </c>
      <c r="D305" t="s">
        <v>503</v>
      </c>
      <c r="E305" t="str">
        <f t="shared" si="4"/>
        <v xml:space="preserve">Ms. Clark Stacey </v>
      </c>
    </row>
    <row r="306" spans="1:5" x14ac:dyDescent="0.25">
      <c r="A306" s="14" t="s">
        <v>3972</v>
      </c>
      <c r="B306" t="s">
        <v>34</v>
      </c>
      <c r="C306" s="14" t="s">
        <v>504</v>
      </c>
      <c r="D306" t="s">
        <v>505</v>
      </c>
      <c r="E306" t="str">
        <f t="shared" si="4"/>
        <v xml:space="preserve">Ms. Irish Christine </v>
      </c>
    </row>
    <row r="307" spans="1:5" x14ac:dyDescent="0.25">
      <c r="A307" s="14" t="s">
        <v>3973</v>
      </c>
      <c r="B307" t="s">
        <v>34</v>
      </c>
      <c r="C307" s="14" t="s">
        <v>417</v>
      </c>
      <c r="D307" t="s">
        <v>2748</v>
      </c>
      <c r="E307" t="str">
        <f t="shared" si="4"/>
        <v xml:space="preserve">Ms. Richardson Sarah C. </v>
      </c>
    </row>
    <row r="308" spans="1:5" x14ac:dyDescent="0.25">
      <c r="A308" s="14" t="s">
        <v>3974</v>
      </c>
      <c r="B308" t="s">
        <v>34</v>
      </c>
      <c r="C308" s="14" t="s">
        <v>506</v>
      </c>
      <c r="D308" t="s">
        <v>146</v>
      </c>
      <c r="E308" t="str">
        <f t="shared" si="4"/>
        <v xml:space="preserve">Ms. Dewitt Megan </v>
      </c>
    </row>
    <row r="309" spans="1:5" x14ac:dyDescent="0.25">
      <c r="A309" s="14" t="s">
        <v>3975</v>
      </c>
      <c r="B309" t="s">
        <v>37</v>
      </c>
      <c r="C309" s="14" t="s">
        <v>507</v>
      </c>
      <c r="D309" t="s">
        <v>2749</v>
      </c>
      <c r="E309" t="str">
        <f t="shared" si="4"/>
        <v xml:space="preserve">Mr. Hickman Jason W </v>
      </c>
    </row>
    <row r="310" spans="1:5" x14ac:dyDescent="0.25">
      <c r="A310" s="14" t="s">
        <v>3976</v>
      </c>
      <c r="B310" t="s">
        <v>34</v>
      </c>
      <c r="C310" s="14" t="s">
        <v>508</v>
      </c>
      <c r="D310" t="s">
        <v>509</v>
      </c>
      <c r="E310" t="str">
        <f t="shared" si="4"/>
        <v xml:space="preserve">Ms. Gonzalez Michele </v>
      </c>
    </row>
    <row r="311" spans="1:5" x14ac:dyDescent="0.25">
      <c r="A311" s="14" t="s">
        <v>3977</v>
      </c>
      <c r="B311" t="s">
        <v>34</v>
      </c>
      <c r="C311" s="14" t="s">
        <v>510</v>
      </c>
      <c r="D311" t="s">
        <v>511</v>
      </c>
      <c r="E311" t="str">
        <f t="shared" si="4"/>
        <v xml:space="preserve">Ms. Difani Nikki </v>
      </c>
    </row>
    <row r="312" spans="1:5" x14ac:dyDescent="0.25">
      <c r="A312" s="14" t="s">
        <v>3978</v>
      </c>
      <c r="B312" t="s">
        <v>37</v>
      </c>
      <c r="C312" s="14" t="s">
        <v>154</v>
      </c>
      <c r="D312" t="s">
        <v>2750</v>
      </c>
      <c r="E312" t="str">
        <f t="shared" si="4"/>
        <v xml:space="preserve">Mr. Turner Philip J. </v>
      </c>
    </row>
    <row r="313" spans="1:5" x14ac:dyDescent="0.25">
      <c r="A313" s="14" t="s">
        <v>3979</v>
      </c>
      <c r="B313" t="s">
        <v>37</v>
      </c>
      <c r="C313" s="14" t="s">
        <v>3980</v>
      </c>
      <c r="D313" t="s">
        <v>2751</v>
      </c>
      <c r="E313" t="str">
        <f t="shared" si="4"/>
        <v xml:space="preserve">Mr. WIDmann Bryan L </v>
      </c>
    </row>
    <row r="314" spans="1:5" x14ac:dyDescent="0.25">
      <c r="A314" s="14" t="s">
        <v>3981</v>
      </c>
      <c r="B314" t="s">
        <v>37</v>
      </c>
      <c r="C314" s="14" t="s">
        <v>513</v>
      </c>
      <c r="D314" t="s">
        <v>2752</v>
      </c>
      <c r="E314" t="str">
        <f t="shared" si="4"/>
        <v xml:space="preserve">Mr. Tunney Timothy F </v>
      </c>
    </row>
    <row r="315" spans="1:5" x14ac:dyDescent="0.25">
      <c r="A315" s="14" t="s">
        <v>3982</v>
      </c>
      <c r="B315" t="s">
        <v>34</v>
      </c>
      <c r="C315" s="14" t="s">
        <v>2586</v>
      </c>
      <c r="D315" t="s">
        <v>2753</v>
      </c>
      <c r="E315" t="str">
        <f t="shared" si="4"/>
        <v xml:space="preserve">Ms. San Juan Angielyn M </v>
      </c>
    </row>
    <row r="316" spans="1:5" x14ac:dyDescent="0.25">
      <c r="A316" s="14" t="s">
        <v>3983</v>
      </c>
      <c r="B316" t="s">
        <v>34</v>
      </c>
      <c r="C316" s="14" t="s">
        <v>514</v>
      </c>
      <c r="D316" t="s">
        <v>2754</v>
      </c>
      <c r="E316" t="str">
        <f t="shared" si="4"/>
        <v xml:space="preserve">Ms. Croll Jeanie M. </v>
      </c>
    </row>
    <row r="317" spans="1:5" x14ac:dyDescent="0.25">
      <c r="A317" s="14" t="s">
        <v>3984</v>
      </c>
      <c r="B317" t="s">
        <v>37</v>
      </c>
      <c r="C317" s="14" t="s">
        <v>515</v>
      </c>
      <c r="D317" t="s">
        <v>322</v>
      </c>
      <c r="E317" t="str">
        <f t="shared" si="4"/>
        <v xml:space="preserve">Mr. Rolfes Greg </v>
      </c>
    </row>
    <row r="318" spans="1:5" x14ac:dyDescent="0.25">
      <c r="A318" s="14" t="s">
        <v>3985</v>
      </c>
      <c r="B318" t="s">
        <v>37</v>
      </c>
      <c r="C318" s="14" t="s">
        <v>516</v>
      </c>
      <c r="D318" t="s">
        <v>69</v>
      </c>
      <c r="E318" t="str">
        <f t="shared" si="4"/>
        <v xml:space="preserve">Mr. Hinkle John </v>
      </c>
    </row>
    <row r="319" spans="1:5" x14ac:dyDescent="0.25">
      <c r="A319" s="14" t="s">
        <v>3986</v>
      </c>
      <c r="B319" t="s">
        <v>37</v>
      </c>
      <c r="C319" s="14" t="s">
        <v>517</v>
      </c>
      <c r="D319" t="s">
        <v>518</v>
      </c>
      <c r="E319" t="str">
        <f t="shared" si="4"/>
        <v xml:space="preserve">Mr. Leuchanka Aliaksandr </v>
      </c>
    </row>
    <row r="320" spans="1:5" x14ac:dyDescent="0.25">
      <c r="A320" s="14" t="s">
        <v>3987</v>
      </c>
      <c r="B320" t="s">
        <v>37</v>
      </c>
      <c r="C320" s="14" t="s">
        <v>519</v>
      </c>
      <c r="D320" t="s">
        <v>2755</v>
      </c>
      <c r="E320" t="str">
        <f t="shared" si="4"/>
        <v xml:space="preserve">Mr. Ayr Jason M. </v>
      </c>
    </row>
    <row r="321" spans="1:5" x14ac:dyDescent="0.25">
      <c r="A321" s="14" t="s">
        <v>3988</v>
      </c>
      <c r="B321" t="s">
        <v>34</v>
      </c>
      <c r="C321" s="14" t="s">
        <v>520</v>
      </c>
      <c r="D321" t="s">
        <v>2756</v>
      </c>
      <c r="E321" t="str">
        <f t="shared" si="4"/>
        <v xml:space="preserve">Ms. Siegel Sheera K </v>
      </c>
    </row>
    <row r="322" spans="1:5" x14ac:dyDescent="0.25">
      <c r="A322" s="14" t="s">
        <v>3989</v>
      </c>
      <c r="B322" t="s">
        <v>34</v>
      </c>
      <c r="C322" s="14" t="s">
        <v>521</v>
      </c>
      <c r="D322" t="s">
        <v>522</v>
      </c>
      <c r="E322" t="str">
        <f t="shared" si="4"/>
        <v xml:space="preserve">Ms. Penrose Janice </v>
      </c>
    </row>
    <row r="323" spans="1:5" x14ac:dyDescent="0.25">
      <c r="A323" s="14" t="s">
        <v>3990</v>
      </c>
      <c r="B323" t="s">
        <v>37</v>
      </c>
      <c r="C323" s="14" t="s">
        <v>523</v>
      </c>
      <c r="D323" t="s">
        <v>2757</v>
      </c>
      <c r="E323" t="str">
        <f t="shared" ref="E323:E386" si="5">CONCATENATE(B323," ",C323," ",D323," ")</f>
        <v xml:space="preserve">Mr. Schuler Timothy G. </v>
      </c>
    </row>
    <row r="324" spans="1:5" x14ac:dyDescent="0.25">
      <c r="A324" s="14" t="s">
        <v>3991</v>
      </c>
      <c r="B324" t="s">
        <v>37</v>
      </c>
      <c r="C324" s="14" t="s">
        <v>472</v>
      </c>
      <c r="D324" t="s">
        <v>2758</v>
      </c>
      <c r="E324" t="str">
        <f t="shared" si="5"/>
        <v xml:space="preserve">Mr. Walker Alan R </v>
      </c>
    </row>
    <row r="325" spans="1:5" x14ac:dyDescent="0.25">
      <c r="A325" s="14" t="s">
        <v>3992</v>
      </c>
      <c r="B325" t="s">
        <v>37</v>
      </c>
      <c r="C325" s="14" t="s">
        <v>524</v>
      </c>
      <c r="D325" t="s">
        <v>276</v>
      </c>
      <c r="E325" t="str">
        <f t="shared" si="5"/>
        <v xml:space="preserve">Mr. Stange Michael </v>
      </c>
    </row>
    <row r="326" spans="1:5" x14ac:dyDescent="0.25">
      <c r="A326" s="14" t="s">
        <v>3993</v>
      </c>
      <c r="B326" t="s">
        <v>34</v>
      </c>
      <c r="C326" s="14" t="s">
        <v>525</v>
      </c>
      <c r="D326" t="s">
        <v>526</v>
      </c>
      <c r="E326" t="str">
        <f t="shared" si="5"/>
        <v xml:space="preserve">Ms. Roy Marie-France </v>
      </c>
    </row>
    <row r="327" spans="1:5" x14ac:dyDescent="0.25">
      <c r="A327" s="14" t="s">
        <v>3994</v>
      </c>
      <c r="B327" t="s">
        <v>37</v>
      </c>
      <c r="C327" s="14" t="s">
        <v>527</v>
      </c>
      <c r="D327" t="s">
        <v>2759</v>
      </c>
      <c r="E327" t="str">
        <f t="shared" si="5"/>
        <v xml:space="preserve">Mr. Potere Erik F. </v>
      </c>
    </row>
    <row r="328" spans="1:5" x14ac:dyDescent="0.25">
      <c r="A328" s="14" t="s">
        <v>3995</v>
      </c>
      <c r="B328" t="s">
        <v>37</v>
      </c>
      <c r="C328" s="14" t="s">
        <v>528</v>
      </c>
      <c r="D328" t="s">
        <v>124</v>
      </c>
      <c r="E328" t="str">
        <f t="shared" si="5"/>
        <v xml:space="preserve">Mr. Podgurski Andrew </v>
      </c>
    </row>
    <row r="329" spans="1:5" x14ac:dyDescent="0.25">
      <c r="A329" s="14" t="s">
        <v>3996</v>
      </c>
      <c r="B329" t="s">
        <v>37</v>
      </c>
      <c r="C329" s="14" t="s">
        <v>529</v>
      </c>
      <c r="D329" t="s">
        <v>119</v>
      </c>
      <c r="E329" t="str">
        <f t="shared" si="5"/>
        <v xml:space="preserve">Mr. Diamond Anthony </v>
      </c>
    </row>
    <row r="330" spans="1:5" x14ac:dyDescent="0.25">
      <c r="A330" s="14" t="s">
        <v>3997</v>
      </c>
      <c r="B330" t="s">
        <v>37</v>
      </c>
      <c r="C330" s="14" t="s">
        <v>530</v>
      </c>
      <c r="D330" t="s">
        <v>396</v>
      </c>
      <c r="E330" t="str">
        <f t="shared" si="5"/>
        <v xml:space="preserve">Mr. Sallade Chris </v>
      </c>
    </row>
    <row r="331" spans="1:5" x14ac:dyDescent="0.25">
      <c r="A331" s="14" t="s">
        <v>3998</v>
      </c>
      <c r="B331" t="s">
        <v>37</v>
      </c>
      <c r="C331" s="14" t="s">
        <v>531</v>
      </c>
      <c r="D331" t="s">
        <v>532</v>
      </c>
      <c r="E331" t="str">
        <f t="shared" si="5"/>
        <v xml:space="preserve">Mr. Zhang Yu </v>
      </c>
    </row>
    <row r="332" spans="1:5" x14ac:dyDescent="0.25">
      <c r="A332" s="14" t="s">
        <v>3999</v>
      </c>
      <c r="B332" t="s">
        <v>37</v>
      </c>
      <c r="C332" s="14" t="s">
        <v>533</v>
      </c>
      <c r="D332" t="s">
        <v>2760</v>
      </c>
      <c r="E332" t="str">
        <f t="shared" si="5"/>
        <v xml:space="preserve">Mr. Chatfield Caleb N </v>
      </c>
    </row>
    <row r="333" spans="1:5" x14ac:dyDescent="0.25">
      <c r="A333" s="14" t="s">
        <v>4000</v>
      </c>
      <c r="B333" t="s">
        <v>37</v>
      </c>
      <c r="C333" s="14" t="s">
        <v>535</v>
      </c>
      <c r="D333" t="s">
        <v>2755</v>
      </c>
      <c r="E333" t="str">
        <f t="shared" si="5"/>
        <v xml:space="preserve">Mr. Bruns Jason M. </v>
      </c>
    </row>
    <row r="334" spans="1:5" x14ac:dyDescent="0.25">
      <c r="A334" s="14" t="s">
        <v>4001</v>
      </c>
      <c r="B334" t="s">
        <v>34</v>
      </c>
      <c r="C334" s="14" t="s">
        <v>536</v>
      </c>
      <c r="D334" t="s">
        <v>2761</v>
      </c>
      <c r="E334" t="str">
        <f t="shared" si="5"/>
        <v xml:space="preserve">Ms. Yochum Angela R </v>
      </c>
    </row>
    <row r="335" spans="1:5" x14ac:dyDescent="0.25">
      <c r="A335" s="14" t="s">
        <v>4002</v>
      </c>
      <c r="B335" t="s">
        <v>37</v>
      </c>
      <c r="C335" s="14" t="s">
        <v>538</v>
      </c>
      <c r="D335" t="s">
        <v>2762</v>
      </c>
      <c r="E335" t="str">
        <f t="shared" si="5"/>
        <v xml:space="preserve">Mr. Freeburn Keith J </v>
      </c>
    </row>
    <row r="336" spans="1:5" x14ac:dyDescent="0.25">
      <c r="A336" s="14" t="s">
        <v>4003</v>
      </c>
      <c r="B336" t="s">
        <v>34</v>
      </c>
      <c r="C336" s="14" t="s">
        <v>109</v>
      </c>
      <c r="D336" t="s">
        <v>539</v>
      </c>
      <c r="E336" t="str">
        <f t="shared" si="5"/>
        <v xml:space="preserve">Ms. Spencer Emma </v>
      </c>
    </row>
    <row r="337" spans="1:5" x14ac:dyDescent="0.25">
      <c r="A337" s="14" t="s">
        <v>4004</v>
      </c>
      <c r="B337" t="s">
        <v>37</v>
      </c>
      <c r="C337" s="14" t="s">
        <v>540</v>
      </c>
      <c r="D337" t="s">
        <v>2763</v>
      </c>
      <c r="E337" t="str">
        <f t="shared" si="5"/>
        <v xml:space="preserve">Mr. Jarosik Nathan A </v>
      </c>
    </row>
    <row r="338" spans="1:5" x14ac:dyDescent="0.25">
      <c r="A338" s="14" t="s">
        <v>4005</v>
      </c>
      <c r="B338" t="s">
        <v>34</v>
      </c>
      <c r="C338" s="14" t="s">
        <v>542</v>
      </c>
      <c r="D338" t="s">
        <v>543</v>
      </c>
      <c r="E338" t="str">
        <f t="shared" si="5"/>
        <v xml:space="preserve">Ms. Heinzen Kathryn </v>
      </c>
    </row>
    <row r="339" spans="1:5" x14ac:dyDescent="0.25">
      <c r="A339" s="14" t="s">
        <v>4006</v>
      </c>
      <c r="B339" t="s">
        <v>34</v>
      </c>
      <c r="C339" s="14" t="s">
        <v>185</v>
      </c>
      <c r="D339" t="s">
        <v>2764</v>
      </c>
      <c r="E339" t="str">
        <f t="shared" si="5"/>
        <v xml:space="preserve">Ms. Kelley Elizabeth H. </v>
      </c>
    </row>
    <row r="340" spans="1:5" x14ac:dyDescent="0.25">
      <c r="A340" s="14" t="s">
        <v>4007</v>
      </c>
      <c r="B340" t="s">
        <v>37</v>
      </c>
      <c r="C340" s="14" t="s">
        <v>544</v>
      </c>
      <c r="D340" t="s">
        <v>303</v>
      </c>
      <c r="E340" t="str">
        <f t="shared" si="5"/>
        <v xml:space="preserve">Mr. Thacker Ben </v>
      </c>
    </row>
    <row r="341" spans="1:5" x14ac:dyDescent="0.25">
      <c r="A341" s="14" t="s">
        <v>4008</v>
      </c>
      <c r="B341" t="s">
        <v>34</v>
      </c>
      <c r="C341" s="14" t="s">
        <v>545</v>
      </c>
      <c r="D341" t="s">
        <v>2765</v>
      </c>
      <c r="E341" t="str">
        <f t="shared" si="5"/>
        <v xml:space="preserve">Ms. Jeseritz Cheryl A </v>
      </c>
    </row>
    <row r="342" spans="1:5" x14ac:dyDescent="0.25">
      <c r="A342" s="14" t="s">
        <v>4009</v>
      </c>
      <c r="B342" t="s">
        <v>34</v>
      </c>
      <c r="C342" s="14" t="s">
        <v>547</v>
      </c>
      <c r="D342" t="s">
        <v>2766</v>
      </c>
      <c r="E342" t="str">
        <f t="shared" si="5"/>
        <v xml:space="preserve">Ms. Hohman Kimberly A </v>
      </c>
    </row>
    <row r="343" spans="1:5" x14ac:dyDescent="0.25">
      <c r="A343" s="14" t="s">
        <v>4010</v>
      </c>
      <c r="B343" t="s">
        <v>34</v>
      </c>
      <c r="C343" s="14" t="s">
        <v>549</v>
      </c>
      <c r="D343" t="s">
        <v>550</v>
      </c>
      <c r="E343" t="str">
        <f t="shared" si="5"/>
        <v xml:space="preserve">Ms. Hill Cynthia </v>
      </c>
    </row>
    <row r="344" spans="1:5" x14ac:dyDescent="0.25">
      <c r="A344" s="14" t="s">
        <v>4011</v>
      </c>
      <c r="B344" t="s">
        <v>34</v>
      </c>
      <c r="C344" s="14" t="s">
        <v>551</v>
      </c>
      <c r="D344" t="s">
        <v>197</v>
      </c>
      <c r="E344" t="str">
        <f t="shared" si="5"/>
        <v xml:space="preserve">Ms. Kuepfer Jessica </v>
      </c>
    </row>
    <row r="345" spans="1:5" x14ac:dyDescent="0.25">
      <c r="A345" s="14" t="s">
        <v>4012</v>
      </c>
      <c r="B345" t="s">
        <v>37</v>
      </c>
      <c r="C345" s="14" t="s">
        <v>552</v>
      </c>
      <c r="D345" t="s">
        <v>553</v>
      </c>
      <c r="E345" t="str">
        <f t="shared" si="5"/>
        <v xml:space="preserve">Mr. Kaczmarek Bruce </v>
      </c>
    </row>
    <row r="346" spans="1:5" x14ac:dyDescent="0.25">
      <c r="A346" s="14" t="s">
        <v>4013</v>
      </c>
      <c r="B346" t="s">
        <v>34</v>
      </c>
      <c r="C346" s="14" t="s">
        <v>554</v>
      </c>
      <c r="D346" t="s">
        <v>401</v>
      </c>
      <c r="E346" t="str">
        <f t="shared" si="5"/>
        <v xml:space="preserve">Ms. Pitt Allison </v>
      </c>
    </row>
    <row r="347" spans="1:5" x14ac:dyDescent="0.25">
      <c r="A347" s="14" t="s">
        <v>4014</v>
      </c>
      <c r="B347" t="s">
        <v>37</v>
      </c>
      <c r="C347" s="14" t="s">
        <v>555</v>
      </c>
      <c r="D347" t="s">
        <v>121</v>
      </c>
      <c r="E347" t="str">
        <f t="shared" si="5"/>
        <v xml:space="preserve">Mr. Lorton Alex </v>
      </c>
    </row>
    <row r="348" spans="1:5" x14ac:dyDescent="0.25">
      <c r="A348" s="14" t="s">
        <v>4015</v>
      </c>
      <c r="B348" t="s">
        <v>34</v>
      </c>
      <c r="C348" s="14" t="s">
        <v>556</v>
      </c>
      <c r="D348" t="s">
        <v>557</v>
      </c>
      <c r="E348" t="str">
        <f t="shared" si="5"/>
        <v xml:space="preserve">Ms. Castaneda Gabriela </v>
      </c>
    </row>
    <row r="349" spans="1:5" x14ac:dyDescent="0.25">
      <c r="A349" s="14" t="s">
        <v>4016</v>
      </c>
      <c r="B349" t="s">
        <v>34</v>
      </c>
      <c r="C349" s="14" t="s">
        <v>558</v>
      </c>
      <c r="D349" t="s">
        <v>559</v>
      </c>
      <c r="E349" t="str">
        <f t="shared" si="5"/>
        <v xml:space="preserve">Ms. Cherop Sharon </v>
      </c>
    </row>
    <row r="350" spans="1:5" x14ac:dyDescent="0.25">
      <c r="A350" s="14" t="s">
        <v>4017</v>
      </c>
      <c r="B350" t="s">
        <v>37</v>
      </c>
      <c r="C350" s="14" t="s">
        <v>560</v>
      </c>
      <c r="D350" t="s">
        <v>2767</v>
      </c>
      <c r="E350" t="str">
        <f t="shared" si="5"/>
        <v xml:space="preserve">Mr. Howell Jason A </v>
      </c>
    </row>
    <row r="351" spans="1:5" x14ac:dyDescent="0.25">
      <c r="A351" s="14" t="s">
        <v>4018</v>
      </c>
      <c r="B351" t="s">
        <v>34</v>
      </c>
      <c r="C351" s="14" t="s">
        <v>561</v>
      </c>
      <c r="D351" t="s">
        <v>2768</v>
      </c>
      <c r="E351" t="str">
        <f t="shared" si="5"/>
        <v xml:space="preserve">Ms. Palmer Chelsey C. </v>
      </c>
    </row>
    <row r="352" spans="1:5" x14ac:dyDescent="0.25">
      <c r="A352" s="14" t="s">
        <v>4019</v>
      </c>
      <c r="B352" t="s">
        <v>37</v>
      </c>
      <c r="C352" s="14" t="s">
        <v>562</v>
      </c>
      <c r="D352" t="s">
        <v>2769</v>
      </c>
      <c r="E352" t="str">
        <f t="shared" si="5"/>
        <v xml:space="preserve">Mr. Olson Devon A. </v>
      </c>
    </row>
    <row r="353" spans="1:5" x14ac:dyDescent="0.25">
      <c r="A353" s="14" t="s">
        <v>4020</v>
      </c>
      <c r="B353" t="s">
        <v>34</v>
      </c>
      <c r="C353" s="14" t="s">
        <v>563</v>
      </c>
      <c r="D353" t="s">
        <v>2770</v>
      </c>
      <c r="E353" t="str">
        <f t="shared" si="5"/>
        <v xml:space="preserve">Ms. Waldron Joni L </v>
      </c>
    </row>
    <row r="354" spans="1:5" x14ac:dyDescent="0.25">
      <c r="A354" s="14" t="s">
        <v>4021</v>
      </c>
      <c r="B354" t="s">
        <v>37</v>
      </c>
      <c r="C354" s="14" t="s">
        <v>171</v>
      </c>
      <c r="D354" t="s">
        <v>564</v>
      </c>
      <c r="E354" t="str">
        <f t="shared" si="5"/>
        <v xml:space="preserve">Mr. Meyer Colin </v>
      </c>
    </row>
    <row r="355" spans="1:5" x14ac:dyDescent="0.25">
      <c r="A355" s="14" t="s">
        <v>4022</v>
      </c>
      <c r="B355" t="s">
        <v>34</v>
      </c>
      <c r="C355" s="14" t="s">
        <v>565</v>
      </c>
      <c r="D355" t="s">
        <v>566</v>
      </c>
      <c r="E355" t="str">
        <f t="shared" si="5"/>
        <v xml:space="preserve">Ms. Stack Rachael </v>
      </c>
    </row>
    <row r="356" spans="1:5" x14ac:dyDescent="0.25">
      <c r="A356" s="14" t="s">
        <v>4023</v>
      </c>
      <c r="B356" t="s">
        <v>34</v>
      </c>
      <c r="C356" s="14" t="s">
        <v>2587</v>
      </c>
      <c r="D356" t="s">
        <v>567</v>
      </c>
      <c r="E356" t="str">
        <f t="shared" si="5"/>
        <v xml:space="preserve">Ms. Sanchez Y Torres Maricela </v>
      </c>
    </row>
    <row r="357" spans="1:5" x14ac:dyDescent="0.25">
      <c r="A357" s="14" t="s">
        <v>4024</v>
      </c>
      <c r="B357" t="s">
        <v>34</v>
      </c>
      <c r="C357" s="14" t="s">
        <v>568</v>
      </c>
      <c r="D357" t="s">
        <v>569</v>
      </c>
      <c r="E357" t="str">
        <f t="shared" si="5"/>
        <v xml:space="preserve">Ms. Daniels Marie </v>
      </c>
    </row>
    <row r="358" spans="1:5" x14ac:dyDescent="0.25">
      <c r="A358" s="14" t="s">
        <v>4025</v>
      </c>
      <c r="B358" t="s">
        <v>37</v>
      </c>
      <c r="C358" s="14" t="s">
        <v>570</v>
      </c>
      <c r="D358" t="s">
        <v>571</v>
      </c>
      <c r="E358" t="str">
        <f t="shared" si="5"/>
        <v xml:space="preserve">Mr. Pepp Frank </v>
      </c>
    </row>
    <row r="359" spans="1:5" x14ac:dyDescent="0.25">
      <c r="A359" s="14" t="s">
        <v>4026</v>
      </c>
      <c r="B359" t="s">
        <v>37</v>
      </c>
      <c r="C359" s="14" t="s">
        <v>572</v>
      </c>
      <c r="D359" t="s">
        <v>573</v>
      </c>
      <c r="E359" t="str">
        <f t="shared" si="5"/>
        <v xml:space="preserve">Mr. Buechler Jeffry </v>
      </c>
    </row>
    <row r="360" spans="1:5" x14ac:dyDescent="0.25">
      <c r="A360" s="14" t="s">
        <v>4027</v>
      </c>
      <c r="B360" t="s">
        <v>37</v>
      </c>
      <c r="C360" s="14" t="s">
        <v>574</v>
      </c>
      <c r="D360" t="s">
        <v>575</v>
      </c>
      <c r="E360" t="str">
        <f t="shared" si="5"/>
        <v xml:space="preserve">Mr. Buenting Mike </v>
      </c>
    </row>
    <row r="361" spans="1:5" x14ac:dyDescent="0.25">
      <c r="A361" s="14" t="s">
        <v>4028</v>
      </c>
      <c r="B361" t="s">
        <v>37</v>
      </c>
      <c r="C361" s="14" t="s">
        <v>340</v>
      </c>
      <c r="D361" t="s">
        <v>389</v>
      </c>
      <c r="E361" t="str">
        <f t="shared" si="5"/>
        <v xml:space="preserve">Mr. Evans Rick </v>
      </c>
    </row>
    <row r="362" spans="1:5" x14ac:dyDescent="0.25">
      <c r="A362" s="14" t="s">
        <v>4029</v>
      </c>
      <c r="B362" t="s">
        <v>37</v>
      </c>
      <c r="C362" s="14" t="s">
        <v>576</v>
      </c>
      <c r="D362" t="s">
        <v>577</v>
      </c>
      <c r="E362" t="str">
        <f t="shared" si="5"/>
        <v xml:space="preserve">Mr. Arcand Pierre-Michel </v>
      </c>
    </row>
    <row r="363" spans="1:5" x14ac:dyDescent="0.25">
      <c r="A363" s="14" t="s">
        <v>4030</v>
      </c>
      <c r="B363" t="s">
        <v>37</v>
      </c>
      <c r="C363" s="14" t="s">
        <v>578</v>
      </c>
      <c r="D363" t="s">
        <v>148</v>
      </c>
      <c r="E363" t="str">
        <f t="shared" si="5"/>
        <v xml:space="preserve">Mr. Kesack Daniel </v>
      </c>
    </row>
    <row r="364" spans="1:5" x14ac:dyDescent="0.25">
      <c r="A364" s="14" t="s">
        <v>4031</v>
      </c>
      <c r="B364" t="s">
        <v>37</v>
      </c>
      <c r="C364" s="14" t="s">
        <v>579</v>
      </c>
      <c r="D364" t="s">
        <v>2771</v>
      </c>
      <c r="E364" t="str">
        <f t="shared" si="5"/>
        <v xml:space="preserve">Mr. Post Brian L. </v>
      </c>
    </row>
    <row r="365" spans="1:5" x14ac:dyDescent="0.25">
      <c r="A365" s="14" t="s">
        <v>4032</v>
      </c>
      <c r="B365" t="s">
        <v>34</v>
      </c>
      <c r="C365" s="14" t="s">
        <v>580</v>
      </c>
      <c r="D365" t="s">
        <v>2772</v>
      </c>
      <c r="E365" t="str">
        <f t="shared" si="5"/>
        <v xml:space="preserve">Ms. Dunne Morgan M. </v>
      </c>
    </row>
    <row r="366" spans="1:5" x14ac:dyDescent="0.25">
      <c r="A366" s="14" t="s">
        <v>4033</v>
      </c>
      <c r="B366" t="s">
        <v>34</v>
      </c>
      <c r="C366" s="14" t="s">
        <v>582</v>
      </c>
      <c r="D366" t="s">
        <v>583</v>
      </c>
      <c r="E366" t="str">
        <f t="shared" si="5"/>
        <v xml:space="preserve">Ms. Kilel Caroline </v>
      </c>
    </row>
    <row r="367" spans="1:5" x14ac:dyDescent="0.25">
      <c r="A367" s="14" t="s">
        <v>4034</v>
      </c>
      <c r="B367" t="s">
        <v>37</v>
      </c>
      <c r="C367" s="14" t="s">
        <v>584</v>
      </c>
      <c r="D367" t="s">
        <v>2773</v>
      </c>
      <c r="E367" t="str">
        <f t="shared" si="5"/>
        <v xml:space="preserve">Mr. Nicholson Drew T. </v>
      </c>
    </row>
    <row r="368" spans="1:5" x14ac:dyDescent="0.25">
      <c r="A368" s="14" t="s">
        <v>4035</v>
      </c>
      <c r="B368" t="s">
        <v>37</v>
      </c>
      <c r="C368" s="14" t="s">
        <v>585</v>
      </c>
      <c r="D368" t="s">
        <v>2774</v>
      </c>
      <c r="E368" t="str">
        <f t="shared" si="5"/>
        <v xml:space="preserve">Mr. Susmann Austin W </v>
      </c>
    </row>
    <row r="369" spans="1:5" x14ac:dyDescent="0.25">
      <c r="A369" s="14" t="s">
        <v>4036</v>
      </c>
      <c r="B369" t="s">
        <v>34</v>
      </c>
      <c r="C369" s="14" t="s">
        <v>586</v>
      </c>
      <c r="D369" t="s">
        <v>587</v>
      </c>
      <c r="E369" t="str">
        <f t="shared" si="5"/>
        <v xml:space="preserve">Ms. Harsh Berenice </v>
      </c>
    </row>
    <row r="370" spans="1:5" x14ac:dyDescent="0.25">
      <c r="A370" s="14" t="s">
        <v>4037</v>
      </c>
      <c r="B370" t="s">
        <v>37</v>
      </c>
      <c r="C370" s="14" t="s">
        <v>588</v>
      </c>
      <c r="D370" t="s">
        <v>2775</v>
      </c>
      <c r="E370" t="str">
        <f t="shared" si="5"/>
        <v xml:space="preserve">Mr. Pocasangre Kenneth A </v>
      </c>
    </row>
    <row r="371" spans="1:5" x14ac:dyDescent="0.25">
      <c r="A371" s="14" t="s">
        <v>4038</v>
      </c>
      <c r="B371" t="s">
        <v>37</v>
      </c>
      <c r="C371" s="14" t="s">
        <v>2588</v>
      </c>
      <c r="D371" t="s">
        <v>590</v>
      </c>
      <c r="E371" t="str">
        <f t="shared" si="5"/>
        <v xml:space="preserve">Mr. Martinez Lopez Miguel </v>
      </c>
    </row>
    <row r="372" spans="1:5" x14ac:dyDescent="0.25">
      <c r="A372" s="14" t="s">
        <v>4039</v>
      </c>
      <c r="B372" t="s">
        <v>34</v>
      </c>
      <c r="C372" s="14" t="s">
        <v>591</v>
      </c>
      <c r="D372" t="s">
        <v>2776</v>
      </c>
      <c r="E372" t="str">
        <f t="shared" si="5"/>
        <v xml:space="preserve">Ms. Riegel Hadley T. </v>
      </c>
    </row>
    <row r="373" spans="1:5" x14ac:dyDescent="0.25">
      <c r="A373" s="14" t="s">
        <v>4040</v>
      </c>
      <c r="B373" t="s">
        <v>37</v>
      </c>
      <c r="C373" s="14" t="s">
        <v>592</v>
      </c>
      <c r="D373" t="s">
        <v>263</v>
      </c>
      <c r="E373" t="str">
        <f t="shared" si="5"/>
        <v xml:space="preserve">Mr. Monson Taylor </v>
      </c>
    </row>
    <row r="374" spans="1:5" x14ac:dyDescent="0.25">
      <c r="A374" s="14" t="s">
        <v>4041</v>
      </c>
      <c r="B374" t="s">
        <v>34</v>
      </c>
      <c r="C374" s="14" t="s">
        <v>593</v>
      </c>
      <c r="D374" t="s">
        <v>2777</v>
      </c>
      <c r="E374" t="str">
        <f t="shared" si="5"/>
        <v xml:space="preserve">Ms. Klubben Tenielle M </v>
      </c>
    </row>
    <row r="375" spans="1:5" x14ac:dyDescent="0.25">
      <c r="A375" s="14" t="s">
        <v>4042</v>
      </c>
      <c r="B375" t="s">
        <v>34</v>
      </c>
      <c r="C375" s="14" t="s">
        <v>594</v>
      </c>
      <c r="D375" t="s">
        <v>54</v>
      </c>
      <c r="E375" t="str">
        <f t="shared" si="5"/>
        <v xml:space="preserve">Ms. Mascaro Andrea </v>
      </c>
    </row>
    <row r="376" spans="1:5" x14ac:dyDescent="0.25">
      <c r="A376" s="14" t="s">
        <v>4043</v>
      </c>
      <c r="B376" t="s">
        <v>34</v>
      </c>
      <c r="C376" s="14" t="s">
        <v>595</v>
      </c>
      <c r="D376" t="s">
        <v>2778</v>
      </c>
      <c r="E376" t="str">
        <f t="shared" si="5"/>
        <v xml:space="preserve">Ms. Norvell Nora P </v>
      </c>
    </row>
    <row r="377" spans="1:5" x14ac:dyDescent="0.25">
      <c r="A377" s="14" t="s">
        <v>4044</v>
      </c>
      <c r="B377" t="s">
        <v>37</v>
      </c>
      <c r="C377" s="14" t="s">
        <v>596</v>
      </c>
      <c r="D377" t="s">
        <v>597</v>
      </c>
      <c r="E377" t="str">
        <f t="shared" si="5"/>
        <v xml:space="preserve">Mr. Ornelas Zachary </v>
      </c>
    </row>
    <row r="378" spans="1:5" x14ac:dyDescent="0.25">
      <c r="A378" s="14" t="s">
        <v>4045</v>
      </c>
      <c r="B378" t="s">
        <v>37</v>
      </c>
      <c r="C378" s="14" t="s">
        <v>598</v>
      </c>
      <c r="D378" t="s">
        <v>276</v>
      </c>
      <c r="E378" t="str">
        <f t="shared" si="5"/>
        <v xml:space="preserve">Mr. Fitzpatrick Michael </v>
      </c>
    </row>
    <row r="379" spans="1:5" x14ac:dyDescent="0.25">
      <c r="A379" s="14" t="s">
        <v>4046</v>
      </c>
      <c r="B379" t="s">
        <v>34</v>
      </c>
      <c r="C379" s="14" t="s">
        <v>599</v>
      </c>
      <c r="D379" t="s">
        <v>2779</v>
      </c>
      <c r="E379" t="str">
        <f t="shared" si="5"/>
        <v xml:space="preserve">Ms. Bloomquist Alyssa K. </v>
      </c>
    </row>
    <row r="380" spans="1:5" x14ac:dyDescent="0.25">
      <c r="A380" s="14" t="s">
        <v>4047</v>
      </c>
      <c r="B380" t="s">
        <v>34</v>
      </c>
      <c r="C380" s="14" t="s">
        <v>600</v>
      </c>
      <c r="D380" t="s">
        <v>349</v>
      </c>
      <c r="E380" t="str">
        <f t="shared" si="5"/>
        <v xml:space="preserve">Ms. Wick Heather </v>
      </c>
    </row>
    <row r="381" spans="1:5" x14ac:dyDescent="0.25">
      <c r="A381" s="14" t="s">
        <v>4048</v>
      </c>
      <c r="B381" t="s">
        <v>37</v>
      </c>
      <c r="C381" s="14" t="s">
        <v>601</v>
      </c>
      <c r="D381" t="s">
        <v>602</v>
      </c>
      <c r="E381" t="str">
        <f t="shared" si="5"/>
        <v xml:space="preserve">Mr. Zappala Dante </v>
      </c>
    </row>
    <row r="382" spans="1:5" x14ac:dyDescent="0.25">
      <c r="A382" s="14" t="s">
        <v>4049</v>
      </c>
      <c r="B382" t="s">
        <v>34</v>
      </c>
      <c r="C382" s="14" t="s">
        <v>603</v>
      </c>
      <c r="D382" t="s">
        <v>2780</v>
      </c>
      <c r="E382" t="str">
        <f t="shared" si="5"/>
        <v xml:space="preserve">Ms. Earle Sara E. </v>
      </c>
    </row>
    <row r="383" spans="1:5" x14ac:dyDescent="0.25">
      <c r="A383" s="14" t="s">
        <v>4050</v>
      </c>
      <c r="B383" t="s">
        <v>37</v>
      </c>
      <c r="C383" s="14" t="s">
        <v>604</v>
      </c>
      <c r="D383" t="s">
        <v>47</v>
      </c>
      <c r="E383" t="str">
        <f t="shared" si="5"/>
        <v xml:space="preserve">Mr. Majewski Scott </v>
      </c>
    </row>
    <row r="384" spans="1:5" x14ac:dyDescent="0.25">
      <c r="A384" s="14" t="s">
        <v>4051</v>
      </c>
      <c r="B384" t="s">
        <v>37</v>
      </c>
      <c r="C384" s="14" t="s">
        <v>605</v>
      </c>
      <c r="D384" t="s">
        <v>407</v>
      </c>
      <c r="E384" t="str">
        <f t="shared" si="5"/>
        <v xml:space="preserve">Mr. Apfelbaum Sean </v>
      </c>
    </row>
    <row r="385" spans="1:5" x14ac:dyDescent="0.25">
      <c r="A385" s="14" t="s">
        <v>4052</v>
      </c>
      <c r="B385" t="s">
        <v>34</v>
      </c>
      <c r="C385" s="14" t="s">
        <v>606</v>
      </c>
      <c r="D385" t="s">
        <v>165</v>
      </c>
      <c r="E385" t="str">
        <f t="shared" si="5"/>
        <v xml:space="preserve">Ms. Graham Danielle </v>
      </c>
    </row>
    <row r="386" spans="1:5" x14ac:dyDescent="0.25">
      <c r="A386" s="14" t="s">
        <v>4053</v>
      </c>
      <c r="B386" t="s">
        <v>37</v>
      </c>
      <c r="C386" s="14" t="s">
        <v>607</v>
      </c>
      <c r="D386" t="s">
        <v>2781</v>
      </c>
      <c r="E386" t="str">
        <f t="shared" si="5"/>
        <v xml:space="preserve">Mr. Whitacre Andrew D. </v>
      </c>
    </row>
    <row r="387" spans="1:5" x14ac:dyDescent="0.25">
      <c r="A387" s="14" t="s">
        <v>4054</v>
      </c>
      <c r="B387" t="s">
        <v>37</v>
      </c>
      <c r="C387" s="14" t="s">
        <v>608</v>
      </c>
      <c r="D387" t="s">
        <v>2782</v>
      </c>
      <c r="E387" t="str">
        <f t="shared" ref="E387:E450" si="6">CONCATENATE(B387," ",C387," ",D387," ")</f>
        <v xml:space="preserve">Mr. Wegener Joel D </v>
      </c>
    </row>
    <row r="388" spans="1:5" x14ac:dyDescent="0.25">
      <c r="A388" s="14" t="s">
        <v>4055</v>
      </c>
      <c r="B388" t="s">
        <v>34</v>
      </c>
      <c r="C388" s="14" t="s">
        <v>610</v>
      </c>
      <c r="D388" t="s">
        <v>611</v>
      </c>
      <c r="E388" t="str">
        <f t="shared" si="6"/>
        <v xml:space="preserve">Ms. Collie Michelle </v>
      </c>
    </row>
    <row r="389" spans="1:5" x14ac:dyDescent="0.25">
      <c r="A389" s="14" t="s">
        <v>4056</v>
      </c>
      <c r="B389" t="s">
        <v>37</v>
      </c>
      <c r="C389" s="14" t="s">
        <v>612</v>
      </c>
      <c r="D389" t="s">
        <v>2783</v>
      </c>
      <c r="E389" t="str">
        <f t="shared" si="6"/>
        <v xml:space="preserve">Mr. Murphy Michael J. </v>
      </c>
    </row>
    <row r="390" spans="1:5" x14ac:dyDescent="0.25">
      <c r="A390" s="14" t="s">
        <v>4057</v>
      </c>
      <c r="B390" t="s">
        <v>34</v>
      </c>
      <c r="C390" s="14" t="s">
        <v>613</v>
      </c>
      <c r="D390" t="s">
        <v>511</v>
      </c>
      <c r="E390" t="str">
        <f t="shared" si="6"/>
        <v xml:space="preserve">Ms. Butters Nikki </v>
      </c>
    </row>
    <row r="391" spans="1:5" x14ac:dyDescent="0.25">
      <c r="A391" s="14" t="s">
        <v>4058</v>
      </c>
      <c r="B391" t="s">
        <v>34</v>
      </c>
      <c r="C391" s="14" t="s">
        <v>614</v>
      </c>
      <c r="D391" t="s">
        <v>2784</v>
      </c>
      <c r="E391" t="str">
        <f t="shared" si="6"/>
        <v xml:space="preserve">Ms. Cook Summer B. </v>
      </c>
    </row>
    <row r="392" spans="1:5" x14ac:dyDescent="0.25">
      <c r="A392" s="14" t="s">
        <v>4059</v>
      </c>
      <c r="B392" t="s">
        <v>37</v>
      </c>
      <c r="C392" s="14" t="s">
        <v>615</v>
      </c>
      <c r="D392" t="s">
        <v>616</v>
      </c>
      <c r="E392" t="str">
        <f t="shared" si="6"/>
        <v xml:space="preserve">Mr. Breen Edward </v>
      </c>
    </row>
    <row r="393" spans="1:5" x14ac:dyDescent="0.25">
      <c r="A393" s="14" t="s">
        <v>4060</v>
      </c>
      <c r="B393" t="s">
        <v>37</v>
      </c>
      <c r="C393" s="14" t="s">
        <v>617</v>
      </c>
      <c r="D393" t="s">
        <v>96</v>
      </c>
      <c r="E393" t="str">
        <f t="shared" si="6"/>
        <v xml:space="preserve">Mr. Fitzsimons Ryan </v>
      </c>
    </row>
    <row r="394" spans="1:5" x14ac:dyDescent="0.25">
      <c r="A394" s="14" t="s">
        <v>4061</v>
      </c>
      <c r="B394" t="s">
        <v>34</v>
      </c>
      <c r="C394" s="14" t="s">
        <v>618</v>
      </c>
      <c r="D394" t="s">
        <v>619</v>
      </c>
      <c r="E394" t="str">
        <f t="shared" si="6"/>
        <v xml:space="preserve">Ms. Houle Kacee </v>
      </c>
    </row>
    <row r="395" spans="1:5" x14ac:dyDescent="0.25">
      <c r="A395" s="14" t="s">
        <v>4062</v>
      </c>
      <c r="B395" t="s">
        <v>37</v>
      </c>
      <c r="C395" s="14" t="s">
        <v>370</v>
      </c>
      <c r="D395" t="s">
        <v>620</v>
      </c>
      <c r="E395" t="str">
        <f t="shared" si="6"/>
        <v xml:space="preserve">Mr. Woodward Dave </v>
      </c>
    </row>
    <row r="396" spans="1:5" x14ac:dyDescent="0.25">
      <c r="A396" s="14" t="s">
        <v>4063</v>
      </c>
      <c r="B396" t="s">
        <v>34</v>
      </c>
      <c r="C396" s="14" t="s">
        <v>621</v>
      </c>
      <c r="D396" t="s">
        <v>622</v>
      </c>
      <c r="E396" t="str">
        <f t="shared" si="6"/>
        <v xml:space="preserve">Ms. Ray Maryanna </v>
      </c>
    </row>
    <row r="397" spans="1:5" x14ac:dyDescent="0.25">
      <c r="A397" s="14" t="s">
        <v>4064</v>
      </c>
      <c r="B397" t="s">
        <v>34</v>
      </c>
      <c r="C397" s="14" t="s">
        <v>623</v>
      </c>
      <c r="D397" t="s">
        <v>2785</v>
      </c>
      <c r="E397" t="str">
        <f t="shared" si="6"/>
        <v xml:space="preserve">Ms. Jennings Jessica H. </v>
      </c>
    </row>
    <row r="398" spans="1:5" x14ac:dyDescent="0.25">
      <c r="A398" s="14" t="s">
        <v>4065</v>
      </c>
      <c r="B398" t="s">
        <v>34</v>
      </c>
      <c r="C398" s="14" t="s">
        <v>624</v>
      </c>
      <c r="D398" t="s">
        <v>625</v>
      </c>
      <c r="E398" t="str">
        <f t="shared" si="6"/>
        <v xml:space="preserve">Ms. Fuller Deanna </v>
      </c>
    </row>
    <row r="399" spans="1:5" x14ac:dyDescent="0.25">
      <c r="A399" s="14" t="s">
        <v>4066</v>
      </c>
      <c r="B399" t="s">
        <v>37</v>
      </c>
      <c r="C399" s="14" t="s">
        <v>626</v>
      </c>
      <c r="D399" t="s">
        <v>419</v>
      </c>
      <c r="E399" t="str">
        <f t="shared" si="6"/>
        <v xml:space="preserve">Mr. Lovisek Peter </v>
      </c>
    </row>
    <row r="400" spans="1:5" x14ac:dyDescent="0.25">
      <c r="A400" s="14" t="s">
        <v>4067</v>
      </c>
      <c r="B400" t="s">
        <v>34</v>
      </c>
      <c r="C400" s="14" t="s">
        <v>627</v>
      </c>
      <c r="D400" t="s">
        <v>183</v>
      </c>
      <c r="E400" t="str">
        <f t="shared" si="6"/>
        <v xml:space="preserve">Ms. Painter Rebecca </v>
      </c>
    </row>
    <row r="401" spans="1:5" x14ac:dyDescent="0.25">
      <c r="A401" s="14" t="s">
        <v>4068</v>
      </c>
      <c r="B401" t="s">
        <v>34</v>
      </c>
      <c r="C401" s="14" t="s">
        <v>628</v>
      </c>
      <c r="D401" t="s">
        <v>2786</v>
      </c>
      <c r="E401" t="str">
        <f t="shared" si="6"/>
        <v xml:space="preserve">Ms. Edwards Elizabeth M. </v>
      </c>
    </row>
    <row r="402" spans="1:5" x14ac:dyDescent="0.25">
      <c r="A402" s="14" t="s">
        <v>4069</v>
      </c>
      <c r="B402" t="s">
        <v>37</v>
      </c>
      <c r="C402" s="14" t="s">
        <v>629</v>
      </c>
      <c r="D402" t="s">
        <v>630</v>
      </c>
      <c r="E402" t="str">
        <f t="shared" si="6"/>
        <v xml:space="preserve">Mr. Liebl Gregory </v>
      </c>
    </row>
    <row r="403" spans="1:5" x14ac:dyDescent="0.25">
      <c r="A403" s="14" t="s">
        <v>4070</v>
      </c>
      <c r="B403" t="s">
        <v>34</v>
      </c>
      <c r="C403" s="14" t="s">
        <v>631</v>
      </c>
      <c r="D403" t="s">
        <v>2787</v>
      </c>
      <c r="E403" t="str">
        <f t="shared" si="6"/>
        <v xml:space="preserve">Ms. Kasabian-Larson Sarah E. </v>
      </c>
    </row>
    <row r="404" spans="1:5" x14ac:dyDescent="0.25">
      <c r="A404" s="14" t="s">
        <v>4071</v>
      </c>
      <c r="B404" t="s">
        <v>34</v>
      </c>
      <c r="C404" s="14" t="s">
        <v>632</v>
      </c>
      <c r="D404" t="s">
        <v>2788</v>
      </c>
      <c r="E404" t="str">
        <f t="shared" si="6"/>
        <v xml:space="preserve">Ms. Creamer Anne Elise </v>
      </c>
    </row>
    <row r="405" spans="1:5" x14ac:dyDescent="0.25">
      <c r="A405" s="14" t="s">
        <v>4072</v>
      </c>
      <c r="B405" t="s">
        <v>37</v>
      </c>
      <c r="C405" s="14" t="s">
        <v>633</v>
      </c>
      <c r="D405" t="s">
        <v>2789</v>
      </c>
      <c r="E405" t="str">
        <f t="shared" si="6"/>
        <v xml:space="preserve">Mr. Kimbel Christopher R </v>
      </c>
    </row>
    <row r="406" spans="1:5" x14ac:dyDescent="0.25">
      <c r="A406" s="14" t="s">
        <v>4073</v>
      </c>
      <c r="B406" t="s">
        <v>37</v>
      </c>
      <c r="C406" s="14" t="s">
        <v>634</v>
      </c>
      <c r="D406" t="s">
        <v>635</v>
      </c>
      <c r="E406" t="str">
        <f t="shared" si="6"/>
        <v xml:space="preserve">Mr. Livensparger Elliot </v>
      </c>
    </row>
    <row r="407" spans="1:5" x14ac:dyDescent="0.25">
      <c r="A407" s="14" t="s">
        <v>4074</v>
      </c>
      <c r="B407" t="s">
        <v>37</v>
      </c>
      <c r="C407" s="14" t="s">
        <v>636</v>
      </c>
      <c r="D407" t="s">
        <v>2790</v>
      </c>
      <c r="E407" t="str">
        <f t="shared" si="6"/>
        <v xml:space="preserve">Mr. Grange Christopher D. </v>
      </c>
    </row>
    <row r="408" spans="1:5" x14ac:dyDescent="0.25">
      <c r="A408" s="14" t="s">
        <v>4075</v>
      </c>
      <c r="B408" t="s">
        <v>37</v>
      </c>
      <c r="C408" s="14" t="s">
        <v>637</v>
      </c>
      <c r="D408" t="s">
        <v>638</v>
      </c>
      <c r="E408" t="str">
        <f t="shared" si="6"/>
        <v xml:space="preserve">Mr. Nunlist Corey </v>
      </c>
    </row>
    <row r="409" spans="1:5" x14ac:dyDescent="0.25">
      <c r="A409" s="14" t="s">
        <v>4076</v>
      </c>
      <c r="B409" t="s">
        <v>37</v>
      </c>
      <c r="C409" s="14" t="s">
        <v>639</v>
      </c>
      <c r="D409" t="s">
        <v>2791</v>
      </c>
      <c r="E409" t="str">
        <f t="shared" si="6"/>
        <v xml:space="preserve">Mr. Cutter Patrick D. </v>
      </c>
    </row>
    <row r="410" spans="1:5" x14ac:dyDescent="0.25">
      <c r="A410" s="14" t="s">
        <v>4077</v>
      </c>
      <c r="B410" t="s">
        <v>37</v>
      </c>
      <c r="C410" s="14" t="s">
        <v>501</v>
      </c>
      <c r="D410" t="s">
        <v>2792</v>
      </c>
      <c r="E410" t="str">
        <f t="shared" si="6"/>
        <v xml:space="preserve">Mr. Martin Anthony D. </v>
      </c>
    </row>
    <row r="411" spans="1:5" x14ac:dyDescent="0.25">
      <c r="A411" s="14" t="s">
        <v>4078</v>
      </c>
      <c r="B411" t="s">
        <v>34</v>
      </c>
      <c r="C411" s="14" t="s">
        <v>640</v>
      </c>
      <c r="D411" t="s">
        <v>114</v>
      </c>
      <c r="E411" t="str">
        <f t="shared" si="6"/>
        <v xml:space="preserve">Ms. Cooney Melissa </v>
      </c>
    </row>
    <row r="412" spans="1:5" x14ac:dyDescent="0.25">
      <c r="A412" s="14" t="s">
        <v>4079</v>
      </c>
      <c r="B412" t="s">
        <v>34</v>
      </c>
      <c r="C412" s="14" t="s">
        <v>641</v>
      </c>
      <c r="D412" t="s">
        <v>642</v>
      </c>
      <c r="E412" t="str">
        <f t="shared" si="6"/>
        <v xml:space="preserve">Ms. Bier Raven </v>
      </c>
    </row>
    <row r="413" spans="1:5" x14ac:dyDescent="0.25">
      <c r="A413" s="14" t="s">
        <v>4080</v>
      </c>
      <c r="B413" t="s">
        <v>37</v>
      </c>
      <c r="C413" s="14" t="s">
        <v>643</v>
      </c>
      <c r="D413" t="s">
        <v>356</v>
      </c>
      <c r="E413" t="str">
        <f t="shared" si="6"/>
        <v xml:space="preserve">Mr. Muskopf Christopher </v>
      </c>
    </row>
    <row r="414" spans="1:5" x14ac:dyDescent="0.25">
      <c r="A414" s="14" t="s">
        <v>4081</v>
      </c>
      <c r="B414" t="s">
        <v>34</v>
      </c>
      <c r="C414" s="14" t="s">
        <v>644</v>
      </c>
      <c r="D414" t="s">
        <v>2793</v>
      </c>
      <c r="E414" t="str">
        <f t="shared" si="6"/>
        <v xml:space="preserve">Ms. Sirak Kendra A </v>
      </c>
    </row>
    <row r="415" spans="1:5" x14ac:dyDescent="0.25">
      <c r="A415" s="14" t="s">
        <v>4082</v>
      </c>
      <c r="B415" t="s">
        <v>34</v>
      </c>
      <c r="C415" s="14" t="s">
        <v>645</v>
      </c>
      <c r="D415" t="s">
        <v>646</v>
      </c>
      <c r="E415" t="str">
        <f t="shared" si="6"/>
        <v xml:space="preserve">Ms. Nelsen Jordan </v>
      </c>
    </row>
    <row r="416" spans="1:5" x14ac:dyDescent="0.25">
      <c r="A416" s="14" t="s">
        <v>4083</v>
      </c>
      <c r="B416" t="s">
        <v>37</v>
      </c>
      <c r="C416" s="14" t="s">
        <v>647</v>
      </c>
      <c r="D416" t="s">
        <v>648</v>
      </c>
      <c r="E416" t="str">
        <f t="shared" si="6"/>
        <v xml:space="preserve">Mr. Schallner Nils </v>
      </c>
    </row>
    <row r="417" spans="1:5" x14ac:dyDescent="0.25">
      <c r="A417" s="14" t="s">
        <v>4084</v>
      </c>
      <c r="B417" t="s">
        <v>37</v>
      </c>
      <c r="C417" s="14" t="s">
        <v>649</v>
      </c>
      <c r="D417" t="s">
        <v>47</v>
      </c>
      <c r="E417" t="str">
        <f t="shared" si="6"/>
        <v xml:space="preserve">Mr. Dunlap Scott </v>
      </c>
    </row>
    <row r="418" spans="1:5" x14ac:dyDescent="0.25">
      <c r="A418" s="14" t="s">
        <v>4085</v>
      </c>
      <c r="B418" t="s">
        <v>34</v>
      </c>
      <c r="C418" s="14" t="s">
        <v>650</v>
      </c>
      <c r="D418" t="s">
        <v>537</v>
      </c>
      <c r="E418" t="str">
        <f t="shared" si="6"/>
        <v xml:space="preserve">Ms. Messing Angela </v>
      </c>
    </row>
    <row r="419" spans="1:5" x14ac:dyDescent="0.25">
      <c r="A419" s="14" t="s">
        <v>4086</v>
      </c>
      <c r="B419" t="s">
        <v>34</v>
      </c>
      <c r="C419" s="14" t="s">
        <v>651</v>
      </c>
      <c r="D419" t="s">
        <v>401</v>
      </c>
      <c r="E419" t="str">
        <f t="shared" si="6"/>
        <v xml:space="preserve">Ms. Bondell Allison </v>
      </c>
    </row>
    <row r="420" spans="1:5" x14ac:dyDescent="0.25">
      <c r="A420" s="14" t="s">
        <v>4087</v>
      </c>
      <c r="B420" t="s">
        <v>34</v>
      </c>
      <c r="C420" s="14" t="s">
        <v>652</v>
      </c>
      <c r="D420" t="s">
        <v>2794</v>
      </c>
      <c r="E420" t="str">
        <f t="shared" si="6"/>
        <v xml:space="preserve">Ms. Gaughan Caitlin O. </v>
      </c>
    </row>
    <row r="421" spans="1:5" x14ac:dyDescent="0.25">
      <c r="A421" s="14" t="s">
        <v>4088</v>
      </c>
      <c r="B421" t="s">
        <v>34</v>
      </c>
      <c r="C421" s="14" t="s">
        <v>653</v>
      </c>
      <c r="D421" t="s">
        <v>2795</v>
      </c>
      <c r="E421" t="str">
        <f t="shared" si="6"/>
        <v xml:space="preserve">Ms. Gruman Tracy M </v>
      </c>
    </row>
    <row r="422" spans="1:5" x14ac:dyDescent="0.25">
      <c r="A422" s="14" t="s">
        <v>4089</v>
      </c>
      <c r="B422" t="s">
        <v>37</v>
      </c>
      <c r="C422" s="14" t="s">
        <v>655</v>
      </c>
      <c r="D422" t="s">
        <v>2796</v>
      </c>
      <c r="E422" t="str">
        <f t="shared" si="6"/>
        <v xml:space="preserve">Mr. Whitlow Dustin M. </v>
      </c>
    </row>
    <row r="423" spans="1:5" x14ac:dyDescent="0.25">
      <c r="A423" s="14" t="s">
        <v>4090</v>
      </c>
      <c r="B423" t="s">
        <v>34</v>
      </c>
      <c r="C423" s="14" t="s">
        <v>217</v>
      </c>
      <c r="D423" t="s">
        <v>656</v>
      </c>
      <c r="E423" t="str">
        <f t="shared" si="6"/>
        <v xml:space="preserve">Ms. Robinson Jenny </v>
      </c>
    </row>
    <row r="424" spans="1:5" x14ac:dyDescent="0.25">
      <c r="A424" s="14" t="s">
        <v>4091</v>
      </c>
      <c r="B424" t="s">
        <v>34</v>
      </c>
      <c r="C424" s="14" t="s">
        <v>657</v>
      </c>
      <c r="D424" t="s">
        <v>213</v>
      </c>
      <c r="E424" t="str">
        <f t="shared" si="6"/>
        <v xml:space="preserve">Ms. Sabo Emily </v>
      </c>
    </row>
    <row r="425" spans="1:5" x14ac:dyDescent="0.25">
      <c r="A425" s="14" t="s">
        <v>4092</v>
      </c>
      <c r="B425" t="s">
        <v>34</v>
      </c>
      <c r="C425" s="14" t="s">
        <v>658</v>
      </c>
      <c r="D425" t="s">
        <v>659</v>
      </c>
      <c r="E425" t="str">
        <f t="shared" si="6"/>
        <v xml:space="preserve">Ms. Nazarian Fabienne </v>
      </c>
    </row>
    <row r="426" spans="1:5" x14ac:dyDescent="0.25">
      <c r="A426" s="14" t="s">
        <v>4093</v>
      </c>
      <c r="B426" t="s">
        <v>37</v>
      </c>
      <c r="C426" s="14" t="s">
        <v>660</v>
      </c>
      <c r="D426" t="s">
        <v>646</v>
      </c>
      <c r="E426" t="str">
        <f t="shared" si="6"/>
        <v xml:space="preserve">Mr. Lerma Jordan </v>
      </c>
    </row>
    <row r="427" spans="1:5" x14ac:dyDescent="0.25">
      <c r="A427" s="14" t="s">
        <v>4094</v>
      </c>
      <c r="B427" t="s">
        <v>37</v>
      </c>
      <c r="C427" s="14" t="s">
        <v>661</v>
      </c>
      <c r="D427" t="s">
        <v>369</v>
      </c>
      <c r="E427" t="str">
        <f t="shared" si="6"/>
        <v xml:space="preserve">Mr. Dahl Matt </v>
      </c>
    </row>
    <row r="428" spans="1:5" x14ac:dyDescent="0.25">
      <c r="A428" s="14" t="s">
        <v>4095</v>
      </c>
      <c r="B428" t="s">
        <v>34</v>
      </c>
      <c r="C428" s="14" t="s">
        <v>662</v>
      </c>
      <c r="D428" t="s">
        <v>2797</v>
      </c>
      <c r="E428" t="str">
        <f t="shared" si="6"/>
        <v xml:space="preserve">Ms. Surtees Taryn L </v>
      </c>
    </row>
    <row r="429" spans="1:5" x14ac:dyDescent="0.25">
      <c r="A429" s="14" t="s">
        <v>4096</v>
      </c>
      <c r="B429" t="s">
        <v>34</v>
      </c>
      <c r="C429" s="14" t="s">
        <v>663</v>
      </c>
      <c r="D429" t="s">
        <v>664</v>
      </c>
      <c r="E429" t="str">
        <f t="shared" si="6"/>
        <v xml:space="preserve">Ms. Spetner Temima </v>
      </c>
    </row>
    <row r="430" spans="1:5" x14ac:dyDescent="0.25">
      <c r="A430" s="14" t="s">
        <v>4097</v>
      </c>
      <c r="B430" t="s">
        <v>34</v>
      </c>
      <c r="C430" s="14" t="s">
        <v>665</v>
      </c>
      <c r="D430" t="s">
        <v>64</v>
      </c>
      <c r="E430" t="str">
        <f t="shared" si="6"/>
        <v xml:space="preserve">Ms. Brandon Jennifer </v>
      </c>
    </row>
    <row r="431" spans="1:5" x14ac:dyDescent="0.25">
      <c r="A431" s="14" t="s">
        <v>4098</v>
      </c>
      <c r="B431" t="s">
        <v>34</v>
      </c>
      <c r="C431" s="14" t="s">
        <v>666</v>
      </c>
      <c r="D431" t="s">
        <v>2798</v>
      </c>
      <c r="E431" t="str">
        <f t="shared" si="6"/>
        <v xml:space="preserve">Ms. Eley Serena M. </v>
      </c>
    </row>
    <row r="432" spans="1:5" x14ac:dyDescent="0.25">
      <c r="A432" s="14" t="s">
        <v>4099</v>
      </c>
      <c r="B432" t="s">
        <v>34</v>
      </c>
      <c r="C432" s="14" t="s">
        <v>667</v>
      </c>
      <c r="D432" t="s">
        <v>2799</v>
      </c>
      <c r="E432" t="str">
        <f t="shared" si="6"/>
        <v xml:space="preserve">Ms. Sedicum Victoria M. </v>
      </c>
    </row>
    <row r="433" spans="1:5" x14ac:dyDescent="0.25">
      <c r="A433" s="14" t="s">
        <v>4100</v>
      </c>
      <c r="B433" t="s">
        <v>34</v>
      </c>
      <c r="C433" s="14" t="s">
        <v>669</v>
      </c>
      <c r="D433" t="s">
        <v>670</v>
      </c>
      <c r="E433" t="str">
        <f t="shared" si="6"/>
        <v xml:space="preserve">Ms. Markle Phoebe </v>
      </c>
    </row>
    <row r="434" spans="1:5" x14ac:dyDescent="0.25">
      <c r="A434" s="14" t="s">
        <v>4101</v>
      </c>
      <c r="B434" t="s">
        <v>37</v>
      </c>
      <c r="C434" s="14" t="s">
        <v>671</v>
      </c>
      <c r="D434" t="s">
        <v>638</v>
      </c>
      <c r="E434" t="str">
        <f t="shared" si="6"/>
        <v xml:space="preserve">Mr. Kunz Corey </v>
      </c>
    </row>
    <row r="435" spans="1:5" x14ac:dyDescent="0.25">
      <c r="A435" s="14" t="s">
        <v>4102</v>
      </c>
      <c r="B435" t="s">
        <v>34</v>
      </c>
      <c r="C435" s="14" t="s">
        <v>672</v>
      </c>
      <c r="D435" t="s">
        <v>183</v>
      </c>
      <c r="E435" t="str">
        <f t="shared" si="6"/>
        <v xml:space="preserve">Ms. Wimert Rebecca </v>
      </c>
    </row>
    <row r="436" spans="1:5" x14ac:dyDescent="0.25">
      <c r="A436" s="14" t="s">
        <v>4103</v>
      </c>
      <c r="B436" t="s">
        <v>37</v>
      </c>
      <c r="C436" s="14" t="s">
        <v>673</v>
      </c>
      <c r="D436" t="s">
        <v>2800</v>
      </c>
      <c r="E436" t="str">
        <f t="shared" si="6"/>
        <v xml:space="preserve">Mr. Peterson Nicholas D </v>
      </c>
    </row>
    <row r="437" spans="1:5" x14ac:dyDescent="0.25">
      <c r="A437" s="14" t="s">
        <v>4104</v>
      </c>
      <c r="B437" t="s">
        <v>37</v>
      </c>
      <c r="C437" s="14" t="s">
        <v>674</v>
      </c>
      <c r="D437" t="s">
        <v>675</v>
      </c>
      <c r="E437" t="str">
        <f t="shared" si="6"/>
        <v xml:space="preserve">Mr. Mercier Christian </v>
      </c>
    </row>
    <row r="438" spans="1:5" x14ac:dyDescent="0.25">
      <c r="A438" s="14" t="s">
        <v>4105</v>
      </c>
      <c r="B438" t="s">
        <v>37</v>
      </c>
      <c r="C438" s="14" t="s">
        <v>676</v>
      </c>
      <c r="D438" t="s">
        <v>2801</v>
      </c>
      <c r="E438" t="str">
        <f t="shared" si="6"/>
        <v xml:space="preserve">Mr. Laurie Jonathon S. </v>
      </c>
    </row>
    <row r="439" spans="1:5" x14ac:dyDescent="0.25">
      <c r="A439" s="14" t="s">
        <v>4106</v>
      </c>
      <c r="B439" t="s">
        <v>34</v>
      </c>
      <c r="C439" s="14" t="s">
        <v>677</v>
      </c>
      <c r="D439" t="s">
        <v>583</v>
      </c>
      <c r="E439" t="str">
        <f t="shared" si="6"/>
        <v xml:space="preserve">Ms. Sekaquaptewa Caroline </v>
      </c>
    </row>
    <row r="440" spans="1:5" x14ac:dyDescent="0.25">
      <c r="A440" s="14" t="s">
        <v>4107</v>
      </c>
      <c r="B440" t="s">
        <v>37</v>
      </c>
      <c r="C440" s="14" t="s">
        <v>678</v>
      </c>
      <c r="D440" t="s">
        <v>2802</v>
      </c>
      <c r="E440" t="str">
        <f t="shared" si="6"/>
        <v xml:space="preserve">Mr. Frash Joshua D. </v>
      </c>
    </row>
    <row r="441" spans="1:5" x14ac:dyDescent="0.25">
      <c r="A441" s="14" t="s">
        <v>4108</v>
      </c>
      <c r="B441" t="s">
        <v>34</v>
      </c>
      <c r="C441" s="14" t="s">
        <v>679</v>
      </c>
      <c r="D441" t="s">
        <v>680</v>
      </c>
      <c r="E441" t="str">
        <f t="shared" si="6"/>
        <v xml:space="preserve">Ms. Bukowski Nichole </v>
      </c>
    </row>
    <row r="442" spans="1:5" x14ac:dyDescent="0.25">
      <c r="A442" s="14" t="s">
        <v>4109</v>
      </c>
      <c r="B442" t="s">
        <v>34</v>
      </c>
      <c r="C442" s="14" t="s">
        <v>681</v>
      </c>
      <c r="D442" t="s">
        <v>2803</v>
      </c>
      <c r="E442" t="str">
        <f t="shared" si="6"/>
        <v xml:space="preserve">Ms. Sandahl Denise M </v>
      </c>
    </row>
    <row r="443" spans="1:5" x14ac:dyDescent="0.25">
      <c r="A443" s="14" t="s">
        <v>4110</v>
      </c>
      <c r="B443" t="s">
        <v>37</v>
      </c>
      <c r="C443" s="14" t="s">
        <v>683</v>
      </c>
      <c r="D443" t="s">
        <v>2804</v>
      </c>
      <c r="E443" t="str">
        <f t="shared" si="6"/>
        <v xml:space="preserve">Mr. Speight Peter R. </v>
      </c>
    </row>
    <row r="444" spans="1:5" x14ac:dyDescent="0.25">
      <c r="A444" s="14" t="s">
        <v>4111</v>
      </c>
      <c r="B444" t="s">
        <v>37</v>
      </c>
      <c r="C444" s="14" t="s">
        <v>152</v>
      </c>
      <c r="D444" t="s">
        <v>2805</v>
      </c>
      <c r="E444" t="str">
        <f t="shared" si="6"/>
        <v xml:space="preserve">Mr. Lee Johnson K </v>
      </c>
    </row>
    <row r="445" spans="1:5" x14ac:dyDescent="0.25">
      <c r="A445" s="14" t="s">
        <v>4112</v>
      </c>
      <c r="B445" t="s">
        <v>34</v>
      </c>
      <c r="C445" s="14" t="s">
        <v>684</v>
      </c>
      <c r="D445" t="s">
        <v>685</v>
      </c>
      <c r="E445" t="str">
        <f t="shared" si="6"/>
        <v xml:space="preserve">Ms. Nielsen Katherine </v>
      </c>
    </row>
    <row r="446" spans="1:5" x14ac:dyDescent="0.25">
      <c r="A446" s="14" t="s">
        <v>4113</v>
      </c>
      <c r="B446" t="s">
        <v>34</v>
      </c>
      <c r="C446" s="14" t="s">
        <v>686</v>
      </c>
      <c r="D446" t="s">
        <v>687</v>
      </c>
      <c r="E446" t="str">
        <f t="shared" si="6"/>
        <v xml:space="preserve">Ms. Zirdok Lynda </v>
      </c>
    </row>
    <row r="447" spans="1:5" x14ac:dyDescent="0.25">
      <c r="A447" s="14" t="s">
        <v>4114</v>
      </c>
      <c r="B447" t="s">
        <v>37</v>
      </c>
      <c r="C447" s="14" t="s">
        <v>688</v>
      </c>
      <c r="D447" t="s">
        <v>119</v>
      </c>
      <c r="E447" t="str">
        <f t="shared" si="6"/>
        <v xml:space="preserve">Mr. Crudale Anthony </v>
      </c>
    </row>
    <row r="448" spans="1:5" x14ac:dyDescent="0.25">
      <c r="A448" s="14" t="s">
        <v>4115</v>
      </c>
      <c r="B448" t="s">
        <v>34</v>
      </c>
      <c r="C448" s="14" t="s">
        <v>689</v>
      </c>
      <c r="D448" t="s">
        <v>2806</v>
      </c>
      <c r="E448" t="str">
        <f t="shared" si="6"/>
        <v xml:space="preserve">Ms. Koopmans Linnea C. </v>
      </c>
    </row>
    <row r="449" spans="1:5" x14ac:dyDescent="0.25">
      <c r="A449" s="14" t="s">
        <v>4116</v>
      </c>
      <c r="B449" t="s">
        <v>37</v>
      </c>
      <c r="C449" s="14" t="s">
        <v>690</v>
      </c>
      <c r="D449" t="s">
        <v>2807</v>
      </c>
      <c r="E449" t="str">
        <f t="shared" si="6"/>
        <v xml:space="preserve">Mr. Milani Massimiliano A. </v>
      </c>
    </row>
    <row r="450" spans="1:5" x14ac:dyDescent="0.25">
      <c r="A450" s="14" t="s">
        <v>4117</v>
      </c>
      <c r="B450" t="s">
        <v>37</v>
      </c>
      <c r="C450" s="14" t="s">
        <v>35</v>
      </c>
      <c r="D450" t="s">
        <v>2808</v>
      </c>
      <c r="E450" t="str">
        <f t="shared" si="6"/>
        <v xml:space="preserve">Mr. Kelly James M. </v>
      </c>
    </row>
    <row r="451" spans="1:5" x14ac:dyDescent="0.25">
      <c r="A451" s="14" t="s">
        <v>4118</v>
      </c>
      <c r="B451" t="s">
        <v>34</v>
      </c>
      <c r="C451" s="14" t="s">
        <v>692</v>
      </c>
      <c r="D451" t="s">
        <v>693</v>
      </c>
      <c r="E451" t="str">
        <f t="shared" ref="E451:E514" si="7">CONCATENATE(B451," ",C451," ",D451," ")</f>
        <v xml:space="preserve">Ms. Finelli Lauren </v>
      </c>
    </row>
    <row r="452" spans="1:5" x14ac:dyDescent="0.25">
      <c r="A452" s="14" t="s">
        <v>4119</v>
      </c>
      <c r="B452" t="s">
        <v>34</v>
      </c>
      <c r="C452" s="14" t="s">
        <v>561</v>
      </c>
      <c r="D452" t="s">
        <v>2809</v>
      </c>
      <c r="E452" t="str">
        <f t="shared" si="7"/>
        <v xml:space="preserve">Ms. Palmer Michele V. </v>
      </c>
    </row>
    <row r="453" spans="1:5" x14ac:dyDescent="0.25">
      <c r="A453" s="14" t="s">
        <v>4120</v>
      </c>
      <c r="B453" t="s">
        <v>37</v>
      </c>
      <c r="C453" s="14" t="s">
        <v>120</v>
      </c>
      <c r="D453" t="s">
        <v>694</v>
      </c>
      <c r="E453" t="str">
        <f t="shared" si="7"/>
        <v xml:space="preserve">Mr. Wang Xiao </v>
      </c>
    </row>
    <row r="454" spans="1:5" x14ac:dyDescent="0.25">
      <c r="A454" s="14" t="s">
        <v>4121</v>
      </c>
      <c r="B454" t="s">
        <v>34</v>
      </c>
      <c r="C454" s="14" t="s">
        <v>695</v>
      </c>
      <c r="D454" t="s">
        <v>2810</v>
      </c>
      <c r="E454" t="str">
        <f t="shared" si="7"/>
        <v xml:space="preserve">Ms. Beasley Harper L </v>
      </c>
    </row>
    <row r="455" spans="1:5" x14ac:dyDescent="0.25">
      <c r="A455" s="14" t="s">
        <v>4122</v>
      </c>
      <c r="B455" t="s">
        <v>37</v>
      </c>
      <c r="C455" s="14" t="s">
        <v>696</v>
      </c>
      <c r="D455" t="s">
        <v>255</v>
      </c>
      <c r="E455" t="str">
        <f t="shared" si="7"/>
        <v xml:space="preserve">Mr. Bedbury Nick </v>
      </c>
    </row>
    <row r="456" spans="1:5" x14ac:dyDescent="0.25">
      <c r="A456" s="14" t="s">
        <v>4123</v>
      </c>
      <c r="B456" t="s">
        <v>37</v>
      </c>
      <c r="C456" s="14" t="s">
        <v>697</v>
      </c>
      <c r="D456" t="s">
        <v>47</v>
      </c>
      <c r="E456" t="str">
        <f t="shared" si="7"/>
        <v xml:space="preserve">Mr. Stemberger Scott </v>
      </c>
    </row>
    <row r="457" spans="1:5" x14ac:dyDescent="0.25">
      <c r="A457" s="14" t="s">
        <v>4124</v>
      </c>
      <c r="B457" t="s">
        <v>37</v>
      </c>
      <c r="C457" s="14" t="s">
        <v>698</v>
      </c>
      <c r="D457" t="s">
        <v>420</v>
      </c>
      <c r="E457" t="str">
        <f t="shared" si="7"/>
        <v xml:space="preserve">Mr. Chebet Wilson </v>
      </c>
    </row>
    <row r="458" spans="1:5" x14ac:dyDescent="0.25">
      <c r="A458" s="14" t="s">
        <v>4125</v>
      </c>
      <c r="B458" t="s">
        <v>37</v>
      </c>
      <c r="C458" s="14" t="s">
        <v>699</v>
      </c>
      <c r="D458" t="s">
        <v>152</v>
      </c>
      <c r="E458" t="str">
        <f t="shared" si="7"/>
        <v xml:space="preserve">Mr. Muir Lee </v>
      </c>
    </row>
    <row r="459" spans="1:5" x14ac:dyDescent="0.25">
      <c r="A459" s="14" t="s">
        <v>4126</v>
      </c>
      <c r="B459" t="s">
        <v>37</v>
      </c>
      <c r="C459" s="14" t="s">
        <v>700</v>
      </c>
      <c r="D459" t="s">
        <v>701</v>
      </c>
      <c r="E459" t="str">
        <f t="shared" si="7"/>
        <v xml:space="preserve">Mr. Yang Shizhong </v>
      </c>
    </row>
    <row r="460" spans="1:5" x14ac:dyDescent="0.25">
      <c r="A460" s="14" t="s">
        <v>4127</v>
      </c>
      <c r="B460" t="s">
        <v>34</v>
      </c>
      <c r="C460" s="14" t="s">
        <v>702</v>
      </c>
      <c r="D460" t="s">
        <v>703</v>
      </c>
      <c r="E460" t="str">
        <f t="shared" si="7"/>
        <v xml:space="preserve">Ms. Gravel Marie-Claire </v>
      </c>
    </row>
    <row r="461" spans="1:5" x14ac:dyDescent="0.25">
      <c r="A461" s="14" t="s">
        <v>4128</v>
      </c>
      <c r="B461" t="s">
        <v>37</v>
      </c>
      <c r="C461" s="14" t="s">
        <v>144</v>
      </c>
      <c r="D461" t="s">
        <v>2811</v>
      </c>
      <c r="E461" t="str">
        <f t="shared" si="7"/>
        <v xml:space="preserve">Mr. Smith Todd J. </v>
      </c>
    </row>
    <row r="462" spans="1:5" x14ac:dyDescent="0.25">
      <c r="A462" s="14" t="s">
        <v>4129</v>
      </c>
      <c r="B462" t="s">
        <v>34</v>
      </c>
      <c r="C462" s="14" t="s">
        <v>489</v>
      </c>
      <c r="D462" t="s">
        <v>705</v>
      </c>
      <c r="E462" t="str">
        <f t="shared" si="7"/>
        <v xml:space="preserve">Ms. Williams Carolyn </v>
      </c>
    </row>
    <row r="463" spans="1:5" x14ac:dyDescent="0.25">
      <c r="A463" s="14" t="s">
        <v>4130</v>
      </c>
      <c r="B463" t="s">
        <v>34</v>
      </c>
      <c r="C463" s="14" t="s">
        <v>171</v>
      </c>
      <c r="D463" t="s">
        <v>132</v>
      </c>
      <c r="E463" t="str">
        <f t="shared" si="7"/>
        <v xml:space="preserve">Ms. Meyer Lindsey </v>
      </c>
    </row>
    <row r="464" spans="1:5" x14ac:dyDescent="0.25">
      <c r="A464" s="14" t="s">
        <v>4131</v>
      </c>
      <c r="B464" t="s">
        <v>34</v>
      </c>
      <c r="C464" s="14" t="s">
        <v>706</v>
      </c>
      <c r="D464" t="s">
        <v>2812</v>
      </c>
      <c r="E464" t="str">
        <f t="shared" si="7"/>
        <v xml:space="preserve">Ms. Jamieson Marissa D </v>
      </c>
    </row>
    <row r="465" spans="1:5" x14ac:dyDescent="0.25">
      <c r="A465" s="14" t="s">
        <v>4132</v>
      </c>
      <c r="B465" t="s">
        <v>37</v>
      </c>
      <c r="C465" s="14" t="s">
        <v>707</v>
      </c>
      <c r="D465" t="s">
        <v>2813</v>
      </c>
      <c r="E465" t="str">
        <f t="shared" si="7"/>
        <v xml:space="preserve">Mr. Dufeal Jean Luc </v>
      </c>
    </row>
    <row r="466" spans="1:5" x14ac:dyDescent="0.25">
      <c r="A466" s="14" t="s">
        <v>4133</v>
      </c>
      <c r="B466" t="s">
        <v>34</v>
      </c>
      <c r="C466" s="14" t="s">
        <v>709</v>
      </c>
      <c r="D466" t="s">
        <v>165</v>
      </c>
      <c r="E466" t="str">
        <f t="shared" si="7"/>
        <v xml:space="preserve">Ms. Sansonetti Danielle </v>
      </c>
    </row>
    <row r="467" spans="1:5" x14ac:dyDescent="0.25">
      <c r="A467" s="14" t="s">
        <v>4134</v>
      </c>
      <c r="B467" t="s">
        <v>37</v>
      </c>
      <c r="C467" s="14" t="s">
        <v>710</v>
      </c>
      <c r="D467" t="s">
        <v>711</v>
      </c>
      <c r="E467" t="str">
        <f t="shared" si="7"/>
        <v xml:space="preserve">Mr. Koneazny Jim </v>
      </c>
    </row>
    <row r="468" spans="1:5" x14ac:dyDescent="0.25">
      <c r="A468" s="14" t="s">
        <v>4135</v>
      </c>
      <c r="B468" t="s">
        <v>37</v>
      </c>
      <c r="C468" s="14" t="s">
        <v>149</v>
      </c>
      <c r="D468" t="s">
        <v>2814</v>
      </c>
      <c r="E468" t="str">
        <f t="shared" si="7"/>
        <v xml:space="preserve">Mr. Johnson Matthew T </v>
      </c>
    </row>
    <row r="469" spans="1:5" x14ac:dyDescent="0.25">
      <c r="A469" s="14" t="s">
        <v>4136</v>
      </c>
      <c r="B469" t="s">
        <v>34</v>
      </c>
      <c r="C469" s="14" t="s">
        <v>712</v>
      </c>
      <c r="D469" t="s">
        <v>2815</v>
      </c>
      <c r="E469" t="str">
        <f t="shared" si="7"/>
        <v xml:space="preserve">Ms. Glasson Rachel L. </v>
      </c>
    </row>
    <row r="470" spans="1:5" x14ac:dyDescent="0.25">
      <c r="A470" s="14" t="s">
        <v>4137</v>
      </c>
      <c r="B470" t="s">
        <v>34</v>
      </c>
      <c r="C470" s="14" t="s">
        <v>714</v>
      </c>
      <c r="D470" t="s">
        <v>715</v>
      </c>
      <c r="E470" t="str">
        <f t="shared" si="7"/>
        <v xml:space="preserve">Ms. Canitz Corina </v>
      </c>
    </row>
    <row r="471" spans="1:5" x14ac:dyDescent="0.25">
      <c r="A471" s="14" t="s">
        <v>4138</v>
      </c>
      <c r="B471" t="s">
        <v>37</v>
      </c>
      <c r="C471" s="14" t="s">
        <v>716</v>
      </c>
      <c r="D471" t="s">
        <v>717</v>
      </c>
      <c r="E471" t="str">
        <f t="shared" si="7"/>
        <v xml:space="preserve">Mr. Li Guannan </v>
      </c>
    </row>
    <row r="472" spans="1:5" x14ac:dyDescent="0.25">
      <c r="A472" s="14" t="s">
        <v>4139</v>
      </c>
      <c r="B472" t="s">
        <v>37</v>
      </c>
      <c r="C472" s="14" t="s">
        <v>718</v>
      </c>
      <c r="D472" t="s">
        <v>719</v>
      </c>
      <c r="E472" t="str">
        <f t="shared" si="7"/>
        <v xml:space="preserve">Mr. Parsons Don </v>
      </c>
    </row>
    <row r="473" spans="1:5" x14ac:dyDescent="0.25">
      <c r="A473" s="14" t="s">
        <v>4140</v>
      </c>
      <c r="B473" t="s">
        <v>37</v>
      </c>
      <c r="C473" s="14" t="s">
        <v>720</v>
      </c>
      <c r="D473" t="s">
        <v>396</v>
      </c>
      <c r="E473" t="str">
        <f t="shared" si="7"/>
        <v xml:space="preserve">Mr. Raulli Chris </v>
      </c>
    </row>
    <row r="474" spans="1:5" x14ac:dyDescent="0.25">
      <c r="A474" s="14" t="s">
        <v>4141</v>
      </c>
      <c r="B474" t="s">
        <v>37</v>
      </c>
      <c r="C474" s="14" t="s">
        <v>425</v>
      </c>
      <c r="D474" t="s">
        <v>2816</v>
      </c>
      <c r="E474" t="str">
        <f t="shared" si="7"/>
        <v xml:space="preserve">Mr. Frome Gavin V. </v>
      </c>
    </row>
    <row r="475" spans="1:5" x14ac:dyDescent="0.25">
      <c r="A475" s="14" t="s">
        <v>4142</v>
      </c>
      <c r="B475" t="s">
        <v>37</v>
      </c>
      <c r="C475" s="14" t="s">
        <v>721</v>
      </c>
      <c r="D475" t="s">
        <v>3675</v>
      </c>
      <c r="E475" t="str">
        <f t="shared" si="7"/>
        <v xml:space="preserve">Mr. Sevcik DavID </v>
      </c>
    </row>
    <row r="476" spans="1:5" x14ac:dyDescent="0.25">
      <c r="A476" s="14" t="s">
        <v>4143</v>
      </c>
      <c r="B476" t="s">
        <v>37</v>
      </c>
      <c r="C476" s="14" t="s">
        <v>722</v>
      </c>
      <c r="D476" t="s">
        <v>723</v>
      </c>
      <c r="E476" t="str">
        <f t="shared" si="7"/>
        <v xml:space="preserve">Mr. Narang Jatin </v>
      </c>
    </row>
    <row r="477" spans="1:5" x14ac:dyDescent="0.25">
      <c r="A477" s="14" t="s">
        <v>4144</v>
      </c>
      <c r="B477" t="s">
        <v>37</v>
      </c>
      <c r="C477" s="14" t="s">
        <v>724</v>
      </c>
      <c r="D477" t="s">
        <v>2817</v>
      </c>
      <c r="E477" t="str">
        <f t="shared" si="7"/>
        <v xml:space="preserve">Mr. Royston J P. II </v>
      </c>
    </row>
    <row r="478" spans="1:5" x14ac:dyDescent="0.25">
      <c r="A478" s="14" t="s">
        <v>4145</v>
      </c>
      <c r="B478" t="s">
        <v>34</v>
      </c>
      <c r="C478" s="14" t="s">
        <v>725</v>
      </c>
      <c r="D478" t="s">
        <v>2818</v>
      </c>
      <c r="E478" t="str">
        <f t="shared" si="7"/>
        <v xml:space="preserve">Ms. Tieri Angela M. </v>
      </c>
    </row>
    <row r="479" spans="1:5" x14ac:dyDescent="0.25">
      <c r="A479" s="14" t="s">
        <v>4146</v>
      </c>
      <c r="B479" t="s">
        <v>37</v>
      </c>
      <c r="C479" s="14" t="s">
        <v>726</v>
      </c>
      <c r="D479" t="s">
        <v>2819</v>
      </c>
      <c r="E479" t="str">
        <f t="shared" si="7"/>
        <v xml:space="preserve">Mr. Whitney Blake K. </v>
      </c>
    </row>
    <row r="480" spans="1:5" x14ac:dyDescent="0.25">
      <c r="A480" s="14" t="s">
        <v>4147</v>
      </c>
      <c r="B480" t="s">
        <v>37</v>
      </c>
      <c r="C480" s="14" t="s">
        <v>728</v>
      </c>
      <c r="D480" t="s">
        <v>2820</v>
      </c>
      <c r="E480" t="str">
        <f t="shared" si="7"/>
        <v xml:space="preserve">Mr. Wandzilak Brian T. </v>
      </c>
    </row>
    <row r="481" spans="1:5" x14ac:dyDescent="0.25">
      <c r="A481" s="14" t="s">
        <v>4148</v>
      </c>
      <c r="B481" t="s">
        <v>37</v>
      </c>
      <c r="C481" s="14" t="s">
        <v>729</v>
      </c>
      <c r="D481" t="s">
        <v>730</v>
      </c>
      <c r="E481" t="str">
        <f t="shared" si="7"/>
        <v xml:space="preserve">Mr. Valenzona Damon </v>
      </c>
    </row>
    <row r="482" spans="1:5" x14ac:dyDescent="0.25">
      <c r="A482" s="14" t="s">
        <v>4149</v>
      </c>
      <c r="B482" t="s">
        <v>37</v>
      </c>
      <c r="C482" s="14" t="s">
        <v>731</v>
      </c>
      <c r="D482" t="s">
        <v>333</v>
      </c>
      <c r="E482" t="str">
        <f t="shared" si="7"/>
        <v xml:space="preserve">Mr. Young Jeffrey </v>
      </c>
    </row>
    <row r="483" spans="1:5" x14ac:dyDescent="0.25">
      <c r="A483" s="14" t="s">
        <v>4150</v>
      </c>
      <c r="B483" t="s">
        <v>37</v>
      </c>
      <c r="C483" s="14" t="s">
        <v>732</v>
      </c>
      <c r="D483" t="s">
        <v>2821</v>
      </c>
      <c r="E483" t="str">
        <f t="shared" si="7"/>
        <v xml:space="preserve">Mr. Richards Malcolm J. </v>
      </c>
    </row>
    <row r="484" spans="1:5" x14ac:dyDescent="0.25">
      <c r="A484" s="14" t="s">
        <v>4151</v>
      </c>
      <c r="B484" t="s">
        <v>34</v>
      </c>
      <c r="C484" s="14" t="s">
        <v>734</v>
      </c>
      <c r="D484" t="s">
        <v>2822</v>
      </c>
      <c r="E484" t="str">
        <f t="shared" si="7"/>
        <v xml:space="preserve">Ms. Alexson Margaret B. </v>
      </c>
    </row>
    <row r="485" spans="1:5" x14ac:dyDescent="0.25">
      <c r="A485" s="14" t="s">
        <v>4152</v>
      </c>
      <c r="B485" t="s">
        <v>34</v>
      </c>
      <c r="C485" s="14" t="s">
        <v>250</v>
      </c>
      <c r="D485" t="s">
        <v>735</v>
      </c>
      <c r="E485" t="str">
        <f t="shared" si="7"/>
        <v xml:space="preserve">Ms. Wright Helen </v>
      </c>
    </row>
    <row r="486" spans="1:5" x14ac:dyDescent="0.25">
      <c r="A486" s="14" t="s">
        <v>4153</v>
      </c>
      <c r="B486" t="s">
        <v>37</v>
      </c>
      <c r="C486" s="14" t="s">
        <v>736</v>
      </c>
      <c r="D486" t="s">
        <v>38</v>
      </c>
      <c r="E486" t="str">
        <f t="shared" si="7"/>
        <v xml:space="preserve">Mr. McKenna Matthew </v>
      </c>
    </row>
    <row r="487" spans="1:5" x14ac:dyDescent="0.25">
      <c r="A487" s="14" t="s">
        <v>4154</v>
      </c>
      <c r="B487" t="s">
        <v>37</v>
      </c>
      <c r="C487" s="14" t="s">
        <v>530</v>
      </c>
      <c r="D487" t="s">
        <v>155</v>
      </c>
      <c r="E487" t="str">
        <f t="shared" si="7"/>
        <v xml:space="preserve">Mr. Sallade Jeff </v>
      </c>
    </row>
    <row r="488" spans="1:5" x14ac:dyDescent="0.25">
      <c r="A488" s="14" t="s">
        <v>4155</v>
      </c>
      <c r="B488" t="s">
        <v>2823</v>
      </c>
      <c r="C488" s="14" t="s">
        <v>737</v>
      </c>
      <c r="D488" t="s">
        <v>2824</v>
      </c>
      <c r="E488" t="str">
        <f t="shared" si="7"/>
        <v xml:space="preserve">Mrs Argall .  Tara R </v>
      </c>
    </row>
    <row r="489" spans="1:5" x14ac:dyDescent="0.25">
      <c r="A489" s="14" t="s">
        <v>4156</v>
      </c>
      <c r="B489" t="s">
        <v>34</v>
      </c>
      <c r="C489" s="14" t="s">
        <v>739</v>
      </c>
      <c r="D489" t="s">
        <v>740</v>
      </c>
      <c r="E489" t="str">
        <f t="shared" si="7"/>
        <v xml:space="preserve">Ms. Patchell Kristin </v>
      </c>
    </row>
    <row r="490" spans="1:5" x14ac:dyDescent="0.25">
      <c r="A490" s="14" t="s">
        <v>4157</v>
      </c>
      <c r="B490" t="s">
        <v>37</v>
      </c>
      <c r="C490" s="14" t="s">
        <v>741</v>
      </c>
      <c r="D490" t="s">
        <v>257</v>
      </c>
      <c r="E490" t="str">
        <f t="shared" si="7"/>
        <v xml:space="preserve">Mr. Catoggio Timothy </v>
      </c>
    </row>
    <row r="491" spans="1:5" x14ac:dyDescent="0.25">
      <c r="A491" s="14" t="s">
        <v>4158</v>
      </c>
      <c r="B491" t="s">
        <v>37</v>
      </c>
      <c r="C491" s="14" t="s">
        <v>742</v>
      </c>
      <c r="D491" t="s">
        <v>47</v>
      </c>
      <c r="E491" t="str">
        <f t="shared" si="7"/>
        <v xml:space="preserve">Mr. Adams Scott </v>
      </c>
    </row>
    <row r="492" spans="1:5" x14ac:dyDescent="0.25">
      <c r="A492" s="14" t="s">
        <v>4159</v>
      </c>
      <c r="B492" t="s">
        <v>34</v>
      </c>
      <c r="C492" s="14" t="s">
        <v>743</v>
      </c>
      <c r="D492" t="s">
        <v>2825</v>
      </c>
      <c r="E492" t="str">
        <f t="shared" si="7"/>
        <v xml:space="preserve">Ms. Windt Carly E </v>
      </c>
    </row>
    <row r="493" spans="1:5" x14ac:dyDescent="0.25">
      <c r="A493" s="14" t="s">
        <v>4160</v>
      </c>
      <c r="B493" t="s">
        <v>34</v>
      </c>
      <c r="C493" s="14" t="s">
        <v>96</v>
      </c>
      <c r="D493" t="s">
        <v>744</v>
      </c>
      <c r="E493" t="str">
        <f t="shared" si="7"/>
        <v xml:space="preserve">Ms. Ryan Lisa </v>
      </c>
    </row>
    <row r="494" spans="1:5" x14ac:dyDescent="0.25">
      <c r="A494" s="14" t="s">
        <v>4161</v>
      </c>
      <c r="B494" t="s">
        <v>34</v>
      </c>
      <c r="C494" s="14" t="s">
        <v>745</v>
      </c>
      <c r="D494" t="s">
        <v>503</v>
      </c>
      <c r="E494" t="str">
        <f t="shared" si="7"/>
        <v xml:space="preserve">Ms. Marion Stacey </v>
      </c>
    </row>
    <row r="495" spans="1:5" x14ac:dyDescent="0.25">
      <c r="A495" s="14" t="s">
        <v>4162</v>
      </c>
      <c r="B495" t="s">
        <v>37</v>
      </c>
      <c r="C495" s="14" t="s">
        <v>746</v>
      </c>
      <c r="D495" t="s">
        <v>747</v>
      </c>
      <c r="E495" t="str">
        <f t="shared" si="7"/>
        <v xml:space="preserve">Mr. Raffetto Louis </v>
      </c>
    </row>
    <row r="496" spans="1:5" x14ac:dyDescent="0.25">
      <c r="A496" s="14" t="s">
        <v>4163</v>
      </c>
      <c r="B496" t="s">
        <v>37</v>
      </c>
      <c r="C496" s="14" t="s">
        <v>731</v>
      </c>
      <c r="D496" t="s">
        <v>2826</v>
      </c>
      <c r="E496" t="str">
        <f t="shared" si="7"/>
        <v xml:space="preserve">Mr. Young Brian R. </v>
      </c>
    </row>
    <row r="497" spans="1:5" x14ac:dyDescent="0.25">
      <c r="A497" s="14" t="s">
        <v>4164</v>
      </c>
      <c r="B497" t="s">
        <v>2823</v>
      </c>
      <c r="C497" s="14" t="s">
        <v>748</v>
      </c>
      <c r="D497" t="s">
        <v>2827</v>
      </c>
      <c r="E497" t="str">
        <f t="shared" si="7"/>
        <v xml:space="preserve">Mrs Oehlke .  Jessica </v>
      </c>
    </row>
    <row r="498" spans="1:5" x14ac:dyDescent="0.25">
      <c r="A498" s="14" t="s">
        <v>4165</v>
      </c>
      <c r="B498" t="s">
        <v>34</v>
      </c>
      <c r="C498" s="14" t="s">
        <v>749</v>
      </c>
      <c r="D498" t="s">
        <v>2828</v>
      </c>
      <c r="E498" t="str">
        <f t="shared" si="7"/>
        <v xml:space="preserve">Ms. Sudol Dawn M. </v>
      </c>
    </row>
    <row r="499" spans="1:5" x14ac:dyDescent="0.25">
      <c r="A499" s="14" t="s">
        <v>4166</v>
      </c>
      <c r="B499" t="s">
        <v>37</v>
      </c>
      <c r="C499" s="14" t="s">
        <v>2589</v>
      </c>
      <c r="D499" t="s">
        <v>396</v>
      </c>
      <c r="E499" t="str">
        <f t="shared" si="7"/>
        <v xml:space="preserve">Mr. Van Es Chris </v>
      </c>
    </row>
    <row r="500" spans="1:5" x14ac:dyDescent="0.25">
      <c r="A500" s="14" t="s">
        <v>4167</v>
      </c>
      <c r="B500" t="s">
        <v>34</v>
      </c>
      <c r="C500" s="14" t="s">
        <v>750</v>
      </c>
      <c r="D500" t="s">
        <v>751</v>
      </c>
      <c r="E500" t="str">
        <f t="shared" si="7"/>
        <v xml:space="preserve">Ms. Dolge Karen </v>
      </c>
    </row>
    <row r="501" spans="1:5" x14ac:dyDescent="0.25">
      <c r="A501" s="14" t="s">
        <v>4168</v>
      </c>
      <c r="B501" t="s">
        <v>34</v>
      </c>
      <c r="C501" s="14" t="s">
        <v>752</v>
      </c>
      <c r="D501" t="s">
        <v>197</v>
      </c>
      <c r="E501" t="str">
        <f t="shared" si="7"/>
        <v xml:space="preserve">Ms. Marlier Jessica </v>
      </c>
    </row>
    <row r="502" spans="1:5" x14ac:dyDescent="0.25">
      <c r="A502" s="14" t="s">
        <v>4169</v>
      </c>
      <c r="B502" t="s">
        <v>37</v>
      </c>
      <c r="C502" s="14" t="s">
        <v>753</v>
      </c>
      <c r="D502" t="s">
        <v>754</v>
      </c>
      <c r="E502" t="str">
        <f t="shared" si="7"/>
        <v xml:space="preserve">Mr. Girard Mathieu </v>
      </c>
    </row>
    <row r="503" spans="1:5" x14ac:dyDescent="0.25">
      <c r="A503" s="14" t="s">
        <v>4170</v>
      </c>
      <c r="B503" t="s">
        <v>37</v>
      </c>
      <c r="C503" s="14" t="s">
        <v>152</v>
      </c>
      <c r="D503" t="s">
        <v>2829</v>
      </c>
      <c r="E503" t="str">
        <f t="shared" si="7"/>
        <v xml:space="preserve">Mr. Lee Kam S. </v>
      </c>
    </row>
    <row r="504" spans="1:5" x14ac:dyDescent="0.25">
      <c r="A504" s="14" t="s">
        <v>4171</v>
      </c>
      <c r="B504" t="s">
        <v>34</v>
      </c>
      <c r="C504" s="14" t="s">
        <v>755</v>
      </c>
      <c r="D504" t="s">
        <v>2830</v>
      </c>
      <c r="E504" t="str">
        <f t="shared" si="7"/>
        <v xml:space="preserve">Ms. Hubbard Valerie A </v>
      </c>
    </row>
    <row r="505" spans="1:5" x14ac:dyDescent="0.25">
      <c r="A505" s="14" t="s">
        <v>4172</v>
      </c>
      <c r="B505" t="s">
        <v>34</v>
      </c>
      <c r="C505" s="14" t="s">
        <v>756</v>
      </c>
      <c r="D505" t="s">
        <v>2831</v>
      </c>
      <c r="E505" t="str">
        <f t="shared" si="7"/>
        <v xml:space="preserve">Ms. Koester Freya R </v>
      </c>
    </row>
    <row r="506" spans="1:5" x14ac:dyDescent="0.25">
      <c r="A506" s="14" t="s">
        <v>4173</v>
      </c>
      <c r="B506" t="s">
        <v>34</v>
      </c>
      <c r="C506" s="14" t="s">
        <v>757</v>
      </c>
      <c r="D506" t="s">
        <v>64</v>
      </c>
      <c r="E506" t="str">
        <f t="shared" si="7"/>
        <v xml:space="preserve">Ms. Matthews Jennifer </v>
      </c>
    </row>
    <row r="507" spans="1:5" x14ac:dyDescent="0.25">
      <c r="A507" s="14" t="s">
        <v>4174</v>
      </c>
      <c r="B507" t="s">
        <v>34</v>
      </c>
      <c r="C507" s="14" t="s">
        <v>758</v>
      </c>
      <c r="D507" t="s">
        <v>759</v>
      </c>
      <c r="E507" t="str">
        <f t="shared" si="7"/>
        <v xml:space="preserve">Ms. Rubinich Kara </v>
      </c>
    </row>
    <row r="508" spans="1:5" x14ac:dyDescent="0.25">
      <c r="A508" s="14" t="s">
        <v>4175</v>
      </c>
      <c r="B508" t="s">
        <v>37</v>
      </c>
      <c r="C508" s="14" t="s">
        <v>760</v>
      </c>
      <c r="D508" t="s">
        <v>2832</v>
      </c>
      <c r="E508" t="str">
        <f t="shared" si="7"/>
        <v xml:space="preserve">Mr. Alban Bradley A. </v>
      </c>
    </row>
    <row r="509" spans="1:5" x14ac:dyDescent="0.25">
      <c r="A509" s="14" t="s">
        <v>4176</v>
      </c>
      <c r="B509" t="s">
        <v>37</v>
      </c>
      <c r="C509" s="14" t="s">
        <v>761</v>
      </c>
      <c r="D509" t="s">
        <v>90</v>
      </c>
      <c r="E509" t="str">
        <f t="shared" si="7"/>
        <v xml:space="preserve">Mr. Corcoran Brendan </v>
      </c>
    </row>
    <row r="510" spans="1:5" x14ac:dyDescent="0.25">
      <c r="A510" s="14" t="s">
        <v>4177</v>
      </c>
      <c r="B510" t="s">
        <v>34</v>
      </c>
      <c r="C510" s="14" t="s">
        <v>762</v>
      </c>
      <c r="D510" t="s">
        <v>2833</v>
      </c>
      <c r="E510" t="str">
        <f t="shared" si="7"/>
        <v xml:space="preserve">Ms. Sargent Amber R </v>
      </c>
    </row>
    <row r="511" spans="1:5" x14ac:dyDescent="0.25">
      <c r="A511" s="14" t="s">
        <v>4178</v>
      </c>
      <c r="B511" t="s">
        <v>37</v>
      </c>
      <c r="C511" s="14" t="s">
        <v>764</v>
      </c>
      <c r="D511" t="s">
        <v>2834</v>
      </c>
      <c r="E511" t="str">
        <f t="shared" si="7"/>
        <v xml:space="preserve">Mr. Watson Sean K </v>
      </c>
    </row>
    <row r="512" spans="1:5" x14ac:dyDescent="0.25">
      <c r="A512" s="14" t="s">
        <v>4179</v>
      </c>
      <c r="B512" t="s">
        <v>37</v>
      </c>
      <c r="C512" s="14" t="s">
        <v>765</v>
      </c>
      <c r="D512" t="s">
        <v>389</v>
      </c>
      <c r="E512" t="str">
        <f t="shared" si="7"/>
        <v xml:space="preserve">Mr. Esponda Rick </v>
      </c>
    </row>
    <row r="513" spans="1:5" x14ac:dyDescent="0.25">
      <c r="A513" s="14" t="s">
        <v>4180</v>
      </c>
      <c r="B513" t="s">
        <v>37</v>
      </c>
      <c r="C513" s="14" t="s">
        <v>766</v>
      </c>
      <c r="D513" t="s">
        <v>38</v>
      </c>
      <c r="E513" t="str">
        <f t="shared" si="7"/>
        <v xml:space="preserve">Mr. Krall Matthew </v>
      </c>
    </row>
    <row r="514" spans="1:5" x14ac:dyDescent="0.25">
      <c r="A514" s="14" t="s">
        <v>4181</v>
      </c>
      <c r="B514" t="s">
        <v>37</v>
      </c>
      <c r="C514" s="14" t="s">
        <v>767</v>
      </c>
      <c r="D514" t="s">
        <v>768</v>
      </c>
      <c r="E514" t="str">
        <f t="shared" si="7"/>
        <v xml:space="preserve">Mr. Poskin Brady </v>
      </c>
    </row>
    <row r="515" spans="1:5" x14ac:dyDescent="0.25">
      <c r="A515" s="14" t="s">
        <v>4182</v>
      </c>
      <c r="B515" t="s">
        <v>34</v>
      </c>
      <c r="C515" s="14" t="s">
        <v>769</v>
      </c>
      <c r="D515" t="s">
        <v>770</v>
      </c>
      <c r="E515" t="str">
        <f t="shared" ref="E515:E578" si="8">CONCATENATE(B515," ",C515," ",D515," ")</f>
        <v xml:space="preserve">Ms. Halfmann Kameko </v>
      </c>
    </row>
    <row r="516" spans="1:5" x14ac:dyDescent="0.25">
      <c r="A516" s="14" t="s">
        <v>4183</v>
      </c>
      <c r="B516" t="s">
        <v>37</v>
      </c>
      <c r="C516" s="14" t="s">
        <v>771</v>
      </c>
      <c r="D516" t="s">
        <v>2835</v>
      </c>
      <c r="E516" t="str">
        <f t="shared" si="8"/>
        <v xml:space="preserve">Mr. Klapper Jeremy A </v>
      </c>
    </row>
    <row r="517" spans="1:5" x14ac:dyDescent="0.25">
      <c r="A517" s="14" t="s">
        <v>4184</v>
      </c>
      <c r="B517" t="s">
        <v>37</v>
      </c>
      <c r="C517" s="14" t="s">
        <v>251</v>
      </c>
      <c r="D517" t="s">
        <v>148</v>
      </c>
      <c r="E517" t="str">
        <f t="shared" si="8"/>
        <v xml:space="preserve">Mr. George Daniel </v>
      </c>
    </row>
    <row r="518" spans="1:5" x14ac:dyDescent="0.25">
      <c r="A518" s="14" t="s">
        <v>4185</v>
      </c>
      <c r="B518" t="s">
        <v>34</v>
      </c>
      <c r="C518" s="14" t="s">
        <v>772</v>
      </c>
      <c r="D518" t="s">
        <v>215</v>
      </c>
      <c r="E518" t="str">
        <f t="shared" si="8"/>
        <v xml:space="preserve">Ms. Hicks Amanda </v>
      </c>
    </row>
    <row r="519" spans="1:5" x14ac:dyDescent="0.25">
      <c r="A519" s="14" t="s">
        <v>4186</v>
      </c>
      <c r="B519" t="s">
        <v>34</v>
      </c>
      <c r="C519" s="14" t="s">
        <v>773</v>
      </c>
      <c r="D519" t="s">
        <v>751</v>
      </c>
      <c r="E519" t="str">
        <f t="shared" si="8"/>
        <v xml:space="preserve">Ms. Lockyer Karen </v>
      </c>
    </row>
    <row r="520" spans="1:5" x14ac:dyDescent="0.25">
      <c r="A520" s="14" t="s">
        <v>4187</v>
      </c>
      <c r="B520" t="s">
        <v>37</v>
      </c>
      <c r="C520" s="14" t="s">
        <v>774</v>
      </c>
      <c r="D520" t="s">
        <v>630</v>
      </c>
      <c r="E520" t="str">
        <f t="shared" si="8"/>
        <v xml:space="preserve">Mr. Byrnes Gregory </v>
      </c>
    </row>
    <row r="521" spans="1:5" x14ac:dyDescent="0.25">
      <c r="A521" s="14" t="s">
        <v>4188</v>
      </c>
      <c r="B521" t="s">
        <v>34</v>
      </c>
      <c r="C521" s="14" t="s">
        <v>775</v>
      </c>
      <c r="D521" t="s">
        <v>776</v>
      </c>
      <c r="E521" t="str">
        <f t="shared" si="8"/>
        <v xml:space="preserve">Ms. Norris Sabine </v>
      </c>
    </row>
    <row r="522" spans="1:5" x14ac:dyDescent="0.25">
      <c r="A522" s="14" t="s">
        <v>4189</v>
      </c>
      <c r="B522" t="s">
        <v>37</v>
      </c>
      <c r="C522" s="14" t="s">
        <v>777</v>
      </c>
      <c r="D522" t="s">
        <v>778</v>
      </c>
      <c r="E522" t="str">
        <f t="shared" si="8"/>
        <v xml:space="preserve">Mr. Darda Joseph </v>
      </c>
    </row>
    <row r="523" spans="1:5" x14ac:dyDescent="0.25">
      <c r="A523" s="14" t="s">
        <v>4190</v>
      </c>
      <c r="B523" t="s">
        <v>37</v>
      </c>
      <c r="C523" s="14" t="s">
        <v>779</v>
      </c>
      <c r="D523" t="s">
        <v>79</v>
      </c>
      <c r="E523" t="str">
        <f t="shared" si="8"/>
        <v xml:space="preserve">Mr. Otstot Adam </v>
      </c>
    </row>
    <row r="524" spans="1:5" x14ac:dyDescent="0.25">
      <c r="A524" s="14" t="s">
        <v>4191</v>
      </c>
      <c r="B524" t="s">
        <v>34</v>
      </c>
      <c r="C524" s="14" t="s">
        <v>780</v>
      </c>
      <c r="D524" t="s">
        <v>2836</v>
      </c>
      <c r="E524" t="str">
        <f t="shared" si="8"/>
        <v xml:space="preserve">Ms. Bowley Karolyn A </v>
      </c>
    </row>
    <row r="525" spans="1:5" x14ac:dyDescent="0.25">
      <c r="A525" s="14" t="s">
        <v>4192</v>
      </c>
      <c r="B525" t="s">
        <v>2823</v>
      </c>
      <c r="C525" s="14" t="s">
        <v>781</v>
      </c>
      <c r="D525" t="s">
        <v>2837</v>
      </c>
      <c r="E525" t="str">
        <f t="shared" si="8"/>
        <v xml:space="preserve">Mrs Rogers .  Anita L. </v>
      </c>
    </row>
    <row r="526" spans="1:5" x14ac:dyDescent="0.25">
      <c r="A526" s="14" t="s">
        <v>4193</v>
      </c>
      <c r="B526" t="s">
        <v>34</v>
      </c>
      <c r="C526" s="14" t="s">
        <v>782</v>
      </c>
      <c r="D526" t="s">
        <v>2838</v>
      </c>
      <c r="E526" t="str">
        <f t="shared" si="8"/>
        <v xml:space="preserve">Ms. Mclaughlin Laura E. </v>
      </c>
    </row>
    <row r="527" spans="1:5" x14ac:dyDescent="0.25">
      <c r="A527" s="14" t="s">
        <v>4194</v>
      </c>
      <c r="B527" t="s">
        <v>34</v>
      </c>
      <c r="C527" s="14" t="s">
        <v>784</v>
      </c>
      <c r="D527" t="s">
        <v>341</v>
      </c>
      <c r="E527" t="str">
        <f t="shared" si="8"/>
        <v xml:space="preserve">Ms. Ziegler Sarah </v>
      </c>
    </row>
    <row r="528" spans="1:5" x14ac:dyDescent="0.25">
      <c r="A528" s="14" t="s">
        <v>4195</v>
      </c>
      <c r="B528" t="s">
        <v>2823</v>
      </c>
      <c r="C528" s="14" t="s">
        <v>785</v>
      </c>
      <c r="D528" t="s">
        <v>2839</v>
      </c>
      <c r="E528" t="str">
        <f t="shared" si="8"/>
        <v xml:space="preserve">Mrs Hughey .  Ashley E </v>
      </c>
    </row>
    <row r="529" spans="1:5" x14ac:dyDescent="0.25">
      <c r="A529" s="14" t="s">
        <v>4196</v>
      </c>
      <c r="B529" t="s">
        <v>34</v>
      </c>
      <c r="C529" s="14" t="s">
        <v>786</v>
      </c>
      <c r="D529" t="s">
        <v>132</v>
      </c>
      <c r="E529" t="str">
        <f t="shared" si="8"/>
        <v xml:space="preserve">Ms. Knast Lindsey </v>
      </c>
    </row>
    <row r="530" spans="1:5" x14ac:dyDescent="0.25">
      <c r="A530" s="14" t="s">
        <v>4197</v>
      </c>
      <c r="B530" t="s">
        <v>37</v>
      </c>
      <c r="C530" s="14" t="s">
        <v>787</v>
      </c>
      <c r="D530" t="s">
        <v>438</v>
      </c>
      <c r="E530" t="str">
        <f t="shared" si="8"/>
        <v xml:space="preserve">Mr. Stob Alan </v>
      </c>
    </row>
    <row r="531" spans="1:5" x14ac:dyDescent="0.25">
      <c r="A531" s="14" t="s">
        <v>4198</v>
      </c>
      <c r="B531" t="s">
        <v>37</v>
      </c>
      <c r="C531" s="14" t="s">
        <v>788</v>
      </c>
      <c r="D531" t="s">
        <v>2840</v>
      </c>
      <c r="E531" t="str">
        <f t="shared" si="8"/>
        <v xml:space="preserve">Mr. Jensen Dan R. </v>
      </c>
    </row>
    <row r="532" spans="1:5" x14ac:dyDescent="0.25">
      <c r="A532" s="14" t="s">
        <v>4199</v>
      </c>
      <c r="B532" t="s">
        <v>34</v>
      </c>
      <c r="C532" s="14" t="s">
        <v>789</v>
      </c>
      <c r="D532" t="s">
        <v>140</v>
      </c>
      <c r="E532" t="str">
        <f t="shared" si="8"/>
        <v xml:space="preserve">Ms. Mutter Katie </v>
      </c>
    </row>
    <row r="533" spans="1:5" x14ac:dyDescent="0.25">
      <c r="A533" s="14" t="s">
        <v>4200</v>
      </c>
      <c r="B533" t="s">
        <v>37</v>
      </c>
      <c r="C533" s="14" t="s">
        <v>790</v>
      </c>
      <c r="D533" t="s">
        <v>76</v>
      </c>
      <c r="E533" t="str">
        <f t="shared" si="8"/>
        <v xml:space="preserve">Mr. Ahern Eric </v>
      </c>
    </row>
    <row r="534" spans="1:5" x14ac:dyDescent="0.25">
      <c r="A534" s="14" t="s">
        <v>4201</v>
      </c>
      <c r="B534" t="s">
        <v>34</v>
      </c>
      <c r="C534" s="14" t="s">
        <v>791</v>
      </c>
      <c r="D534" t="s">
        <v>792</v>
      </c>
      <c r="E534" t="str">
        <f t="shared" si="8"/>
        <v xml:space="preserve">Ms. Chviruk Cathryn </v>
      </c>
    </row>
    <row r="535" spans="1:5" x14ac:dyDescent="0.25">
      <c r="A535" s="14" t="s">
        <v>4202</v>
      </c>
      <c r="B535" t="s">
        <v>37</v>
      </c>
      <c r="C535" s="14" t="s">
        <v>793</v>
      </c>
      <c r="D535" t="s">
        <v>90</v>
      </c>
      <c r="E535" t="str">
        <f t="shared" si="8"/>
        <v xml:space="preserve">Mr. Meehan Brendan </v>
      </c>
    </row>
    <row r="536" spans="1:5" x14ac:dyDescent="0.25">
      <c r="A536" s="14" t="s">
        <v>4203</v>
      </c>
      <c r="B536" t="s">
        <v>34</v>
      </c>
      <c r="C536" s="14" t="s">
        <v>794</v>
      </c>
      <c r="D536" t="s">
        <v>795</v>
      </c>
      <c r="E536" t="str">
        <f t="shared" si="8"/>
        <v xml:space="preserve">Ms. Gammon Shauna </v>
      </c>
    </row>
    <row r="537" spans="1:5" x14ac:dyDescent="0.25">
      <c r="A537" s="14" t="s">
        <v>4204</v>
      </c>
      <c r="B537" t="s">
        <v>37</v>
      </c>
      <c r="C537" s="14" t="s">
        <v>152</v>
      </c>
      <c r="D537" t="s">
        <v>796</v>
      </c>
      <c r="E537" t="str">
        <f t="shared" si="8"/>
        <v xml:space="preserve">Mr. Lee Terence </v>
      </c>
    </row>
    <row r="538" spans="1:5" x14ac:dyDescent="0.25">
      <c r="A538" s="14" t="s">
        <v>4205</v>
      </c>
      <c r="B538" t="s">
        <v>34</v>
      </c>
      <c r="C538" s="14" t="s">
        <v>797</v>
      </c>
      <c r="D538" t="s">
        <v>798</v>
      </c>
      <c r="E538" t="str">
        <f t="shared" si="8"/>
        <v xml:space="preserve">Ms. Franco Marisol </v>
      </c>
    </row>
    <row r="539" spans="1:5" x14ac:dyDescent="0.25">
      <c r="A539" s="14" t="s">
        <v>4206</v>
      </c>
      <c r="B539" t="s">
        <v>34</v>
      </c>
      <c r="C539" s="14" t="s">
        <v>799</v>
      </c>
      <c r="D539" t="s">
        <v>448</v>
      </c>
      <c r="E539" t="str">
        <f t="shared" si="8"/>
        <v xml:space="preserve">Ms. Patterson Lindsay </v>
      </c>
    </row>
    <row r="540" spans="1:5" x14ac:dyDescent="0.25">
      <c r="A540" s="14" t="s">
        <v>4207</v>
      </c>
      <c r="B540" t="s">
        <v>34</v>
      </c>
      <c r="C540" s="14" t="s">
        <v>800</v>
      </c>
      <c r="D540" t="s">
        <v>140</v>
      </c>
      <c r="E540" t="str">
        <f t="shared" si="8"/>
        <v xml:space="preserve">Ms. Valdes Katie </v>
      </c>
    </row>
    <row r="541" spans="1:5" x14ac:dyDescent="0.25">
      <c r="A541" s="14" t="s">
        <v>4208</v>
      </c>
      <c r="B541" t="s">
        <v>37</v>
      </c>
      <c r="C541" s="14" t="s">
        <v>226</v>
      </c>
      <c r="D541" t="s">
        <v>148</v>
      </c>
      <c r="E541" t="str">
        <f t="shared" si="8"/>
        <v xml:space="preserve">Mr. Craig Daniel </v>
      </c>
    </row>
    <row r="542" spans="1:5" x14ac:dyDescent="0.25">
      <c r="A542" s="14" t="s">
        <v>4209</v>
      </c>
      <c r="B542" t="s">
        <v>37</v>
      </c>
      <c r="C542" s="14" t="s">
        <v>801</v>
      </c>
      <c r="D542" t="s">
        <v>2841</v>
      </c>
      <c r="E542" t="str">
        <f t="shared" si="8"/>
        <v xml:space="preserve">Mr. Whipple Brett W </v>
      </c>
    </row>
    <row r="543" spans="1:5" x14ac:dyDescent="0.25">
      <c r="A543" s="14" t="s">
        <v>4210</v>
      </c>
      <c r="B543" t="s">
        <v>37</v>
      </c>
      <c r="C543" s="14" t="s">
        <v>802</v>
      </c>
      <c r="D543" t="s">
        <v>2842</v>
      </c>
      <c r="E543" t="str">
        <f t="shared" si="8"/>
        <v xml:space="preserve">Mr. Marton Dylan J </v>
      </c>
    </row>
    <row r="544" spans="1:5" x14ac:dyDescent="0.25">
      <c r="A544" s="14" t="s">
        <v>4211</v>
      </c>
      <c r="B544" t="s">
        <v>34</v>
      </c>
      <c r="C544" s="14" t="s">
        <v>803</v>
      </c>
      <c r="D544" t="s">
        <v>242</v>
      </c>
      <c r="E544" t="str">
        <f t="shared" si="8"/>
        <v xml:space="preserve">Ms. Hildebrandt Elizabeth </v>
      </c>
    </row>
    <row r="545" spans="1:5" x14ac:dyDescent="0.25">
      <c r="A545" s="14" t="s">
        <v>4212</v>
      </c>
      <c r="B545" t="s">
        <v>34</v>
      </c>
      <c r="C545" s="14" t="s">
        <v>804</v>
      </c>
      <c r="D545" t="s">
        <v>2843</v>
      </c>
      <c r="E545" t="str">
        <f t="shared" si="8"/>
        <v xml:space="preserve">Ms. Biggs Brooke M. </v>
      </c>
    </row>
    <row r="546" spans="1:5" x14ac:dyDescent="0.25">
      <c r="A546" s="14" t="s">
        <v>4213</v>
      </c>
      <c r="B546" t="s">
        <v>2823</v>
      </c>
      <c r="C546" s="14" t="s">
        <v>805</v>
      </c>
      <c r="D546" t="s">
        <v>2844</v>
      </c>
      <c r="E546" t="str">
        <f t="shared" si="8"/>
        <v xml:space="preserve">Mrs Shigezumi .  Teiko </v>
      </c>
    </row>
    <row r="547" spans="1:5" x14ac:dyDescent="0.25">
      <c r="A547" s="14" t="s">
        <v>4214</v>
      </c>
      <c r="B547" t="s">
        <v>37</v>
      </c>
      <c r="C547" s="14" t="s">
        <v>806</v>
      </c>
      <c r="D547" t="s">
        <v>597</v>
      </c>
      <c r="E547" t="str">
        <f t="shared" si="8"/>
        <v xml:space="preserve">Mr. Meineke Zachary </v>
      </c>
    </row>
    <row r="548" spans="1:5" x14ac:dyDescent="0.25">
      <c r="A548" s="14" t="s">
        <v>4215</v>
      </c>
      <c r="B548" t="s">
        <v>34</v>
      </c>
      <c r="C548" s="14" t="s">
        <v>807</v>
      </c>
      <c r="D548" t="s">
        <v>808</v>
      </c>
      <c r="E548" t="str">
        <f t="shared" si="8"/>
        <v xml:space="preserve">Ms. Ludington Johannah </v>
      </c>
    </row>
    <row r="549" spans="1:5" x14ac:dyDescent="0.25">
      <c r="A549" s="14" t="s">
        <v>4216</v>
      </c>
      <c r="B549" t="s">
        <v>37</v>
      </c>
      <c r="C549" s="14" t="s">
        <v>809</v>
      </c>
      <c r="D549" t="s">
        <v>2845</v>
      </c>
      <c r="E549" t="str">
        <f t="shared" si="8"/>
        <v xml:space="preserve">Mr. Perrich Ryan A </v>
      </c>
    </row>
    <row r="550" spans="1:5" x14ac:dyDescent="0.25">
      <c r="A550" s="14" t="s">
        <v>4217</v>
      </c>
      <c r="B550" t="s">
        <v>37</v>
      </c>
      <c r="C550" s="14" t="s">
        <v>810</v>
      </c>
      <c r="D550" t="s">
        <v>2846</v>
      </c>
      <c r="E550" t="str">
        <f t="shared" si="8"/>
        <v xml:space="preserve">Mr. Cervantes Andres Sr. </v>
      </c>
    </row>
    <row r="551" spans="1:5" x14ac:dyDescent="0.25">
      <c r="A551" s="14" t="s">
        <v>4218</v>
      </c>
      <c r="B551" t="s">
        <v>37</v>
      </c>
      <c r="C551" s="14" t="s">
        <v>811</v>
      </c>
      <c r="D551" t="s">
        <v>512</v>
      </c>
      <c r="E551" t="str">
        <f t="shared" si="8"/>
        <v xml:space="preserve">Mr. Andrews Bryan </v>
      </c>
    </row>
    <row r="552" spans="1:5" x14ac:dyDescent="0.25">
      <c r="A552" s="14" t="s">
        <v>4219</v>
      </c>
      <c r="B552" t="s">
        <v>34</v>
      </c>
      <c r="C552" s="14" t="s">
        <v>812</v>
      </c>
      <c r="D552" t="s">
        <v>813</v>
      </c>
      <c r="E552" t="str">
        <f t="shared" si="8"/>
        <v xml:space="preserve">Ms. Ruvalcaba Lizette </v>
      </c>
    </row>
    <row r="553" spans="1:5" x14ac:dyDescent="0.25">
      <c r="A553" s="14" t="s">
        <v>4220</v>
      </c>
      <c r="B553" t="s">
        <v>37</v>
      </c>
      <c r="C553" s="14" t="s">
        <v>328</v>
      </c>
      <c r="D553" t="s">
        <v>719</v>
      </c>
      <c r="E553" t="str">
        <f t="shared" si="8"/>
        <v xml:space="preserve">Mr. King Don </v>
      </c>
    </row>
    <row r="554" spans="1:5" x14ac:dyDescent="0.25">
      <c r="A554" s="14" t="s">
        <v>4221</v>
      </c>
      <c r="B554" t="s">
        <v>37</v>
      </c>
      <c r="C554" s="14" t="s">
        <v>814</v>
      </c>
      <c r="D554" t="s">
        <v>815</v>
      </c>
      <c r="E554" t="str">
        <f t="shared" si="8"/>
        <v xml:space="preserve">Mr. Stone Jeb </v>
      </c>
    </row>
    <row r="555" spans="1:5" x14ac:dyDescent="0.25">
      <c r="A555" s="14" t="s">
        <v>4222</v>
      </c>
      <c r="B555" t="s">
        <v>34</v>
      </c>
      <c r="C555" s="14" t="s">
        <v>816</v>
      </c>
      <c r="D555" t="s">
        <v>2847</v>
      </c>
      <c r="E555" t="str">
        <f t="shared" si="8"/>
        <v xml:space="preserve">Ms. Campbell Amy R. </v>
      </c>
    </row>
    <row r="556" spans="1:5" x14ac:dyDescent="0.25">
      <c r="A556" s="14" t="s">
        <v>4223</v>
      </c>
      <c r="B556" t="s">
        <v>37</v>
      </c>
      <c r="C556" s="14" t="s">
        <v>817</v>
      </c>
      <c r="D556" t="s">
        <v>201</v>
      </c>
      <c r="E556" t="str">
        <f t="shared" si="8"/>
        <v xml:space="preserve">Mr. Asher Brian </v>
      </c>
    </row>
    <row r="557" spans="1:5" x14ac:dyDescent="0.25">
      <c r="A557" s="14" t="s">
        <v>4224</v>
      </c>
      <c r="B557" t="s">
        <v>37</v>
      </c>
      <c r="C557" s="14" t="s">
        <v>818</v>
      </c>
      <c r="D557" t="s">
        <v>2848</v>
      </c>
      <c r="E557" t="str">
        <f t="shared" si="8"/>
        <v xml:space="preserve">Mr. Mazzotta Mike G </v>
      </c>
    </row>
    <row r="558" spans="1:5" x14ac:dyDescent="0.25">
      <c r="A558" s="14" t="s">
        <v>4225</v>
      </c>
      <c r="B558" t="s">
        <v>34</v>
      </c>
      <c r="C558" s="14" t="s">
        <v>819</v>
      </c>
      <c r="D558" t="s">
        <v>2849</v>
      </c>
      <c r="E558" t="str">
        <f t="shared" si="8"/>
        <v xml:space="preserve">Ms. Huttl Simonezitrone Sr. </v>
      </c>
    </row>
    <row r="559" spans="1:5" x14ac:dyDescent="0.25">
      <c r="A559" s="14" t="s">
        <v>4226</v>
      </c>
      <c r="B559" t="s">
        <v>37</v>
      </c>
      <c r="C559" s="14" t="s">
        <v>820</v>
      </c>
      <c r="D559" t="s">
        <v>191</v>
      </c>
      <c r="E559" t="str">
        <f t="shared" si="8"/>
        <v xml:space="preserve">Mr. Ferron Nicholas </v>
      </c>
    </row>
    <row r="560" spans="1:5" x14ac:dyDescent="0.25">
      <c r="A560" s="14" t="s">
        <v>4227</v>
      </c>
      <c r="B560" t="s">
        <v>34</v>
      </c>
      <c r="C560" s="14" t="s">
        <v>821</v>
      </c>
      <c r="D560" t="s">
        <v>2850</v>
      </c>
      <c r="E560" t="str">
        <f t="shared" si="8"/>
        <v xml:space="preserve">Ms. Colarusso Angela M </v>
      </c>
    </row>
    <row r="561" spans="1:5" x14ac:dyDescent="0.25">
      <c r="A561" s="14" t="s">
        <v>4228</v>
      </c>
      <c r="B561" t="s">
        <v>37</v>
      </c>
      <c r="C561" s="14" t="s">
        <v>822</v>
      </c>
      <c r="D561" t="s">
        <v>823</v>
      </c>
      <c r="E561" t="str">
        <f t="shared" si="8"/>
        <v xml:space="preserve">Mr. Pearlman Oz </v>
      </c>
    </row>
    <row r="562" spans="1:5" x14ac:dyDescent="0.25">
      <c r="A562" s="14" t="s">
        <v>4229</v>
      </c>
      <c r="B562" t="s">
        <v>34</v>
      </c>
      <c r="C562" s="14" t="s">
        <v>824</v>
      </c>
      <c r="D562" t="s">
        <v>2851</v>
      </c>
      <c r="E562" t="str">
        <f t="shared" si="8"/>
        <v xml:space="preserve">Ms. O'Mara Erin M. </v>
      </c>
    </row>
    <row r="563" spans="1:5" x14ac:dyDescent="0.25">
      <c r="A563" s="14" t="s">
        <v>4230</v>
      </c>
      <c r="B563" t="s">
        <v>37</v>
      </c>
      <c r="C563" s="14" t="s">
        <v>825</v>
      </c>
      <c r="D563" t="s">
        <v>2852</v>
      </c>
      <c r="E563" t="str">
        <f t="shared" si="8"/>
        <v xml:space="preserve">Mr. Niska Bobby E. </v>
      </c>
    </row>
    <row r="564" spans="1:5" x14ac:dyDescent="0.25">
      <c r="A564" s="14" t="s">
        <v>4231</v>
      </c>
      <c r="B564" t="s">
        <v>37</v>
      </c>
      <c r="C564" s="14" t="s">
        <v>826</v>
      </c>
      <c r="D564" t="s">
        <v>2853</v>
      </c>
      <c r="E564" t="str">
        <f t="shared" si="8"/>
        <v xml:space="preserve">Mr. Schlich Daniel P. </v>
      </c>
    </row>
    <row r="565" spans="1:5" x14ac:dyDescent="0.25">
      <c r="A565" s="14" t="s">
        <v>4232</v>
      </c>
      <c r="B565" t="s">
        <v>34</v>
      </c>
      <c r="C565" s="14" t="s">
        <v>4233</v>
      </c>
      <c r="D565" t="s">
        <v>2854</v>
      </c>
      <c r="E565" t="str">
        <f t="shared" si="8"/>
        <v xml:space="preserve">Ms. ZIDek Marie E. </v>
      </c>
    </row>
    <row r="566" spans="1:5" x14ac:dyDescent="0.25">
      <c r="A566" s="14" t="s">
        <v>4234</v>
      </c>
      <c r="B566" t="s">
        <v>2823</v>
      </c>
      <c r="C566" s="14" t="s">
        <v>827</v>
      </c>
      <c r="D566" t="s">
        <v>2855</v>
      </c>
      <c r="E566" t="str">
        <f t="shared" si="8"/>
        <v xml:space="preserve">Mrs Ellgass .  Katie </v>
      </c>
    </row>
    <row r="567" spans="1:5" x14ac:dyDescent="0.25">
      <c r="A567" s="14" t="s">
        <v>4235</v>
      </c>
      <c r="B567" t="s">
        <v>37</v>
      </c>
      <c r="C567" s="14" t="s">
        <v>828</v>
      </c>
      <c r="D567" t="s">
        <v>2856</v>
      </c>
      <c r="E567" t="str">
        <f t="shared" si="8"/>
        <v xml:space="preserve">Mr. Lowe Eric D </v>
      </c>
    </row>
    <row r="568" spans="1:5" x14ac:dyDescent="0.25">
      <c r="A568" s="14" t="s">
        <v>4236</v>
      </c>
      <c r="B568" t="s">
        <v>34</v>
      </c>
      <c r="C568" s="14" t="s">
        <v>829</v>
      </c>
      <c r="D568" t="s">
        <v>738</v>
      </c>
      <c r="E568" t="str">
        <f t="shared" si="8"/>
        <v xml:space="preserve">Ms. Malone Tara </v>
      </c>
    </row>
    <row r="569" spans="1:5" x14ac:dyDescent="0.25">
      <c r="A569" s="14" t="s">
        <v>4237</v>
      </c>
      <c r="B569" t="s">
        <v>34</v>
      </c>
      <c r="C569" s="14" t="s">
        <v>830</v>
      </c>
      <c r="D569" t="s">
        <v>2857</v>
      </c>
      <c r="E569" t="str">
        <f t="shared" si="8"/>
        <v xml:space="preserve">Ms. Dumke Haley L </v>
      </c>
    </row>
    <row r="570" spans="1:5" x14ac:dyDescent="0.25">
      <c r="A570" s="14" t="s">
        <v>4238</v>
      </c>
      <c r="B570" t="s">
        <v>34</v>
      </c>
      <c r="C570" s="14" t="s">
        <v>832</v>
      </c>
      <c r="D570" t="s">
        <v>2858</v>
      </c>
      <c r="E570" t="str">
        <f t="shared" si="8"/>
        <v xml:space="preserve">Ms. Strong Kayla B. </v>
      </c>
    </row>
    <row r="571" spans="1:5" x14ac:dyDescent="0.25">
      <c r="A571" s="14" t="s">
        <v>4239</v>
      </c>
      <c r="B571" t="s">
        <v>37</v>
      </c>
      <c r="C571" s="14" t="s">
        <v>833</v>
      </c>
      <c r="D571" t="s">
        <v>2859</v>
      </c>
      <c r="E571" t="str">
        <f t="shared" si="8"/>
        <v xml:space="preserve">Mr. Ferguson Mark D. </v>
      </c>
    </row>
    <row r="572" spans="1:5" x14ac:dyDescent="0.25">
      <c r="A572" s="14" t="s">
        <v>4240</v>
      </c>
      <c r="B572" t="s">
        <v>37</v>
      </c>
      <c r="C572" s="14" t="s">
        <v>834</v>
      </c>
      <c r="D572" t="s">
        <v>2860</v>
      </c>
      <c r="E572" t="str">
        <f t="shared" si="8"/>
        <v xml:space="preserve">Mr. Klein Patrick J. </v>
      </c>
    </row>
    <row r="573" spans="1:5" x14ac:dyDescent="0.25">
      <c r="A573" s="14" t="s">
        <v>4241</v>
      </c>
      <c r="B573" t="s">
        <v>37</v>
      </c>
      <c r="C573" s="14" t="s">
        <v>835</v>
      </c>
      <c r="D573" t="s">
        <v>362</v>
      </c>
      <c r="E573" t="str">
        <f t="shared" si="8"/>
        <v xml:space="preserve">Mr. Eusebio Alejandro </v>
      </c>
    </row>
    <row r="574" spans="1:5" x14ac:dyDescent="0.25">
      <c r="A574" s="14" t="s">
        <v>4242</v>
      </c>
      <c r="B574" t="s">
        <v>2823</v>
      </c>
      <c r="C574" s="14" t="s">
        <v>836</v>
      </c>
      <c r="D574" t="s">
        <v>2861</v>
      </c>
      <c r="E574" t="str">
        <f t="shared" si="8"/>
        <v xml:space="preserve">Mrs Szolosi .  Beth A </v>
      </c>
    </row>
    <row r="575" spans="1:5" x14ac:dyDescent="0.25">
      <c r="A575" s="14" t="s">
        <v>4243</v>
      </c>
      <c r="B575" t="s">
        <v>37</v>
      </c>
      <c r="C575" s="14" t="s">
        <v>838</v>
      </c>
      <c r="D575" t="s">
        <v>2862</v>
      </c>
      <c r="E575" t="str">
        <f t="shared" si="8"/>
        <v xml:space="preserve">Mr. Butler Jason R </v>
      </c>
    </row>
    <row r="576" spans="1:5" x14ac:dyDescent="0.25">
      <c r="A576" s="14" t="s">
        <v>4244</v>
      </c>
      <c r="B576" t="s">
        <v>37</v>
      </c>
      <c r="C576" s="14" t="s">
        <v>839</v>
      </c>
      <c r="D576" t="s">
        <v>840</v>
      </c>
      <c r="E576" t="str">
        <f t="shared" si="8"/>
        <v xml:space="preserve">Mr. Fukuchi Yoshinori </v>
      </c>
    </row>
    <row r="577" spans="1:5" x14ac:dyDescent="0.25">
      <c r="A577" s="14" t="s">
        <v>4245</v>
      </c>
      <c r="B577" t="s">
        <v>34</v>
      </c>
      <c r="C577" s="14" t="s">
        <v>841</v>
      </c>
      <c r="D577" t="s">
        <v>2863</v>
      </c>
      <c r="E577" t="str">
        <f t="shared" si="8"/>
        <v xml:space="preserve">Ms. Drucker Adrienne G. </v>
      </c>
    </row>
    <row r="578" spans="1:5" x14ac:dyDescent="0.25">
      <c r="A578" s="14" t="s">
        <v>4246</v>
      </c>
      <c r="B578" t="s">
        <v>2823</v>
      </c>
      <c r="C578" s="14" t="s">
        <v>842</v>
      </c>
      <c r="D578" t="s">
        <v>2864</v>
      </c>
      <c r="E578" t="str">
        <f t="shared" si="8"/>
        <v xml:space="preserve">Mrs Aziz .  Meredith </v>
      </c>
    </row>
    <row r="579" spans="1:5" x14ac:dyDescent="0.25">
      <c r="A579" s="14" t="s">
        <v>4247</v>
      </c>
      <c r="B579" t="s">
        <v>37</v>
      </c>
      <c r="C579" s="14" t="s">
        <v>843</v>
      </c>
      <c r="D579" t="s">
        <v>844</v>
      </c>
      <c r="E579" t="str">
        <f t="shared" ref="E579:E642" si="9">CONCATENATE(B579," ",C579," ",D579," ")</f>
        <v xml:space="preserve">Mr. Pak Junyong </v>
      </c>
    </row>
    <row r="580" spans="1:5" x14ac:dyDescent="0.25">
      <c r="A580" s="14" t="s">
        <v>4248</v>
      </c>
      <c r="B580" t="s">
        <v>34</v>
      </c>
      <c r="C580" s="14" t="s">
        <v>845</v>
      </c>
      <c r="D580" t="s">
        <v>2865</v>
      </c>
      <c r="E580" t="str">
        <f t="shared" si="9"/>
        <v xml:space="preserve">Ms. Kieta Kristen A. </v>
      </c>
    </row>
    <row r="581" spans="1:5" x14ac:dyDescent="0.25">
      <c r="A581" s="14" t="s">
        <v>4249</v>
      </c>
      <c r="B581" t="s">
        <v>34</v>
      </c>
      <c r="C581" s="14" t="s">
        <v>847</v>
      </c>
      <c r="D581" t="s">
        <v>2866</v>
      </c>
      <c r="E581" t="str">
        <f t="shared" si="9"/>
        <v xml:space="preserve">Ms. Velez Maria I. </v>
      </c>
    </row>
    <row r="582" spans="1:5" x14ac:dyDescent="0.25">
      <c r="A582" s="14" t="s">
        <v>4250</v>
      </c>
      <c r="B582" t="s">
        <v>37</v>
      </c>
      <c r="C582" s="14" t="s">
        <v>848</v>
      </c>
      <c r="D582" t="s">
        <v>849</v>
      </c>
      <c r="E582" t="str">
        <f t="shared" si="9"/>
        <v xml:space="preserve">Mr. Bussiere Jonathan </v>
      </c>
    </row>
    <row r="583" spans="1:5" x14ac:dyDescent="0.25">
      <c r="A583" s="14" t="s">
        <v>4251</v>
      </c>
      <c r="B583" t="s">
        <v>37</v>
      </c>
      <c r="C583" s="14" t="s">
        <v>850</v>
      </c>
      <c r="D583" t="s">
        <v>40</v>
      </c>
      <c r="E583" t="str">
        <f t="shared" si="9"/>
        <v xml:space="preserve">Mr. McCartney Phil </v>
      </c>
    </row>
    <row r="584" spans="1:5" x14ac:dyDescent="0.25">
      <c r="A584" s="14" t="s">
        <v>4252</v>
      </c>
      <c r="B584" t="s">
        <v>34</v>
      </c>
      <c r="C584" s="14" t="s">
        <v>851</v>
      </c>
      <c r="D584" t="s">
        <v>2867</v>
      </c>
      <c r="E584" t="str">
        <f t="shared" si="9"/>
        <v xml:space="preserve">Ms. Bambauer Benjamina C </v>
      </c>
    </row>
    <row r="585" spans="1:5" x14ac:dyDescent="0.25">
      <c r="A585" s="14" t="s">
        <v>4253</v>
      </c>
      <c r="B585" t="s">
        <v>37</v>
      </c>
      <c r="C585" s="14" t="s">
        <v>852</v>
      </c>
      <c r="D585" t="s">
        <v>356</v>
      </c>
      <c r="E585" t="str">
        <f t="shared" si="9"/>
        <v xml:space="preserve">Mr. Mertz Christopher </v>
      </c>
    </row>
    <row r="586" spans="1:5" x14ac:dyDescent="0.25">
      <c r="A586" s="14" t="s">
        <v>4254</v>
      </c>
      <c r="B586" t="s">
        <v>34</v>
      </c>
      <c r="C586" s="14" t="s">
        <v>853</v>
      </c>
      <c r="D586" t="s">
        <v>2868</v>
      </c>
      <c r="E586" t="str">
        <f t="shared" si="9"/>
        <v xml:space="preserve">Ms. Mason Alison B </v>
      </c>
    </row>
    <row r="587" spans="1:5" x14ac:dyDescent="0.25">
      <c r="A587" s="14" t="s">
        <v>4255</v>
      </c>
      <c r="B587" t="s">
        <v>34</v>
      </c>
      <c r="C587" s="14" t="s">
        <v>855</v>
      </c>
      <c r="D587" t="s">
        <v>583</v>
      </c>
      <c r="E587" t="str">
        <f t="shared" si="9"/>
        <v xml:space="preserve">Ms. Rotich Caroline </v>
      </c>
    </row>
    <row r="588" spans="1:5" x14ac:dyDescent="0.25">
      <c r="A588" s="14" t="s">
        <v>4256</v>
      </c>
      <c r="B588" t="s">
        <v>34</v>
      </c>
      <c r="C588" s="14" t="s">
        <v>856</v>
      </c>
      <c r="D588" t="s">
        <v>2869</v>
      </c>
      <c r="E588" t="str">
        <f t="shared" si="9"/>
        <v xml:space="preserve">Ms. Fetzer Alexis N </v>
      </c>
    </row>
    <row r="589" spans="1:5" x14ac:dyDescent="0.25">
      <c r="A589" s="14" t="s">
        <v>4257</v>
      </c>
      <c r="B589" t="s">
        <v>34</v>
      </c>
      <c r="C589" s="14" t="s">
        <v>857</v>
      </c>
      <c r="D589" t="s">
        <v>2870</v>
      </c>
      <c r="E589" t="str">
        <f t="shared" si="9"/>
        <v xml:space="preserve">Ms. Mattis Shanda L </v>
      </c>
    </row>
    <row r="590" spans="1:5" x14ac:dyDescent="0.25">
      <c r="A590" s="14" t="s">
        <v>4258</v>
      </c>
      <c r="B590" t="s">
        <v>2823</v>
      </c>
      <c r="C590" s="14" t="s">
        <v>168</v>
      </c>
      <c r="D590" t="s">
        <v>2871</v>
      </c>
      <c r="E590" t="str">
        <f t="shared" si="9"/>
        <v xml:space="preserve">Mrs Cochran .  Lacey </v>
      </c>
    </row>
    <row r="591" spans="1:5" x14ac:dyDescent="0.25">
      <c r="A591" s="14" t="s">
        <v>4259</v>
      </c>
      <c r="B591" t="s">
        <v>34</v>
      </c>
      <c r="C591" s="14" t="s">
        <v>858</v>
      </c>
      <c r="D591" t="s">
        <v>859</v>
      </c>
      <c r="E591" t="str">
        <f t="shared" si="9"/>
        <v xml:space="preserve">Ms. Balinsky Laurette </v>
      </c>
    </row>
    <row r="592" spans="1:5" x14ac:dyDescent="0.25">
      <c r="A592" s="14" t="s">
        <v>4260</v>
      </c>
      <c r="B592" t="s">
        <v>37</v>
      </c>
      <c r="C592" s="14" t="s">
        <v>860</v>
      </c>
      <c r="D592" t="s">
        <v>443</v>
      </c>
      <c r="E592" t="str">
        <f t="shared" si="9"/>
        <v xml:space="preserve">Mr. Reilly Jason </v>
      </c>
    </row>
    <row r="593" spans="1:5" x14ac:dyDescent="0.25">
      <c r="A593" s="14" t="s">
        <v>4261</v>
      </c>
      <c r="B593" t="s">
        <v>34</v>
      </c>
      <c r="C593" s="14" t="s">
        <v>149</v>
      </c>
      <c r="D593" t="s">
        <v>861</v>
      </c>
      <c r="E593" t="str">
        <f t="shared" si="9"/>
        <v xml:space="preserve">Ms. Johnson Mary </v>
      </c>
    </row>
    <row r="594" spans="1:5" x14ac:dyDescent="0.25">
      <c r="A594" s="14" t="s">
        <v>4262</v>
      </c>
      <c r="B594" t="s">
        <v>34</v>
      </c>
      <c r="C594" s="14" t="s">
        <v>862</v>
      </c>
      <c r="D594" t="s">
        <v>2872</v>
      </c>
      <c r="E594" t="str">
        <f t="shared" si="9"/>
        <v xml:space="preserve">Ms. Petry Kati A </v>
      </c>
    </row>
    <row r="595" spans="1:5" x14ac:dyDescent="0.25">
      <c r="A595" s="14" t="s">
        <v>4263</v>
      </c>
      <c r="B595" t="s">
        <v>2823</v>
      </c>
      <c r="C595" s="14" t="s">
        <v>863</v>
      </c>
      <c r="D595" t="s">
        <v>2873</v>
      </c>
      <c r="E595" t="str">
        <f t="shared" si="9"/>
        <v xml:space="preserve">Mrs Laleman .  Kelly J </v>
      </c>
    </row>
    <row r="596" spans="1:5" x14ac:dyDescent="0.25">
      <c r="A596" s="14" t="s">
        <v>4264</v>
      </c>
      <c r="B596" t="s">
        <v>34</v>
      </c>
      <c r="C596" s="14" t="s">
        <v>864</v>
      </c>
      <c r="D596" t="s">
        <v>2874</v>
      </c>
      <c r="E596" t="str">
        <f t="shared" si="9"/>
        <v xml:space="preserve">Ms. Colby Greer D </v>
      </c>
    </row>
    <row r="597" spans="1:5" x14ac:dyDescent="0.25">
      <c r="A597" s="14" t="s">
        <v>4265</v>
      </c>
      <c r="B597" t="s">
        <v>37</v>
      </c>
      <c r="C597" s="14" t="s">
        <v>865</v>
      </c>
      <c r="D597" t="s">
        <v>866</v>
      </c>
      <c r="E597" t="str">
        <f t="shared" si="9"/>
        <v xml:space="preserve">Mr. Wathke Brent </v>
      </c>
    </row>
    <row r="598" spans="1:5" x14ac:dyDescent="0.25">
      <c r="A598" s="14" t="s">
        <v>4266</v>
      </c>
      <c r="B598" t="s">
        <v>37</v>
      </c>
      <c r="C598" s="14" t="s">
        <v>867</v>
      </c>
      <c r="D598" t="s">
        <v>2875</v>
      </c>
      <c r="E598" t="str">
        <f t="shared" si="9"/>
        <v xml:space="preserve">Mr. Daly Eugene M </v>
      </c>
    </row>
    <row r="599" spans="1:5" x14ac:dyDescent="0.25">
      <c r="A599" s="14" t="s">
        <v>4267</v>
      </c>
      <c r="B599" t="s">
        <v>34</v>
      </c>
      <c r="C599" s="14" t="s">
        <v>868</v>
      </c>
      <c r="D599" t="s">
        <v>2876</v>
      </c>
      <c r="E599" t="str">
        <f t="shared" si="9"/>
        <v xml:space="preserve">Ms. Dillon Erin D </v>
      </c>
    </row>
    <row r="600" spans="1:5" x14ac:dyDescent="0.25">
      <c r="A600" s="14" t="s">
        <v>4268</v>
      </c>
      <c r="B600" t="s">
        <v>34</v>
      </c>
      <c r="C600" s="14" t="s">
        <v>869</v>
      </c>
      <c r="D600" t="s">
        <v>870</v>
      </c>
      <c r="E600" t="str">
        <f t="shared" si="9"/>
        <v xml:space="preserve">Ms. Pontes Kamilla </v>
      </c>
    </row>
    <row r="601" spans="1:5" x14ac:dyDescent="0.25">
      <c r="A601" s="14" t="s">
        <v>4269</v>
      </c>
      <c r="B601" t="s">
        <v>37</v>
      </c>
      <c r="C601" s="14" t="s">
        <v>871</v>
      </c>
      <c r="D601" t="s">
        <v>2877</v>
      </c>
      <c r="E601" t="str">
        <f t="shared" si="9"/>
        <v xml:space="preserve">Mr. Spies Wayne I. </v>
      </c>
    </row>
    <row r="602" spans="1:5" x14ac:dyDescent="0.25">
      <c r="A602" s="14" t="s">
        <v>4270</v>
      </c>
      <c r="B602" t="s">
        <v>34</v>
      </c>
      <c r="C602" s="14" t="s">
        <v>872</v>
      </c>
      <c r="D602" t="s">
        <v>2878</v>
      </c>
      <c r="E602" t="str">
        <f t="shared" si="9"/>
        <v xml:space="preserve">Ms. Greig Tracy L </v>
      </c>
    </row>
    <row r="603" spans="1:5" x14ac:dyDescent="0.25">
      <c r="A603" s="14" t="s">
        <v>4271</v>
      </c>
      <c r="B603" t="s">
        <v>2823</v>
      </c>
      <c r="C603" s="14" t="s">
        <v>47</v>
      </c>
      <c r="D603" t="s">
        <v>2879</v>
      </c>
      <c r="E603" t="str">
        <f t="shared" si="9"/>
        <v xml:space="preserve">Mrs Scott .  Heather </v>
      </c>
    </row>
    <row r="604" spans="1:5" x14ac:dyDescent="0.25">
      <c r="A604" s="14" t="s">
        <v>4272</v>
      </c>
      <c r="B604" t="s">
        <v>2823</v>
      </c>
      <c r="C604" s="14" t="s">
        <v>873</v>
      </c>
      <c r="D604" t="s">
        <v>2880</v>
      </c>
      <c r="E604" t="str">
        <f t="shared" si="9"/>
        <v xml:space="preserve">Mrs Erlandson .  Megan C </v>
      </c>
    </row>
    <row r="605" spans="1:5" x14ac:dyDescent="0.25">
      <c r="A605" s="14" t="s">
        <v>4273</v>
      </c>
      <c r="B605" t="s">
        <v>37</v>
      </c>
      <c r="C605" s="14" t="s">
        <v>874</v>
      </c>
      <c r="D605" t="s">
        <v>849</v>
      </c>
      <c r="E605" t="str">
        <f t="shared" si="9"/>
        <v xml:space="preserve">Mr. Autrey Jonathan </v>
      </c>
    </row>
    <row r="606" spans="1:5" x14ac:dyDescent="0.25">
      <c r="A606" s="14" t="s">
        <v>4274</v>
      </c>
      <c r="B606" t="s">
        <v>37</v>
      </c>
      <c r="C606" s="14" t="s">
        <v>227</v>
      </c>
      <c r="D606" t="s">
        <v>2881</v>
      </c>
      <c r="E606" t="str">
        <f t="shared" si="9"/>
        <v xml:space="preserve">Mr. Alleman Greg D. </v>
      </c>
    </row>
    <row r="607" spans="1:5" x14ac:dyDescent="0.25">
      <c r="A607" s="14" t="s">
        <v>4275</v>
      </c>
      <c r="B607" t="s">
        <v>37</v>
      </c>
      <c r="C607" s="14" t="s">
        <v>875</v>
      </c>
      <c r="D607" t="s">
        <v>2882</v>
      </c>
      <c r="E607" t="str">
        <f t="shared" si="9"/>
        <v xml:space="preserve">Mr. Michalski Steven L. </v>
      </c>
    </row>
    <row r="608" spans="1:5" x14ac:dyDescent="0.25">
      <c r="A608" s="14" t="s">
        <v>4276</v>
      </c>
      <c r="B608" t="s">
        <v>37</v>
      </c>
      <c r="C608" s="14" t="s">
        <v>876</v>
      </c>
      <c r="D608" t="s">
        <v>877</v>
      </c>
      <c r="E608" t="str">
        <f t="shared" si="9"/>
        <v xml:space="preserve">Mr. Grillo Gianfilippo </v>
      </c>
    </row>
    <row r="609" spans="1:5" x14ac:dyDescent="0.25">
      <c r="A609" s="14" t="s">
        <v>4277</v>
      </c>
      <c r="B609" t="s">
        <v>37</v>
      </c>
      <c r="C609" s="14" t="s">
        <v>878</v>
      </c>
      <c r="D609" t="s">
        <v>366</v>
      </c>
      <c r="E609" t="str">
        <f t="shared" si="9"/>
        <v xml:space="preserve">Mr. Coronado Hector </v>
      </c>
    </row>
    <row r="610" spans="1:5" x14ac:dyDescent="0.25">
      <c r="A610" s="14" t="s">
        <v>4278</v>
      </c>
      <c r="B610" t="s">
        <v>37</v>
      </c>
      <c r="C610" s="14" t="s">
        <v>879</v>
      </c>
      <c r="D610" t="s">
        <v>2883</v>
      </c>
      <c r="E610" t="str">
        <f t="shared" si="9"/>
        <v xml:space="preserve">Mr. Dewine Mark W. </v>
      </c>
    </row>
    <row r="611" spans="1:5" x14ac:dyDescent="0.25">
      <c r="A611" s="14" t="s">
        <v>4279</v>
      </c>
      <c r="B611" t="s">
        <v>2823</v>
      </c>
      <c r="C611" s="14" t="s">
        <v>880</v>
      </c>
      <c r="D611" t="s">
        <v>2884</v>
      </c>
      <c r="E611" t="str">
        <f t="shared" si="9"/>
        <v xml:space="preserve">Mrs Carman .  Aubri </v>
      </c>
    </row>
    <row r="612" spans="1:5" x14ac:dyDescent="0.25">
      <c r="A612" s="14" t="s">
        <v>4280</v>
      </c>
      <c r="B612" t="s">
        <v>37</v>
      </c>
      <c r="C612" s="14" t="s">
        <v>881</v>
      </c>
      <c r="D612" t="s">
        <v>882</v>
      </c>
      <c r="E612" t="str">
        <f t="shared" si="9"/>
        <v xml:space="preserve">Mr. Neems Justin </v>
      </c>
    </row>
    <row r="613" spans="1:5" x14ac:dyDescent="0.25">
      <c r="A613" s="14" t="s">
        <v>4281</v>
      </c>
      <c r="B613" t="s">
        <v>34</v>
      </c>
      <c r="C613" s="14" t="s">
        <v>883</v>
      </c>
      <c r="D613" t="s">
        <v>2724</v>
      </c>
      <c r="E613" t="str">
        <f t="shared" si="9"/>
        <v xml:space="preserve">Ms. Pesyna Megan A. </v>
      </c>
    </row>
    <row r="614" spans="1:5" x14ac:dyDescent="0.25">
      <c r="A614" s="14" t="s">
        <v>4282</v>
      </c>
      <c r="B614" t="s">
        <v>34</v>
      </c>
      <c r="C614" s="14" t="s">
        <v>884</v>
      </c>
      <c r="D614" t="s">
        <v>2885</v>
      </c>
      <c r="E614" t="str">
        <f t="shared" si="9"/>
        <v xml:space="preserve">Ms. Meling Erika M. </v>
      </c>
    </row>
    <row r="615" spans="1:5" x14ac:dyDescent="0.25">
      <c r="A615" s="14" t="s">
        <v>4283</v>
      </c>
      <c r="B615" t="s">
        <v>37</v>
      </c>
      <c r="C615" s="14" t="s">
        <v>4284</v>
      </c>
      <c r="D615" t="s">
        <v>2886</v>
      </c>
      <c r="E615" t="str">
        <f t="shared" si="9"/>
        <v xml:space="preserve">Mr. WIDlowski Daniel G. </v>
      </c>
    </row>
    <row r="616" spans="1:5" x14ac:dyDescent="0.25">
      <c r="A616" s="14" t="s">
        <v>4285</v>
      </c>
      <c r="B616" t="s">
        <v>34</v>
      </c>
      <c r="C616" s="14" t="s">
        <v>885</v>
      </c>
      <c r="D616" t="s">
        <v>2887</v>
      </c>
      <c r="E616" t="str">
        <f t="shared" si="9"/>
        <v xml:space="preserve">Ms. Nadar Devin C. </v>
      </c>
    </row>
    <row r="617" spans="1:5" x14ac:dyDescent="0.25">
      <c r="A617" s="14" t="s">
        <v>4286</v>
      </c>
      <c r="B617" t="s">
        <v>34</v>
      </c>
      <c r="C617" s="14" t="s">
        <v>154</v>
      </c>
      <c r="D617" t="s">
        <v>2888</v>
      </c>
      <c r="E617" t="str">
        <f t="shared" si="9"/>
        <v xml:space="preserve">Ms. Turner Louise A </v>
      </c>
    </row>
    <row r="618" spans="1:5" x14ac:dyDescent="0.25">
      <c r="A618" s="14" t="s">
        <v>4287</v>
      </c>
      <c r="B618" t="s">
        <v>2823</v>
      </c>
      <c r="C618" s="14" t="s">
        <v>472</v>
      </c>
      <c r="D618" t="s">
        <v>2889</v>
      </c>
      <c r="E618" t="str">
        <f t="shared" si="9"/>
        <v xml:space="preserve">Mrs Walker .  Sarah </v>
      </c>
    </row>
    <row r="619" spans="1:5" x14ac:dyDescent="0.25">
      <c r="A619" s="14" t="s">
        <v>4288</v>
      </c>
      <c r="B619" t="s">
        <v>34</v>
      </c>
      <c r="C619" s="14" t="s">
        <v>887</v>
      </c>
      <c r="D619" t="s">
        <v>337</v>
      </c>
      <c r="E619" t="str">
        <f t="shared" si="9"/>
        <v xml:space="preserve">Ms. Leedham Amy </v>
      </c>
    </row>
    <row r="620" spans="1:5" x14ac:dyDescent="0.25">
      <c r="A620" s="14" t="s">
        <v>4289</v>
      </c>
      <c r="B620" t="s">
        <v>34</v>
      </c>
      <c r="C620" s="14" t="s">
        <v>888</v>
      </c>
      <c r="D620" t="s">
        <v>2714</v>
      </c>
      <c r="E620" t="str">
        <f t="shared" si="9"/>
        <v xml:space="preserve">Ms. Haglund Brittany L. </v>
      </c>
    </row>
    <row r="621" spans="1:5" x14ac:dyDescent="0.25">
      <c r="A621" s="14" t="s">
        <v>4290</v>
      </c>
      <c r="B621" t="s">
        <v>34</v>
      </c>
      <c r="C621" s="14" t="s">
        <v>889</v>
      </c>
      <c r="D621" t="s">
        <v>2890</v>
      </c>
      <c r="E621" t="str">
        <f t="shared" si="9"/>
        <v xml:space="preserve">Ms. Mills Jessica L </v>
      </c>
    </row>
    <row r="622" spans="1:5" x14ac:dyDescent="0.25">
      <c r="A622" s="14" t="s">
        <v>4291</v>
      </c>
      <c r="B622" t="s">
        <v>2823</v>
      </c>
      <c r="C622" s="14" t="s">
        <v>890</v>
      </c>
      <c r="D622" t="s">
        <v>2891</v>
      </c>
      <c r="E622" t="str">
        <f t="shared" si="9"/>
        <v xml:space="preserve">Mrs Drnjevich .  Kristina K </v>
      </c>
    </row>
    <row r="623" spans="1:5" x14ac:dyDescent="0.25">
      <c r="A623" s="14" t="s">
        <v>4292</v>
      </c>
      <c r="B623" t="s">
        <v>37</v>
      </c>
      <c r="C623" s="14" t="s">
        <v>892</v>
      </c>
      <c r="D623" t="s">
        <v>893</v>
      </c>
      <c r="E623" t="str">
        <f t="shared" si="9"/>
        <v xml:space="preserve">Mr. Clay Brad </v>
      </c>
    </row>
    <row r="624" spans="1:5" x14ac:dyDescent="0.25">
      <c r="A624" s="14" t="s">
        <v>4293</v>
      </c>
      <c r="B624" t="s">
        <v>34</v>
      </c>
      <c r="C624" s="14" t="s">
        <v>894</v>
      </c>
      <c r="D624" t="s">
        <v>2892</v>
      </c>
      <c r="E624" t="str">
        <f t="shared" si="9"/>
        <v xml:space="preserve">Ms. Marbury Margaret O </v>
      </c>
    </row>
    <row r="625" spans="1:5" x14ac:dyDescent="0.25">
      <c r="A625" s="14" t="s">
        <v>4294</v>
      </c>
      <c r="B625" t="s">
        <v>37</v>
      </c>
      <c r="C625" s="14" t="s">
        <v>895</v>
      </c>
      <c r="D625" t="s">
        <v>2893</v>
      </c>
      <c r="E625" t="str">
        <f t="shared" si="9"/>
        <v xml:space="preserve">Mr. Coon Craig R. </v>
      </c>
    </row>
    <row r="626" spans="1:5" x14ac:dyDescent="0.25">
      <c r="A626" s="14" t="s">
        <v>4295</v>
      </c>
      <c r="B626" t="s">
        <v>37</v>
      </c>
      <c r="C626" s="14" t="s">
        <v>896</v>
      </c>
      <c r="D626" t="s">
        <v>897</v>
      </c>
      <c r="E626" t="str">
        <f t="shared" si="9"/>
        <v xml:space="preserve">Mr. Vanttinen Simo </v>
      </c>
    </row>
    <row r="627" spans="1:5" x14ac:dyDescent="0.25">
      <c r="A627" s="14" t="s">
        <v>4296</v>
      </c>
      <c r="B627" t="s">
        <v>37</v>
      </c>
      <c r="C627" s="14" t="s">
        <v>898</v>
      </c>
      <c r="D627" t="s">
        <v>2894</v>
      </c>
      <c r="E627" t="str">
        <f t="shared" si="9"/>
        <v xml:space="preserve">Mr. Garges Christopher J </v>
      </c>
    </row>
    <row r="628" spans="1:5" x14ac:dyDescent="0.25">
      <c r="A628" s="14" t="s">
        <v>4297</v>
      </c>
      <c r="B628" t="s">
        <v>37</v>
      </c>
      <c r="C628" s="14" t="s">
        <v>899</v>
      </c>
      <c r="D628" t="s">
        <v>2895</v>
      </c>
      <c r="E628" t="str">
        <f t="shared" si="9"/>
        <v xml:space="preserve">Mr. Rivel Mario Sr. </v>
      </c>
    </row>
    <row r="629" spans="1:5" x14ac:dyDescent="0.25">
      <c r="A629" s="14" t="s">
        <v>4298</v>
      </c>
      <c r="B629" t="s">
        <v>2823</v>
      </c>
      <c r="C629" s="14" t="s">
        <v>900</v>
      </c>
      <c r="D629" t="s">
        <v>2896</v>
      </c>
      <c r="E629" t="str">
        <f t="shared" si="9"/>
        <v xml:space="preserve">Mrs Lawson .  Meghann R. </v>
      </c>
    </row>
    <row r="630" spans="1:5" x14ac:dyDescent="0.25">
      <c r="A630" s="14" t="s">
        <v>4299</v>
      </c>
      <c r="B630" t="s">
        <v>37</v>
      </c>
      <c r="C630" s="14" t="s">
        <v>901</v>
      </c>
      <c r="D630" t="s">
        <v>2897</v>
      </c>
      <c r="E630" t="str">
        <f t="shared" si="9"/>
        <v xml:space="preserve">Mr. Cale Scott M </v>
      </c>
    </row>
    <row r="631" spans="1:5" x14ac:dyDescent="0.25">
      <c r="A631" s="14" t="s">
        <v>4300</v>
      </c>
      <c r="B631" t="s">
        <v>34</v>
      </c>
      <c r="C631" s="14" t="s">
        <v>460</v>
      </c>
      <c r="D631" t="s">
        <v>2898</v>
      </c>
      <c r="E631" t="str">
        <f t="shared" si="9"/>
        <v xml:space="preserve">Ms. Phillips Caitlin E. </v>
      </c>
    </row>
    <row r="632" spans="1:5" x14ac:dyDescent="0.25">
      <c r="A632" s="14" t="s">
        <v>4301</v>
      </c>
      <c r="B632" t="s">
        <v>2823</v>
      </c>
      <c r="C632" s="14" t="s">
        <v>902</v>
      </c>
      <c r="D632" t="s">
        <v>2899</v>
      </c>
      <c r="E632" t="str">
        <f t="shared" si="9"/>
        <v xml:space="preserve">Mrs Stewart .  Samantha A. </v>
      </c>
    </row>
    <row r="633" spans="1:5" x14ac:dyDescent="0.25">
      <c r="A633" s="14" t="s">
        <v>4302</v>
      </c>
      <c r="B633" t="s">
        <v>37</v>
      </c>
      <c r="C633" s="14" t="s">
        <v>903</v>
      </c>
      <c r="D633" t="s">
        <v>393</v>
      </c>
      <c r="E633" t="str">
        <f t="shared" si="9"/>
        <v xml:space="preserve">Mr. Drotz Erik </v>
      </c>
    </row>
    <row r="634" spans="1:5" x14ac:dyDescent="0.25">
      <c r="A634" s="14" t="s">
        <v>4303</v>
      </c>
      <c r="B634" t="s">
        <v>37</v>
      </c>
      <c r="C634" s="14" t="s">
        <v>904</v>
      </c>
      <c r="D634" t="s">
        <v>356</v>
      </c>
      <c r="E634" t="str">
        <f t="shared" si="9"/>
        <v xml:space="preserve">Mr. Mutai Christopher </v>
      </c>
    </row>
    <row r="635" spans="1:5" x14ac:dyDescent="0.25">
      <c r="A635" s="14" t="s">
        <v>4304</v>
      </c>
      <c r="B635" t="s">
        <v>2823</v>
      </c>
      <c r="C635" s="14" t="s">
        <v>905</v>
      </c>
      <c r="D635" t="s">
        <v>2900</v>
      </c>
      <c r="E635" t="str">
        <f t="shared" si="9"/>
        <v xml:space="preserve">Mrs Lovlien .  Maya </v>
      </c>
    </row>
    <row r="636" spans="1:5" x14ac:dyDescent="0.25">
      <c r="A636" s="14" t="s">
        <v>4305</v>
      </c>
      <c r="B636" t="s">
        <v>37</v>
      </c>
      <c r="C636" s="14" t="s">
        <v>535</v>
      </c>
      <c r="D636" t="s">
        <v>2901</v>
      </c>
      <c r="E636" t="str">
        <f t="shared" si="9"/>
        <v xml:space="preserve">Mr. Bruns Zachary T </v>
      </c>
    </row>
    <row r="637" spans="1:5" x14ac:dyDescent="0.25">
      <c r="A637" s="14" t="s">
        <v>4306</v>
      </c>
      <c r="B637" t="s">
        <v>2823</v>
      </c>
      <c r="C637" s="14" t="s">
        <v>906</v>
      </c>
      <c r="D637" t="s">
        <v>2902</v>
      </c>
      <c r="E637" t="str">
        <f t="shared" si="9"/>
        <v xml:space="preserve">Mrs Stoney .  Hilda </v>
      </c>
    </row>
    <row r="638" spans="1:5" x14ac:dyDescent="0.25">
      <c r="A638" s="14" t="s">
        <v>4307</v>
      </c>
      <c r="B638" t="s">
        <v>34</v>
      </c>
      <c r="C638" s="14" t="s">
        <v>907</v>
      </c>
      <c r="D638" t="s">
        <v>83</v>
      </c>
      <c r="E638" t="str">
        <f t="shared" si="9"/>
        <v xml:space="preserve">Ms. Markert Stephanie </v>
      </c>
    </row>
    <row r="639" spans="1:5" x14ac:dyDescent="0.25">
      <c r="A639" s="14" t="s">
        <v>4308</v>
      </c>
      <c r="B639" t="s">
        <v>37</v>
      </c>
      <c r="C639" s="14" t="s">
        <v>908</v>
      </c>
      <c r="D639" t="s">
        <v>240</v>
      </c>
      <c r="E639" t="str">
        <f t="shared" si="9"/>
        <v xml:space="preserve">Mr. McLucas Doug </v>
      </c>
    </row>
    <row r="640" spans="1:5" x14ac:dyDescent="0.25">
      <c r="A640" s="14" t="s">
        <v>4309</v>
      </c>
      <c r="B640" t="s">
        <v>34</v>
      </c>
      <c r="C640" s="14" t="s">
        <v>909</v>
      </c>
      <c r="D640" t="s">
        <v>2903</v>
      </c>
      <c r="E640" t="str">
        <f t="shared" si="9"/>
        <v xml:space="preserve">Ms. Erwin Bethany N. </v>
      </c>
    </row>
    <row r="641" spans="1:5" x14ac:dyDescent="0.25">
      <c r="A641" s="14" t="s">
        <v>4310</v>
      </c>
      <c r="B641" t="s">
        <v>2823</v>
      </c>
      <c r="C641" s="14" t="s">
        <v>41</v>
      </c>
      <c r="D641" t="s">
        <v>2904</v>
      </c>
      <c r="E641" t="str">
        <f t="shared" si="9"/>
        <v xml:space="preserve">Mrs Osborne .  Sandra H </v>
      </c>
    </row>
    <row r="642" spans="1:5" x14ac:dyDescent="0.25">
      <c r="A642" s="14" t="s">
        <v>4311</v>
      </c>
      <c r="B642" t="s">
        <v>37</v>
      </c>
      <c r="C642" s="14" t="s">
        <v>911</v>
      </c>
      <c r="D642" t="s">
        <v>912</v>
      </c>
      <c r="E642" t="str">
        <f t="shared" si="9"/>
        <v xml:space="preserve">Mr. Otsuka Takuo </v>
      </c>
    </row>
    <row r="643" spans="1:5" x14ac:dyDescent="0.25">
      <c r="A643" s="14" t="s">
        <v>4312</v>
      </c>
      <c r="B643" t="s">
        <v>34</v>
      </c>
      <c r="C643" s="14" t="s">
        <v>144</v>
      </c>
      <c r="D643" t="s">
        <v>2905</v>
      </c>
      <c r="E643" t="str">
        <f t="shared" ref="E643:E706" si="10">CONCATENATE(B643," ",C643," ",D643," ")</f>
        <v xml:space="preserve">Ms. Smith Kelly A. </v>
      </c>
    </row>
    <row r="644" spans="1:5" x14ac:dyDescent="0.25">
      <c r="A644" s="14" t="s">
        <v>4313</v>
      </c>
      <c r="B644" t="s">
        <v>37</v>
      </c>
      <c r="C644" s="14" t="s">
        <v>913</v>
      </c>
      <c r="D644" t="s">
        <v>47</v>
      </c>
      <c r="E644" t="str">
        <f t="shared" si="10"/>
        <v xml:space="preserve">Mr. Myers Scott </v>
      </c>
    </row>
    <row r="645" spans="1:5" x14ac:dyDescent="0.25">
      <c r="A645" s="14" t="s">
        <v>4314</v>
      </c>
      <c r="B645" t="s">
        <v>37</v>
      </c>
      <c r="C645" s="14" t="s">
        <v>914</v>
      </c>
      <c r="D645" t="s">
        <v>915</v>
      </c>
      <c r="E645" t="str">
        <f t="shared" si="10"/>
        <v xml:space="preserve">Mr. Cote Benoit </v>
      </c>
    </row>
    <row r="646" spans="1:5" x14ac:dyDescent="0.25">
      <c r="A646" s="14" t="s">
        <v>4315</v>
      </c>
      <c r="B646" t="s">
        <v>34</v>
      </c>
      <c r="C646" s="14" t="s">
        <v>916</v>
      </c>
      <c r="D646" t="s">
        <v>2786</v>
      </c>
      <c r="E646" t="str">
        <f t="shared" si="10"/>
        <v xml:space="preserve">Ms. Ehrhardt Elizabeth M. </v>
      </c>
    </row>
    <row r="647" spans="1:5" x14ac:dyDescent="0.25">
      <c r="A647" s="14" t="s">
        <v>4316</v>
      </c>
      <c r="B647" t="s">
        <v>34</v>
      </c>
      <c r="C647" s="14" t="s">
        <v>917</v>
      </c>
      <c r="D647" t="s">
        <v>2906</v>
      </c>
      <c r="E647" t="str">
        <f t="shared" si="10"/>
        <v xml:space="preserve">Ms. Petersen Jessica A. </v>
      </c>
    </row>
    <row r="648" spans="1:5" x14ac:dyDescent="0.25">
      <c r="A648" s="14" t="s">
        <v>4317</v>
      </c>
      <c r="B648" t="s">
        <v>34</v>
      </c>
      <c r="C648" s="14" t="s">
        <v>918</v>
      </c>
      <c r="D648" t="s">
        <v>2907</v>
      </c>
      <c r="E648" t="str">
        <f t="shared" si="10"/>
        <v xml:space="preserve">Ms. Ertel Monica K </v>
      </c>
    </row>
    <row r="649" spans="1:5" x14ac:dyDescent="0.25">
      <c r="A649" s="14" t="s">
        <v>4318</v>
      </c>
      <c r="B649" t="s">
        <v>37</v>
      </c>
      <c r="C649" s="14" t="s">
        <v>920</v>
      </c>
      <c r="D649" t="s">
        <v>2908</v>
      </c>
      <c r="E649" t="str">
        <f t="shared" si="10"/>
        <v xml:space="preserve">Mr. Lanza Kevin L </v>
      </c>
    </row>
    <row r="650" spans="1:5" x14ac:dyDescent="0.25">
      <c r="A650" s="14" t="s">
        <v>4319</v>
      </c>
      <c r="B650" t="s">
        <v>37</v>
      </c>
      <c r="C650" s="14" t="s">
        <v>921</v>
      </c>
      <c r="D650" t="s">
        <v>630</v>
      </c>
      <c r="E650" t="str">
        <f t="shared" si="10"/>
        <v xml:space="preserve">Mr. Picklesimer Gregory </v>
      </c>
    </row>
    <row r="651" spans="1:5" x14ac:dyDescent="0.25">
      <c r="A651" s="14" t="s">
        <v>4320</v>
      </c>
      <c r="B651" t="s">
        <v>34</v>
      </c>
      <c r="C651" s="14" t="s">
        <v>922</v>
      </c>
      <c r="D651" t="s">
        <v>923</v>
      </c>
      <c r="E651" t="str">
        <f t="shared" si="10"/>
        <v xml:space="preserve">Ms. Giles Della </v>
      </c>
    </row>
    <row r="652" spans="1:5" x14ac:dyDescent="0.25">
      <c r="A652" s="14" t="s">
        <v>4321</v>
      </c>
      <c r="B652" t="s">
        <v>37</v>
      </c>
      <c r="C652" s="14" t="s">
        <v>924</v>
      </c>
      <c r="D652" t="s">
        <v>3675</v>
      </c>
      <c r="E652" t="str">
        <f t="shared" si="10"/>
        <v xml:space="preserve">Mr. Harmon DavID </v>
      </c>
    </row>
    <row r="653" spans="1:5" x14ac:dyDescent="0.25">
      <c r="A653" s="14" t="s">
        <v>4322</v>
      </c>
      <c r="B653" t="s">
        <v>34</v>
      </c>
      <c r="C653" s="14" t="s">
        <v>925</v>
      </c>
      <c r="D653" t="s">
        <v>668</v>
      </c>
      <c r="E653" t="str">
        <f t="shared" si="10"/>
        <v xml:space="preserve">Ms. Pennings Victoria </v>
      </c>
    </row>
    <row r="654" spans="1:5" x14ac:dyDescent="0.25">
      <c r="A654" s="14" t="s">
        <v>4323</v>
      </c>
      <c r="B654" t="s">
        <v>37</v>
      </c>
      <c r="C654" s="14" t="s">
        <v>926</v>
      </c>
      <c r="D654" t="s">
        <v>927</v>
      </c>
      <c r="E654" t="str">
        <f t="shared" si="10"/>
        <v xml:space="preserve">Mr. Tseronis Tasos </v>
      </c>
    </row>
    <row r="655" spans="1:5" x14ac:dyDescent="0.25">
      <c r="A655" s="14" t="s">
        <v>4324</v>
      </c>
      <c r="B655" t="s">
        <v>37</v>
      </c>
      <c r="C655" s="14" t="s">
        <v>928</v>
      </c>
      <c r="D655" t="s">
        <v>113</v>
      </c>
      <c r="E655" t="str">
        <f t="shared" si="10"/>
        <v xml:space="preserve">Mr. Aliff Thomas </v>
      </c>
    </row>
    <row r="656" spans="1:5" x14ac:dyDescent="0.25">
      <c r="A656" s="14" t="s">
        <v>4325</v>
      </c>
      <c r="B656" t="s">
        <v>37</v>
      </c>
      <c r="C656" s="14" t="s">
        <v>929</v>
      </c>
      <c r="D656" t="s">
        <v>930</v>
      </c>
      <c r="E656" t="str">
        <f t="shared" si="10"/>
        <v xml:space="preserve">Mr. Willenberg Lukasz </v>
      </c>
    </row>
    <row r="657" spans="1:5" x14ac:dyDescent="0.25">
      <c r="A657" s="14" t="s">
        <v>4326</v>
      </c>
      <c r="B657" t="s">
        <v>37</v>
      </c>
      <c r="C657" s="14" t="s">
        <v>931</v>
      </c>
      <c r="D657" t="s">
        <v>2909</v>
      </c>
      <c r="E657" t="str">
        <f t="shared" si="10"/>
        <v xml:space="preserve">Mr. Millett Matthew A. </v>
      </c>
    </row>
    <row r="658" spans="1:5" x14ac:dyDescent="0.25">
      <c r="A658" s="14" t="s">
        <v>4327</v>
      </c>
      <c r="B658" t="s">
        <v>34</v>
      </c>
      <c r="C658" s="14" t="s">
        <v>831</v>
      </c>
      <c r="D658" t="s">
        <v>932</v>
      </c>
      <c r="E658" t="str">
        <f t="shared" si="10"/>
        <v xml:space="preserve">Ms. Haley Meta </v>
      </c>
    </row>
    <row r="659" spans="1:5" x14ac:dyDescent="0.25">
      <c r="A659" s="14" t="s">
        <v>4328</v>
      </c>
      <c r="B659" t="s">
        <v>34</v>
      </c>
      <c r="C659" s="14" t="s">
        <v>933</v>
      </c>
      <c r="D659" t="s">
        <v>2910</v>
      </c>
      <c r="E659" t="str">
        <f t="shared" si="10"/>
        <v xml:space="preserve">Ms. Ackerman Rachel E </v>
      </c>
    </row>
    <row r="660" spans="1:5" x14ac:dyDescent="0.25">
      <c r="A660" s="14" t="s">
        <v>4329</v>
      </c>
      <c r="B660" t="s">
        <v>34</v>
      </c>
      <c r="C660" s="14" t="s">
        <v>934</v>
      </c>
      <c r="D660" t="s">
        <v>935</v>
      </c>
      <c r="E660" t="str">
        <f t="shared" si="10"/>
        <v xml:space="preserve">Ms. Valdez Angelica </v>
      </c>
    </row>
    <row r="661" spans="1:5" x14ac:dyDescent="0.25">
      <c r="A661" s="14" t="s">
        <v>4330</v>
      </c>
      <c r="B661" t="s">
        <v>34</v>
      </c>
      <c r="C661" s="14" t="s">
        <v>936</v>
      </c>
      <c r="D661" t="s">
        <v>937</v>
      </c>
      <c r="E661" t="str">
        <f t="shared" si="10"/>
        <v xml:space="preserve">Ms. Michaud Kathleen </v>
      </c>
    </row>
    <row r="662" spans="1:5" x14ac:dyDescent="0.25">
      <c r="A662" s="14" t="s">
        <v>4331</v>
      </c>
      <c r="B662" t="s">
        <v>37</v>
      </c>
      <c r="C662" s="14" t="s">
        <v>938</v>
      </c>
      <c r="D662" t="s">
        <v>2911</v>
      </c>
      <c r="E662" t="str">
        <f t="shared" si="10"/>
        <v xml:space="preserve">Mr. Gunnink Gabriel D. </v>
      </c>
    </row>
    <row r="663" spans="1:5" x14ac:dyDescent="0.25">
      <c r="A663" s="14" t="s">
        <v>4332</v>
      </c>
      <c r="B663" t="s">
        <v>37</v>
      </c>
      <c r="C663" s="14" t="s">
        <v>940</v>
      </c>
      <c r="D663" t="s">
        <v>2912</v>
      </c>
      <c r="E663" t="str">
        <f t="shared" si="10"/>
        <v xml:space="preserve">Mr. Knight Jeff T </v>
      </c>
    </row>
    <row r="664" spans="1:5" x14ac:dyDescent="0.25">
      <c r="A664" s="14" t="s">
        <v>4333</v>
      </c>
      <c r="B664" t="s">
        <v>37</v>
      </c>
      <c r="C664" s="14" t="s">
        <v>941</v>
      </c>
      <c r="D664" t="s">
        <v>2913</v>
      </c>
      <c r="E664" t="str">
        <f t="shared" si="10"/>
        <v xml:space="preserve">Mr. Grosscup Neil D </v>
      </c>
    </row>
    <row r="665" spans="1:5" x14ac:dyDescent="0.25">
      <c r="A665" s="14" t="s">
        <v>4334</v>
      </c>
      <c r="B665" t="s">
        <v>34</v>
      </c>
      <c r="C665" s="14" t="s">
        <v>943</v>
      </c>
      <c r="D665" t="s">
        <v>2914</v>
      </c>
      <c r="E665" t="str">
        <f t="shared" si="10"/>
        <v xml:space="preserve">Ms. Koniuch Katherine L. </v>
      </c>
    </row>
    <row r="666" spans="1:5" x14ac:dyDescent="0.25">
      <c r="A666" s="14" t="s">
        <v>4335</v>
      </c>
      <c r="B666" t="s">
        <v>34</v>
      </c>
      <c r="C666" s="14" t="s">
        <v>944</v>
      </c>
      <c r="D666" t="s">
        <v>2915</v>
      </c>
      <c r="E666" t="str">
        <f t="shared" si="10"/>
        <v xml:space="preserve">Ms. Heitzman Ariel E </v>
      </c>
    </row>
    <row r="667" spans="1:5" x14ac:dyDescent="0.25">
      <c r="A667" s="14" t="s">
        <v>4336</v>
      </c>
      <c r="B667" t="s">
        <v>37</v>
      </c>
      <c r="C667" s="14" t="s">
        <v>946</v>
      </c>
      <c r="D667" t="s">
        <v>2916</v>
      </c>
      <c r="E667" t="str">
        <f t="shared" si="10"/>
        <v xml:space="preserve">Mr. Tatton Christopher P </v>
      </c>
    </row>
    <row r="668" spans="1:5" x14ac:dyDescent="0.25">
      <c r="A668" s="14" t="s">
        <v>4337</v>
      </c>
      <c r="B668" t="s">
        <v>2823</v>
      </c>
      <c r="C668" s="14" t="s">
        <v>947</v>
      </c>
      <c r="D668" t="s">
        <v>2917</v>
      </c>
      <c r="E668" t="str">
        <f t="shared" si="10"/>
        <v xml:space="preserve">Mrs Flanagan .  Erin M. </v>
      </c>
    </row>
    <row r="669" spans="1:5" x14ac:dyDescent="0.25">
      <c r="A669" s="14" t="s">
        <v>4338</v>
      </c>
      <c r="B669" t="s">
        <v>2823</v>
      </c>
      <c r="C669" s="14" t="s">
        <v>948</v>
      </c>
      <c r="D669" t="s">
        <v>2918</v>
      </c>
      <c r="E669" t="str">
        <f t="shared" si="10"/>
        <v xml:space="preserve">Mrs Funk .  Molly K. </v>
      </c>
    </row>
    <row r="670" spans="1:5" x14ac:dyDescent="0.25">
      <c r="A670" s="14" t="s">
        <v>4339</v>
      </c>
      <c r="B670" t="s">
        <v>37</v>
      </c>
      <c r="C670" s="14" t="s">
        <v>949</v>
      </c>
      <c r="D670" t="s">
        <v>2694</v>
      </c>
      <c r="E670" t="str">
        <f t="shared" si="10"/>
        <v xml:space="preserve">Mr. Davenport Ryan J. </v>
      </c>
    </row>
    <row r="671" spans="1:5" x14ac:dyDescent="0.25">
      <c r="A671" s="14" t="s">
        <v>4340</v>
      </c>
      <c r="B671" t="s">
        <v>2823</v>
      </c>
      <c r="C671" s="14" t="s">
        <v>584</v>
      </c>
      <c r="D671" t="s">
        <v>2919</v>
      </c>
      <c r="E671" t="str">
        <f t="shared" si="10"/>
        <v xml:space="preserve">Mrs Nicholson .  Jennifer </v>
      </c>
    </row>
    <row r="672" spans="1:5" x14ac:dyDescent="0.25">
      <c r="A672" s="14" t="s">
        <v>4341</v>
      </c>
      <c r="B672" t="s">
        <v>37</v>
      </c>
      <c r="C672" s="14" t="s">
        <v>950</v>
      </c>
      <c r="D672" t="s">
        <v>2920</v>
      </c>
      <c r="E672" t="str">
        <f t="shared" si="10"/>
        <v xml:space="preserve">Mr. Lindbloom Daniel M </v>
      </c>
    </row>
    <row r="673" spans="1:5" x14ac:dyDescent="0.25">
      <c r="A673" s="14" t="s">
        <v>4342</v>
      </c>
      <c r="B673" t="s">
        <v>34</v>
      </c>
      <c r="C673" s="14" t="s">
        <v>951</v>
      </c>
      <c r="D673" t="s">
        <v>952</v>
      </c>
      <c r="E673" t="str">
        <f t="shared" si="10"/>
        <v xml:space="preserve">Ms. Wijayaratne Hiruni </v>
      </c>
    </row>
    <row r="674" spans="1:5" x14ac:dyDescent="0.25">
      <c r="A674" s="14" t="s">
        <v>4343</v>
      </c>
      <c r="B674" t="s">
        <v>34</v>
      </c>
      <c r="C674" s="14" t="s">
        <v>953</v>
      </c>
      <c r="D674" t="s">
        <v>2921</v>
      </c>
      <c r="E674" t="str">
        <f t="shared" si="10"/>
        <v xml:space="preserve">Ms. Ainsworth Reina H. </v>
      </c>
    </row>
    <row r="675" spans="1:5" x14ac:dyDescent="0.25">
      <c r="A675" s="14" t="s">
        <v>4344</v>
      </c>
      <c r="B675" t="s">
        <v>34</v>
      </c>
      <c r="C675" s="14" t="s">
        <v>954</v>
      </c>
      <c r="D675" t="s">
        <v>955</v>
      </c>
      <c r="E675" t="str">
        <f t="shared" si="10"/>
        <v xml:space="preserve">Ms. Gayagoy Kristi </v>
      </c>
    </row>
    <row r="676" spans="1:5" x14ac:dyDescent="0.25">
      <c r="A676" s="14" t="s">
        <v>4345</v>
      </c>
      <c r="B676" t="s">
        <v>34</v>
      </c>
      <c r="C676" s="14" t="s">
        <v>956</v>
      </c>
      <c r="D676" t="s">
        <v>2922</v>
      </c>
      <c r="E676" t="str">
        <f t="shared" si="10"/>
        <v xml:space="preserve">Ms. Fitzmaurice Meredith L. </v>
      </c>
    </row>
    <row r="677" spans="1:5" x14ac:dyDescent="0.25">
      <c r="A677" s="14" t="s">
        <v>4346</v>
      </c>
      <c r="B677" t="s">
        <v>34</v>
      </c>
      <c r="C677" s="14" t="s">
        <v>957</v>
      </c>
      <c r="D677" t="s">
        <v>958</v>
      </c>
      <c r="E677" t="str">
        <f t="shared" si="10"/>
        <v xml:space="preserve">Ms. Rodriguez Jocelyn </v>
      </c>
    </row>
    <row r="678" spans="1:5" x14ac:dyDescent="0.25">
      <c r="A678" s="14" t="s">
        <v>4347</v>
      </c>
      <c r="B678" t="s">
        <v>2823</v>
      </c>
      <c r="C678" s="14" t="s">
        <v>959</v>
      </c>
      <c r="D678" t="s">
        <v>2923</v>
      </c>
      <c r="E678" t="str">
        <f t="shared" si="10"/>
        <v xml:space="preserve">Mrs Tsoucas .  Daphne </v>
      </c>
    </row>
    <row r="679" spans="1:5" x14ac:dyDescent="0.25">
      <c r="A679" s="14" t="s">
        <v>4348</v>
      </c>
      <c r="B679" t="s">
        <v>34</v>
      </c>
      <c r="C679" s="14" t="s">
        <v>960</v>
      </c>
      <c r="D679" t="s">
        <v>2924</v>
      </c>
      <c r="E679" t="str">
        <f t="shared" si="10"/>
        <v xml:space="preserve">Ms. Muhly Margaret E </v>
      </c>
    </row>
    <row r="680" spans="1:5" x14ac:dyDescent="0.25">
      <c r="A680" s="14" t="s">
        <v>4349</v>
      </c>
      <c r="B680" t="s">
        <v>37</v>
      </c>
      <c r="C680" s="14" t="s">
        <v>961</v>
      </c>
      <c r="D680" t="s">
        <v>2925</v>
      </c>
      <c r="E680" t="str">
        <f t="shared" si="10"/>
        <v xml:space="preserve">Mr. Lund Mario J. </v>
      </c>
    </row>
    <row r="681" spans="1:5" x14ac:dyDescent="0.25">
      <c r="A681" s="14" t="s">
        <v>4350</v>
      </c>
      <c r="B681" t="s">
        <v>37</v>
      </c>
      <c r="C681" s="14" t="s">
        <v>962</v>
      </c>
      <c r="D681" t="s">
        <v>419</v>
      </c>
      <c r="E681" t="str">
        <f t="shared" si="10"/>
        <v xml:space="preserve">Mr. Battaglino Peter </v>
      </c>
    </row>
    <row r="682" spans="1:5" x14ac:dyDescent="0.25">
      <c r="A682" s="14" t="s">
        <v>4351</v>
      </c>
      <c r="B682" t="s">
        <v>34</v>
      </c>
      <c r="C682" s="14" t="s">
        <v>963</v>
      </c>
      <c r="D682" t="s">
        <v>964</v>
      </c>
      <c r="E682" t="str">
        <f t="shared" si="10"/>
        <v xml:space="preserve">Ms. Pena Carolina </v>
      </c>
    </row>
    <row r="683" spans="1:5" x14ac:dyDescent="0.25">
      <c r="A683" s="14" t="s">
        <v>4352</v>
      </c>
      <c r="B683" t="s">
        <v>2823</v>
      </c>
      <c r="C683" s="14" t="s">
        <v>965</v>
      </c>
      <c r="D683" t="s">
        <v>2926</v>
      </c>
      <c r="E683" t="str">
        <f t="shared" si="10"/>
        <v xml:space="preserve">Mrs Thomason .  Jenny K. </v>
      </c>
    </row>
    <row r="684" spans="1:5" x14ac:dyDescent="0.25">
      <c r="A684" s="14" t="s">
        <v>4353</v>
      </c>
      <c r="B684" t="s">
        <v>34</v>
      </c>
      <c r="C684" s="14" t="s">
        <v>966</v>
      </c>
      <c r="D684" t="s">
        <v>197</v>
      </c>
      <c r="E684" t="str">
        <f t="shared" si="10"/>
        <v xml:space="preserve">Ms. Hancox Jessica </v>
      </c>
    </row>
    <row r="685" spans="1:5" x14ac:dyDescent="0.25">
      <c r="A685" s="14" t="s">
        <v>4354</v>
      </c>
      <c r="B685" t="s">
        <v>34</v>
      </c>
      <c r="C685" s="14" t="s">
        <v>967</v>
      </c>
      <c r="D685" t="s">
        <v>2927</v>
      </c>
      <c r="E685" t="str">
        <f t="shared" si="10"/>
        <v xml:space="preserve">Ms. Canarecci Kimberly D </v>
      </c>
    </row>
    <row r="686" spans="1:5" x14ac:dyDescent="0.25">
      <c r="A686" s="14" t="s">
        <v>4355</v>
      </c>
      <c r="B686" t="s">
        <v>37</v>
      </c>
      <c r="C686" s="14" t="s">
        <v>968</v>
      </c>
      <c r="D686" t="s">
        <v>969</v>
      </c>
      <c r="E686" t="str">
        <f t="shared" si="10"/>
        <v xml:space="preserve">Mr. Toupin Marc-Olivier </v>
      </c>
    </row>
    <row r="687" spans="1:5" x14ac:dyDescent="0.25">
      <c r="A687" s="14" t="s">
        <v>4356</v>
      </c>
      <c r="B687" t="s">
        <v>37</v>
      </c>
      <c r="C687" s="14" t="s">
        <v>970</v>
      </c>
      <c r="D687" t="s">
        <v>2928</v>
      </c>
      <c r="E687" t="str">
        <f t="shared" si="10"/>
        <v xml:space="preserve">Mr. Mulley Russell J </v>
      </c>
    </row>
    <row r="688" spans="1:5" x14ac:dyDescent="0.25">
      <c r="A688" s="14" t="s">
        <v>4357</v>
      </c>
      <c r="B688" t="s">
        <v>34</v>
      </c>
      <c r="C688" s="14" t="s">
        <v>971</v>
      </c>
      <c r="D688" t="s">
        <v>972</v>
      </c>
      <c r="E688" t="str">
        <f t="shared" si="10"/>
        <v xml:space="preserve">Ms. Parry Karine </v>
      </c>
    </row>
    <row r="689" spans="1:5" x14ac:dyDescent="0.25">
      <c r="A689" s="14" t="s">
        <v>4358</v>
      </c>
      <c r="B689" t="s">
        <v>34</v>
      </c>
      <c r="C689" s="14" t="s">
        <v>2590</v>
      </c>
      <c r="D689" t="s">
        <v>546</v>
      </c>
      <c r="E689" t="str">
        <f t="shared" si="10"/>
        <v xml:space="preserve">Ms. Mason Cox Cheryl </v>
      </c>
    </row>
    <row r="690" spans="1:5" x14ac:dyDescent="0.25">
      <c r="A690" s="14" t="s">
        <v>4359</v>
      </c>
      <c r="B690" t="s">
        <v>34</v>
      </c>
      <c r="C690" s="14" t="s">
        <v>973</v>
      </c>
      <c r="D690" t="s">
        <v>2929</v>
      </c>
      <c r="E690" t="str">
        <f t="shared" si="10"/>
        <v xml:space="preserve">Ms. Thompson Allison M. </v>
      </c>
    </row>
    <row r="691" spans="1:5" x14ac:dyDescent="0.25">
      <c r="A691" s="14" t="s">
        <v>4360</v>
      </c>
      <c r="B691" t="s">
        <v>34</v>
      </c>
      <c r="C691" s="14" t="s">
        <v>974</v>
      </c>
      <c r="D691" t="s">
        <v>975</v>
      </c>
      <c r="E691" t="str">
        <f t="shared" si="10"/>
        <v xml:space="preserve">Ms. Nelson Adriana </v>
      </c>
    </row>
    <row r="692" spans="1:5" x14ac:dyDescent="0.25">
      <c r="A692" s="14" t="s">
        <v>4361</v>
      </c>
      <c r="B692" t="s">
        <v>34</v>
      </c>
      <c r="C692" s="14" t="s">
        <v>976</v>
      </c>
      <c r="D692" t="s">
        <v>2930</v>
      </c>
      <c r="E692" t="str">
        <f t="shared" si="10"/>
        <v xml:space="preserve">Ms. Forte Miranda J </v>
      </c>
    </row>
    <row r="693" spans="1:5" x14ac:dyDescent="0.25">
      <c r="A693" s="14" t="s">
        <v>4362</v>
      </c>
      <c r="B693" t="s">
        <v>37</v>
      </c>
      <c r="C693" s="14" t="s">
        <v>2591</v>
      </c>
      <c r="D693" t="s">
        <v>977</v>
      </c>
      <c r="E693" t="str">
        <f t="shared" si="10"/>
        <v xml:space="preserve">Mr. Corona Iturriaga Roberto </v>
      </c>
    </row>
    <row r="694" spans="1:5" x14ac:dyDescent="0.25">
      <c r="A694" s="14" t="s">
        <v>4363</v>
      </c>
      <c r="B694" t="s">
        <v>2823</v>
      </c>
      <c r="C694" s="14" t="s">
        <v>978</v>
      </c>
      <c r="D694" t="s">
        <v>2931</v>
      </c>
      <c r="E694" t="str">
        <f t="shared" si="10"/>
        <v xml:space="preserve">Mrs McCollum .  Rebecca B. </v>
      </c>
    </row>
    <row r="695" spans="1:5" x14ac:dyDescent="0.25">
      <c r="A695" s="14" t="s">
        <v>4364</v>
      </c>
      <c r="B695" t="s">
        <v>34</v>
      </c>
      <c r="C695" s="14" t="s">
        <v>979</v>
      </c>
      <c r="D695" t="s">
        <v>980</v>
      </c>
      <c r="E695" t="str">
        <f t="shared" si="10"/>
        <v xml:space="preserve">Ms. Hevner Tiffany </v>
      </c>
    </row>
    <row r="696" spans="1:5" x14ac:dyDescent="0.25">
      <c r="A696" s="14" t="s">
        <v>4365</v>
      </c>
      <c r="B696" t="s">
        <v>37</v>
      </c>
      <c r="C696" s="14" t="s">
        <v>981</v>
      </c>
      <c r="D696" t="s">
        <v>982</v>
      </c>
      <c r="E696" t="str">
        <f t="shared" si="10"/>
        <v xml:space="preserve">Mr. Looi Alexander </v>
      </c>
    </row>
    <row r="697" spans="1:5" x14ac:dyDescent="0.25">
      <c r="A697" s="14" t="s">
        <v>4366</v>
      </c>
      <c r="B697" t="s">
        <v>37</v>
      </c>
      <c r="C697" s="14" t="s">
        <v>983</v>
      </c>
      <c r="D697" t="s">
        <v>2932</v>
      </c>
      <c r="E697" t="str">
        <f t="shared" si="10"/>
        <v xml:space="preserve">Mr. Power Rich M </v>
      </c>
    </row>
    <row r="698" spans="1:5" x14ac:dyDescent="0.25">
      <c r="A698" s="14" t="s">
        <v>4367</v>
      </c>
      <c r="B698" t="s">
        <v>37</v>
      </c>
      <c r="C698" s="14" t="s">
        <v>985</v>
      </c>
      <c r="D698" t="s">
        <v>2933</v>
      </c>
      <c r="E698" t="str">
        <f t="shared" si="10"/>
        <v xml:space="preserve">Mr. Routon Aaron C </v>
      </c>
    </row>
    <row r="699" spans="1:5" x14ac:dyDescent="0.25">
      <c r="A699" s="14" t="s">
        <v>4368</v>
      </c>
      <c r="B699" t="s">
        <v>34</v>
      </c>
      <c r="C699" s="14" t="s">
        <v>986</v>
      </c>
      <c r="D699" t="s">
        <v>174</v>
      </c>
      <c r="E699" t="str">
        <f t="shared" si="10"/>
        <v xml:space="preserve">Ms. Dochelli Kate </v>
      </c>
    </row>
    <row r="700" spans="1:5" x14ac:dyDescent="0.25">
      <c r="A700" s="14" t="s">
        <v>4369</v>
      </c>
      <c r="B700" t="s">
        <v>34</v>
      </c>
      <c r="C700" s="14" t="s">
        <v>987</v>
      </c>
      <c r="D700" t="s">
        <v>2934</v>
      </c>
      <c r="E700" t="str">
        <f t="shared" si="10"/>
        <v xml:space="preserve">Ms. Gillespie Maria M </v>
      </c>
    </row>
    <row r="701" spans="1:5" x14ac:dyDescent="0.25">
      <c r="A701" s="14" t="s">
        <v>4370</v>
      </c>
      <c r="B701" t="s">
        <v>37</v>
      </c>
      <c r="C701" s="14" t="s">
        <v>988</v>
      </c>
      <c r="D701" t="s">
        <v>2935</v>
      </c>
      <c r="E701" t="str">
        <f t="shared" si="10"/>
        <v xml:space="preserve">Mr. Oskvig Daven W </v>
      </c>
    </row>
    <row r="702" spans="1:5" x14ac:dyDescent="0.25">
      <c r="A702" s="14" t="s">
        <v>4371</v>
      </c>
      <c r="B702" t="s">
        <v>2823</v>
      </c>
      <c r="C702" s="14" t="s">
        <v>989</v>
      </c>
      <c r="D702" t="s">
        <v>2936</v>
      </c>
      <c r="E702" t="str">
        <f t="shared" si="10"/>
        <v xml:space="preserve">Mrs Holland-Stergar .  Brianne </v>
      </c>
    </row>
    <row r="703" spans="1:5" x14ac:dyDescent="0.25">
      <c r="A703" s="14" t="s">
        <v>4372</v>
      </c>
      <c r="B703" t="s">
        <v>37</v>
      </c>
      <c r="C703" s="14" t="s">
        <v>990</v>
      </c>
      <c r="D703" t="s">
        <v>991</v>
      </c>
      <c r="E703" t="str">
        <f t="shared" si="10"/>
        <v xml:space="preserve">Mr. Arai Hiroki </v>
      </c>
    </row>
    <row r="704" spans="1:5" x14ac:dyDescent="0.25">
      <c r="A704" s="14" t="s">
        <v>4373</v>
      </c>
      <c r="B704" t="s">
        <v>37</v>
      </c>
      <c r="C704" s="14" t="s">
        <v>992</v>
      </c>
      <c r="D704" t="s">
        <v>405</v>
      </c>
      <c r="E704" t="str">
        <f t="shared" si="10"/>
        <v xml:space="preserve">Mr. Olausson Anders </v>
      </c>
    </row>
    <row r="705" spans="1:5" x14ac:dyDescent="0.25">
      <c r="A705" s="14" t="s">
        <v>4374</v>
      </c>
      <c r="B705" t="s">
        <v>34</v>
      </c>
      <c r="C705" s="14" t="s">
        <v>993</v>
      </c>
      <c r="D705" t="s">
        <v>165</v>
      </c>
      <c r="E705" t="str">
        <f t="shared" si="10"/>
        <v xml:space="preserve">Ms. Wagner Danielle </v>
      </c>
    </row>
    <row r="706" spans="1:5" x14ac:dyDescent="0.25">
      <c r="A706" s="14" t="s">
        <v>4375</v>
      </c>
      <c r="B706" t="s">
        <v>34</v>
      </c>
      <c r="C706" s="14" t="s">
        <v>994</v>
      </c>
      <c r="D706" t="s">
        <v>2937</v>
      </c>
      <c r="E706" t="str">
        <f t="shared" si="10"/>
        <v xml:space="preserve">Ms. Delong Candace N </v>
      </c>
    </row>
    <row r="707" spans="1:5" x14ac:dyDescent="0.25">
      <c r="A707" s="14" t="s">
        <v>4376</v>
      </c>
      <c r="B707" t="s">
        <v>37</v>
      </c>
      <c r="C707" s="14" t="s">
        <v>995</v>
      </c>
      <c r="D707" t="s">
        <v>2938</v>
      </c>
      <c r="E707" t="str">
        <f t="shared" ref="E707:E770" si="11">CONCATENATE(B707," ",C707," ",D707," ")</f>
        <v xml:space="preserve">Mr. Mehech Bruno F. </v>
      </c>
    </row>
    <row r="708" spans="1:5" x14ac:dyDescent="0.25">
      <c r="A708" s="14" t="s">
        <v>4377</v>
      </c>
      <c r="B708" t="s">
        <v>34</v>
      </c>
      <c r="C708" s="14" t="s">
        <v>996</v>
      </c>
      <c r="D708" t="s">
        <v>213</v>
      </c>
      <c r="E708" t="str">
        <f t="shared" si="11"/>
        <v xml:space="preserve">Ms. Machiela Emily </v>
      </c>
    </row>
    <row r="709" spans="1:5" x14ac:dyDescent="0.25">
      <c r="A709" s="14" t="s">
        <v>4378</v>
      </c>
      <c r="B709" t="s">
        <v>2823</v>
      </c>
      <c r="C709" s="14" t="s">
        <v>731</v>
      </c>
      <c r="D709" t="s">
        <v>2855</v>
      </c>
      <c r="E709" t="str">
        <f t="shared" si="11"/>
        <v xml:space="preserve">Mrs Young .  Katie </v>
      </c>
    </row>
    <row r="710" spans="1:5" x14ac:dyDescent="0.25">
      <c r="A710" s="14" t="s">
        <v>4379</v>
      </c>
      <c r="B710" t="s">
        <v>2823</v>
      </c>
      <c r="C710" s="14" t="s">
        <v>997</v>
      </c>
      <c r="D710" t="s">
        <v>2939</v>
      </c>
      <c r="E710" t="str">
        <f t="shared" si="11"/>
        <v xml:space="preserve">Mrs Dupere .  Sally </v>
      </c>
    </row>
    <row r="711" spans="1:5" x14ac:dyDescent="0.25">
      <c r="A711" s="14" t="s">
        <v>4380</v>
      </c>
      <c r="B711" t="s">
        <v>34</v>
      </c>
      <c r="C711" s="14" t="s">
        <v>998</v>
      </c>
      <c r="D711" t="s">
        <v>2940</v>
      </c>
      <c r="E711" t="str">
        <f t="shared" si="11"/>
        <v xml:space="preserve">Ms. Iandolo Meaghan J </v>
      </c>
    </row>
    <row r="712" spans="1:5" x14ac:dyDescent="0.25">
      <c r="A712" s="14" t="s">
        <v>4381</v>
      </c>
      <c r="B712" t="s">
        <v>34</v>
      </c>
      <c r="C712" s="14" t="s">
        <v>1000</v>
      </c>
      <c r="D712" t="s">
        <v>1001</v>
      </c>
      <c r="E712" t="str">
        <f t="shared" si="11"/>
        <v xml:space="preserve">Ms. Ito Rina </v>
      </c>
    </row>
    <row r="713" spans="1:5" x14ac:dyDescent="0.25">
      <c r="A713" s="14" t="s">
        <v>4382</v>
      </c>
      <c r="B713" t="s">
        <v>34</v>
      </c>
      <c r="C713" s="14" t="s">
        <v>1002</v>
      </c>
      <c r="D713" t="s">
        <v>2941</v>
      </c>
      <c r="E713" t="str">
        <f t="shared" si="11"/>
        <v xml:space="preserve">Ms. Barry Kristin P. </v>
      </c>
    </row>
    <row r="714" spans="1:5" x14ac:dyDescent="0.25">
      <c r="A714" s="14" t="s">
        <v>4383</v>
      </c>
      <c r="B714" t="s">
        <v>37</v>
      </c>
      <c r="C714" s="14" t="s">
        <v>1003</v>
      </c>
      <c r="D714" t="s">
        <v>1004</v>
      </c>
      <c r="E714" t="str">
        <f t="shared" si="11"/>
        <v xml:space="preserve">Mr. Boyce Albert </v>
      </c>
    </row>
    <row r="715" spans="1:5" x14ac:dyDescent="0.25">
      <c r="A715" s="14" t="s">
        <v>4384</v>
      </c>
      <c r="B715" t="s">
        <v>2823</v>
      </c>
      <c r="C715" s="14" t="s">
        <v>1005</v>
      </c>
      <c r="D715" t="s">
        <v>2942</v>
      </c>
      <c r="E715" t="str">
        <f t="shared" si="11"/>
        <v xml:space="preserve">Mrs Lin .  Ashley </v>
      </c>
    </row>
    <row r="716" spans="1:5" x14ac:dyDescent="0.25">
      <c r="A716" s="14" t="s">
        <v>4385</v>
      </c>
      <c r="B716" t="s">
        <v>2823</v>
      </c>
      <c r="C716" s="14" t="s">
        <v>144</v>
      </c>
      <c r="D716" t="s">
        <v>2943</v>
      </c>
      <c r="E716" t="str">
        <f t="shared" si="11"/>
        <v xml:space="preserve">Mrs Smith .  Shannon L </v>
      </c>
    </row>
    <row r="717" spans="1:5" x14ac:dyDescent="0.25">
      <c r="A717" s="14" t="s">
        <v>4386</v>
      </c>
      <c r="B717" t="s">
        <v>34</v>
      </c>
      <c r="C717" s="14" t="s">
        <v>1006</v>
      </c>
      <c r="D717" t="s">
        <v>2944</v>
      </c>
      <c r="E717" t="str">
        <f t="shared" si="11"/>
        <v xml:space="preserve">Ms. Nalven Amy B </v>
      </c>
    </row>
    <row r="718" spans="1:5" x14ac:dyDescent="0.25">
      <c r="A718" s="14" t="s">
        <v>4387</v>
      </c>
      <c r="B718" t="s">
        <v>34</v>
      </c>
      <c r="C718" s="14" t="s">
        <v>1007</v>
      </c>
      <c r="D718" t="s">
        <v>2945</v>
      </c>
      <c r="E718" t="str">
        <f t="shared" si="11"/>
        <v xml:space="preserve">Ms. Bourgeois A Danielle </v>
      </c>
    </row>
    <row r="719" spans="1:5" x14ac:dyDescent="0.25">
      <c r="A719" s="14" t="s">
        <v>4388</v>
      </c>
      <c r="B719" t="s">
        <v>37</v>
      </c>
      <c r="C719" s="14" t="s">
        <v>1008</v>
      </c>
      <c r="D719" t="s">
        <v>2946</v>
      </c>
      <c r="E719" t="str">
        <f t="shared" si="11"/>
        <v xml:space="preserve">Mr. Orloff Conrad F </v>
      </c>
    </row>
    <row r="720" spans="1:5" x14ac:dyDescent="0.25">
      <c r="A720" s="14" t="s">
        <v>4389</v>
      </c>
      <c r="B720" t="s">
        <v>37</v>
      </c>
      <c r="C720" s="14" t="s">
        <v>1010</v>
      </c>
      <c r="D720" t="s">
        <v>1011</v>
      </c>
      <c r="E720" t="str">
        <f t="shared" si="11"/>
        <v xml:space="preserve">Mr. Ramirez Josh </v>
      </c>
    </row>
    <row r="721" spans="1:5" x14ac:dyDescent="0.25">
      <c r="A721" s="14" t="s">
        <v>4390</v>
      </c>
      <c r="B721" t="s">
        <v>37</v>
      </c>
      <c r="C721" s="14" t="s">
        <v>1012</v>
      </c>
      <c r="D721" t="s">
        <v>1013</v>
      </c>
      <c r="E721" t="str">
        <f t="shared" si="11"/>
        <v xml:space="preserve">Mr. Fouquet Maxime </v>
      </c>
    </row>
    <row r="722" spans="1:5" x14ac:dyDescent="0.25">
      <c r="A722" s="14" t="s">
        <v>4391</v>
      </c>
      <c r="B722" t="s">
        <v>34</v>
      </c>
      <c r="C722" s="14" t="s">
        <v>1014</v>
      </c>
      <c r="D722" t="s">
        <v>86</v>
      </c>
      <c r="E722" t="str">
        <f t="shared" si="11"/>
        <v xml:space="preserve">Ms. McPhillips Natalie </v>
      </c>
    </row>
    <row r="723" spans="1:5" x14ac:dyDescent="0.25">
      <c r="A723" s="14" t="s">
        <v>4392</v>
      </c>
      <c r="B723" t="s">
        <v>34</v>
      </c>
      <c r="C723" s="14" t="s">
        <v>1015</v>
      </c>
      <c r="D723" t="s">
        <v>114</v>
      </c>
      <c r="E723" t="str">
        <f t="shared" si="11"/>
        <v xml:space="preserve">Ms. Burgin Melissa </v>
      </c>
    </row>
    <row r="724" spans="1:5" x14ac:dyDescent="0.25">
      <c r="A724" s="14" t="s">
        <v>4393</v>
      </c>
      <c r="B724" t="s">
        <v>34</v>
      </c>
      <c r="C724" s="14" t="s">
        <v>1016</v>
      </c>
      <c r="D724" t="s">
        <v>2947</v>
      </c>
      <c r="E724" t="str">
        <f t="shared" si="11"/>
        <v xml:space="preserve">Ms. Roberts Laura P. </v>
      </c>
    </row>
    <row r="725" spans="1:5" x14ac:dyDescent="0.25">
      <c r="A725" s="14" t="s">
        <v>4394</v>
      </c>
      <c r="B725" t="s">
        <v>2823</v>
      </c>
      <c r="C725" s="14" t="s">
        <v>1017</v>
      </c>
      <c r="D725" t="s">
        <v>2948</v>
      </c>
      <c r="E725" t="str">
        <f t="shared" si="11"/>
        <v xml:space="preserve">Mrs Nemec .  Lisa </v>
      </c>
    </row>
    <row r="726" spans="1:5" x14ac:dyDescent="0.25">
      <c r="A726" s="14" t="s">
        <v>4395</v>
      </c>
      <c r="B726" t="s">
        <v>37</v>
      </c>
      <c r="C726" s="14" t="s">
        <v>1018</v>
      </c>
      <c r="D726" t="s">
        <v>2949</v>
      </c>
      <c r="E726" t="str">
        <f t="shared" si="11"/>
        <v xml:space="preserve">Mr. Appman William D. Jr. </v>
      </c>
    </row>
    <row r="727" spans="1:5" x14ac:dyDescent="0.25">
      <c r="A727" s="14" t="s">
        <v>4396</v>
      </c>
      <c r="B727" t="s">
        <v>37</v>
      </c>
      <c r="C727" s="14" t="s">
        <v>184</v>
      </c>
      <c r="D727" t="s">
        <v>104</v>
      </c>
      <c r="E727" t="str">
        <f t="shared" si="11"/>
        <v xml:space="preserve">Mr. Driscoll James </v>
      </c>
    </row>
    <row r="728" spans="1:5" x14ac:dyDescent="0.25">
      <c r="A728" s="14" t="s">
        <v>4397</v>
      </c>
      <c r="B728" t="s">
        <v>37</v>
      </c>
      <c r="C728" s="14" t="s">
        <v>1019</v>
      </c>
      <c r="D728" t="s">
        <v>69</v>
      </c>
      <c r="E728" t="str">
        <f t="shared" si="11"/>
        <v xml:space="preserve">Mr. Glotzbach John </v>
      </c>
    </row>
    <row r="729" spans="1:5" x14ac:dyDescent="0.25">
      <c r="A729" s="14" t="s">
        <v>4398</v>
      </c>
      <c r="B729" t="s">
        <v>37</v>
      </c>
      <c r="C729" s="14" t="s">
        <v>1020</v>
      </c>
      <c r="D729" t="s">
        <v>2950</v>
      </c>
      <c r="E729" t="str">
        <f t="shared" si="11"/>
        <v xml:space="preserve">Mr. Tenforde Adam S </v>
      </c>
    </row>
    <row r="730" spans="1:5" x14ac:dyDescent="0.25">
      <c r="A730" s="14" t="s">
        <v>4399</v>
      </c>
      <c r="B730" t="s">
        <v>37</v>
      </c>
      <c r="C730" s="14" t="s">
        <v>1010</v>
      </c>
      <c r="D730" t="s">
        <v>1021</v>
      </c>
      <c r="E730" t="str">
        <f t="shared" si="11"/>
        <v xml:space="preserve">Mr. Ramirez Armando </v>
      </c>
    </row>
    <row r="731" spans="1:5" x14ac:dyDescent="0.25">
      <c r="A731" s="14" t="s">
        <v>4400</v>
      </c>
      <c r="B731" t="s">
        <v>34</v>
      </c>
      <c r="C731" s="14" t="s">
        <v>2592</v>
      </c>
      <c r="D731" t="s">
        <v>1023</v>
      </c>
      <c r="E731" t="str">
        <f t="shared" si="11"/>
        <v xml:space="preserve">Ms. Stanley Torres Dana </v>
      </c>
    </row>
    <row r="732" spans="1:5" x14ac:dyDescent="0.25">
      <c r="A732" s="14" t="s">
        <v>4401</v>
      </c>
      <c r="B732" t="s">
        <v>34</v>
      </c>
      <c r="C732" s="14" t="s">
        <v>1024</v>
      </c>
      <c r="D732" t="s">
        <v>2691</v>
      </c>
      <c r="E732" t="str">
        <f t="shared" si="11"/>
        <v xml:space="preserve">Ms. Vandongen Jennifer L </v>
      </c>
    </row>
    <row r="733" spans="1:5" x14ac:dyDescent="0.25">
      <c r="A733" s="14" t="s">
        <v>4402</v>
      </c>
      <c r="B733" t="s">
        <v>37</v>
      </c>
      <c r="C733" s="14" t="s">
        <v>1025</v>
      </c>
      <c r="D733" t="s">
        <v>224</v>
      </c>
      <c r="E733" t="str">
        <f t="shared" si="11"/>
        <v xml:space="preserve">Mr. Liebald Benjamin </v>
      </c>
    </row>
    <row r="734" spans="1:5" x14ac:dyDescent="0.25">
      <c r="A734" s="14" t="s">
        <v>4403</v>
      </c>
      <c r="B734" t="s">
        <v>34</v>
      </c>
      <c r="C734" s="14" t="s">
        <v>1026</v>
      </c>
      <c r="D734" t="s">
        <v>1027</v>
      </c>
      <c r="E734" t="str">
        <f t="shared" si="11"/>
        <v xml:space="preserve">Ms. Holte Tanya </v>
      </c>
    </row>
    <row r="735" spans="1:5" x14ac:dyDescent="0.25">
      <c r="A735" s="14" t="s">
        <v>4404</v>
      </c>
      <c r="B735" t="s">
        <v>34</v>
      </c>
      <c r="C735" s="14" t="s">
        <v>149</v>
      </c>
      <c r="D735" t="s">
        <v>654</v>
      </c>
      <c r="E735" t="str">
        <f t="shared" si="11"/>
        <v xml:space="preserve">Ms. Johnson Tracy </v>
      </c>
    </row>
    <row r="736" spans="1:5" x14ac:dyDescent="0.25">
      <c r="A736" s="14" t="s">
        <v>4405</v>
      </c>
      <c r="B736" t="s">
        <v>34</v>
      </c>
      <c r="C736" s="14" t="s">
        <v>1028</v>
      </c>
      <c r="D736" t="s">
        <v>2951</v>
      </c>
      <c r="E736" t="str">
        <f t="shared" si="11"/>
        <v xml:space="preserve">Ms. Bartlett Emily S </v>
      </c>
    </row>
    <row r="737" spans="1:5" x14ac:dyDescent="0.25">
      <c r="A737" s="14" t="s">
        <v>4406</v>
      </c>
      <c r="B737" t="s">
        <v>34</v>
      </c>
      <c r="C737" s="14" t="s">
        <v>1029</v>
      </c>
      <c r="D737" t="s">
        <v>2952</v>
      </c>
      <c r="E737" t="str">
        <f t="shared" si="11"/>
        <v xml:space="preserve">Ms. Bergman Kelly R </v>
      </c>
    </row>
    <row r="738" spans="1:5" x14ac:dyDescent="0.25">
      <c r="A738" s="14" t="s">
        <v>4407</v>
      </c>
      <c r="B738" t="s">
        <v>37</v>
      </c>
      <c r="C738" s="14" t="s">
        <v>1030</v>
      </c>
      <c r="D738" t="s">
        <v>499</v>
      </c>
      <c r="E738" t="str">
        <f t="shared" si="11"/>
        <v xml:space="preserve">Mr. Aitken Kyle </v>
      </c>
    </row>
    <row r="739" spans="1:5" x14ac:dyDescent="0.25">
      <c r="A739" s="14" t="s">
        <v>4408</v>
      </c>
      <c r="B739" t="s">
        <v>37</v>
      </c>
      <c r="C739" s="14" t="s">
        <v>1031</v>
      </c>
      <c r="D739" t="s">
        <v>2953</v>
      </c>
      <c r="E739" t="str">
        <f t="shared" si="11"/>
        <v xml:space="preserve">Mr. Berger Bruce A Jr. </v>
      </c>
    </row>
    <row r="740" spans="1:5" x14ac:dyDescent="0.25">
      <c r="A740" s="14" t="s">
        <v>4409</v>
      </c>
      <c r="B740" t="s">
        <v>37</v>
      </c>
      <c r="C740" s="14" t="s">
        <v>1032</v>
      </c>
      <c r="D740" t="s">
        <v>2954</v>
      </c>
      <c r="E740" t="str">
        <f t="shared" si="11"/>
        <v xml:space="preserve">Mr. Richey Cary J </v>
      </c>
    </row>
    <row r="741" spans="1:5" x14ac:dyDescent="0.25">
      <c r="A741" s="14" t="s">
        <v>4410</v>
      </c>
      <c r="B741" t="s">
        <v>2823</v>
      </c>
      <c r="C741" s="14" t="s">
        <v>1034</v>
      </c>
      <c r="D741" t="s">
        <v>2955</v>
      </c>
      <c r="E741" t="str">
        <f t="shared" si="11"/>
        <v xml:space="preserve">Mrs Trotter .  Jill M </v>
      </c>
    </row>
    <row r="742" spans="1:5" x14ac:dyDescent="0.25">
      <c r="A742" s="14" t="s">
        <v>4411</v>
      </c>
      <c r="B742" t="s">
        <v>37</v>
      </c>
      <c r="C742" s="14" t="s">
        <v>1035</v>
      </c>
      <c r="D742" t="s">
        <v>396</v>
      </c>
      <c r="E742" t="str">
        <f t="shared" si="11"/>
        <v xml:space="preserve">Mr. Chavez Chris </v>
      </c>
    </row>
    <row r="743" spans="1:5" x14ac:dyDescent="0.25">
      <c r="A743" s="14" t="s">
        <v>4412</v>
      </c>
      <c r="B743" t="s">
        <v>37</v>
      </c>
      <c r="C743" s="14" t="s">
        <v>1036</v>
      </c>
      <c r="D743" t="s">
        <v>2956</v>
      </c>
      <c r="E743" t="str">
        <f t="shared" si="11"/>
        <v xml:space="preserve">Mr. Orifice Michael E. </v>
      </c>
    </row>
    <row r="744" spans="1:5" x14ac:dyDescent="0.25">
      <c r="A744" s="14" t="s">
        <v>4413</v>
      </c>
      <c r="B744" t="s">
        <v>2823</v>
      </c>
      <c r="C744" s="14" t="s">
        <v>1037</v>
      </c>
      <c r="D744" t="s">
        <v>2957</v>
      </c>
      <c r="E744" t="str">
        <f t="shared" si="11"/>
        <v xml:space="preserve">Mrs Farkash .  Lauren </v>
      </c>
    </row>
    <row r="745" spans="1:5" x14ac:dyDescent="0.25">
      <c r="A745" s="14" t="s">
        <v>4414</v>
      </c>
      <c r="B745" t="s">
        <v>2823</v>
      </c>
      <c r="C745" s="14" t="s">
        <v>72</v>
      </c>
      <c r="D745" t="s">
        <v>2958</v>
      </c>
      <c r="E745" t="str">
        <f t="shared" si="11"/>
        <v xml:space="preserve">Mrs Hribar .  Kathryn E </v>
      </c>
    </row>
    <row r="746" spans="1:5" x14ac:dyDescent="0.25">
      <c r="A746" s="14" t="s">
        <v>4415</v>
      </c>
      <c r="B746" t="s">
        <v>34</v>
      </c>
      <c r="C746" s="14" t="s">
        <v>1038</v>
      </c>
      <c r="D746" t="s">
        <v>1039</v>
      </c>
      <c r="E746" t="str">
        <f t="shared" si="11"/>
        <v xml:space="preserve">Ms. Crawford Polly </v>
      </c>
    </row>
    <row r="747" spans="1:5" x14ac:dyDescent="0.25">
      <c r="A747" s="14" t="s">
        <v>4416</v>
      </c>
      <c r="B747" t="s">
        <v>37</v>
      </c>
      <c r="C747" s="14" t="s">
        <v>1040</v>
      </c>
      <c r="D747" t="s">
        <v>2959</v>
      </c>
      <c r="E747" t="str">
        <f t="shared" si="11"/>
        <v xml:space="preserve">Mr. Sittlington Mark H. </v>
      </c>
    </row>
    <row r="748" spans="1:5" x14ac:dyDescent="0.25">
      <c r="A748" s="14" t="s">
        <v>4417</v>
      </c>
      <c r="B748" t="s">
        <v>2823</v>
      </c>
      <c r="C748" s="14" t="s">
        <v>1041</v>
      </c>
      <c r="D748" t="s">
        <v>2960</v>
      </c>
      <c r="E748" t="str">
        <f t="shared" si="11"/>
        <v xml:space="preserve">Mrs Silbert .  Jessie M. </v>
      </c>
    </row>
    <row r="749" spans="1:5" x14ac:dyDescent="0.25">
      <c r="A749" s="14" t="s">
        <v>4418</v>
      </c>
      <c r="B749" t="s">
        <v>37</v>
      </c>
      <c r="C749" s="14" t="s">
        <v>1042</v>
      </c>
      <c r="D749" t="s">
        <v>396</v>
      </c>
      <c r="E749" t="str">
        <f t="shared" si="11"/>
        <v xml:space="preserve">Mr. Carrique Chris </v>
      </c>
    </row>
    <row r="750" spans="1:5" x14ac:dyDescent="0.25">
      <c r="A750" s="14" t="s">
        <v>4419</v>
      </c>
      <c r="B750" t="s">
        <v>37</v>
      </c>
      <c r="C750" s="14" t="s">
        <v>1043</v>
      </c>
      <c r="D750" t="s">
        <v>148</v>
      </c>
      <c r="E750" t="str">
        <f t="shared" si="11"/>
        <v xml:space="preserve">Mr. Kosla Daniel </v>
      </c>
    </row>
    <row r="751" spans="1:5" x14ac:dyDescent="0.25">
      <c r="A751" s="14" t="s">
        <v>4420</v>
      </c>
      <c r="B751" t="s">
        <v>34</v>
      </c>
      <c r="C751" s="14" t="s">
        <v>1044</v>
      </c>
      <c r="D751" t="s">
        <v>146</v>
      </c>
      <c r="E751" t="str">
        <f t="shared" si="11"/>
        <v xml:space="preserve">Ms. Parker Megan </v>
      </c>
    </row>
    <row r="752" spans="1:5" x14ac:dyDescent="0.25">
      <c r="A752" s="14" t="s">
        <v>4421</v>
      </c>
      <c r="B752" t="s">
        <v>37</v>
      </c>
      <c r="C752" s="14" t="s">
        <v>1045</v>
      </c>
      <c r="D752" t="s">
        <v>176</v>
      </c>
      <c r="E752" t="str">
        <f t="shared" si="11"/>
        <v xml:space="preserve">Mr. Horton Kevin </v>
      </c>
    </row>
    <row r="753" spans="1:5" x14ac:dyDescent="0.25">
      <c r="A753" s="14" t="s">
        <v>4422</v>
      </c>
      <c r="B753" t="s">
        <v>34</v>
      </c>
      <c r="C753" s="14" t="s">
        <v>1046</v>
      </c>
      <c r="D753" t="s">
        <v>2961</v>
      </c>
      <c r="E753" t="str">
        <f t="shared" si="11"/>
        <v xml:space="preserve">Ms. Boller Caroline S. </v>
      </c>
    </row>
    <row r="754" spans="1:5" x14ac:dyDescent="0.25">
      <c r="A754" s="14" t="s">
        <v>4423</v>
      </c>
      <c r="B754" t="s">
        <v>34</v>
      </c>
      <c r="C754" s="14" t="s">
        <v>1047</v>
      </c>
      <c r="D754" t="s">
        <v>1048</v>
      </c>
      <c r="E754" t="str">
        <f t="shared" si="11"/>
        <v xml:space="preserve">Ms. Olaru Nuta </v>
      </c>
    </row>
    <row r="755" spans="1:5" x14ac:dyDescent="0.25">
      <c r="A755" s="14" t="s">
        <v>4424</v>
      </c>
      <c r="B755" t="s">
        <v>34</v>
      </c>
      <c r="C755" s="14" t="s">
        <v>1049</v>
      </c>
      <c r="D755" t="s">
        <v>1050</v>
      </c>
      <c r="E755" t="str">
        <f t="shared" si="11"/>
        <v xml:space="preserve">Ms. Prescott Margie </v>
      </c>
    </row>
    <row r="756" spans="1:5" x14ac:dyDescent="0.25">
      <c r="A756" s="14" t="s">
        <v>4425</v>
      </c>
      <c r="B756" t="s">
        <v>2823</v>
      </c>
      <c r="C756" s="14" t="s">
        <v>1051</v>
      </c>
      <c r="D756" t="s">
        <v>4426</v>
      </c>
      <c r="E756" t="str">
        <f t="shared" si="11"/>
        <v xml:space="preserve">Mrs Hines .  HeIDi </v>
      </c>
    </row>
    <row r="757" spans="1:5" x14ac:dyDescent="0.25">
      <c r="A757" s="14" t="s">
        <v>4427</v>
      </c>
      <c r="B757" t="s">
        <v>37</v>
      </c>
      <c r="C757" s="14" t="s">
        <v>1052</v>
      </c>
      <c r="D757" t="s">
        <v>2962</v>
      </c>
      <c r="E757" t="str">
        <f t="shared" si="11"/>
        <v xml:space="preserve">Mr. Blanton Diego J </v>
      </c>
    </row>
    <row r="758" spans="1:5" x14ac:dyDescent="0.25">
      <c r="A758" s="14" t="s">
        <v>4428</v>
      </c>
      <c r="B758" t="s">
        <v>37</v>
      </c>
      <c r="C758" s="14" t="s">
        <v>1053</v>
      </c>
      <c r="D758" t="s">
        <v>2963</v>
      </c>
      <c r="E758" t="str">
        <f t="shared" si="11"/>
        <v xml:space="preserve">Mr. Bustamante Enrique M Sr. </v>
      </c>
    </row>
    <row r="759" spans="1:5" x14ac:dyDescent="0.25">
      <c r="A759" s="14" t="s">
        <v>4429</v>
      </c>
      <c r="B759" t="s">
        <v>37</v>
      </c>
      <c r="C759" s="14" t="s">
        <v>1054</v>
      </c>
      <c r="D759" t="s">
        <v>322</v>
      </c>
      <c r="E759" t="str">
        <f t="shared" si="11"/>
        <v xml:space="preserve">Mr. McCann Greg </v>
      </c>
    </row>
    <row r="760" spans="1:5" x14ac:dyDescent="0.25">
      <c r="A760" s="14" t="s">
        <v>4430</v>
      </c>
      <c r="B760" t="s">
        <v>37</v>
      </c>
      <c r="C760" s="14" t="s">
        <v>1055</v>
      </c>
      <c r="D760" t="s">
        <v>1056</v>
      </c>
      <c r="E760" t="str">
        <f t="shared" si="11"/>
        <v xml:space="preserve">Mr. Schmole Filip </v>
      </c>
    </row>
    <row r="761" spans="1:5" x14ac:dyDescent="0.25">
      <c r="A761" s="14" t="s">
        <v>4431</v>
      </c>
      <c r="B761" t="s">
        <v>34</v>
      </c>
      <c r="C761" s="14" t="s">
        <v>1057</v>
      </c>
      <c r="D761" t="s">
        <v>2964</v>
      </c>
      <c r="E761" t="str">
        <f t="shared" si="11"/>
        <v xml:space="preserve">Ms. Barber Rosemary E. </v>
      </c>
    </row>
    <row r="762" spans="1:5" x14ac:dyDescent="0.25">
      <c r="A762" s="14" t="s">
        <v>4432</v>
      </c>
      <c r="B762" t="s">
        <v>34</v>
      </c>
      <c r="C762" s="14" t="s">
        <v>1058</v>
      </c>
      <c r="D762" t="s">
        <v>744</v>
      </c>
      <c r="E762" t="str">
        <f t="shared" si="11"/>
        <v xml:space="preserve">Ms. Reichmann Lisa </v>
      </c>
    </row>
    <row r="763" spans="1:5" x14ac:dyDescent="0.25">
      <c r="A763" s="14" t="s">
        <v>4433</v>
      </c>
      <c r="B763" t="s">
        <v>37</v>
      </c>
      <c r="C763" s="14" t="s">
        <v>1059</v>
      </c>
      <c r="D763" t="s">
        <v>443</v>
      </c>
      <c r="E763" t="str">
        <f t="shared" si="11"/>
        <v xml:space="preserve">Mr. Cavatorta Jason </v>
      </c>
    </row>
    <row r="764" spans="1:5" x14ac:dyDescent="0.25">
      <c r="A764" s="14" t="s">
        <v>4434</v>
      </c>
      <c r="B764" t="s">
        <v>34</v>
      </c>
      <c r="C764" s="14" t="s">
        <v>1060</v>
      </c>
      <c r="D764" t="s">
        <v>91</v>
      </c>
      <c r="E764" t="str">
        <f t="shared" si="11"/>
        <v xml:space="preserve">Ms. Yaeger Courtney </v>
      </c>
    </row>
    <row r="765" spans="1:5" x14ac:dyDescent="0.25">
      <c r="A765" s="14" t="s">
        <v>4435</v>
      </c>
      <c r="B765" t="s">
        <v>34</v>
      </c>
      <c r="C765" s="14" t="s">
        <v>1061</v>
      </c>
      <c r="D765" t="s">
        <v>2965</v>
      </c>
      <c r="E765" t="str">
        <f t="shared" si="11"/>
        <v xml:space="preserve">Ms. Hughes Jennifer R. </v>
      </c>
    </row>
    <row r="766" spans="1:5" x14ac:dyDescent="0.25">
      <c r="A766" s="14" t="s">
        <v>4436</v>
      </c>
      <c r="B766" t="s">
        <v>34</v>
      </c>
      <c r="C766" s="14" t="s">
        <v>1062</v>
      </c>
      <c r="D766" t="s">
        <v>2966</v>
      </c>
      <c r="E766" t="str">
        <f t="shared" si="11"/>
        <v xml:space="preserve">Ms. Donahue Lauren E </v>
      </c>
    </row>
    <row r="767" spans="1:5" x14ac:dyDescent="0.25">
      <c r="A767" s="14" t="s">
        <v>4437</v>
      </c>
      <c r="B767" t="s">
        <v>34</v>
      </c>
      <c r="C767" s="14" t="s">
        <v>1063</v>
      </c>
      <c r="D767" t="s">
        <v>2967</v>
      </c>
      <c r="E767" t="str">
        <f t="shared" si="11"/>
        <v xml:space="preserve">Ms. Greenwell Ashley M. </v>
      </c>
    </row>
    <row r="768" spans="1:5" x14ac:dyDescent="0.25">
      <c r="A768" s="14" t="s">
        <v>4438</v>
      </c>
      <c r="B768" t="s">
        <v>34</v>
      </c>
      <c r="C768" s="14" t="s">
        <v>1064</v>
      </c>
      <c r="D768" t="s">
        <v>2968</v>
      </c>
      <c r="E768" t="str">
        <f t="shared" si="11"/>
        <v xml:space="preserve">Ms. Steele Alison R. </v>
      </c>
    </row>
    <row r="769" spans="1:5" x14ac:dyDescent="0.25">
      <c r="A769" s="14" t="s">
        <v>4439</v>
      </c>
      <c r="B769" t="s">
        <v>34</v>
      </c>
      <c r="C769" s="14" t="s">
        <v>1065</v>
      </c>
      <c r="D769" t="s">
        <v>1066</v>
      </c>
      <c r="E769" t="str">
        <f t="shared" si="11"/>
        <v xml:space="preserve">Ms. Gunter Madeleine </v>
      </c>
    </row>
    <row r="770" spans="1:5" x14ac:dyDescent="0.25">
      <c r="A770" s="14" t="s">
        <v>4440</v>
      </c>
      <c r="B770" t="s">
        <v>34</v>
      </c>
      <c r="C770" s="14" t="s">
        <v>1067</v>
      </c>
      <c r="D770" t="s">
        <v>503</v>
      </c>
      <c r="E770" t="str">
        <f t="shared" si="11"/>
        <v xml:space="preserve">Ms. McDonough Stacey </v>
      </c>
    </row>
    <row r="771" spans="1:5" x14ac:dyDescent="0.25">
      <c r="A771" s="14" t="s">
        <v>4441</v>
      </c>
      <c r="B771" t="s">
        <v>34</v>
      </c>
      <c r="C771" s="14" t="s">
        <v>1068</v>
      </c>
      <c r="D771" t="s">
        <v>548</v>
      </c>
      <c r="E771" t="str">
        <f t="shared" ref="E771:E834" si="12">CONCATENATE(B771," ",C771," ",D771," ")</f>
        <v xml:space="preserve">Ms. Sweetland Kimberly </v>
      </c>
    </row>
    <row r="772" spans="1:5" x14ac:dyDescent="0.25">
      <c r="A772" s="14" t="s">
        <v>4442</v>
      </c>
      <c r="B772" t="s">
        <v>37</v>
      </c>
      <c r="C772" s="14" t="s">
        <v>1069</v>
      </c>
      <c r="D772" t="s">
        <v>2622</v>
      </c>
      <c r="E772" t="str">
        <f t="shared" si="12"/>
        <v xml:space="preserve">Mr. Hammersmith Matthew D </v>
      </c>
    </row>
    <row r="773" spans="1:5" x14ac:dyDescent="0.25">
      <c r="A773" s="14" t="s">
        <v>4443</v>
      </c>
      <c r="B773" t="s">
        <v>37</v>
      </c>
      <c r="C773" s="14" t="s">
        <v>1070</v>
      </c>
      <c r="D773" t="s">
        <v>276</v>
      </c>
      <c r="E773" t="str">
        <f t="shared" si="12"/>
        <v xml:space="preserve">Mr. French Michael </v>
      </c>
    </row>
    <row r="774" spans="1:5" x14ac:dyDescent="0.25">
      <c r="A774" s="14" t="s">
        <v>4444</v>
      </c>
      <c r="B774" t="s">
        <v>37</v>
      </c>
      <c r="C774" s="14" t="s">
        <v>1071</v>
      </c>
      <c r="D774" t="s">
        <v>303</v>
      </c>
      <c r="E774" t="str">
        <f t="shared" si="12"/>
        <v xml:space="preserve">Mr. Garbe Ben </v>
      </c>
    </row>
    <row r="775" spans="1:5" x14ac:dyDescent="0.25">
      <c r="A775" s="14" t="s">
        <v>4445</v>
      </c>
      <c r="B775" t="s">
        <v>37</v>
      </c>
      <c r="C775" s="14" t="s">
        <v>1072</v>
      </c>
      <c r="D775" t="s">
        <v>396</v>
      </c>
      <c r="E775" t="str">
        <f t="shared" si="12"/>
        <v xml:space="preserve">Mr. Duncan Chris </v>
      </c>
    </row>
    <row r="776" spans="1:5" x14ac:dyDescent="0.25">
      <c r="A776" s="14" t="s">
        <v>4446</v>
      </c>
      <c r="B776" t="s">
        <v>37</v>
      </c>
      <c r="C776" s="14" t="s">
        <v>1073</v>
      </c>
      <c r="D776" t="s">
        <v>2969</v>
      </c>
      <c r="E776" t="str">
        <f t="shared" si="12"/>
        <v xml:space="preserve">Mr. Wallace Jeremy J </v>
      </c>
    </row>
    <row r="777" spans="1:5" x14ac:dyDescent="0.25">
      <c r="A777" s="14" t="s">
        <v>4447</v>
      </c>
      <c r="B777" t="s">
        <v>2823</v>
      </c>
      <c r="C777" s="14" t="s">
        <v>1074</v>
      </c>
      <c r="D777" t="s">
        <v>2970</v>
      </c>
      <c r="E777" t="str">
        <f t="shared" si="12"/>
        <v xml:space="preserve">Mrs Tillman .  Amy L. </v>
      </c>
    </row>
    <row r="778" spans="1:5" x14ac:dyDescent="0.25">
      <c r="A778" s="14" t="s">
        <v>4448</v>
      </c>
      <c r="B778" t="s">
        <v>2823</v>
      </c>
      <c r="C778" s="14" t="s">
        <v>152</v>
      </c>
      <c r="D778" t="s">
        <v>2971</v>
      </c>
      <c r="E778" t="str">
        <f t="shared" si="12"/>
        <v xml:space="preserve">Mrs Lee .  Karen L. </v>
      </c>
    </row>
    <row r="779" spans="1:5" x14ac:dyDescent="0.25">
      <c r="A779" s="14" t="s">
        <v>4449</v>
      </c>
      <c r="B779" t="s">
        <v>34</v>
      </c>
      <c r="C779" s="14" t="s">
        <v>263</v>
      </c>
      <c r="D779" t="s">
        <v>1075</v>
      </c>
      <c r="E779" t="str">
        <f t="shared" si="12"/>
        <v xml:space="preserve">Ms. Taylor Tennille </v>
      </c>
    </row>
    <row r="780" spans="1:5" x14ac:dyDescent="0.25">
      <c r="A780" s="14" t="s">
        <v>4450</v>
      </c>
      <c r="B780" t="s">
        <v>37</v>
      </c>
      <c r="C780" s="14" t="s">
        <v>1076</v>
      </c>
      <c r="D780" t="s">
        <v>369</v>
      </c>
      <c r="E780" t="str">
        <f t="shared" si="12"/>
        <v xml:space="preserve">Mr. McSween Matt </v>
      </c>
    </row>
    <row r="781" spans="1:5" x14ac:dyDescent="0.25">
      <c r="A781" s="14" t="s">
        <v>4451</v>
      </c>
      <c r="B781" t="s">
        <v>34</v>
      </c>
      <c r="C781" s="14" t="s">
        <v>1077</v>
      </c>
      <c r="D781" t="s">
        <v>213</v>
      </c>
      <c r="E781" t="str">
        <f t="shared" si="12"/>
        <v xml:space="preserve">Ms. Schubert Emily </v>
      </c>
    </row>
    <row r="782" spans="1:5" x14ac:dyDescent="0.25">
      <c r="A782" s="14" t="s">
        <v>4452</v>
      </c>
      <c r="B782" t="s">
        <v>37</v>
      </c>
      <c r="C782" s="14" t="s">
        <v>1078</v>
      </c>
      <c r="D782" t="s">
        <v>2972</v>
      </c>
      <c r="E782" t="str">
        <f t="shared" si="12"/>
        <v xml:space="preserve">Mr. Lalanne Justin E </v>
      </c>
    </row>
    <row r="783" spans="1:5" x14ac:dyDescent="0.25">
      <c r="A783" s="14" t="s">
        <v>4453</v>
      </c>
      <c r="B783" t="s">
        <v>34</v>
      </c>
      <c r="C783" s="14" t="s">
        <v>947</v>
      </c>
      <c r="D783" t="s">
        <v>1079</v>
      </c>
      <c r="E783" t="str">
        <f t="shared" si="12"/>
        <v xml:space="preserve">Ms. Flanagan Shalane </v>
      </c>
    </row>
    <row r="784" spans="1:5" x14ac:dyDescent="0.25">
      <c r="A784" s="14" t="s">
        <v>4454</v>
      </c>
      <c r="B784" t="s">
        <v>34</v>
      </c>
      <c r="C784" s="14" t="s">
        <v>1080</v>
      </c>
      <c r="D784" t="s">
        <v>2973</v>
      </c>
      <c r="E784" t="str">
        <f t="shared" si="12"/>
        <v xml:space="preserve">Ms. Arellano Jessica N. </v>
      </c>
    </row>
    <row r="785" spans="1:5" x14ac:dyDescent="0.25">
      <c r="A785" s="14" t="s">
        <v>4455</v>
      </c>
      <c r="B785" t="s">
        <v>34</v>
      </c>
      <c r="C785" s="14" t="s">
        <v>1081</v>
      </c>
      <c r="D785" t="s">
        <v>1082</v>
      </c>
      <c r="E785" t="str">
        <f t="shared" si="12"/>
        <v xml:space="preserve">Ms. Charette Melanie </v>
      </c>
    </row>
    <row r="786" spans="1:5" x14ac:dyDescent="0.25">
      <c r="A786" s="14" t="s">
        <v>4456</v>
      </c>
      <c r="B786" t="s">
        <v>34</v>
      </c>
      <c r="C786" s="14" t="s">
        <v>2593</v>
      </c>
      <c r="D786" t="s">
        <v>2974</v>
      </c>
      <c r="E786" t="str">
        <f t="shared" si="12"/>
        <v xml:space="preserve">Ms. Pena Reyes Ruth Angelica </v>
      </c>
    </row>
    <row r="787" spans="1:5" x14ac:dyDescent="0.25">
      <c r="A787" s="14" t="s">
        <v>4457</v>
      </c>
      <c r="B787" t="s">
        <v>34</v>
      </c>
      <c r="C787" s="14" t="s">
        <v>1085</v>
      </c>
      <c r="D787" t="s">
        <v>2975</v>
      </c>
      <c r="E787" t="str">
        <f t="shared" si="12"/>
        <v xml:space="preserve">Ms. Broderick Una M </v>
      </c>
    </row>
    <row r="788" spans="1:5" x14ac:dyDescent="0.25">
      <c r="A788" s="14" t="s">
        <v>4458</v>
      </c>
      <c r="B788" t="s">
        <v>34</v>
      </c>
      <c r="C788" s="14" t="s">
        <v>1086</v>
      </c>
      <c r="D788" t="s">
        <v>1087</v>
      </c>
      <c r="E788" t="str">
        <f t="shared" si="12"/>
        <v xml:space="preserve">Ms. Summers Taralyn </v>
      </c>
    </row>
    <row r="789" spans="1:5" x14ac:dyDescent="0.25">
      <c r="A789" s="14" t="s">
        <v>4459</v>
      </c>
      <c r="B789" t="s">
        <v>37</v>
      </c>
      <c r="C789" s="14" t="s">
        <v>101</v>
      </c>
      <c r="D789" t="s">
        <v>2976</v>
      </c>
      <c r="E789" t="str">
        <f t="shared" si="12"/>
        <v xml:space="preserve">Mr. Fisher James A </v>
      </c>
    </row>
    <row r="790" spans="1:5" x14ac:dyDescent="0.25">
      <c r="A790" s="14" t="s">
        <v>4460</v>
      </c>
      <c r="B790" t="s">
        <v>37</v>
      </c>
      <c r="C790" s="14" t="s">
        <v>1088</v>
      </c>
      <c r="D790" t="s">
        <v>1089</v>
      </c>
      <c r="E790" t="str">
        <f t="shared" si="12"/>
        <v xml:space="preserve">Mr. Zhou Ning </v>
      </c>
    </row>
    <row r="791" spans="1:5" x14ac:dyDescent="0.25">
      <c r="A791" s="14" t="s">
        <v>4461</v>
      </c>
      <c r="B791" t="s">
        <v>37</v>
      </c>
      <c r="C791" s="14" t="s">
        <v>1090</v>
      </c>
      <c r="D791" t="s">
        <v>609</v>
      </c>
      <c r="E791" t="str">
        <f t="shared" si="12"/>
        <v xml:space="preserve">Mr. Clarke-Ames Joel </v>
      </c>
    </row>
    <row r="792" spans="1:5" x14ac:dyDescent="0.25">
      <c r="A792" s="14" t="s">
        <v>4462</v>
      </c>
      <c r="B792" t="s">
        <v>34</v>
      </c>
      <c r="C792" s="14" t="s">
        <v>1091</v>
      </c>
      <c r="D792" t="s">
        <v>2660</v>
      </c>
      <c r="E792" t="str">
        <f t="shared" si="12"/>
        <v xml:space="preserve">Ms. Staton Pamela J. </v>
      </c>
    </row>
    <row r="793" spans="1:5" x14ac:dyDescent="0.25">
      <c r="A793" s="14" t="s">
        <v>4463</v>
      </c>
      <c r="B793" t="s">
        <v>34</v>
      </c>
      <c r="C793" s="14" t="s">
        <v>1092</v>
      </c>
      <c r="D793" t="s">
        <v>1093</v>
      </c>
      <c r="E793" t="str">
        <f t="shared" si="12"/>
        <v xml:space="preserve">Ms. Forster Brittney </v>
      </c>
    </row>
    <row r="794" spans="1:5" x14ac:dyDescent="0.25">
      <c r="A794" s="14" t="s">
        <v>4464</v>
      </c>
      <c r="B794" t="s">
        <v>2823</v>
      </c>
      <c r="C794" s="14" t="s">
        <v>1094</v>
      </c>
      <c r="D794" t="s">
        <v>2977</v>
      </c>
      <c r="E794" t="str">
        <f t="shared" si="12"/>
        <v xml:space="preserve">Mrs Monaghan .  Sheila </v>
      </c>
    </row>
    <row r="795" spans="1:5" x14ac:dyDescent="0.25">
      <c r="A795" s="14" t="s">
        <v>4465</v>
      </c>
      <c r="B795" t="s">
        <v>37</v>
      </c>
      <c r="C795" s="14" t="s">
        <v>1095</v>
      </c>
      <c r="D795" t="s">
        <v>1096</v>
      </c>
      <c r="E795" t="str">
        <f t="shared" si="12"/>
        <v xml:space="preserve">Mr. Kawamoto Koji </v>
      </c>
    </row>
    <row r="796" spans="1:5" x14ac:dyDescent="0.25">
      <c r="A796" s="14" t="s">
        <v>4466</v>
      </c>
      <c r="B796" t="s">
        <v>34</v>
      </c>
      <c r="C796" s="14" t="s">
        <v>1097</v>
      </c>
      <c r="D796" t="s">
        <v>341</v>
      </c>
      <c r="E796" t="str">
        <f t="shared" si="12"/>
        <v xml:space="preserve">Ms. Dicharry Sarah </v>
      </c>
    </row>
    <row r="797" spans="1:5" x14ac:dyDescent="0.25">
      <c r="A797" s="14" t="s">
        <v>4467</v>
      </c>
      <c r="B797" t="s">
        <v>2823</v>
      </c>
      <c r="C797" s="14" t="s">
        <v>1098</v>
      </c>
      <c r="D797" t="s">
        <v>2978</v>
      </c>
      <c r="E797" t="str">
        <f t="shared" si="12"/>
        <v xml:space="preserve">Mrs Berry .  Colleen M </v>
      </c>
    </row>
    <row r="798" spans="1:5" x14ac:dyDescent="0.25">
      <c r="A798" s="14" t="s">
        <v>4468</v>
      </c>
      <c r="B798" t="s">
        <v>34</v>
      </c>
      <c r="C798" s="14" t="s">
        <v>1100</v>
      </c>
      <c r="D798" t="s">
        <v>2979</v>
      </c>
      <c r="E798" t="str">
        <f t="shared" si="12"/>
        <v xml:space="preserve">Ms. Porfirio Deedra G. </v>
      </c>
    </row>
    <row r="799" spans="1:5" x14ac:dyDescent="0.25">
      <c r="A799" s="14" t="s">
        <v>4469</v>
      </c>
      <c r="B799" t="s">
        <v>2823</v>
      </c>
      <c r="C799" s="14" t="s">
        <v>1101</v>
      </c>
      <c r="D799" t="s">
        <v>2980</v>
      </c>
      <c r="E799" t="str">
        <f t="shared" si="12"/>
        <v xml:space="preserve">Mrs Thind .  Kulwinder </v>
      </c>
    </row>
    <row r="800" spans="1:5" x14ac:dyDescent="0.25">
      <c r="A800" s="14" t="s">
        <v>4470</v>
      </c>
      <c r="B800" t="s">
        <v>34</v>
      </c>
      <c r="C800" s="14" t="s">
        <v>96</v>
      </c>
      <c r="D800" t="s">
        <v>2981</v>
      </c>
      <c r="E800" t="str">
        <f t="shared" si="12"/>
        <v xml:space="preserve">Ms. Ryan Ann M. </v>
      </c>
    </row>
    <row r="801" spans="1:5" x14ac:dyDescent="0.25">
      <c r="A801" s="14" t="s">
        <v>4471</v>
      </c>
      <c r="B801" t="s">
        <v>34</v>
      </c>
      <c r="C801" s="14" t="s">
        <v>1102</v>
      </c>
      <c r="D801" t="s">
        <v>2982</v>
      </c>
      <c r="E801" t="str">
        <f t="shared" si="12"/>
        <v xml:space="preserve">Ms. Horn Sarah E </v>
      </c>
    </row>
    <row r="802" spans="1:5" x14ac:dyDescent="0.25">
      <c r="A802" s="14" t="s">
        <v>4472</v>
      </c>
      <c r="B802" t="s">
        <v>34</v>
      </c>
      <c r="C802" s="14" t="s">
        <v>1103</v>
      </c>
      <c r="D802" t="s">
        <v>2983</v>
      </c>
      <c r="E802" t="str">
        <f t="shared" si="12"/>
        <v xml:space="preserve">Ms. Sabadosa Apryl J. </v>
      </c>
    </row>
    <row r="803" spans="1:5" x14ac:dyDescent="0.25">
      <c r="A803" s="14" t="s">
        <v>4473</v>
      </c>
      <c r="B803" t="s">
        <v>2823</v>
      </c>
      <c r="C803" s="14" t="s">
        <v>1104</v>
      </c>
      <c r="D803" t="s">
        <v>2984</v>
      </c>
      <c r="E803" t="str">
        <f t="shared" si="12"/>
        <v xml:space="preserve">Mrs Casady .  Ilana </v>
      </c>
    </row>
    <row r="804" spans="1:5" x14ac:dyDescent="0.25">
      <c r="A804" s="14" t="s">
        <v>4474</v>
      </c>
      <c r="B804" t="s">
        <v>34</v>
      </c>
      <c r="C804" s="14" t="s">
        <v>460</v>
      </c>
      <c r="D804" t="s">
        <v>685</v>
      </c>
      <c r="E804" t="str">
        <f t="shared" si="12"/>
        <v xml:space="preserve">Ms. Phillips Katherine </v>
      </c>
    </row>
    <row r="805" spans="1:5" x14ac:dyDescent="0.25">
      <c r="A805" s="14" t="s">
        <v>4475</v>
      </c>
      <c r="B805" t="s">
        <v>34</v>
      </c>
      <c r="C805" s="14" t="s">
        <v>1105</v>
      </c>
      <c r="D805" t="s">
        <v>685</v>
      </c>
      <c r="E805" t="str">
        <f t="shared" si="12"/>
        <v xml:space="preserve">Ms. Ahokas Katherine </v>
      </c>
    </row>
    <row r="806" spans="1:5" x14ac:dyDescent="0.25">
      <c r="A806" s="14" t="s">
        <v>4476</v>
      </c>
      <c r="B806" t="s">
        <v>37</v>
      </c>
      <c r="C806" s="14" t="s">
        <v>1106</v>
      </c>
      <c r="D806" t="s">
        <v>1107</v>
      </c>
      <c r="E806" t="str">
        <f t="shared" si="12"/>
        <v xml:space="preserve">Mr. Hebert Karl </v>
      </c>
    </row>
    <row r="807" spans="1:5" x14ac:dyDescent="0.25">
      <c r="A807" s="14" t="s">
        <v>4477</v>
      </c>
      <c r="B807" t="s">
        <v>37</v>
      </c>
      <c r="C807" s="14" t="s">
        <v>1108</v>
      </c>
      <c r="D807" t="s">
        <v>49</v>
      </c>
      <c r="E807" t="str">
        <f t="shared" si="12"/>
        <v xml:space="preserve">Mr. Fair Stephen </v>
      </c>
    </row>
    <row r="808" spans="1:5" x14ac:dyDescent="0.25">
      <c r="A808" s="14" t="s">
        <v>4478</v>
      </c>
      <c r="B808" t="s">
        <v>37</v>
      </c>
      <c r="C808" s="14" t="s">
        <v>1109</v>
      </c>
      <c r="D808" t="s">
        <v>1110</v>
      </c>
      <c r="E808" t="str">
        <f t="shared" si="12"/>
        <v xml:space="preserve">Mr. Swenson Will </v>
      </c>
    </row>
    <row r="809" spans="1:5" x14ac:dyDescent="0.25">
      <c r="A809" s="14" t="s">
        <v>4479</v>
      </c>
      <c r="B809" t="s">
        <v>37</v>
      </c>
      <c r="C809" s="14" t="s">
        <v>1111</v>
      </c>
      <c r="D809" t="s">
        <v>2985</v>
      </c>
      <c r="E809" t="str">
        <f t="shared" si="12"/>
        <v xml:space="preserve">Mr. Revenis Bradley D </v>
      </c>
    </row>
    <row r="810" spans="1:5" x14ac:dyDescent="0.25">
      <c r="A810" s="14" t="s">
        <v>4480</v>
      </c>
      <c r="B810" t="s">
        <v>2823</v>
      </c>
      <c r="C810" s="14" t="s">
        <v>1112</v>
      </c>
      <c r="D810" t="s">
        <v>2986</v>
      </c>
      <c r="E810" t="str">
        <f t="shared" si="12"/>
        <v xml:space="preserve">Mrs Engnes .  Amy M </v>
      </c>
    </row>
    <row r="811" spans="1:5" x14ac:dyDescent="0.25">
      <c r="A811" s="14" t="s">
        <v>4481</v>
      </c>
      <c r="B811" t="s">
        <v>37</v>
      </c>
      <c r="C811" s="14" t="s">
        <v>1113</v>
      </c>
      <c r="D811" t="s">
        <v>2987</v>
      </c>
      <c r="E811" t="str">
        <f t="shared" si="12"/>
        <v xml:space="preserve">Mr. Wiltse Matthew W. </v>
      </c>
    </row>
    <row r="812" spans="1:5" x14ac:dyDescent="0.25">
      <c r="A812" s="14" t="s">
        <v>4482</v>
      </c>
      <c r="B812" t="s">
        <v>37</v>
      </c>
      <c r="C812" s="14" t="s">
        <v>1114</v>
      </c>
      <c r="D812" t="s">
        <v>240</v>
      </c>
      <c r="E812" t="str">
        <f t="shared" si="12"/>
        <v xml:space="preserve">Mr. Fernandez Doug </v>
      </c>
    </row>
    <row r="813" spans="1:5" x14ac:dyDescent="0.25">
      <c r="A813" s="14" t="s">
        <v>4483</v>
      </c>
      <c r="B813" t="s">
        <v>37</v>
      </c>
      <c r="C813" s="14" t="s">
        <v>628</v>
      </c>
      <c r="D813" t="s">
        <v>1115</v>
      </c>
      <c r="E813" t="str">
        <f t="shared" si="12"/>
        <v xml:space="preserve">Mr. Edwards Tom </v>
      </c>
    </row>
    <row r="814" spans="1:5" x14ac:dyDescent="0.25">
      <c r="A814" s="14" t="s">
        <v>4484</v>
      </c>
      <c r="B814" t="s">
        <v>37</v>
      </c>
      <c r="C814" s="14" t="s">
        <v>1116</v>
      </c>
      <c r="D814" t="s">
        <v>849</v>
      </c>
      <c r="E814" t="str">
        <f t="shared" si="12"/>
        <v xml:space="preserve">Mr. Pinney Jonathan </v>
      </c>
    </row>
    <row r="815" spans="1:5" x14ac:dyDescent="0.25">
      <c r="A815" s="14" t="s">
        <v>4485</v>
      </c>
      <c r="B815" t="s">
        <v>37</v>
      </c>
      <c r="C815" s="14" t="s">
        <v>1117</v>
      </c>
      <c r="D815" t="s">
        <v>2988</v>
      </c>
      <c r="E815" t="str">
        <f t="shared" si="12"/>
        <v xml:space="preserve">Mr. Levy Wayne A. </v>
      </c>
    </row>
    <row r="816" spans="1:5" x14ac:dyDescent="0.25">
      <c r="A816" s="14" t="s">
        <v>4486</v>
      </c>
      <c r="B816" t="s">
        <v>37</v>
      </c>
      <c r="C816" s="14" t="s">
        <v>1118</v>
      </c>
      <c r="D816" t="s">
        <v>1119</v>
      </c>
      <c r="E816" t="str">
        <f t="shared" si="12"/>
        <v xml:space="preserve">Mr. Takeda Nobuyori </v>
      </c>
    </row>
    <row r="817" spans="1:5" x14ac:dyDescent="0.25">
      <c r="A817" s="14" t="s">
        <v>4487</v>
      </c>
      <c r="B817" t="s">
        <v>37</v>
      </c>
      <c r="C817" s="14" t="s">
        <v>1120</v>
      </c>
      <c r="D817" t="s">
        <v>984</v>
      </c>
      <c r="E817" t="str">
        <f t="shared" si="12"/>
        <v xml:space="preserve">Mr. Burke Rich </v>
      </c>
    </row>
    <row r="818" spans="1:5" x14ac:dyDescent="0.25">
      <c r="A818" s="14" t="s">
        <v>4488</v>
      </c>
      <c r="B818" t="s">
        <v>37</v>
      </c>
      <c r="C818" s="14" t="s">
        <v>1121</v>
      </c>
      <c r="D818" t="s">
        <v>2989</v>
      </c>
      <c r="E818" t="str">
        <f t="shared" si="12"/>
        <v xml:space="preserve">Mr. Duarte Marcos S </v>
      </c>
    </row>
    <row r="819" spans="1:5" x14ac:dyDescent="0.25">
      <c r="A819" s="14" t="s">
        <v>4489</v>
      </c>
      <c r="B819" t="s">
        <v>37</v>
      </c>
      <c r="C819" s="14" t="s">
        <v>502</v>
      </c>
      <c r="D819" t="s">
        <v>620</v>
      </c>
      <c r="E819" t="str">
        <f t="shared" si="12"/>
        <v xml:space="preserve">Mr. Clark Dave </v>
      </c>
    </row>
    <row r="820" spans="1:5" x14ac:dyDescent="0.25">
      <c r="A820" s="14" t="s">
        <v>4490</v>
      </c>
      <c r="B820" t="s">
        <v>37</v>
      </c>
      <c r="C820" s="14" t="s">
        <v>1122</v>
      </c>
      <c r="D820" t="s">
        <v>1123</v>
      </c>
      <c r="E820" t="str">
        <f t="shared" si="12"/>
        <v xml:space="preserve">Mr. Nice Andy </v>
      </c>
    </row>
    <row r="821" spans="1:5" x14ac:dyDescent="0.25">
      <c r="A821" s="14" t="s">
        <v>4491</v>
      </c>
      <c r="B821" t="s">
        <v>34</v>
      </c>
      <c r="C821" s="14" t="s">
        <v>1124</v>
      </c>
      <c r="D821" t="s">
        <v>861</v>
      </c>
      <c r="E821" t="str">
        <f t="shared" si="12"/>
        <v xml:space="preserve">Ms. Windler Mary </v>
      </c>
    </row>
    <row r="822" spans="1:5" x14ac:dyDescent="0.25">
      <c r="A822" s="14" t="s">
        <v>4492</v>
      </c>
      <c r="B822" t="s">
        <v>37</v>
      </c>
      <c r="C822" s="14" t="s">
        <v>1125</v>
      </c>
      <c r="D822" t="s">
        <v>2990</v>
      </c>
      <c r="E822" t="str">
        <f t="shared" si="12"/>
        <v xml:space="preserve">Mr. Jones Marcus B </v>
      </c>
    </row>
    <row r="823" spans="1:5" x14ac:dyDescent="0.25">
      <c r="A823" s="14" t="s">
        <v>4493</v>
      </c>
      <c r="B823" t="s">
        <v>37</v>
      </c>
      <c r="C823" s="14" t="s">
        <v>1127</v>
      </c>
      <c r="D823" t="s">
        <v>2991</v>
      </c>
      <c r="E823" t="str">
        <f t="shared" si="12"/>
        <v xml:space="preserve">Mr. Stevenson Thomas K. </v>
      </c>
    </row>
    <row r="824" spans="1:5" x14ac:dyDescent="0.25">
      <c r="A824" s="14" t="s">
        <v>4494</v>
      </c>
      <c r="B824" t="s">
        <v>37</v>
      </c>
      <c r="C824" s="14" t="s">
        <v>1128</v>
      </c>
      <c r="D824" t="s">
        <v>102</v>
      </c>
      <c r="E824" t="str">
        <f t="shared" si="12"/>
        <v xml:space="preserve">Mr. Humphrey Robert </v>
      </c>
    </row>
    <row r="825" spans="1:5" x14ac:dyDescent="0.25">
      <c r="A825" s="14" t="s">
        <v>4495</v>
      </c>
      <c r="B825" t="s">
        <v>37</v>
      </c>
      <c r="C825" s="14" t="s">
        <v>974</v>
      </c>
      <c r="D825" t="s">
        <v>1129</v>
      </c>
      <c r="E825" t="str">
        <f t="shared" si="12"/>
        <v xml:space="preserve">Mr. Nelson Geoff </v>
      </c>
    </row>
    <row r="826" spans="1:5" x14ac:dyDescent="0.25">
      <c r="A826" s="14" t="s">
        <v>4496</v>
      </c>
      <c r="B826" t="s">
        <v>37</v>
      </c>
      <c r="C826" s="14" t="s">
        <v>1130</v>
      </c>
      <c r="D826" t="s">
        <v>2992</v>
      </c>
      <c r="E826" t="str">
        <f t="shared" si="12"/>
        <v xml:space="preserve">Mr. Payne Chris J. </v>
      </c>
    </row>
    <row r="827" spans="1:5" x14ac:dyDescent="0.25">
      <c r="A827" s="14" t="s">
        <v>4497</v>
      </c>
      <c r="B827" t="s">
        <v>34</v>
      </c>
      <c r="C827" s="14" t="s">
        <v>1131</v>
      </c>
      <c r="D827" t="s">
        <v>2993</v>
      </c>
      <c r="E827" t="str">
        <f t="shared" si="12"/>
        <v xml:space="preserve">Ms. Hails Kate A. </v>
      </c>
    </row>
    <row r="828" spans="1:5" x14ac:dyDescent="0.25">
      <c r="A828" s="14" t="s">
        <v>4498</v>
      </c>
      <c r="B828" t="s">
        <v>34</v>
      </c>
      <c r="C828" s="14" t="s">
        <v>1132</v>
      </c>
      <c r="D828" t="s">
        <v>1133</v>
      </c>
      <c r="E828" t="str">
        <f t="shared" si="12"/>
        <v xml:space="preserve">Ms. Proctor Kelli </v>
      </c>
    </row>
    <row r="829" spans="1:5" x14ac:dyDescent="0.25">
      <c r="A829" s="14" t="s">
        <v>4499</v>
      </c>
      <c r="B829" t="s">
        <v>2823</v>
      </c>
      <c r="C829" s="14" t="s">
        <v>96</v>
      </c>
      <c r="D829" t="s">
        <v>2994</v>
      </c>
      <c r="E829" t="str">
        <f t="shared" si="12"/>
        <v xml:space="preserve">Mrs Ryan .  Maggie M </v>
      </c>
    </row>
    <row r="830" spans="1:5" x14ac:dyDescent="0.25">
      <c r="A830" s="14" t="s">
        <v>4500</v>
      </c>
      <c r="B830" t="s">
        <v>2823</v>
      </c>
      <c r="C830" s="14" t="s">
        <v>764</v>
      </c>
      <c r="D830" t="s">
        <v>2995</v>
      </c>
      <c r="E830" t="str">
        <f t="shared" si="12"/>
        <v xml:space="preserve">Mrs Watson .  Michelle L. </v>
      </c>
    </row>
    <row r="831" spans="1:5" x14ac:dyDescent="0.25">
      <c r="A831" s="14" t="s">
        <v>4501</v>
      </c>
      <c r="B831" t="s">
        <v>2823</v>
      </c>
      <c r="C831" s="14" t="s">
        <v>1134</v>
      </c>
      <c r="D831" t="s">
        <v>2996</v>
      </c>
      <c r="E831" t="str">
        <f t="shared" si="12"/>
        <v xml:space="preserve">Mrs Gresh .  Ashley K </v>
      </c>
    </row>
    <row r="832" spans="1:5" x14ac:dyDescent="0.25">
      <c r="A832" s="14" t="s">
        <v>4502</v>
      </c>
      <c r="B832" t="s">
        <v>37</v>
      </c>
      <c r="C832" s="14" t="s">
        <v>1135</v>
      </c>
      <c r="D832" t="s">
        <v>276</v>
      </c>
      <c r="E832" t="str">
        <f t="shared" si="12"/>
        <v xml:space="preserve">Mr. Anis Michael </v>
      </c>
    </row>
    <row r="833" spans="1:5" x14ac:dyDescent="0.25">
      <c r="A833" s="14" t="s">
        <v>4503</v>
      </c>
      <c r="B833" t="s">
        <v>37</v>
      </c>
      <c r="C833" s="14" t="s">
        <v>1136</v>
      </c>
      <c r="D833" t="s">
        <v>2997</v>
      </c>
      <c r="E833" t="str">
        <f t="shared" si="12"/>
        <v xml:space="preserve">Mr. Swartz Ryan K. </v>
      </c>
    </row>
    <row r="834" spans="1:5" x14ac:dyDescent="0.25">
      <c r="A834" s="14" t="s">
        <v>4504</v>
      </c>
      <c r="B834" t="s">
        <v>37</v>
      </c>
      <c r="C834" s="14" t="s">
        <v>1137</v>
      </c>
      <c r="D834" t="s">
        <v>2998</v>
      </c>
      <c r="E834" t="str">
        <f t="shared" si="12"/>
        <v xml:space="preserve">Mr. Schluneker Matthew J </v>
      </c>
    </row>
    <row r="835" spans="1:5" x14ac:dyDescent="0.25">
      <c r="A835" s="14" t="s">
        <v>4505</v>
      </c>
      <c r="B835" t="s">
        <v>2823</v>
      </c>
      <c r="C835" s="14" t="s">
        <v>1138</v>
      </c>
      <c r="D835" t="s">
        <v>2999</v>
      </c>
      <c r="E835" t="str">
        <f t="shared" ref="E835:E898" si="13">CONCATENATE(B835," ",C835," ",D835," ")</f>
        <v xml:space="preserve">Mrs Bellemare .  Karine </v>
      </c>
    </row>
    <row r="836" spans="1:5" x14ac:dyDescent="0.25">
      <c r="A836" s="14" t="s">
        <v>4506</v>
      </c>
      <c r="B836" t="s">
        <v>34</v>
      </c>
      <c r="C836" s="14" t="s">
        <v>1139</v>
      </c>
      <c r="D836" t="s">
        <v>3000</v>
      </c>
      <c r="E836" t="str">
        <f t="shared" si="13"/>
        <v xml:space="preserve">Ms. Vitalo Antonia G </v>
      </c>
    </row>
    <row r="837" spans="1:5" x14ac:dyDescent="0.25">
      <c r="A837" s="14" t="s">
        <v>4507</v>
      </c>
      <c r="B837" t="s">
        <v>34</v>
      </c>
      <c r="C837" s="14" t="s">
        <v>388</v>
      </c>
      <c r="D837" t="s">
        <v>3001</v>
      </c>
      <c r="E837" t="str">
        <f t="shared" si="13"/>
        <v xml:space="preserve">Ms. Hamilton Casondra L </v>
      </c>
    </row>
    <row r="838" spans="1:5" x14ac:dyDescent="0.25">
      <c r="A838" s="14" t="s">
        <v>4508</v>
      </c>
      <c r="B838" t="s">
        <v>34</v>
      </c>
      <c r="C838" s="14" t="s">
        <v>1140</v>
      </c>
      <c r="D838" t="s">
        <v>1141</v>
      </c>
      <c r="E838" t="str">
        <f t="shared" si="13"/>
        <v xml:space="preserve">Ms. Marshall Wendy </v>
      </c>
    </row>
    <row r="839" spans="1:5" x14ac:dyDescent="0.25">
      <c r="A839" s="14" t="s">
        <v>4509</v>
      </c>
      <c r="B839" t="s">
        <v>37</v>
      </c>
      <c r="C839" s="14" t="s">
        <v>901</v>
      </c>
      <c r="D839" t="s">
        <v>2856</v>
      </c>
      <c r="E839" t="str">
        <f t="shared" si="13"/>
        <v xml:space="preserve">Mr. Cale Eric D </v>
      </c>
    </row>
    <row r="840" spans="1:5" x14ac:dyDescent="0.25">
      <c r="A840" s="14" t="s">
        <v>4510</v>
      </c>
      <c r="B840" t="s">
        <v>34</v>
      </c>
      <c r="C840" s="14" t="s">
        <v>1142</v>
      </c>
      <c r="D840" t="s">
        <v>242</v>
      </c>
      <c r="E840" t="str">
        <f t="shared" si="13"/>
        <v xml:space="preserve">Ms. Pittaway Elizabeth </v>
      </c>
    </row>
    <row r="841" spans="1:5" x14ac:dyDescent="0.25">
      <c r="A841" s="14" t="s">
        <v>4511</v>
      </c>
      <c r="B841" t="s">
        <v>34</v>
      </c>
      <c r="C841" s="14" t="s">
        <v>1143</v>
      </c>
      <c r="D841" t="s">
        <v>3002</v>
      </c>
      <c r="E841" t="str">
        <f t="shared" si="13"/>
        <v xml:space="preserve">Ms. Bill Laura F </v>
      </c>
    </row>
    <row r="842" spans="1:5" x14ac:dyDescent="0.25">
      <c r="A842" s="14" t="s">
        <v>4512</v>
      </c>
      <c r="B842" t="s">
        <v>34</v>
      </c>
      <c r="C842" s="14" t="s">
        <v>1144</v>
      </c>
      <c r="D842" t="s">
        <v>3003</v>
      </c>
      <c r="E842" t="str">
        <f t="shared" si="13"/>
        <v xml:space="preserve">Ms. Antrim Amelia F. </v>
      </c>
    </row>
    <row r="843" spans="1:5" x14ac:dyDescent="0.25">
      <c r="A843" s="14" t="s">
        <v>4513</v>
      </c>
      <c r="B843" t="s">
        <v>34</v>
      </c>
      <c r="C843" s="14" t="s">
        <v>4514</v>
      </c>
      <c r="D843" t="s">
        <v>3004</v>
      </c>
      <c r="E843" t="str">
        <f t="shared" si="13"/>
        <v xml:space="preserve">Ms. Doolittle-CrIDer Amy L. </v>
      </c>
    </row>
    <row r="844" spans="1:5" x14ac:dyDescent="0.25">
      <c r="A844" s="14" t="s">
        <v>4515</v>
      </c>
      <c r="B844" t="s">
        <v>34</v>
      </c>
      <c r="C844" s="14" t="s">
        <v>1145</v>
      </c>
      <c r="D844" t="s">
        <v>3005</v>
      </c>
      <c r="E844" t="str">
        <f t="shared" si="13"/>
        <v xml:space="preserve">Ms. Ruhlman Katie J </v>
      </c>
    </row>
    <row r="845" spans="1:5" x14ac:dyDescent="0.25">
      <c r="A845" s="14" t="s">
        <v>4516</v>
      </c>
      <c r="B845" t="s">
        <v>34</v>
      </c>
      <c r="C845" s="14" t="s">
        <v>273</v>
      </c>
      <c r="D845" t="s">
        <v>2838</v>
      </c>
      <c r="E845" t="str">
        <f t="shared" si="13"/>
        <v xml:space="preserve">Ms. Anderson Laura E. </v>
      </c>
    </row>
    <row r="846" spans="1:5" x14ac:dyDescent="0.25">
      <c r="A846" s="14" t="s">
        <v>4517</v>
      </c>
      <c r="B846" t="s">
        <v>2823</v>
      </c>
      <c r="C846" s="14" t="s">
        <v>1146</v>
      </c>
      <c r="D846" t="s">
        <v>3006</v>
      </c>
      <c r="E846" t="str">
        <f t="shared" si="13"/>
        <v xml:space="preserve">Mrs Uchiyama .  Mayumi </v>
      </c>
    </row>
    <row r="847" spans="1:5" x14ac:dyDescent="0.25">
      <c r="A847" s="14" t="s">
        <v>4518</v>
      </c>
      <c r="B847" t="s">
        <v>34</v>
      </c>
      <c r="C847" s="14" t="s">
        <v>1147</v>
      </c>
      <c r="D847" t="s">
        <v>1148</v>
      </c>
      <c r="E847" t="str">
        <f t="shared" si="13"/>
        <v xml:space="preserve">Ms. Desota Vanessa </v>
      </c>
    </row>
    <row r="848" spans="1:5" x14ac:dyDescent="0.25">
      <c r="A848" s="14" t="s">
        <v>4519</v>
      </c>
      <c r="B848" t="s">
        <v>34</v>
      </c>
      <c r="C848" s="14" t="s">
        <v>1149</v>
      </c>
      <c r="D848" t="s">
        <v>3007</v>
      </c>
      <c r="E848" t="str">
        <f t="shared" si="13"/>
        <v xml:space="preserve">Ms. Edmonds Natali N </v>
      </c>
    </row>
    <row r="849" spans="1:5" x14ac:dyDescent="0.25">
      <c r="A849" s="14" t="s">
        <v>4520</v>
      </c>
      <c r="B849" t="s">
        <v>34</v>
      </c>
      <c r="C849" s="14" t="s">
        <v>1150</v>
      </c>
      <c r="D849" t="s">
        <v>837</v>
      </c>
      <c r="E849" t="str">
        <f t="shared" si="13"/>
        <v xml:space="preserve">Ms. Otto Beth </v>
      </c>
    </row>
    <row r="850" spans="1:5" x14ac:dyDescent="0.25">
      <c r="A850" s="14" t="s">
        <v>4521</v>
      </c>
      <c r="B850" t="s">
        <v>37</v>
      </c>
      <c r="C850" s="14" t="s">
        <v>1151</v>
      </c>
      <c r="D850" t="s">
        <v>121</v>
      </c>
      <c r="E850" t="str">
        <f t="shared" si="13"/>
        <v xml:space="preserve">Mr. Kurt Alex </v>
      </c>
    </row>
    <row r="851" spans="1:5" x14ac:dyDescent="0.25">
      <c r="A851" s="14" t="s">
        <v>4522</v>
      </c>
      <c r="B851" t="s">
        <v>37</v>
      </c>
      <c r="C851" s="14" t="s">
        <v>1152</v>
      </c>
      <c r="D851" t="s">
        <v>109</v>
      </c>
      <c r="E851" t="str">
        <f t="shared" si="13"/>
        <v xml:space="preserve">Mr. Duhaime Spencer </v>
      </c>
    </row>
    <row r="852" spans="1:5" x14ac:dyDescent="0.25">
      <c r="A852" s="14" t="s">
        <v>4523</v>
      </c>
      <c r="B852" t="s">
        <v>34</v>
      </c>
      <c r="C852" s="14" t="s">
        <v>1153</v>
      </c>
      <c r="D852" t="s">
        <v>3008</v>
      </c>
      <c r="E852" t="str">
        <f t="shared" si="13"/>
        <v xml:space="preserve">Ms. Swann Andee W. </v>
      </c>
    </row>
    <row r="853" spans="1:5" x14ac:dyDescent="0.25">
      <c r="A853" s="14" t="s">
        <v>4524</v>
      </c>
      <c r="B853" t="s">
        <v>2823</v>
      </c>
      <c r="C853" s="14" t="s">
        <v>1154</v>
      </c>
      <c r="D853" t="s">
        <v>3009</v>
      </c>
      <c r="E853" t="str">
        <f t="shared" si="13"/>
        <v xml:space="preserve">Mrs Burton .  Amy </v>
      </c>
    </row>
    <row r="854" spans="1:5" x14ac:dyDescent="0.25">
      <c r="A854" s="14" t="s">
        <v>4525</v>
      </c>
      <c r="B854" t="s">
        <v>37</v>
      </c>
      <c r="C854" s="14" t="s">
        <v>323</v>
      </c>
      <c r="D854" t="s">
        <v>169</v>
      </c>
      <c r="E854" t="str">
        <f t="shared" si="13"/>
        <v xml:space="preserve">Mr. Ricardi Joshua </v>
      </c>
    </row>
    <row r="855" spans="1:5" x14ac:dyDescent="0.25">
      <c r="A855" s="14" t="s">
        <v>4526</v>
      </c>
      <c r="B855" t="s">
        <v>37</v>
      </c>
      <c r="C855" s="14" t="s">
        <v>1155</v>
      </c>
      <c r="D855" t="s">
        <v>3010</v>
      </c>
      <c r="E855" t="str">
        <f t="shared" si="13"/>
        <v xml:space="preserve">Mr. Joslyn C Fred </v>
      </c>
    </row>
    <row r="856" spans="1:5" x14ac:dyDescent="0.25">
      <c r="A856" s="14" t="s">
        <v>4527</v>
      </c>
      <c r="B856" t="s">
        <v>37</v>
      </c>
      <c r="C856" s="14" t="s">
        <v>1157</v>
      </c>
      <c r="D856" t="s">
        <v>399</v>
      </c>
      <c r="E856" t="str">
        <f t="shared" si="13"/>
        <v xml:space="preserve">Mr. Bennie Jeremy </v>
      </c>
    </row>
    <row r="857" spans="1:5" x14ac:dyDescent="0.25">
      <c r="A857" s="14" t="s">
        <v>4528</v>
      </c>
      <c r="B857" t="s">
        <v>37</v>
      </c>
      <c r="C857" s="14" t="s">
        <v>1158</v>
      </c>
      <c r="D857" t="s">
        <v>3011</v>
      </c>
      <c r="E857" t="str">
        <f t="shared" si="13"/>
        <v xml:space="preserve">Mr. Kanyane Patrick Sr. </v>
      </c>
    </row>
    <row r="858" spans="1:5" x14ac:dyDescent="0.25">
      <c r="A858" s="14" t="s">
        <v>4529</v>
      </c>
      <c r="B858" t="s">
        <v>34</v>
      </c>
      <c r="C858" s="14" t="s">
        <v>1159</v>
      </c>
      <c r="D858" t="s">
        <v>3012</v>
      </c>
      <c r="E858" t="str">
        <f t="shared" si="13"/>
        <v xml:space="preserve">Ms. McFadden Kelly M. </v>
      </c>
    </row>
    <row r="859" spans="1:5" x14ac:dyDescent="0.25">
      <c r="A859" s="14" t="s">
        <v>4530</v>
      </c>
      <c r="B859" t="s">
        <v>34</v>
      </c>
      <c r="C859" s="14" t="s">
        <v>1160</v>
      </c>
      <c r="D859" t="s">
        <v>685</v>
      </c>
      <c r="E859" t="str">
        <f t="shared" si="13"/>
        <v xml:space="preserve">Ms. Connolly Katherine </v>
      </c>
    </row>
    <row r="860" spans="1:5" x14ac:dyDescent="0.25">
      <c r="A860" s="14" t="s">
        <v>4531</v>
      </c>
      <c r="B860" t="s">
        <v>34</v>
      </c>
      <c r="C860" s="14" t="s">
        <v>1161</v>
      </c>
      <c r="D860" t="s">
        <v>3013</v>
      </c>
      <c r="E860" t="str">
        <f t="shared" si="13"/>
        <v xml:space="preserve">Ms. Merino Keila L </v>
      </c>
    </row>
    <row r="861" spans="1:5" x14ac:dyDescent="0.25">
      <c r="A861" s="14" t="s">
        <v>4532</v>
      </c>
      <c r="B861" t="s">
        <v>34</v>
      </c>
      <c r="C861" s="14" t="s">
        <v>1162</v>
      </c>
      <c r="D861" t="s">
        <v>3014</v>
      </c>
      <c r="E861" t="str">
        <f t="shared" si="13"/>
        <v xml:space="preserve">Ms. Baird Zanae E </v>
      </c>
    </row>
    <row r="862" spans="1:5" x14ac:dyDescent="0.25">
      <c r="A862" s="14" t="s">
        <v>4533</v>
      </c>
      <c r="B862" t="s">
        <v>37</v>
      </c>
      <c r="C862" s="14" t="s">
        <v>1163</v>
      </c>
      <c r="D862" t="s">
        <v>121</v>
      </c>
      <c r="E862" t="str">
        <f t="shared" si="13"/>
        <v xml:space="preserve">Mr. Locatelli Alex </v>
      </c>
    </row>
    <row r="863" spans="1:5" x14ac:dyDescent="0.25">
      <c r="A863" s="14" t="s">
        <v>4534</v>
      </c>
      <c r="B863" t="s">
        <v>34</v>
      </c>
      <c r="C863" s="14" t="s">
        <v>1164</v>
      </c>
      <c r="D863" t="s">
        <v>543</v>
      </c>
      <c r="E863" t="str">
        <f t="shared" si="13"/>
        <v xml:space="preserve">Ms. Brake Kathryn </v>
      </c>
    </row>
    <row r="864" spans="1:5" x14ac:dyDescent="0.25">
      <c r="A864" s="14" t="s">
        <v>4535</v>
      </c>
      <c r="B864" t="s">
        <v>37</v>
      </c>
      <c r="C864" s="14" t="s">
        <v>1165</v>
      </c>
      <c r="D864" t="s">
        <v>3015</v>
      </c>
      <c r="E864" t="str">
        <f t="shared" si="13"/>
        <v xml:space="preserve">Mr. Jacobs Jason L. </v>
      </c>
    </row>
    <row r="865" spans="1:5" x14ac:dyDescent="0.25">
      <c r="A865" s="14" t="s">
        <v>4536</v>
      </c>
      <c r="B865" t="s">
        <v>37</v>
      </c>
      <c r="C865" s="14" t="s">
        <v>1166</v>
      </c>
      <c r="D865" t="s">
        <v>3016</v>
      </c>
      <c r="E865" t="str">
        <f t="shared" si="13"/>
        <v xml:space="preserve">Mr. Vaught Benjamin J. </v>
      </c>
    </row>
    <row r="866" spans="1:5" x14ac:dyDescent="0.25">
      <c r="A866" s="14" t="s">
        <v>4537</v>
      </c>
      <c r="B866" t="s">
        <v>37</v>
      </c>
      <c r="C866" s="14" t="s">
        <v>1167</v>
      </c>
      <c r="D866" t="s">
        <v>2650</v>
      </c>
      <c r="E866" t="str">
        <f t="shared" si="13"/>
        <v xml:space="preserve">Mr. Monteleone Steven M. </v>
      </c>
    </row>
    <row r="867" spans="1:5" x14ac:dyDescent="0.25">
      <c r="A867" s="14" t="s">
        <v>4538</v>
      </c>
      <c r="B867" t="s">
        <v>2823</v>
      </c>
      <c r="C867" s="14" t="s">
        <v>1168</v>
      </c>
      <c r="D867" t="s">
        <v>3017</v>
      </c>
      <c r="E867" t="str">
        <f t="shared" si="13"/>
        <v xml:space="preserve">Mrs Verdugo .  Erika </v>
      </c>
    </row>
    <row r="868" spans="1:5" x14ac:dyDescent="0.25">
      <c r="A868" s="14" t="s">
        <v>4539</v>
      </c>
      <c r="B868" t="s">
        <v>37</v>
      </c>
      <c r="C868" s="14" t="s">
        <v>1169</v>
      </c>
      <c r="D868" t="s">
        <v>1170</v>
      </c>
      <c r="E868" t="str">
        <f t="shared" si="13"/>
        <v xml:space="preserve">Mr. Sellers Chad </v>
      </c>
    </row>
    <row r="869" spans="1:5" x14ac:dyDescent="0.25">
      <c r="A869" s="14" t="s">
        <v>4540</v>
      </c>
      <c r="B869" t="s">
        <v>37</v>
      </c>
      <c r="C869" s="14" t="s">
        <v>1171</v>
      </c>
      <c r="D869" t="s">
        <v>210</v>
      </c>
      <c r="E869" t="str">
        <f t="shared" si="13"/>
        <v xml:space="preserve">Mr. Bowman Mark </v>
      </c>
    </row>
    <row r="870" spans="1:5" x14ac:dyDescent="0.25">
      <c r="A870" s="14" t="s">
        <v>4541</v>
      </c>
      <c r="B870" t="s">
        <v>37</v>
      </c>
      <c r="C870" s="14" t="s">
        <v>1172</v>
      </c>
      <c r="D870" t="s">
        <v>3675</v>
      </c>
      <c r="E870" t="str">
        <f t="shared" si="13"/>
        <v xml:space="preserve">Mr. Marley DavID </v>
      </c>
    </row>
    <row r="871" spans="1:5" x14ac:dyDescent="0.25">
      <c r="A871" s="14" t="s">
        <v>4542</v>
      </c>
      <c r="B871" t="s">
        <v>37</v>
      </c>
      <c r="C871" s="14" t="s">
        <v>1173</v>
      </c>
      <c r="D871" t="s">
        <v>3018</v>
      </c>
      <c r="E871" t="str">
        <f t="shared" si="13"/>
        <v xml:space="preserve">Mr. Grey Matthew R </v>
      </c>
    </row>
    <row r="872" spans="1:5" x14ac:dyDescent="0.25">
      <c r="A872" s="14" t="s">
        <v>4543</v>
      </c>
      <c r="B872" t="s">
        <v>2823</v>
      </c>
      <c r="C872" s="14" t="s">
        <v>1174</v>
      </c>
      <c r="D872" t="s">
        <v>3019</v>
      </c>
      <c r="E872" t="str">
        <f t="shared" si="13"/>
        <v xml:space="preserve">Mrs O'Rourke .  Orla </v>
      </c>
    </row>
    <row r="873" spans="1:5" x14ac:dyDescent="0.25">
      <c r="A873" s="14" t="s">
        <v>4544</v>
      </c>
      <c r="B873" t="s">
        <v>34</v>
      </c>
      <c r="C873" s="14" t="s">
        <v>1175</v>
      </c>
      <c r="D873" t="s">
        <v>3020</v>
      </c>
      <c r="E873" t="str">
        <f t="shared" si="13"/>
        <v xml:space="preserve">Ms. Fatehali Shaista S </v>
      </c>
    </row>
    <row r="874" spans="1:5" x14ac:dyDescent="0.25">
      <c r="A874" s="14" t="s">
        <v>4545</v>
      </c>
      <c r="B874" t="s">
        <v>2823</v>
      </c>
      <c r="C874" s="14" t="s">
        <v>1176</v>
      </c>
      <c r="D874" t="s">
        <v>3021</v>
      </c>
      <c r="E874" t="str">
        <f t="shared" si="13"/>
        <v xml:space="preserve">Mrs Piza-Taylor .  Emily </v>
      </c>
    </row>
    <row r="875" spans="1:5" x14ac:dyDescent="0.25">
      <c r="A875" s="14" t="s">
        <v>4546</v>
      </c>
      <c r="B875" t="s">
        <v>34</v>
      </c>
      <c r="C875" s="14" t="s">
        <v>1177</v>
      </c>
      <c r="D875" t="s">
        <v>3022</v>
      </c>
      <c r="E875" t="str">
        <f t="shared" si="13"/>
        <v xml:space="preserve">Ms. Cavanaugh Julie A. </v>
      </c>
    </row>
    <row r="876" spans="1:5" x14ac:dyDescent="0.25">
      <c r="A876" s="14" t="s">
        <v>4547</v>
      </c>
      <c r="B876" t="s">
        <v>34</v>
      </c>
      <c r="C876" s="14" t="s">
        <v>1179</v>
      </c>
      <c r="D876" t="s">
        <v>1180</v>
      </c>
      <c r="E876" t="str">
        <f t="shared" si="13"/>
        <v xml:space="preserve">Ms. Amako Megumi </v>
      </c>
    </row>
    <row r="877" spans="1:5" x14ac:dyDescent="0.25">
      <c r="A877" s="14" t="s">
        <v>4548</v>
      </c>
      <c r="B877" t="s">
        <v>34</v>
      </c>
      <c r="C877" s="14" t="s">
        <v>1181</v>
      </c>
      <c r="D877" t="s">
        <v>1182</v>
      </c>
      <c r="E877" t="str">
        <f t="shared" si="13"/>
        <v xml:space="preserve">Ms. Musa Skylar </v>
      </c>
    </row>
    <row r="878" spans="1:5" x14ac:dyDescent="0.25">
      <c r="A878" s="14" t="s">
        <v>4549</v>
      </c>
      <c r="B878" t="s">
        <v>2823</v>
      </c>
      <c r="C878" s="14" t="s">
        <v>1183</v>
      </c>
      <c r="D878" t="s">
        <v>3023</v>
      </c>
      <c r="E878" t="str">
        <f t="shared" si="13"/>
        <v xml:space="preserve">Mrs Phillippi .  Victoria </v>
      </c>
    </row>
    <row r="879" spans="1:5" x14ac:dyDescent="0.25">
      <c r="A879" s="14" t="s">
        <v>4550</v>
      </c>
      <c r="B879" t="s">
        <v>2823</v>
      </c>
      <c r="C879" s="14" t="s">
        <v>1184</v>
      </c>
      <c r="D879" t="s">
        <v>3024</v>
      </c>
      <c r="E879" t="str">
        <f t="shared" si="13"/>
        <v xml:space="preserve">Mrs Hoskins .  Amanda L </v>
      </c>
    </row>
    <row r="880" spans="1:5" x14ac:dyDescent="0.25">
      <c r="A880" s="14" t="s">
        <v>4551</v>
      </c>
      <c r="B880" t="s">
        <v>34</v>
      </c>
      <c r="C880" s="14" t="s">
        <v>2594</v>
      </c>
      <c r="D880" t="s">
        <v>1185</v>
      </c>
      <c r="E880" t="str">
        <f t="shared" si="13"/>
        <v xml:space="preserve">Ms. Imbalzano Zegar Renee </v>
      </c>
    </row>
    <row r="881" spans="1:5" x14ac:dyDescent="0.25">
      <c r="A881" s="14" t="s">
        <v>4552</v>
      </c>
      <c r="B881" t="s">
        <v>34</v>
      </c>
      <c r="C881" s="14" t="s">
        <v>1186</v>
      </c>
      <c r="D881" t="s">
        <v>3025</v>
      </c>
      <c r="E881" t="str">
        <f t="shared" si="13"/>
        <v xml:space="preserve">Ms. Triedman Nellie A. </v>
      </c>
    </row>
    <row r="882" spans="1:5" x14ac:dyDescent="0.25">
      <c r="A882" s="14" t="s">
        <v>4553</v>
      </c>
      <c r="B882" t="s">
        <v>34</v>
      </c>
      <c r="C882" s="14" t="s">
        <v>1187</v>
      </c>
      <c r="D882" t="s">
        <v>1188</v>
      </c>
      <c r="E882" t="str">
        <f t="shared" si="13"/>
        <v xml:space="preserve">Ms. Lovuolo Tamara </v>
      </c>
    </row>
    <row r="883" spans="1:5" x14ac:dyDescent="0.25">
      <c r="A883" s="14" t="s">
        <v>4554</v>
      </c>
      <c r="B883" t="s">
        <v>34</v>
      </c>
      <c r="C883" s="14" t="s">
        <v>1189</v>
      </c>
      <c r="D883" t="s">
        <v>469</v>
      </c>
      <c r="E883" t="str">
        <f t="shared" si="13"/>
        <v xml:space="preserve">Ms. Chung Joan </v>
      </c>
    </row>
    <row r="884" spans="1:5" x14ac:dyDescent="0.25">
      <c r="A884" s="14" t="s">
        <v>4555</v>
      </c>
      <c r="B884" t="s">
        <v>34</v>
      </c>
      <c r="C884" s="14" t="s">
        <v>1190</v>
      </c>
      <c r="D884" t="s">
        <v>3026</v>
      </c>
      <c r="E884" t="str">
        <f t="shared" si="13"/>
        <v xml:space="preserve">Ms. Newsom Aimee J. </v>
      </c>
    </row>
    <row r="885" spans="1:5" x14ac:dyDescent="0.25">
      <c r="A885" s="14" t="s">
        <v>4556</v>
      </c>
      <c r="B885" t="s">
        <v>34</v>
      </c>
      <c r="C885" s="14" t="s">
        <v>1191</v>
      </c>
      <c r="D885" t="s">
        <v>1192</v>
      </c>
      <c r="E885" t="str">
        <f t="shared" si="13"/>
        <v xml:space="preserve">Ms. Harrington Suzanne </v>
      </c>
    </row>
    <row r="886" spans="1:5" x14ac:dyDescent="0.25">
      <c r="A886" s="14" t="s">
        <v>4557</v>
      </c>
      <c r="B886" t="s">
        <v>34</v>
      </c>
      <c r="C886" s="14" t="s">
        <v>1193</v>
      </c>
      <c r="D886" t="s">
        <v>3027</v>
      </c>
      <c r="E886" t="str">
        <f t="shared" si="13"/>
        <v xml:space="preserve">Ms. Hoffman Kristin A. </v>
      </c>
    </row>
    <row r="887" spans="1:5" x14ac:dyDescent="0.25">
      <c r="A887" s="14" t="s">
        <v>4558</v>
      </c>
      <c r="B887" t="s">
        <v>34</v>
      </c>
      <c r="C887" s="14" t="s">
        <v>2595</v>
      </c>
      <c r="D887" t="s">
        <v>1194</v>
      </c>
      <c r="E887" t="str">
        <f t="shared" si="13"/>
        <v xml:space="preserve">Ms. Van Vugt Bronwyn </v>
      </c>
    </row>
    <row r="888" spans="1:5" x14ac:dyDescent="0.25">
      <c r="A888" s="14" t="s">
        <v>4559</v>
      </c>
      <c r="B888" t="s">
        <v>34</v>
      </c>
      <c r="C888" s="14" t="s">
        <v>1195</v>
      </c>
      <c r="D888" t="s">
        <v>3028</v>
      </c>
      <c r="E888" t="str">
        <f t="shared" si="13"/>
        <v xml:space="preserve">Ms. Feehley Taylor J </v>
      </c>
    </row>
    <row r="889" spans="1:5" x14ac:dyDescent="0.25">
      <c r="A889" s="14" t="s">
        <v>4560</v>
      </c>
      <c r="B889" t="s">
        <v>2823</v>
      </c>
      <c r="C889" s="14" t="s">
        <v>1196</v>
      </c>
      <c r="D889" t="s">
        <v>3029</v>
      </c>
      <c r="E889" t="str">
        <f t="shared" si="13"/>
        <v xml:space="preserve">Mrs Ashworth .  Kimberly M. </v>
      </c>
    </row>
    <row r="890" spans="1:5" x14ac:dyDescent="0.25">
      <c r="A890" s="14" t="s">
        <v>4561</v>
      </c>
      <c r="B890" t="s">
        <v>37</v>
      </c>
      <c r="C890" s="14" t="s">
        <v>1197</v>
      </c>
      <c r="D890" t="s">
        <v>3030</v>
      </c>
      <c r="E890" t="str">
        <f t="shared" si="13"/>
        <v xml:space="preserve">Mr. Hansen Joshua E. </v>
      </c>
    </row>
    <row r="891" spans="1:5" x14ac:dyDescent="0.25">
      <c r="A891" s="14" t="s">
        <v>4562</v>
      </c>
      <c r="B891" t="s">
        <v>37</v>
      </c>
      <c r="C891" s="14" t="s">
        <v>1198</v>
      </c>
      <c r="D891" t="s">
        <v>333</v>
      </c>
      <c r="E891" t="str">
        <f t="shared" si="13"/>
        <v xml:space="preserve">Mr. Czyz Jeffrey </v>
      </c>
    </row>
    <row r="892" spans="1:5" x14ac:dyDescent="0.25">
      <c r="A892" s="14" t="s">
        <v>4563</v>
      </c>
      <c r="B892" t="s">
        <v>37</v>
      </c>
      <c r="C892" s="14" t="s">
        <v>1199</v>
      </c>
      <c r="D892" t="s">
        <v>3031</v>
      </c>
      <c r="E892" t="str">
        <f t="shared" si="13"/>
        <v xml:space="preserve">Mr. Bauder Andrew R </v>
      </c>
    </row>
    <row r="893" spans="1:5" x14ac:dyDescent="0.25">
      <c r="A893" s="14" t="s">
        <v>4564</v>
      </c>
      <c r="B893" t="s">
        <v>37</v>
      </c>
      <c r="C893" s="14" t="s">
        <v>1200</v>
      </c>
      <c r="D893" t="s">
        <v>3032</v>
      </c>
      <c r="E893" t="str">
        <f t="shared" si="13"/>
        <v xml:space="preserve">Mr. Mendoza Francisco J. Sr. </v>
      </c>
    </row>
    <row r="894" spans="1:5" x14ac:dyDescent="0.25">
      <c r="A894" s="14" t="s">
        <v>4565</v>
      </c>
      <c r="B894" t="s">
        <v>2823</v>
      </c>
      <c r="C894" s="14" t="s">
        <v>1201</v>
      </c>
      <c r="D894" t="s">
        <v>3033</v>
      </c>
      <c r="E894" t="str">
        <f t="shared" si="13"/>
        <v xml:space="preserve">Mrs Glass .  Rhonda </v>
      </c>
    </row>
    <row r="895" spans="1:5" x14ac:dyDescent="0.25">
      <c r="A895" s="14" t="s">
        <v>4566</v>
      </c>
      <c r="B895" t="s">
        <v>37</v>
      </c>
      <c r="C895" s="14" t="s">
        <v>1202</v>
      </c>
      <c r="D895" t="s">
        <v>69</v>
      </c>
      <c r="E895" t="str">
        <f t="shared" si="13"/>
        <v xml:space="preserve">Mr. Butcher John </v>
      </c>
    </row>
    <row r="896" spans="1:5" x14ac:dyDescent="0.25">
      <c r="A896" s="14" t="s">
        <v>4567</v>
      </c>
      <c r="B896" t="s">
        <v>37</v>
      </c>
      <c r="C896" s="14" t="s">
        <v>1203</v>
      </c>
      <c r="D896" t="s">
        <v>3034</v>
      </c>
      <c r="E896" t="str">
        <f t="shared" si="13"/>
        <v xml:space="preserve">Mr. Traiser Miles J. </v>
      </c>
    </row>
    <row r="897" spans="1:5" x14ac:dyDescent="0.25">
      <c r="A897" s="14" t="s">
        <v>4568</v>
      </c>
      <c r="B897" t="s">
        <v>34</v>
      </c>
      <c r="C897" s="14" t="s">
        <v>1205</v>
      </c>
      <c r="D897" t="s">
        <v>3035</v>
      </c>
      <c r="E897" t="str">
        <f t="shared" si="13"/>
        <v xml:space="preserve">Ms. Mudy-Mader Justyna I. </v>
      </c>
    </row>
    <row r="898" spans="1:5" x14ac:dyDescent="0.25">
      <c r="A898" s="14" t="s">
        <v>4569</v>
      </c>
      <c r="B898" t="s">
        <v>34</v>
      </c>
      <c r="C898" s="14" t="s">
        <v>781</v>
      </c>
      <c r="D898" t="s">
        <v>1206</v>
      </c>
      <c r="E898" t="str">
        <f t="shared" si="13"/>
        <v xml:space="preserve">Ms. Rogers Lucille </v>
      </c>
    </row>
    <row r="899" spans="1:5" x14ac:dyDescent="0.25">
      <c r="A899" s="14" t="s">
        <v>4570</v>
      </c>
      <c r="B899" t="s">
        <v>34</v>
      </c>
      <c r="C899" s="14" t="s">
        <v>1207</v>
      </c>
      <c r="D899" t="s">
        <v>1208</v>
      </c>
      <c r="E899" t="str">
        <f t="shared" ref="E899:E962" si="14">CONCATENATE(B899," ",C899," ",D899," ")</f>
        <v xml:space="preserve">Ms. Woo April </v>
      </c>
    </row>
    <row r="900" spans="1:5" x14ac:dyDescent="0.25">
      <c r="A900" s="14" t="s">
        <v>4571</v>
      </c>
      <c r="B900" t="s">
        <v>37</v>
      </c>
      <c r="C900" s="14" t="s">
        <v>360</v>
      </c>
      <c r="D900" t="s">
        <v>102</v>
      </c>
      <c r="E900" t="str">
        <f t="shared" si="14"/>
        <v xml:space="preserve">Mr. Walsh Robert </v>
      </c>
    </row>
    <row r="901" spans="1:5" x14ac:dyDescent="0.25">
      <c r="A901" s="14" t="s">
        <v>4572</v>
      </c>
      <c r="B901" t="s">
        <v>2823</v>
      </c>
      <c r="C901" s="14" t="s">
        <v>386</v>
      </c>
      <c r="D901" t="s">
        <v>3036</v>
      </c>
      <c r="E901" t="str">
        <f t="shared" si="14"/>
        <v xml:space="preserve">Mrs White .  Alyssa </v>
      </c>
    </row>
    <row r="902" spans="1:5" x14ac:dyDescent="0.25">
      <c r="A902" s="14" t="s">
        <v>4573</v>
      </c>
      <c r="B902" t="s">
        <v>34</v>
      </c>
      <c r="C902" s="14" t="s">
        <v>1209</v>
      </c>
      <c r="D902" t="s">
        <v>3037</v>
      </c>
      <c r="E902" t="str">
        <f t="shared" si="14"/>
        <v xml:space="preserve">Ms. Sheppard Jessica E. </v>
      </c>
    </row>
    <row r="903" spans="1:5" x14ac:dyDescent="0.25">
      <c r="A903" s="14" t="s">
        <v>4574</v>
      </c>
      <c r="B903" t="s">
        <v>37</v>
      </c>
      <c r="C903" s="14" t="s">
        <v>1210</v>
      </c>
      <c r="D903" t="s">
        <v>2860</v>
      </c>
      <c r="E903" t="str">
        <f t="shared" si="14"/>
        <v xml:space="preserve">Mr. Doran Patrick J. </v>
      </c>
    </row>
    <row r="904" spans="1:5" x14ac:dyDescent="0.25">
      <c r="A904" s="14" t="s">
        <v>4575</v>
      </c>
      <c r="B904" t="s">
        <v>34</v>
      </c>
      <c r="C904" s="14" t="s">
        <v>1211</v>
      </c>
      <c r="D904" t="s">
        <v>1212</v>
      </c>
      <c r="E904" t="str">
        <f t="shared" si="14"/>
        <v xml:space="preserve">Ms. Labrosse Emilie </v>
      </c>
    </row>
    <row r="905" spans="1:5" x14ac:dyDescent="0.25">
      <c r="A905" s="14" t="s">
        <v>4576</v>
      </c>
      <c r="B905" t="s">
        <v>34</v>
      </c>
      <c r="C905" s="14" t="s">
        <v>113</v>
      </c>
      <c r="D905" t="s">
        <v>3038</v>
      </c>
      <c r="E905" t="str">
        <f t="shared" si="14"/>
        <v xml:space="preserve">Ms. Thomas Caitlin B. </v>
      </c>
    </row>
    <row r="906" spans="1:5" x14ac:dyDescent="0.25">
      <c r="A906" s="14" t="s">
        <v>4577</v>
      </c>
      <c r="B906" t="s">
        <v>37</v>
      </c>
      <c r="C906" s="14" t="s">
        <v>1213</v>
      </c>
      <c r="D906" t="s">
        <v>3039</v>
      </c>
      <c r="E906" t="str">
        <f t="shared" si="14"/>
        <v xml:space="preserve">Mr. Lesniak Joseph W </v>
      </c>
    </row>
    <row r="907" spans="1:5" x14ac:dyDescent="0.25">
      <c r="A907" s="14" t="s">
        <v>4578</v>
      </c>
      <c r="B907" t="s">
        <v>34</v>
      </c>
      <c r="C907" s="14" t="s">
        <v>1214</v>
      </c>
      <c r="D907" t="s">
        <v>1141</v>
      </c>
      <c r="E907" t="str">
        <f t="shared" si="14"/>
        <v xml:space="preserve">Ms. Prowse Wendy </v>
      </c>
    </row>
    <row r="908" spans="1:5" x14ac:dyDescent="0.25">
      <c r="A908" s="14" t="s">
        <v>4579</v>
      </c>
      <c r="B908" t="s">
        <v>2823</v>
      </c>
      <c r="C908" s="14" t="s">
        <v>1215</v>
      </c>
      <c r="D908" t="s">
        <v>3040</v>
      </c>
      <c r="E908" t="str">
        <f t="shared" si="14"/>
        <v xml:space="preserve">Mrs Seigel .  Leah L. </v>
      </c>
    </row>
    <row r="909" spans="1:5" x14ac:dyDescent="0.25">
      <c r="A909" s="14" t="s">
        <v>4580</v>
      </c>
      <c r="B909" t="s">
        <v>37</v>
      </c>
      <c r="C909" s="14" t="s">
        <v>1217</v>
      </c>
      <c r="D909" t="s">
        <v>3041</v>
      </c>
      <c r="E909" t="str">
        <f t="shared" si="14"/>
        <v xml:space="preserve">Mr. Blas Wayne L. </v>
      </c>
    </row>
    <row r="910" spans="1:5" x14ac:dyDescent="0.25">
      <c r="A910" s="14" t="s">
        <v>4581</v>
      </c>
      <c r="B910" t="s">
        <v>37</v>
      </c>
      <c r="C910" s="14" t="s">
        <v>1218</v>
      </c>
      <c r="D910" t="s">
        <v>2755</v>
      </c>
      <c r="E910" t="str">
        <f t="shared" si="14"/>
        <v xml:space="preserve">Mr. Simpson Jason M. </v>
      </c>
    </row>
    <row r="911" spans="1:5" x14ac:dyDescent="0.25">
      <c r="A911" s="14" t="s">
        <v>4582</v>
      </c>
      <c r="B911" t="s">
        <v>37</v>
      </c>
      <c r="C911" s="14" t="s">
        <v>1219</v>
      </c>
      <c r="D911" t="s">
        <v>1220</v>
      </c>
      <c r="E911" t="str">
        <f t="shared" si="14"/>
        <v xml:space="preserve">Mr. Gierman Floris </v>
      </c>
    </row>
    <row r="912" spans="1:5" x14ac:dyDescent="0.25">
      <c r="A912" s="14" t="s">
        <v>4583</v>
      </c>
      <c r="B912" t="s">
        <v>37</v>
      </c>
      <c r="C912" s="14" t="s">
        <v>1221</v>
      </c>
      <c r="D912" t="s">
        <v>1222</v>
      </c>
      <c r="E912" t="str">
        <f t="shared" si="14"/>
        <v xml:space="preserve">Mr. Jeuland Marc </v>
      </c>
    </row>
    <row r="913" spans="1:5" x14ac:dyDescent="0.25">
      <c r="A913" s="14" t="s">
        <v>4584</v>
      </c>
      <c r="B913" t="s">
        <v>37</v>
      </c>
      <c r="C913" s="14" t="s">
        <v>1223</v>
      </c>
      <c r="D913" t="s">
        <v>356</v>
      </c>
      <c r="E913" t="str">
        <f t="shared" si="14"/>
        <v xml:space="preserve">Mr. Chorney Christopher </v>
      </c>
    </row>
    <row r="914" spans="1:5" x14ac:dyDescent="0.25">
      <c r="A914" s="14" t="s">
        <v>4585</v>
      </c>
      <c r="B914" t="s">
        <v>37</v>
      </c>
      <c r="C914" s="14" t="s">
        <v>1224</v>
      </c>
      <c r="D914" t="s">
        <v>176</v>
      </c>
      <c r="E914" t="str">
        <f t="shared" si="14"/>
        <v xml:space="preserve">Mr. Rook Kevin </v>
      </c>
    </row>
    <row r="915" spans="1:5" x14ac:dyDescent="0.25">
      <c r="A915" s="14" t="s">
        <v>4586</v>
      </c>
      <c r="B915" t="s">
        <v>37</v>
      </c>
      <c r="C915" s="14" t="s">
        <v>250</v>
      </c>
      <c r="D915" t="s">
        <v>3042</v>
      </c>
      <c r="E915" t="str">
        <f t="shared" si="14"/>
        <v xml:space="preserve">Mr. Wright Aharon N </v>
      </c>
    </row>
    <row r="916" spans="1:5" x14ac:dyDescent="0.25">
      <c r="A916" s="14" t="s">
        <v>4587</v>
      </c>
      <c r="B916" t="s">
        <v>37</v>
      </c>
      <c r="C916" s="14" t="s">
        <v>1225</v>
      </c>
      <c r="D916" t="s">
        <v>3043</v>
      </c>
      <c r="E916" t="str">
        <f t="shared" si="14"/>
        <v xml:space="preserve">Mr. Chin Lawrence D. </v>
      </c>
    </row>
    <row r="917" spans="1:5" x14ac:dyDescent="0.25">
      <c r="A917" s="14" t="s">
        <v>4588</v>
      </c>
      <c r="B917" t="s">
        <v>37</v>
      </c>
      <c r="C917" s="14" t="s">
        <v>386</v>
      </c>
      <c r="D917" t="s">
        <v>733</v>
      </c>
      <c r="E917" t="str">
        <f t="shared" si="14"/>
        <v xml:space="preserve">Mr. White Malcolm </v>
      </c>
    </row>
    <row r="918" spans="1:5" x14ac:dyDescent="0.25">
      <c r="A918" s="14" t="s">
        <v>4589</v>
      </c>
      <c r="B918" t="s">
        <v>34</v>
      </c>
      <c r="C918" s="14" t="s">
        <v>1226</v>
      </c>
      <c r="D918" t="s">
        <v>3044</v>
      </c>
      <c r="E918" t="str">
        <f t="shared" si="14"/>
        <v xml:space="preserve">Ms. Savage Anna E. </v>
      </c>
    </row>
    <row r="919" spans="1:5" x14ac:dyDescent="0.25">
      <c r="A919" s="14" t="s">
        <v>4590</v>
      </c>
      <c r="B919" t="s">
        <v>34</v>
      </c>
      <c r="C919" s="14" t="s">
        <v>1227</v>
      </c>
      <c r="D919" t="s">
        <v>656</v>
      </c>
      <c r="E919" t="str">
        <f t="shared" si="14"/>
        <v xml:space="preserve">Ms. Hitchings Jenny </v>
      </c>
    </row>
    <row r="920" spans="1:5" x14ac:dyDescent="0.25">
      <c r="A920" s="14" t="s">
        <v>4591</v>
      </c>
      <c r="B920" t="s">
        <v>34</v>
      </c>
      <c r="C920" s="14" t="s">
        <v>1228</v>
      </c>
      <c r="D920" t="s">
        <v>2644</v>
      </c>
      <c r="E920" t="str">
        <f t="shared" si="14"/>
        <v xml:space="preserve">Ms. Truitt Melissa L </v>
      </c>
    </row>
    <row r="921" spans="1:5" x14ac:dyDescent="0.25">
      <c r="A921" s="14" t="s">
        <v>4592</v>
      </c>
      <c r="B921" t="s">
        <v>34</v>
      </c>
      <c r="C921" s="14" t="s">
        <v>1229</v>
      </c>
      <c r="D921" t="s">
        <v>3045</v>
      </c>
      <c r="E921" t="str">
        <f t="shared" si="14"/>
        <v xml:space="preserve">Ms. Chang Chia J. </v>
      </c>
    </row>
    <row r="922" spans="1:5" x14ac:dyDescent="0.25">
      <c r="A922" s="14" t="s">
        <v>4593</v>
      </c>
      <c r="B922" t="s">
        <v>34</v>
      </c>
      <c r="C922" s="14" t="s">
        <v>1230</v>
      </c>
      <c r="D922" t="s">
        <v>3046</v>
      </c>
      <c r="E922" t="str">
        <f t="shared" si="14"/>
        <v xml:space="preserve">Ms. Frey Laura A </v>
      </c>
    </row>
    <row r="923" spans="1:5" x14ac:dyDescent="0.25">
      <c r="A923" s="14" t="s">
        <v>4594</v>
      </c>
      <c r="B923" t="s">
        <v>34</v>
      </c>
      <c r="C923" s="14" t="s">
        <v>1231</v>
      </c>
      <c r="D923" t="s">
        <v>1232</v>
      </c>
      <c r="E923" t="str">
        <f t="shared" si="14"/>
        <v xml:space="preserve">Ms. Krishna Aditi </v>
      </c>
    </row>
    <row r="924" spans="1:5" x14ac:dyDescent="0.25">
      <c r="A924" s="14" t="s">
        <v>4595</v>
      </c>
      <c r="B924" t="s">
        <v>34</v>
      </c>
      <c r="C924" s="14" t="s">
        <v>1233</v>
      </c>
      <c r="D924" t="s">
        <v>3047</v>
      </c>
      <c r="E924" t="str">
        <f t="shared" si="14"/>
        <v xml:space="preserve">Ms. Maher Leah A. </v>
      </c>
    </row>
    <row r="925" spans="1:5" x14ac:dyDescent="0.25">
      <c r="A925" s="14" t="s">
        <v>4596</v>
      </c>
      <c r="B925" t="s">
        <v>34</v>
      </c>
      <c r="C925" s="14" t="s">
        <v>1234</v>
      </c>
      <c r="D925" t="s">
        <v>1235</v>
      </c>
      <c r="E925" t="str">
        <f t="shared" si="14"/>
        <v xml:space="preserve">Ms. Boivin Marianne </v>
      </c>
    </row>
    <row r="926" spans="1:5" x14ac:dyDescent="0.25">
      <c r="A926" s="14" t="s">
        <v>4597</v>
      </c>
      <c r="B926" t="s">
        <v>34</v>
      </c>
      <c r="C926" s="14" t="s">
        <v>1236</v>
      </c>
      <c r="D926" t="s">
        <v>1237</v>
      </c>
      <c r="E926" t="str">
        <f t="shared" si="14"/>
        <v xml:space="preserve">Ms. McAlister Carla </v>
      </c>
    </row>
    <row r="927" spans="1:5" x14ac:dyDescent="0.25">
      <c r="A927" s="14" t="s">
        <v>4598</v>
      </c>
      <c r="B927" t="s">
        <v>34</v>
      </c>
      <c r="C927" s="14" t="s">
        <v>1238</v>
      </c>
      <c r="D927" t="s">
        <v>1239</v>
      </c>
      <c r="E927" t="str">
        <f t="shared" si="14"/>
        <v xml:space="preserve">Ms. Akhmedova Oksana </v>
      </c>
    </row>
    <row r="928" spans="1:5" x14ac:dyDescent="0.25">
      <c r="A928" s="14" t="s">
        <v>4599</v>
      </c>
      <c r="B928" t="s">
        <v>34</v>
      </c>
      <c r="C928" s="14" t="s">
        <v>1240</v>
      </c>
      <c r="D928" t="s">
        <v>3048</v>
      </c>
      <c r="E928" t="str">
        <f t="shared" si="14"/>
        <v xml:space="preserve">Ms. Tucker Rebecca B. </v>
      </c>
    </row>
    <row r="929" spans="1:5" x14ac:dyDescent="0.25">
      <c r="A929" s="14" t="s">
        <v>4600</v>
      </c>
      <c r="B929" t="s">
        <v>34</v>
      </c>
      <c r="C929" s="14" t="s">
        <v>1241</v>
      </c>
      <c r="D929" t="s">
        <v>3049</v>
      </c>
      <c r="E929" t="str">
        <f t="shared" si="14"/>
        <v xml:space="preserve">Ms. Gramelspacher Maria A. </v>
      </c>
    </row>
    <row r="930" spans="1:5" x14ac:dyDescent="0.25">
      <c r="A930" s="14" t="s">
        <v>4601</v>
      </c>
      <c r="B930" t="s">
        <v>2823</v>
      </c>
      <c r="C930" s="14" t="s">
        <v>1242</v>
      </c>
      <c r="D930" t="s">
        <v>3050</v>
      </c>
      <c r="E930" t="str">
        <f t="shared" si="14"/>
        <v xml:space="preserve">Mrs Goldsmith .  Lisa M </v>
      </c>
    </row>
    <row r="931" spans="1:5" x14ac:dyDescent="0.25">
      <c r="A931" s="14" t="s">
        <v>4602</v>
      </c>
      <c r="B931" t="s">
        <v>37</v>
      </c>
      <c r="C931" s="14" t="s">
        <v>1243</v>
      </c>
      <c r="D931" t="s">
        <v>3051</v>
      </c>
      <c r="E931" t="str">
        <f t="shared" si="14"/>
        <v xml:space="preserve">Mr. Tranter Steve Jr. </v>
      </c>
    </row>
    <row r="932" spans="1:5" x14ac:dyDescent="0.25">
      <c r="A932" s="14" t="s">
        <v>4603</v>
      </c>
      <c r="B932" t="s">
        <v>2823</v>
      </c>
      <c r="C932" s="14" t="s">
        <v>1245</v>
      </c>
      <c r="D932" t="s">
        <v>3052</v>
      </c>
      <c r="E932" t="str">
        <f t="shared" si="14"/>
        <v xml:space="preserve">Mrs Tu .  Tiffany </v>
      </c>
    </row>
    <row r="933" spans="1:5" x14ac:dyDescent="0.25">
      <c r="A933" s="14" t="s">
        <v>4604</v>
      </c>
      <c r="B933" t="s">
        <v>37</v>
      </c>
      <c r="C933" s="14" t="s">
        <v>1246</v>
      </c>
      <c r="D933" t="s">
        <v>322</v>
      </c>
      <c r="E933" t="str">
        <f t="shared" si="14"/>
        <v xml:space="preserve">Mr. Kaczka Greg </v>
      </c>
    </row>
    <row r="934" spans="1:5" x14ac:dyDescent="0.25">
      <c r="A934" s="14" t="s">
        <v>4605</v>
      </c>
      <c r="B934" t="s">
        <v>37</v>
      </c>
      <c r="C934" s="14" t="s">
        <v>1247</v>
      </c>
      <c r="D934" t="s">
        <v>1248</v>
      </c>
      <c r="E934" t="str">
        <f t="shared" si="14"/>
        <v xml:space="preserve">Mr. Hunter Dale </v>
      </c>
    </row>
    <row r="935" spans="1:5" x14ac:dyDescent="0.25">
      <c r="A935" s="14" t="s">
        <v>4606</v>
      </c>
      <c r="B935" t="s">
        <v>34</v>
      </c>
      <c r="C935" s="14" t="s">
        <v>50</v>
      </c>
      <c r="D935" t="s">
        <v>3053</v>
      </c>
      <c r="E935" t="str">
        <f t="shared" si="14"/>
        <v xml:space="preserve">Ms. Moran Brittany A. </v>
      </c>
    </row>
    <row r="936" spans="1:5" x14ac:dyDescent="0.25">
      <c r="A936" s="14" t="s">
        <v>4607</v>
      </c>
      <c r="B936" t="s">
        <v>37</v>
      </c>
      <c r="C936" s="14" t="s">
        <v>1249</v>
      </c>
      <c r="D936" t="s">
        <v>3054</v>
      </c>
      <c r="E936" t="str">
        <f t="shared" si="14"/>
        <v xml:space="preserve">Mr. Ashby Robert S </v>
      </c>
    </row>
    <row r="937" spans="1:5" x14ac:dyDescent="0.25">
      <c r="A937" s="14" t="s">
        <v>4608</v>
      </c>
      <c r="B937" t="s">
        <v>37</v>
      </c>
      <c r="C937" s="14" t="s">
        <v>1250</v>
      </c>
      <c r="D937" t="s">
        <v>138</v>
      </c>
      <c r="E937" t="str">
        <f t="shared" si="14"/>
        <v xml:space="preserve">Mr. Ausen Cameron </v>
      </c>
    </row>
    <row r="938" spans="1:5" x14ac:dyDescent="0.25">
      <c r="A938" s="14" t="s">
        <v>4609</v>
      </c>
      <c r="B938" t="s">
        <v>2823</v>
      </c>
      <c r="C938" s="14" t="s">
        <v>1226</v>
      </c>
      <c r="D938" t="s">
        <v>3055</v>
      </c>
      <c r="E938" t="str">
        <f t="shared" si="14"/>
        <v xml:space="preserve">Mrs Savage .  Ulrike </v>
      </c>
    </row>
    <row r="939" spans="1:5" x14ac:dyDescent="0.25">
      <c r="A939" s="14" t="s">
        <v>4610</v>
      </c>
      <c r="B939" t="s">
        <v>34</v>
      </c>
      <c r="C939" s="14" t="s">
        <v>1251</v>
      </c>
      <c r="D939" t="s">
        <v>3056</v>
      </c>
      <c r="E939" t="str">
        <f t="shared" si="14"/>
        <v xml:space="preserve">Ms. O'Leary Katlyn A. </v>
      </c>
    </row>
    <row r="940" spans="1:5" x14ac:dyDescent="0.25">
      <c r="A940" s="14" t="s">
        <v>4611</v>
      </c>
      <c r="B940" t="s">
        <v>37</v>
      </c>
      <c r="C940" s="14" t="s">
        <v>1252</v>
      </c>
      <c r="D940" t="s">
        <v>3057</v>
      </c>
      <c r="E940" t="str">
        <f t="shared" si="14"/>
        <v xml:space="preserve">Mr. Scoville Morgan B. </v>
      </c>
    </row>
    <row r="941" spans="1:5" x14ac:dyDescent="0.25">
      <c r="A941" s="14" t="s">
        <v>4612</v>
      </c>
      <c r="B941" t="s">
        <v>37</v>
      </c>
      <c r="C941" s="14" t="s">
        <v>1253</v>
      </c>
      <c r="D941" t="s">
        <v>419</v>
      </c>
      <c r="E941" t="str">
        <f t="shared" si="14"/>
        <v xml:space="preserve">Mr. Kaus Peter </v>
      </c>
    </row>
    <row r="942" spans="1:5" x14ac:dyDescent="0.25">
      <c r="A942" s="14" t="s">
        <v>4613</v>
      </c>
      <c r="B942" t="s">
        <v>34</v>
      </c>
      <c r="C942" s="14" t="s">
        <v>1254</v>
      </c>
      <c r="D942" t="s">
        <v>1255</v>
      </c>
      <c r="E942" t="str">
        <f t="shared" si="14"/>
        <v xml:space="preserve">Ms. Rainey Chandler </v>
      </c>
    </row>
    <row r="943" spans="1:5" x14ac:dyDescent="0.25">
      <c r="A943" s="14" t="s">
        <v>4614</v>
      </c>
      <c r="B943" t="s">
        <v>34</v>
      </c>
      <c r="C943" s="14" t="s">
        <v>1256</v>
      </c>
      <c r="D943" t="s">
        <v>3058</v>
      </c>
      <c r="E943" t="str">
        <f t="shared" si="14"/>
        <v xml:space="preserve">Ms. Rasch Silvana M. </v>
      </c>
    </row>
    <row r="944" spans="1:5" x14ac:dyDescent="0.25">
      <c r="A944" s="14" t="s">
        <v>4615</v>
      </c>
      <c r="B944" t="s">
        <v>34</v>
      </c>
      <c r="C944" s="14" t="s">
        <v>1257</v>
      </c>
      <c r="D944" t="s">
        <v>1258</v>
      </c>
      <c r="E944" t="str">
        <f t="shared" si="14"/>
        <v xml:space="preserve">Ms. Plunkett Natty </v>
      </c>
    </row>
    <row r="945" spans="1:5" x14ac:dyDescent="0.25">
      <c r="A945" s="14" t="s">
        <v>4616</v>
      </c>
      <c r="B945" t="s">
        <v>37</v>
      </c>
      <c r="C945" s="14" t="s">
        <v>612</v>
      </c>
      <c r="D945" t="s">
        <v>3059</v>
      </c>
      <c r="E945" t="str">
        <f t="shared" si="14"/>
        <v xml:space="preserve">Mr. Murphy Nicholas T </v>
      </c>
    </row>
    <row r="946" spans="1:5" x14ac:dyDescent="0.25">
      <c r="A946" s="14" t="s">
        <v>4617</v>
      </c>
      <c r="B946" t="s">
        <v>34</v>
      </c>
      <c r="C946" s="14" t="s">
        <v>1259</v>
      </c>
      <c r="D946" t="s">
        <v>183</v>
      </c>
      <c r="E946" t="str">
        <f t="shared" si="14"/>
        <v xml:space="preserve">Ms. Gusmer Rebecca </v>
      </c>
    </row>
    <row r="947" spans="1:5" x14ac:dyDescent="0.25">
      <c r="A947" s="14" t="s">
        <v>4618</v>
      </c>
      <c r="B947" t="s">
        <v>37</v>
      </c>
      <c r="C947" s="14" t="s">
        <v>1260</v>
      </c>
      <c r="D947" t="s">
        <v>69</v>
      </c>
      <c r="E947" t="str">
        <f t="shared" si="14"/>
        <v xml:space="preserve">Mr. Loftus John </v>
      </c>
    </row>
    <row r="948" spans="1:5" x14ac:dyDescent="0.25">
      <c r="A948" s="14" t="s">
        <v>4619</v>
      </c>
      <c r="B948" t="s">
        <v>37</v>
      </c>
      <c r="C948" s="14" t="s">
        <v>47</v>
      </c>
      <c r="D948" t="s">
        <v>3060</v>
      </c>
      <c r="E948" t="str">
        <f t="shared" si="14"/>
        <v xml:space="preserve">Mr. Scott Antony G </v>
      </c>
    </row>
    <row r="949" spans="1:5" x14ac:dyDescent="0.25">
      <c r="A949" s="14" t="s">
        <v>4620</v>
      </c>
      <c r="B949" t="s">
        <v>37</v>
      </c>
      <c r="C949" s="14" t="s">
        <v>1261</v>
      </c>
      <c r="D949" t="s">
        <v>76</v>
      </c>
      <c r="E949" t="str">
        <f t="shared" si="14"/>
        <v xml:space="preserve">Mr. Alvarez Eric </v>
      </c>
    </row>
    <row r="950" spans="1:5" x14ac:dyDescent="0.25">
      <c r="A950" s="14" t="s">
        <v>4621</v>
      </c>
      <c r="B950" t="s">
        <v>37</v>
      </c>
      <c r="C950" s="14" t="s">
        <v>1262</v>
      </c>
      <c r="D950" t="s">
        <v>393</v>
      </c>
      <c r="E950" t="str">
        <f t="shared" si="14"/>
        <v xml:space="preserve">Mr. Petersson Erik </v>
      </c>
    </row>
    <row r="951" spans="1:5" x14ac:dyDescent="0.25">
      <c r="A951" s="14" t="s">
        <v>4622</v>
      </c>
      <c r="B951" t="s">
        <v>37</v>
      </c>
      <c r="C951" s="14" t="s">
        <v>1263</v>
      </c>
      <c r="D951" t="s">
        <v>2814</v>
      </c>
      <c r="E951" t="str">
        <f t="shared" si="14"/>
        <v xml:space="preserve">Mr. Liaw Matthew T </v>
      </c>
    </row>
    <row r="952" spans="1:5" x14ac:dyDescent="0.25">
      <c r="A952" s="14" t="s">
        <v>4623</v>
      </c>
      <c r="B952" t="s">
        <v>34</v>
      </c>
      <c r="C952" s="14" t="s">
        <v>1264</v>
      </c>
      <c r="D952" t="s">
        <v>1265</v>
      </c>
      <c r="E952" t="str">
        <f t="shared" si="14"/>
        <v xml:space="preserve">Ms. Tripaldi Cassandra </v>
      </c>
    </row>
    <row r="953" spans="1:5" x14ac:dyDescent="0.25">
      <c r="A953" s="14" t="s">
        <v>4624</v>
      </c>
      <c r="B953" t="s">
        <v>34</v>
      </c>
      <c r="C953" s="14" t="s">
        <v>185</v>
      </c>
      <c r="D953" t="s">
        <v>3061</v>
      </c>
      <c r="E953" t="str">
        <f t="shared" si="14"/>
        <v xml:space="preserve">Ms. Kelley Rosemary C </v>
      </c>
    </row>
    <row r="954" spans="1:5" x14ac:dyDescent="0.25">
      <c r="A954" s="14" t="s">
        <v>4625</v>
      </c>
      <c r="B954" t="s">
        <v>34</v>
      </c>
      <c r="C954" s="14" t="s">
        <v>1266</v>
      </c>
      <c r="D954" t="s">
        <v>3062</v>
      </c>
      <c r="E954" t="str">
        <f t="shared" si="14"/>
        <v xml:space="preserve">Ms. Endara Carrie A. </v>
      </c>
    </row>
    <row r="955" spans="1:5" x14ac:dyDescent="0.25">
      <c r="A955" s="14" t="s">
        <v>4626</v>
      </c>
      <c r="B955" t="s">
        <v>37</v>
      </c>
      <c r="C955" s="14" t="s">
        <v>1267</v>
      </c>
      <c r="D955" t="s">
        <v>3063</v>
      </c>
      <c r="E955" t="str">
        <f t="shared" si="14"/>
        <v xml:space="preserve">Mr. Valle Gerardo Sr. </v>
      </c>
    </row>
    <row r="956" spans="1:5" x14ac:dyDescent="0.25">
      <c r="A956" s="14" t="s">
        <v>4627</v>
      </c>
      <c r="B956" t="s">
        <v>37</v>
      </c>
      <c r="C956" s="14" t="s">
        <v>1268</v>
      </c>
      <c r="D956" t="s">
        <v>3064</v>
      </c>
      <c r="E956" t="str">
        <f t="shared" si="14"/>
        <v xml:space="preserve">Mr. Germain Matthew R. </v>
      </c>
    </row>
    <row r="957" spans="1:5" x14ac:dyDescent="0.25">
      <c r="A957" s="14" t="s">
        <v>4628</v>
      </c>
      <c r="B957" t="s">
        <v>2823</v>
      </c>
      <c r="C957" s="14" t="s">
        <v>1269</v>
      </c>
      <c r="D957" t="s">
        <v>3065</v>
      </c>
      <c r="E957" t="str">
        <f t="shared" si="14"/>
        <v xml:space="preserve">Mrs Finecey .  Meghan E </v>
      </c>
    </row>
    <row r="958" spans="1:5" x14ac:dyDescent="0.25">
      <c r="A958" s="14" t="s">
        <v>4629</v>
      </c>
      <c r="B958" t="s">
        <v>37</v>
      </c>
      <c r="C958" s="14" t="s">
        <v>1200</v>
      </c>
      <c r="D958" t="s">
        <v>76</v>
      </c>
      <c r="E958" t="str">
        <f t="shared" si="14"/>
        <v xml:space="preserve">Mr. Mendoza Eric </v>
      </c>
    </row>
    <row r="959" spans="1:5" x14ac:dyDescent="0.25">
      <c r="A959" s="14" t="s">
        <v>4630</v>
      </c>
      <c r="B959" t="s">
        <v>34</v>
      </c>
      <c r="C959" s="14" t="s">
        <v>1271</v>
      </c>
      <c r="D959" t="s">
        <v>3066</v>
      </c>
      <c r="E959" t="str">
        <f t="shared" si="14"/>
        <v xml:space="preserve">Ms. Roe Lisa B </v>
      </c>
    </row>
    <row r="960" spans="1:5" x14ac:dyDescent="0.25">
      <c r="A960" s="14" t="s">
        <v>4631</v>
      </c>
      <c r="B960" t="s">
        <v>2823</v>
      </c>
      <c r="C960" s="14" t="s">
        <v>1272</v>
      </c>
      <c r="D960" t="s">
        <v>3067</v>
      </c>
      <c r="E960" t="str">
        <f t="shared" si="14"/>
        <v xml:space="preserve">Mrs Webb .  Jane R. </v>
      </c>
    </row>
    <row r="961" spans="1:5" x14ac:dyDescent="0.25">
      <c r="A961" s="14" t="s">
        <v>4632</v>
      </c>
      <c r="B961" t="s">
        <v>34</v>
      </c>
      <c r="C961" s="14" t="s">
        <v>1273</v>
      </c>
      <c r="D961" t="s">
        <v>3068</v>
      </c>
      <c r="E961" t="str">
        <f t="shared" si="14"/>
        <v xml:space="preserve">Ms. Stocker Allison M </v>
      </c>
    </row>
    <row r="962" spans="1:5" x14ac:dyDescent="0.25">
      <c r="A962" s="14" t="s">
        <v>4633</v>
      </c>
      <c r="B962" t="s">
        <v>2823</v>
      </c>
      <c r="C962" s="14" t="s">
        <v>1274</v>
      </c>
      <c r="D962" t="s">
        <v>3069</v>
      </c>
      <c r="E962" t="str">
        <f t="shared" si="14"/>
        <v xml:space="preserve">Mrs Jacobson .  Sarah E. </v>
      </c>
    </row>
    <row r="963" spans="1:5" x14ac:dyDescent="0.25">
      <c r="A963" s="14" t="s">
        <v>4634</v>
      </c>
      <c r="B963" t="s">
        <v>37</v>
      </c>
      <c r="C963" s="14" t="s">
        <v>487</v>
      </c>
      <c r="D963" t="s">
        <v>3070</v>
      </c>
      <c r="E963" t="str">
        <f t="shared" ref="E963:E1026" si="15">CONCATENATE(B963," ",C963," ",D963," ")</f>
        <v xml:space="preserve">Mr. Shaw Philip J </v>
      </c>
    </row>
    <row r="964" spans="1:5" x14ac:dyDescent="0.25">
      <c r="A964" s="14" t="s">
        <v>4635</v>
      </c>
      <c r="B964" t="s">
        <v>34</v>
      </c>
      <c r="C964" s="14" t="s">
        <v>1275</v>
      </c>
      <c r="D964" t="s">
        <v>3071</v>
      </c>
      <c r="E964" t="str">
        <f t="shared" si="15"/>
        <v xml:space="preserve">Ms. Goodwin Jillian A. </v>
      </c>
    </row>
    <row r="965" spans="1:5" x14ac:dyDescent="0.25">
      <c r="A965" s="14" t="s">
        <v>4636</v>
      </c>
      <c r="B965" t="s">
        <v>2823</v>
      </c>
      <c r="C965" s="14" t="s">
        <v>1276</v>
      </c>
      <c r="D965" t="s">
        <v>3072</v>
      </c>
      <c r="E965" t="str">
        <f t="shared" si="15"/>
        <v xml:space="preserve">Mrs Brock .  Laura D </v>
      </c>
    </row>
    <row r="966" spans="1:5" x14ac:dyDescent="0.25">
      <c r="A966" s="14" t="s">
        <v>4637</v>
      </c>
      <c r="B966" t="s">
        <v>34</v>
      </c>
      <c r="C966" s="14" t="s">
        <v>1277</v>
      </c>
      <c r="D966" t="s">
        <v>3073</v>
      </c>
      <c r="E966" t="str">
        <f t="shared" si="15"/>
        <v xml:space="preserve">Ms. Papp Megan E. </v>
      </c>
    </row>
    <row r="967" spans="1:5" x14ac:dyDescent="0.25">
      <c r="A967" s="14" t="s">
        <v>4638</v>
      </c>
      <c r="B967" t="s">
        <v>34</v>
      </c>
      <c r="C967" s="14" t="s">
        <v>1278</v>
      </c>
      <c r="D967" t="s">
        <v>3074</v>
      </c>
      <c r="E967" t="str">
        <f t="shared" si="15"/>
        <v xml:space="preserve">Ms. Siragusa Shannon J. </v>
      </c>
    </row>
    <row r="968" spans="1:5" x14ac:dyDescent="0.25">
      <c r="A968" s="14" t="s">
        <v>4639</v>
      </c>
      <c r="B968" t="s">
        <v>34</v>
      </c>
      <c r="C968" s="14" t="s">
        <v>1279</v>
      </c>
      <c r="D968" t="s">
        <v>3075</v>
      </c>
      <c r="E968" t="str">
        <f t="shared" si="15"/>
        <v xml:space="preserve">Ms. Pizarro Rachelle M </v>
      </c>
    </row>
    <row r="969" spans="1:5" x14ac:dyDescent="0.25">
      <c r="A969" s="14" t="s">
        <v>4640</v>
      </c>
      <c r="B969" t="s">
        <v>37</v>
      </c>
      <c r="C969" s="14" t="s">
        <v>1280</v>
      </c>
      <c r="D969" t="s">
        <v>142</v>
      </c>
      <c r="E969" t="str">
        <f t="shared" si="15"/>
        <v xml:space="preserve">Mr. Strange Casey </v>
      </c>
    </row>
    <row r="970" spans="1:5" x14ac:dyDescent="0.25">
      <c r="A970" s="14" t="s">
        <v>4641</v>
      </c>
      <c r="B970" t="s">
        <v>34</v>
      </c>
      <c r="C970" s="14" t="s">
        <v>4642</v>
      </c>
      <c r="D970" t="s">
        <v>2890</v>
      </c>
      <c r="E970" t="str">
        <f t="shared" si="15"/>
        <v xml:space="preserve">Ms. EIDinger Jessica L </v>
      </c>
    </row>
    <row r="971" spans="1:5" x14ac:dyDescent="0.25">
      <c r="A971" s="14" t="s">
        <v>4643</v>
      </c>
      <c r="B971" t="s">
        <v>37</v>
      </c>
      <c r="C971" s="14" t="s">
        <v>1281</v>
      </c>
      <c r="D971" t="s">
        <v>3076</v>
      </c>
      <c r="E971" t="str">
        <f t="shared" si="15"/>
        <v xml:space="preserve">Mr. Ginsburg Brandon F </v>
      </c>
    </row>
    <row r="972" spans="1:5" x14ac:dyDescent="0.25">
      <c r="A972" s="14" t="s">
        <v>4644</v>
      </c>
      <c r="B972" t="s">
        <v>34</v>
      </c>
      <c r="C972" s="14" t="s">
        <v>1282</v>
      </c>
      <c r="D972" t="s">
        <v>114</v>
      </c>
      <c r="E972" t="str">
        <f t="shared" si="15"/>
        <v xml:space="preserve">Ms. Truex Melissa </v>
      </c>
    </row>
    <row r="973" spans="1:5" x14ac:dyDescent="0.25">
      <c r="A973" s="14" t="s">
        <v>4645</v>
      </c>
      <c r="B973" t="s">
        <v>34</v>
      </c>
      <c r="C973" s="14" t="s">
        <v>1283</v>
      </c>
      <c r="D973" t="s">
        <v>3077</v>
      </c>
      <c r="E973" t="str">
        <f t="shared" si="15"/>
        <v xml:space="preserve">Ms. Higgins Danielle N </v>
      </c>
    </row>
    <row r="974" spans="1:5" x14ac:dyDescent="0.25">
      <c r="A974" s="14" t="s">
        <v>4646</v>
      </c>
      <c r="B974" t="s">
        <v>37</v>
      </c>
      <c r="C974" s="14" t="s">
        <v>1284</v>
      </c>
      <c r="D974" t="s">
        <v>38</v>
      </c>
      <c r="E974" t="str">
        <f t="shared" si="15"/>
        <v xml:space="preserve">Mr. McCurdy Matthew </v>
      </c>
    </row>
    <row r="975" spans="1:5" x14ac:dyDescent="0.25">
      <c r="A975" s="14" t="s">
        <v>4647</v>
      </c>
      <c r="B975" t="s">
        <v>2823</v>
      </c>
      <c r="C975" s="14" t="s">
        <v>1061</v>
      </c>
      <c r="D975" t="s">
        <v>3078</v>
      </c>
      <c r="E975" t="str">
        <f t="shared" si="15"/>
        <v xml:space="preserve">Mrs Hughes .  Bettina </v>
      </c>
    </row>
    <row r="976" spans="1:5" x14ac:dyDescent="0.25">
      <c r="A976" s="14" t="s">
        <v>4648</v>
      </c>
      <c r="B976" t="s">
        <v>37</v>
      </c>
      <c r="C976" s="14" t="s">
        <v>1285</v>
      </c>
      <c r="D976" t="s">
        <v>982</v>
      </c>
      <c r="E976" t="str">
        <f t="shared" si="15"/>
        <v xml:space="preserve">Mr. Varner Alexander </v>
      </c>
    </row>
    <row r="977" spans="1:5" x14ac:dyDescent="0.25">
      <c r="A977" s="14" t="s">
        <v>4649</v>
      </c>
      <c r="B977" t="s">
        <v>2823</v>
      </c>
      <c r="C977" s="14" t="s">
        <v>1286</v>
      </c>
      <c r="D977" t="s">
        <v>3079</v>
      </c>
      <c r="E977" t="str">
        <f t="shared" si="15"/>
        <v xml:space="preserve">Mrs Dahmen .  Holli </v>
      </c>
    </row>
    <row r="978" spans="1:5" x14ac:dyDescent="0.25">
      <c r="A978" s="14" t="s">
        <v>4650</v>
      </c>
      <c r="B978" t="s">
        <v>2823</v>
      </c>
      <c r="C978" s="14" t="s">
        <v>731</v>
      </c>
      <c r="D978" t="s">
        <v>3080</v>
      </c>
      <c r="E978" t="str">
        <f t="shared" si="15"/>
        <v xml:space="preserve">Mrs Young .  Heather C </v>
      </c>
    </row>
    <row r="979" spans="1:5" x14ac:dyDescent="0.25">
      <c r="A979" s="14" t="s">
        <v>4651</v>
      </c>
      <c r="B979" t="s">
        <v>37</v>
      </c>
      <c r="C979" s="14" t="s">
        <v>1287</v>
      </c>
      <c r="D979" t="s">
        <v>499</v>
      </c>
      <c r="E979" t="str">
        <f t="shared" si="15"/>
        <v xml:space="preserve">Mr. Fraser Kyle </v>
      </c>
    </row>
    <row r="980" spans="1:5" x14ac:dyDescent="0.25">
      <c r="A980" s="14" t="s">
        <v>4652</v>
      </c>
      <c r="B980" t="s">
        <v>37</v>
      </c>
      <c r="C980" s="14" t="s">
        <v>1288</v>
      </c>
      <c r="D980" t="s">
        <v>3081</v>
      </c>
      <c r="E980" t="str">
        <f t="shared" si="15"/>
        <v xml:space="preserve">Mr. Deeg Thomas J </v>
      </c>
    </row>
    <row r="981" spans="1:5" x14ac:dyDescent="0.25">
      <c r="A981" s="14" t="s">
        <v>4653</v>
      </c>
      <c r="B981" t="s">
        <v>37</v>
      </c>
      <c r="C981" s="14" t="s">
        <v>1289</v>
      </c>
      <c r="D981" t="s">
        <v>396</v>
      </c>
      <c r="E981" t="str">
        <f t="shared" si="15"/>
        <v xml:space="preserve">Mr. Robertson Chris </v>
      </c>
    </row>
    <row r="982" spans="1:5" x14ac:dyDescent="0.25">
      <c r="A982" s="14" t="s">
        <v>4654</v>
      </c>
      <c r="B982" t="s">
        <v>37</v>
      </c>
      <c r="C982" s="14" t="s">
        <v>1290</v>
      </c>
      <c r="D982" t="s">
        <v>606</v>
      </c>
      <c r="E982" t="str">
        <f t="shared" si="15"/>
        <v xml:space="preserve">Mr. Peck Graham </v>
      </c>
    </row>
    <row r="983" spans="1:5" x14ac:dyDescent="0.25">
      <c r="A983" s="14" t="s">
        <v>4655</v>
      </c>
      <c r="B983" t="s">
        <v>37</v>
      </c>
      <c r="C983" s="14" t="s">
        <v>1291</v>
      </c>
      <c r="D983" t="s">
        <v>1292</v>
      </c>
      <c r="E983" t="str">
        <f t="shared" si="15"/>
        <v xml:space="preserve">Mr. Burger Garrett </v>
      </c>
    </row>
    <row r="984" spans="1:5" x14ac:dyDescent="0.25">
      <c r="A984" s="14" t="s">
        <v>4656</v>
      </c>
      <c r="B984" t="s">
        <v>37</v>
      </c>
      <c r="C984" s="14" t="s">
        <v>1293</v>
      </c>
      <c r="D984" t="s">
        <v>124</v>
      </c>
      <c r="E984" t="str">
        <f t="shared" si="15"/>
        <v xml:space="preserve">Mr. Blain Andrew </v>
      </c>
    </row>
    <row r="985" spans="1:5" x14ac:dyDescent="0.25">
      <c r="A985" s="14" t="s">
        <v>4657</v>
      </c>
      <c r="B985" t="s">
        <v>2823</v>
      </c>
      <c r="C985" s="14" t="s">
        <v>1294</v>
      </c>
      <c r="D985" t="s">
        <v>3082</v>
      </c>
      <c r="E985" t="str">
        <f t="shared" si="15"/>
        <v xml:space="preserve">Mrs Winters .  Annabelle M </v>
      </c>
    </row>
    <row r="986" spans="1:5" x14ac:dyDescent="0.25">
      <c r="A986" s="14" t="s">
        <v>4658</v>
      </c>
      <c r="B986" t="s">
        <v>37</v>
      </c>
      <c r="C986" s="14" t="s">
        <v>1295</v>
      </c>
      <c r="D986" t="s">
        <v>3083</v>
      </c>
      <c r="E986" t="str">
        <f t="shared" si="15"/>
        <v xml:space="preserve">Mr. McCue Daniel T. </v>
      </c>
    </row>
    <row r="987" spans="1:5" x14ac:dyDescent="0.25">
      <c r="A987" s="14" t="s">
        <v>4659</v>
      </c>
      <c r="B987" t="s">
        <v>34</v>
      </c>
      <c r="C987" s="14" t="s">
        <v>1296</v>
      </c>
      <c r="D987" t="s">
        <v>1297</v>
      </c>
      <c r="E987" t="str">
        <f t="shared" si="15"/>
        <v xml:space="preserve">Ms. Webster Deanne </v>
      </c>
    </row>
    <row r="988" spans="1:5" x14ac:dyDescent="0.25">
      <c r="A988" s="14" t="s">
        <v>4660</v>
      </c>
      <c r="B988" t="s">
        <v>34</v>
      </c>
      <c r="C988" s="14" t="s">
        <v>273</v>
      </c>
      <c r="D988" t="s">
        <v>435</v>
      </c>
      <c r="E988" t="str">
        <f t="shared" si="15"/>
        <v xml:space="preserve">Ms. Anderson Carrie </v>
      </c>
    </row>
    <row r="989" spans="1:5" x14ac:dyDescent="0.25">
      <c r="A989" s="14" t="s">
        <v>4661</v>
      </c>
      <c r="B989" t="s">
        <v>2823</v>
      </c>
      <c r="C989" s="14" t="s">
        <v>1298</v>
      </c>
      <c r="D989" t="s">
        <v>3084</v>
      </c>
      <c r="E989" t="str">
        <f t="shared" si="15"/>
        <v xml:space="preserve">Mrs Chiappone .  Suzanne </v>
      </c>
    </row>
    <row r="990" spans="1:5" x14ac:dyDescent="0.25">
      <c r="A990" s="14" t="s">
        <v>4662</v>
      </c>
      <c r="B990" t="s">
        <v>34</v>
      </c>
      <c r="C990" s="14" t="s">
        <v>1299</v>
      </c>
      <c r="D990" t="s">
        <v>3085</v>
      </c>
      <c r="E990" t="str">
        <f t="shared" si="15"/>
        <v xml:space="preserve">Ms. Opie Jasmine P. </v>
      </c>
    </row>
    <row r="991" spans="1:5" x14ac:dyDescent="0.25">
      <c r="A991" s="14" t="s">
        <v>4663</v>
      </c>
      <c r="B991" t="s">
        <v>34</v>
      </c>
      <c r="C991" s="14" t="s">
        <v>1300</v>
      </c>
      <c r="D991" t="s">
        <v>64</v>
      </c>
      <c r="E991" t="str">
        <f t="shared" si="15"/>
        <v xml:space="preserve">Ms. Donnelly Jennifer </v>
      </c>
    </row>
    <row r="992" spans="1:5" x14ac:dyDescent="0.25">
      <c r="A992" s="14" t="s">
        <v>4664</v>
      </c>
      <c r="B992" t="s">
        <v>34</v>
      </c>
      <c r="C992" s="14" t="s">
        <v>1301</v>
      </c>
      <c r="D992" t="s">
        <v>1302</v>
      </c>
      <c r="E992" t="str">
        <f t="shared" si="15"/>
        <v xml:space="preserve">Ms. Rall Tracie </v>
      </c>
    </row>
    <row r="993" spans="1:5" x14ac:dyDescent="0.25">
      <c r="A993" s="14" t="s">
        <v>4665</v>
      </c>
      <c r="B993" t="s">
        <v>37</v>
      </c>
      <c r="C993" s="14" t="s">
        <v>186</v>
      </c>
      <c r="D993" t="s">
        <v>3086</v>
      </c>
      <c r="E993" t="str">
        <f t="shared" si="15"/>
        <v xml:space="preserve">Mr. Mitchell Tristan D. </v>
      </c>
    </row>
    <row r="994" spans="1:5" x14ac:dyDescent="0.25">
      <c r="A994" s="14" t="s">
        <v>4666</v>
      </c>
      <c r="B994" t="s">
        <v>37</v>
      </c>
      <c r="C994" s="14" t="s">
        <v>1303</v>
      </c>
      <c r="D994" t="s">
        <v>1304</v>
      </c>
      <c r="E994" t="str">
        <f t="shared" si="15"/>
        <v xml:space="preserve">Mr. Chen Peiweng </v>
      </c>
    </row>
    <row r="995" spans="1:5" x14ac:dyDescent="0.25">
      <c r="A995" s="14" t="s">
        <v>4667</v>
      </c>
      <c r="B995" t="s">
        <v>34</v>
      </c>
      <c r="C995" s="14" t="s">
        <v>1305</v>
      </c>
      <c r="D995" t="s">
        <v>3087</v>
      </c>
      <c r="E995" t="str">
        <f t="shared" si="15"/>
        <v xml:space="preserve">Ms. Tufaro Theresa M. </v>
      </c>
    </row>
    <row r="996" spans="1:5" x14ac:dyDescent="0.25">
      <c r="A996" s="14" t="s">
        <v>4668</v>
      </c>
      <c r="B996" t="s">
        <v>37</v>
      </c>
      <c r="C996" s="14" t="s">
        <v>105</v>
      </c>
      <c r="D996" t="s">
        <v>3088</v>
      </c>
      <c r="E996" t="str">
        <f t="shared" si="15"/>
        <v xml:space="preserve">Mr. Peters Daniel J </v>
      </c>
    </row>
    <row r="997" spans="1:5" x14ac:dyDescent="0.25">
      <c r="A997" s="14" t="s">
        <v>4669</v>
      </c>
      <c r="B997" t="s">
        <v>2823</v>
      </c>
      <c r="C997" s="14" t="s">
        <v>1307</v>
      </c>
      <c r="D997" t="s">
        <v>3089</v>
      </c>
      <c r="E997" t="str">
        <f t="shared" si="15"/>
        <v xml:space="preserve">Mrs Susedik .  Courtney M. </v>
      </c>
    </row>
    <row r="998" spans="1:5" x14ac:dyDescent="0.25">
      <c r="A998" s="14" t="s">
        <v>4670</v>
      </c>
      <c r="B998" t="s">
        <v>37</v>
      </c>
      <c r="C998" s="14" t="s">
        <v>77</v>
      </c>
      <c r="D998" t="s">
        <v>3090</v>
      </c>
      <c r="E998" t="str">
        <f t="shared" si="15"/>
        <v xml:space="preserve">Mr. Garcia Jose A. </v>
      </c>
    </row>
    <row r="999" spans="1:5" x14ac:dyDescent="0.25">
      <c r="A999" s="14" t="s">
        <v>4671</v>
      </c>
      <c r="B999" t="s">
        <v>2823</v>
      </c>
      <c r="C999" s="14" t="s">
        <v>1308</v>
      </c>
      <c r="D999" t="s">
        <v>2957</v>
      </c>
      <c r="E999" t="str">
        <f t="shared" si="15"/>
        <v xml:space="preserve">Mrs Deady .  Lauren </v>
      </c>
    </row>
    <row r="1000" spans="1:5" x14ac:dyDescent="0.25">
      <c r="A1000" s="14" t="s">
        <v>4672</v>
      </c>
      <c r="B1000" t="s">
        <v>37</v>
      </c>
      <c r="C1000" s="14" t="s">
        <v>816</v>
      </c>
      <c r="D1000" t="s">
        <v>3091</v>
      </c>
      <c r="E1000" t="str">
        <f t="shared" si="15"/>
        <v xml:space="preserve">Mr. Campbell Jonathon M. </v>
      </c>
    </row>
    <row r="1001" spans="1:5" x14ac:dyDescent="0.25">
      <c r="A1001" s="14" t="s">
        <v>4673</v>
      </c>
      <c r="B1001" t="s">
        <v>2823</v>
      </c>
      <c r="C1001" s="14" t="s">
        <v>1309</v>
      </c>
      <c r="D1001" t="s">
        <v>3092</v>
      </c>
      <c r="E1001" t="str">
        <f t="shared" si="15"/>
        <v xml:space="preserve">Mrs Schaefer .  Stephanie A </v>
      </c>
    </row>
    <row r="1002" spans="1:5" x14ac:dyDescent="0.25">
      <c r="A1002" s="14" t="s">
        <v>4674</v>
      </c>
      <c r="B1002" t="s">
        <v>37</v>
      </c>
      <c r="C1002" s="14" t="s">
        <v>1310</v>
      </c>
      <c r="D1002" t="s">
        <v>51</v>
      </c>
      <c r="E1002" t="str">
        <f t="shared" si="15"/>
        <v xml:space="preserve">Mr. D'Alessandro Patrick </v>
      </c>
    </row>
    <row r="1003" spans="1:5" x14ac:dyDescent="0.25">
      <c r="A1003" s="14" t="s">
        <v>4675</v>
      </c>
      <c r="B1003" t="s">
        <v>2823</v>
      </c>
      <c r="C1003" s="14" t="s">
        <v>1311</v>
      </c>
      <c r="D1003" t="s">
        <v>3093</v>
      </c>
      <c r="E1003" t="str">
        <f t="shared" si="15"/>
        <v xml:space="preserve">Mrs Wyss .  Krista </v>
      </c>
    </row>
    <row r="1004" spans="1:5" x14ac:dyDescent="0.25">
      <c r="A1004" s="14" t="s">
        <v>4676</v>
      </c>
      <c r="B1004" t="s">
        <v>34</v>
      </c>
      <c r="C1004" s="14" t="s">
        <v>1312</v>
      </c>
      <c r="D1004" t="s">
        <v>1313</v>
      </c>
      <c r="E1004" t="str">
        <f t="shared" si="15"/>
        <v xml:space="preserve">Ms. Rose Jenessa </v>
      </c>
    </row>
    <row r="1005" spans="1:5" x14ac:dyDescent="0.25">
      <c r="A1005" s="14" t="s">
        <v>4677</v>
      </c>
      <c r="B1005" t="s">
        <v>37</v>
      </c>
      <c r="C1005" s="14" t="s">
        <v>1314</v>
      </c>
      <c r="D1005" t="s">
        <v>3094</v>
      </c>
      <c r="E1005" t="str">
        <f t="shared" si="15"/>
        <v xml:space="preserve">Mr. Hopper Ryan M. </v>
      </c>
    </row>
    <row r="1006" spans="1:5" x14ac:dyDescent="0.25">
      <c r="A1006" s="14" t="s">
        <v>4678</v>
      </c>
      <c r="B1006" t="s">
        <v>37</v>
      </c>
      <c r="C1006" s="14" t="s">
        <v>1315</v>
      </c>
      <c r="D1006" t="s">
        <v>113</v>
      </c>
      <c r="E1006" t="str">
        <f t="shared" si="15"/>
        <v xml:space="preserve">Mr. Finneran Thomas </v>
      </c>
    </row>
    <row r="1007" spans="1:5" x14ac:dyDescent="0.25">
      <c r="A1007" s="14" t="s">
        <v>4679</v>
      </c>
      <c r="B1007" t="s">
        <v>34</v>
      </c>
      <c r="C1007" s="14" t="s">
        <v>1316</v>
      </c>
      <c r="D1007" t="s">
        <v>3095</v>
      </c>
      <c r="E1007" t="str">
        <f t="shared" si="15"/>
        <v xml:space="preserve">Ms. Basham Amanda N. </v>
      </c>
    </row>
    <row r="1008" spans="1:5" x14ac:dyDescent="0.25">
      <c r="A1008" s="14" t="s">
        <v>4680</v>
      </c>
      <c r="B1008" t="s">
        <v>34</v>
      </c>
      <c r="C1008" s="14" t="s">
        <v>445</v>
      </c>
      <c r="D1008" t="s">
        <v>3096</v>
      </c>
      <c r="E1008" t="str">
        <f t="shared" si="15"/>
        <v xml:space="preserve">Ms. Inman Teresa P. </v>
      </c>
    </row>
    <row r="1009" spans="1:5" x14ac:dyDescent="0.25">
      <c r="A1009" s="14" t="s">
        <v>4681</v>
      </c>
      <c r="B1009" t="s">
        <v>37</v>
      </c>
      <c r="C1009" s="14" t="s">
        <v>1317</v>
      </c>
      <c r="D1009" t="s">
        <v>1318</v>
      </c>
      <c r="E1009" t="str">
        <f t="shared" si="15"/>
        <v xml:space="preserve">Mr. Oscal Dorian </v>
      </c>
    </row>
    <row r="1010" spans="1:5" x14ac:dyDescent="0.25">
      <c r="A1010" s="14" t="s">
        <v>4682</v>
      </c>
      <c r="B1010" t="s">
        <v>34</v>
      </c>
      <c r="C1010" s="14" t="s">
        <v>1319</v>
      </c>
      <c r="D1010" t="s">
        <v>337</v>
      </c>
      <c r="E1010" t="str">
        <f t="shared" si="15"/>
        <v xml:space="preserve">Ms. Craft Amy </v>
      </c>
    </row>
    <row r="1011" spans="1:5" x14ac:dyDescent="0.25">
      <c r="A1011" s="14" t="s">
        <v>4683</v>
      </c>
      <c r="B1011" t="s">
        <v>34</v>
      </c>
      <c r="C1011" s="14" t="s">
        <v>1320</v>
      </c>
      <c r="D1011" t="s">
        <v>1321</v>
      </c>
      <c r="E1011" t="str">
        <f t="shared" si="15"/>
        <v xml:space="preserve">Ms. Kebede Aberu </v>
      </c>
    </row>
    <row r="1012" spans="1:5" x14ac:dyDescent="0.25">
      <c r="A1012" s="14" t="s">
        <v>4684</v>
      </c>
      <c r="B1012" t="s">
        <v>34</v>
      </c>
      <c r="C1012" s="14" t="s">
        <v>1322</v>
      </c>
      <c r="D1012" t="s">
        <v>430</v>
      </c>
      <c r="E1012" t="str">
        <f t="shared" si="15"/>
        <v xml:space="preserve">Ms. Strobel Ashley </v>
      </c>
    </row>
    <row r="1013" spans="1:5" x14ac:dyDescent="0.25">
      <c r="A1013" s="14" t="s">
        <v>4685</v>
      </c>
      <c r="B1013" t="s">
        <v>34</v>
      </c>
      <c r="C1013" s="14" t="s">
        <v>1323</v>
      </c>
      <c r="D1013" t="s">
        <v>3097</v>
      </c>
      <c r="E1013" t="str">
        <f t="shared" si="15"/>
        <v xml:space="preserve">Ms. Dalton Anna E </v>
      </c>
    </row>
    <row r="1014" spans="1:5" x14ac:dyDescent="0.25">
      <c r="A1014" s="14" t="s">
        <v>4686</v>
      </c>
      <c r="B1014" t="s">
        <v>34</v>
      </c>
      <c r="C1014" s="14" t="s">
        <v>1324</v>
      </c>
      <c r="D1014" t="s">
        <v>3098</v>
      </c>
      <c r="E1014" t="str">
        <f t="shared" si="15"/>
        <v xml:space="preserve">Ms. Morimoto Tania K. </v>
      </c>
    </row>
    <row r="1015" spans="1:5" x14ac:dyDescent="0.25">
      <c r="A1015" s="14" t="s">
        <v>4687</v>
      </c>
      <c r="B1015" t="s">
        <v>34</v>
      </c>
      <c r="C1015" s="14" t="s">
        <v>1325</v>
      </c>
      <c r="D1015" t="s">
        <v>3099</v>
      </c>
      <c r="E1015" t="str">
        <f t="shared" si="15"/>
        <v xml:space="preserve">Ms. Manlove Ashley E </v>
      </c>
    </row>
    <row r="1016" spans="1:5" x14ac:dyDescent="0.25">
      <c r="A1016" s="14" t="s">
        <v>4688</v>
      </c>
      <c r="B1016" t="s">
        <v>34</v>
      </c>
      <c r="C1016" s="14" t="s">
        <v>1326</v>
      </c>
      <c r="D1016" t="s">
        <v>295</v>
      </c>
      <c r="E1016" t="str">
        <f t="shared" si="15"/>
        <v xml:space="preserve">Ms. Madzik Aleksandra </v>
      </c>
    </row>
    <row r="1017" spans="1:5" x14ac:dyDescent="0.25">
      <c r="A1017" s="14" t="s">
        <v>4689</v>
      </c>
      <c r="B1017" t="s">
        <v>34</v>
      </c>
      <c r="C1017" s="14" t="s">
        <v>1327</v>
      </c>
      <c r="D1017" t="s">
        <v>3100</v>
      </c>
      <c r="E1017" t="str">
        <f t="shared" si="15"/>
        <v xml:space="preserve">Ms. Hobson Valery L </v>
      </c>
    </row>
    <row r="1018" spans="1:5" x14ac:dyDescent="0.25">
      <c r="A1018" s="14" t="s">
        <v>4690</v>
      </c>
      <c r="B1018" t="s">
        <v>2823</v>
      </c>
      <c r="C1018" s="14" t="s">
        <v>1083</v>
      </c>
      <c r="D1018" t="s">
        <v>3101</v>
      </c>
      <c r="E1018" t="str">
        <f t="shared" si="15"/>
        <v xml:space="preserve">Mrs Reyes .  Joanna G. </v>
      </c>
    </row>
    <row r="1019" spans="1:5" x14ac:dyDescent="0.25">
      <c r="A1019" s="14" t="s">
        <v>4691</v>
      </c>
      <c r="B1019" t="s">
        <v>2823</v>
      </c>
      <c r="C1019" s="14" t="s">
        <v>1328</v>
      </c>
      <c r="D1019" t="s">
        <v>3102</v>
      </c>
      <c r="E1019" t="str">
        <f t="shared" si="15"/>
        <v xml:space="preserve">Mrs Tierney .  Stefanie F. </v>
      </c>
    </row>
    <row r="1020" spans="1:5" x14ac:dyDescent="0.25">
      <c r="A1020" s="14" t="s">
        <v>4692</v>
      </c>
      <c r="B1020" t="s">
        <v>37</v>
      </c>
      <c r="C1020" s="14" t="s">
        <v>1329</v>
      </c>
      <c r="D1020" t="s">
        <v>49</v>
      </c>
      <c r="E1020" t="str">
        <f t="shared" si="15"/>
        <v xml:space="preserve">Mr. Gabris Stephen </v>
      </c>
    </row>
    <row r="1021" spans="1:5" x14ac:dyDescent="0.25">
      <c r="A1021" s="14" t="s">
        <v>4693</v>
      </c>
      <c r="B1021" t="s">
        <v>34</v>
      </c>
      <c r="C1021" s="14" t="s">
        <v>1330</v>
      </c>
      <c r="D1021" t="s">
        <v>3103</v>
      </c>
      <c r="E1021" t="str">
        <f t="shared" si="15"/>
        <v xml:space="preserve">Ms. Howard Liza J. </v>
      </c>
    </row>
    <row r="1022" spans="1:5" x14ac:dyDescent="0.25">
      <c r="A1022" s="14" t="s">
        <v>4694</v>
      </c>
      <c r="B1022" t="s">
        <v>37</v>
      </c>
      <c r="C1022" s="14" t="s">
        <v>1332</v>
      </c>
      <c r="D1022" t="s">
        <v>3104</v>
      </c>
      <c r="E1022" t="str">
        <f t="shared" si="15"/>
        <v xml:space="preserve">Mr. Kallay Ian M. </v>
      </c>
    </row>
    <row r="1023" spans="1:5" x14ac:dyDescent="0.25">
      <c r="A1023" s="14" t="s">
        <v>4695</v>
      </c>
      <c r="B1023" t="s">
        <v>34</v>
      </c>
      <c r="C1023" s="14" t="s">
        <v>1333</v>
      </c>
      <c r="D1023" t="s">
        <v>3105</v>
      </c>
      <c r="E1023" t="str">
        <f t="shared" si="15"/>
        <v xml:space="preserve">Ms. Leguizamo Claudia L. </v>
      </c>
    </row>
    <row r="1024" spans="1:5" x14ac:dyDescent="0.25">
      <c r="A1024" s="14" t="s">
        <v>4696</v>
      </c>
      <c r="B1024" t="s">
        <v>34</v>
      </c>
      <c r="C1024" s="14" t="s">
        <v>1334</v>
      </c>
      <c r="D1024" t="s">
        <v>3106</v>
      </c>
      <c r="E1024" t="str">
        <f t="shared" si="15"/>
        <v xml:space="preserve">Ms. Escartin Jessica M </v>
      </c>
    </row>
    <row r="1025" spans="1:5" x14ac:dyDescent="0.25">
      <c r="A1025" s="14" t="s">
        <v>4697</v>
      </c>
      <c r="B1025" t="s">
        <v>37</v>
      </c>
      <c r="C1025" s="14" t="s">
        <v>1335</v>
      </c>
      <c r="D1025" t="s">
        <v>3107</v>
      </c>
      <c r="E1025" t="str">
        <f t="shared" si="15"/>
        <v xml:space="preserve">Mr. Chorey Billy Jr. </v>
      </c>
    </row>
    <row r="1026" spans="1:5" x14ac:dyDescent="0.25">
      <c r="A1026" s="14" t="s">
        <v>4698</v>
      </c>
      <c r="B1026" t="s">
        <v>37</v>
      </c>
      <c r="C1026" s="14" t="s">
        <v>1337</v>
      </c>
      <c r="D1026" t="s">
        <v>3675</v>
      </c>
      <c r="E1026" t="str">
        <f t="shared" si="15"/>
        <v xml:space="preserve">Mr. McVay DavID </v>
      </c>
    </row>
    <row r="1027" spans="1:5" x14ac:dyDescent="0.25">
      <c r="A1027" s="14" t="s">
        <v>4699</v>
      </c>
      <c r="B1027" t="s">
        <v>37</v>
      </c>
      <c r="C1027" s="14" t="s">
        <v>1338</v>
      </c>
      <c r="D1027" t="s">
        <v>1339</v>
      </c>
      <c r="E1027" t="str">
        <f t="shared" ref="E1027:E1090" si="16">CONCATENATE(B1027," ",C1027," ",D1027," ")</f>
        <v xml:space="preserve">Mr. Vinson Tim </v>
      </c>
    </row>
    <row r="1028" spans="1:5" x14ac:dyDescent="0.25">
      <c r="A1028" s="14" t="s">
        <v>4700</v>
      </c>
      <c r="B1028" t="s">
        <v>34</v>
      </c>
      <c r="C1028" s="14" t="s">
        <v>1340</v>
      </c>
      <c r="D1028" t="s">
        <v>3108</v>
      </c>
      <c r="E1028" t="str">
        <f t="shared" si="16"/>
        <v xml:space="preserve">Ms. Astrike-Davis Emma M </v>
      </c>
    </row>
    <row r="1029" spans="1:5" x14ac:dyDescent="0.25">
      <c r="A1029" s="14" t="s">
        <v>4701</v>
      </c>
      <c r="B1029" t="s">
        <v>37</v>
      </c>
      <c r="C1029" s="14" t="s">
        <v>1341</v>
      </c>
      <c r="D1029" t="s">
        <v>1339</v>
      </c>
      <c r="E1029" t="str">
        <f t="shared" si="16"/>
        <v xml:space="preserve">Mr. Harder Tim </v>
      </c>
    </row>
    <row r="1030" spans="1:5" x14ac:dyDescent="0.25">
      <c r="A1030" s="14" t="s">
        <v>4702</v>
      </c>
      <c r="B1030" t="s">
        <v>37</v>
      </c>
      <c r="C1030" s="14" t="s">
        <v>1342</v>
      </c>
      <c r="D1030" t="s">
        <v>51</v>
      </c>
      <c r="E1030" t="str">
        <f t="shared" si="16"/>
        <v xml:space="preserve">Mr. Bell Patrick </v>
      </c>
    </row>
    <row r="1031" spans="1:5" x14ac:dyDescent="0.25">
      <c r="A1031" s="14" t="s">
        <v>4703</v>
      </c>
      <c r="B1031" t="s">
        <v>34</v>
      </c>
      <c r="C1031" s="14" t="s">
        <v>1343</v>
      </c>
      <c r="D1031" t="s">
        <v>4704</v>
      </c>
      <c r="E1031" t="str">
        <f t="shared" si="16"/>
        <v xml:space="preserve">Ms. Dawes BrIDget K. </v>
      </c>
    </row>
    <row r="1032" spans="1:5" x14ac:dyDescent="0.25">
      <c r="A1032" s="14" t="s">
        <v>4705</v>
      </c>
      <c r="B1032" t="s">
        <v>37</v>
      </c>
      <c r="C1032" s="14" t="s">
        <v>1344</v>
      </c>
      <c r="D1032" t="s">
        <v>939</v>
      </c>
      <c r="E1032" t="str">
        <f t="shared" si="16"/>
        <v xml:space="preserve">Mr. Larios Gabriel </v>
      </c>
    </row>
    <row r="1033" spans="1:5" x14ac:dyDescent="0.25">
      <c r="A1033" s="14" t="s">
        <v>4706</v>
      </c>
      <c r="B1033" t="s">
        <v>34</v>
      </c>
      <c r="C1033" s="14" t="s">
        <v>1345</v>
      </c>
      <c r="D1033" t="s">
        <v>1346</v>
      </c>
      <c r="E1033" t="str">
        <f t="shared" si="16"/>
        <v xml:space="preserve">Ms. Yaremczuk Natasha </v>
      </c>
    </row>
    <row r="1034" spans="1:5" x14ac:dyDescent="0.25">
      <c r="A1034" s="14" t="s">
        <v>4707</v>
      </c>
      <c r="B1034" t="s">
        <v>34</v>
      </c>
      <c r="C1034" s="14" t="s">
        <v>940</v>
      </c>
      <c r="D1034" t="s">
        <v>3109</v>
      </c>
      <c r="E1034" t="str">
        <f t="shared" si="16"/>
        <v xml:space="preserve">Ms. Knight Abby A. </v>
      </c>
    </row>
    <row r="1035" spans="1:5" x14ac:dyDescent="0.25">
      <c r="A1035" s="14" t="s">
        <v>4708</v>
      </c>
      <c r="B1035" t="s">
        <v>34</v>
      </c>
      <c r="C1035" s="14" t="s">
        <v>1347</v>
      </c>
      <c r="D1035" t="s">
        <v>611</v>
      </c>
      <c r="E1035" t="str">
        <f t="shared" si="16"/>
        <v xml:space="preserve">Ms. Eversman Michelle </v>
      </c>
    </row>
    <row r="1036" spans="1:5" x14ac:dyDescent="0.25">
      <c r="A1036" s="14" t="s">
        <v>4709</v>
      </c>
      <c r="B1036" t="s">
        <v>34</v>
      </c>
      <c r="C1036" s="14" t="s">
        <v>1348</v>
      </c>
      <c r="D1036" t="s">
        <v>1349</v>
      </c>
      <c r="E1036" t="str">
        <f t="shared" si="16"/>
        <v xml:space="preserve">Ms. Hickory Mckendree </v>
      </c>
    </row>
    <row r="1037" spans="1:5" x14ac:dyDescent="0.25">
      <c r="A1037" s="14" t="s">
        <v>4710</v>
      </c>
      <c r="B1037" t="s">
        <v>34</v>
      </c>
      <c r="C1037" s="14" t="s">
        <v>1350</v>
      </c>
      <c r="D1037" t="s">
        <v>738</v>
      </c>
      <c r="E1037" t="str">
        <f t="shared" si="16"/>
        <v xml:space="preserve">Ms. Mooney Tara </v>
      </c>
    </row>
    <row r="1038" spans="1:5" x14ac:dyDescent="0.25">
      <c r="A1038" s="14" t="s">
        <v>4711</v>
      </c>
      <c r="B1038" t="s">
        <v>37</v>
      </c>
      <c r="C1038" s="14" t="s">
        <v>1351</v>
      </c>
      <c r="D1038" t="s">
        <v>148</v>
      </c>
      <c r="E1038" t="str">
        <f t="shared" si="16"/>
        <v xml:space="preserve">Mr. Craighead Daniel </v>
      </c>
    </row>
    <row r="1039" spans="1:5" x14ac:dyDescent="0.25">
      <c r="A1039" s="14" t="s">
        <v>4712</v>
      </c>
      <c r="B1039" t="s">
        <v>37</v>
      </c>
      <c r="C1039" s="14" t="s">
        <v>312</v>
      </c>
      <c r="D1039" t="s">
        <v>3110</v>
      </c>
      <c r="E1039" t="str">
        <f t="shared" si="16"/>
        <v xml:space="preserve">Mr. Gardner Joshua P </v>
      </c>
    </row>
    <row r="1040" spans="1:5" x14ac:dyDescent="0.25">
      <c r="A1040" s="14" t="s">
        <v>4713</v>
      </c>
      <c r="B1040" t="s">
        <v>34</v>
      </c>
      <c r="C1040" s="14" t="s">
        <v>1352</v>
      </c>
      <c r="D1040" t="s">
        <v>3111</v>
      </c>
      <c r="E1040" t="str">
        <f t="shared" si="16"/>
        <v xml:space="preserve">Ms. Lohrenz Erin C </v>
      </c>
    </row>
    <row r="1041" spans="1:5" x14ac:dyDescent="0.25">
      <c r="A1041" s="14" t="s">
        <v>4714</v>
      </c>
      <c r="B1041" t="s">
        <v>34</v>
      </c>
      <c r="C1041" s="14" t="s">
        <v>1353</v>
      </c>
      <c r="D1041" t="s">
        <v>1354</v>
      </c>
      <c r="E1041" t="str">
        <f t="shared" si="16"/>
        <v xml:space="preserve">Ms. Demise Shure </v>
      </c>
    </row>
    <row r="1042" spans="1:5" x14ac:dyDescent="0.25">
      <c r="A1042" s="14" t="s">
        <v>4715</v>
      </c>
      <c r="B1042" t="s">
        <v>37</v>
      </c>
      <c r="C1042" s="14" t="s">
        <v>974</v>
      </c>
      <c r="D1042" t="s">
        <v>298</v>
      </c>
      <c r="E1042" t="str">
        <f t="shared" si="16"/>
        <v xml:space="preserve">Mr. Nelson Richard </v>
      </c>
    </row>
    <row r="1043" spans="1:5" x14ac:dyDescent="0.25">
      <c r="A1043" s="14" t="s">
        <v>4716</v>
      </c>
      <c r="B1043" t="s">
        <v>34</v>
      </c>
      <c r="C1043" s="14" t="s">
        <v>1355</v>
      </c>
      <c r="D1043" t="s">
        <v>1356</v>
      </c>
      <c r="E1043" t="str">
        <f t="shared" si="16"/>
        <v xml:space="preserve">Ms. Guitard Brenda </v>
      </c>
    </row>
    <row r="1044" spans="1:5" x14ac:dyDescent="0.25">
      <c r="A1044" s="14" t="s">
        <v>4717</v>
      </c>
      <c r="B1044" t="s">
        <v>37</v>
      </c>
      <c r="C1044" s="14" t="s">
        <v>1357</v>
      </c>
      <c r="D1044" t="s">
        <v>3112</v>
      </c>
      <c r="E1044" t="str">
        <f t="shared" si="16"/>
        <v xml:space="preserve">Mr. Navas Joseph M </v>
      </c>
    </row>
    <row r="1045" spans="1:5" x14ac:dyDescent="0.25">
      <c r="A1045" s="14" t="s">
        <v>4718</v>
      </c>
      <c r="B1045" t="s">
        <v>37</v>
      </c>
      <c r="C1045" s="14" t="s">
        <v>1358</v>
      </c>
      <c r="D1045" t="s">
        <v>3113</v>
      </c>
      <c r="E1045" t="str">
        <f t="shared" si="16"/>
        <v xml:space="preserve">Mr. Ptucha Stephen J. </v>
      </c>
    </row>
    <row r="1046" spans="1:5" x14ac:dyDescent="0.25">
      <c r="A1046" s="14" t="s">
        <v>4719</v>
      </c>
      <c r="B1046" t="s">
        <v>2823</v>
      </c>
      <c r="C1046" s="14" t="s">
        <v>1359</v>
      </c>
      <c r="D1046" t="s">
        <v>3114</v>
      </c>
      <c r="E1046" t="str">
        <f t="shared" si="16"/>
        <v xml:space="preserve">Mrs Kirouac .  Kathya </v>
      </c>
    </row>
    <row r="1047" spans="1:5" x14ac:dyDescent="0.25">
      <c r="A1047" s="14" t="s">
        <v>4720</v>
      </c>
      <c r="B1047" t="s">
        <v>37</v>
      </c>
      <c r="C1047" s="14" t="s">
        <v>1360</v>
      </c>
      <c r="D1047" t="s">
        <v>1361</v>
      </c>
      <c r="E1047" t="str">
        <f t="shared" si="16"/>
        <v xml:space="preserve">Mr. Toews Wesley </v>
      </c>
    </row>
    <row r="1048" spans="1:5" x14ac:dyDescent="0.25">
      <c r="A1048" s="14" t="s">
        <v>4721</v>
      </c>
      <c r="B1048" t="s">
        <v>37</v>
      </c>
      <c r="C1048" s="14" t="s">
        <v>1362</v>
      </c>
      <c r="D1048" t="s">
        <v>1339</v>
      </c>
      <c r="E1048" t="str">
        <f t="shared" si="16"/>
        <v xml:space="preserve">Mr. Perry Tim </v>
      </c>
    </row>
    <row r="1049" spans="1:5" x14ac:dyDescent="0.25">
      <c r="A1049" s="14" t="s">
        <v>4722</v>
      </c>
      <c r="B1049" t="s">
        <v>34</v>
      </c>
      <c r="C1049" s="14" t="s">
        <v>1363</v>
      </c>
      <c r="D1049" t="s">
        <v>3115</v>
      </c>
      <c r="E1049" t="str">
        <f t="shared" si="16"/>
        <v xml:space="preserve">Ms. Kretz Jamie L. </v>
      </c>
    </row>
    <row r="1050" spans="1:5" x14ac:dyDescent="0.25">
      <c r="A1050" s="14" t="s">
        <v>4723</v>
      </c>
      <c r="B1050" t="s">
        <v>34</v>
      </c>
      <c r="C1050" s="14" t="s">
        <v>1364</v>
      </c>
      <c r="D1050" t="s">
        <v>1365</v>
      </c>
      <c r="E1050" t="str">
        <f t="shared" si="16"/>
        <v xml:space="preserve">Ms. Hempel Alexandra </v>
      </c>
    </row>
    <row r="1051" spans="1:5" x14ac:dyDescent="0.25">
      <c r="A1051" s="14" t="s">
        <v>4724</v>
      </c>
      <c r="B1051" t="s">
        <v>34</v>
      </c>
      <c r="C1051" s="14" t="s">
        <v>1366</v>
      </c>
      <c r="D1051" t="s">
        <v>980</v>
      </c>
      <c r="E1051" t="str">
        <f t="shared" si="16"/>
        <v xml:space="preserve">Ms. McBroom Tiffany </v>
      </c>
    </row>
    <row r="1052" spans="1:5" x14ac:dyDescent="0.25">
      <c r="A1052" s="14" t="s">
        <v>4725</v>
      </c>
      <c r="B1052" t="s">
        <v>2823</v>
      </c>
      <c r="C1052" s="14" t="s">
        <v>1367</v>
      </c>
      <c r="D1052" t="s">
        <v>3116</v>
      </c>
      <c r="E1052" t="str">
        <f t="shared" si="16"/>
        <v xml:space="preserve">Mrs Yoo .  Rebecca J </v>
      </c>
    </row>
    <row r="1053" spans="1:5" x14ac:dyDescent="0.25">
      <c r="A1053" s="14" t="s">
        <v>4726</v>
      </c>
      <c r="B1053" t="s">
        <v>37</v>
      </c>
      <c r="C1053" s="14" t="s">
        <v>1368</v>
      </c>
      <c r="D1053" t="s">
        <v>3117</v>
      </c>
      <c r="E1053" t="str">
        <f t="shared" si="16"/>
        <v xml:space="preserve">Mr. Rand Austin T. </v>
      </c>
    </row>
    <row r="1054" spans="1:5" x14ac:dyDescent="0.25">
      <c r="A1054" s="14" t="s">
        <v>4727</v>
      </c>
      <c r="B1054" t="s">
        <v>34</v>
      </c>
      <c r="C1054" s="14" t="s">
        <v>1369</v>
      </c>
      <c r="D1054" t="s">
        <v>3118</v>
      </c>
      <c r="E1054" t="str">
        <f t="shared" si="16"/>
        <v xml:space="preserve">Ms. Wolfe Jamie T </v>
      </c>
    </row>
    <row r="1055" spans="1:5" x14ac:dyDescent="0.25">
      <c r="A1055" s="14" t="s">
        <v>4728</v>
      </c>
      <c r="B1055" t="s">
        <v>37</v>
      </c>
      <c r="C1055" s="14" t="s">
        <v>1370</v>
      </c>
      <c r="D1055" t="s">
        <v>3119</v>
      </c>
      <c r="E1055" t="str">
        <f t="shared" si="16"/>
        <v xml:space="preserve">Mr. Vance Matthew T. </v>
      </c>
    </row>
    <row r="1056" spans="1:5" x14ac:dyDescent="0.25">
      <c r="A1056" s="14" t="s">
        <v>4729</v>
      </c>
      <c r="B1056" t="s">
        <v>2823</v>
      </c>
      <c r="C1056" s="14" t="s">
        <v>1371</v>
      </c>
      <c r="D1056" t="s">
        <v>3021</v>
      </c>
      <c r="E1056" t="str">
        <f t="shared" si="16"/>
        <v xml:space="preserve">Mrs Burnett .  Emily </v>
      </c>
    </row>
    <row r="1057" spans="1:5" x14ac:dyDescent="0.25">
      <c r="A1057" s="14" t="s">
        <v>4730</v>
      </c>
      <c r="B1057" t="s">
        <v>34</v>
      </c>
      <c r="C1057" s="14" t="s">
        <v>1372</v>
      </c>
      <c r="D1057" t="s">
        <v>1373</v>
      </c>
      <c r="E1057" t="str">
        <f t="shared" si="16"/>
        <v xml:space="preserve">Ms. Clason Gillian </v>
      </c>
    </row>
    <row r="1058" spans="1:5" x14ac:dyDescent="0.25">
      <c r="A1058" s="14" t="s">
        <v>4731</v>
      </c>
      <c r="B1058" t="s">
        <v>2823</v>
      </c>
      <c r="C1058" s="14" t="s">
        <v>1300</v>
      </c>
      <c r="D1058" t="s">
        <v>3120</v>
      </c>
      <c r="E1058" t="str">
        <f t="shared" si="16"/>
        <v xml:space="preserve">Mrs Donnelly .  Brenn E. </v>
      </c>
    </row>
    <row r="1059" spans="1:5" x14ac:dyDescent="0.25">
      <c r="A1059" s="14" t="s">
        <v>4732</v>
      </c>
      <c r="B1059" t="s">
        <v>34</v>
      </c>
      <c r="C1059" s="14" t="s">
        <v>1374</v>
      </c>
      <c r="D1059" t="s">
        <v>3121</v>
      </c>
      <c r="E1059" t="str">
        <f t="shared" si="16"/>
        <v xml:space="preserve">Ms. Pietz Lisa M </v>
      </c>
    </row>
    <row r="1060" spans="1:5" x14ac:dyDescent="0.25">
      <c r="A1060" s="14" t="s">
        <v>4733</v>
      </c>
      <c r="B1060" t="s">
        <v>37</v>
      </c>
      <c r="C1060" s="14" t="s">
        <v>1375</v>
      </c>
      <c r="D1060" t="s">
        <v>369</v>
      </c>
      <c r="E1060" t="str">
        <f t="shared" si="16"/>
        <v xml:space="preserve">Mr. Tegenkamp Matt </v>
      </c>
    </row>
    <row r="1061" spans="1:5" x14ac:dyDescent="0.25">
      <c r="A1061" s="14" t="s">
        <v>4734</v>
      </c>
      <c r="B1061" t="s">
        <v>37</v>
      </c>
      <c r="C1061" s="14" t="s">
        <v>1376</v>
      </c>
      <c r="D1061" t="s">
        <v>3122</v>
      </c>
      <c r="E1061" t="str">
        <f t="shared" si="16"/>
        <v xml:space="preserve">Mr. Dover Thomas A. </v>
      </c>
    </row>
    <row r="1062" spans="1:5" x14ac:dyDescent="0.25">
      <c r="A1062" s="14" t="s">
        <v>4735</v>
      </c>
      <c r="B1062" t="s">
        <v>37</v>
      </c>
      <c r="C1062" s="14" t="s">
        <v>1377</v>
      </c>
      <c r="D1062" t="s">
        <v>3123</v>
      </c>
      <c r="E1062" t="str">
        <f t="shared" si="16"/>
        <v xml:space="preserve">Mr. Dockemeyer Kevin J </v>
      </c>
    </row>
    <row r="1063" spans="1:5" x14ac:dyDescent="0.25">
      <c r="A1063" s="14" t="s">
        <v>4736</v>
      </c>
      <c r="B1063" t="s">
        <v>37</v>
      </c>
      <c r="C1063" s="14" t="s">
        <v>1064</v>
      </c>
      <c r="D1063" t="s">
        <v>3124</v>
      </c>
      <c r="E1063" t="str">
        <f t="shared" si="16"/>
        <v xml:space="preserve">Mr. Steele William H. III </v>
      </c>
    </row>
    <row r="1064" spans="1:5" x14ac:dyDescent="0.25">
      <c r="A1064" s="14" t="s">
        <v>4737</v>
      </c>
      <c r="B1064" t="s">
        <v>37</v>
      </c>
      <c r="C1064" s="14" t="s">
        <v>1378</v>
      </c>
      <c r="D1064" t="s">
        <v>1379</v>
      </c>
      <c r="E1064" t="str">
        <f t="shared" si="16"/>
        <v xml:space="preserve">Mr. Harel Gal </v>
      </c>
    </row>
    <row r="1065" spans="1:5" x14ac:dyDescent="0.25">
      <c r="A1065" s="14" t="s">
        <v>4738</v>
      </c>
      <c r="B1065" t="s">
        <v>37</v>
      </c>
      <c r="C1065" s="14" t="s">
        <v>1380</v>
      </c>
      <c r="D1065" t="s">
        <v>1381</v>
      </c>
      <c r="E1065" t="str">
        <f t="shared" si="16"/>
        <v xml:space="preserve">Mr. Aguila Anton </v>
      </c>
    </row>
    <row r="1066" spans="1:5" x14ac:dyDescent="0.25">
      <c r="A1066" s="14" t="s">
        <v>4739</v>
      </c>
      <c r="B1066" t="s">
        <v>34</v>
      </c>
      <c r="C1066" s="14" t="s">
        <v>2596</v>
      </c>
      <c r="D1066" t="s">
        <v>1382</v>
      </c>
      <c r="E1066" t="str">
        <f t="shared" si="16"/>
        <v xml:space="preserve">Ms. Vallejo Sarmiento Yazmin </v>
      </c>
    </row>
    <row r="1067" spans="1:5" x14ac:dyDescent="0.25">
      <c r="A1067" s="14" t="s">
        <v>4740</v>
      </c>
      <c r="B1067" t="s">
        <v>37</v>
      </c>
      <c r="C1067" s="14" t="s">
        <v>1383</v>
      </c>
      <c r="D1067" t="s">
        <v>1384</v>
      </c>
      <c r="E1067" t="str">
        <f t="shared" si="16"/>
        <v xml:space="preserve">Mr. Beisheim Florian </v>
      </c>
    </row>
    <row r="1068" spans="1:5" x14ac:dyDescent="0.25">
      <c r="A1068" s="14" t="s">
        <v>4741</v>
      </c>
      <c r="B1068" t="s">
        <v>34</v>
      </c>
      <c r="C1068" s="14" t="s">
        <v>1385</v>
      </c>
      <c r="D1068" t="s">
        <v>3125</v>
      </c>
      <c r="E1068" t="str">
        <f t="shared" si="16"/>
        <v xml:space="preserve">Ms. Lenhoff Karen L </v>
      </c>
    </row>
    <row r="1069" spans="1:5" x14ac:dyDescent="0.25">
      <c r="A1069" s="14" t="s">
        <v>4742</v>
      </c>
      <c r="B1069" t="s">
        <v>37</v>
      </c>
      <c r="C1069" s="14" t="s">
        <v>1386</v>
      </c>
      <c r="D1069" t="s">
        <v>47</v>
      </c>
      <c r="E1069" t="str">
        <f t="shared" si="16"/>
        <v xml:space="preserve">Mr. Wehrwein Scott </v>
      </c>
    </row>
    <row r="1070" spans="1:5" x14ac:dyDescent="0.25">
      <c r="A1070" s="14" t="s">
        <v>4743</v>
      </c>
      <c r="B1070" t="s">
        <v>34</v>
      </c>
      <c r="C1070" s="14" t="s">
        <v>1073</v>
      </c>
      <c r="D1070" t="s">
        <v>1387</v>
      </c>
      <c r="E1070" t="str">
        <f t="shared" si="16"/>
        <v xml:space="preserve">Ms. Wallace Claire </v>
      </c>
    </row>
    <row r="1071" spans="1:5" x14ac:dyDescent="0.25">
      <c r="A1071" s="14" t="s">
        <v>4744</v>
      </c>
      <c r="B1071" t="s">
        <v>34</v>
      </c>
      <c r="C1071" s="14" t="s">
        <v>1388</v>
      </c>
      <c r="D1071" t="s">
        <v>3126</v>
      </c>
      <c r="E1071" t="str">
        <f t="shared" si="16"/>
        <v xml:space="preserve">Ms. Markowitz Lynn M. </v>
      </c>
    </row>
    <row r="1072" spans="1:5" x14ac:dyDescent="0.25">
      <c r="A1072" s="14" t="s">
        <v>4745</v>
      </c>
      <c r="B1072" t="s">
        <v>34</v>
      </c>
      <c r="C1072" s="14" t="s">
        <v>1390</v>
      </c>
      <c r="D1072" t="s">
        <v>559</v>
      </c>
      <c r="E1072" t="str">
        <f t="shared" si="16"/>
        <v xml:space="preserve">Ms. Vos Sharon </v>
      </c>
    </row>
    <row r="1073" spans="1:5" x14ac:dyDescent="0.25">
      <c r="A1073" s="14" t="s">
        <v>4746</v>
      </c>
      <c r="B1073" t="s">
        <v>2823</v>
      </c>
      <c r="C1073" s="14" t="s">
        <v>1391</v>
      </c>
      <c r="D1073" t="s">
        <v>3127</v>
      </c>
      <c r="E1073" t="str">
        <f t="shared" si="16"/>
        <v xml:space="preserve">Mrs McLeod .  Candice </v>
      </c>
    </row>
    <row r="1074" spans="1:5" x14ac:dyDescent="0.25">
      <c r="A1074" s="14" t="s">
        <v>4747</v>
      </c>
      <c r="B1074" t="s">
        <v>34</v>
      </c>
      <c r="C1074" s="14" t="s">
        <v>1392</v>
      </c>
      <c r="D1074" t="s">
        <v>3128</v>
      </c>
      <c r="E1074" t="str">
        <f t="shared" si="16"/>
        <v xml:space="preserve">Ms. Balcom Jennifer D </v>
      </c>
    </row>
    <row r="1075" spans="1:5" x14ac:dyDescent="0.25">
      <c r="A1075" s="14" t="s">
        <v>4748</v>
      </c>
      <c r="B1075" t="s">
        <v>37</v>
      </c>
      <c r="C1075" s="14" t="s">
        <v>1393</v>
      </c>
      <c r="D1075" t="s">
        <v>76</v>
      </c>
      <c r="E1075" t="str">
        <f t="shared" si="16"/>
        <v xml:space="preserve">Mr. Dirth Eric </v>
      </c>
    </row>
    <row r="1076" spans="1:5" x14ac:dyDescent="0.25">
      <c r="A1076" s="14" t="s">
        <v>4749</v>
      </c>
      <c r="B1076" t="s">
        <v>37</v>
      </c>
      <c r="C1076" s="14" t="s">
        <v>1394</v>
      </c>
      <c r="D1076" t="s">
        <v>512</v>
      </c>
      <c r="E1076" t="str">
        <f t="shared" si="16"/>
        <v xml:space="preserve">Mr. Inglish Bryan </v>
      </c>
    </row>
    <row r="1077" spans="1:5" x14ac:dyDescent="0.25">
      <c r="A1077" s="14" t="s">
        <v>4750</v>
      </c>
      <c r="B1077" t="s">
        <v>37</v>
      </c>
      <c r="C1077" s="14" t="s">
        <v>757</v>
      </c>
      <c r="D1077" t="s">
        <v>3129</v>
      </c>
      <c r="E1077" t="str">
        <f t="shared" si="16"/>
        <v xml:space="preserve">Mr. Matthews Devon R. </v>
      </c>
    </row>
    <row r="1078" spans="1:5" x14ac:dyDescent="0.25">
      <c r="A1078" s="14" t="s">
        <v>4751</v>
      </c>
      <c r="B1078" t="s">
        <v>34</v>
      </c>
      <c r="C1078" s="14" t="s">
        <v>1395</v>
      </c>
      <c r="D1078" t="s">
        <v>1396</v>
      </c>
      <c r="E1078" t="str">
        <f t="shared" si="16"/>
        <v xml:space="preserve">Ms. Massa-Musiak Elena </v>
      </c>
    </row>
    <row r="1079" spans="1:5" x14ac:dyDescent="0.25">
      <c r="A1079" s="14" t="s">
        <v>4752</v>
      </c>
      <c r="B1079" t="s">
        <v>37</v>
      </c>
      <c r="C1079" s="14" t="s">
        <v>1397</v>
      </c>
      <c r="D1079" t="s">
        <v>396</v>
      </c>
      <c r="E1079" t="str">
        <f t="shared" si="16"/>
        <v xml:space="preserve">Mr. Bailey Chris </v>
      </c>
    </row>
    <row r="1080" spans="1:5" x14ac:dyDescent="0.25">
      <c r="A1080" s="14" t="s">
        <v>4753</v>
      </c>
      <c r="B1080" t="s">
        <v>37</v>
      </c>
      <c r="C1080" s="14" t="s">
        <v>1398</v>
      </c>
      <c r="D1080" t="s">
        <v>1399</v>
      </c>
      <c r="E1080" t="str">
        <f t="shared" si="16"/>
        <v xml:space="preserve">Mr. Jacoby Bert </v>
      </c>
    </row>
    <row r="1081" spans="1:5" x14ac:dyDescent="0.25">
      <c r="A1081" s="14" t="s">
        <v>4754</v>
      </c>
      <c r="B1081" t="s">
        <v>37</v>
      </c>
      <c r="C1081" s="14" t="s">
        <v>1400</v>
      </c>
      <c r="D1081" t="s">
        <v>3130</v>
      </c>
      <c r="E1081" t="str">
        <f t="shared" si="16"/>
        <v xml:space="preserve">Mr. Crimmings John P. </v>
      </c>
    </row>
    <row r="1082" spans="1:5" x14ac:dyDescent="0.25">
      <c r="A1082" s="14" t="s">
        <v>4755</v>
      </c>
      <c r="B1082" t="s">
        <v>37</v>
      </c>
      <c r="C1082" s="14" t="s">
        <v>1401</v>
      </c>
      <c r="D1082" t="s">
        <v>3131</v>
      </c>
      <c r="E1082" t="str">
        <f t="shared" si="16"/>
        <v xml:space="preserve">Mr. Crane Daniel P </v>
      </c>
    </row>
    <row r="1083" spans="1:5" x14ac:dyDescent="0.25">
      <c r="A1083" s="14" t="s">
        <v>4756</v>
      </c>
      <c r="B1083" t="s">
        <v>2823</v>
      </c>
      <c r="C1083" s="14" t="s">
        <v>1402</v>
      </c>
      <c r="D1083" t="s">
        <v>3132</v>
      </c>
      <c r="E1083" t="str">
        <f t="shared" si="16"/>
        <v xml:space="preserve">Mrs Swartzfager .  Lisa K. </v>
      </c>
    </row>
    <row r="1084" spans="1:5" x14ac:dyDescent="0.25">
      <c r="A1084" s="14" t="s">
        <v>4757</v>
      </c>
      <c r="B1084" t="s">
        <v>2823</v>
      </c>
      <c r="C1084" s="14" t="s">
        <v>1403</v>
      </c>
      <c r="D1084" t="s">
        <v>3133</v>
      </c>
      <c r="E1084" t="str">
        <f t="shared" si="16"/>
        <v xml:space="preserve">Mrs Clevenger .  Kristine </v>
      </c>
    </row>
    <row r="1085" spans="1:5" x14ac:dyDescent="0.25">
      <c r="A1085" s="14" t="s">
        <v>4758</v>
      </c>
      <c r="B1085" t="s">
        <v>37</v>
      </c>
      <c r="C1085" s="14" t="s">
        <v>1404</v>
      </c>
      <c r="D1085" t="s">
        <v>3134</v>
      </c>
      <c r="E1085" t="str">
        <f t="shared" si="16"/>
        <v xml:space="preserve">Mr. Reichardt Paul A </v>
      </c>
    </row>
    <row r="1086" spans="1:5" x14ac:dyDescent="0.25">
      <c r="A1086" s="14" t="s">
        <v>4759</v>
      </c>
      <c r="B1086" t="s">
        <v>37</v>
      </c>
      <c r="C1086" s="14" t="s">
        <v>1405</v>
      </c>
      <c r="D1086" t="s">
        <v>512</v>
      </c>
      <c r="E1086" t="str">
        <f t="shared" si="16"/>
        <v xml:space="preserve">Mr. Morton Bryan </v>
      </c>
    </row>
    <row r="1087" spans="1:5" x14ac:dyDescent="0.25">
      <c r="A1087" s="14" t="s">
        <v>4760</v>
      </c>
      <c r="B1087" t="s">
        <v>37</v>
      </c>
      <c r="C1087" s="14" t="s">
        <v>1406</v>
      </c>
      <c r="D1087" t="s">
        <v>396</v>
      </c>
      <c r="E1087" t="str">
        <f t="shared" si="16"/>
        <v xml:space="preserve">Mr. Sunstrum Chris </v>
      </c>
    </row>
    <row r="1088" spans="1:5" x14ac:dyDescent="0.25">
      <c r="A1088" s="14" t="s">
        <v>4761</v>
      </c>
      <c r="B1088" t="s">
        <v>34</v>
      </c>
      <c r="C1088" s="14" t="s">
        <v>1407</v>
      </c>
      <c r="D1088" t="s">
        <v>3135</v>
      </c>
      <c r="E1088" t="str">
        <f t="shared" si="16"/>
        <v xml:space="preserve">Ms. Frownfelter Milah B </v>
      </c>
    </row>
    <row r="1089" spans="1:5" x14ac:dyDescent="0.25">
      <c r="A1089" s="14" t="s">
        <v>4762</v>
      </c>
      <c r="B1089" t="s">
        <v>34</v>
      </c>
      <c r="C1089" s="14" t="s">
        <v>1408</v>
      </c>
      <c r="D1089" t="s">
        <v>3136</v>
      </c>
      <c r="E1089" t="str">
        <f t="shared" si="16"/>
        <v xml:space="preserve">Ms. Richter Annette M. </v>
      </c>
    </row>
    <row r="1090" spans="1:5" x14ac:dyDescent="0.25">
      <c r="A1090" s="14" t="s">
        <v>4763</v>
      </c>
      <c r="B1090" t="s">
        <v>2823</v>
      </c>
      <c r="C1090" s="14" t="s">
        <v>1409</v>
      </c>
      <c r="D1090" t="s">
        <v>3137</v>
      </c>
      <c r="E1090" t="str">
        <f t="shared" si="16"/>
        <v xml:space="preserve">Mrs England .  Yoko </v>
      </c>
    </row>
    <row r="1091" spans="1:5" x14ac:dyDescent="0.25">
      <c r="A1091" s="14" t="s">
        <v>4764</v>
      </c>
      <c r="B1091" t="s">
        <v>34</v>
      </c>
      <c r="C1091" s="14" t="s">
        <v>1410</v>
      </c>
      <c r="D1091" t="s">
        <v>783</v>
      </c>
      <c r="E1091" t="str">
        <f t="shared" ref="E1091:E1154" si="17">CONCATENATE(B1091," ",C1091," ",D1091," ")</f>
        <v xml:space="preserve">Ms. McLean Laura </v>
      </c>
    </row>
    <row r="1092" spans="1:5" x14ac:dyDescent="0.25">
      <c r="A1092" s="14" t="s">
        <v>4765</v>
      </c>
      <c r="B1092" t="s">
        <v>34</v>
      </c>
      <c r="C1092" s="14" t="s">
        <v>312</v>
      </c>
      <c r="D1092" t="s">
        <v>3138</v>
      </c>
      <c r="E1092" t="str">
        <f t="shared" si="17"/>
        <v xml:space="preserve">Ms. Gardner Tess A. </v>
      </c>
    </row>
    <row r="1093" spans="1:5" x14ac:dyDescent="0.25">
      <c r="A1093" s="14" t="s">
        <v>4766</v>
      </c>
      <c r="B1093" t="s">
        <v>37</v>
      </c>
      <c r="C1093" s="14" t="s">
        <v>1411</v>
      </c>
      <c r="D1093" t="s">
        <v>3139</v>
      </c>
      <c r="E1093" t="str">
        <f t="shared" si="17"/>
        <v xml:space="preserve">Mr. Lane William G. </v>
      </c>
    </row>
    <row r="1094" spans="1:5" x14ac:dyDescent="0.25">
      <c r="A1094" s="14" t="s">
        <v>4767</v>
      </c>
      <c r="B1094" t="s">
        <v>34</v>
      </c>
      <c r="C1094" s="14" t="s">
        <v>1412</v>
      </c>
      <c r="D1094" t="s">
        <v>1413</v>
      </c>
      <c r="E1094" t="str">
        <f t="shared" si="17"/>
        <v xml:space="preserve">Ms. Vonachen Paige </v>
      </c>
    </row>
    <row r="1095" spans="1:5" x14ac:dyDescent="0.25">
      <c r="A1095" s="14" t="s">
        <v>4768</v>
      </c>
      <c r="B1095" t="s">
        <v>37</v>
      </c>
      <c r="C1095" s="14" t="s">
        <v>144</v>
      </c>
      <c r="D1095" t="s">
        <v>2998</v>
      </c>
      <c r="E1095" t="str">
        <f t="shared" si="17"/>
        <v xml:space="preserve">Mr. Smith Matthew J </v>
      </c>
    </row>
    <row r="1096" spans="1:5" x14ac:dyDescent="0.25">
      <c r="A1096" s="14" t="s">
        <v>4769</v>
      </c>
      <c r="B1096" t="s">
        <v>37</v>
      </c>
      <c r="C1096" s="14" t="s">
        <v>4770</v>
      </c>
      <c r="D1096" t="s">
        <v>38</v>
      </c>
      <c r="E1096" t="str">
        <f t="shared" si="17"/>
        <v xml:space="preserve">Mr. KIDwell Matthew </v>
      </c>
    </row>
    <row r="1097" spans="1:5" x14ac:dyDescent="0.25">
      <c r="A1097" s="14" t="s">
        <v>4771</v>
      </c>
      <c r="B1097" t="s">
        <v>2823</v>
      </c>
      <c r="C1097" s="14" t="s">
        <v>1414</v>
      </c>
      <c r="D1097" t="s">
        <v>3140</v>
      </c>
      <c r="E1097" t="str">
        <f t="shared" si="17"/>
        <v xml:space="preserve">Mrs Betancourth .  Maria </v>
      </c>
    </row>
    <row r="1098" spans="1:5" x14ac:dyDescent="0.25">
      <c r="A1098" s="14" t="s">
        <v>4772</v>
      </c>
      <c r="B1098" t="s">
        <v>34</v>
      </c>
      <c r="C1098" s="14" t="s">
        <v>1415</v>
      </c>
      <c r="D1098" t="s">
        <v>3141</v>
      </c>
      <c r="E1098" t="str">
        <f t="shared" si="17"/>
        <v xml:space="preserve">Ms. Henstrom Stephanie D </v>
      </c>
    </row>
    <row r="1099" spans="1:5" x14ac:dyDescent="0.25">
      <c r="A1099" s="14" t="s">
        <v>4773</v>
      </c>
      <c r="B1099" t="s">
        <v>34</v>
      </c>
      <c r="C1099" s="14" t="s">
        <v>1416</v>
      </c>
      <c r="D1099" t="s">
        <v>980</v>
      </c>
      <c r="E1099" t="str">
        <f t="shared" si="17"/>
        <v xml:space="preserve">Ms. Pereira Tiffany </v>
      </c>
    </row>
    <row r="1100" spans="1:5" x14ac:dyDescent="0.25">
      <c r="A1100" s="14" t="s">
        <v>4774</v>
      </c>
      <c r="B1100" t="s">
        <v>34</v>
      </c>
      <c r="C1100" s="14" t="s">
        <v>437</v>
      </c>
      <c r="D1100" t="s">
        <v>3142</v>
      </c>
      <c r="E1100" t="str">
        <f t="shared" si="17"/>
        <v xml:space="preserve">Ms. Black Sara M. </v>
      </c>
    </row>
    <row r="1101" spans="1:5" x14ac:dyDescent="0.25">
      <c r="A1101" s="14" t="s">
        <v>4775</v>
      </c>
      <c r="B1101" t="s">
        <v>37</v>
      </c>
      <c r="C1101" s="14" t="s">
        <v>1417</v>
      </c>
      <c r="D1101" t="s">
        <v>3143</v>
      </c>
      <c r="E1101" t="str">
        <f t="shared" si="17"/>
        <v xml:space="preserve">Mr. Brown Scott A. </v>
      </c>
    </row>
    <row r="1102" spans="1:5" x14ac:dyDescent="0.25">
      <c r="A1102" s="14" t="s">
        <v>4776</v>
      </c>
      <c r="B1102" t="s">
        <v>2823</v>
      </c>
      <c r="C1102" s="14" t="s">
        <v>1418</v>
      </c>
      <c r="D1102" t="s">
        <v>2957</v>
      </c>
      <c r="E1102" t="str">
        <f t="shared" si="17"/>
        <v xml:space="preserve">Mrs Reasoner .  Lauren </v>
      </c>
    </row>
    <row r="1103" spans="1:5" x14ac:dyDescent="0.25">
      <c r="A1103" s="14" t="s">
        <v>4777</v>
      </c>
      <c r="B1103" t="s">
        <v>37</v>
      </c>
      <c r="C1103" s="14" t="s">
        <v>728</v>
      </c>
      <c r="D1103" t="s">
        <v>47</v>
      </c>
      <c r="E1103" t="str">
        <f t="shared" si="17"/>
        <v xml:space="preserve">Mr. Wandzilak Scott </v>
      </c>
    </row>
    <row r="1104" spans="1:5" x14ac:dyDescent="0.25">
      <c r="A1104" s="14" t="s">
        <v>4778</v>
      </c>
      <c r="B1104" t="s">
        <v>37</v>
      </c>
      <c r="C1104" s="14" t="s">
        <v>1419</v>
      </c>
      <c r="D1104" t="s">
        <v>3144</v>
      </c>
      <c r="E1104" t="str">
        <f t="shared" si="17"/>
        <v xml:space="preserve">Mr. Carver Brian A. </v>
      </c>
    </row>
    <row r="1105" spans="1:5" x14ac:dyDescent="0.25">
      <c r="A1105" s="14" t="s">
        <v>4779</v>
      </c>
      <c r="B1105" t="s">
        <v>34</v>
      </c>
      <c r="C1105" s="14" t="s">
        <v>1420</v>
      </c>
      <c r="D1105" t="s">
        <v>3145</v>
      </c>
      <c r="E1105" t="str">
        <f t="shared" si="17"/>
        <v xml:space="preserve">Ms. Borror Kaitlin R. </v>
      </c>
    </row>
    <row r="1106" spans="1:5" x14ac:dyDescent="0.25">
      <c r="A1106" s="14" t="s">
        <v>4780</v>
      </c>
      <c r="B1106" t="s">
        <v>37</v>
      </c>
      <c r="C1106" s="14" t="s">
        <v>1421</v>
      </c>
      <c r="D1106" t="s">
        <v>1422</v>
      </c>
      <c r="E1106" t="str">
        <f t="shared" si="17"/>
        <v xml:space="preserve">Mr. Saad Mohammad </v>
      </c>
    </row>
    <row r="1107" spans="1:5" x14ac:dyDescent="0.25">
      <c r="A1107" s="14" t="s">
        <v>4781</v>
      </c>
      <c r="B1107" t="s">
        <v>37</v>
      </c>
      <c r="C1107" s="14" t="s">
        <v>286</v>
      </c>
      <c r="D1107" t="s">
        <v>232</v>
      </c>
      <c r="E1107" t="str">
        <f t="shared" si="17"/>
        <v xml:space="preserve">Mr. Paul Charlie </v>
      </c>
    </row>
    <row r="1108" spans="1:5" x14ac:dyDescent="0.25">
      <c r="A1108" s="14" t="s">
        <v>4782</v>
      </c>
      <c r="B1108" t="s">
        <v>37</v>
      </c>
      <c r="C1108" s="14" t="s">
        <v>1423</v>
      </c>
      <c r="D1108" t="s">
        <v>866</v>
      </c>
      <c r="E1108" t="str">
        <f t="shared" si="17"/>
        <v xml:space="preserve">Mr. Trail Brent </v>
      </c>
    </row>
    <row r="1109" spans="1:5" x14ac:dyDescent="0.25">
      <c r="A1109" s="14" t="s">
        <v>4783</v>
      </c>
      <c r="B1109" t="s">
        <v>34</v>
      </c>
      <c r="C1109" s="14" t="s">
        <v>1424</v>
      </c>
      <c r="D1109" t="s">
        <v>3146</v>
      </c>
      <c r="E1109" t="str">
        <f t="shared" si="17"/>
        <v xml:space="preserve">Ms. Benton Kelli M </v>
      </c>
    </row>
    <row r="1110" spans="1:5" x14ac:dyDescent="0.25">
      <c r="A1110" s="14" t="s">
        <v>4784</v>
      </c>
      <c r="B1110" t="s">
        <v>2823</v>
      </c>
      <c r="C1110" s="14" t="s">
        <v>1425</v>
      </c>
      <c r="D1110" t="s">
        <v>4785</v>
      </c>
      <c r="E1110" t="str">
        <f t="shared" si="17"/>
        <v xml:space="preserve">Mrs Bauman .  SherIDan H </v>
      </c>
    </row>
    <row r="1111" spans="1:5" x14ac:dyDescent="0.25">
      <c r="A1111" s="14" t="s">
        <v>4786</v>
      </c>
      <c r="B1111" t="s">
        <v>2823</v>
      </c>
      <c r="C1111" s="14" t="s">
        <v>1426</v>
      </c>
      <c r="D1111" t="s">
        <v>3147</v>
      </c>
      <c r="E1111" t="str">
        <f t="shared" si="17"/>
        <v xml:space="preserve">Mrs Bakula .  Sarah M. </v>
      </c>
    </row>
    <row r="1112" spans="1:5" x14ac:dyDescent="0.25">
      <c r="A1112" s="14" t="s">
        <v>4787</v>
      </c>
      <c r="B1112" t="s">
        <v>34</v>
      </c>
      <c r="C1112" s="14" t="s">
        <v>628</v>
      </c>
      <c r="D1112" t="s">
        <v>64</v>
      </c>
      <c r="E1112" t="str">
        <f t="shared" si="17"/>
        <v xml:space="preserve">Ms. Edwards Jennifer </v>
      </c>
    </row>
    <row r="1113" spans="1:5" x14ac:dyDescent="0.25">
      <c r="A1113" s="14" t="s">
        <v>4788</v>
      </c>
      <c r="B1113" t="s">
        <v>2823</v>
      </c>
      <c r="C1113" s="14" t="s">
        <v>1427</v>
      </c>
      <c r="D1113" t="s">
        <v>3148</v>
      </c>
      <c r="E1113" t="str">
        <f t="shared" si="17"/>
        <v xml:space="preserve">Mrs Davis .  Laura J </v>
      </c>
    </row>
    <row r="1114" spans="1:5" x14ac:dyDescent="0.25">
      <c r="A1114" s="14" t="s">
        <v>4789</v>
      </c>
      <c r="B1114" t="s">
        <v>37</v>
      </c>
      <c r="C1114" s="14" t="s">
        <v>1428</v>
      </c>
      <c r="D1114" t="s">
        <v>113</v>
      </c>
      <c r="E1114" t="str">
        <f t="shared" si="17"/>
        <v xml:space="preserve">Mr. Weiler Thomas </v>
      </c>
    </row>
    <row r="1115" spans="1:5" x14ac:dyDescent="0.25">
      <c r="A1115" s="14" t="s">
        <v>4790</v>
      </c>
      <c r="B1115" t="s">
        <v>34</v>
      </c>
      <c r="C1115" s="14" t="s">
        <v>1429</v>
      </c>
      <c r="D1115" t="s">
        <v>1430</v>
      </c>
      <c r="E1115" t="str">
        <f t="shared" si="17"/>
        <v xml:space="preserve">Ms. Schaaf Gisele </v>
      </c>
    </row>
    <row r="1116" spans="1:5" x14ac:dyDescent="0.25">
      <c r="A1116" s="14" t="s">
        <v>4791</v>
      </c>
      <c r="B1116" t="s">
        <v>34</v>
      </c>
      <c r="C1116" s="14" t="s">
        <v>1431</v>
      </c>
      <c r="D1116" t="s">
        <v>3149</v>
      </c>
      <c r="E1116" t="str">
        <f t="shared" si="17"/>
        <v xml:space="preserve">Ms. Sack Myra L </v>
      </c>
    </row>
    <row r="1117" spans="1:5" x14ac:dyDescent="0.25">
      <c r="A1117" s="14" t="s">
        <v>4792</v>
      </c>
      <c r="B1117" t="s">
        <v>34</v>
      </c>
      <c r="C1117" s="14" t="s">
        <v>1432</v>
      </c>
      <c r="D1117" t="s">
        <v>3150</v>
      </c>
      <c r="E1117" t="str">
        <f t="shared" si="17"/>
        <v xml:space="preserve">Ms. Chenard Melissa M. </v>
      </c>
    </row>
    <row r="1118" spans="1:5" x14ac:dyDescent="0.25">
      <c r="A1118" s="14" t="s">
        <v>4793</v>
      </c>
      <c r="B1118" t="s">
        <v>34</v>
      </c>
      <c r="C1118" s="14" t="s">
        <v>1433</v>
      </c>
      <c r="D1118" t="s">
        <v>3151</v>
      </c>
      <c r="E1118" t="str">
        <f t="shared" si="17"/>
        <v xml:space="preserve">Ms. Williamson Eleanor F. </v>
      </c>
    </row>
    <row r="1119" spans="1:5" x14ac:dyDescent="0.25">
      <c r="A1119" s="14" t="s">
        <v>4794</v>
      </c>
      <c r="B1119" t="s">
        <v>34</v>
      </c>
      <c r="C1119" s="14" t="s">
        <v>1434</v>
      </c>
      <c r="D1119" t="s">
        <v>242</v>
      </c>
      <c r="E1119" t="str">
        <f t="shared" si="17"/>
        <v xml:space="preserve">Ms. Dollas Elizabeth </v>
      </c>
    </row>
    <row r="1120" spans="1:5" x14ac:dyDescent="0.25">
      <c r="A1120" s="14" t="s">
        <v>4795</v>
      </c>
      <c r="B1120" t="s">
        <v>37</v>
      </c>
      <c r="C1120" s="14" t="s">
        <v>1435</v>
      </c>
      <c r="D1120" t="s">
        <v>589</v>
      </c>
      <c r="E1120" t="str">
        <f t="shared" si="17"/>
        <v xml:space="preserve">Mr. Sprague Kenneth </v>
      </c>
    </row>
    <row r="1121" spans="1:5" x14ac:dyDescent="0.25">
      <c r="A1121" s="14" t="s">
        <v>4796</v>
      </c>
      <c r="B1121" t="s">
        <v>37</v>
      </c>
      <c r="C1121" s="14" t="s">
        <v>1436</v>
      </c>
      <c r="D1121" t="s">
        <v>3152</v>
      </c>
      <c r="E1121" t="str">
        <f t="shared" si="17"/>
        <v xml:space="preserve">Mr. Michell Robert G. </v>
      </c>
    </row>
    <row r="1122" spans="1:5" x14ac:dyDescent="0.25">
      <c r="A1122" s="14" t="s">
        <v>4797</v>
      </c>
      <c r="B1122" t="s">
        <v>37</v>
      </c>
      <c r="C1122" s="14" t="s">
        <v>1437</v>
      </c>
      <c r="D1122" t="s">
        <v>3153</v>
      </c>
      <c r="E1122" t="str">
        <f t="shared" si="17"/>
        <v xml:space="preserve">Mr. Datwyler Thomas C. </v>
      </c>
    </row>
    <row r="1123" spans="1:5" x14ac:dyDescent="0.25">
      <c r="A1123" s="14" t="s">
        <v>4798</v>
      </c>
      <c r="B1123" t="s">
        <v>37</v>
      </c>
      <c r="C1123" s="14" t="s">
        <v>1438</v>
      </c>
      <c r="D1123" t="s">
        <v>3154</v>
      </c>
      <c r="E1123" t="str">
        <f t="shared" si="17"/>
        <v xml:space="preserve">Mr. Mead Matthew J. </v>
      </c>
    </row>
    <row r="1124" spans="1:5" x14ac:dyDescent="0.25">
      <c r="A1124" s="14" t="s">
        <v>4799</v>
      </c>
      <c r="B1124" t="s">
        <v>34</v>
      </c>
      <c r="C1124" s="14" t="s">
        <v>1439</v>
      </c>
      <c r="D1124" t="s">
        <v>3155</v>
      </c>
      <c r="E1124" t="str">
        <f t="shared" si="17"/>
        <v xml:space="preserve">Ms. Kennedy Mallory D. </v>
      </c>
    </row>
    <row r="1125" spans="1:5" x14ac:dyDescent="0.25">
      <c r="A1125" s="14" t="s">
        <v>4800</v>
      </c>
      <c r="B1125" t="s">
        <v>37</v>
      </c>
      <c r="C1125" s="14" t="s">
        <v>1441</v>
      </c>
      <c r="D1125" t="s">
        <v>2790</v>
      </c>
      <c r="E1125" t="str">
        <f t="shared" si="17"/>
        <v xml:space="preserve">Mr. Czech Christopher D. </v>
      </c>
    </row>
    <row r="1126" spans="1:5" x14ac:dyDescent="0.25">
      <c r="A1126" s="14" t="s">
        <v>4801</v>
      </c>
      <c r="B1126" t="s">
        <v>2823</v>
      </c>
      <c r="C1126" s="14" t="s">
        <v>1442</v>
      </c>
      <c r="D1126" t="s">
        <v>3156</v>
      </c>
      <c r="E1126" t="str">
        <f t="shared" si="17"/>
        <v xml:space="preserve">Mrs O'Brien .  Jamie </v>
      </c>
    </row>
    <row r="1127" spans="1:5" x14ac:dyDescent="0.25">
      <c r="A1127" s="14" t="s">
        <v>4802</v>
      </c>
      <c r="B1127" t="s">
        <v>34</v>
      </c>
      <c r="C1127" s="14" t="s">
        <v>1443</v>
      </c>
      <c r="D1127" t="s">
        <v>1444</v>
      </c>
      <c r="E1127" t="str">
        <f t="shared" si="17"/>
        <v xml:space="preserve">Ms. Bachman Ariell </v>
      </c>
    </row>
    <row r="1128" spans="1:5" x14ac:dyDescent="0.25">
      <c r="A1128" s="14" t="s">
        <v>4803</v>
      </c>
      <c r="B1128" t="s">
        <v>37</v>
      </c>
      <c r="C1128" s="14" t="s">
        <v>1445</v>
      </c>
      <c r="D1128" t="s">
        <v>356</v>
      </c>
      <c r="E1128" t="str">
        <f t="shared" si="17"/>
        <v xml:space="preserve">Mr. Bednar Christopher </v>
      </c>
    </row>
    <row r="1129" spans="1:5" x14ac:dyDescent="0.25">
      <c r="A1129" s="14" t="s">
        <v>4804</v>
      </c>
      <c r="B1129" t="s">
        <v>37</v>
      </c>
      <c r="C1129" s="14" t="s">
        <v>1446</v>
      </c>
      <c r="D1129" t="s">
        <v>96</v>
      </c>
      <c r="E1129" t="str">
        <f t="shared" si="17"/>
        <v xml:space="preserve">Mr. Daye Ryan </v>
      </c>
    </row>
    <row r="1130" spans="1:5" x14ac:dyDescent="0.25">
      <c r="A1130" s="14" t="s">
        <v>4805</v>
      </c>
      <c r="B1130" t="s">
        <v>37</v>
      </c>
      <c r="C1130" s="14" t="s">
        <v>1447</v>
      </c>
      <c r="D1130" t="s">
        <v>3157</v>
      </c>
      <c r="E1130" t="str">
        <f t="shared" si="17"/>
        <v xml:space="preserve">Mr. Clarke Thomas B. </v>
      </c>
    </row>
    <row r="1131" spans="1:5" x14ac:dyDescent="0.25">
      <c r="A1131" s="14" t="s">
        <v>4806</v>
      </c>
      <c r="B1131" t="s">
        <v>34</v>
      </c>
      <c r="C1131" s="14" t="s">
        <v>1448</v>
      </c>
      <c r="D1131" t="s">
        <v>140</v>
      </c>
      <c r="E1131" t="str">
        <f t="shared" si="17"/>
        <v xml:space="preserve">Ms. Koren Katie </v>
      </c>
    </row>
    <row r="1132" spans="1:5" x14ac:dyDescent="0.25">
      <c r="A1132" s="14" t="s">
        <v>4807</v>
      </c>
      <c r="B1132" t="s">
        <v>2823</v>
      </c>
      <c r="C1132" s="14" t="s">
        <v>1449</v>
      </c>
      <c r="D1132" t="s">
        <v>3158</v>
      </c>
      <c r="E1132" t="str">
        <f t="shared" si="17"/>
        <v xml:space="preserve">Mrs Kuramoto .  Rachelle L </v>
      </c>
    </row>
    <row r="1133" spans="1:5" x14ac:dyDescent="0.25">
      <c r="A1133" s="14" t="s">
        <v>4808</v>
      </c>
      <c r="B1133" t="s">
        <v>34</v>
      </c>
      <c r="C1133" s="14" t="s">
        <v>1389</v>
      </c>
      <c r="D1133" t="s">
        <v>1099</v>
      </c>
      <c r="E1133" t="str">
        <f t="shared" si="17"/>
        <v xml:space="preserve">Ms. Lynn Colleen </v>
      </c>
    </row>
    <row r="1134" spans="1:5" x14ac:dyDescent="0.25">
      <c r="A1134" s="14" t="s">
        <v>4809</v>
      </c>
      <c r="B1134" t="s">
        <v>37</v>
      </c>
      <c r="C1134" s="14" t="s">
        <v>1450</v>
      </c>
      <c r="D1134" t="s">
        <v>3159</v>
      </c>
      <c r="E1134" t="str">
        <f t="shared" si="17"/>
        <v xml:space="preserve">Mr. Dierksen Gregory A </v>
      </c>
    </row>
    <row r="1135" spans="1:5" x14ac:dyDescent="0.25">
      <c r="A1135" s="14" t="s">
        <v>4810</v>
      </c>
      <c r="B1135" t="s">
        <v>34</v>
      </c>
      <c r="C1135" s="14" t="s">
        <v>1451</v>
      </c>
      <c r="D1135" t="s">
        <v>343</v>
      </c>
      <c r="E1135" t="str">
        <f t="shared" si="17"/>
        <v xml:space="preserve">Ms. Zoeller Lara </v>
      </c>
    </row>
    <row r="1136" spans="1:5" x14ac:dyDescent="0.25">
      <c r="A1136" s="14" t="s">
        <v>4811</v>
      </c>
      <c r="B1136" t="s">
        <v>34</v>
      </c>
      <c r="C1136" s="14" t="s">
        <v>1452</v>
      </c>
      <c r="D1136" t="s">
        <v>146</v>
      </c>
      <c r="E1136" t="str">
        <f t="shared" si="17"/>
        <v xml:space="preserve">Ms. Flesch Megan </v>
      </c>
    </row>
    <row r="1137" spans="1:5" x14ac:dyDescent="0.25">
      <c r="A1137" s="14" t="s">
        <v>4812</v>
      </c>
      <c r="B1137" t="s">
        <v>34</v>
      </c>
      <c r="C1137" s="14" t="s">
        <v>1453</v>
      </c>
      <c r="D1137" t="s">
        <v>253</v>
      </c>
      <c r="E1137" t="str">
        <f t="shared" si="17"/>
        <v xml:space="preserve">Ms. Maltby Sara </v>
      </c>
    </row>
    <row r="1138" spans="1:5" x14ac:dyDescent="0.25">
      <c r="A1138" s="14" t="s">
        <v>4813</v>
      </c>
      <c r="B1138" t="s">
        <v>34</v>
      </c>
      <c r="C1138" s="14" t="s">
        <v>1454</v>
      </c>
      <c r="D1138" t="s">
        <v>3160</v>
      </c>
      <c r="E1138" t="str">
        <f t="shared" si="17"/>
        <v xml:space="preserve">Ms. Custance Lucie J. </v>
      </c>
    </row>
    <row r="1139" spans="1:5" x14ac:dyDescent="0.25">
      <c r="A1139" s="14" t="s">
        <v>4814</v>
      </c>
      <c r="B1139" t="s">
        <v>34</v>
      </c>
      <c r="C1139" s="14" t="s">
        <v>1455</v>
      </c>
      <c r="D1139" t="s">
        <v>3161</v>
      </c>
      <c r="E1139" t="str">
        <f t="shared" si="17"/>
        <v xml:space="preserve">Ms. Choi Elizabeth S. </v>
      </c>
    </row>
    <row r="1140" spans="1:5" x14ac:dyDescent="0.25">
      <c r="A1140" s="14" t="s">
        <v>4815</v>
      </c>
      <c r="B1140" t="s">
        <v>34</v>
      </c>
      <c r="C1140" s="14" t="s">
        <v>1456</v>
      </c>
      <c r="D1140" t="s">
        <v>3162</v>
      </c>
      <c r="E1140" t="str">
        <f t="shared" si="17"/>
        <v xml:space="preserve">Ms. Barnett Carma S </v>
      </c>
    </row>
    <row r="1141" spans="1:5" x14ac:dyDescent="0.25">
      <c r="A1141" s="14" t="s">
        <v>4816</v>
      </c>
      <c r="B1141" t="s">
        <v>37</v>
      </c>
      <c r="C1141" s="14" t="s">
        <v>1457</v>
      </c>
      <c r="D1141" t="s">
        <v>96</v>
      </c>
      <c r="E1141" t="str">
        <f t="shared" si="17"/>
        <v xml:space="preserve">Mr. Proulx Ryan </v>
      </c>
    </row>
    <row r="1142" spans="1:5" x14ac:dyDescent="0.25">
      <c r="A1142" s="14" t="s">
        <v>4817</v>
      </c>
      <c r="B1142" t="s">
        <v>37</v>
      </c>
      <c r="C1142" s="14" t="s">
        <v>388</v>
      </c>
      <c r="D1142" t="s">
        <v>148</v>
      </c>
      <c r="E1142" t="str">
        <f t="shared" si="17"/>
        <v xml:space="preserve">Mr. Hamilton Daniel </v>
      </c>
    </row>
    <row r="1143" spans="1:5" x14ac:dyDescent="0.25">
      <c r="A1143" s="14" t="s">
        <v>4818</v>
      </c>
      <c r="B1143" t="s">
        <v>34</v>
      </c>
      <c r="C1143" s="14" t="s">
        <v>1458</v>
      </c>
      <c r="D1143" t="s">
        <v>341</v>
      </c>
      <c r="E1143" t="str">
        <f t="shared" si="17"/>
        <v xml:space="preserve">Ms. Lundine Sarah </v>
      </c>
    </row>
    <row r="1144" spans="1:5" x14ac:dyDescent="0.25">
      <c r="A1144" s="14" t="s">
        <v>4819</v>
      </c>
      <c r="B1144" t="s">
        <v>37</v>
      </c>
      <c r="C1144" s="14" t="s">
        <v>1459</v>
      </c>
      <c r="D1144" t="s">
        <v>2998</v>
      </c>
      <c r="E1144" t="str">
        <f t="shared" si="17"/>
        <v xml:space="preserve">Mr. Paullin Matthew J </v>
      </c>
    </row>
    <row r="1145" spans="1:5" x14ac:dyDescent="0.25">
      <c r="A1145" s="14" t="s">
        <v>4820</v>
      </c>
      <c r="B1145" t="s">
        <v>34</v>
      </c>
      <c r="C1145" s="14" t="s">
        <v>1460</v>
      </c>
      <c r="D1145" t="s">
        <v>1461</v>
      </c>
      <c r="E1145" t="str">
        <f t="shared" si="17"/>
        <v xml:space="preserve">Ms. Delucia Francesca </v>
      </c>
    </row>
    <row r="1146" spans="1:5" x14ac:dyDescent="0.25">
      <c r="A1146" s="14" t="s">
        <v>4821</v>
      </c>
      <c r="B1146" t="s">
        <v>34</v>
      </c>
      <c r="C1146" s="14" t="s">
        <v>1462</v>
      </c>
      <c r="D1146" t="s">
        <v>74</v>
      </c>
      <c r="E1146" t="str">
        <f t="shared" si="17"/>
        <v xml:space="preserve">Ms. Valentine Nicole </v>
      </c>
    </row>
    <row r="1147" spans="1:5" x14ac:dyDescent="0.25">
      <c r="A1147" s="14" t="s">
        <v>4822</v>
      </c>
      <c r="B1147" t="s">
        <v>37</v>
      </c>
      <c r="C1147" s="14" t="s">
        <v>1463</v>
      </c>
      <c r="D1147" t="s">
        <v>1464</v>
      </c>
      <c r="E1147" t="str">
        <f t="shared" si="17"/>
        <v xml:space="preserve">Mr. Mohara Toshiyuki </v>
      </c>
    </row>
    <row r="1148" spans="1:5" x14ac:dyDescent="0.25">
      <c r="A1148" s="14" t="s">
        <v>4823</v>
      </c>
      <c r="B1148" t="s">
        <v>37</v>
      </c>
      <c r="C1148" s="14" t="s">
        <v>1465</v>
      </c>
      <c r="D1148" t="s">
        <v>3163</v>
      </c>
      <c r="E1148" t="str">
        <f t="shared" si="17"/>
        <v xml:space="preserve">Mr. Fairbrother Tom L. </v>
      </c>
    </row>
    <row r="1149" spans="1:5" x14ac:dyDescent="0.25">
      <c r="A1149" s="14" t="s">
        <v>4824</v>
      </c>
      <c r="B1149" t="s">
        <v>37</v>
      </c>
      <c r="C1149" s="14" t="s">
        <v>1466</v>
      </c>
      <c r="D1149" t="s">
        <v>201</v>
      </c>
      <c r="E1149" t="str">
        <f t="shared" si="17"/>
        <v xml:space="preserve">Mr. Fagan Brian </v>
      </c>
    </row>
    <row r="1150" spans="1:5" x14ac:dyDescent="0.25">
      <c r="A1150" s="14" t="s">
        <v>4825</v>
      </c>
      <c r="B1150" t="s">
        <v>37</v>
      </c>
      <c r="C1150" s="14" t="s">
        <v>1467</v>
      </c>
      <c r="D1150" t="s">
        <v>38</v>
      </c>
      <c r="E1150" t="str">
        <f t="shared" si="17"/>
        <v xml:space="preserve">Mr. Toth Matthew </v>
      </c>
    </row>
    <row r="1151" spans="1:5" x14ac:dyDescent="0.25">
      <c r="A1151" s="14" t="s">
        <v>4826</v>
      </c>
      <c r="B1151" t="s">
        <v>34</v>
      </c>
      <c r="C1151" s="14" t="s">
        <v>1468</v>
      </c>
      <c r="D1151" t="s">
        <v>1469</v>
      </c>
      <c r="E1151" t="str">
        <f t="shared" si="17"/>
        <v xml:space="preserve">Ms. Guinn Julee </v>
      </c>
    </row>
    <row r="1152" spans="1:5" x14ac:dyDescent="0.25">
      <c r="A1152" s="14" t="s">
        <v>4827</v>
      </c>
      <c r="B1152" t="s">
        <v>37</v>
      </c>
      <c r="C1152" s="14" t="s">
        <v>781</v>
      </c>
      <c r="D1152" t="s">
        <v>3164</v>
      </c>
      <c r="E1152" t="str">
        <f t="shared" si="17"/>
        <v xml:space="preserve">Mr. Rogers Christopher M. </v>
      </c>
    </row>
    <row r="1153" spans="1:5" x14ac:dyDescent="0.25">
      <c r="A1153" s="14" t="s">
        <v>4828</v>
      </c>
      <c r="B1153" t="s">
        <v>37</v>
      </c>
      <c r="C1153" s="14" t="s">
        <v>1470</v>
      </c>
      <c r="D1153" t="s">
        <v>1471</v>
      </c>
      <c r="E1153" t="str">
        <f t="shared" si="17"/>
        <v xml:space="preserve">Mr. Diviney Ciaran </v>
      </c>
    </row>
    <row r="1154" spans="1:5" x14ac:dyDescent="0.25">
      <c r="A1154" s="14" t="s">
        <v>4829</v>
      </c>
      <c r="B1154" t="s">
        <v>34</v>
      </c>
      <c r="C1154" s="14" t="s">
        <v>1472</v>
      </c>
      <c r="D1154" t="s">
        <v>759</v>
      </c>
      <c r="E1154" t="str">
        <f t="shared" si="17"/>
        <v xml:space="preserve">Ms. Marlatt Kara </v>
      </c>
    </row>
    <row r="1155" spans="1:5" x14ac:dyDescent="0.25">
      <c r="A1155" s="14" t="s">
        <v>4830</v>
      </c>
      <c r="B1155" t="s">
        <v>34</v>
      </c>
      <c r="C1155" s="14" t="s">
        <v>1473</v>
      </c>
      <c r="D1155" t="s">
        <v>1474</v>
      </c>
      <c r="E1155" t="str">
        <f t="shared" ref="E1155:E1218" si="18">CONCATENATE(B1155," ",C1155," ",D1155," ")</f>
        <v xml:space="preserve">Ms. Ohler Makie </v>
      </c>
    </row>
    <row r="1156" spans="1:5" x14ac:dyDescent="0.25">
      <c r="A1156" s="14" t="s">
        <v>4831</v>
      </c>
      <c r="B1156" t="s">
        <v>34</v>
      </c>
      <c r="C1156" s="14" t="s">
        <v>1475</v>
      </c>
      <c r="D1156" t="s">
        <v>3165</v>
      </c>
      <c r="E1156" t="str">
        <f t="shared" si="18"/>
        <v xml:space="preserve">Ms. Mossler Emily E </v>
      </c>
    </row>
    <row r="1157" spans="1:5" x14ac:dyDescent="0.25">
      <c r="A1157" s="14" t="s">
        <v>4832</v>
      </c>
      <c r="B1157" t="s">
        <v>37</v>
      </c>
      <c r="C1157" s="14" t="s">
        <v>1476</v>
      </c>
      <c r="D1157" t="s">
        <v>1033</v>
      </c>
      <c r="E1157" t="str">
        <f t="shared" si="18"/>
        <v xml:space="preserve">Mr. Segall Cary </v>
      </c>
    </row>
    <row r="1158" spans="1:5" x14ac:dyDescent="0.25">
      <c r="A1158" s="14" t="s">
        <v>4833</v>
      </c>
      <c r="B1158" t="s">
        <v>37</v>
      </c>
      <c r="C1158" s="14" t="s">
        <v>1477</v>
      </c>
      <c r="D1158" t="s">
        <v>150</v>
      </c>
      <c r="E1158" t="str">
        <f t="shared" si="18"/>
        <v xml:space="preserve">Mr. Sprieser Steven </v>
      </c>
    </row>
    <row r="1159" spans="1:5" x14ac:dyDescent="0.25">
      <c r="A1159" s="14" t="s">
        <v>4834</v>
      </c>
      <c r="B1159" t="s">
        <v>37</v>
      </c>
      <c r="C1159" s="14" t="s">
        <v>1478</v>
      </c>
      <c r="D1159" t="s">
        <v>3166</v>
      </c>
      <c r="E1159" t="str">
        <f t="shared" si="18"/>
        <v xml:space="preserve">Mr. Blanco Jose Antonio Sr. </v>
      </c>
    </row>
    <row r="1160" spans="1:5" x14ac:dyDescent="0.25">
      <c r="A1160" s="14" t="s">
        <v>4835</v>
      </c>
      <c r="B1160" t="s">
        <v>34</v>
      </c>
      <c r="C1160" s="14" t="s">
        <v>1479</v>
      </c>
      <c r="D1160" t="s">
        <v>1480</v>
      </c>
      <c r="E1160" t="str">
        <f t="shared" si="18"/>
        <v xml:space="preserve">Ms. Sheptock Tatiana </v>
      </c>
    </row>
    <row r="1161" spans="1:5" x14ac:dyDescent="0.25">
      <c r="A1161" s="14" t="s">
        <v>4836</v>
      </c>
      <c r="B1161" t="s">
        <v>37</v>
      </c>
      <c r="C1161" s="14" t="s">
        <v>1481</v>
      </c>
      <c r="D1161" t="s">
        <v>3167</v>
      </c>
      <c r="E1161" t="str">
        <f t="shared" si="18"/>
        <v xml:space="preserve">Mr. Chruniak Dan T. </v>
      </c>
    </row>
    <row r="1162" spans="1:5" x14ac:dyDescent="0.25">
      <c r="A1162" s="14" t="s">
        <v>4837</v>
      </c>
      <c r="B1162" t="s">
        <v>34</v>
      </c>
      <c r="C1162" s="14" t="s">
        <v>1482</v>
      </c>
      <c r="D1162" t="s">
        <v>3168</v>
      </c>
      <c r="E1162" t="str">
        <f t="shared" si="18"/>
        <v xml:space="preserve">Ms. Miller Liisa A. </v>
      </c>
    </row>
    <row r="1163" spans="1:5" x14ac:dyDescent="0.25">
      <c r="A1163" s="14" t="s">
        <v>4838</v>
      </c>
      <c r="B1163" t="s">
        <v>34</v>
      </c>
      <c r="C1163" s="14" t="s">
        <v>1483</v>
      </c>
      <c r="D1163" t="s">
        <v>3169</v>
      </c>
      <c r="E1163" t="str">
        <f t="shared" si="18"/>
        <v xml:space="preserve">Ms. Theis Kathryn E. </v>
      </c>
    </row>
    <row r="1164" spans="1:5" x14ac:dyDescent="0.25">
      <c r="A1164" s="14" t="s">
        <v>4839</v>
      </c>
      <c r="B1164" t="s">
        <v>37</v>
      </c>
      <c r="C1164" s="14" t="s">
        <v>1484</v>
      </c>
      <c r="D1164" t="s">
        <v>1485</v>
      </c>
      <c r="E1164" t="str">
        <f t="shared" si="18"/>
        <v xml:space="preserve">Mr. Sadler Maxwell </v>
      </c>
    </row>
    <row r="1165" spans="1:5" x14ac:dyDescent="0.25">
      <c r="A1165" s="14" t="s">
        <v>4840</v>
      </c>
      <c r="B1165" t="s">
        <v>34</v>
      </c>
      <c r="C1165" s="14" t="s">
        <v>1486</v>
      </c>
      <c r="D1165" t="s">
        <v>1487</v>
      </c>
      <c r="E1165" t="str">
        <f t="shared" si="18"/>
        <v xml:space="preserve">Ms. Auger Pascale </v>
      </c>
    </row>
    <row r="1166" spans="1:5" x14ac:dyDescent="0.25">
      <c r="A1166" s="14" t="s">
        <v>4841</v>
      </c>
      <c r="B1166" t="s">
        <v>34</v>
      </c>
      <c r="C1166" s="14" t="s">
        <v>1488</v>
      </c>
      <c r="D1166" t="s">
        <v>1489</v>
      </c>
      <c r="E1166" t="str">
        <f t="shared" si="18"/>
        <v xml:space="preserve">Ms. Steadman Becca </v>
      </c>
    </row>
    <row r="1167" spans="1:5" x14ac:dyDescent="0.25">
      <c r="A1167" s="14" t="s">
        <v>4842</v>
      </c>
      <c r="B1167" t="s">
        <v>34</v>
      </c>
      <c r="C1167" s="14" t="s">
        <v>1490</v>
      </c>
      <c r="D1167" t="s">
        <v>372</v>
      </c>
      <c r="E1167" t="str">
        <f t="shared" si="18"/>
        <v xml:space="preserve">Ms. McCarron Grace </v>
      </c>
    </row>
    <row r="1168" spans="1:5" x14ac:dyDescent="0.25">
      <c r="A1168" s="14" t="s">
        <v>4843</v>
      </c>
      <c r="B1168" t="s">
        <v>34</v>
      </c>
      <c r="C1168" s="14" t="s">
        <v>1491</v>
      </c>
      <c r="D1168" t="s">
        <v>100</v>
      </c>
      <c r="E1168" t="str">
        <f t="shared" si="18"/>
        <v xml:space="preserve">Ms. Roecker Samantha </v>
      </c>
    </row>
    <row r="1169" spans="1:5" x14ac:dyDescent="0.25">
      <c r="A1169" s="14" t="s">
        <v>4844</v>
      </c>
      <c r="B1169" t="s">
        <v>2823</v>
      </c>
      <c r="C1169" s="14" t="s">
        <v>1492</v>
      </c>
      <c r="D1169" t="s">
        <v>3170</v>
      </c>
      <c r="E1169" t="str">
        <f t="shared" si="18"/>
        <v xml:space="preserve">Mrs Giumarra .  Nicole R. </v>
      </c>
    </row>
    <row r="1170" spans="1:5" x14ac:dyDescent="0.25">
      <c r="A1170" s="14" t="s">
        <v>4845</v>
      </c>
      <c r="B1170" t="s">
        <v>37</v>
      </c>
      <c r="C1170" s="14" t="s">
        <v>105</v>
      </c>
      <c r="D1170" t="s">
        <v>4846</v>
      </c>
      <c r="E1170" t="str">
        <f t="shared" si="18"/>
        <v xml:space="preserve">Mr. Peters DavID W </v>
      </c>
    </row>
    <row r="1171" spans="1:5" x14ac:dyDescent="0.25">
      <c r="A1171" s="14" t="s">
        <v>4847</v>
      </c>
      <c r="B1171" t="s">
        <v>37</v>
      </c>
      <c r="C1171" s="14" t="s">
        <v>1493</v>
      </c>
      <c r="D1171" t="s">
        <v>1494</v>
      </c>
      <c r="E1171" t="str">
        <f t="shared" si="18"/>
        <v xml:space="preserve">Mr. Bower Grant </v>
      </c>
    </row>
    <row r="1172" spans="1:5" x14ac:dyDescent="0.25">
      <c r="A1172" s="14" t="s">
        <v>4848</v>
      </c>
      <c r="B1172" t="s">
        <v>2823</v>
      </c>
      <c r="C1172" s="14" t="s">
        <v>1303</v>
      </c>
      <c r="D1172" t="s">
        <v>3171</v>
      </c>
      <c r="E1172" t="str">
        <f t="shared" si="18"/>
        <v xml:space="preserve">Mrs Chen .  Sophia </v>
      </c>
    </row>
    <row r="1173" spans="1:5" x14ac:dyDescent="0.25">
      <c r="A1173" s="14" t="s">
        <v>4849</v>
      </c>
      <c r="B1173" t="s">
        <v>34</v>
      </c>
      <c r="C1173" s="14" t="s">
        <v>1495</v>
      </c>
      <c r="D1173" t="s">
        <v>66</v>
      </c>
      <c r="E1173" t="str">
        <f t="shared" si="18"/>
        <v xml:space="preserve">Ms. Capriccioso Christina </v>
      </c>
    </row>
    <row r="1174" spans="1:5" x14ac:dyDescent="0.25">
      <c r="A1174" s="14" t="s">
        <v>4850</v>
      </c>
      <c r="B1174" t="s">
        <v>37</v>
      </c>
      <c r="C1174" s="14" t="s">
        <v>1496</v>
      </c>
      <c r="D1174" t="s">
        <v>3172</v>
      </c>
      <c r="E1174" t="str">
        <f t="shared" si="18"/>
        <v xml:space="preserve">Mr. Starbuck Sam L. </v>
      </c>
    </row>
    <row r="1175" spans="1:5" x14ac:dyDescent="0.25">
      <c r="A1175" s="14" t="s">
        <v>4851</v>
      </c>
      <c r="B1175" t="s">
        <v>2823</v>
      </c>
      <c r="C1175" s="14" t="s">
        <v>1497</v>
      </c>
      <c r="D1175" t="s">
        <v>3173</v>
      </c>
      <c r="E1175" t="str">
        <f t="shared" si="18"/>
        <v xml:space="preserve">Mrs McMahon .  Haley R. </v>
      </c>
    </row>
    <row r="1176" spans="1:5" x14ac:dyDescent="0.25">
      <c r="A1176" s="14" t="s">
        <v>4852</v>
      </c>
      <c r="B1176" t="s">
        <v>37</v>
      </c>
      <c r="C1176" s="14" t="s">
        <v>1498</v>
      </c>
      <c r="D1176" t="s">
        <v>1499</v>
      </c>
      <c r="E1176" t="str">
        <f t="shared" si="18"/>
        <v xml:space="preserve">Mr. Rissell Ethan </v>
      </c>
    </row>
    <row r="1177" spans="1:5" x14ac:dyDescent="0.25">
      <c r="A1177" s="14" t="s">
        <v>4853</v>
      </c>
      <c r="B1177" t="s">
        <v>37</v>
      </c>
      <c r="C1177" s="14" t="s">
        <v>1500</v>
      </c>
      <c r="D1177" t="s">
        <v>3174</v>
      </c>
      <c r="E1177" t="str">
        <f t="shared" si="18"/>
        <v xml:space="preserve">Mr. Kromroy Andrew W </v>
      </c>
    </row>
    <row r="1178" spans="1:5" x14ac:dyDescent="0.25">
      <c r="A1178" s="14" t="s">
        <v>4854</v>
      </c>
      <c r="B1178" t="s">
        <v>37</v>
      </c>
      <c r="C1178" s="14" t="s">
        <v>1501</v>
      </c>
      <c r="D1178" t="s">
        <v>3175</v>
      </c>
      <c r="E1178" t="str">
        <f t="shared" si="18"/>
        <v xml:space="preserve">Mr. Manfredi Mark G </v>
      </c>
    </row>
    <row r="1179" spans="1:5" x14ac:dyDescent="0.25">
      <c r="A1179" s="14" t="s">
        <v>4855</v>
      </c>
      <c r="B1179" t="s">
        <v>34</v>
      </c>
      <c r="C1179" s="14" t="s">
        <v>1502</v>
      </c>
      <c r="D1179" t="s">
        <v>3176</v>
      </c>
      <c r="E1179" t="str">
        <f t="shared" si="18"/>
        <v xml:space="preserve">Ms. Manwaring Kasey E. </v>
      </c>
    </row>
    <row r="1180" spans="1:5" x14ac:dyDescent="0.25">
      <c r="A1180" s="14" t="s">
        <v>4856</v>
      </c>
      <c r="B1180" t="s">
        <v>37</v>
      </c>
      <c r="C1180" s="14" t="s">
        <v>1503</v>
      </c>
      <c r="D1180" t="s">
        <v>155</v>
      </c>
      <c r="E1180" t="str">
        <f t="shared" si="18"/>
        <v xml:space="preserve">Mr. Tomaszewski Jeff </v>
      </c>
    </row>
    <row r="1181" spans="1:5" x14ac:dyDescent="0.25">
      <c r="A1181" s="14" t="s">
        <v>4857</v>
      </c>
      <c r="B1181" t="s">
        <v>34</v>
      </c>
      <c r="C1181" s="14" t="s">
        <v>1504</v>
      </c>
      <c r="D1181" t="s">
        <v>337</v>
      </c>
      <c r="E1181" t="str">
        <f t="shared" si="18"/>
        <v xml:space="preserve">Ms. Gannon Amy </v>
      </c>
    </row>
    <row r="1182" spans="1:5" x14ac:dyDescent="0.25">
      <c r="A1182" s="14" t="s">
        <v>4858</v>
      </c>
      <c r="B1182" t="s">
        <v>37</v>
      </c>
      <c r="C1182" s="14" t="s">
        <v>1505</v>
      </c>
      <c r="D1182" t="s">
        <v>79</v>
      </c>
      <c r="E1182" t="str">
        <f t="shared" si="18"/>
        <v xml:space="preserve">Mr. Frye Adam </v>
      </c>
    </row>
    <row r="1183" spans="1:5" x14ac:dyDescent="0.25">
      <c r="A1183" s="14" t="s">
        <v>4859</v>
      </c>
      <c r="B1183" t="s">
        <v>34</v>
      </c>
      <c r="C1183" s="14" t="s">
        <v>103</v>
      </c>
      <c r="D1183" t="s">
        <v>3177</v>
      </c>
      <c r="E1183" t="str">
        <f t="shared" si="18"/>
        <v xml:space="preserve">Ms. Jenkins Kristin M </v>
      </c>
    </row>
    <row r="1184" spans="1:5" x14ac:dyDescent="0.25">
      <c r="A1184" s="14" t="s">
        <v>4860</v>
      </c>
      <c r="B1184" t="s">
        <v>34</v>
      </c>
      <c r="C1184" s="14" t="s">
        <v>1506</v>
      </c>
      <c r="D1184" t="s">
        <v>3178</v>
      </c>
      <c r="E1184" t="str">
        <f t="shared" si="18"/>
        <v xml:space="preserve">Ms. Currier Mary-Lynn B. </v>
      </c>
    </row>
    <row r="1185" spans="1:5" x14ac:dyDescent="0.25">
      <c r="A1185" s="14" t="s">
        <v>4861</v>
      </c>
      <c r="B1185" t="s">
        <v>2823</v>
      </c>
      <c r="C1185" s="14" t="s">
        <v>1507</v>
      </c>
      <c r="D1185" t="s">
        <v>3179</v>
      </c>
      <c r="E1185" t="str">
        <f t="shared" si="18"/>
        <v xml:space="preserve">Mrs Whittendale .  Jamie A </v>
      </c>
    </row>
    <row r="1186" spans="1:5" x14ac:dyDescent="0.25">
      <c r="A1186" s="14" t="s">
        <v>4862</v>
      </c>
      <c r="B1186" t="s">
        <v>37</v>
      </c>
      <c r="C1186" s="14" t="s">
        <v>1508</v>
      </c>
      <c r="D1186" t="s">
        <v>3180</v>
      </c>
      <c r="E1186" t="str">
        <f t="shared" si="18"/>
        <v xml:space="preserve">Mr. Rixe Jeffrey A. </v>
      </c>
    </row>
    <row r="1187" spans="1:5" x14ac:dyDescent="0.25">
      <c r="A1187" s="14" t="s">
        <v>4863</v>
      </c>
      <c r="B1187" t="s">
        <v>34</v>
      </c>
      <c r="C1187" s="14" t="s">
        <v>1509</v>
      </c>
      <c r="D1187" t="s">
        <v>74</v>
      </c>
      <c r="E1187" t="str">
        <f t="shared" si="18"/>
        <v xml:space="preserve">Ms. Ballon-Landa Nicole </v>
      </c>
    </row>
    <row r="1188" spans="1:5" x14ac:dyDescent="0.25">
      <c r="A1188" s="14" t="s">
        <v>4864</v>
      </c>
      <c r="B1188" t="s">
        <v>34</v>
      </c>
      <c r="C1188" s="14" t="s">
        <v>1510</v>
      </c>
      <c r="D1188" t="s">
        <v>1511</v>
      </c>
      <c r="E1188" t="str">
        <f t="shared" si="18"/>
        <v xml:space="preserve">Ms. Zaferos Audrey </v>
      </c>
    </row>
    <row r="1189" spans="1:5" x14ac:dyDescent="0.25">
      <c r="A1189" s="14" t="s">
        <v>4865</v>
      </c>
      <c r="B1189" t="s">
        <v>37</v>
      </c>
      <c r="C1189" s="14" t="s">
        <v>464</v>
      </c>
      <c r="D1189" t="s">
        <v>1512</v>
      </c>
      <c r="E1189" t="str">
        <f t="shared" si="18"/>
        <v xml:space="preserve">Mr. Jackson Jacob </v>
      </c>
    </row>
    <row r="1190" spans="1:5" x14ac:dyDescent="0.25">
      <c r="A1190" s="14" t="s">
        <v>4866</v>
      </c>
      <c r="B1190" t="s">
        <v>37</v>
      </c>
      <c r="C1190" s="14" t="s">
        <v>2597</v>
      </c>
      <c r="D1190" t="s">
        <v>3181</v>
      </c>
      <c r="E1190" t="str">
        <f t="shared" si="18"/>
        <v xml:space="preserve">Mr. Evans Marke Daniel S </v>
      </c>
    </row>
    <row r="1191" spans="1:5" x14ac:dyDescent="0.25">
      <c r="A1191" s="14" t="s">
        <v>4867</v>
      </c>
      <c r="B1191" t="s">
        <v>37</v>
      </c>
      <c r="C1191" s="14" t="s">
        <v>1513</v>
      </c>
      <c r="D1191" t="s">
        <v>3182</v>
      </c>
      <c r="E1191" t="str">
        <f t="shared" si="18"/>
        <v xml:space="preserve">Mr. Samland Marc C. </v>
      </c>
    </row>
    <row r="1192" spans="1:5" x14ac:dyDescent="0.25">
      <c r="A1192" s="14" t="s">
        <v>4868</v>
      </c>
      <c r="B1192" t="s">
        <v>37</v>
      </c>
      <c r="C1192" s="14" t="s">
        <v>1514</v>
      </c>
      <c r="D1192" t="s">
        <v>3183</v>
      </c>
      <c r="E1192" t="str">
        <f t="shared" si="18"/>
        <v xml:space="preserve">Mr. Shapiro Mark S </v>
      </c>
    </row>
    <row r="1193" spans="1:5" x14ac:dyDescent="0.25">
      <c r="A1193" s="14" t="s">
        <v>4869</v>
      </c>
      <c r="B1193" t="s">
        <v>37</v>
      </c>
      <c r="C1193" s="14" t="s">
        <v>1515</v>
      </c>
      <c r="D1193" t="s">
        <v>423</v>
      </c>
      <c r="E1193" t="str">
        <f t="shared" si="18"/>
        <v xml:space="preserve">Mr. Snitzer Dan </v>
      </c>
    </row>
    <row r="1194" spans="1:5" x14ac:dyDescent="0.25">
      <c r="A1194" s="14" t="s">
        <v>4870</v>
      </c>
      <c r="B1194" t="s">
        <v>34</v>
      </c>
      <c r="C1194" s="14" t="s">
        <v>2598</v>
      </c>
      <c r="D1194" t="s">
        <v>557</v>
      </c>
      <c r="E1194" t="str">
        <f t="shared" si="18"/>
        <v xml:space="preserve">Ms. Herra Arroyo Gabriela </v>
      </c>
    </row>
    <row r="1195" spans="1:5" x14ac:dyDescent="0.25">
      <c r="A1195" s="14" t="s">
        <v>4871</v>
      </c>
      <c r="B1195" t="s">
        <v>34</v>
      </c>
      <c r="C1195" s="14" t="s">
        <v>1516</v>
      </c>
      <c r="D1195" t="s">
        <v>215</v>
      </c>
      <c r="E1195" t="str">
        <f t="shared" si="18"/>
        <v xml:space="preserve">Ms. Watters Amanda </v>
      </c>
    </row>
    <row r="1196" spans="1:5" x14ac:dyDescent="0.25">
      <c r="A1196" s="14" t="s">
        <v>4872</v>
      </c>
      <c r="B1196" t="s">
        <v>34</v>
      </c>
      <c r="C1196" s="14" t="s">
        <v>1517</v>
      </c>
      <c r="D1196" t="s">
        <v>126</v>
      </c>
      <c r="E1196" t="str">
        <f t="shared" si="18"/>
        <v xml:space="preserve">Ms. Steele-Belkin Dara </v>
      </c>
    </row>
    <row r="1197" spans="1:5" x14ac:dyDescent="0.25">
      <c r="A1197" s="14" t="s">
        <v>4873</v>
      </c>
      <c r="B1197" t="s">
        <v>34</v>
      </c>
      <c r="C1197" s="14" t="s">
        <v>1518</v>
      </c>
      <c r="D1197" t="s">
        <v>3184</v>
      </c>
      <c r="E1197" t="str">
        <f t="shared" si="18"/>
        <v xml:space="preserve">Ms. Christensen Rachelle R </v>
      </c>
    </row>
    <row r="1198" spans="1:5" x14ac:dyDescent="0.25">
      <c r="A1198" s="14" t="s">
        <v>4874</v>
      </c>
      <c r="B1198" t="s">
        <v>34</v>
      </c>
      <c r="C1198" s="14" t="s">
        <v>1519</v>
      </c>
      <c r="D1198" t="s">
        <v>3185</v>
      </c>
      <c r="E1198" t="str">
        <f t="shared" si="18"/>
        <v xml:space="preserve">Ms. Hodge Brenda J </v>
      </c>
    </row>
    <row r="1199" spans="1:5" x14ac:dyDescent="0.25">
      <c r="A1199" s="14" t="s">
        <v>4875</v>
      </c>
      <c r="B1199" t="s">
        <v>37</v>
      </c>
      <c r="C1199" s="14" t="s">
        <v>1520</v>
      </c>
      <c r="D1199" t="s">
        <v>1339</v>
      </c>
      <c r="E1199" t="str">
        <f t="shared" si="18"/>
        <v xml:space="preserve">Mr. Rusterholz Tim </v>
      </c>
    </row>
    <row r="1200" spans="1:5" x14ac:dyDescent="0.25">
      <c r="A1200" s="14" t="s">
        <v>4876</v>
      </c>
      <c r="B1200" t="s">
        <v>37</v>
      </c>
      <c r="C1200" s="14" t="s">
        <v>1521</v>
      </c>
      <c r="D1200" t="s">
        <v>1522</v>
      </c>
      <c r="E1200" t="str">
        <f t="shared" si="18"/>
        <v xml:space="preserve">Mr. Lafrance Sylvain </v>
      </c>
    </row>
    <row r="1201" spans="1:5" x14ac:dyDescent="0.25">
      <c r="A1201" s="14" t="s">
        <v>4877</v>
      </c>
      <c r="B1201" t="s">
        <v>2823</v>
      </c>
      <c r="C1201" s="14" t="s">
        <v>1523</v>
      </c>
      <c r="D1201" t="s">
        <v>3050</v>
      </c>
      <c r="E1201" t="str">
        <f t="shared" si="18"/>
        <v xml:space="preserve">Mrs Hallis .  Lisa M </v>
      </c>
    </row>
    <row r="1202" spans="1:5" x14ac:dyDescent="0.25">
      <c r="A1202" s="14" t="s">
        <v>4878</v>
      </c>
      <c r="B1202" t="s">
        <v>37</v>
      </c>
      <c r="C1202" s="14" t="s">
        <v>1140</v>
      </c>
      <c r="D1202" t="s">
        <v>96</v>
      </c>
      <c r="E1202" t="str">
        <f t="shared" si="18"/>
        <v xml:space="preserve">Mr. Marshall Ryan </v>
      </c>
    </row>
    <row r="1203" spans="1:5" x14ac:dyDescent="0.25">
      <c r="A1203" s="14" t="s">
        <v>4879</v>
      </c>
      <c r="B1203" t="s">
        <v>2823</v>
      </c>
      <c r="C1203" s="14" t="s">
        <v>1524</v>
      </c>
      <c r="D1203" t="s">
        <v>3186</v>
      </c>
      <c r="E1203" t="str">
        <f t="shared" si="18"/>
        <v xml:space="preserve">Mrs Salowitz .  Kaitlin M </v>
      </c>
    </row>
    <row r="1204" spans="1:5" x14ac:dyDescent="0.25">
      <c r="A1204" s="14" t="s">
        <v>4880</v>
      </c>
      <c r="B1204" t="s">
        <v>37</v>
      </c>
      <c r="C1204" s="14" t="s">
        <v>727</v>
      </c>
      <c r="D1204" t="s">
        <v>3187</v>
      </c>
      <c r="E1204" t="str">
        <f t="shared" si="18"/>
        <v xml:space="preserve">Mr. Blake William R. </v>
      </c>
    </row>
    <row r="1205" spans="1:5" x14ac:dyDescent="0.25">
      <c r="A1205" s="14" t="s">
        <v>4881</v>
      </c>
      <c r="B1205" t="s">
        <v>37</v>
      </c>
      <c r="C1205" s="14" t="s">
        <v>1525</v>
      </c>
      <c r="D1205" t="s">
        <v>553</v>
      </c>
      <c r="E1205" t="str">
        <f t="shared" si="18"/>
        <v xml:space="preserve">Mr. Langerak Bruce </v>
      </c>
    </row>
    <row r="1206" spans="1:5" x14ac:dyDescent="0.25">
      <c r="A1206" s="14" t="s">
        <v>4882</v>
      </c>
      <c r="B1206" t="s">
        <v>2823</v>
      </c>
      <c r="C1206" s="14" t="s">
        <v>1526</v>
      </c>
      <c r="D1206" t="s">
        <v>3188</v>
      </c>
      <c r="E1206" t="str">
        <f t="shared" si="18"/>
        <v xml:space="preserve">Mrs Bonilla .  Veronica </v>
      </c>
    </row>
    <row r="1207" spans="1:5" x14ac:dyDescent="0.25">
      <c r="A1207" s="14" t="s">
        <v>4883</v>
      </c>
      <c r="B1207" t="s">
        <v>37</v>
      </c>
      <c r="C1207" s="14" t="s">
        <v>1527</v>
      </c>
      <c r="D1207" t="s">
        <v>1528</v>
      </c>
      <c r="E1207" t="str">
        <f t="shared" si="18"/>
        <v xml:space="preserve">Mr. Ciabattoni Warren </v>
      </c>
    </row>
    <row r="1208" spans="1:5" x14ac:dyDescent="0.25">
      <c r="A1208" s="14" t="s">
        <v>4884</v>
      </c>
      <c r="B1208" t="s">
        <v>2823</v>
      </c>
      <c r="C1208" s="14" t="s">
        <v>2599</v>
      </c>
      <c r="D1208" t="s">
        <v>3189</v>
      </c>
      <c r="E1208" t="str">
        <f t="shared" si="18"/>
        <v xml:space="preserve">Mrs Escanero Palmer .  Daniela </v>
      </c>
    </row>
    <row r="1209" spans="1:5" x14ac:dyDescent="0.25">
      <c r="A1209" s="14" t="s">
        <v>4885</v>
      </c>
      <c r="B1209" t="s">
        <v>34</v>
      </c>
      <c r="C1209" s="14" t="s">
        <v>828</v>
      </c>
      <c r="D1209" t="s">
        <v>3190</v>
      </c>
      <c r="E1209" t="str">
        <f t="shared" si="18"/>
        <v xml:space="preserve">Ms. Lowe Deirdre A </v>
      </c>
    </row>
    <row r="1210" spans="1:5" x14ac:dyDescent="0.25">
      <c r="A1210" s="14" t="s">
        <v>4886</v>
      </c>
      <c r="B1210" t="s">
        <v>37</v>
      </c>
      <c r="C1210" s="14" t="s">
        <v>1529</v>
      </c>
      <c r="D1210" t="s">
        <v>1530</v>
      </c>
      <c r="E1210" t="str">
        <f t="shared" si="18"/>
        <v xml:space="preserve">Mr. Osmark Mathias </v>
      </c>
    </row>
    <row r="1211" spans="1:5" x14ac:dyDescent="0.25">
      <c r="A1211" s="14" t="s">
        <v>4887</v>
      </c>
      <c r="B1211" t="s">
        <v>37</v>
      </c>
      <c r="C1211" s="14" t="s">
        <v>900</v>
      </c>
      <c r="D1211" t="s">
        <v>38</v>
      </c>
      <c r="E1211" t="str">
        <f t="shared" si="18"/>
        <v xml:space="preserve">Mr. Lawson Matthew </v>
      </c>
    </row>
    <row r="1212" spans="1:5" x14ac:dyDescent="0.25">
      <c r="A1212" s="14" t="s">
        <v>4888</v>
      </c>
      <c r="B1212" t="s">
        <v>37</v>
      </c>
      <c r="C1212" s="14" t="s">
        <v>1531</v>
      </c>
      <c r="D1212" t="s">
        <v>1151</v>
      </c>
      <c r="E1212" t="str">
        <f t="shared" si="18"/>
        <v xml:space="preserve">Mr. Warwick Kurt </v>
      </c>
    </row>
    <row r="1213" spans="1:5" x14ac:dyDescent="0.25">
      <c r="A1213" s="14" t="s">
        <v>4889</v>
      </c>
      <c r="B1213" t="s">
        <v>37</v>
      </c>
      <c r="C1213" s="14" t="s">
        <v>1532</v>
      </c>
      <c r="D1213" t="s">
        <v>289</v>
      </c>
      <c r="E1213" t="str">
        <f t="shared" si="18"/>
        <v xml:space="preserve">Mr. Magnuson Samuel </v>
      </c>
    </row>
    <row r="1214" spans="1:5" x14ac:dyDescent="0.25">
      <c r="A1214" s="14" t="s">
        <v>4890</v>
      </c>
      <c r="B1214" t="s">
        <v>2823</v>
      </c>
      <c r="C1214" s="14" t="s">
        <v>1533</v>
      </c>
      <c r="D1214" t="s">
        <v>3021</v>
      </c>
      <c r="E1214" t="str">
        <f t="shared" si="18"/>
        <v xml:space="preserve">Mrs Marsh .  Emily </v>
      </c>
    </row>
    <row r="1215" spans="1:5" x14ac:dyDescent="0.25">
      <c r="A1215" s="14" t="s">
        <v>4891</v>
      </c>
      <c r="B1215" t="s">
        <v>34</v>
      </c>
      <c r="C1215" s="14" t="s">
        <v>1534</v>
      </c>
      <c r="D1215" t="s">
        <v>980</v>
      </c>
      <c r="E1215" t="str">
        <f t="shared" si="18"/>
        <v xml:space="preserve">Ms. Kari Tiffany </v>
      </c>
    </row>
    <row r="1216" spans="1:5" x14ac:dyDescent="0.25">
      <c r="A1216" s="14" t="s">
        <v>4892</v>
      </c>
      <c r="B1216" t="s">
        <v>37</v>
      </c>
      <c r="C1216" s="14" t="s">
        <v>1535</v>
      </c>
      <c r="D1216" t="s">
        <v>3191</v>
      </c>
      <c r="E1216" t="str">
        <f t="shared" si="18"/>
        <v xml:space="preserve">Mr. Standiford Alex F </v>
      </c>
    </row>
    <row r="1217" spans="1:5" x14ac:dyDescent="0.25">
      <c r="A1217" s="14" t="s">
        <v>4893</v>
      </c>
      <c r="B1217" t="s">
        <v>34</v>
      </c>
      <c r="C1217" s="14" t="s">
        <v>1536</v>
      </c>
      <c r="D1217" t="s">
        <v>1537</v>
      </c>
      <c r="E1217" t="str">
        <f t="shared" si="18"/>
        <v xml:space="preserve">Ms. Sherwin Alice </v>
      </c>
    </row>
    <row r="1218" spans="1:5" x14ac:dyDescent="0.25">
      <c r="A1218" s="14" t="s">
        <v>4894</v>
      </c>
      <c r="B1218" t="s">
        <v>34</v>
      </c>
      <c r="C1218" s="14" t="s">
        <v>1044</v>
      </c>
      <c r="D1218" t="s">
        <v>2929</v>
      </c>
      <c r="E1218" t="str">
        <f t="shared" si="18"/>
        <v xml:space="preserve">Ms. Parker Allison M. </v>
      </c>
    </row>
    <row r="1219" spans="1:5" x14ac:dyDescent="0.25">
      <c r="A1219" s="14" t="s">
        <v>4895</v>
      </c>
      <c r="B1219" t="s">
        <v>37</v>
      </c>
      <c r="C1219" s="14" t="s">
        <v>1538</v>
      </c>
      <c r="D1219" t="s">
        <v>3192</v>
      </c>
      <c r="E1219" t="str">
        <f t="shared" ref="E1219:E1282" si="19">CONCATENATE(B1219," ",C1219," ",D1219," ")</f>
        <v xml:space="preserve">Mr. Blekeli Johannes Fiskerstand </v>
      </c>
    </row>
    <row r="1220" spans="1:5" x14ac:dyDescent="0.25">
      <c r="A1220" s="14" t="s">
        <v>4896</v>
      </c>
      <c r="B1220" t="s">
        <v>37</v>
      </c>
      <c r="C1220" s="14" t="s">
        <v>1539</v>
      </c>
      <c r="D1220" t="s">
        <v>49</v>
      </c>
      <c r="E1220" t="str">
        <f t="shared" si="19"/>
        <v xml:space="preserve">Mr. Vangampleare Stephen </v>
      </c>
    </row>
    <row r="1221" spans="1:5" x14ac:dyDescent="0.25">
      <c r="A1221" s="14" t="s">
        <v>4897</v>
      </c>
      <c r="B1221" t="s">
        <v>37</v>
      </c>
      <c r="C1221" s="14" t="s">
        <v>1540</v>
      </c>
      <c r="D1221" t="s">
        <v>3193</v>
      </c>
      <c r="E1221" t="str">
        <f t="shared" si="19"/>
        <v xml:space="preserve">Mr. Hiatt Jon M </v>
      </c>
    </row>
    <row r="1222" spans="1:5" x14ac:dyDescent="0.25">
      <c r="A1222" s="14" t="s">
        <v>4898</v>
      </c>
      <c r="B1222" t="s">
        <v>37</v>
      </c>
      <c r="C1222" s="14" t="s">
        <v>1542</v>
      </c>
      <c r="D1222" t="s">
        <v>1543</v>
      </c>
      <c r="E1222" t="str">
        <f t="shared" si="19"/>
        <v xml:space="preserve">Mr. Tadesse Fasil </v>
      </c>
    </row>
    <row r="1223" spans="1:5" x14ac:dyDescent="0.25">
      <c r="A1223" s="14" t="s">
        <v>4899</v>
      </c>
      <c r="B1223" t="s">
        <v>34</v>
      </c>
      <c r="C1223" s="14" t="s">
        <v>1544</v>
      </c>
      <c r="D1223" t="s">
        <v>3194</v>
      </c>
      <c r="E1223" t="str">
        <f t="shared" si="19"/>
        <v xml:space="preserve">Ms. Jaswell Megan C. </v>
      </c>
    </row>
    <row r="1224" spans="1:5" x14ac:dyDescent="0.25">
      <c r="A1224" s="14" t="s">
        <v>4900</v>
      </c>
      <c r="B1224" t="s">
        <v>34</v>
      </c>
      <c r="C1224" s="14" t="s">
        <v>1545</v>
      </c>
      <c r="D1224" t="s">
        <v>3195</v>
      </c>
      <c r="E1224" t="str">
        <f t="shared" si="19"/>
        <v xml:space="preserve">Ms. Phillips-Cook Lisa J. </v>
      </c>
    </row>
    <row r="1225" spans="1:5" x14ac:dyDescent="0.25">
      <c r="A1225" s="14" t="s">
        <v>4901</v>
      </c>
      <c r="B1225" t="s">
        <v>37</v>
      </c>
      <c r="C1225" s="14" t="s">
        <v>502</v>
      </c>
      <c r="D1225" t="s">
        <v>3196</v>
      </c>
      <c r="E1225" t="str">
        <f t="shared" si="19"/>
        <v xml:space="preserve">Mr. Clark Doron P </v>
      </c>
    </row>
    <row r="1226" spans="1:5" x14ac:dyDescent="0.25">
      <c r="A1226" s="14" t="s">
        <v>4902</v>
      </c>
      <c r="B1226" t="s">
        <v>34</v>
      </c>
      <c r="C1226" s="14" t="s">
        <v>120</v>
      </c>
      <c r="D1226" t="s">
        <v>1546</v>
      </c>
      <c r="E1226" t="str">
        <f t="shared" si="19"/>
        <v xml:space="preserve">Ms. Wang Katharina </v>
      </c>
    </row>
    <row r="1227" spans="1:5" x14ac:dyDescent="0.25">
      <c r="A1227" s="14" t="s">
        <v>4903</v>
      </c>
      <c r="B1227" t="s">
        <v>37</v>
      </c>
      <c r="C1227" s="14" t="s">
        <v>1547</v>
      </c>
      <c r="D1227" t="s">
        <v>1548</v>
      </c>
      <c r="E1227" t="str">
        <f t="shared" si="19"/>
        <v xml:space="preserve">Mr. Desruisseaux Carl </v>
      </c>
    </row>
    <row r="1228" spans="1:5" x14ac:dyDescent="0.25">
      <c r="A1228" s="14" t="s">
        <v>4904</v>
      </c>
      <c r="B1228" t="s">
        <v>34</v>
      </c>
      <c r="C1228" s="14" t="s">
        <v>1549</v>
      </c>
      <c r="D1228" t="s">
        <v>3197</v>
      </c>
      <c r="E1228" t="str">
        <f t="shared" si="19"/>
        <v xml:space="preserve">Ms. Ripp Kelsey J. </v>
      </c>
    </row>
    <row r="1229" spans="1:5" x14ac:dyDescent="0.25">
      <c r="A1229" s="14" t="s">
        <v>4905</v>
      </c>
      <c r="B1229" t="s">
        <v>37</v>
      </c>
      <c r="C1229" s="14" t="s">
        <v>1550</v>
      </c>
      <c r="D1229" t="s">
        <v>3198</v>
      </c>
      <c r="E1229" t="str">
        <f t="shared" si="19"/>
        <v xml:space="preserve">Mr. Harris Stephen A. </v>
      </c>
    </row>
    <row r="1230" spans="1:5" x14ac:dyDescent="0.25">
      <c r="A1230" s="14" t="s">
        <v>4906</v>
      </c>
      <c r="B1230" t="s">
        <v>37</v>
      </c>
      <c r="C1230" s="14" t="s">
        <v>1551</v>
      </c>
      <c r="D1230" t="s">
        <v>423</v>
      </c>
      <c r="E1230" t="str">
        <f t="shared" si="19"/>
        <v xml:space="preserve">Mr. Shafer Dan </v>
      </c>
    </row>
    <row r="1231" spans="1:5" x14ac:dyDescent="0.25">
      <c r="A1231" s="14" t="s">
        <v>4907</v>
      </c>
      <c r="B1231" t="s">
        <v>34</v>
      </c>
      <c r="C1231" s="14" t="s">
        <v>1552</v>
      </c>
      <c r="D1231" t="s">
        <v>3199</v>
      </c>
      <c r="E1231" t="str">
        <f t="shared" si="19"/>
        <v xml:space="preserve">Ms. Hemesath Katie C </v>
      </c>
    </row>
    <row r="1232" spans="1:5" x14ac:dyDescent="0.25">
      <c r="A1232" s="14" t="s">
        <v>4908</v>
      </c>
      <c r="B1232" t="s">
        <v>34</v>
      </c>
      <c r="C1232" s="14" t="s">
        <v>1553</v>
      </c>
      <c r="D1232" t="s">
        <v>3200</v>
      </c>
      <c r="E1232" t="str">
        <f t="shared" si="19"/>
        <v xml:space="preserve">Ms. Vinci Melissa K </v>
      </c>
    </row>
    <row r="1233" spans="1:5" x14ac:dyDescent="0.25">
      <c r="A1233" s="14" t="s">
        <v>4909</v>
      </c>
      <c r="B1233" t="s">
        <v>34</v>
      </c>
      <c r="C1233" s="14" t="s">
        <v>1554</v>
      </c>
      <c r="D1233" t="s">
        <v>3201</v>
      </c>
      <c r="E1233" t="str">
        <f t="shared" si="19"/>
        <v xml:space="preserve">Ms. Diamond-Husmann Kara H </v>
      </c>
    </row>
    <row r="1234" spans="1:5" x14ac:dyDescent="0.25">
      <c r="A1234" s="14" t="s">
        <v>4910</v>
      </c>
      <c r="B1234" t="s">
        <v>37</v>
      </c>
      <c r="C1234" s="14" t="s">
        <v>1555</v>
      </c>
      <c r="D1234" t="s">
        <v>3202</v>
      </c>
      <c r="E1234" t="str">
        <f t="shared" si="19"/>
        <v xml:space="preserve">Mr. Soto Juan Carlos </v>
      </c>
    </row>
    <row r="1235" spans="1:5" x14ac:dyDescent="0.25">
      <c r="A1235" s="14" t="s">
        <v>4911</v>
      </c>
      <c r="B1235" t="s">
        <v>37</v>
      </c>
      <c r="C1235" s="14" t="s">
        <v>1330</v>
      </c>
      <c r="D1235" t="s">
        <v>3203</v>
      </c>
      <c r="E1235" t="str">
        <f t="shared" si="19"/>
        <v xml:space="preserve">Mr. Howard John III </v>
      </c>
    </row>
    <row r="1236" spans="1:5" x14ac:dyDescent="0.25">
      <c r="A1236" s="14" t="s">
        <v>4912</v>
      </c>
      <c r="B1236" t="s">
        <v>2823</v>
      </c>
      <c r="C1236" s="14" t="s">
        <v>51</v>
      </c>
      <c r="D1236" t="s">
        <v>3204</v>
      </c>
      <c r="E1236" t="str">
        <f t="shared" si="19"/>
        <v xml:space="preserve">Mrs Patrick .  Sarah M </v>
      </c>
    </row>
    <row r="1237" spans="1:5" x14ac:dyDescent="0.25">
      <c r="A1237" s="14" t="s">
        <v>4913</v>
      </c>
      <c r="B1237" t="s">
        <v>2823</v>
      </c>
      <c r="C1237" s="14" t="s">
        <v>1556</v>
      </c>
      <c r="D1237" t="s">
        <v>3205</v>
      </c>
      <c r="E1237" t="str">
        <f t="shared" si="19"/>
        <v xml:space="preserve">Mrs Dacko .  Kristin C </v>
      </c>
    </row>
    <row r="1238" spans="1:5" x14ac:dyDescent="0.25">
      <c r="A1238" s="14" t="s">
        <v>4914</v>
      </c>
      <c r="B1238" t="s">
        <v>34</v>
      </c>
      <c r="C1238" s="14" t="s">
        <v>1557</v>
      </c>
      <c r="D1238" t="s">
        <v>3206</v>
      </c>
      <c r="E1238" t="str">
        <f t="shared" si="19"/>
        <v xml:space="preserve">Ms. Glassey Casey M. </v>
      </c>
    </row>
    <row r="1239" spans="1:5" x14ac:dyDescent="0.25">
      <c r="A1239" s="14" t="s">
        <v>4915</v>
      </c>
      <c r="B1239" t="s">
        <v>37</v>
      </c>
      <c r="C1239" s="14" t="s">
        <v>1558</v>
      </c>
      <c r="D1239" t="s">
        <v>289</v>
      </c>
      <c r="E1239" t="str">
        <f t="shared" si="19"/>
        <v xml:space="preserve">Mr. Frechette Samuel </v>
      </c>
    </row>
    <row r="1240" spans="1:5" x14ac:dyDescent="0.25">
      <c r="A1240" s="14" t="s">
        <v>4916</v>
      </c>
      <c r="B1240" t="s">
        <v>37</v>
      </c>
      <c r="C1240" s="14" t="s">
        <v>1559</v>
      </c>
      <c r="D1240" t="s">
        <v>1560</v>
      </c>
      <c r="E1240" t="str">
        <f t="shared" si="19"/>
        <v xml:space="preserve">Mr. Benitez Braulio </v>
      </c>
    </row>
    <row r="1241" spans="1:5" x14ac:dyDescent="0.25">
      <c r="A1241" s="14" t="s">
        <v>4917</v>
      </c>
      <c r="B1241" t="s">
        <v>34</v>
      </c>
      <c r="C1241" s="14" t="s">
        <v>1561</v>
      </c>
      <c r="D1241" t="s">
        <v>1562</v>
      </c>
      <c r="E1241" t="str">
        <f t="shared" si="19"/>
        <v xml:space="preserve">Ms. Gauthier Anne-Marie </v>
      </c>
    </row>
    <row r="1242" spans="1:5" x14ac:dyDescent="0.25">
      <c r="A1242" s="14" t="s">
        <v>4918</v>
      </c>
      <c r="B1242" t="s">
        <v>37</v>
      </c>
      <c r="C1242" s="14" t="s">
        <v>1563</v>
      </c>
      <c r="D1242" t="s">
        <v>3207</v>
      </c>
      <c r="E1242" t="str">
        <f t="shared" si="19"/>
        <v xml:space="preserve">Mr. Fazioli Samuel K. </v>
      </c>
    </row>
    <row r="1243" spans="1:5" x14ac:dyDescent="0.25">
      <c r="A1243" s="14" t="s">
        <v>4919</v>
      </c>
      <c r="B1243" t="s">
        <v>2823</v>
      </c>
      <c r="C1243" s="14" t="s">
        <v>1223</v>
      </c>
      <c r="D1243" t="s">
        <v>3208</v>
      </c>
      <c r="E1243" t="str">
        <f t="shared" si="19"/>
        <v xml:space="preserve">Mrs Chorney .  Yuki </v>
      </c>
    </row>
    <row r="1244" spans="1:5" x14ac:dyDescent="0.25">
      <c r="A1244" s="14" t="s">
        <v>4920</v>
      </c>
      <c r="B1244" t="s">
        <v>37</v>
      </c>
      <c r="C1244" s="14" t="s">
        <v>1564</v>
      </c>
      <c r="D1244" t="s">
        <v>1565</v>
      </c>
      <c r="E1244" t="str">
        <f t="shared" si="19"/>
        <v xml:space="preserve">Mr. Dannenhauer Rafer </v>
      </c>
    </row>
    <row r="1245" spans="1:5" x14ac:dyDescent="0.25">
      <c r="A1245" s="14" t="s">
        <v>4921</v>
      </c>
      <c r="B1245" t="s">
        <v>34</v>
      </c>
      <c r="C1245" s="14" t="s">
        <v>1566</v>
      </c>
      <c r="D1245" t="s">
        <v>1387</v>
      </c>
      <c r="E1245" t="str">
        <f t="shared" si="19"/>
        <v xml:space="preserve">Ms. McComb Claire </v>
      </c>
    </row>
    <row r="1246" spans="1:5" x14ac:dyDescent="0.25">
      <c r="A1246" s="14" t="s">
        <v>4922</v>
      </c>
      <c r="B1246" t="s">
        <v>34</v>
      </c>
      <c r="C1246" s="14" t="s">
        <v>727</v>
      </c>
      <c r="D1246" t="s">
        <v>3209</v>
      </c>
      <c r="E1246" t="str">
        <f t="shared" si="19"/>
        <v xml:space="preserve">Ms. Blake Erynn J. </v>
      </c>
    </row>
    <row r="1247" spans="1:5" x14ac:dyDescent="0.25">
      <c r="A1247" s="14" t="s">
        <v>4923</v>
      </c>
      <c r="B1247" t="s">
        <v>37</v>
      </c>
      <c r="C1247" s="14" t="s">
        <v>1567</v>
      </c>
      <c r="D1247" t="s">
        <v>1568</v>
      </c>
      <c r="E1247" t="str">
        <f t="shared" si="19"/>
        <v xml:space="preserve">Mr. Sambasivam Mahesh </v>
      </c>
    </row>
    <row r="1248" spans="1:5" x14ac:dyDescent="0.25">
      <c r="A1248" s="14" t="s">
        <v>4924</v>
      </c>
      <c r="B1248" t="s">
        <v>37</v>
      </c>
      <c r="C1248" s="14" t="s">
        <v>1569</v>
      </c>
      <c r="D1248" t="s">
        <v>1022</v>
      </c>
      <c r="E1248" t="str">
        <f t="shared" si="19"/>
        <v xml:space="preserve">Mr. Maina Stanley </v>
      </c>
    </row>
    <row r="1249" spans="1:5" x14ac:dyDescent="0.25">
      <c r="A1249" s="14" t="s">
        <v>4925</v>
      </c>
      <c r="B1249" t="s">
        <v>37</v>
      </c>
      <c r="C1249" s="14" t="s">
        <v>1570</v>
      </c>
      <c r="D1249" t="s">
        <v>630</v>
      </c>
      <c r="E1249" t="str">
        <f t="shared" si="19"/>
        <v xml:space="preserve">Mr. Keshian Gregory </v>
      </c>
    </row>
    <row r="1250" spans="1:5" x14ac:dyDescent="0.25">
      <c r="A1250" s="14" t="s">
        <v>4926</v>
      </c>
      <c r="B1250" t="s">
        <v>37</v>
      </c>
      <c r="C1250" s="14" t="s">
        <v>1571</v>
      </c>
      <c r="D1250" t="s">
        <v>76</v>
      </c>
      <c r="E1250" t="str">
        <f t="shared" si="19"/>
        <v xml:space="preserve">Mr. Maas Eric </v>
      </c>
    </row>
    <row r="1251" spans="1:5" x14ac:dyDescent="0.25">
      <c r="A1251" s="14" t="s">
        <v>4927</v>
      </c>
      <c r="B1251" t="s">
        <v>34</v>
      </c>
      <c r="C1251" s="14" t="s">
        <v>1572</v>
      </c>
      <c r="D1251" t="s">
        <v>3210</v>
      </c>
      <c r="E1251" t="str">
        <f t="shared" si="19"/>
        <v xml:space="preserve">Ms. Sinasac Rachel M </v>
      </c>
    </row>
    <row r="1252" spans="1:5" x14ac:dyDescent="0.25">
      <c r="A1252" s="14" t="s">
        <v>4928</v>
      </c>
      <c r="B1252" t="s">
        <v>37</v>
      </c>
      <c r="C1252" s="14" t="s">
        <v>2600</v>
      </c>
      <c r="D1252" t="s">
        <v>1573</v>
      </c>
      <c r="E1252" t="str">
        <f t="shared" si="19"/>
        <v xml:space="preserve">Mr. Van De Kamp Fritz </v>
      </c>
    </row>
    <row r="1253" spans="1:5" x14ac:dyDescent="0.25">
      <c r="A1253" s="14" t="s">
        <v>4929</v>
      </c>
      <c r="B1253" t="s">
        <v>37</v>
      </c>
      <c r="C1253" s="14" t="s">
        <v>1574</v>
      </c>
      <c r="D1253" t="s">
        <v>893</v>
      </c>
      <c r="E1253" t="str">
        <f t="shared" si="19"/>
        <v xml:space="preserve">Mr. Ruffo Brad </v>
      </c>
    </row>
    <row r="1254" spans="1:5" x14ac:dyDescent="0.25">
      <c r="A1254" s="14" t="s">
        <v>4930</v>
      </c>
      <c r="B1254" t="s">
        <v>34</v>
      </c>
      <c r="C1254" s="14" t="s">
        <v>1575</v>
      </c>
      <c r="D1254" t="s">
        <v>3211</v>
      </c>
      <c r="E1254" t="str">
        <f t="shared" si="19"/>
        <v xml:space="preserve">Ms. Long Claire M </v>
      </c>
    </row>
    <row r="1255" spans="1:5" x14ac:dyDescent="0.25">
      <c r="A1255" s="14" t="s">
        <v>4931</v>
      </c>
      <c r="B1255" t="s">
        <v>2823</v>
      </c>
      <c r="C1255" s="14" t="s">
        <v>1576</v>
      </c>
      <c r="D1255" t="s">
        <v>2919</v>
      </c>
      <c r="E1255" t="str">
        <f t="shared" si="19"/>
        <v xml:space="preserve">Mrs Rohde .  Jennifer </v>
      </c>
    </row>
    <row r="1256" spans="1:5" x14ac:dyDescent="0.25">
      <c r="A1256" s="14" t="s">
        <v>4932</v>
      </c>
      <c r="B1256" t="s">
        <v>34</v>
      </c>
      <c r="C1256" s="14" t="s">
        <v>1577</v>
      </c>
      <c r="D1256" t="s">
        <v>3212</v>
      </c>
      <c r="E1256" t="str">
        <f t="shared" si="19"/>
        <v xml:space="preserve">Ms. Bonzi Maria S. </v>
      </c>
    </row>
    <row r="1257" spans="1:5" x14ac:dyDescent="0.25">
      <c r="A1257" s="14" t="s">
        <v>4933</v>
      </c>
      <c r="B1257" t="s">
        <v>34</v>
      </c>
      <c r="C1257" s="14" t="s">
        <v>1578</v>
      </c>
      <c r="D1257" t="s">
        <v>3213</v>
      </c>
      <c r="E1257" t="str">
        <f t="shared" si="19"/>
        <v xml:space="preserve">Ms. Moore Katherine E </v>
      </c>
    </row>
    <row r="1258" spans="1:5" x14ac:dyDescent="0.25">
      <c r="A1258" s="14" t="s">
        <v>4934</v>
      </c>
      <c r="B1258" t="s">
        <v>37</v>
      </c>
      <c r="C1258" s="14" t="s">
        <v>1579</v>
      </c>
      <c r="D1258" t="s">
        <v>276</v>
      </c>
      <c r="E1258" t="str">
        <f t="shared" si="19"/>
        <v xml:space="preserve">Mr. McGrane Michael </v>
      </c>
    </row>
    <row r="1259" spans="1:5" x14ac:dyDescent="0.25">
      <c r="A1259" s="14" t="s">
        <v>4935</v>
      </c>
      <c r="B1259" t="s">
        <v>34</v>
      </c>
      <c r="C1259" s="14" t="s">
        <v>1580</v>
      </c>
      <c r="D1259" t="s">
        <v>1581</v>
      </c>
      <c r="E1259" t="str">
        <f t="shared" si="19"/>
        <v xml:space="preserve">Ms. Stepnowski Roxanne </v>
      </c>
    </row>
    <row r="1260" spans="1:5" x14ac:dyDescent="0.25">
      <c r="A1260" s="14" t="s">
        <v>4936</v>
      </c>
      <c r="B1260" t="s">
        <v>37</v>
      </c>
      <c r="C1260" s="14" t="s">
        <v>1582</v>
      </c>
      <c r="D1260" t="s">
        <v>1583</v>
      </c>
      <c r="E1260" t="str">
        <f t="shared" si="19"/>
        <v xml:space="preserve">Mr. Merkle Israel </v>
      </c>
    </row>
    <row r="1261" spans="1:5" x14ac:dyDescent="0.25">
      <c r="A1261" s="14" t="s">
        <v>4937</v>
      </c>
      <c r="B1261" t="s">
        <v>37</v>
      </c>
      <c r="C1261" s="14" t="s">
        <v>1309</v>
      </c>
      <c r="D1261" t="s">
        <v>1584</v>
      </c>
      <c r="E1261" t="str">
        <f t="shared" si="19"/>
        <v xml:space="preserve">Mr. Schaefer Samalya </v>
      </c>
    </row>
    <row r="1262" spans="1:5" x14ac:dyDescent="0.25">
      <c r="A1262" s="14" t="s">
        <v>4938</v>
      </c>
      <c r="B1262" t="s">
        <v>37</v>
      </c>
      <c r="C1262" s="14" t="s">
        <v>1585</v>
      </c>
      <c r="D1262" t="s">
        <v>419</v>
      </c>
      <c r="E1262" t="str">
        <f t="shared" si="19"/>
        <v xml:space="preserve">Mr. Vigneron Peter </v>
      </c>
    </row>
    <row r="1263" spans="1:5" x14ac:dyDescent="0.25">
      <c r="A1263" s="14" t="s">
        <v>4939</v>
      </c>
      <c r="B1263" t="s">
        <v>34</v>
      </c>
      <c r="C1263" s="14" t="s">
        <v>1586</v>
      </c>
      <c r="D1263" t="s">
        <v>1587</v>
      </c>
      <c r="E1263" t="str">
        <f t="shared" si="19"/>
        <v xml:space="preserve">Ms. Mucci Alicia </v>
      </c>
    </row>
    <row r="1264" spans="1:5" x14ac:dyDescent="0.25">
      <c r="A1264" s="14" t="s">
        <v>4940</v>
      </c>
      <c r="B1264" t="s">
        <v>34</v>
      </c>
      <c r="C1264" s="14" t="s">
        <v>1588</v>
      </c>
      <c r="D1264" t="s">
        <v>3214</v>
      </c>
      <c r="E1264" t="str">
        <f t="shared" si="19"/>
        <v xml:space="preserve">Ms. MacDonald Sarah K. </v>
      </c>
    </row>
    <row r="1265" spans="1:5" x14ac:dyDescent="0.25">
      <c r="A1265" s="14" t="s">
        <v>4941</v>
      </c>
      <c r="B1265" t="s">
        <v>37</v>
      </c>
      <c r="C1265" s="14" t="s">
        <v>1589</v>
      </c>
      <c r="D1265" t="s">
        <v>1590</v>
      </c>
      <c r="E1265" t="str">
        <f t="shared" si="19"/>
        <v xml:space="preserve">Mr. Deng Guomin </v>
      </c>
    </row>
    <row r="1266" spans="1:5" x14ac:dyDescent="0.25">
      <c r="A1266" s="14" t="s">
        <v>4942</v>
      </c>
      <c r="B1266" t="s">
        <v>37</v>
      </c>
      <c r="C1266" s="14" t="s">
        <v>2601</v>
      </c>
      <c r="D1266" t="s">
        <v>1591</v>
      </c>
      <c r="E1266" t="str">
        <f t="shared" si="19"/>
        <v xml:space="preserve">Mr. De Mata Javier </v>
      </c>
    </row>
    <row r="1267" spans="1:5" x14ac:dyDescent="0.25">
      <c r="A1267" s="14" t="s">
        <v>4943</v>
      </c>
      <c r="B1267" t="s">
        <v>37</v>
      </c>
      <c r="C1267" s="14" t="s">
        <v>1592</v>
      </c>
      <c r="D1267" t="s">
        <v>369</v>
      </c>
      <c r="E1267" t="str">
        <f t="shared" si="19"/>
        <v xml:space="preserve">Mr. Strickland Matt </v>
      </c>
    </row>
    <row r="1268" spans="1:5" x14ac:dyDescent="0.25">
      <c r="A1268" s="14" t="s">
        <v>4944</v>
      </c>
      <c r="B1268" t="s">
        <v>37</v>
      </c>
      <c r="C1268" s="14" t="s">
        <v>1593</v>
      </c>
      <c r="D1268" t="s">
        <v>3215</v>
      </c>
      <c r="E1268" t="str">
        <f t="shared" si="19"/>
        <v xml:space="preserve">Mr. Cheney Thomas S </v>
      </c>
    </row>
    <row r="1269" spans="1:5" x14ac:dyDescent="0.25">
      <c r="A1269" s="14" t="s">
        <v>4945</v>
      </c>
      <c r="B1269" t="s">
        <v>34</v>
      </c>
      <c r="C1269" s="14" t="s">
        <v>1594</v>
      </c>
      <c r="D1269" t="s">
        <v>3216</v>
      </c>
      <c r="E1269" t="str">
        <f t="shared" si="19"/>
        <v xml:space="preserve">Ms. Godoy Martha Patricia </v>
      </c>
    </row>
    <row r="1270" spans="1:5" x14ac:dyDescent="0.25">
      <c r="A1270" s="14" t="s">
        <v>4946</v>
      </c>
      <c r="B1270" t="s">
        <v>34</v>
      </c>
      <c r="C1270" s="14" t="s">
        <v>4947</v>
      </c>
      <c r="D1270" t="s">
        <v>1587</v>
      </c>
      <c r="E1270" t="str">
        <f t="shared" si="19"/>
        <v xml:space="preserve">Ms. RIDer Alicia </v>
      </c>
    </row>
    <row r="1271" spans="1:5" x14ac:dyDescent="0.25">
      <c r="A1271" s="14" t="s">
        <v>4948</v>
      </c>
      <c r="B1271" t="s">
        <v>34</v>
      </c>
      <c r="C1271" s="14" t="s">
        <v>340</v>
      </c>
      <c r="D1271" t="s">
        <v>3217</v>
      </c>
      <c r="E1271" t="str">
        <f t="shared" si="19"/>
        <v xml:space="preserve">Ms. Evans Jennifer V. </v>
      </c>
    </row>
    <row r="1272" spans="1:5" x14ac:dyDescent="0.25">
      <c r="A1272" s="14" t="s">
        <v>4949</v>
      </c>
      <c r="B1272" t="s">
        <v>37</v>
      </c>
      <c r="C1272" s="14" t="s">
        <v>273</v>
      </c>
      <c r="D1272" t="s">
        <v>3218</v>
      </c>
      <c r="E1272" t="str">
        <f t="shared" si="19"/>
        <v xml:space="preserve">Mr. Anderson Michael W. </v>
      </c>
    </row>
    <row r="1273" spans="1:5" x14ac:dyDescent="0.25">
      <c r="A1273" s="14" t="s">
        <v>4950</v>
      </c>
      <c r="B1273" t="s">
        <v>37</v>
      </c>
      <c r="C1273" s="14" t="s">
        <v>1595</v>
      </c>
      <c r="D1273" t="s">
        <v>3219</v>
      </c>
      <c r="E1273" t="str">
        <f t="shared" si="19"/>
        <v xml:space="preserve">Mr. Walters Eddie C </v>
      </c>
    </row>
    <row r="1274" spans="1:5" x14ac:dyDescent="0.25">
      <c r="A1274" s="14" t="s">
        <v>4951</v>
      </c>
      <c r="B1274" t="s">
        <v>37</v>
      </c>
      <c r="C1274" s="14" t="s">
        <v>1597</v>
      </c>
      <c r="D1274" t="s">
        <v>3220</v>
      </c>
      <c r="E1274" t="str">
        <f t="shared" si="19"/>
        <v xml:space="preserve">Mr. Leboeuf Maxime M </v>
      </c>
    </row>
    <row r="1275" spans="1:5" x14ac:dyDescent="0.25">
      <c r="A1275" s="14" t="s">
        <v>4952</v>
      </c>
      <c r="B1275" t="s">
        <v>37</v>
      </c>
      <c r="C1275" s="14" t="s">
        <v>1598</v>
      </c>
      <c r="D1275" t="s">
        <v>3221</v>
      </c>
      <c r="E1275" t="str">
        <f t="shared" si="19"/>
        <v xml:space="preserve">Mr. Scheibel Mark D </v>
      </c>
    </row>
    <row r="1276" spans="1:5" x14ac:dyDescent="0.25">
      <c r="A1276" s="14" t="s">
        <v>4953</v>
      </c>
      <c r="B1276" t="s">
        <v>37</v>
      </c>
      <c r="C1276" s="14" t="s">
        <v>1599</v>
      </c>
      <c r="D1276" t="s">
        <v>79</v>
      </c>
      <c r="E1276" t="str">
        <f t="shared" si="19"/>
        <v xml:space="preserve">Mr. Ritter Adam </v>
      </c>
    </row>
    <row r="1277" spans="1:5" x14ac:dyDescent="0.25">
      <c r="A1277" s="14" t="s">
        <v>4954</v>
      </c>
      <c r="B1277" t="s">
        <v>37</v>
      </c>
      <c r="C1277" s="14" t="s">
        <v>1288</v>
      </c>
      <c r="D1277" t="s">
        <v>3222</v>
      </c>
      <c r="E1277" t="str">
        <f t="shared" si="19"/>
        <v xml:space="preserve">Mr. Deeg Justin M </v>
      </c>
    </row>
    <row r="1278" spans="1:5" x14ac:dyDescent="0.25">
      <c r="A1278" s="14" t="s">
        <v>4955</v>
      </c>
      <c r="B1278" t="s">
        <v>34</v>
      </c>
      <c r="C1278" s="14" t="s">
        <v>1600</v>
      </c>
      <c r="D1278" t="s">
        <v>3223</v>
      </c>
      <c r="E1278" t="str">
        <f t="shared" si="19"/>
        <v xml:space="preserve">Ms. Pretot Svetlana V. </v>
      </c>
    </row>
    <row r="1279" spans="1:5" x14ac:dyDescent="0.25">
      <c r="A1279" s="14" t="s">
        <v>4956</v>
      </c>
      <c r="B1279" t="s">
        <v>34</v>
      </c>
      <c r="C1279" s="14" t="s">
        <v>1601</v>
      </c>
      <c r="D1279" t="s">
        <v>3224</v>
      </c>
      <c r="E1279" t="str">
        <f t="shared" si="19"/>
        <v xml:space="preserve">Ms. Willsey Jana L </v>
      </c>
    </row>
    <row r="1280" spans="1:5" x14ac:dyDescent="0.25">
      <c r="A1280" s="14" t="s">
        <v>4957</v>
      </c>
      <c r="B1280" t="s">
        <v>34</v>
      </c>
      <c r="C1280" s="14" t="s">
        <v>1602</v>
      </c>
      <c r="D1280" t="s">
        <v>783</v>
      </c>
      <c r="E1280" t="str">
        <f t="shared" si="19"/>
        <v xml:space="preserve">Ms. Roach Laura </v>
      </c>
    </row>
    <row r="1281" spans="1:5" x14ac:dyDescent="0.25">
      <c r="A1281" s="14" t="s">
        <v>4958</v>
      </c>
      <c r="B1281" t="s">
        <v>37</v>
      </c>
      <c r="C1281" s="14" t="s">
        <v>1603</v>
      </c>
      <c r="D1281" t="s">
        <v>3225</v>
      </c>
      <c r="E1281" t="str">
        <f t="shared" si="19"/>
        <v xml:space="preserve">Mr. Jacobsen Torrey C III </v>
      </c>
    </row>
    <row r="1282" spans="1:5" x14ac:dyDescent="0.25">
      <c r="A1282" s="14" t="s">
        <v>4959</v>
      </c>
      <c r="B1282" t="s">
        <v>37</v>
      </c>
      <c r="C1282" s="14" t="s">
        <v>1604</v>
      </c>
      <c r="D1282" t="s">
        <v>286</v>
      </c>
      <c r="E1282" t="str">
        <f t="shared" si="19"/>
        <v xml:space="preserve">Mr. O'Hora Paul </v>
      </c>
    </row>
    <row r="1283" spans="1:5" x14ac:dyDescent="0.25">
      <c r="A1283" s="14" t="s">
        <v>4960</v>
      </c>
      <c r="B1283" t="s">
        <v>34</v>
      </c>
      <c r="C1283" s="14" t="s">
        <v>1605</v>
      </c>
      <c r="D1283" t="s">
        <v>3226</v>
      </c>
      <c r="E1283" t="str">
        <f t="shared" ref="E1283:E1346" si="20">CONCATENATE(B1283," ",C1283," ",D1283," ")</f>
        <v xml:space="preserve">Ms. Amato Jennifer D. </v>
      </c>
    </row>
    <row r="1284" spans="1:5" x14ac:dyDescent="0.25">
      <c r="A1284" s="14" t="s">
        <v>4961</v>
      </c>
      <c r="B1284" t="s">
        <v>37</v>
      </c>
      <c r="C1284" s="14" t="s">
        <v>424</v>
      </c>
      <c r="D1284" t="s">
        <v>393</v>
      </c>
      <c r="E1284" t="str">
        <f t="shared" si="20"/>
        <v xml:space="preserve">Mr. Reed Erik </v>
      </c>
    </row>
    <row r="1285" spans="1:5" x14ac:dyDescent="0.25">
      <c r="A1285" s="14" t="s">
        <v>4962</v>
      </c>
      <c r="B1285" t="s">
        <v>34</v>
      </c>
      <c r="C1285" s="14" t="s">
        <v>1606</v>
      </c>
      <c r="D1285" t="s">
        <v>3227</v>
      </c>
      <c r="E1285" t="str">
        <f t="shared" si="20"/>
        <v xml:space="preserve">Ms. Wegner Lana J </v>
      </c>
    </row>
    <row r="1286" spans="1:5" x14ac:dyDescent="0.25">
      <c r="A1286" s="14" t="s">
        <v>4963</v>
      </c>
      <c r="B1286" t="s">
        <v>34</v>
      </c>
      <c r="C1286" s="14" t="s">
        <v>1607</v>
      </c>
      <c r="D1286" t="s">
        <v>3228</v>
      </c>
      <c r="E1286" t="str">
        <f t="shared" si="20"/>
        <v xml:space="preserve">Ms. Bokun Rebecca E </v>
      </c>
    </row>
    <row r="1287" spans="1:5" x14ac:dyDescent="0.25">
      <c r="A1287" s="14" t="s">
        <v>4964</v>
      </c>
      <c r="B1287" t="s">
        <v>34</v>
      </c>
      <c r="C1287" s="14" t="s">
        <v>451</v>
      </c>
      <c r="D1287" t="s">
        <v>3229</v>
      </c>
      <c r="E1287" t="str">
        <f t="shared" si="20"/>
        <v xml:space="preserve">Ms. Ainsley Katie M. </v>
      </c>
    </row>
    <row r="1288" spans="1:5" x14ac:dyDescent="0.25">
      <c r="A1288" s="14" t="s">
        <v>4965</v>
      </c>
      <c r="B1288" t="s">
        <v>34</v>
      </c>
      <c r="C1288" s="14" t="s">
        <v>56</v>
      </c>
      <c r="D1288" t="s">
        <v>3230</v>
      </c>
      <c r="E1288" t="str">
        <f t="shared" si="20"/>
        <v xml:space="preserve">Ms. Foster Elizabeth A. </v>
      </c>
    </row>
    <row r="1289" spans="1:5" x14ac:dyDescent="0.25">
      <c r="A1289" s="14" t="s">
        <v>4966</v>
      </c>
      <c r="B1289" t="s">
        <v>34</v>
      </c>
      <c r="C1289" s="14" t="s">
        <v>1608</v>
      </c>
      <c r="D1289" t="s">
        <v>341</v>
      </c>
      <c r="E1289" t="str">
        <f t="shared" si="20"/>
        <v xml:space="preserve">Ms. Overpeck Sarah </v>
      </c>
    </row>
    <row r="1290" spans="1:5" x14ac:dyDescent="0.25">
      <c r="A1290" s="14" t="s">
        <v>4967</v>
      </c>
      <c r="B1290" t="s">
        <v>34</v>
      </c>
      <c r="C1290" s="14" t="s">
        <v>1609</v>
      </c>
      <c r="D1290" t="s">
        <v>3231</v>
      </c>
      <c r="E1290" t="str">
        <f t="shared" si="20"/>
        <v xml:space="preserve">Ms. Levine Annie J. </v>
      </c>
    </row>
    <row r="1291" spans="1:5" x14ac:dyDescent="0.25">
      <c r="A1291" s="14" t="s">
        <v>4968</v>
      </c>
      <c r="B1291" t="s">
        <v>34</v>
      </c>
      <c r="C1291" s="14" t="s">
        <v>708</v>
      </c>
      <c r="D1291" t="s">
        <v>1610</v>
      </c>
      <c r="E1291" t="str">
        <f t="shared" si="20"/>
        <v xml:space="preserve">Ms. Jean Annie </v>
      </c>
    </row>
    <row r="1292" spans="1:5" x14ac:dyDescent="0.25">
      <c r="A1292" s="14" t="s">
        <v>4969</v>
      </c>
      <c r="B1292" t="s">
        <v>34</v>
      </c>
      <c r="C1292" s="14" t="s">
        <v>1611</v>
      </c>
      <c r="D1292" t="s">
        <v>132</v>
      </c>
      <c r="E1292" t="str">
        <f t="shared" si="20"/>
        <v xml:space="preserve">Ms. Wild Lindsey </v>
      </c>
    </row>
    <row r="1293" spans="1:5" x14ac:dyDescent="0.25">
      <c r="A1293" s="14" t="s">
        <v>4970</v>
      </c>
      <c r="B1293" t="s">
        <v>34</v>
      </c>
      <c r="C1293" s="14" t="s">
        <v>1612</v>
      </c>
      <c r="D1293" t="s">
        <v>783</v>
      </c>
      <c r="E1293" t="str">
        <f t="shared" si="20"/>
        <v xml:space="preserve">Ms. Tabor Laura </v>
      </c>
    </row>
    <row r="1294" spans="1:5" x14ac:dyDescent="0.25">
      <c r="A1294" s="14" t="s">
        <v>4971</v>
      </c>
      <c r="B1294" t="s">
        <v>34</v>
      </c>
      <c r="C1294" s="14" t="s">
        <v>1613</v>
      </c>
      <c r="D1294" t="s">
        <v>3232</v>
      </c>
      <c r="E1294" t="str">
        <f t="shared" si="20"/>
        <v xml:space="preserve">Ms. Steffen Amy T </v>
      </c>
    </row>
    <row r="1295" spans="1:5" x14ac:dyDescent="0.25">
      <c r="A1295" s="14" t="s">
        <v>4972</v>
      </c>
      <c r="B1295" t="s">
        <v>34</v>
      </c>
      <c r="C1295" s="14" t="s">
        <v>1614</v>
      </c>
      <c r="D1295" t="s">
        <v>3233</v>
      </c>
      <c r="E1295" t="str">
        <f t="shared" si="20"/>
        <v xml:space="preserve">Ms. Tadich Katarina D </v>
      </c>
    </row>
    <row r="1296" spans="1:5" x14ac:dyDescent="0.25">
      <c r="A1296" s="14" t="s">
        <v>4973</v>
      </c>
      <c r="B1296" t="s">
        <v>37</v>
      </c>
      <c r="C1296" s="14" t="s">
        <v>1615</v>
      </c>
      <c r="D1296" t="s">
        <v>1616</v>
      </c>
      <c r="E1296" t="str">
        <f t="shared" si="20"/>
        <v xml:space="preserve">Mr. Christenson B.j. </v>
      </c>
    </row>
    <row r="1297" spans="1:5" x14ac:dyDescent="0.25">
      <c r="A1297" s="14" t="s">
        <v>4974</v>
      </c>
      <c r="B1297" t="s">
        <v>34</v>
      </c>
      <c r="C1297" s="14" t="s">
        <v>1617</v>
      </c>
      <c r="D1297" t="s">
        <v>854</v>
      </c>
      <c r="E1297" t="str">
        <f t="shared" si="20"/>
        <v xml:space="preserve">Ms. Shell Alison </v>
      </c>
    </row>
    <row r="1298" spans="1:5" x14ac:dyDescent="0.25">
      <c r="A1298" s="14" t="s">
        <v>4975</v>
      </c>
      <c r="B1298" t="s">
        <v>37</v>
      </c>
      <c r="C1298" s="14" t="s">
        <v>1618</v>
      </c>
      <c r="D1298" t="s">
        <v>3234</v>
      </c>
      <c r="E1298" t="str">
        <f t="shared" si="20"/>
        <v xml:space="preserve">Mr. Rao Neil K. </v>
      </c>
    </row>
    <row r="1299" spans="1:5" x14ac:dyDescent="0.25">
      <c r="A1299" s="14" t="s">
        <v>4976</v>
      </c>
      <c r="B1299" t="s">
        <v>2823</v>
      </c>
      <c r="C1299" s="14" t="s">
        <v>913</v>
      </c>
      <c r="D1299" t="s">
        <v>3235</v>
      </c>
      <c r="E1299" t="str">
        <f t="shared" si="20"/>
        <v xml:space="preserve">Mrs Myers .  Anne Hunter </v>
      </c>
    </row>
    <row r="1300" spans="1:5" x14ac:dyDescent="0.25">
      <c r="A1300" s="14" t="s">
        <v>4977</v>
      </c>
      <c r="B1300" t="s">
        <v>34</v>
      </c>
      <c r="C1300" s="14" t="s">
        <v>1410</v>
      </c>
      <c r="D1300" t="s">
        <v>910</v>
      </c>
      <c r="E1300" t="str">
        <f t="shared" si="20"/>
        <v xml:space="preserve">Ms. McLean Sandra </v>
      </c>
    </row>
    <row r="1301" spans="1:5" x14ac:dyDescent="0.25">
      <c r="A1301" s="14" t="s">
        <v>4978</v>
      </c>
      <c r="B1301" t="s">
        <v>37</v>
      </c>
      <c r="C1301" s="14" t="s">
        <v>1619</v>
      </c>
      <c r="D1301" t="s">
        <v>102</v>
      </c>
      <c r="E1301" t="str">
        <f t="shared" si="20"/>
        <v xml:space="preserve">Mr. Gomez Robert </v>
      </c>
    </row>
    <row r="1302" spans="1:5" x14ac:dyDescent="0.25">
      <c r="A1302" s="14" t="s">
        <v>4979</v>
      </c>
      <c r="B1302" t="s">
        <v>37</v>
      </c>
      <c r="C1302" s="14" t="s">
        <v>1620</v>
      </c>
      <c r="D1302" t="s">
        <v>1621</v>
      </c>
      <c r="E1302" t="str">
        <f t="shared" si="20"/>
        <v xml:space="preserve">Mr. Hemingway Rodney </v>
      </c>
    </row>
    <row r="1303" spans="1:5" x14ac:dyDescent="0.25">
      <c r="A1303" s="14" t="s">
        <v>4980</v>
      </c>
      <c r="B1303" t="s">
        <v>37</v>
      </c>
      <c r="C1303" s="14" t="s">
        <v>1622</v>
      </c>
      <c r="D1303" t="s">
        <v>3236</v>
      </c>
      <c r="E1303" t="str">
        <f t="shared" si="20"/>
        <v xml:space="preserve">Mr. Pett Carl R </v>
      </c>
    </row>
    <row r="1304" spans="1:5" x14ac:dyDescent="0.25">
      <c r="A1304" s="14" t="s">
        <v>4981</v>
      </c>
      <c r="B1304" t="s">
        <v>37</v>
      </c>
      <c r="C1304" s="14" t="s">
        <v>1623</v>
      </c>
      <c r="D1304" t="s">
        <v>1624</v>
      </c>
      <c r="E1304" t="str">
        <f t="shared" si="20"/>
        <v xml:space="preserve">Mr. Meingast Maximilian </v>
      </c>
    </row>
    <row r="1305" spans="1:5" x14ac:dyDescent="0.25">
      <c r="A1305" s="14" t="s">
        <v>4982</v>
      </c>
      <c r="B1305" t="s">
        <v>37</v>
      </c>
      <c r="C1305" s="14" t="s">
        <v>1625</v>
      </c>
      <c r="D1305" t="s">
        <v>393</v>
      </c>
      <c r="E1305" t="str">
        <f t="shared" si="20"/>
        <v xml:space="preserve">Mr. McCarthy Erik </v>
      </c>
    </row>
    <row r="1306" spans="1:5" x14ac:dyDescent="0.25">
      <c r="A1306" s="14" t="s">
        <v>4983</v>
      </c>
      <c r="B1306" t="s">
        <v>37</v>
      </c>
      <c r="C1306" s="14" t="s">
        <v>1626</v>
      </c>
      <c r="D1306" t="s">
        <v>356</v>
      </c>
      <c r="E1306" t="str">
        <f t="shared" si="20"/>
        <v xml:space="preserve">Mr. Boyle Christopher </v>
      </c>
    </row>
    <row r="1307" spans="1:5" x14ac:dyDescent="0.25">
      <c r="A1307" s="14" t="s">
        <v>4984</v>
      </c>
      <c r="B1307" t="s">
        <v>37</v>
      </c>
      <c r="C1307" s="14" t="s">
        <v>1627</v>
      </c>
      <c r="D1307" t="s">
        <v>1628</v>
      </c>
      <c r="E1307" t="str">
        <f t="shared" si="20"/>
        <v xml:space="preserve">Mr. Gundersen Eirik </v>
      </c>
    </row>
    <row r="1308" spans="1:5" x14ac:dyDescent="0.25">
      <c r="A1308" s="14" t="s">
        <v>4985</v>
      </c>
      <c r="B1308" t="s">
        <v>37</v>
      </c>
      <c r="C1308" s="14" t="s">
        <v>1629</v>
      </c>
      <c r="D1308" t="s">
        <v>1630</v>
      </c>
      <c r="E1308" t="str">
        <f t="shared" si="20"/>
        <v xml:space="preserve">Mr. Wolswinkel Rik </v>
      </c>
    </row>
    <row r="1309" spans="1:5" x14ac:dyDescent="0.25">
      <c r="A1309" s="14" t="s">
        <v>4986</v>
      </c>
      <c r="B1309" t="s">
        <v>37</v>
      </c>
      <c r="C1309" s="14" t="s">
        <v>1631</v>
      </c>
      <c r="D1309" t="s">
        <v>3018</v>
      </c>
      <c r="E1309" t="str">
        <f t="shared" si="20"/>
        <v xml:space="preserve">Mr. Bomberger Matthew R </v>
      </c>
    </row>
    <row r="1310" spans="1:5" x14ac:dyDescent="0.25">
      <c r="A1310" s="14" t="s">
        <v>4987</v>
      </c>
      <c r="B1310" t="s">
        <v>37</v>
      </c>
      <c r="C1310" s="14" t="s">
        <v>525</v>
      </c>
      <c r="D1310" t="s">
        <v>3237</v>
      </c>
      <c r="E1310" t="str">
        <f t="shared" si="20"/>
        <v xml:space="preserve">Mr. Roy Daniel G </v>
      </c>
    </row>
    <row r="1311" spans="1:5" x14ac:dyDescent="0.25">
      <c r="A1311" s="14" t="s">
        <v>4988</v>
      </c>
      <c r="B1311" t="s">
        <v>37</v>
      </c>
      <c r="C1311" s="14" t="s">
        <v>1632</v>
      </c>
      <c r="D1311" t="s">
        <v>1633</v>
      </c>
      <c r="E1311" t="str">
        <f t="shared" si="20"/>
        <v xml:space="preserve">Mr. Lapierre Yannick </v>
      </c>
    </row>
    <row r="1312" spans="1:5" x14ac:dyDescent="0.25">
      <c r="A1312" s="14" t="s">
        <v>4989</v>
      </c>
      <c r="B1312" t="s">
        <v>37</v>
      </c>
      <c r="C1312" s="14" t="s">
        <v>1634</v>
      </c>
      <c r="D1312" t="s">
        <v>3238</v>
      </c>
      <c r="E1312" t="str">
        <f t="shared" si="20"/>
        <v xml:space="preserve">Mr. Beaty Sean R </v>
      </c>
    </row>
    <row r="1313" spans="1:5" x14ac:dyDescent="0.25">
      <c r="A1313" s="14" t="s">
        <v>4990</v>
      </c>
      <c r="B1313" t="s">
        <v>37</v>
      </c>
      <c r="C1313" s="14" t="s">
        <v>1635</v>
      </c>
      <c r="D1313" t="s">
        <v>419</v>
      </c>
      <c r="E1313" t="str">
        <f t="shared" si="20"/>
        <v xml:space="preserve">Mr. Hammer Peter </v>
      </c>
    </row>
    <row r="1314" spans="1:5" x14ac:dyDescent="0.25">
      <c r="A1314" s="14" t="s">
        <v>4991</v>
      </c>
      <c r="B1314" t="s">
        <v>34</v>
      </c>
      <c r="C1314" s="14" t="s">
        <v>1636</v>
      </c>
      <c r="D1314" t="s">
        <v>3239</v>
      </c>
      <c r="E1314" t="str">
        <f t="shared" si="20"/>
        <v xml:space="preserve">Ms. Randolph Sara A. </v>
      </c>
    </row>
    <row r="1315" spans="1:5" x14ac:dyDescent="0.25">
      <c r="A1315" s="14" t="s">
        <v>4992</v>
      </c>
      <c r="B1315" t="s">
        <v>34</v>
      </c>
      <c r="C1315" s="14" t="s">
        <v>1637</v>
      </c>
      <c r="D1315" t="s">
        <v>2730</v>
      </c>
      <c r="E1315" t="str">
        <f t="shared" si="20"/>
        <v xml:space="preserve">Ms. Masterson Erin C. </v>
      </c>
    </row>
    <row r="1316" spans="1:5" x14ac:dyDescent="0.25">
      <c r="A1316" s="14" t="s">
        <v>4993</v>
      </c>
      <c r="B1316" t="s">
        <v>37</v>
      </c>
      <c r="C1316" s="14" t="s">
        <v>1638</v>
      </c>
      <c r="D1316" t="s">
        <v>1639</v>
      </c>
      <c r="E1316" t="str">
        <f t="shared" si="20"/>
        <v xml:space="preserve">Mr. Friess Thibaud </v>
      </c>
    </row>
    <row r="1317" spans="1:5" x14ac:dyDescent="0.25">
      <c r="A1317" s="14" t="s">
        <v>4994</v>
      </c>
      <c r="B1317" t="s">
        <v>34</v>
      </c>
      <c r="C1317" s="14" t="s">
        <v>1640</v>
      </c>
      <c r="D1317" t="s">
        <v>744</v>
      </c>
      <c r="E1317" t="str">
        <f t="shared" si="20"/>
        <v xml:space="preserve">Ms. Mantoni Lisa </v>
      </c>
    </row>
    <row r="1318" spans="1:5" x14ac:dyDescent="0.25">
      <c r="A1318" s="14" t="s">
        <v>4995</v>
      </c>
      <c r="B1318" t="s">
        <v>34</v>
      </c>
      <c r="C1318" s="14" t="s">
        <v>1641</v>
      </c>
      <c r="D1318" t="s">
        <v>3240</v>
      </c>
      <c r="E1318" t="str">
        <f t="shared" si="20"/>
        <v xml:space="preserve">Ms. Bodeen Gretchen K. </v>
      </c>
    </row>
    <row r="1319" spans="1:5" x14ac:dyDescent="0.25">
      <c r="A1319" s="14" t="s">
        <v>4996</v>
      </c>
      <c r="B1319" t="s">
        <v>34</v>
      </c>
      <c r="C1319" s="14" t="s">
        <v>1643</v>
      </c>
      <c r="D1319" t="s">
        <v>1644</v>
      </c>
      <c r="E1319" t="str">
        <f t="shared" si="20"/>
        <v xml:space="preserve">Ms. McPherson Martina </v>
      </c>
    </row>
    <row r="1320" spans="1:5" x14ac:dyDescent="0.25">
      <c r="A1320" s="14" t="s">
        <v>4997</v>
      </c>
      <c r="B1320" t="s">
        <v>37</v>
      </c>
      <c r="C1320" s="14" t="s">
        <v>1645</v>
      </c>
      <c r="D1320" t="s">
        <v>3241</v>
      </c>
      <c r="E1320" t="str">
        <f t="shared" si="20"/>
        <v xml:space="preserve">Mr. Palko Dustin J </v>
      </c>
    </row>
    <row r="1321" spans="1:5" x14ac:dyDescent="0.25">
      <c r="A1321" s="14" t="s">
        <v>4998</v>
      </c>
      <c r="B1321" t="s">
        <v>34</v>
      </c>
      <c r="C1321" s="14" t="s">
        <v>1646</v>
      </c>
      <c r="D1321" t="s">
        <v>42</v>
      </c>
      <c r="E1321" t="str">
        <f t="shared" si="20"/>
        <v xml:space="preserve">Ms. Breathitt Kelsey </v>
      </c>
    </row>
    <row r="1322" spans="1:5" x14ac:dyDescent="0.25">
      <c r="A1322" s="14" t="s">
        <v>4999</v>
      </c>
      <c r="B1322" t="s">
        <v>37</v>
      </c>
      <c r="C1322" s="14" t="s">
        <v>1647</v>
      </c>
      <c r="D1322" t="s">
        <v>3242</v>
      </c>
      <c r="E1322" t="str">
        <f t="shared" si="20"/>
        <v xml:space="preserve">Mr. Evora Daniel V. </v>
      </c>
    </row>
    <row r="1323" spans="1:5" x14ac:dyDescent="0.25">
      <c r="A1323" s="14" t="s">
        <v>5000</v>
      </c>
      <c r="B1323" t="s">
        <v>34</v>
      </c>
      <c r="C1323" s="14" t="s">
        <v>1648</v>
      </c>
      <c r="D1323" t="s">
        <v>1649</v>
      </c>
      <c r="E1323" t="str">
        <f t="shared" si="20"/>
        <v xml:space="preserve">Ms. Fischer Saeger </v>
      </c>
    </row>
    <row r="1324" spans="1:5" x14ac:dyDescent="0.25">
      <c r="A1324" s="14" t="s">
        <v>5001</v>
      </c>
      <c r="B1324" t="s">
        <v>34</v>
      </c>
      <c r="C1324" s="14" t="s">
        <v>1650</v>
      </c>
      <c r="D1324" t="s">
        <v>1651</v>
      </c>
      <c r="E1324" t="str">
        <f t="shared" si="20"/>
        <v xml:space="preserve">Ms. Deba Buzunesh </v>
      </c>
    </row>
    <row r="1325" spans="1:5" x14ac:dyDescent="0.25">
      <c r="A1325" s="14" t="s">
        <v>5002</v>
      </c>
      <c r="B1325" t="s">
        <v>34</v>
      </c>
      <c r="C1325" s="14" t="s">
        <v>1652</v>
      </c>
      <c r="D1325" t="s">
        <v>1653</v>
      </c>
      <c r="E1325" t="str">
        <f t="shared" si="20"/>
        <v xml:space="preserve">Ms. Leloup Mirte </v>
      </c>
    </row>
    <row r="1326" spans="1:5" x14ac:dyDescent="0.25">
      <c r="A1326" s="14" t="s">
        <v>5003</v>
      </c>
      <c r="B1326" t="s">
        <v>34</v>
      </c>
      <c r="C1326" s="14" t="s">
        <v>1654</v>
      </c>
      <c r="D1326" t="s">
        <v>146</v>
      </c>
      <c r="E1326" t="str">
        <f t="shared" si="20"/>
        <v xml:space="preserve">Ms. Labare Megan </v>
      </c>
    </row>
    <row r="1327" spans="1:5" x14ac:dyDescent="0.25">
      <c r="A1327" s="14" t="s">
        <v>5004</v>
      </c>
      <c r="B1327" t="s">
        <v>34</v>
      </c>
      <c r="C1327" s="14" t="s">
        <v>1655</v>
      </c>
      <c r="D1327" t="s">
        <v>3243</v>
      </c>
      <c r="E1327" t="str">
        <f t="shared" si="20"/>
        <v xml:space="preserve">Ms. Arouca Kerry A. </v>
      </c>
    </row>
    <row r="1328" spans="1:5" x14ac:dyDescent="0.25">
      <c r="A1328" s="14" t="s">
        <v>5005</v>
      </c>
      <c r="B1328" t="s">
        <v>34</v>
      </c>
      <c r="C1328" s="14" t="s">
        <v>1657</v>
      </c>
      <c r="D1328" t="s">
        <v>740</v>
      </c>
      <c r="E1328" t="str">
        <f t="shared" si="20"/>
        <v xml:space="preserve">Ms. Reese Kristin </v>
      </c>
    </row>
    <row r="1329" spans="1:5" x14ac:dyDescent="0.25">
      <c r="A1329" s="14" t="s">
        <v>5006</v>
      </c>
      <c r="B1329" t="s">
        <v>37</v>
      </c>
      <c r="C1329" s="14" t="s">
        <v>1658</v>
      </c>
      <c r="D1329" t="s">
        <v>3244</v>
      </c>
      <c r="E1329" t="str">
        <f t="shared" si="20"/>
        <v xml:space="preserve">Mr. McCloskey Christopher R. </v>
      </c>
    </row>
    <row r="1330" spans="1:5" x14ac:dyDescent="0.25">
      <c r="A1330" s="14" t="s">
        <v>5007</v>
      </c>
      <c r="B1330" t="s">
        <v>2823</v>
      </c>
      <c r="C1330" s="14" t="s">
        <v>1659</v>
      </c>
      <c r="D1330" t="s">
        <v>3245</v>
      </c>
      <c r="E1330" t="str">
        <f t="shared" si="20"/>
        <v xml:space="preserve">Mrs Tedsen .  Elizabeth A </v>
      </c>
    </row>
    <row r="1331" spans="1:5" x14ac:dyDescent="0.25">
      <c r="A1331" s="14" t="s">
        <v>5008</v>
      </c>
      <c r="B1331" t="s">
        <v>37</v>
      </c>
      <c r="C1331" s="14" t="s">
        <v>1660</v>
      </c>
      <c r="D1331" t="s">
        <v>124</v>
      </c>
      <c r="E1331" t="str">
        <f t="shared" si="20"/>
        <v xml:space="preserve">Mr. Koehlinger Andrew </v>
      </c>
    </row>
    <row r="1332" spans="1:5" x14ac:dyDescent="0.25">
      <c r="A1332" s="14" t="s">
        <v>5009</v>
      </c>
      <c r="B1332" t="s">
        <v>34</v>
      </c>
      <c r="C1332" s="14" t="s">
        <v>1661</v>
      </c>
      <c r="D1332" t="s">
        <v>2828</v>
      </c>
      <c r="E1332" t="str">
        <f t="shared" si="20"/>
        <v xml:space="preserve">Ms. Pielechaty Dawn M. </v>
      </c>
    </row>
    <row r="1333" spans="1:5" x14ac:dyDescent="0.25">
      <c r="A1333" s="14" t="s">
        <v>5010</v>
      </c>
      <c r="B1333" t="s">
        <v>37</v>
      </c>
      <c r="C1333" s="14" t="s">
        <v>1662</v>
      </c>
      <c r="D1333" t="s">
        <v>3246</v>
      </c>
      <c r="E1333" t="str">
        <f t="shared" si="20"/>
        <v xml:space="preserve">Mr. Korhonen Jonathan P </v>
      </c>
    </row>
    <row r="1334" spans="1:5" x14ac:dyDescent="0.25">
      <c r="A1334" s="14" t="s">
        <v>5011</v>
      </c>
      <c r="B1334" t="s">
        <v>2823</v>
      </c>
      <c r="C1334" s="14" t="s">
        <v>1663</v>
      </c>
      <c r="D1334" t="s">
        <v>3247</v>
      </c>
      <c r="E1334" t="str">
        <f t="shared" si="20"/>
        <v xml:space="preserve">Mrs Kehr .  Gina </v>
      </c>
    </row>
    <row r="1335" spans="1:5" x14ac:dyDescent="0.25">
      <c r="A1335" s="14" t="s">
        <v>5012</v>
      </c>
      <c r="B1335" t="s">
        <v>37</v>
      </c>
      <c r="C1335" s="14" t="s">
        <v>1664</v>
      </c>
      <c r="D1335" t="s">
        <v>1665</v>
      </c>
      <c r="E1335" t="str">
        <f t="shared" si="20"/>
        <v xml:space="preserve">Mr. Montagna Dino </v>
      </c>
    </row>
    <row r="1336" spans="1:5" x14ac:dyDescent="0.25">
      <c r="A1336" s="14" t="s">
        <v>5013</v>
      </c>
      <c r="B1336" t="s">
        <v>37</v>
      </c>
      <c r="C1336" s="14" t="s">
        <v>1666</v>
      </c>
      <c r="D1336" t="s">
        <v>1667</v>
      </c>
      <c r="E1336" t="str">
        <f t="shared" si="20"/>
        <v xml:space="preserve">Mr. M√ºller Jan </v>
      </c>
    </row>
    <row r="1337" spans="1:5" x14ac:dyDescent="0.25">
      <c r="A1337" s="14" t="s">
        <v>5014</v>
      </c>
      <c r="B1337" t="s">
        <v>37</v>
      </c>
      <c r="C1337" s="14" t="s">
        <v>45</v>
      </c>
      <c r="D1337" t="s">
        <v>3248</v>
      </c>
      <c r="E1337" t="str">
        <f t="shared" si="20"/>
        <v xml:space="preserve">Mr. Baker Jonathan E. </v>
      </c>
    </row>
    <row r="1338" spans="1:5" x14ac:dyDescent="0.25">
      <c r="A1338" s="14" t="s">
        <v>5015</v>
      </c>
      <c r="B1338" t="s">
        <v>37</v>
      </c>
      <c r="C1338" s="14" t="s">
        <v>5016</v>
      </c>
      <c r="D1338" t="s">
        <v>3249</v>
      </c>
      <c r="E1338" t="str">
        <f t="shared" si="20"/>
        <v xml:space="preserve">Mr. SIDebottom Mark A </v>
      </c>
    </row>
    <row r="1339" spans="1:5" x14ac:dyDescent="0.25">
      <c r="A1339" s="14" t="s">
        <v>5017</v>
      </c>
      <c r="B1339" t="s">
        <v>2823</v>
      </c>
      <c r="C1339" s="14" t="s">
        <v>149</v>
      </c>
      <c r="D1339" t="s">
        <v>3250</v>
      </c>
      <c r="E1339" t="str">
        <f t="shared" si="20"/>
        <v xml:space="preserve">Mrs Johnson .  Mary </v>
      </c>
    </row>
    <row r="1340" spans="1:5" x14ac:dyDescent="0.25">
      <c r="A1340" s="14" t="s">
        <v>5018</v>
      </c>
      <c r="B1340" t="s">
        <v>37</v>
      </c>
      <c r="C1340" s="14" t="s">
        <v>1668</v>
      </c>
      <c r="D1340" t="s">
        <v>289</v>
      </c>
      <c r="E1340" t="str">
        <f t="shared" si="20"/>
        <v xml:space="preserve">Mr. Morris Samuel </v>
      </c>
    </row>
    <row r="1341" spans="1:5" x14ac:dyDescent="0.25">
      <c r="A1341" s="14" t="s">
        <v>5019</v>
      </c>
      <c r="B1341" t="s">
        <v>37</v>
      </c>
      <c r="C1341" s="14" t="s">
        <v>1669</v>
      </c>
      <c r="D1341" t="s">
        <v>3251</v>
      </c>
      <c r="E1341" t="str">
        <f t="shared" si="20"/>
        <v xml:space="preserve">Mr. Chaisson Stan J </v>
      </c>
    </row>
    <row r="1342" spans="1:5" x14ac:dyDescent="0.25">
      <c r="A1342" s="14" t="s">
        <v>5020</v>
      </c>
      <c r="B1342" t="s">
        <v>2823</v>
      </c>
      <c r="C1342" s="14" t="s">
        <v>1670</v>
      </c>
      <c r="D1342" t="s">
        <v>3252</v>
      </c>
      <c r="E1342" t="str">
        <f t="shared" si="20"/>
        <v xml:space="preserve">Mrs Pigott .  Jessica L. </v>
      </c>
    </row>
    <row r="1343" spans="1:5" x14ac:dyDescent="0.25">
      <c r="A1343" s="14" t="s">
        <v>5021</v>
      </c>
      <c r="B1343" t="s">
        <v>34</v>
      </c>
      <c r="C1343" s="14" t="s">
        <v>1671</v>
      </c>
      <c r="D1343" t="s">
        <v>1672</v>
      </c>
      <c r="E1343" t="str">
        <f t="shared" si="20"/>
        <v xml:space="preserve">Ms. Cochrane Krysta </v>
      </c>
    </row>
    <row r="1344" spans="1:5" x14ac:dyDescent="0.25">
      <c r="A1344" s="14" t="s">
        <v>5022</v>
      </c>
      <c r="B1344" t="s">
        <v>2823</v>
      </c>
      <c r="C1344" s="14" t="s">
        <v>1673</v>
      </c>
      <c r="D1344" t="s">
        <v>3253</v>
      </c>
      <c r="E1344" t="str">
        <f t="shared" si="20"/>
        <v xml:space="preserve">Mrs Armitage .  Natascia </v>
      </c>
    </row>
    <row r="1345" spans="1:5" x14ac:dyDescent="0.25">
      <c r="A1345" s="14" t="s">
        <v>5023</v>
      </c>
      <c r="B1345" t="s">
        <v>34</v>
      </c>
      <c r="C1345" s="14" t="s">
        <v>1674</v>
      </c>
      <c r="D1345" t="s">
        <v>656</v>
      </c>
      <c r="E1345" t="str">
        <f t="shared" si="20"/>
        <v xml:space="preserve">Ms. Shen Jenny </v>
      </c>
    </row>
    <row r="1346" spans="1:5" x14ac:dyDescent="0.25">
      <c r="A1346" s="14" t="s">
        <v>5024</v>
      </c>
      <c r="B1346" t="s">
        <v>37</v>
      </c>
      <c r="C1346" s="14" t="s">
        <v>1675</v>
      </c>
      <c r="D1346" t="s">
        <v>201</v>
      </c>
      <c r="E1346" t="str">
        <f t="shared" si="20"/>
        <v xml:space="preserve">Mr. O'Kelly Brian </v>
      </c>
    </row>
    <row r="1347" spans="1:5" x14ac:dyDescent="0.25">
      <c r="A1347" s="14" t="s">
        <v>5025</v>
      </c>
      <c r="B1347" t="s">
        <v>34</v>
      </c>
      <c r="C1347" s="14" t="s">
        <v>1676</v>
      </c>
      <c r="D1347" t="s">
        <v>919</v>
      </c>
      <c r="E1347" t="str">
        <f t="shared" ref="E1347:E1410" si="21">CONCATENATE(B1347," ",C1347," ",D1347," ")</f>
        <v xml:space="preserve">Ms. Huff Monica </v>
      </c>
    </row>
    <row r="1348" spans="1:5" x14ac:dyDescent="0.25">
      <c r="A1348" s="14" t="s">
        <v>5026</v>
      </c>
      <c r="B1348" t="s">
        <v>37</v>
      </c>
      <c r="C1348" s="14" t="s">
        <v>1677</v>
      </c>
      <c r="D1348" t="s">
        <v>331</v>
      </c>
      <c r="E1348" t="str">
        <f t="shared" si="21"/>
        <v xml:space="preserve">Mr. Dye Tyler </v>
      </c>
    </row>
    <row r="1349" spans="1:5" x14ac:dyDescent="0.25">
      <c r="A1349" s="14" t="s">
        <v>5027</v>
      </c>
      <c r="B1349" t="s">
        <v>34</v>
      </c>
      <c r="C1349" s="14" t="s">
        <v>1678</v>
      </c>
      <c r="D1349" t="s">
        <v>3254</v>
      </c>
      <c r="E1349" t="str">
        <f t="shared" si="21"/>
        <v xml:space="preserve">Ms. Willard Kelly C </v>
      </c>
    </row>
    <row r="1350" spans="1:5" x14ac:dyDescent="0.25">
      <c r="A1350" s="14" t="s">
        <v>5028</v>
      </c>
      <c r="B1350" t="s">
        <v>2823</v>
      </c>
      <c r="C1350" s="14" t="s">
        <v>1679</v>
      </c>
      <c r="D1350" t="s">
        <v>3021</v>
      </c>
      <c r="E1350" t="str">
        <f t="shared" si="21"/>
        <v xml:space="preserve">Mrs D'Addario .  Emily </v>
      </c>
    </row>
    <row r="1351" spans="1:5" x14ac:dyDescent="0.25">
      <c r="A1351" s="14" t="s">
        <v>5029</v>
      </c>
      <c r="B1351" t="s">
        <v>37</v>
      </c>
      <c r="C1351" s="14" t="s">
        <v>1680</v>
      </c>
      <c r="D1351" t="s">
        <v>3255</v>
      </c>
      <c r="E1351" t="str">
        <f t="shared" si="21"/>
        <v xml:space="preserve">Mr. Buchanan James V </v>
      </c>
    </row>
    <row r="1352" spans="1:5" x14ac:dyDescent="0.25">
      <c r="A1352" s="14" t="s">
        <v>5030</v>
      </c>
      <c r="B1352" t="s">
        <v>34</v>
      </c>
      <c r="C1352" s="14" t="s">
        <v>502</v>
      </c>
      <c r="D1352" t="s">
        <v>1681</v>
      </c>
      <c r="E1352" t="str">
        <f t="shared" si="21"/>
        <v xml:space="preserve">Ms. Clark Angie </v>
      </c>
    </row>
    <row r="1353" spans="1:5" x14ac:dyDescent="0.25">
      <c r="A1353" s="14" t="s">
        <v>5031</v>
      </c>
      <c r="B1353" t="s">
        <v>37</v>
      </c>
      <c r="C1353" s="14" t="s">
        <v>1682</v>
      </c>
      <c r="D1353" t="s">
        <v>2783</v>
      </c>
      <c r="E1353" t="str">
        <f t="shared" si="21"/>
        <v xml:space="preserve">Mr. Waterson Michael J. </v>
      </c>
    </row>
    <row r="1354" spans="1:5" x14ac:dyDescent="0.25">
      <c r="A1354" s="14" t="s">
        <v>5032</v>
      </c>
      <c r="B1354" t="s">
        <v>34</v>
      </c>
      <c r="C1354" s="14" t="s">
        <v>1683</v>
      </c>
      <c r="D1354" t="s">
        <v>1684</v>
      </c>
      <c r="E1354" t="str">
        <f t="shared" si="21"/>
        <v xml:space="preserve">Ms. Piras Sabina </v>
      </c>
    </row>
    <row r="1355" spans="1:5" x14ac:dyDescent="0.25">
      <c r="A1355" s="14" t="s">
        <v>5033</v>
      </c>
      <c r="B1355" t="s">
        <v>34</v>
      </c>
      <c r="C1355" s="14" t="s">
        <v>562</v>
      </c>
      <c r="D1355" t="s">
        <v>3256</v>
      </c>
      <c r="E1355" t="str">
        <f t="shared" si="21"/>
        <v xml:space="preserve">Ms. Olson Amy C </v>
      </c>
    </row>
    <row r="1356" spans="1:5" x14ac:dyDescent="0.25">
      <c r="A1356" s="14" t="s">
        <v>5034</v>
      </c>
      <c r="B1356" t="s">
        <v>34</v>
      </c>
      <c r="C1356" s="14" t="s">
        <v>1501</v>
      </c>
      <c r="D1356" t="s">
        <v>3257</v>
      </c>
      <c r="E1356" t="str">
        <f t="shared" si="21"/>
        <v xml:space="preserve">Ms. Manfredi Victoria U </v>
      </c>
    </row>
    <row r="1357" spans="1:5" x14ac:dyDescent="0.25">
      <c r="A1357" s="14" t="s">
        <v>5035</v>
      </c>
      <c r="B1357" t="s">
        <v>34</v>
      </c>
      <c r="C1357" s="14" t="s">
        <v>1685</v>
      </c>
      <c r="D1357" t="s">
        <v>3258</v>
      </c>
      <c r="E1357" t="str">
        <f t="shared" si="21"/>
        <v xml:space="preserve">Ms. Landberg Amelia B </v>
      </c>
    </row>
    <row r="1358" spans="1:5" x14ac:dyDescent="0.25">
      <c r="A1358" s="14" t="s">
        <v>5036</v>
      </c>
      <c r="B1358" t="s">
        <v>34</v>
      </c>
      <c r="C1358" s="14" t="s">
        <v>1686</v>
      </c>
      <c r="D1358" t="s">
        <v>3259</v>
      </c>
      <c r="E1358" t="str">
        <f t="shared" si="21"/>
        <v xml:space="preserve">Ms. Flynn Jackie J </v>
      </c>
    </row>
    <row r="1359" spans="1:5" x14ac:dyDescent="0.25">
      <c r="A1359" s="14" t="s">
        <v>5037</v>
      </c>
      <c r="B1359" t="s">
        <v>37</v>
      </c>
      <c r="C1359" s="14" t="s">
        <v>1688</v>
      </c>
      <c r="D1359" t="s">
        <v>882</v>
      </c>
      <c r="E1359" t="str">
        <f t="shared" si="21"/>
        <v xml:space="preserve">Mr. Bishop Justin </v>
      </c>
    </row>
    <row r="1360" spans="1:5" x14ac:dyDescent="0.25">
      <c r="A1360" s="14" t="s">
        <v>5038</v>
      </c>
      <c r="B1360" t="s">
        <v>34</v>
      </c>
      <c r="C1360" s="14" t="s">
        <v>1689</v>
      </c>
      <c r="D1360" t="s">
        <v>1656</v>
      </c>
      <c r="E1360" t="str">
        <f t="shared" si="21"/>
        <v xml:space="preserve">Ms. Devitt Kerry </v>
      </c>
    </row>
    <row r="1361" spans="1:5" x14ac:dyDescent="0.25">
      <c r="A1361" s="14" t="s">
        <v>5039</v>
      </c>
      <c r="B1361" t="s">
        <v>34</v>
      </c>
      <c r="C1361" s="14" t="s">
        <v>256</v>
      </c>
      <c r="D1361" t="s">
        <v>3260</v>
      </c>
      <c r="E1361" t="str">
        <f t="shared" si="21"/>
        <v xml:space="preserve">Ms. Lynch Cindy G. </v>
      </c>
    </row>
    <row r="1362" spans="1:5" x14ac:dyDescent="0.25">
      <c r="A1362" s="14" t="s">
        <v>5040</v>
      </c>
      <c r="B1362" t="s">
        <v>37</v>
      </c>
      <c r="C1362" s="14" t="s">
        <v>1691</v>
      </c>
      <c r="D1362" t="s">
        <v>1692</v>
      </c>
      <c r="E1362" t="str">
        <f t="shared" si="21"/>
        <v xml:space="preserve">Mr. Tramontano Gennaro </v>
      </c>
    </row>
    <row r="1363" spans="1:5" x14ac:dyDescent="0.25">
      <c r="A1363" s="14" t="s">
        <v>5041</v>
      </c>
      <c r="B1363" t="s">
        <v>37</v>
      </c>
      <c r="C1363" s="14" t="s">
        <v>5042</v>
      </c>
      <c r="D1363" t="s">
        <v>1693</v>
      </c>
      <c r="E1363" t="str">
        <f t="shared" si="21"/>
        <v xml:space="preserve">Mr. DavIDson Terry </v>
      </c>
    </row>
    <row r="1364" spans="1:5" x14ac:dyDescent="0.25">
      <c r="A1364" s="14" t="s">
        <v>5043</v>
      </c>
      <c r="B1364" t="s">
        <v>37</v>
      </c>
      <c r="C1364" s="14" t="s">
        <v>1120</v>
      </c>
      <c r="D1364" t="s">
        <v>3261</v>
      </c>
      <c r="E1364" t="str">
        <f t="shared" si="21"/>
        <v xml:space="preserve">Mr. Burke Patrick J </v>
      </c>
    </row>
    <row r="1365" spans="1:5" x14ac:dyDescent="0.25">
      <c r="A1365" s="14" t="s">
        <v>5044</v>
      </c>
      <c r="B1365" t="s">
        <v>34</v>
      </c>
      <c r="C1365" s="14" t="s">
        <v>1694</v>
      </c>
      <c r="D1365" t="s">
        <v>1695</v>
      </c>
      <c r="E1365" t="str">
        <f t="shared" si="21"/>
        <v xml:space="preserve">Ms. McGraw Keara </v>
      </c>
    </row>
    <row r="1366" spans="1:5" x14ac:dyDescent="0.25">
      <c r="A1366" s="14" t="s">
        <v>5045</v>
      </c>
      <c r="B1366" t="s">
        <v>34</v>
      </c>
      <c r="C1366" s="14" t="s">
        <v>1696</v>
      </c>
      <c r="D1366" t="s">
        <v>74</v>
      </c>
      <c r="E1366" t="str">
        <f t="shared" si="21"/>
        <v xml:space="preserve">Ms. Fellure Nicole </v>
      </c>
    </row>
    <row r="1367" spans="1:5" x14ac:dyDescent="0.25">
      <c r="A1367" s="14" t="s">
        <v>5046</v>
      </c>
      <c r="B1367" t="s">
        <v>2823</v>
      </c>
      <c r="C1367" s="14" t="s">
        <v>1697</v>
      </c>
      <c r="D1367" t="s">
        <v>3262</v>
      </c>
      <c r="E1367" t="str">
        <f t="shared" si="21"/>
        <v xml:space="preserve">Mrs Sanford .  Katena </v>
      </c>
    </row>
    <row r="1368" spans="1:5" x14ac:dyDescent="0.25">
      <c r="A1368" s="14" t="s">
        <v>5047</v>
      </c>
      <c r="B1368" t="s">
        <v>34</v>
      </c>
      <c r="C1368" s="14" t="s">
        <v>1698</v>
      </c>
      <c r="D1368" t="s">
        <v>3263</v>
      </c>
      <c r="E1368" t="str">
        <f t="shared" si="21"/>
        <v xml:space="preserve">Ms. Wrenn Bean K. </v>
      </c>
    </row>
    <row r="1369" spans="1:5" x14ac:dyDescent="0.25">
      <c r="A1369" s="14" t="s">
        <v>5048</v>
      </c>
      <c r="B1369" t="s">
        <v>37</v>
      </c>
      <c r="C1369" s="14" t="s">
        <v>132</v>
      </c>
      <c r="D1369" t="s">
        <v>201</v>
      </c>
      <c r="E1369" t="str">
        <f t="shared" si="21"/>
        <v xml:space="preserve">Mr. Lindsey Brian </v>
      </c>
    </row>
    <row r="1370" spans="1:5" x14ac:dyDescent="0.25">
      <c r="A1370" s="14" t="s">
        <v>5049</v>
      </c>
      <c r="B1370" t="s">
        <v>37</v>
      </c>
      <c r="C1370" s="14" t="s">
        <v>1699</v>
      </c>
      <c r="D1370" t="s">
        <v>1700</v>
      </c>
      <c r="E1370" t="str">
        <f t="shared" si="21"/>
        <v xml:space="preserve">Mr. Krueger Jan-Patrick </v>
      </c>
    </row>
    <row r="1371" spans="1:5" x14ac:dyDescent="0.25">
      <c r="A1371" s="14" t="s">
        <v>5050</v>
      </c>
      <c r="B1371" t="s">
        <v>37</v>
      </c>
      <c r="C1371" s="14" t="s">
        <v>1701</v>
      </c>
      <c r="D1371" t="s">
        <v>3264</v>
      </c>
      <c r="E1371" t="str">
        <f t="shared" si="21"/>
        <v xml:space="preserve">Mr. Babler Jesse J </v>
      </c>
    </row>
    <row r="1372" spans="1:5" x14ac:dyDescent="0.25">
      <c r="A1372" s="14" t="s">
        <v>5051</v>
      </c>
      <c r="B1372" t="s">
        <v>34</v>
      </c>
      <c r="C1372" s="14" t="s">
        <v>1702</v>
      </c>
      <c r="D1372" t="s">
        <v>3265</v>
      </c>
      <c r="E1372" t="str">
        <f t="shared" si="21"/>
        <v xml:space="preserve">Ms. Brezenski Lindsey M </v>
      </c>
    </row>
    <row r="1373" spans="1:5" x14ac:dyDescent="0.25">
      <c r="A1373" s="14" t="s">
        <v>5052</v>
      </c>
      <c r="B1373" t="s">
        <v>34</v>
      </c>
      <c r="C1373" s="14" t="s">
        <v>1703</v>
      </c>
      <c r="D1373" t="s">
        <v>3266</v>
      </c>
      <c r="E1373" t="str">
        <f t="shared" si="21"/>
        <v xml:space="preserve">Ms. Marschner Marguerite K. </v>
      </c>
    </row>
    <row r="1374" spans="1:5" x14ac:dyDescent="0.25">
      <c r="A1374" s="14" t="s">
        <v>5053</v>
      </c>
      <c r="B1374" t="s">
        <v>37</v>
      </c>
      <c r="C1374" s="14" t="s">
        <v>328</v>
      </c>
      <c r="D1374" t="s">
        <v>1704</v>
      </c>
      <c r="E1374" t="str">
        <f t="shared" si="21"/>
        <v xml:space="preserve">Mr. King Travis </v>
      </c>
    </row>
    <row r="1375" spans="1:5" x14ac:dyDescent="0.25">
      <c r="A1375" s="14" t="s">
        <v>5054</v>
      </c>
      <c r="B1375" t="s">
        <v>37</v>
      </c>
      <c r="C1375" s="14" t="s">
        <v>1705</v>
      </c>
      <c r="D1375" t="s">
        <v>1706</v>
      </c>
      <c r="E1375" t="str">
        <f t="shared" si="21"/>
        <v xml:space="preserve">Mr. Montez Ricky </v>
      </c>
    </row>
    <row r="1376" spans="1:5" x14ac:dyDescent="0.25">
      <c r="A1376" s="14" t="s">
        <v>5055</v>
      </c>
      <c r="B1376" t="s">
        <v>2823</v>
      </c>
      <c r="C1376" s="14" t="s">
        <v>816</v>
      </c>
      <c r="D1376" t="s">
        <v>3267</v>
      </c>
      <c r="E1376" t="str">
        <f t="shared" si="21"/>
        <v xml:space="preserve">Mrs Campbell .  Colleen L. </v>
      </c>
    </row>
    <row r="1377" spans="1:5" x14ac:dyDescent="0.25">
      <c r="A1377" s="14" t="s">
        <v>5056</v>
      </c>
      <c r="B1377" t="s">
        <v>37</v>
      </c>
      <c r="C1377" s="14" t="s">
        <v>1707</v>
      </c>
      <c r="D1377" t="s">
        <v>3268</v>
      </c>
      <c r="E1377" t="str">
        <f t="shared" si="21"/>
        <v xml:space="preserve">Mr. Hurt Charlie A </v>
      </c>
    </row>
    <row r="1378" spans="1:5" x14ac:dyDescent="0.25">
      <c r="A1378" s="14" t="s">
        <v>5057</v>
      </c>
      <c r="B1378" t="s">
        <v>37</v>
      </c>
      <c r="C1378" s="14" t="s">
        <v>1708</v>
      </c>
      <c r="D1378" t="s">
        <v>389</v>
      </c>
      <c r="E1378" t="str">
        <f t="shared" si="21"/>
        <v xml:space="preserve">Mr. Garey Rick </v>
      </c>
    </row>
    <row r="1379" spans="1:5" x14ac:dyDescent="0.25">
      <c r="A1379" s="14" t="s">
        <v>5058</v>
      </c>
      <c r="B1379" t="s">
        <v>34</v>
      </c>
      <c r="C1379" s="14" t="s">
        <v>1709</v>
      </c>
      <c r="D1379" t="s">
        <v>3269</v>
      </c>
      <c r="E1379" t="str">
        <f t="shared" si="21"/>
        <v xml:space="preserve">Ms. Reddy Lauren C </v>
      </c>
    </row>
    <row r="1380" spans="1:5" x14ac:dyDescent="0.25">
      <c r="A1380" s="14" t="s">
        <v>5059</v>
      </c>
      <c r="B1380" t="s">
        <v>37</v>
      </c>
      <c r="C1380" s="14" t="s">
        <v>1710</v>
      </c>
      <c r="D1380" t="s">
        <v>148</v>
      </c>
      <c r="E1380" t="str">
        <f t="shared" si="21"/>
        <v xml:space="preserve">Mr. Mueller Daniel </v>
      </c>
    </row>
    <row r="1381" spans="1:5" x14ac:dyDescent="0.25">
      <c r="A1381" s="14" t="s">
        <v>5060</v>
      </c>
      <c r="B1381" t="s">
        <v>37</v>
      </c>
      <c r="C1381" s="14" t="s">
        <v>167</v>
      </c>
      <c r="D1381" t="s">
        <v>374</v>
      </c>
      <c r="E1381" t="str">
        <f t="shared" si="21"/>
        <v xml:space="preserve">Mr. Julia Jaime </v>
      </c>
    </row>
    <row r="1382" spans="1:5" x14ac:dyDescent="0.25">
      <c r="A1382" s="14" t="s">
        <v>5061</v>
      </c>
      <c r="B1382" t="s">
        <v>37</v>
      </c>
      <c r="C1382" s="14" t="s">
        <v>1711</v>
      </c>
      <c r="D1382" t="s">
        <v>3270</v>
      </c>
      <c r="E1382" t="str">
        <f t="shared" si="21"/>
        <v xml:space="preserve">Mr. Uribe Erik R </v>
      </c>
    </row>
    <row r="1383" spans="1:5" x14ac:dyDescent="0.25">
      <c r="A1383" s="14" t="s">
        <v>5062</v>
      </c>
      <c r="B1383" t="s">
        <v>34</v>
      </c>
      <c r="C1383" s="14" t="s">
        <v>1712</v>
      </c>
      <c r="D1383" t="s">
        <v>140</v>
      </c>
      <c r="E1383" t="str">
        <f t="shared" si="21"/>
        <v xml:space="preserve">Ms. Hand Katie </v>
      </c>
    </row>
    <row r="1384" spans="1:5" x14ac:dyDescent="0.25">
      <c r="A1384" s="14" t="s">
        <v>5063</v>
      </c>
      <c r="B1384" t="s">
        <v>37</v>
      </c>
      <c r="C1384" s="14" t="s">
        <v>917</v>
      </c>
      <c r="D1384" t="s">
        <v>3271</v>
      </c>
      <c r="E1384" t="str">
        <f t="shared" si="21"/>
        <v xml:space="preserve">Mr. Petersen Thomas A </v>
      </c>
    </row>
    <row r="1385" spans="1:5" x14ac:dyDescent="0.25">
      <c r="A1385" s="14" t="s">
        <v>5064</v>
      </c>
      <c r="B1385" t="s">
        <v>37</v>
      </c>
      <c r="C1385" s="14" t="s">
        <v>1713</v>
      </c>
      <c r="D1385" t="s">
        <v>1714</v>
      </c>
      <c r="E1385" t="str">
        <f t="shared" si="21"/>
        <v xml:space="preserve">Mr. Mac-Thiong Jean-Marc </v>
      </c>
    </row>
    <row r="1386" spans="1:5" x14ac:dyDescent="0.25">
      <c r="A1386" s="14" t="s">
        <v>5065</v>
      </c>
      <c r="B1386" t="s">
        <v>34</v>
      </c>
      <c r="C1386" s="14" t="s">
        <v>472</v>
      </c>
      <c r="D1386" t="s">
        <v>3272</v>
      </c>
      <c r="E1386" t="str">
        <f t="shared" si="21"/>
        <v xml:space="preserve">Ms. Walker Kerry L </v>
      </c>
    </row>
    <row r="1387" spans="1:5" x14ac:dyDescent="0.25">
      <c r="A1387" s="14" t="s">
        <v>5066</v>
      </c>
      <c r="B1387" t="s">
        <v>37</v>
      </c>
      <c r="C1387" s="14" t="s">
        <v>5067</v>
      </c>
      <c r="D1387" t="s">
        <v>1715</v>
      </c>
      <c r="E1387" t="str">
        <f t="shared" si="21"/>
        <v xml:space="preserve">Mr. SteIDl Ulrich </v>
      </c>
    </row>
    <row r="1388" spans="1:5" x14ac:dyDescent="0.25">
      <c r="A1388" s="14" t="s">
        <v>5068</v>
      </c>
      <c r="B1388" t="s">
        <v>37</v>
      </c>
      <c r="C1388" s="14" t="s">
        <v>1312</v>
      </c>
      <c r="D1388" t="s">
        <v>3273</v>
      </c>
      <c r="E1388" t="str">
        <f t="shared" si="21"/>
        <v xml:space="preserve">Mr. Rose Justin P </v>
      </c>
    </row>
    <row r="1389" spans="1:5" x14ac:dyDescent="0.25">
      <c r="A1389" s="14" t="s">
        <v>5069</v>
      </c>
      <c r="B1389" t="s">
        <v>34</v>
      </c>
      <c r="C1389" s="14" t="s">
        <v>1716</v>
      </c>
      <c r="D1389" t="s">
        <v>3274</v>
      </c>
      <c r="E1389" t="str">
        <f t="shared" si="21"/>
        <v xml:space="preserve">Ms. Alderfer Hannah E. </v>
      </c>
    </row>
    <row r="1390" spans="1:5" x14ac:dyDescent="0.25">
      <c r="A1390" s="14" t="s">
        <v>5070</v>
      </c>
      <c r="B1390" t="s">
        <v>37</v>
      </c>
      <c r="C1390" s="14" t="s">
        <v>1718</v>
      </c>
      <c r="D1390" t="s">
        <v>3675</v>
      </c>
      <c r="E1390" t="str">
        <f t="shared" si="21"/>
        <v xml:space="preserve">Mr. Ryland DavID </v>
      </c>
    </row>
    <row r="1391" spans="1:5" x14ac:dyDescent="0.25">
      <c r="A1391" s="14" t="s">
        <v>5071</v>
      </c>
      <c r="B1391" t="s">
        <v>37</v>
      </c>
      <c r="C1391" s="14" t="s">
        <v>1719</v>
      </c>
      <c r="D1391" t="s">
        <v>711</v>
      </c>
      <c r="E1391" t="str">
        <f t="shared" si="21"/>
        <v xml:space="preserve">Mr. Bethea Jim </v>
      </c>
    </row>
    <row r="1392" spans="1:5" x14ac:dyDescent="0.25">
      <c r="A1392" s="14" t="s">
        <v>5072</v>
      </c>
      <c r="B1392" t="s">
        <v>37</v>
      </c>
      <c r="C1392" s="14" t="s">
        <v>35</v>
      </c>
      <c r="D1392" t="s">
        <v>3275</v>
      </c>
      <c r="E1392" t="str">
        <f t="shared" si="21"/>
        <v xml:space="preserve">Mr. Kelly Joseph P </v>
      </c>
    </row>
    <row r="1393" spans="1:5" x14ac:dyDescent="0.25">
      <c r="A1393" s="14" t="s">
        <v>5073</v>
      </c>
      <c r="B1393" t="s">
        <v>37</v>
      </c>
      <c r="C1393" s="14" t="s">
        <v>1720</v>
      </c>
      <c r="D1393" t="s">
        <v>276</v>
      </c>
      <c r="E1393" t="str">
        <f t="shared" si="21"/>
        <v xml:space="preserve">Mr. Blois Michael </v>
      </c>
    </row>
    <row r="1394" spans="1:5" x14ac:dyDescent="0.25">
      <c r="A1394" s="14" t="s">
        <v>5074</v>
      </c>
      <c r="B1394" t="s">
        <v>34</v>
      </c>
      <c r="C1394" s="14" t="s">
        <v>1721</v>
      </c>
      <c r="D1394" t="s">
        <v>3276</v>
      </c>
      <c r="E1394" t="str">
        <f t="shared" si="21"/>
        <v xml:space="preserve">Ms. Dayton Gina M </v>
      </c>
    </row>
    <row r="1395" spans="1:5" x14ac:dyDescent="0.25">
      <c r="A1395" s="14" t="s">
        <v>5075</v>
      </c>
      <c r="B1395" t="s">
        <v>34</v>
      </c>
      <c r="C1395" s="14" t="s">
        <v>1722</v>
      </c>
      <c r="D1395" t="s">
        <v>3277</v>
      </c>
      <c r="E1395" t="str">
        <f t="shared" si="21"/>
        <v xml:space="preserve">Ms. Cloud Shantel C. </v>
      </c>
    </row>
    <row r="1396" spans="1:5" x14ac:dyDescent="0.25">
      <c r="A1396" s="14" t="s">
        <v>5076</v>
      </c>
      <c r="B1396" t="s">
        <v>37</v>
      </c>
      <c r="C1396" s="14" t="s">
        <v>1723</v>
      </c>
      <c r="D1396" t="s">
        <v>201</v>
      </c>
      <c r="E1396" t="str">
        <f t="shared" si="21"/>
        <v xml:space="preserve">Mr. Betournay Brian </v>
      </c>
    </row>
    <row r="1397" spans="1:5" x14ac:dyDescent="0.25">
      <c r="A1397" s="14" t="s">
        <v>5077</v>
      </c>
      <c r="B1397" t="s">
        <v>37</v>
      </c>
      <c r="C1397" s="14" t="s">
        <v>1724</v>
      </c>
      <c r="D1397" t="s">
        <v>201</v>
      </c>
      <c r="E1397" t="str">
        <f t="shared" si="21"/>
        <v xml:space="preserve">Mr. Temple Brian </v>
      </c>
    </row>
    <row r="1398" spans="1:5" x14ac:dyDescent="0.25">
      <c r="A1398" s="14" t="s">
        <v>5078</v>
      </c>
      <c r="B1398" t="s">
        <v>34</v>
      </c>
      <c r="C1398" s="14" t="s">
        <v>1725</v>
      </c>
      <c r="D1398" t="s">
        <v>3278</v>
      </c>
      <c r="E1398" t="str">
        <f t="shared" si="21"/>
        <v xml:space="preserve">Ms. Rollie Jessica R </v>
      </c>
    </row>
    <row r="1399" spans="1:5" x14ac:dyDescent="0.25">
      <c r="A1399" s="14" t="s">
        <v>5079</v>
      </c>
      <c r="B1399" t="s">
        <v>2823</v>
      </c>
      <c r="C1399" s="14" t="s">
        <v>1726</v>
      </c>
      <c r="D1399" t="s">
        <v>3279</v>
      </c>
      <c r="E1399" t="str">
        <f t="shared" si="21"/>
        <v xml:space="preserve">Mrs Roybal .  Robyn </v>
      </c>
    </row>
    <row r="1400" spans="1:5" x14ac:dyDescent="0.25">
      <c r="A1400" s="14" t="s">
        <v>5080</v>
      </c>
      <c r="B1400" t="s">
        <v>34</v>
      </c>
      <c r="C1400" s="14" t="s">
        <v>1727</v>
      </c>
      <c r="D1400" t="s">
        <v>430</v>
      </c>
      <c r="E1400" t="str">
        <f t="shared" si="21"/>
        <v xml:space="preserve">Ms. Turgeon Ashley </v>
      </c>
    </row>
    <row r="1401" spans="1:5" x14ac:dyDescent="0.25">
      <c r="A1401" s="14" t="s">
        <v>5081</v>
      </c>
      <c r="B1401" t="s">
        <v>34</v>
      </c>
      <c r="C1401" s="14" t="s">
        <v>1728</v>
      </c>
      <c r="D1401" t="s">
        <v>1023</v>
      </c>
      <c r="E1401" t="str">
        <f t="shared" si="21"/>
        <v xml:space="preserve">Ms. Deingenis Dana </v>
      </c>
    </row>
    <row r="1402" spans="1:5" x14ac:dyDescent="0.25">
      <c r="A1402" s="14" t="s">
        <v>5082</v>
      </c>
      <c r="B1402" t="s">
        <v>34</v>
      </c>
      <c r="C1402" s="14" t="s">
        <v>1519</v>
      </c>
      <c r="D1402" t="s">
        <v>3280</v>
      </c>
      <c r="E1402" t="str">
        <f t="shared" si="21"/>
        <v xml:space="preserve">Ms. Hodge Jessica F. </v>
      </c>
    </row>
    <row r="1403" spans="1:5" x14ac:dyDescent="0.25">
      <c r="A1403" s="14" t="s">
        <v>5083</v>
      </c>
      <c r="B1403" t="s">
        <v>34</v>
      </c>
      <c r="C1403" s="14" t="s">
        <v>1729</v>
      </c>
      <c r="D1403" t="s">
        <v>132</v>
      </c>
      <c r="E1403" t="str">
        <f t="shared" si="21"/>
        <v xml:space="preserve">Ms. Gibbs Lindsey </v>
      </c>
    </row>
    <row r="1404" spans="1:5" x14ac:dyDescent="0.25">
      <c r="A1404" s="14" t="s">
        <v>5084</v>
      </c>
      <c r="B1404" t="s">
        <v>34</v>
      </c>
      <c r="C1404" s="14" t="s">
        <v>1730</v>
      </c>
      <c r="D1404" t="s">
        <v>3281</v>
      </c>
      <c r="E1404" t="str">
        <f t="shared" si="21"/>
        <v xml:space="preserve">Ms. Trom Kelly A </v>
      </c>
    </row>
    <row r="1405" spans="1:5" x14ac:dyDescent="0.25">
      <c r="A1405" s="14" t="s">
        <v>5085</v>
      </c>
      <c r="B1405" t="s">
        <v>34</v>
      </c>
      <c r="C1405" s="14" t="s">
        <v>1731</v>
      </c>
      <c r="D1405" t="s">
        <v>3282</v>
      </c>
      <c r="E1405" t="str">
        <f t="shared" si="21"/>
        <v xml:space="preserve">Ms. Sizer Brooke E </v>
      </c>
    </row>
    <row r="1406" spans="1:5" x14ac:dyDescent="0.25">
      <c r="A1406" s="14" t="s">
        <v>5086</v>
      </c>
      <c r="B1406" t="s">
        <v>34</v>
      </c>
      <c r="C1406" s="14" t="s">
        <v>1732</v>
      </c>
      <c r="D1406" t="s">
        <v>3283</v>
      </c>
      <c r="E1406" t="str">
        <f t="shared" si="21"/>
        <v xml:space="preserve">Ms. Ellison Katelyn E. </v>
      </c>
    </row>
    <row r="1407" spans="1:5" x14ac:dyDescent="0.25">
      <c r="A1407" s="14" t="s">
        <v>5087</v>
      </c>
      <c r="B1407" t="s">
        <v>37</v>
      </c>
      <c r="C1407" s="14" t="s">
        <v>1733</v>
      </c>
      <c r="D1407" t="s">
        <v>79</v>
      </c>
      <c r="E1407" t="str">
        <f t="shared" si="21"/>
        <v xml:space="preserve">Mr. Sulkowski Adam </v>
      </c>
    </row>
    <row r="1408" spans="1:5" x14ac:dyDescent="0.25">
      <c r="A1408" s="14" t="s">
        <v>5088</v>
      </c>
      <c r="B1408" t="s">
        <v>34</v>
      </c>
      <c r="C1408" s="14" t="s">
        <v>1734</v>
      </c>
      <c r="D1408" t="s">
        <v>1023</v>
      </c>
      <c r="E1408" t="str">
        <f t="shared" si="21"/>
        <v xml:space="preserve">Ms. Maringo Dana </v>
      </c>
    </row>
    <row r="1409" spans="1:5" x14ac:dyDescent="0.25">
      <c r="A1409" s="14" t="s">
        <v>5089</v>
      </c>
      <c r="B1409" t="s">
        <v>37</v>
      </c>
      <c r="C1409" s="14" t="s">
        <v>1735</v>
      </c>
      <c r="D1409" t="s">
        <v>2641</v>
      </c>
      <c r="E1409" t="str">
        <f t="shared" si="21"/>
        <v xml:space="preserve">Mr. Lattin Eric W </v>
      </c>
    </row>
    <row r="1410" spans="1:5" x14ac:dyDescent="0.25">
      <c r="A1410" s="14" t="s">
        <v>5090</v>
      </c>
      <c r="B1410" t="s">
        <v>37</v>
      </c>
      <c r="C1410" s="14" t="s">
        <v>1736</v>
      </c>
      <c r="D1410" t="s">
        <v>2622</v>
      </c>
      <c r="E1410" t="str">
        <f t="shared" si="21"/>
        <v xml:space="preserve">Mr. Deblander Matthew D </v>
      </c>
    </row>
    <row r="1411" spans="1:5" x14ac:dyDescent="0.25">
      <c r="A1411" s="14" t="s">
        <v>5091</v>
      </c>
      <c r="B1411" t="s">
        <v>37</v>
      </c>
      <c r="C1411" s="14" t="s">
        <v>1737</v>
      </c>
      <c r="D1411" t="s">
        <v>1738</v>
      </c>
      <c r="E1411" t="str">
        <f t="shared" ref="E1411:E1474" si="22">CONCATENATE(B1411," ",C1411," ",D1411," ")</f>
        <v xml:space="preserve">Mr. O'Neill Eoghan </v>
      </c>
    </row>
    <row r="1412" spans="1:5" x14ac:dyDescent="0.25">
      <c r="A1412" s="14" t="s">
        <v>5092</v>
      </c>
      <c r="B1412" t="s">
        <v>34</v>
      </c>
      <c r="C1412" s="14" t="s">
        <v>1427</v>
      </c>
      <c r="D1412" t="s">
        <v>3284</v>
      </c>
      <c r="E1412" t="str">
        <f t="shared" si="22"/>
        <v xml:space="preserve">Ms. Davis Pamela W </v>
      </c>
    </row>
    <row r="1413" spans="1:5" x14ac:dyDescent="0.25">
      <c r="A1413" s="14" t="s">
        <v>5093</v>
      </c>
      <c r="B1413" t="s">
        <v>34</v>
      </c>
      <c r="C1413" s="14" t="s">
        <v>1739</v>
      </c>
      <c r="D1413" t="s">
        <v>3285</v>
      </c>
      <c r="E1413" t="str">
        <f t="shared" si="22"/>
        <v xml:space="preserve">Ms. Stanek Lindsey M. </v>
      </c>
    </row>
    <row r="1414" spans="1:5" x14ac:dyDescent="0.25">
      <c r="A1414" s="14" t="s">
        <v>5094</v>
      </c>
      <c r="B1414" t="s">
        <v>34</v>
      </c>
      <c r="C1414" s="14" t="s">
        <v>1550</v>
      </c>
      <c r="D1414" t="s">
        <v>1740</v>
      </c>
      <c r="E1414" t="str">
        <f t="shared" si="22"/>
        <v xml:space="preserve">Ms. Harris Kassie </v>
      </c>
    </row>
    <row r="1415" spans="1:5" x14ac:dyDescent="0.25">
      <c r="A1415" s="14" t="s">
        <v>5095</v>
      </c>
      <c r="B1415" t="s">
        <v>37</v>
      </c>
      <c r="C1415" s="14" t="s">
        <v>1741</v>
      </c>
      <c r="D1415" t="s">
        <v>38</v>
      </c>
      <c r="E1415" t="str">
        <f t="shared" si="22"/>
        <v xml:space="preserve">Mr. Manning Matthew </v>
      </c>
    </row>
    <row r="1416" spans="1:5" x14ac:dyDescent="0.25">
      <c r="A1416" s="14" t="s">
        <v>5096</v>
      </c>
      <c r="B1416" t="s">
        <v>37</v>
      </c>
      <c r="C1416" s="14" t="s">
        <v>2602</v>
      </c>
      <c r="D1416" t="s">
        <v>3286</v>
      </c>
      <c r="E1416" t="str">
        <f t="shared" si="22"/>
        <v xml:space="preserve">Mr. Barrera Munoz Ruben Dario </v>
      </c>
    </row>
    <row r="1417" spans="1:5" x14ac:dyDescent="0.25">
      <c r="A1417" s="14" t="s">
        <v>5097</v>
      </c>
      <c r="B1417" t="s">
        <v>37</v>
      </c>
      <c r="C1417" s="14" t="s">
        <v>1743</v>
      </c>
      <c r="D1417" t="s">
        <v>176</v>
      </c>
      <c r="E1417" t="str">
        <f t="shared" si="22"/>
        <v xml:space="preserve">Mr. Schauwaers Kevin </v>
      </c>
    </row>
    <row r="1418" spans="1:5" x14ac:dyDescent="0.25">
      <c r="A1418" s="14" t="s">
        <v>5098</v>
      </c>
      <c r="B1418" t="s">
        <v>34</v>
      </c>
      <c r="C1418" s="14" t="s">
        <v>1744</v>
      </c>
      <c r="D1418" t="s">
        <v>3287</v>
      </c>
      <c r="E1418" t="str">
        <f t="shared" si="22"/>
        <v xml:space="preserve">Ms. Hartman Lindsay M </v>
      </c>
    </row>
    <row r="1419" spans="1:5" x14ac:dyDescent="0.25">
      <c r="A1419" s="14" t="s">
        <v>5099</v>
      </c>
      <c r="B1419" t="s">
        <v>2823</v>
      </c>
      <c r="C1419" s="14" t="s">
        <v>1745</v>
      </c>
      <c r="D1419" t="s">
        <v>3288</v>
      </c>
      <c r="E1419" t="str">
        <f t="shared" si="22"/>
        <v xml:space="preserve">Mrs Fire .  Amanda </v>
      </c>
    </row>
    <row r="1420" spans="1:5" x14ac:dyDescent="0.25">
      <c r="A1420" s="14" t="s">
        <v>5100</v>
      </c>
      <c r="B1420" t="s">
        <v>37</v>
      </c>
      <c r="C1420" s="14" t="s">
        <v>1746</v>
      </c>
      <c r="D1420" t="s">
        <v>104</v>
      </c>
      <c r="E1420" t="str">
        <f t="shared" si="22"/>
        <v xml:space="preserve">Mr. Waliaula James </v>
      </c>
    </row>
    <row r="1421" spans="1:5" x14ac:dyDescent="0.25">
      <c r="A1421" s="14" t="s">
        <v>5101</v>
      </c>
      <c r="B1421" t="s">
        <v>37</v>
      </c>
      <c r="C1421" s="14" t="s">
        <v>1747</v>
      </c>
      <c r="D1421" t="s">
        <v>3289</v>
      </c>
      <c r="E1421" t="str">
        <f t="shared" si="22"/>
        <v xml:space="preserve">Mr. Blackshear Samuel H. </v>
      </c>
    </row>
    <row r="1422" spans="1:5" x14ac:dyDescent="0.25">
      <c r="A1422" s="14" t="s">
        <v>5102</v>
      </c>
      <c r="B1422" t="s">
        <v>34</v>
      </c>
      <c r="C1422" s="14" t="s">
        <v>1748</v>
      </c>
      <c r="D1422" t="s">
        <v>1749</v>
      </c>
      <c r="E1422" t="str">
        <f t="shared" si="22"/>
        <v xml:space="preserve">Ms. Nettik Jenni </v>
      </c>
    </row>
    <row r="1423" spans="1:5" x14ac:dyDescent="0.25">
      <c r="A1423" s="14" t="s">
        <v>5103</v>
      </c>
      <c r="B1423" t="s">
        <v>37</v>
      </c>
      <c r="C1423" s="14" t="s">
        <v>1750</v>
      </c>
      <c r="D1423" t="s">
        <v>3290</v>
      </c>
      <c r="E1423" t="str">
        <f t="shared" si="22"/>
        <v xml:space="preserve">Mr. Novales Estuardo F </v>
      </c>
    </row>
    <row r="1424" spans="1:5" x14ac:dyDescent="0.25">
      <c r="A1424" s="14" t="s">
        <v>5104</v>
      </c>
      <c r="B1424" t="s">
        <v>37</v>
      </c>
      <c r="C1424" s="14" t="s">
        <v>1751</v>
      </c>
      <c r="D1424" t="s">
        <v>181</v>
      </c>
      <c r="E1424" t="str">
        <f t="shared" si="22"/>
        <v xml:space="preserve">Mr. Rosauer Brett </v>
      </c>
    </row>
    <row r="1425" spans="1:5" x14ac:dyDescent="0.25">
      <c r="A1425" s="14" t="s">
        <v>5105</v>
      </c>
      <c r="B1425" t="s">
        <v>34</v>
      </c>
      <c r="C1425" s="14" t="s">
        <v>1752</v>
      </c>
      <c r="D1425" t="s">
        <v>3291</v>
      </c>
      <c r="E1425" t="str">
        <f t="shared" si="22"/>
        <v xml:space="preserve">Ms. Ryder Sharon E. </v>
      </c>
    </row>
    <row r="1426" spans="1:5" x14ac:dyDescent="0.25">
      <c r="A1426" s="14" t="s">
        <v>5106</v>
      </c>
      <c r="B1426" t="s">
        <v>37</v>
      </c>
      <c r="C1426" s="14" t="s">
        <v>1753</v>
      </c>
      <c r="D1426" t="s">
        <v>3292</v>
      </c>
      <c r="E1426" t="str">
        <f t="shared" si="22"/>
        <v xml:space="preserve">Mr. Larsen Jacob W√¶ver </v>
      </c>
    </row>
    <row r="1427" spans="1:5" x14ac:dyDescent="0.25">
      <c r="A1427" s="14" t="s">
        <v>5107</v>
      </c>
      <c r="B1427" t="s">
        <v>37</v>
      </c>
      <c r="C1427" s="14" t="s">
        <v>1754</v>
      </c>
      <c r="D1427" t="s">
        <v>47</v>
      </c>
      <c r="E1427" t="str">
        <f t="shared" si="22"/>
        <v xml:space="preserve">Mr. Keate Scott </v>
      </c>
    </row>
    <row r="1428" spans="1:5" x14ac:dyDescent="0.25">
      <c r="A1428" s="14" t="s">
        <v>5108</v>
      </c>
      <c r="B1428" t="s">
        <v>34</v>
      </c>
      <c r="C1428" s="14" t="s">
        <v>489</v>
      </c>
      <c r="D1428" t="s">
        <v>3293</v>
      </c>
      <c r="E1428" t="str">
        <f t="shared" si="22"/>
        <v xml:space="preserve">Ms. Williams Brooke S. </v>
      </c>
    </row>
    <row r="1429" spans="1:5" x14ac:dyDescent="0.25">
      <c r="A1429" s="14" t="s">
        <v>5109</v>
      </c>
      <c r="B1429" t="s">
        <v>34</v>
      </c>
      <c r="C1429" s="14" t="s">
        <v>1755</v>
      </c>
      <c r="D1429" t="s">
        <v>3294</v>
      </c>
      <c r="E1429" t="str">
        <f t="shared" si="22"/>
        <v xml:space="preserve">Ms. Starosciak Kaye A. </v>
      </c>
    </row>
    <row r="1430" spans="1:5" x14ac:dyDescent="0.25">
      <c r="A1430" s="14" t="s">
        <v>5110</v>
      </c>
      <c r="B1430" t="s">
        <v>34</v>
      </c>
      <c r="C1430" s="14" t="s">
        <v>144</v>
      </c>
      <c r="D1430" t="s">
        <v>705</v>
      </c>
      <c r="E1430" t="str">
        <f t="shared" si="22"/>
        <v xml:space="preserve">Ms. Smith Carolyn </v>
      </c>
    </row>
    <row r="1431" spans="1:5" x14ac:dyDescent="0.25">
      <c r="A1431" s="14" t="s">
        <v>5111</v>
      </c>
      <c r="B1431" t="s">
        <v>37</v>
      </c>
      <c r="C1431" s="14" t="s">
        <v>1756</v>
      </c>
      <c r="D1431" t="s">
        <v>3295</v>
      </c>
      <c r="E1431" t="str">
        <f t="shared" si="22"/>
        <v xml:space="preserve">Mr. Henderson Daniel C. </v>
      </c>
    </row>
    <row r="1432" spans="1:5" x14ac:dyDescent="0.25">
      <c r="A1432" s="14" t="s">
        <v>5112</v>
      </c>
      <c r="B1432" t="s">
        <v>2823</v>
      </c>
      <c r="C1432" s="14" t="s">
        <v>1757</v>
      </c>
      <c r="D1432" t="s">
        <v>3296</v>
      </c>
      <c r="E1432" t="str">
        <f t="shared" si="22"/>
        <v xml:space="preserve">Mrs Winkelman .  Laurie A </v>
      </c>
    </row>
    <row r="1433" spans="1:5" x14ac:dyDescent="0.25">
      <c r="A1433" s="14" t="s">
        <v>5113</v>
      </c>
      <c r="B1433" t="s">
        <v>34</v>
      </c>
      <c r="C1433" s="14" t="s">
        <v>1758</v>
      </c>
      <c r="D1433" t="s">
        <v>74</v>
      </c>
      <c r="E1433" t="str">
        <f t="shared" si="22"/>
        <v xml:space="preserve">Ms. Monette Nicole </v>
      </c>
    </row>
    <row r="1434" spans="1:5" x14ac:dyDescent="0.25">
      <c r="A1434" s="14" t="s">
        <v>5114</v>
      </c>
      <c r="B1434" t="s">
        <v>34</v>
      </c>
      <c r="C1434" s="14" t="s">
        <v>1759</v>
      </c>
      <c r="D1434" t="s">
        <v>1760</v>
      </c>
      <c r="E1434" t="str">
        <f t="shared" si="22"/>
        <v xml:space="preserve">Ms. Kramer Shelby </v>
      </c>
    </row>
    <row r="1435" spans="1:5" x14ac:dyDescent="0.25">
      <c r="A1435" s="14" t="s">
        <v>5115</v>
      </c>
      <c r="B1435" t="s">
        <v>34</v>
      </c>
      <c r="C1435" s="14" t="s">
        <v>1761</v>
      </c>
      <c r="D1435" t="s">
        <v>401</v>
      </c>
      <c r="E1435" t="str">
        <f t="shared" si="22"/>
        <v xml:space="preserve">Ms. Goldstein Allison </v>
      </c>
    </row>
    <row r="1436" spans="1:5" x14ac:dyDescent="0.25">
      <c r="A1436" s="14" t="s">
        <v>5116</v>
      </c>
      <c r="B1436" t="s">
        <v>34</v>
      </c>
      <c r="C1436" s="14" t="s">
        <v>508</v>
      </c>
      <c r="D1436" t="s">
        <v>1762</v>
      </c>
      <c r="E1436" t="str">
        <f t="shared" si="22"/>
        <v xml:space="preserve">Ms. Gonzalez Leticia </v>
      </c>
    </row>
    <row r="1437" spans="1:5" x14ac:dyDescent="0.25">
      <c r="A1437" s="14" t="s">
        <v>5117</v>
      </c>
      <c r="B1437" t="s">
        <v>37</v>
      </c>
      <c r="C1437" s="14" t="s">
        <v>1763</v>
      </c>
      <c r="D1437" t="s">
        <v>3297</v>
      </c>
      <c r="E1437" t="str">
        <f t="shared" si="22"/>
        <v xml:space="preserve">Mr. Barrett John S. </v>
      </c>
    </row>
    <row r="1438" spans="1:5" x14ac:dyDescent="0.25">
      <c r="A1438" s="14" t="s">
        <v>5118</v>
      </c>
      <c r="B1438" t="s">
        <v>34</v>
      </c>
      <c r="C1438" s="14" t="s">
        <v>1764</v>
      </c>
      <c r="D1438" t="s">
        <v>1208</v>
      </c>
      <c r="E1438" t="str">
        <f t="shared" si="22"/>
        <v xml:space="preserve">Ms. Irwin April </v>
      </c>
    </row>
    <row r="1439" spans="1:5" x14ac:dyDescent="0.25">
      <c r="A1439" s="14" t="s">
        <v>5119</v>
      </c>
      <c r="B1439" t="s">
        <v>34</v>
      </c>
      <c r="C1439" s="14" t="s">
        <v>1765</v>
      </c>
      <c r="D1439" t="s">
        <v>3298</v>
      </c>
      <c r="E1439" t="str">
        <f t="shared" si="22"/>
        <v xml:space="preserve">Ms. Glenn Ashley N. </v>
      </c>
    </row>
    <row r="1440" spans="1:5" x14ac:dyDescent="0.25">
      <c r="A1440" s="14" t="s">
        <v>5120</v>
      </c>
      <c r="B1440" t="s">
        <v>34</v>
      </c>
      <c r="C1440" s="14" t="s">
        <v>1766</v>
      </c>
      <c r="D1440" t="s">
        <v>1066</v>
      </c>
      <c r="E1440" t="str">
        <f t="shared" si="22"/>
        <v xml:space="preserve">Ms. O'Meara Madeleine </v>
      </c>
    </row>
    <row r="1441" spans="1:5" x14ac:dyDescent="0.25">
      <c r="A1441" s="14" t="s">
        <v>5121</v>
      </c>
      <c r="B1441" t="s">
        <v>34</v>
      </c>
      <c r="C1441" s="14" t="s">
        <v>1767</v>
      </c>
      <c r="D1441" t="s">
        <v>3299</v>
      </c>
      <c r="E1441" t="str">
        <f t="shared" si="22"/>
        <v xml:space="preserve">Ms. Budrow Nelly S </v>
      </c>
    </row>
    <row r="1442" spans="1:5" x14ac:dyDescent="0.25">
      <c r="A1442" s="14" t="s">
        <v>5122</v>
      </c>
      <c r="B1442" t="s">
        <v>34</v>
      </c>
      <c r="C1442" s="14" t="s">
        <v>273</v>
      </c>
      <c r="D1442" t="s">
        <v>3300</v>
      </c>
      <c r="E1442" t="str">
        <f t="shared" si="22"/>
        <v xml:space="preserve">Ms. Anderson Meredith S </v>
      </c>
    </row>
    <row r="1443" spans="1:5" x14ac:dyDescent="0.25">
      <c r="A1443" s="14" t="s">
        <v>5123</v>
      </c>
      <c r="B1443" t="s">
        <v>37</v>
      </c>
      <c r="C1443" s="14" t="s">
        <v>421</v>
      </c>
      <c r="D1443" t="s">
        <v>176</v>
      </c>
      <c r="E1443" t="str">
        <f t="shared" si="22"/>
        <v xml:space="preserve">Mr. Douglas Kevin </v>
      </c>
    </row>
    <row r="1444" spans="1:5" x14ac:dyDescent="0.25">
      <c r="A1444" s="14" t="s">
        <v>5124</v>
      </c>
      <c r="B1444" t="s">
        <v>34</v>
      </c>
      <c r="C1444" s="14" t="s">
        <v>1768</v>
      </c>
      <c r="D1444" t="s">
        <v>744</v>
      </c>
      <c r="E1444" t="str">
        <f t="shared" si="22"/>
        <v xml:space="preserve">Ms. Tecklenburg Lisa </v>
      </c>
    </row>
    <row r="1445" spans="1:5" x14ac:dyDescent="0.25">
      <c r="A1445" s="14" t="s">
        <v>5125</v>
      </c>
      <c r="B1445" t="s">
        <v>34</v>
      </c>
      <c r="C1445" s="14" t="s">
        <v>45</v>
      </c>
      <c r="D1445" t="s">
        <v>3301</v>
      </c>
      <c r="E1445" t="str">
        <f t="shared" si="22"/>
        <v xml:space="preserve">Ms. Baker Katherine A </v>
      </c>
    </row>
    <row r="1446" spans="1:5" x14ac:dyDescent="0.25">
      <c r="A1446" s="14" t="s">
        <v>5126</v>
      </c>
      <c r="B1446" t="s">
        <v>37</v>
      </c>
      <c r="C1446" s="14" t="s">
        <v>1769</v>
      </c>
      <c r="D1446" t="s">
        <v>1244</v>
      </c>
      <c r="E1446" t="str">
        <f t="shared" si="22"/>
        <v xml:space="preserve">Mr. Schenck Steve </v>
      </c>
    </row>
    <row r="1447" spans="1:5" x14ac:dyDescent="0.25">
      <c r="A1447" s="14" t="s">
        <v>5127</v>
      </c>
      <c r="B1447" t="s">
        <v>34</v>
      </c>
      <c r="C1447" s="14" t="s">
        <v>149</v>
      </c>
      <c r="D1447" t="s">
        <v>3302</v>
      </c>
      <c r="E1447" t="str">
        <f t="shared" si="22"/>
        <v xml:space="preserve">Ms. Johnson Kate L. </v>
      </c>
    </row>
    <row r="1448" spans="1:5" x14ac:dyDescent="0.25">
      <c r="A1448" s="14" t="s">
        <v>5128</v>
      </c>
      <c r="B1448" t="s">
        <v>34</v>
      </c>
      <c r="C1448" s="14" t="s">
        <v>1770</v>
      </c>
      <c r="D1448" t="s">
        <v>837</v>
      </c>
      <c r="E1448" t="str">
        <f t="shared" si="22"/>
        <v xml:space="preserve">Ms. Blendell Beth </v>
      </c>
    </row>
    <row r="1449" spans="1:5" x14ac:dyDescent="0.25">
      <c r="A1449" s="14" t="s">
        <v>5129</v>
      </c>
      <c r="B1449" t="s">
        <v>34</v>
      </c>
      <c r="C1449" s="14" t="s">
        <v>1771</v>
      </c>
      <c r="D1449" t="s">
        <v>1772</v>
      </c>
      <c r="E1449" t="str">
        <f t="shared" si="22"/>
        <v xml:space="preserve">Ms. Parodi Katharine </v>
      </c>
    </row>
    <row r="1450" spans="1:5" x14ac:dyDescent="0.25">
      <c r="A1450" s="14" t="s">
        <v>5130</v>
      </c>
      <c r="B1450" t="s">
        <v>34</v>
      </c>
      <c r="C1450" s="14" t="s">
        <v>581</v>
      </c>
      <c r="D1450" t="s">
        <v>3303</v>
      </c>
      <c r="E1450" t="str">
        <f t="shared" si="22"/>
        <v xml:space="preserve">Ms. Morgan Heather L </v>
      </c>
    </row>
    <row r="1451" spans="1:5" x14ac:dyDescent="0.25">
      <c r="A1451" s="14" t="s">
        <v>5131</v>
      </c>
      <c r="B1451" t="s">
        <v>34</v>
      </c>
      <c r="C1451" s="14" t="s">
        <v>1773</v>
      </c>
      <c r="D1451" t="s">
        <v>1774</v>
      </c>
      <c r="E1451" t="str">
        <f t="shared" si="22"/>
        <v xml:space="preserve">Ms. Linden Desiree </v>
      </c>
    </row>
    <row r="1452" spans="1:5" x14ac:dyDescent="0.25">
      <c r="A1452" s="14" t="s">
        <v>5132</v>
      </c>
      <c r="B1452" t="s">
        <v>37</v>
      </c>
      <c r="C1452" s="14" t="s">
        <v>1775</v>
      </c>
      <c r="D1452" t="s">
        <v>3304</v>
      </c>
      <c r="E1452" t="str">
        <f t="shared" si="22"/>
        <v xml:space="preserve">Mr. Horning Peter B. </v>
      </c>
    </row>
    <row r="1453" spans="1:5" x14ac:dyDescent="0.25">
      <c r="A1453" s="14" t="s">
        <v>5133</v>
      </c>
      <c r="B1453" t="s">
        <v>37</v>
      </c>
      <c r="C1453" s="14" t="s">
        <v>1776</v>
      </c>
      <c r="D1453" t="s">
        <v>79</v>
      </c>
      <c r="E1453" t="str">
        <f t="shared" si="22"/>
        <v xml:space="preserve">Mr. Goode Adam </v>
      </c>
    </row>
    <row r="1454" spans="1:5" x14ac:dyDescent="0.25">
      <c r="A1454" s="14" t="s">
        <v>5134</v>
      </c>
      <c r="B1454" t="s">
        <v>37</v>
      </c>
      <c r="C1454" s="14" t="s">
        <v>1777</v>
      </c>
      <c r="D1454" t="s">
        <v>2969</v>
      </c>
      <c r="E1454" t="str">
        <f t="shared" si="22"/>
        <v xml:space="preserve">Mr. Doden Jeremy J </v>
      </c>
    </row>
    <row r="1455" spans="1:5" x14ac:dyDescent="0.25">
      <c r="A1455" s="14" t="s">
        <v>5135</v>
      </c>
      <c r="B1455" t="s">
        <v>37</v>
      </c>
      <c r="C1455" s="14" t="s">
        <v>1778</v>
      </c>
      <c r="D1455" t="s">
        <v>3305</v>
      </c>
      <c r="E1455" t="str">
        <f t="shared" si="22"/>
        <v xml:space="preserve">Mr. Groff Adam C </v>
      </c>
    </row>
    <row r="1456" spans="1:5" x14ac:dyDescent="0.25">
      <c r="A1456" s="14" t="s">
        <v>5136</v>
      </c>
      <c r="B1456" t="s">
        <v>37</v>
      </c>
      <c r="C1456" s="14" t="s">
        <v>1779</v>
      </c>
      <c r="D1456" t="s">
        <v>1541</v>
      </c>
      <c r="E1456" t="str">
        <f t="shared" si="22"/>
        <v xml:space="preserve">Mr. Kuehler Jon </v>
      </c>
    </row>
    <row r="1457" spans="1:5" x14ac:dyDescent="0.25">
      <c r="A1457" s="14" t="s">
        <v>5137</v>
      </c>
      <c r="B1457" t="s">
        <v>37</v>
      </c>
      <c r="C1457" s="14" t="s">
        <v>568</v>
      </c>
      <c r="D1457" t="s">
        <v>3306</v>
      </c>
      <c r="E1457" t="str">
        <f t="shared" si="22"/>
        <v xml:space="preserve">Mr. Daniels Steven J </v>
      </c>
    </row>
    <row r="1458" spans="1:5" x14ac:dyDescent="0.25">
      <c r="A1458" s="14" t="s">
        <v>5138</v>
      </c>
      <c r="B1458" t="s">
        <v>34</v>
      </c>
      <c r="C1458" s="14" t="s">
        <v>1780</v>
      </c>
      <c r="D1458" t="s">
        <v>3307</v>
      </c>
      <c r="E1458" t="str">
        <f t="shared" si="22"/>
        <v xml:space="preserve">Ms. Gibby Jessica P. </v>
      </c>
    </row>
    <row r="1459" spans="1:5" x14ac:dyDescent="0.25">
      <c r="A1459" s="14" t="s">
        <v>5139</v>
      </c>
      <c r="B1459" t="s">
        <v>34</v>
      </c>
      <c r="C1459" s="14" t="s">
        <v>1781</v>
      </c>
      <c r="D1459" t="s">
        <v>430</v>
      </c>
      <c r="E1459" t="str">
        <f t="shared" si="22"/>
        <v xml:space="preserve">Ms. Busa Ashley </v>
      </c>
    </row>
    <row r="1460" spans="1:5" x14ac:dyDescent="0.25">
      <c r="A1460" s="14" t="s">
        <v>5140</v>
      </c>
      <c r="B1460" t="s">
        <v>37</v>
      </c>
      <c r="C1460" s="14" t="s">
        <v>1782</v>
      </c>
      <c r="D1460" t="s">
        <v>3308</v>
      </c>
      <c r="E1460" t="str">
        <f t="shared" si="22"/>
        <v xml:space="preserve">Mr. Moyo Arturo H. </v>
      </c>
    </row>
    <row r="1461" spans="1:5" x14ac:dyDescent="0.25">
      <c r="A1461" s="14" t="s">
        <v>5141</v>
      </c>
      <c r="B1461" t="s">
        <v>37</v>
      </c>
      <c r="C1461" s="14" t="s">
        <v>1102</v>
      </c>
      <c r="D1461" t="s">
        <v>1784</v>
      </c>
      <c r="E1461" t="str">
        <f t="shared" si="22"/>
        <v xml:space="preserve">Mr. Horn Ketil </v>
      </c>
    </row>
    <row r="1462" spans="1:5" x14ac:dyDescent="0.25">
      <c r="A1462" s="14" t="s">
        <v>5142</v>
      </c>
      <c r="B1462" t="s">
        <v>34</v>
      </c>
      <c r="C1462" s="14" t="s">
        <v>483</v>
      </c>
      <c r="D1462" t="s">
        <v>140</v>
      </c>
      <c r="E1462" t="str">
        <f t="shared" si="22"/>
        <v xml:space="preserve">Ms. Bien Katie </v>
      </c>
    </row>
    <row r="1463" spans="1:5" x14ac:dyDescent="0.25">
      <c r="A1463" s="14" t="s">
        <v>5143</v>
      </c>
      <c r="B1463" t="s">
        <v>34</v>
      </c>
      <c r="C1463" s="14" t="s">
        <v>397</v>
      </c>
      <c r="D1463" t="s">
        <v>1785</v>
      </c>
      <c r="E1463" t="str">
        <f t="shared" si="22"/>
        <v xml:space="preserve">Ms. O'Connor Christi </v>
      </c>
    </row>
    <row r="1464" spans="1:5" x14ac:dyDescent="0.25">
      <c r="A1464" s="14" t="s">
        <v>5144</v>
      </c>
      <c r="B1464" t="s">
        <v>37</v>
      </c>
      <c r="C1464" s="14" t="s">
        <v>1786</v>
      </c>
      <c r="D1464" t="s">
        <v>438</v>
      </c>
      <c r="E1464" t="str">
        <f t="shared" si="22"/>
        <v xml:space="preserve">Mr. Ash Alan </v>
      </c>
    </row>
    <row r="1465" spans="1:5" x14ac:dyDescent="0.25">
      <c r="A1465" s="14" t="s">
        <v>5145</v>
      </c>
      <c r="B1465" t="s">
        <v>37</v>
      </c>
      <c r="C1465" s="14" t="s">
        <v>2603</v>
      </c>
      <c r="D1465" t="s">
        <v>3309</v>
      </c>
      <c r="E1465" t="str">
        <f t="shared" si="22"/>
        <v xml:space="preserve">Mr. Do Prado Edivaldo B. Sr. </v>
      </c>
    </row>
    <row r="1466" spans="1:5" x14ac:dyDescent="0.25">
      <c r="A1466" s="14" t="s">
        <v>5146</v>
      </c>
      <c r="B1466" t="s">
        <v>34</v>
      </c>
      <c r="C1466" s="14" t="s">
        <v>460</v>
      </c>
      <c r="D1466" t="s">
        <v>1787</v>
      </c>
      <c r="E1466" t="str">
        <f t="shared" si="22"/>
        <v xml:space="preserve">Ms. Phillips Eve </v>
      </c>
    </row>
    <row r="1467" spans="1:5" x14ac:dyDescent="0.25">
      <c r="A1467" s="14" t="s">
        <v>5147</v>
      </c>
      <c r="B1467" t="s">
        <v>37</v>
      </c>
      <c r="C1467" s="14" t="s">
        <v>35</v>
      </c>
      <c r="D1467" t="s">
        <v>886</v>
      </c>
      <c r="E1467" t="str">
        <f t="shared" si="22"/>
        <v xml:space="preserve">Mr. Kelly Devin </v>
      </c>
    </row>
    <row r="1468" spans="1:5" x14ac:dyDescent="0.25">
      <c r="A1468" s="14" t="s">
        <v>5148</v>
      </c>
      <c r="B1468" t="s">
        <v>37</v>
      </c>
      <c r="C1468" s="14" t="s">
        <v>1788</v>
      </c>
      <c r="D1468" t="s">
        <v>3310</v>
      </c>
      <c r="E1468" t="str">
        <f t="shared" si="22"/>
        <v xml:space="preserve">Mr. Dever Shaun R </v>
      </c>
    </row>
    <row r="1469" spans="1:5" x14ac:dyDescent="0.25">
      <c r="A1469" s="14" t="s">
        <v>5149</v>
      </c>
      <c r="B1469" t="s">
        <v>37</v>
      </c>
      <c r="C1469" s="14" t="s">
        <v>1789</v>
      </c>
      <c r="D1469" t="s">
        <v>1790</v>
      </c>
      <c r="E1469" t="str">
        <f t="shared" si="22"/>
        <v xml:space="preserve">Mr. Horvath Adrian </v>
      </c>
    </row>
    <row r="1470" spans="1:5" x14ac:dyDescent="0.25">
      <c r="A1470" s="14" t="s">
        <v>5150</v>
      </c>
      <c r="B1470" t="s">
        <v>37</v>
      </c>
      <c r="C1470" s="14" t="s">
        <v>1791</v>
      </c>
      <c r="D1470" t="s">
        <v>124</v>
      </c>
      <c r="E1470" t="str">
        <f t="shared" si="22"/>
        <v xml:space="preserve">Mr. Danner Andrew </v>
      </c>
    </row>
    <row r="1471" spans="1:5" x14ac:dyDescent="0.25">
      <c r="A1471" s="14" t="s">
        <v>5151</v>
      </c>
      <c r="B1471" t="s">
        <v>34</v>
      </c>
      <c r="C1471" s="14" t="s">
        <v>1792</v>
      </c>
      <c r="D1471" t="s">
        <v>1440</v>
      </c>
      <c r="E1471" t="str">
        <f t="shared" si="22"/>
        <v xml:space="preserve">Ms. Weiss Mallory </v>
      </c>
    </row>
    <row r="1472" spans="1:5" x14ac:dyDescent="0.25">
      <c r="A1472" s="14" t="s">
        <v>5152</v>
      </c>
      <c r="B1472" t="s">
        <v>37</v>
      </c>
      <c r="C1472" s="14" t="s">
        <v>1793</v>
      </c>
      <c r="D1472" t="s">
        <v>3311</v>
      </c>
      <c r="E1472" t="str">
        <f t="shared" si="22"/>
        <v xml:space="preserve">Mr. D'Andrea Shawn E </v>
      </c>
    </row>
    <row r="1473" spans="1:5" x14ac:dyDescent="0.25">
      <c r="A1473" s="14" t="s">
        <v>5153</v>
      </c>
      <c r="B1473" t="s">
        <v>34</v>
      </c>
      <c r="C1473" s="14" t="s">
        <v>1794</v>
      </c>
      <c r="D1473" t="s">
        <v>2982</v>
      </c>
      <c r="E1473" t="str">
        <f t="shared" si="22"/>
        <v xml:space="preserve">Ms. Olesky Sarah E </v>
      </c>
    </row>
    <row r="1474" spans="1:5" x14ac:dyDescent="0.25">
      <c r="A1474" s="14" t="s">
        <v>5154</v>
      </c>
      <c r="B1474" t="s">
        <v>37</v>
      </c>
      <c r="C1474" s="14" t="s">
        <v>1795</v>
      </c>
      <c r="D1474" t="s">
        <v>1011</v>
      </c>
      <c r="E1474" t="str">
        <f t="shared" si="22"/>
        <v xml:space="preserve">Mr. Whitcraft Josh </v>
      </c>
    </row>
    <row r="1475" spans="1:5" x14ac:dyDescent="0.25">
      <c r="A1475" s="14" t="s">
        <v>5155</v>
      </c>
      <c r="B1475" t="s">
        <v>37</v>
      </c>
      <c r="C1475" s="14" t="s">
        <v>1796</v>
      </c>
      <c r="D1475" t="s">
        <v>3312</v>
      </c>
      <c r="E1475" t="str">
        <f t="shared" ref="E1475:E1538" si="23">CONCATENATE(B1475," ",C1475," ",D1475," ")</f>
        <v xml:space="preserve">Mr. Salazar Johann A </v>
      </c>
    </row>
    <row r="1476" spans="1:5" x14ac:dyDescent="0.25">
      <c r="A1476" s="14" t="s">
        <v>5156</v>
      </c>
      <c r="B1476" t="s">
        <v>34</v>
      </c>
      <c r="C1476" s="14" t="s">
        <v>704</v>
      </c>
      <c r="D1476" t="s">
        <v>3313</v>
      </c>
      <c r="E1476" t="str">
        <f t="shared" si="23"/>
        <v xml:space="preserve">Ms. Todd Robin M. </v>
      </c>
    </row>
    <row r="1477" spans="1:5" x14ac:dyDescent="0.25">
      <c r="A1477" s="14" t="s">
        <v>5157</v>
      </c>
      <c r="B1477" t="s">
        <v>37</v>
      </c>
      <c r="C1477" s="14" t="s">
        <v>1798</v>
      </c>
      <c r="D1477" t="s">
        <v>3314</v>
      </c>
      <c r="E1477" t="str">
        <f t="shared" si="23"/>
        <v xml:space="preserve">Mr. Pond Kyle K </v>
      </c>
    </row>
    <row r="1478" spans="1:5" x14ac:dyDescent="0.25">
      <c r="A1478" s="14" t="s">
        <v>5158</v>
      </c>
      <c r="B1478" t="s">
        <v>34</v>
      </c>
      <c r="C1478" s="14" t="s">
        <v>1799</v>
      </c>
      <c r="D1478" t="s">
        <v>854</v>
      </c>
      <c r="E1478" t="str">
        <f t="shared" si="23"/>
        <v xml:space="preserve">Ms. Egan Alison </v>
      </c>
    </row>
    <row r="1479" spans="1:5" x14ac:dyDescent="0.25">
      <c r="A1479" s="14" t="s">
        <v>5159</v>
      </c>
      <c r="B1479" t="s">
        <v>37</v>
      </c>
      <c r="C1479" s="14" t="s">
        <v>1800</v>
      </c>
      <c r="D1479" t="s">
        <v>3315</v>
      </c>
      <c r="E1479" t="str">
        <f t="shared" si="23"/>
        <v xml:space="preserve">Mr. Bersani Michael A. </v>
      </c>
    </row>
    <row r="1480" spans="1:5" x14ac:dyDescent="0.25">
      <c r="A1480" s="14" t="s">
        <v>5160</v>
      </c>
      <c r="B1480" t="s">
        <v>37</v>
      </c>
      <c r="C1480" s="14" t="s">
        <v>1801</v>
      </c>
      <c r="D1480" t="s">
        <v>3316</v>
      </c>
      <c r="E1480" t="str">
        <f t="shared" si="23"/>
        <v xml:space="preserve">Mr. Creech Byron A </v>
      </c>
    </row>
    <row r="1481" spans="1:5" x14ac:dyDescent="0.25">
      <c r="A1481" s="14" t="s">
        <v>5161</v>
      </c>
      <c r="B1481" t="s">
        <v>34</v>
      </c>
      <c r="C1481" s="14" t="s">
        <v>1802</v>
      </c>
      <c r="D1481" t="s">
        <v>3317</v>
      </c>
      <c r="E1481" t="str">
        <f t="shared" si="23"/>
        <v xml:space="preserve">Ms. Sudres Carine A </v>
      </c>
    </row>
    <row r="1482" spans="1:5" x14ac:dyDescent="0.25">
      <c r="A1482" s="14" t="s">
        <v>5162</v>
      </c>
      <c r="B1482" t="s">
        <v>37</v>
      </c>
      <c r="C1482" s="14" t="s">
        <v>1803</v>
      </c>
      <c r="D1482" t="s">
        <v>467</v>
      </c>
      <c r="E1482" t="str">
        <f t="shared" si="23"/>
        <v xml:space="preserve">Mr. Couture Nathaniel </v>
      </c>
    </row>
    <row r="1483" spans="1:5" x14ac:dyDescent="0.25">
      <c r="A1483" s="14" t="s">
        <v>5163</v>
      </c>
      <c r="B1483" t="s">
        <v>34</v>
      </c>
      <c r="C1483" s="14" t="s">
        <v>1678</v>
      </c>
      <c r="D1483" t="s">
        <v>3318</v>
      </c>
      <c r="E1483" t="str">
        <f t="shared" si="23"/>
        <v xml:space="preserve">Ms. Willard Lindsay A. </v>
      </c>
    </row>
    <row r="1484" spans="1:5" x14ac:dyDescent="0.25">
      <c r="A1484" s="14" t="s">
        <v>5164</v>
      </c>
      <c r="B1484" t="s">
        <v>37</v>
      </c>
      <c r="C1484" s="14" t="s">
        <v>1804</v>
      </c>
      <c r="D1484" t="s">
        <v>3319</v>
      </c>
      <c r="E1484" t="str">
        <f t="shared" si="23"/>
        <v xml:space="preserve">Mr. Patronick Justin R </v>
      </c>
    </row>
    <row r="1485" spans="1:5" x14ac:dyDescent="0.25">
      <c r="A1485" s="14" t="s">
        <v>5165</v>
      </c>
      <c r="B1485" t="s">
        <v>34</v>
      </c>
      <c r="C1485" s="14" t="s">
        <v>1805</v>
      </c>
      <c r="D1485" t="s">
        <v>142</v>
      </c>
      <c r="E1485" t="str">
        <f t="shared" si="23"/>
        <v xml:space="preserve">Ms. Depasquale Casey </v>
      </c>
    </row>
    <row r="1486" spans="1:5" x14ac:dyDescent="0.25">
      <c r="A1486" s="14" t="s">
        <v>5166</v>
      </c>
      <c r="B1486" t="s">
        <v>34</v>
      </c>
      <c r="C1486" s="14" t="s">
        <v>1806</v>
      </c>
      <c r="D1486" t="s">
        <v>3320</v>
      </c>
      <c r="E1486" t="str">
        <f t="shared" si="23"/>
        <v xml:space="preserve">Ms. Lavergne Amanda L </v>
      </c>
    </row>
    <row r="1487" spans="1:5" x14ac:dyDescent="0.25">
      <c r="A1487" s="14" t="s">
        <v>5167</v>
      </c>
      <c r="B1487" t="s">
        <v>34</v>
      </c>
      <c r="C1487" s="14" t="s">
        <v>1807</v>
      </c>
      <c r="D1487" t="s">
        <v>3321</v>
      </c>
      <c r="E1487" t="str">
        <f t="shared" si="23"/>
        <v xml:space="preserve">Ms. Kawakami Ayako N. </v>
      </c>
    </row>
    <row r="1488" spans="1:5" x14ac:dyDescent="0.25">
      <c r="A1488" s="14" t="s">
        <v>5168</v>
      </c>
      <c r="B1488" t="s">
        <v>34</v>
      </c>
      <c r="C1488" s="14" t="s">
        <v>1808</v>
      </c>
      <c r="D1488" t="s">
        <v>1809</v>
      </c>
      <c r="E1488" t="str">
        <f t="shared" si="23"/>
        <v xml:space="preserve">Ms. Gonsalves Emilee </v>
      </c>
    </row>
    <row r="1489" spans="1:5" x14ac:dyDescent="0.25">
      <c r="A1489" s="14" t="s">
        <v>5169</v>
      </c>
      <c r="B1489" t="s">
        <v>37</v>
      </c>
      <c r="C1489" s="14" t="s">
        <v>1290</v>
      </c>
      <c r="D1489" t="s">
        <v>3322</v>
      </c>
      <c r="E1489" t="str">
        <f t="shared" si="23"/>
        <v xml:space="preserve">Mr. Peck Stephen M </v>
      </c>
    </row>
    <row r="1490" spans="1:5" x14ac:dyDescent="0.25">
      <c r="A1490" s="14" t="s">
        <v>5170</v>
      </c>
      <c r="B1490" t="s">
        <v>34</v>
      </c>
      <c r="C1490" s="14" t="s">
        <v>1810</v>
      </c>
      <c r="D1490" t="s">
        <v>3323</v>
      </c>
      <c r="E1490" t="str">
        <f t="shared" si="23"/>
        <v xml:space="preserve">Ms. Aure Annemarie A </v>
      </c>
    </row>
    <row r="1491" spans="1:5" x14ac:dyDescent="0.25">
      <c r="A1491" s="14" t="s">
        <v>5171</v>
      </c>
      <c r="B1491" t="s">
        <v>34</v>
      </c>
      <c r="C1491" s="14" t="s">
        <v>1811</v>
      </c>
      <c r="D1491" t="s">
        <v>3324</v>
      </c>
      <c r="E1491" t="str">
        <f t="shared" si="23"/>
        <v xml:space="preserve">Ms. Mattingly Ashley R </v>
      </c>
    </row>
    <row r="1492" spans="1:5" x14ac:dyDescent="0.25">
      <c r="A1492" s="14" t="s">
        <v>5172</v>
      </c>
      <c r="B1492" t="s">
        <v>34</v>
      </c>
      <c r="C1492" s="14" t="s">
        <v>1812</v>
      </c>
      <c r="D1492" t="s">
        <v>3325</v>
      </c>
      <c r="E1492" t="str">
        <f t="shared" si="23"/>
        <v xml:space="preserve">Ms. Stelpflug Leslie A </v>
      </c>
    </row>
    <row r="1493" spans="1:5" x14ac:dyDescent="0.25">
      <c r="A1493" s="14" t="s">
        <v>5173</v>
      </c>
      <c r="B1493" t="s">
        <v>37</v>
      </c>
      <c r="C1493" s="14" t="s">
        <v>2604</v>
      </c>
      <c r="D1493" t="s">
        <v>3326</v>
      </c>
      <c r="E1493" t="str">
        <f t="shared" si="23"/>
        <v xml:space="preserve">Mr. Sanchez Antognini Mauricio J. Sr. </v>
      </c>
    </row>
    <row r="1494" spans="1:5" x14ac:dyDescent="0.25">
      <c r="A1494" s="14" t="s">
        <v>5174</v>
      </c>
      <c r="B1494" t="s">
        <v>37</v>
      </c>
      <c r="C1494" s="14" t="s">
        <v>1813</v>
      </c>
      <c r="D1494" t="s">
        <v>1814</v>
      </c>
      <c r="E1494" t="str">
        <f t="shared" si="23"/>
        <v xml:space="preserve">Mr. Condon Kieran </v>
      </c>
    </row>
    <row r="1495" spans="1:5" x14ac:dyDescent="0.25">
      <c r="A1495" s="14" t="s">
        <v>5175</v>
      </c>
      <c r="B1495" t="s">
        <v>34</v>
      </c>
      <c r="C1495" s="14" t="s">
        <v>1815</v>
      </c>
      <c r="D1495" t="s">
        <v>3327</v>
      </c>
      <c r="E1495" t="str">
        <f t="shared" si="23"/>
        <v xml:space="preserve">Ms. Magato Elizabeth A </v>
      </c>
    </row>
    <row r="1496" spans="1:5" x14ac:dyDescent="0.25">
      <c r="A1496" s="14" t="s">
        <v>5176</v>
      </c>
      <c r="B1496" t="s">
        <v>37</v>
      </c>
      <c r="C1496" s="14" t="s">
        <v>1816</v>
      </c>
      <c r="D1496" t="s">
        <v>3328</v>
      </c>
      <c r="E1496" t="str">
        <f t="shared" si="23"/>
        <v xml:space="preserve">Mr. Dombrowski Zeke M. </v>
      </c>
    </row>
    <row r="1497" spans="1:5" x14ac:dyDescent="0.25">
      <c r="A1497" s="14" t="s">
        <v>5177</v>
      </c>
      <c r="B1497" t="s">
        <v>37</v>
      </c>
      <c r="C1497" s="14" t="s">
        <v>1817</v>
      </c>
      <c r="D1497" t="s">
        <v>1818</v>
      </c>
      <c r="E1497" t="str">
        <f t="shared" si="23"/>
        <v xml:space="preserve">Mr. Ohara Chip </v>
      </c>
    </row>
    <row r="1498" spans="1:5" x14ac:dyDescent="0.25">
      <c r="A1498" s="14" t="s">
        <v>5178</v>
      </c>
      <c r="B1498" t="s">
        <v>37</v>
      </c>
      <c r="C1498" s="14" t="s">
        <v>2605</v>
      </c>
      <c r="D1498" t="s">
        <v>3329</v>
      </c>
      <c r="E1498" t="str">
        <f t="shared" si="23"/>
        <v xml:space="preserve">Mr. Cifuentes Fetiva Miguel Angel Sr. </v>
      </c>
    </row>
    <row r="1499" spans="1:5" x14ac:dyDescent="0.25">
      <c r="A1499" s="14" t="s">
        <v>5179</v>
      </c>
      <c r="B1499" t="s">
        <v>37</v>
      </c>
      <c r="C1499" s="14" t="s">
        <v>1819</v>
      </c>
      <c r="D1499" t="s">
        <v>201</v>
      </c>
      <c r="E1499" t="str">
        <f t="shared" si="23"/>
        <v xml:space="preserve">Mr. Keno Brian </v>
      </c>
    </row>
    <row r="1500" spans="1:5" x14ac:dyDescent="0.25">
      <c r="A1500" s="14" t="s">
        <v>5180</v>
      </c>
      <c r="B1500" t="s">
        <v>34</v>
      </c>
      <c r="C1500" s="14" t="s">
        <v>553</v>
      </c>
      <c r="D1500" t="s">
        <v>1270</v>
      </c>
      <c r="E1500" t="str">
        <f t="shared" si="23"/>
        <v xml:space="preserve">Ms. Bruce Meghan </v>
      </c>
    </row>
    <row r="1501" spans="1:5" x14ac:dyDescent="0.25">
      <c r="A1501" s="14" t="s">
        <v>5181</v>
      </c>
      <c r="B1501" t="s">
        <v>34</v>
      </c>
      <c r="C1501" s="14" t="s">
        <v>1820</v>
      </c>
      <c r="D1501" t="s">
        <v>2922</v>
      </c>
      <c r="E1501" t="str">
        <f t="shared" si="23"/>
        <v xml:space="preserve">Ms. Lorch Meredith L. </v>
      </c>
    </row>
    <row r="1502" spans="1:5" x14ac:dyDescent="0.25">
      <c r="A1502" s="14" t="s">
        <v>5182</v>
      </c>
      <c r="B1502" t="s">
        <v>2823</v>
      </c>
      <c r="C1502" s="14" t="s">
        <v>1821</v>
      </c>
      <c r="D1502" t="s">
        <v>3330</v>
      </c>
      <c r="E1502" t="str">
        <f t="shared" si="23"/>
        <v xml:space="preserve">Mrs Sullivan .  Millicent M </v>
      </c>
    </row>
    <row r="1503" spans="1:5" x14ac:dyDescent="0.25">
      <c r="A1503" s="14" t="s">
        <v>5183</v>
      </c>
      <c r="B1503" t="s">
        <v>34</v>
      </c>
      <c r="C1503" s="14" t="s">
        <v>1822</v>
      </c>
      <c r="D1503" t="s">
        <v>937</v>
      </c>
      <c r="E1503" t="str">
        <f t="shared" si="23"/>
        <v xml:space="preserve">Ms. Cave Kathleen </v>
      </c>
    </row>
    <row r="1504" spans="1:5" x14ac:dyDescent="0.25">
      <c r="A1504" s="14" t="s">
        <v>5184</v>
      </c>
      <c r="B1504" t="s">
        <v>34</v>
      </c>
      <c r="C1504" s="14" t="s">
        <v>1823</v>
      </c>
      <c r="D1504" t="s">
        <v>3331</v>
      </c>
      <c r="E1504" t="str">
        <f t="shared" si="23"/>
        <v xml:space="preserve">Ms. Gudenkauf Kimberly K </v>
      </c>
    </row>
    <row r="1505" spans="1:5" x14ac:dyDescent="0.25">
      <c r="A1505" s="14" t="s">
        <v>5185</v>
      </c>
      <c r="B1505" t="s">
        <v>37</v>
      </c>
      <c r="C1505" s="14" t="s">
        <v>113</v>
      </c>
      <c r="D1505" t="s">
        <v>3332</v>
      </c>
      <c r="E1505" t="str">
        <f t="shared" si="23"/>
        <v xml:space="preserve">Mr. Thomas Justin C </v>
      </c>
    </row>
    <row r="1506" spans="1:5" x14ac:dyDescent="0.25">
      <c r="A1506" s="14" t="s">
        <v>5186</v>
      </c>
      <c r="B1506" t="s">
        <v>37</v>
      </c>
      <c r="C1506" s="14" t="s">
        <v>1824</v>
      </c>
      <c r="D1506" t="s">
        <v>3333</v>
      </c>
      <c r="E1506" t="str">
        <f t="shared" si="23"/>
        <v xml:space="preserve">Mr. Holley Tristan P. </v>
      </c>
    </row>
    <row r="1507" spans="1:5" x14ac:dyDescent="0.25">
      <c r="A1507" s="14" t="s">
        <v>5187</v>
      </c>
      <c r="B1507" t="s">
        <v>34</v>
      </c>
      <c r="C1507" s="14" t="s">
        <v>1825</v>
      </c>
      <c r="D1507" t="s">
        <v>3334</v>
      </c>
      <c r="E1507" t="str">
        <f t="shared" si="23"/>
        <v xml:space="preserve">Ms. Kemble Traci A </v>
      </c>
    </row>
    <row r="1508" spans="1:5" x14ac:dyDescent="0.25">
      <c r="A1508" s="14" t="s">
        <v>5188</v>
      </c>
      <c r="B1508" t="s">
        <v>37</v>
      </c>
      <c r="C1508" s="14" t="s">
        <v>1826</v>
      </c>
      <c r="D1508" t="s">
        <v>3273</v>
      </c>
      <c r="E1508" t="str">
        <f t="shared" si="23"/>
        <v xml:space="preserve">Mr. Bentley Justin P </v>
      </c>
    </row>
    <row r="1509" spans="1:5" x14ac:dyDescent="0.25">
      <c r="A1509" s="14" t="s">
        <v>5189</v>
      </c>
      <c r="B1509" t="s">
        <v>37</v>
      </c>
      <c r="C1509" s="14" t="s">
        <v>1125</v>
      </c>
      <c r="D1509" t="s">
        <v>3335</v>
      </c>
      <c r="E1509" t="str">
        <f t="shared" si="23"/>
        <v xml:space="preserve">Mr. Jones Logan M </v>
      </c>
    </row>
    <row r="1510" spans="1:5" x14ac:dyDescent="0.25">
      <c r="A1510" s="14" t="s">
        <v>5190</v>
      </c>
      <c r="B1510" t="s">
        <v>37</v>
      </c>
      <c r="C1510" s="14" t="s">
        <v>308</v>
      </c>
      <c r="D1510" t="s">
        <v>345</v>
      </c>
      <c r="E1510" t="str">
        <f t="shared" si="23"/>
        <v xml:space="preserve">Mr. Tremblay Sebastien </v>
      </c>
    </row>
    <row r="1511" spans="1:5" x14ac:dyDescent="0.25">
      <c r="A1511" s="14" t="s">
        <v>5191</v>
      </c>
      <c r="B1511" t="s">
        <v>34</v>
      </c>
      <c r="C1511" s="14" t="s">
        <v>1827</v>
      </c>
      <c r="D1511" t="s">
        <v>3336</v>
      </c>
      <c r="E1511" t="str">
        <f t="shared" si="23"/>
        <v xml:space="preserve">Ms. Bellucci Tiffany A </v>
      </c>
    </row>
    <row r="1512" spans="1:5" x14ac:dyDescent="0.25">
      <c r="A1512" s="14" t="s">
        <v>5192</v>
      </c>
      <c r="B1512" t="s">
        <v>37</v>
      </c>
      <c r="C1512" s="14" t="s">
        <v>1828</v>
      </c>
      <c r="D1512" t="s">
        <v>38</v>
      </c>
      <c r="E1512" t="str">
        <f t="shared" si="23"/>
        <v xml:space="preserve">Mr. Collins Matthew </v>
      </c>
    </row>
    <row r="1513" spans="1:5" x14ac:dyDescent="0.25">
      <c r="A1513" s="14" t="s">
        <v>5193</v>
      </c>
      <c r="B1513" t="s">
        <v>37</v>
      </c>
      <c r="C1513" s="14" t="s">
        <v>1829</v>
      </c>
      <c r="D1513" t="s">
        <v>446</v>
      </c>
      <c r="E1513" t="str">
        <f t="shared" si="23"/>
        <v xml:space="preserve">Mr. Gillman Luke </v>
      </c>
    </row>
    <row r="1514" spans="1:5" x14ac:dyDescent="0.25">
      <c r="A1514" s="14" t="s">
        <v>5194</v>
      </c>
      <c r="B1514" t="s">
        <v>34</v>
      </c>
      <c r="C1514" s="14" t="s">
        <v>1830</v>
      </c>
      <c r="D1514" t="s">
        <v>1831</v>
      </c>
      <c r="E1514" t="str">
        <f t="shared" si="23"/>
        <v xml:space="preserve">Ms. West Leigh </v>
      </c>
    </row>
    <row r="1515" spans="1:5" x14ac:dyDescent="0.25">
      <c r="A1515" s="14" t="s">
        <v>5195</v>
      </c>
      <c r="B1515" t="s">
        <v>37</v>
      </c>
      <c r="C1515" s="14" t="s">
        <v>5196</v>
      </c>
      <c r="D1515" t="s">
        <v>1832</v>
      </c>
      <c r="E1515" t="str">
        <f t="shared" si="23"/>
        <v xml:space="preserve">Mr. ChIDa Yosuke </v>
      </c>
    </row>
    <row r="1516" spans="1:5" x14ac:dyDescent="0.25">
      <c r="A1516" s="14" t="s">
        <v>5197</v>
      </c>
      <c r="B1516" t="s">
        <v>37</v>
      </c>
      <c r="C1516" s="14" t="s">
        <v>1833</v>
      </c>
      <c r="D1516" t="s">
        <v>38</v>
      </c>
      <c r="E1516" t="str">
        <f t="shared" si="23"/>
        <v xml:space="preserve">Mr. Reisenauer Matthew </v>
      </c>
    </row>
    <row r="1517" spans="1:5" x14ac:dyDescent="0.25">
      <c r="A1517" s="14" t="s">
        <v>5198</v>
      </c>
      <c r="B1517" t="s">
        <v>37</v>
      </c>
      <c r="C1517" s="14" t="s">
        <v>1834</v>
      </c>
      <c r="D1517" t="s">
        <v>1512</v>
      </c>
      <c r="E1517" t="str">
        <f t="shared" si="23"/>
        <v xml:space="preserve">Mr. Rosenberg-Wohl Jacob </v>
      </c>
    </row>
    <row r="1518" spans="1:5" x14ac:dyDescent="0.25">
      <c r="A1518" s="14" t="s">
        <v>5199</v>
      </c>
      <c r="B1518" t="s">
        <v>34</v>
      </c>
      <c r="C1518" s="14" t="s">
        <v>1835</v>
      </c>
      <c r="D1518" t="s">
        <v>1836</v>
      </c>
      <c r="E1518" t="str">
        <f t="shared" si="23"/>
        <v xml:space="preserve">Ms. Theriault Jodi </v>
      </c>
    </row>
    <row r="1519" spans="1:5" x14ac:dyDescent="0.25">
      <c r="A1519" s="14" t="s">
        <v>5200</v>
      </c>
      <c r="B1519" t="s">
        <v>34</v>
      </c>
      <c r="C1519" s="14" t="s">
        <v>1837</v>
      </c>
      <c r="D1519" t="s">
        <v>693</v>
      </c>
      <c r="E1519" t="str">
        <f t="shared" si="23"/>
        <v xml:space="preserve">Ms. Manuel Lauren </v>
      </c>
    </row>
    <row r="1520" spans="1:5" x14ac:dyDescent="0.25">
      <c r="A1520" s="14" t="s">
        <v>5201</v>
      </c>
      <c r="B1520" t="s">
        <v>34</v>
      </c>
      <c r="C1520" s="14" t="s">
        <v>1838</v>
      </c>
      <c r="D1520" t="s">
        <v>3337</v>
      </c>
      <c r="E1520" t="str">
        <f t="shared" si="23"/>
        <v xml:space="preserve">Ms. Demko Misti C </v>
      </c>
    </row>
    <row r="1521" spans="1:5" x14ac:dyDescent="0.25">
      <c r="A1521" s="14" t="s">
        <v>5202</v>
      </c>
      <c r="B1521" t="s">
        <v>34</v>
      </c>
      <c r="C1521" s="14" t="s">
        <v>1839</v>
      </c>
      <c r="D1521" t="s">
        <v>3338</v>
      </c>
      <c r="E1521" t="str">
        <f t="shared" si="23"/>
        <v xml:space="preserve">Ms. Battaglia Angela J </v>
      </c>
    </row>
    <row r="1522" spans="1:5" x14ac:dyDescent="0.25">
      <c r="A1522" s="14" t="s">
        <v>5203</v>
      </c>
      <c r="B1522" t="s">
        <v>37</v>
      </c>
      <c r="C1522" s="14" t="s">
        <v>1840</v>
      </c>
      <c r="D1522" t="s">
        <v>3339</v>
      </c>
      <c r="E1522" t="str">
        <f t="shared" si="23"/>
        <v xml:space="preserve">Mr. Follo Jonathan D. </v>
      </c>
    </row>
    <row r="1523" spans="1:5" x14ac:dyDescent="0.25">
      <c r="A1523" s="14" t="s">
        <v>5204</v>
      </c>
      <c r="B1523" t="s">
        <v>34</v>
      </c>
      <c r="C1523" s="14" t="s">
        <v>1841</v>
      </c>
      <c r="D1523" t="s">
        <v>668</v>
      </c>
      <c r="E1523" t="str">
        <f t="shared" si="23"/>
        <v xml:space="preserve">Ms. Barana Victoria </v>
      </c>
    </row>
    <row r="1524" spans="1:5" x14ac:dyDescent="0.25">
      <c r="A1524" s="14" t="s">
        <v>5205</v>
      </c>
      <c r="B1524" t="s">
        <v>37</v>
      </c>
      <c r="C1524" s="14" t="s">
        <v>1842</v>
      </c>
      <c r="D1524" t="s">
        <v>3340</v>
      </c>
      <c r="E1524" t="str">
        <f t="shared" si="23"/>
        <v xml:space="preserve">Mr. Lysaght Adrian R. </v>
      </c>
    </row>
    <row r="1525" spans="1:5" x14ac:dyDescent="0.25">
      <c r="A1525" s="14" t="s">
        <v>5206</v>
      </c>
      <c r="B1525" t="s">
        <v>37</v>
      </c>
      <c r="C1525" s="14" t="s">
        <v>1843</v>
      </c>
      <c r="D1525" t="s">
        <v>124</v>
      </c>
      <c r="E1525" t="str">
        <f t="shared" si="23"/>
        <v xml:space="preserve">Mr. Chalmers Andrew </v>
      </c>
    </row>
    <row r="1526" spans="1:5" x14ac:dyDescent="0.25">
      <c r="A1526" s="14" t="s">
        <v>5207</v>
      </c>
      <c r="B1526" t="s">
        <v>37</v>
      </c>
      <c r="C1526" s="14" t="s">
        <v>1183</v>
      </c>
      <c r="D1526" t="s">
        <v>3341</v>
      </c>
      <c r="E1526" t="str">
        <f t="shared" si="23"/>
        <v xml:space="preserve">Mr. Phillippi Jason A. </v>
      </c>
    </row>
    <row r="1527" spans="1:5" x14ac:dyDescent="0.25">
      <c r="A1527" s="14" t="s">
        <v>5208</v>
      </c>
      <c r="B1527" t="s">
        <v>34</v>
      </c>
      <c r="C1527" s="14" t="s">
        <v>1844</v>
      </c>
      <c r="D1527" t="s">
        <v>713</v>
      </c>
      <c r="E1527" t="str">
        <f t="shared" si="23"/>
        <v xml:space="preserve">Ms. MacPherson Rachel </v>
      </c>
    </row>
    <row r="1528" spans="1:5" x14ac:dyDescent="0.25">
      <c r="A1528" s="14" t="s">
        <v>5209</v>
      </c>
      <c r="B1528" t="s">
        <v>34</v>
      </c>
      <c r="C1528" s="14" t="s">
        <v>5210</v>
      </c>
      <c r="D1528" t="s">
        <v>1845</v>
      </c>
      <c r="E1528" t="str">
        <f t="shared" si="23"/>
        <v xml:space="preserve">Ms. DelfIDio Susan </v>
      </c>
    </row>
    <row r="1529" spans="1:5" x14ac:dyDescent="0.25">
      <c r="A1529" s="14" t="s">
        <v>5211</v>
      </c>
      <c r="B1529" t="s">
        <v>37</v>
      </c>
      <c r="C1529" s="14" t="s">
        <v>1846</v>
      </c>
      <c r="D1529" t="s">
        <v>3342</v>
      </c>
      <c r="E1529" t="str">
        <f t="shared" si="23"/>
        <v xml:space="preserve">Mr. Cummings Cameron M. </v>
      </c>
    </row>
    <row r="1530" spans="1:5" x14ac:dyDescent="0.25">
      <c r="A1530" s="14" t="s">
        <v>5212</v>
      </c>
      <c r="B1530" t="s">
        <v>34</v>
      </c>
      <c r="C1530" s="14" t="s">
        <v>1847</v>
      </c>
      <c r="D1530" t="s">
        <v>3343</v>
      </c>
      <c r="E1530" t="str">
        <f t="shared" si="23"/>
        <v xml:space="preserve">Ms. Schroegel Claudia A. </v>
      </c>
    </row>
    <row r="1531" spans="1:5" x14ac:dyDescent="0.25">
      <c r="A1531" s="14" t="s">
        <v>5213</v>
      </c>
      <c r="B1531" t="s">
        <v>34</v>
      </c>
      <c r="C1531" s="14" t="s">
        <v>489</v>
      </c>
      <c r="D1531" t="s">
        <v>174</v>
      </c>
      <c r="E1531" t="str">
        <f t="shared" si="23"/>
        <v xml:space="preserve">Ms. Williams Kate </v>
      </c>
    </row>
    <row r="1532" spans="1:5" x14ac:dyDescent="0.25">
      <c r="A1532" s="14" t="s">
        <v>5214</v>
      </c>
      <c r="B1532" t="s">
        <v>34</v>
      </c>
      <c r="C1532" s="14" t="s">
        <v>142</v>
      </c>
      <c r="D1532" t="s">
        <v>3344</v>
      </c>
      <c r="E1532" t="str">
        <f t="shared" si="23"/>
        <v xml:space="preserve">Ms. Casey Nicole M. </v>
      </c>
    </row>
    <row r="1533" spans="1:5" x14ac:dyDescent="0.25">
      <c r="A1533" s="14" t="s">
        <v>5215</v>
      </c>
      <c r="B1533" t="s">
        <v>37</v>
      </c>
      <c r="C1533" s="14" t="s">
        <v>1848</v>
      </c>
      <c r="D1533" t="s">
        <v>352</v>
      </c>
      <c r="E1533" t="str">
        <f t="shared" si="23"/>
        <v xml:space="preserve">Mr. Randall Jack </v>
      </c>
    </row>
    <row r="1534" spans="1:5" x14ac:dyDescent="0.25">
      <c r="A1534" s="14" t="s">
        <v>5216</v>
      </c>
      <c r="B1534" t="s">
        <v>37</v>
      </c>
      <c r="C1534" s="14" t="s">
        <v>1849</v>
      </c>
      <c r="D1534" t="s">
        <v>630</v>
      </c>
      <c r="E1534" t="str">
        <f t="shared" si="23"/>
        <v xml:space="preserve">Mr. Doyon Gregory </v>
      </c>
    </row>
    <row r="1535" spans="1:5" x14ac:dyDescent="0.25">
      <c r="A1535" s="14" t="s">
        <v>5217</v>
      </c>
      <c r="B1535" t="s">
        <v>34</v>
      </c>
      <c r="C1535" s="14" t="s">
        <v>1850</v>
      </c>
      <c r="D1535" t="s">
        <v>183</v>
      </c>
      <c r="E1535" t="str">
        <f t="shared" si="23"/>
        <v xml:space="preserve">Ms. Sankey Rebecca </v>
      </c>
    </row>
    <row r="1536" spans="1:5" x14ac:dyDescent="0.25">
      <c r="A1536" s="14" t="s">
        <v>5218</v>
      </c>
      <c r="B1536" t="s">
        <v>37</v>
      </c>
      <c r="C1536" s="14" t="s">
        <v>1851</v>
      </c>
      <c r="D1536" t="s">
        <v>79</v>
      </c>
      <c r="E1536" t="str">
        <f t="shared" si="23"/>
        <v xml:space="preserve">Mr. Stilgenbauer Adam </v>
      </c>
    </row>
    <row r="1537" spans="1:5" x14ac:dyDescent="0.25">
      <c r="A1537" s="14" t="s">
        <v>5219</v>
      </c>
      <c r="B1537" t="s">
        <v>37</v>
      </c>
      <c r="C1537" s="14" t="s">
        <v>1852</v>
      </c>
      <c r="D1537" t="s">
        <v>96</v>
      </c>
      <c r="E1537" t="str">
        <f t="shared" si="23"/>
        <v xml:space="preserve">Mr. Jaskiewicz Ryan </v>
      </c>
    </row>
    <row r="1538" spans="1:5" x14ac:dyDescent="0.25">
      <c r="A1538" s="14" t="s">
        <v>5220</v>
      </c>
      <c r="B1538" t="s">
        <v>34</v>
      </c>
      <c r="C1538" s="14" t="s">
        <v>1853</v>
      </c>
      <c r="D1538" t="s">
        <v>3345</v>
      </c>
      <c r="E1538" t="str">
        <f t="shared" si="23"/>
        <v xml:space="preserve">Ms. Deppen Jackie K. </v>
      </c>
    </row>
    <row r="1539" spans="1:5" x14ac:dyDescent="0.25">
      <c r="A1539" s="14" t="s">
        <v>5221</v>
      </c>
      <c r="B1539" t="s">
        <v>37</v>
      </c>
      <c r="C1539" s="14" t="s">
        <v>1854</v>
      </c>
      <c r="D1539" t="s">
        <v>396</v>
      </c>
      <c r="E1539" t="str">
        <f t="shared" ref="E1539:E1602" si="24">CONCATENATE(B1539," ",C1539," ",D1539," ")</f>
        <v xml:space="preserve">Mr. Hine Chris </v>
      </c>
    </row>
    <row r="1540" spans="1:5" x14ac:dyDescent="0.25">
      <c r="A1540" s="14" t="s">
        <v>5222</v>
      </c>
      <c r="B1540" t="s">
        <v>37</v>
      </c>
      <c r="C1540" s="14" t="s">
        <v>1855</v>
      </c>
      <c r="D1540" t="s">
        <v>3346</v>
      </c>
      <c r="E1540" t="str">
        <f t="shared" si="24"/>
        <v xml:space="preserve">Mr. Mathews Tyler C </v>
      </c>
    </row>
    <row r="1541" spans="1:5" x14ac:dyDescent="0.25">
      <c r="A1541" s="14" t="s">
        <v>5223</v>
      </c>
      <c r="B1541" t="s">
        <v>34</v>
      </c>
      <c r="C1541" s="14" t="s">
        <v>1856</v>
      </c>
      <c r="D1541" t="s">
        <v>1857</v>
      </c>
      <c r="E1541" t="str">
        <f t="shared" si="24"/>
        <v xml:space="preserve">Ms. Yabu Yoshie </v>
      </c>
    </row>
    <row r="1542" spans="1:5" x14ac:dyDescent="0.25">
      <c r="A1542" s="14" t="s">
        <v>5224</v>
      </c>
      <c r="B1542" t="s">
        <v>34</v>
      </c>
      <c r="C1542" s="14" t="s">
        <v>1858</v>
      </c>
      <c r="D1542" t="s">
        <v>3347</v>
      </c>
      <c r="E1542" t="str">
        <f t="shared" si="24"/>
        <v xml:space="preserve">Ms. Strang Lauren A </v>
      </c>
    </row>
    <row r="1543" spans="1:5" x14ac:dyDescent="0.25">
      <c r="A1543" s="14" t="s">
        <v>5225</v>
      </c>
      <c r="B1543" t="s">
        <v>37</v>
      </c>
      <c r="C1543" s="14" t="s">
        <v>571</v>
      </c>
      <c r="D1543" t="s">
        <v>3348</v>
      </c>
      <c r="E1543" t="str">
        <f t="shared" si="24"/>
        <v xml:space="preserve">Mr. Frank Mason D. </v>
      </c>
    </row>
    <row r="1544" spans="1:5" x14ac:dyDescent="0.25">
      <c r="A1544" s="14" t="s">
        <v>5226</v>
      </c>
      <c r="B1544" t="s">
        <v>37</v>
      </c>
      <c r="C1544" s="14" t="s">
        <v>1859</v>
      </c>
      <c r="D1544" t="s">
        <v>96</v>
      </c>
      <c r="E1544" t="str">
        <f t="shared" si="24"/>
        <v xml:space="preserve">Mr. Shanley Ryan </v>
      </c>
    </row>
    <row r="1545" spans="1:5" x14ac:dyDescent="0.25">
      <c r="A1545" s="14" t="s">
        <v>5227</v>
      </c>
      <c r="B1545" t="s">
        <v>37</v>
      </c>
      <c r="C1545" s="14" t="s">
        <v>2606</v>
      </c>
      <c r="D1545" t="s">
        <v>1783</v>
      </c>
      <c r="E1545" t="str">
        <f t="shared" si="24"/>
        <v xml:space="preserve">Mr. Mancebo Garcia Arturo </v>
      </c>
    </row>
    <row r="1546" spans="1:5" x14ac:dyDescent="0.25">
      <c r="A1546" s="14" t="s">
        <v>5228</v>
      </c>
      <c r="B1546" t="s">
        <v>37</v>
      </c>
      <c r="C1546" s="14" t="s">
        <v>1860</v>
      </c>
      <c r="D1546" t="s">
        <v>1861</v>
      </c>
      <c r="E1546" t="str">
        <f t="shared" si="24"/>
        <v xml:space="preserve">Mr. Keehan Jake </v>
      </c>
    </row>
    <row r="1547" spans="1:5" x14ac:dyDescent="0.25">
      <c r="A1547" s="14" t="s">
        <v>5229</v>
      </c>
      <c r="B1547" t="s">
        <v>34</v>
      </c>
      <c r="C1547" s="14" t="s">
        <v>1862</v>
      </c>
      <c r="D1547" t="s">
        <v>2982</v>
      </c>
      <c r="E1547" t="str">
        <f t="shared" si="24"/>
        <v xml:space="preserve">Ms. Mahaney Sarah E </v>
      </c>
    </row>
    <row r="1548" spans="1:5" x14ac:dyDescent="0.25">
      <c r="A1548" s="14" t="s">
        <v>5230</v>
      </c>
      <c r="B1548" t="s">
        <v>34</v>
      </c>
      <c r="C1548" s="14" t="s">
        <v>1863</v>
      </c>
      <c r="D1548" t="s">
        <v>3349</v>
      </c>
      <c r="E1548" t="str">
        <f t="shared" si="24"/>
        <v xml:space="preserve">Ms. Nolan Alison L. </v>
      </c>
    </row>
    <row r="1549" spans="1:5" x14ac:dyDescent="0.25">
      <c r="A1549" s="14" t="s">
        <v>5231</v>
      </c>
      <c r="B1549" t="s">
        <v>34</v>
      </c>
      <c r="C1549" s="14" t="s">
        <v>1864</v>
      </c>
      <c r="D1549" t="s">
        <v>3350</v>
      </c>
      <c r="E1549" t="str">
        <f t="shared" si="24"/>
        <v xml:space="preserve">Ms. Sobrino Karen A. </v>
      </c>
    </row>
    <row r="1550" spans="1:5" x14ac:dyDescent="0.25">
      <c r="A1550" s="14" t="s">
        <v>5232</v>
      </c>
      <c r="B1550" t="s">
        <v>37</v>
      </c>
      <c r="C1550" s="14" t="s">
        <v>1692</v>
      </c>
      <c r="D1550" t="s">
        <v>3351</v>
      </c>
      <c r="E1550" t="str">
        <f t="shared" si="24"/>
        <v xml:space="preserve">Mr. Gennaro Thomas R. Jr. </v>
      </c>
    </row>
    <row r="1551" spans="1:5" x14ac:dyDescent="0.25">
      <c r="A1551" s="14" t="s">
        <v>5233</v>
      </c>
      <c r="B1551" t="s">
        <v>34</v>
      </c>
      <c r="C1551" s="14" t="s">
        <v>1865</v>
      </c>
      <c r="D1551" t="s">
        <v>2633</v>
      </c>
      <c r="E1551" t="str">
        <f t="shared" si="24"/>
        <v xml:space="preserve">Ms. Mayer Stephanie W. </v>
      </c>
    </row>
    <row r="1552" spans="1:5" x14ac:dyDescent="0.25">
      <c r="A1552" s="14" t="s">
        <v>5234</v>
      </c>
      <c r="B1552" t="s">
        <v>37</v>
      </c>
      <c r="C1552" s="14" t="s">
        <v>1866</v>
      </c>
      <c r="D1552" t="s">
        <v>1867</v>
      </c>
      <c r="E1552" t="str">
        <f t="shared" si="24"/>
        <v xml:space="preserve">Mr. Becker Ezra </v>
      </c>
    </row>
    <row r="1553" spans="1:5" x14ac:dyDescent="0.25">
      <c r="A1553" s="14" t="s">
        <v>5235</v>
      </c>
      <c r="B1553" t="s">
        <v>37</v>
      </c>
      <c r="C1553" s="14" t="s">
        <v>1578</v>
      </c>
      <c r="D1553" t="s">
        <v>711</v>
      </c>
      <c r="E1553" t="str">
        <f t="shared" si="24"/>
        <v xml:space="preserve">Mr. Moore Jim </v>
      </c>
    </row>
    <row r="1554" spans="1:5" x14ac:dyDescent="0.25">
      <c r="A1554" s="14" t="s">
        <v>5236</v>
      </c>
      <c r="B1554" t="s">
        <v>37</v>
      </c>
      <c r="C1554" s="14" t="s">
        <v>1868</v>
      </c>
      <c r="D1554" t="s">
        <v>3352</v>
      </c>
      <c r="E1554" t="str">
        <f t="shared" si="24"/>
        <v xml:space="preserve">Mr. Platt Ari L. </v>
      </c>
    </row>
    <row r="1555" spans="1:5" x14ac:dyDescent="0.25">
      <c r="A1555" s="14" t="s">
        <v>5237</v>
      </c>
      <c r="B1555" t="s">
        <v>34</v>
      </c>
      <c r="C1555" s="14" t="s">
        <v>1869</v>
      </c>
      <c r="D1555" t="s">
        <v>1870</v>
      </c>
      <c r="E1555" t="str">
        <f t="shared" si="24"/>
        <v xml:space="preserve">Ms. Brodeur Fanny </v>
      </c>
    </row>
    <row r="1556" spans="1:5" x14ac:dyDescent="0.25">
      <c r="A1556" s="14" t="s">
        <v>5238</v>
      </c>
      <c r="B1556" t="s">
        <v>34</v>
      </c>
      <c r="C1556" s="14" t="s">
        <v>2607</v>
      </c>
      <c r="D1556" t="s">
        <v>349</v>
      </c>
      <c r="E1556" t="str">
        <f t="shared" si="24"/>
        <v xml:space="preserve">Ms. Knight Pech Heather </v>
      </c>
    </row>
    <row r="1557" spans="1:5" x14ac:dyDescent="0.25">
      <c r="A1557" s="14" t="s">
        <v>5239</v>
      </c>
      <c r="B1557" t="s">
        <v>37</v>
      </c>
      <c r="C1557" s="14" t="s">
        <v>1408</v>
      </c>
      <c r="D1557" t="s">
        <v>3353</v>
      </c>
      <c r="E1557" t="str">
        <f t="shared" si="24"/>
        <v xml:space="preserve">Mr. Richter Peter W. Sr. </v>
      </c>
    </row>
    <row r="1558" spans="1:5" x14ac:dyDescent="0.25">
      <c r="A1558" s="14" t="s">
        <v>5240</v>
      </c>
      <c r="B1558" t="s">
        <v>34</v>
      </c>
      <c r="C1558" s="14" t="s">
        <v>1871</v>
      </c>
      <c r="D1558" t="s">
        <v>3354</v>
      </c>
      <c r="E1558" t="str">
        <f t="shared" si="24"/>
        <v xml:space="preserve">Ms. Jubinski Catherine A </v>
      </c>
    </row>
    <row r="1559" spans="1:5" x14ac:dyDescent="0.25">
      <c r="A1559" s="14" t="s">
        <v>5241</v>
      </c>
      <c r="B1559" t="s">
        <v>34</v>
      </c>
      <c r="C1559" s="14" t="s">
        <v>1873</v>
      </c>
      <c r="D1559" t="s">
        <v>3281</v>
      </c>
      <c r="E1559" t="str">
        <f t="shared" si="24"/>
        <v xml:space="preserve">Ms. Wall Kelly A </v>
      </c>
    </row>
    <row r="1560" spans="1:5" x14ac:dyDescent="0.25">
      <c r="A1560" s="14" t="s">
        <v>5242</v>
      </c>
      <c r="B1560" t="s">
        <v>34</v>
      </c>
      <c r="C1560" s="14" t="s">
        <v>1874</v>
      </c>
      <c r="D1560" t="s">
        <v>3355</v>
      </c>
      <c r="E1560" t="str">
        <f t="shared" si="24"/>
        <v xml:space="preserve">Ms. McKay Janel N. </v>
      </c>
    </row>
    <row r="1561" spans="1:5" x14ac:dyDescent="0.25">
      <c r="A1561" s="14" t="s">
        <v>5243</v>
      </c>
      <c r="B1561" t="s">
        <v>34</v>
      </c>
      <c r="C1561" s="14" t="s">
        <v>1875</v>
      </c>
      <c r="D1561" t="s">
        <v>3356</v>
      </c>
      <c r="E1561" t="str">
        <f t="shared" si="24"/>
        <v xml:space="preserve">Ms. Oh Yann Kai </v>
      </c>
    </row>
    <row r="1562" spans="1:5" x14ac:dyDescent="0.25">
      <c r="A1562" s="14" t="s">
        <v>5244</v>
      </c>
      <c r="B1562" t="s">
        <v>37</v>
      </c>
      <c r="C1562" s="14" t="s">
        <v>1876</v>
      </c>
      <c r="D1562" t="s">
        <v>3357</v>
      </c>
      <c r="E1562" t="str">
        <f t="shared" si="24"/>
        <v xml:space="preserve">Mr. Kessell Zachary R. </v>
      </c>
    </row>
    <row r="1563" spans="1:5" x14ac:dyDescent="0.25">
      <c r="A1563" s="14" t="s">
        <v>5245</v>
      </c>
      <c r="B1563" t="s">
        <v>37</v>
      </c>
      <c r="C1563" s="14" t="s">
        <v>5246</v>
      </c>
      <c r="D1563" t="s">
        <v>3358</v>
      </c>
      <c r="E1563" t="str">
        <f t="shared" si="24"/>
        <v xml:space="preserve">Mr. HIDalgo Zambrano Alejandro Sr. </v>
      </c>
    </row>
    <row r="1564" spans="1:5" x14ac:dyDescent="0.25">
      <c r="A1564" s="14" t="s">
        <v>5247</v>
      </c>
      <c r="B1564" t="s">
        <v>37</v>
      </c>
      <c r="C1564" s="14" t="s">
        <v>1877</v>
      </c>
      <c r="D1564" t="s">
        <v>3359</v>
      </c>
      <c r="E1564" t="str">
        <f t="shared" si="24"/>
        <v xml:space="preserve">Mr. Caprario Nicholas R. </v>
      </c>
    </row>
    <row r="1565" spans="1:5" x14ac:dyDescent="0.25">
      <c r="A1565" s="14" t="s">
        <v>5248</v>
      </c>
      <c r="B1565" t="s">
        <v>37</v>
      </c>
      <c r="C1565" s="14" t="s">
        <v>96</v>
      </c>
      <c r="D1565" t="s">
        <v>286</v>
      </c>
      <c r="E1565" t="str">
        <f t="shared" si="24"/>
        <v xml:space="preserve">Mr. Ryan Paul </v>
      </c>
    </row>
    <row r="1566" spans="1:5" x14ac:dyDescent="0.25">
      <c r="A1566" s="14" t="s">
        <v>5249</v>
      </c>
      <c r="B1566" t="s">
        <v>37</v>
      </c>
      <c r="C1566" s="14" t="s">
        <v>1193</v>
      </c>
      <c r="D1566" t="s">
        <v>3360</v>
      </c>
      <c r="E1566" t="str">
        <f t="shared" si="24"/>
        <v xml:space="preserve">Mr. Hoffman Michael D </v>
      </c>
    </row>
    <row r="1567" spans="1:5" x14ac:dyDescent="0.25">
      <c r="A1567" s="14" t="s">
        <v>5250</v>
      </c>
      <c r="B1567" t="s">
        <v>34</v>
      </c>
      <c r="C1567" s="14" t="s">
        <v>1878</v>
      </c>
      <c r="D1567" t="s">
        <v>1879</v>
      </c>
      <c r="E1567" t="str">
        <f t="shared" si="24"/>
        <v xml:space="preserve">Ms. Wong Marina </v>
      </c>
    </row>
    <row r="1568" spans="1:5" x14ac:dyDescent="0.25">
      <c r="A1568" s="14" t="s">
        <v>5251</v>
      </c>
      <c r="B1568" t="s">
        <v>34</v>
      </c>
      <c r="C1568" s="14" t="s">
        <v>1880</v>
      </c>
      <c r="D1568" t="s">
        <v>583</v>
      </c>
      <c r="E1568" t="str">
        <f t="shared" si="24"/>
        <v xml:space="preserve">Ms. Lea Caroline </v>
      </c>
    </row>
    <row r="1569" spans="1:5" x14ac:dyDescent="0.25">
      <c r="A1569" s="14" t="s">
        <v>5252</v>
      </c>
      <c r="B1569" t="s">
        <v>37</v>
      </c>
      <c r="C1569" s="14" t="s">
        <v>799</v>
      </c>
      <c r="D1569" t="s">
        <v>3361</v>
      </c>
      <c r="E1569" t="str">
        <f t="shared" si="24"/>
        <v xml:space="preserve">Mr. Patterson Ross P </v>
      </c>
    </row>
    <row r="1570" spans="1:5" x14ac:dyDescent="0.25">
      <c r="A1570" s="14" t="s">
        <v>5253</v>
      </c>
      <c r="B1570" t="s">
        <v>34</v>
      </c>
      <c r="C1570" s="14" t="s">
        <v>1881</v>
      </c>
      <c r="D1570" t="s">
        <v>1882</v>
      </c>
      <c r="E1570" t="str">
        <f t="shared" si="24"/>
        <v xml:space="preserve">Ms. Quigley Aoife </v>
      </c>
    </row>
    <row r="1571" spans="1:5" x14ac:dyDescent="0.25">
      <c r="A1571" s="14" t="s">
        <v>5254</v>
      </c>
      <c r="B1571" t="s">
        <v>37</v>
      </c>
      <c r="C1571" s="14" t="s">
        <v>1883</v>
      </c>
      <c r="D1571" t="s">
        <v>1361</v>
      </c>
      <c r="E1571" t="str">
        <f t="shared" si="24"/>
        <v xml:space="preserve">Mr. Korir Wesley </v>
      </c>
    </row>
    <row r="1572" spans="1:5" x14ac:dyDescent="0.25">
      <c r="A1572" s="14" t="s">
        <v>5255</v>
      </c>
      <c r="B1572" t="s">
        <v>34</v>
      </c>
      <c r="C1572" s="14" t="s">
        <v>1884</v>
      </c>
      <c r="D1572" t="s">
        <v>3362</v>
      </c>
      <c r="E1572" t="str">
        <f t="shared" si="24"/>
        <v xml:space="preserve">Ms. Downs Rebecca J </v>
      </c>
    </row>
    <row r="1573" spans="1:5" x14ac:dyDescent="0.25">
      <c r="A1573" s="14" t="s">
        <v>5256</v>
      </c>
      <c r="B1573" t="s">
        <v>37</v>
      </c>
      <c r="C1573" s="14" t="s">
        <v>731</v>
      </c>
      <c r="D1573" t="s">
        <v>3363</v>
      </c>
      <c r="E1573" t="str">
        <f t="shared" si="24"/>
        <v xml:space="preserve">Mr. Young Barry P. </v>
      </c>
    </row>
    <row r="1574" spans="1:5" x14ac:dyDescent="0.25">
      <c r="A1574" s="14" t="s">
        <v>5257</v>
      </c>
      <c r="B1574" t="s">
        <v>37</v>
      </c>
      <c r="C1574" s="14" t="s">
        <v>1885</v>
      </c>
      <c r="D1574" t="s">
        <v>1886</v>
      </c>
      <c r="E1574" t="str">
        <f t="shared" si="24"/>
        <v xml:space="preserve">Mr. Zywek Maciej </v>
      </c>
    </row>
    <row r="1575" spans="1:5" x14ac:dyDescent="0.25">
      <c r="A1575" s="14" t="s">
        <v>5258</v>
      </c>
      <c r="B1575" t="s">
        <v>37</v>
      </c>
      <c r="C1575" s="14" t="s">
        <v>1887</v>
      </c>
      <c r="D1575" t="s">
        <v>3364</v>
      </c>
      <c r="E1575" t="str">
        <f t="shared" si="24"/>
        <v xml:space="preserve">Mr. Faulkner Jerry D. </v>
      </c>
    </row>
    <row r="1576" spans="1:5" x14ac:dyDescent="0.25">
      <c r="A1576" s="14" t="s">
        <v>5259</v>
      </c>
      <c r="B1576" t="s">
        <v>37</v>
      </c>
      <c r="C1576" s="14" t="s">
        <v>1888</v>
      </c>
      <c r="D1576" t="s">
        <v>2631</v>
      </c>
      <c r="E1576" t="str">
        <f t="shared" si="24"/>
        <v xml:space="preserve">Mr. Erspamer Eric A. </v>
      </c>
    </row>
    <row r="1577" spans="1:5" x14ac:dyDescent="0.25">
      <c r="A1577" s="14" t="s">
        <v>5260</v>
      </c>
      <c r="B1577" t="s">
        <v>34</v>
      </c>
      <c r="C1577" s="14" t="s">
        <v>816</v>
      </c>
      <c r="D1577" t="s">
        <v>1889</v>
      </c>
      <c r="E1577" t="str">
        <f t="shared" si="24"/>
        <v xml:space="preserve">Ms. Campbell Cathi </v>
      </c>
    </row>
    <row r="1578" spans="1:5" x14ac:dyDescent="0.25">
      <c r="A1578" s="14" t="s">
        <v>5261</v>
      </c>
      <c r="B1578" t="s">
        <v>37</v>
      </c>
      <c r="C1578" s="14" t="s">
        <v>1890</v>
      </c>
      <c r="D1578" t="s">
        <v>3365</v>
      </c>
      <c r="E1578" t="str">
        <f t="shared" si="24"/>
        <v xml:space="preserve">Mr. Addison Alex M </v>
      </c>
    </row>
    <row r="1579" spans="1:5" x14ac:dyDescent="0.25">
      <c r="A1579" s="14" t="s">
        <v>5262</v>
      </c>
      <c r="B1579" t="s">
        <v>37</v>
      </c>
      <c r="C1579" s="14" t="s">
        <v>1891</v>
      </c>
      <c r="D1579" t="s">
        <v>1892</v>
      </c>
      <c r="E1579" t="str">
        <f t="shared" si="24"/>
        <v xml:space="preserve">Mr. Wu Liang </v>
      </c>
    </row>
    <row r="1580" spans="1:5" x14ac:dyDescent="0.25">
      <c r="A1580" s="14" t="s">
        <v>5263</v>
      </c>
      <c r="B1580" t="s">
        <v>34</v>
      </c>
      <c r="C1580" s="14" t="s">
        <v>931</v>
      </c>
      <c r="D1580" t="s">
        <v>1893</v>
      </c>
      <c r="E1580" t="str">
        <f t="shared" si="24"/>
        <v xml:space="preserve">Ms. Millett Lexy </v>
      </c>
    </row>
    <row r="1581" spans="1:5" x14ac:dyDescent="0.25">
      <c r="A1581" s="14" t="s">
        <v>5264</v>
      </c>
      <c r="B1581" t="s">
        <v>37</v>
      </c>
      <c r="C1581" s="14" t="s">
        <v>1894</v>
      </c>
      <c r="D1581" t="s">
        <v>276</v>
      </c>
      <c r="E1581" t="str">
        <f t="shared" si="24"/>
        <v xml:space="preserve">Mr. Bosl Michael </v>
      </c>
    </row>
    <row r="1582" spans="1:5" x14ac:dyDescent="0.25">
      <c r="A1582" s="14" t="s">
        <v>5265</v>
      </c>
      <c r="B1582" t="s">
        <v>37</v>
      </c>
      <c r="C1582" s="14" t="s">
        <v>1895</v>
      </c>
      <c r="D1582" t="s">
        <v>3366</v>
      </c>
      <c r="E1582" t="str">
        <f t="shared" si="24"/>
        <v xml:space="preserve">Mr. Goldberg Samuel L </v>
      </c>
    </row>
    <row r="1583" spans="1:5" x14ac:dyDescent="0.25">
      <c r="A1583" s="14" t="s">
        <v>5266</v>
      </c>
      <c r="B1583" t="s">
        <v>37</v>
      </c>
      <c r="C1583" s="14" t="s">
        <v>185</v>
      </c>
      <c r="D1583" t="s">
        <v>3367</v>
      </c>
      <c r="E1583" t="str">
        <f t="shared" si="24"/>
        <v xml:space="preserve">Mr. Kelley Spencer A. </v>
      </c>
    </row>
    <row r="1584" spans="1:5" x14ac:dyDescent="0.25">
      <c r="A1584" s="14" t="s">
        <v>5267</v>
      </c>
      <c r="B1584" t="s">
        <v>2823</v>
      </c>
      <c r="C1584" s="14" t="s">
        <v>1896</v>
      </c>
      <c r="D1584" t="s">
        <v>3368</v>
      </c>
      <c r="E1584" t="str">
        <f t="shared" si="24"/>
        <v xml:space="preserve">Mrs Johnston .  Rochelle </v>
      </c>
    </row>
    <row r="1585" spans="1:5" x14ac:dyDescent="0.25">
      <c r="A1585" s="14" t="s">
        <v>5268</v>
      </c>
      <c r="B1585" t="s">
        <v>34</v>
      </c>
      <c r="C1585" s="14" t="s">
        <v>1897</v>
      </c>
      <c r="D1585" t="s">
        <v>1898</v>
      </c>
      <c r="E1585" t="str">
        <f t="shared" si="24"/>
        <v xml:space="preserve">Ms. Keating Paula </v>
      </c>
    </row>
    <row r="1586" spans="1:5" x14ac:dyDescent="0.25">
      <c r="A1586" s="14" t="s">
        <v>5269</v>
      </c>
      <c r="B1586" t="s">
        <v>2823</v>
      </c>
      <c r="C1586" s="14" t="s">
        <v>1899</v>
      </c>
      <c r="D1586" t="s">
        <v>3369</v>
      </c>
      <c r="E1586" t="str">
        <f t="shared" si="24"/>
        <v xml:space="preserve">Mrs Duhon .  Madeline E. </v>
      </c>
    </row>
    <row r="1587" spans="1:5" x14ac:dyDescent="0.25">
      <c r="A1587" s="14" t="s">
        <v>5270</v>
      </c>
      <c r="B1587" t="s">
        <v>34</v>
      </c>
      <c r="C1587" s="14" t="s">
        <v>1900</v>
      </c>
      <c r="D1587" t="s">
        <v>3370</v>
      </c>
      <c r="E1587" t="str">
        <f t="shared" si="24"/>
        <v xml:space="preserve">Ms. Briseno Maria Isabel </v>
      </c>
    </row>
    <row r="1588" spans="1:5" x14ac:dyDescent="0.25">
      <c r="A1588" s="14" t="s">
        <v>5271</v>
      </c>
      <c r="B1588" t="s">
        <v>37</v>
      </c>
      <c r="C1588" s="14" t="s">
        <v>1901</v>
      </c>
      <c r="D1588" t="s">
        <v>3371</v>
      </c>
      <c r="E1588" t="str">
        <f t="shared" si="24"/>
        <v xml:space="preserve">Mr. Besse Arthur M. </v>
      </c>
    </row>
    <row r="1589" spans="1:5" x14ac:dyDescent="0.25">
      <c r="A1589" s="14" t="s">
        <v>5272</v>
      </c>
      <c r="B1589" t="s">
        <v>37</v>
      </c>
      <c r="C1589" s="14" t="s">
        <v>1903</v>
      </c>
      <c r="D1589" t="s">
        <v>3372</v>
      </c>
      <c r="E1589" t="str">
        <f t="shared" si="24"/>
        <v xml:space="preserve">Mr. Shillings Joseph R. </v>
      </c>
    </row>
    <row r="1590" spans="1:5" x14ac:dyDescent="0.25">
      <c r="A1590" s="14" t="s">
        <v>5273</v>
      </c>
      <c r="B1590" t="s">
        <v>34</v>
      </c>
      <c r="C1590" s="14" t="s">
        <v>1904</v>
      </c>
      <c r="D1590" t="s">
        <v>1905</v>
      </c>
      <c r="E1590" t="str">
        <f t="shared" si="24"/>
        <v xml:space="preserve">Ms. Tate Sachiko </v>
      </c>
    </row>
    <row r="1591" spans="1:5" x14ac:dyDescent="0.25">
      <c r="A1591" s="14" t="s">
        <v>5274</v>
      </c>
      <c r="B1591" t="s">
        <v>37</v>
      </c>
      <c r="C1591" s="14" t="s">
        <v>495</v>
      </c>
      <c r="D1591" t="s">
        <v>356</v>
      </c>
      <c r="E1591" t="str">
        <f t="shared" si="24"/>
        <v xml:space="preserve">Mr. Arsenault Christopher </v>
      </c>
    </row>
    <row r="1592" spans="1:5" x14ac:dyDescent="0.25">
      <c r="A1592" s="14" t="s">
        <v>5275</v>
      </c>
      <c r="B1592" t="s">
        <v>37</v>
      </c>
      <c r="C1592" s="14" t="s">
        <v>1906</v>
      </c>
      <c r="D1592" t="s">
        <v>778</v>
      </c>
      <c r="E1592" t="str">
        <f t="shared" si="24"/>
        <v xml:space="preserve">Mr. Hengoed Joseph </v>
      </c>
    </row>
    <row r="1593" spans="1:5" x14ac:dyDescent="0.25">
      <c r="A1593" s="14" t="s">
        <v>5276</v>
      </c>
      <c r="B1593" t="s">
        <v>37</v>
      </c>
      <c r="C1593" s="14" t="s">
        <v>1907</v>
      </c>
      <c r="D1593" t="s">
        <v>385</v>
      </c>
      <c r="E1593" t="str">
        <f t="shared" si="24"/>
        <v xml:space="preserve">Mr. Aller Lawrence </v>
      </c>
    </row>
    <row r="1594" spans="1:5" x14ac:dyDescent="0.25">
      <c r="A1594" s="14" t="s">
        <v>5277</v>
      </c>
      <c r="B1594" t="s">
        <v>2823</v>
      </c>
      <c r="C1594" s="14" t="s">
        <v>1908</v>
      </c>
      <c r="D1594" t="s">
        <v>2855</v>
      </c>
      <c r="E1594" t="str">
        <f t="shared" si="24"/>
        <v xml:space="preserve">Mrs Pisano .  Katie </v>
      </c>
    </row>
    <row r="1595" spans="1:5" x14ac:dyDescent="0.25">
      <c r="A1595" s="14" t="s">
        <v>5278</v>
      </c>
      <c r="B1595" t="s">
        <v>37</v>
      </c>
      <c r="C1595" s="14" t="s">
        <v>1909</v>
      </c>
      <c r="D1595" t="s">
        <v>1742</v>
      </c>
      <c r="E1595" t="str">
        <f t="shared" si="24"/>
        <v xml:space="preserve">Mr. Sanca Ruben </v>
      </c>
    </row>
    <row r="1596" spans="1:5" x14ac:dyDescent="0.25">
      <c r="A1596" s="14" t="s">
        <v>5279</v>
      </c>
      <c r="B1596" t="s">
        <v>34</v>
      </c>
      <c r="C1596" s="14" t="s">
        <v>1910</v>
      </c>
      <c r="D1596" t="s">
        <v>341</v>
      </c>
      <c r="E1596" t="str">
        <f t="shared" si="24"/>
        <v xml:space="preserve">Ms. Bond Sarah </v>
      </c>
    </row>
    <row r="1597" spans="1:5" x14ac:dyDescent="0.25">
      <c r="A1597" s="14" t="s">
        <v>5280</v>
      </c>
      <c r="B1597" t="s">
        <v>2823</v>
      </c>
      <c r="C1597" s="14" t="s">
        <v>1911</v>
      </c>
      <c r="D1597" t="s">
        <v>3373</v>
      </c>
      <c r="E1597" t="str">
        <f t="shared" si="24"/>
        <v xml:space="preserve">Mrs Carron .  Angela R. </v>
      </c>
    </row>
    <row r="1598" spans="1:5" x14ac:dyDescent="0.25">
      <c r="A1598" s="14" t="s">
        <v>5281</v>
      </c>
      <c r="B1598" t="s">
        <v>37</v>
      </c>
      <c r="C1598" s="14" t="s">
        <v>1912</v>
      </c>
      <c r="D1598" t="s">
        <v>1913</v>
      </c>
      <c r="E1598" t="str">
        <f t="shared" si="24"/>
        <v xml:space="preserve">Mr. Ellwanger Chatham </v>
      </c>
    </row>
    <row r="1599" spans="1:5" x14ac:dyDescent="0.25">
      <c r="A1599" s="14" t="s">
        <v>5282</v>
      </c>
      <c r="B1599" t="s">
        <v>37</v>
      </c>
      <c r="C1599" s="14" t="s">
        <v>1914</v>
      </c>
      <c r="D1599" t="s">
        <v>1915</v>
      </c>
      <c r="E1599" t="str">
        <f t="shared" si="24"/>
        <v xml:space="preserve">Mr. Hanson Derek </v>
      </c>
    </row>
    <row r="1600" spans="1:5" x14ac:dyDescent="0.25">
      <c r="A1600" s="14" t="s">
        <v>5283</v>
      </c>
      <c r="B1600" t="s">
        <v>37</v>
      </c>
      <c r="C1600" s="14" t="s">
        <v>1240</v>
      </c>
      <c r="D1600" t="s">
        <v>3374</v>
      </c>
      <c r="E1600" t="str">
        <f t="shared" si="24"/>
        <v xml:space="preserve">Mr. Tucker Kalvin J. </v>
      </c>
    </row>
    <row r="1601" spans="1:5" x14ac:dyDescent="0.25">
      <c r="A1601" s="14" t="s">
        <v>5284</v>
      </c>
      <c r="B1601" t="s">
        <v>37</v>
      </c>
      <c r="C1601" s="14" t="s">
        <v>1916</v>
      </c>
      <c r="D1601" t="s">
        <v>620</v>
      </c>
      <c r="E1601" t="str">
        <f t="shared" si="24"/>
        <v xml:space="preserve">Mr. Counts Dave </v>
      </c>
    </row>
    <row r="1602" spans="1:5" x14ac:dyDescent="0.25">
      <c r="A1602" s="14" t="s">
        <v>5285</v>
      </c>
      <c r="B1602" t="s">
        <v>34</v>
      </c>
      <c r="C1602" s="14" t="s">
        <v>1917</v>
      </c>
      <c r="D1602" t="s">
        <v>3375</v>
      </c>
      <c r="E1602" t="str">
        <f t="shared" si="24"/>
        <v xml:space="preserve">Ms. Carson Barbara G. </v>
      </c>
    </row>
    <row r="1603" spans="1:5" x14ac:dyDescent="0.25">
      <c r="A1603" s="14" t="s">
        <v>5286</v>
      </c>
      <c r="B1603" t="s">
        <v>37</v>
      </c>
      <c r="C1603" s="14" t="s">
        <v>1918</v>
      </c>
      <c r="D1603" t="s">
        <v>1182</v>
      </c>
      <c r="E1603" t="str">
        <f t="shared" ref="E1603:E1666" si="25">CONCATENATE(B1603," ",C1603," ",D1603," ")</f>
        <v xml:space="preserve">Mr. Haines Skylar </v>
      </c>
    </row>
    <row r="1604" spans="1:5" x14ac:dyDescent="0.25">
      <c r="A1604" s="14" t="s">
        <v>5287</v>
      </c>
      <c r="B1604" t="s">
        <v>37</v>
      </c>
      <c r="C1604" s="14" t="s">
        <v>1919</v>
      </c>
      <c r="D1604" t="s">
        <v>255</v>
      </c>
      <c r="E1604" t="str">
        <f t="shared" si="25"/>
        <v xml:space="preserve">Mr. Schnabel Nick </v>
      </c>
    </row>
    <row r="1605" spans="1:5" x14ac:dyDescent="0.25">
      <c r="A1605" s="14" t="s">
        <v>5288</v>
      </c>
      <c r="B1605" t="s">
        <v>37</v>
      </c>
      <c r="C1605" s="14" t="s">
        <v>1101</v>
      </c>
      <c r="D1605" t="s">
        <v>3376</v>
      </c>
      <c r="E1605" t="str">
        <f t="shared" si="25"/>
        <v xml:space="preserve">Mr. Thind Sunny S </v>
      </c>
    </row>
    <row r="1606" spans="1:5" x14ac:dyDescent="0.25">
      <c r="A1606" s="14" t="s">
        <v>5289</v>
      </c>
      <c r="B1606" t="s">
        <v>2823</v>
      </c>
      <c r="C1606" s="14" t="s">
        <v>449</v>
      </c>
      <c r="D1606" t="s">
        <v>3377</v>
      </c>
      <c r="E1606" t="str">
        <f t="shared" si="25"/>
        <v xml:space="preserve">Mrs Simon .  Anne-Marie </v>
      </c>
    </row>
    <row r="1607" spans="1:5" x14ac:dyDescent="0.25">
      <c r="A1607" s="14" t="s">
        <v>5290</v>
      </c>
      <c r="B1607" t="s">
        <v>37</v>
      </c>
      <c r="C1607" s="14" t="s">
        <v>1920</v>
      </c>
      <c r="D1607" t="s">
        <v>191</v>
      </c>
      <c r="E1607" t="str">
        <f t="shared" si="25"/>
        <v xml:space="preserve">Mr. Arciniaga Nicholas </v>
      </c>
    </row>
    <row r="1608" spans="1:5" x14ac:dyDescent="0.25">
      <c r="A1608" s="14" t="s">
        <v>5291</v>
      </c>
      <c r="B1608" t="s">
        <v>37</v>
      </c>
      <c r="C1608" s="14" t="s">
        <v>96</v>
      </c>
      <c r="D1608" t="s">
        <v>3378</v>
      </c>
      <c r="E1608" t="str">
        <f t="shared" si="25"/>
        <v xml:space="preserve">Mr. Ryan Scott M. </v>
      </c>
    </row>
    <row r="1609" spans="1:5" x14ac:dyDescent="0.25">
      <c r="A1609" s="14" t="s">
        <v>5292</v>
      </c>
      <c r="B1609" t="s">
        <v>34</v>
      </c>
      <c r="C1609" s="14" t="s">
        <v>1921</v>
      </c>
      <c r="D1609" t="s">
        <v>3379</v>
      </c>
      <c r="E1609" t="str">
        <f t="shared" si="25"/>
        <v xml:space="preserve">Ms. Lizak Marisa A </v>
      </c>
    </row>
    <row r="1610" spans="1:5" x14ac:dyDescent="0.25">
      <c r="A1610" s="14" t="s">
        <v>5293</v>
      </c>
      <c r="B1610" t="s">
        <v>34</v>
      </c>
      <c r="C1610" s="14" t="s">
        <v>1922</v>
      </c>
      <c r="D1610" t="s">
        <v>140</v>
      </c>
      <c r="E1610" t="str">
        <f t="shared" si="25"/>
        <v xml:space="preserve">Ms. Howery Katie </v>
      </c>
    </row>
    <row r="1611" spans="1:5" x14ac:dyDescent="0.25">
      <c r="A1611" s="14" t="s">
        <v>5294</v>
      </c>
      <c r="B1611" t="s">
        <v>34</v>
      </c>
      <c r="C1611" s="14" t="s">
        <v>1923</v>
      </c>
      <c r="D1611" t="s">
        <v>3380</v>
      </c>
      <c r="E1611" t="str">
        <f t="shared" si="25"/>
        <v xml:space="preserve">Ms. Crain Amy L </v>
      </c>
    </row>
    <row r="1612" spans="1:5" x14ac:dyDescent="0.25">
      <c r="A1612" s="14" t="s">
        <v>5295</v>
      </c>
      <c r="B1612" t="s">
        <v>34</v>
      </c>
      <c r="C1612" s="14" t="s">
        <v>1924</v>
      </c>
      <c r="D1612" t="s">
        <v>3381</v>
      </c>
      <c r="E1612" t="str">
        <f t="shared" si="25"/>
        <v xml:space="preserve">Ms. Hotze Jenna M </v>
      </c>
    </row>
    <row r="1613" spans="1:5" x14ac:dyDescent="0.25">
      <c r="A1613" s="14" t="s">
        <v>5296</v>
      </c>
      <c r="B1613" t="s">
        <v>34</v>
      </c>
      <c r="C1613" s="14" t="s">
        <v>1925</v>
      </c>
      <c r="D1613" t="s">
        <v>2786</v>
      </c>
      <c r="E1613" t="str">
        <f t="shared" si="25"/>
        <v xml:space="preserve">Ms. Chauhan Elizabeth M. </v>
      </c>
    </row>
    <row r="1614" spans="1:5" x14ac:dyDescent="0.25">
      <c r="A1614" s="14" t="s">
        <v>5297</v>
      </c>
      <c r="B1614" t="s">
        <v>37</v>
      </c>
      <c r="C1614" s="14" t="s">
        <v>1926</v>
      </c>
      <c r="D1614" t="s">
        <v>5298</v>
      </c>
      <c r="E1614" t="str">
        <f t="shared" si="25"/>
        <v xml:space="preserve">Mr. Raab LyazID </v>
      </c>
    </row>
    <row r="1615" spans="1:5" x14ac:dyDescent="0.25">
      <c r="A1615" s="14" t="s">
        <v>5299</v>
      </c>
      <c r="B1615" t="s">
        <v>34</v>
      </c>
      <c r="C1615" s="14" t="s">
        <v>1927</v>
      </c>
      <c r="D1615" t="s">
        <v>3382</v>
      </c>
      <c r="E1615" t="str">
        <f t="shared" si="25"/>
        <v xml:space="preserve">Ms. McKown Lindsey A. </v>
      </c>
    </row>
    <row r="1616" spans="1:5" x14ac:dyDescent="0.25">
      <c r="A1616" s="14" t="s">
        <v>5300</v>
      </c>
      <c r="B1616" t="s">
        <v>37</v>
      </c>
      <c r="C1616" s="14" t="s">
        <v>1928</v>
      </c>
      <c r="D1616" t="s">
        <v>396</v>
      </c>
      <c r="E1616" t="str">
        <f t="shared" si="25"/>
        <v xml:space="preserve">Mr. Schiemann Chris </v>
      </c>
    </row>
    <row r="1617" spans="1:5" x14ac:dyDescent="0.25">
      <c r="A1617" s="14" t="s">
        <v>5301</v>
      </c>
      <c r="B1617" t="s">
        <v>34</v>
      </c>
      <c r="C1617" s="14" t="s">
        <v>1929</v>
      </c>
      <c r="D1617" t="s">
        <v>3383</v>
      </c>
      <c r="E1617" t="str">
        <f t="shared" si="25"/>
        <v xml:space="preserve">Ms. Cress Jennifer A </v>
      </c>
    </row>
    <row r="1618" spans="1:5" x14ac:dyDescent="0.25">
      <c r="A1618" s="14" t="s">
        <v>5302</v>
      </c>
      <c r="B1618" t="s">
        <v>37</v>
      </c>
      <c r="C1618" s="14" t="s">
        <v>1930</v>
      </c>
      <c r="D1618" t="s">
        <v>3384</v>
      </c>
      <c r="E1618" t="str">
        <f t="shared" si="25"/>
        <v xml:space="preserve">Mr. Mawson Leif S. </v>
      </c>
    </row>
    <row r="1619" spans="1:5" x14ac:dyDescent="0.25">
      <c r="A1619" s="14" t="s">
        <v>5303</v>
      </c>
      <c r="B1619" t="s">
        <v>34</v>
      </c>
      <c r="C1619" s="14" t="s">
        <v>1931</v>
      </c>
      <c r="D1619" t="s">
        <v>3385</v>
      </c>
      <c r="E1619" t="str">
        <f t="shared" si="25"/>
        <v xml:space="preserve">Ms. Wigginton Stephanie A </v>
      </c>
    </row>
    <row r="1620" spans="1:5" x14ac:dyDescent="0.25">
      <c r="A1620" s="14" t="s">
        <v>5304</v>
      </c>
      <c r="B1620" t="s">
        <v>37</v>
      </c>
      <c r="C1620" s="14" t="s">
        <v>120</v>
      </c>
      <c r="D1620" t="s">
        <v>1932</v>
      </c>
      <c r="E1620" t="str">
        <f t="shared" si="25"/>
        <v xml:space="preserve">Mr. Wang Bo </v>
      </c>
    </row>
    <row r="1621" spans="1:5" x14ac:dyDescent="0.25">
      <c r="A1621" s="14" t="s">
        <v>5305</v>
      </c>
      <c r="B1621" t="s">
        <v>34</v>
      </c>
      <c r="C1621" s="14" t="s">
        <v>1933</v>
      </c>
      <c r="D1621" t="s">
        <v>1216</v>
      </c>
      <c r="E1621" t="str">
        <f t="shared" si="25"/>
        <v xml:space="preserve">Ms. Schroeder Leah </v>
      </c>
    </row>
    <row r="1622" spans="1:5" x14ac:dyDescent="0.25">
      <c r="A1622" s="14" t="s">
        <v>5306</v>
      </c>
      <c r="B1622" t="s">
        <v>34</v>
      </c>
      <c r="C1622" s="14" t="s">
        <v>1934</v>
      </c>
      <c r="D1622" t="s">
        <v>3386</v>
      </c>
      <c r="E1622" t="str">
        <f t="shared" si="25"/>
        <v xml:space="preserve">Ms. Leonard Kara Lynne </v>
      </c>
    </row>
    <row r="1623" spans="1:5" x14ac:dyDescent="0.25">
      <c r="A1623" s="14" t="s">
        <v>5307</v>
      </c>
      <c r="B1623" t="s">
        <v>37</v>
      </c>
      <c r="C1623" s="14" t="s">
        <v>1935</v>
      </c>
      <c r="D1623" t="s">
        <v>333</v>
      </c>
      <c r="E1623" t="str">
        <f t="shared" si="25"/>
        <v xml:space="preserve">Mr. Tissue Jeffrey </v>
      </c>
    </row>
    <row r="1624" spans="1:5" x14ac:dyDescent="0.25">
      <c r="A1624" s="14" t="s">
        <v>5308</v>
      </c>
      <c r="B1624" t="s">
        <v>37</v>
      </c>
      <c r="C1624" s="14" t="s">
        <v>1936</v>
      </c>
      <c r="D1624" t="s">
        <v>882</v>
      </c>
      <c r="E1624" t="str">
        <f t="shared" si="25"/>
        <v xml:space="preserve">Mr. Wood Justin </v>
      </c>
    </row>
    <row r="1625" spans="1:5" x14ac:dyDescent="0.25">
      <c r="A1625" s="14" t="s">
        <v>5309</v>
      </c>
      <c r="B1625" t="s">
        <v>34</v>
      </c>
      <c r="C1625" s="14" t="s">
        <v>1937</v>
      </c>
      <c r="D1625" t="s">
        <v>213</v>
      </c>
      <c r="E1625" t="str">
        <f t="shared" si="25"/>
        <v xml:space="preserve">Ms. Denny Emily </v>
      </c>
    </row>
    <row r="1626" spans="1:5" x14ac:dyDescent="0.25">
      <c r="A1626" s="14" t="s">
        <v>5310</v>
      </c>
      <c r="B1626" t="s">
        <v>34</v>
      </c>
      <c r="C1626" s="14" t="s">
        <v>1938</v>
      </c>
      <c r="D1626" t="s">
        <v>183</v>
      </c>
      <c r="E1626" t="str">
        <f t="shared" si="25"/>
        <v xml:space="preserve">Ms. Testa Rebecca </v>
      </c>
    </row>
    <row r="1627" spans="1:5" x14ac:dyDescent="0.25">
      <c r="A1627" s="14" t="s">
        <v>5311</v>
      </c>
      <c r="B1627" t="s">
        <v>2823</v>
      </c>
      <c r="C1627" s="14" t="s">
        <v>1350</v>
      </c>
      <c r="D1627" t="s">
        <v>3387</v>
      </c>
      <c r="E1627" t="str">
        <f t="shared" si="25"/>
        <v xml:space="preserve">Mrs Mooney .  Allie </v>
      </c>
    </row>
    <row r="1628" spans="1:5" x14ac:dyDescent="0.25">
      <c r="A1628" s="14" t="s">
        <v>5312</v>
      </c>
      <c r="B1628" t="s">
        <v>34</v>
      </c>
      <c r="C1628" s="14" t="s">
        <v>1939</v>
      </c>
      <c r="D1628" t="s">
        <v>1940</v>
      </c>
      <c r="E1628" t="str">
        <f t="shared" si="25"/>
        <v xml:space="preserve">Ms. Buchholtz Trasi </v>
      </c>
    </row>
    <row r="1629" spans="1:5" x14ac:dyDescent="0.25">
      <c r="A1629" s="14" t="s">
        <v>5313</v>
      </c>
      <c r="B1629" t="s">
        <v>37</v>
      </c>
      <c r="C1629" s="14" t="s">
        <v>1941</v>
      </c>
      <c r="D1629" t="s">
        <v>176</v>
      </c>
      <c r="E1629" t="str">
        <f t="shared" si="25"/>
        <v xml:space="preserve">Mr. Hoyt Kevin </v>
      </c>
    </row>
    <row r="1630" spans="1:5" x14ac:dyDescent="0.25">
      <c r="A1630" s="14" t="s">
        <v>5314</v>
      </c>
      <c r="B1630" t="s">
        <v>37</v>
      </c>
      <c r="C1630" s="14" t="s">
        <v>1942</v>
      </c>
      <c r="D1630" t="s">
        <v>1943</v>
      </c>
      <c r="E1630" t="str">
        <f t="shared" si="25"/>
        <v xml:space="preserve">Mr. Cabada Fernando </v>
      </c>
    </row>
    <row r="1631" spans="1:5" x14ac:dyDescent="0.25">
      <c r="A1631" s="14" t="s">
        <v>5315</v>
      </c>
      <c r="B1631" t="s">
        <v>34</v>
      </c>
      <c r="C1631" s="14" t="s">
        <v>1944</v>
      </c>
      <c r="D1631" t="s">
        <v>1945</v>
      </c>
      <c r="E1631" t="str">
        <f t="shared" si="25"/>
        <v xml:space="preserve">Ms. Lobaciute Ieva </v>
      </c>
    </row>
    <row r="1632" spans="1:5" x14ac:dyDescent="0.25">
      <c r="A1632" s="14" t="s">
        <v>5316</v>
      </c>
      <c r="B1632" t="s">
        <v>37</v>
      </c>
      <c r="C1632" s="14" t="s">
        <v>1343</v>
      </c>
      <c r="D1632" t="s">
        <v>396</v>
      </c>
      <c r="E1632" t="str">
        <f t="shared" si="25"/>
        <v xml:space="preserve">Mr. Dawes Chris </v>
      </c>
    </row>
    <row r="1633" spans="1:5" x14ac:dyDescent="0.25">
      <c r="A1633" s="14" t="s">
        <v>5317</v>
      </c>
      <c r="B1633" t="s">
        <v>37</v>
      </c>
      <c r="C1633" s="14" t="s">
        <v>1853</v>
      </c>
      <c r="D1633" t="s">
        <v>3388</v>
      </c>
      <c r="E1633" t="str">
        <f t="shared" si="25"/>
        <v xml:space="preserve">Mr. Deppen Drew L. </v>
      </c>
    </row>
    <row r="1634" spans="1:5" x14ac:dyDescent="0.25">
      <c r="A1634" s="14" t="s">
        <v>5318</v>
      </c>
      <c r="B1634" t="s">
        <v>34</v>
      </c>
      <c r="C1634" s="14" t="s">
        <v>1946</v>
      </c>
      <c r="D1634" t="s">
        <v>66</v>
      </c>
      <c r="E1634" t="str">
        <f t="shared" si="25"/>
        <v xml:space="preserve">Ms. Oberndorfer Christina </v>
      </c>
    </row>
    <row r="1635" spans="1:5" x14ac:dyDescent="0.25">
      <c r="A1635" s="14" t="s">
        <v>5319</v>
      </c>
      <c r="B1635" t="s">
        <v>37</v>
      </c>
      <c r="C1635" s="14" t="s">
        <v>1947</v>
      </c>
      <c r="D1635" t="s">
        <v>3389</v>
      </c>
      <c r="E1635" t="str">
        <f t="shared" si="25"/>
        <v xml:space="preserve">Mr. Hetherington Alexander G </v>
      </c>
    </row>
    <row r="1636" spans="1:5" x14ac:dyDescent="0.25">
      <c r="A1636" s="14" t="s">
        <v>5320</v>
      </c>
      <c r="B1636" t="s">
        <v>34</v>
      </c>
      <c r="C1636" s="14" t="s">
        <v>1948</v>
      </c>
      <c r="D1636" t="s">
        <v>999</v>
      </c>
      <c r="E1636" t="str">
        <f t="shared" si="25"/>
        <v xml:space="preserve">Ms. Murray Meaghan </v>
      </c>
    </row>
    <row r="1637" spans="1:5" x14ac:dyDescent="0.25">
      <c r="A1637" s="14" t="s">
        <v>5321</v>
      </c>
      <c r="B1637" t="s">
        <v>34</v>
      </c>
      <c r="C1637" s="14" t="s">
        <v>1949</v>
      </c>
      <c r="D1637" t="s">
        <v>740</v>
      </c>
      <c r="E1637" t="str">
        <f t="shared" si="25"/>
        <v xml:space="preserve">Ms. Higden Kristin </v>
      </c>
    </row>
    <row r="1638" spans="1:5" x14ac:dyDescent="0.25">
      <c r="A1638" s="14" t="s">
        <v>5322</v>
      </c>
      <c r="B1638" t="s">
        <v>34</v>
      </c>
      <c r="C1638" s="14" t="s">
        <v>1950</v>
      </c>
      <c r="D1638" t="s">
        <v>3390</v>
      </c>
      <c r="E1638" t="str">
        <f t="shared" si="25"/>
        <v xml:space="preserve">Ms. Rediger Andrea K. </v>
      </c>
    </row>
    <row r="1639" spans="1:5" x14ac:dyDescent="0.25">
      <c r="A1639" s="14" t="s">
        <v>5323</v>
      </c>
      <c r="B1639" t="s">
        <v>34</v>
      </c>
      <c r="C1639" s="14" t="s">
        <v>1676</v>
      </c>
      <c r="D1639" t="s">
        <v>1951</v>
      </c>
      <c r="E1639" t="str">
        <f t="shared" si="25"/>
        <v xml:space="preserve">Ms. Huff Kris </v>
      </c>
    </row>
    <row r="1640" spans="1:5" x14ac:dyDescent="0.25">
      <c r="A1640" s="14" t="s">
        <v>5324</v>
      </c>
      <c r="B1640" t="s">
        <v>37</v>
      </c>
      <c r="C1640" s="14" t="s">
        <v>422</v>
      </c>
      <c r="D1640" t="s">
        <v>3391</v>
      </c>
      <c r="E1640" t="str">
        <f t="shared" si="25"/>
        <v xml:space="preserve">Mr. Hall Alden W </v>
      </c>
    </row>
    <row r="1641" spans="1:5" x14ac:dyDescent="0.25">
      <c r="A1641" s="14" t="s">
        <v>5325</v>
      </c>
      <c r="B1641" t="s">
        <v>34</v>
      </c>
      <c r="C1641" s="14" t="s">
        <v>1952</v>
      </c>
      <c r="D1641" t="s">
        <v>3392</v>
      </c>
      <c r="E1641" t="str">
        <f t="shared" si="25"/>
        <v xml:space="preserve">Ms. Grise Suzanne M </v>
      </c>
    </row>
    <row r="1642" spans="1:5" x14ac:dyDescent="0.25">
      <c r="A1642" s="14" t="s">
        <v>5326</v>
      </c>
      <c r="B1642" t="s">
        <v>34</v>
      </c>
      <c r="C1642" s="14" t="s">
        <v>1953</v>
      </c>
      <c r="D1642" t="s">
        <v>5327</v>
      </c>
      <c r="E1642" t="str">
        <f t="shared" si="25"/>
        <v xml:space="preserve">Ms. Skildum HeIDi Z. </v>
      </c>
    </row>
    <row r="1643" spans="1:5" x14ac:dyDescent="0.25">
      <c r="A1643" s="14" t="s">
        <v>5328</v>
      </c>
      <c r="B1643" t="s">
        <v>34</v>
      </c>
      <c r="C1643" s="14" t="s">
        <v>700</v>
      </c>
      <c r="D1643" t="s">
        <v>705</v>
      </c>
      <c r="E1643" t="str">
        <f t="shared" si="25"/>
        <v xml:space="preserve">Ms. Yang Carolyn </v>
      </c>
    </row>
    <row r="1644" spans="1:5" x14ac:dyDescent="0.25">
      <c r="A1644" s="14" t="s">
        <v>5329</v>
      </c>
      <c r="B1644" t="s">
        <v>34</v>
      </c>
      <c r="C1644" s="14" t="s">
        <v>1954</v>
      </c>
      <c r="D1644" t="s">
        <v>776</v>
      </c>
      <c r="E1644" t="str">
        <f t="shared" si="25"/>
        <v xml:space="preserve">Ms. Fischer-Daly Sabine </v>
      </c>
    </row>
    <row r="1645" spans="1:5" x14ac:dyDescent="0.25">
      <c r="A1645" s="14" t="s">
        <v>5330</v>
      </c>
      <c r="B1645" t="s">
        <v>37</v>
      </c>
      <c r="C1645" s="14" t="s">
        <v>817</v>
      </c>
      <c r="D1645" t="s">
        <v>314</v>
      </c>
      <c r="E1645" t="str">
        <f t="shared" si="25"/>
        <v xml:space="preserve">Mr. Asher Bobby </v>
      </c>
    </row>
    <row r="1646" spans="1:5" x14ac:dyDescent="0.25">
      <c r="A1646" s="14" t="s">
        <v>5331</v>
      </c>
      <c r="B1646" t="s">
        <v>37</v>
      </c>
      <c r="C1646" s="14" t="s">
        <v>1088</v>
      </c>
      <c r="D1646" t="s">
        <v>1955</v>
      </c>
      <c r="E1646" t="str">
        <f t="shared" si="25"/>
        <v xml:space="preserve">Mr. Zhou Fan </v>
      </c>
    </row>
    <row r="1647" spans="1:5" x14ac:dyDescent="0.25">
      <c r="A1647" s="14" t="s">
        <v>5332</v>
      </c>
      <c r="B1647" t="s">
        <v>2823</v>
      </c>
      <c r="C1647" s="14" t="s">
        <v>1956</v>
      </c>
      <c r="D1647" t="s">
        <v>3393</v>
      </c>
      <c r="E1647" t="str">
        <f t="shared" si="25"/>
        <v xml:space="preserve">Mrs Rudder .  Rachel M </v>
      </c>
    </row>
    <row r="1648" spans="1:5" x14ac:dyDescent="0.25">
      <c r="A1648" s="14" t="s">
        <v>5333</v>
      </c>
      <c r="B1648" t="s">
        <v>37</v>
      </c>
      <c r="C1648" s="14" t="s">
        <v>1957</v>
      </c>
      <c r="D1648" t="s">
        <v>322</v>
      </c>
      <c r="E1648" t="str">
        <f t="shared" si="25"/>
        <v xml:space="preserve">Mr. Cartmell Greg </v>
      </c>
    </row>
    <row r="1649" spans="1:5" x14ac:dyDescent="0.25">
      <c r="A1649" s="14" t="s">
        <v>5334</v>
      </c>
      <c r="B1649" t="s">
        <v>37</v>
      </c>
      <c r="C1649" s="14" t="s">
        <v>1958</v>
      </c>
      <c r="D1649" t="s">
        <v>423</v>
      </c>
      <c r="E1649" t="str">
        <f t="shared" si="25"/>
        <v xml:space="preserve">Mr. Troland Dan </v>
      </c>
    </row>
    <row r="1650" spans="1:5" x14ac:dyDescent="0.25">
      <c r="A1650" s="14" t="s">
        <v>5335</v>
      </c>
      <c r="B1650" t="s">
        <v>34</v>
      </c>
      <c r="C1650" s="14" t="s">
        <v>422</v>
      </c>
      <c r="D1650" t="s">
        <v>3383</v>
      </c>
      <c r="E1650" t="str">
        <f t="shared" si="25"/>
        <v xml:space="preserve">Ms. Hall Jennifer A </v>
      </c>
    </row>
    <row r="1651" spans="1:5" x14ac:dyDescent="0.25">
      <c r="A1651" s="14" t="s">
        <v>5336</v>
      </c>
      <c r="B1651" t="s">
        <v>2823</v>
      </c>
      <c r="C1651" s="14" t="s">
        <v>1959</v>
      </c>
      <c r="D1651" t="s">
        <v>2827</v>
      </c>
      <c r="E1651" t="str">
        <f t="shared" si="25"/>
        <v xml:space="preserve">Mrs Berg .  Jessica </v>
      </c>
    </row>
    <row r="1652" spans="1:5" x14ac:dyDescent="0.25">
      <c r="A1652" s="14" t="s">
        <v>5337</v>
      </c>
      <c r="B1652" t="s">
        <v>37</v>
      </c>
      <c r="C1652" s="14" t="s">
        <v>1960</v>
      </c>
      <c r="D1652" t="s">
        <v>1961</v>
      </c>
      <c r="E1652" t="str">
        <f t="shared" si="25"/>
        <v xml:space="preserve">Mr. Engtrakul Chaiwat </v>
      </c>
    </row>
    <row r="1653" spans="1:5" x14ac:dyDescent="0.25">
      <c r="A1653" s="14" t="s">
        <v>5338</v>
      </c>
      <c r="B1653" t="s">
        <v>34</v>
      </c>
      <c r="C1653" s="14" t="s">
        <v>1962</v>
      </c>
      <c r="D1653" t="s">
        <v>1963</v>
      </c>
      <c r="E1653" t="str">
        <f t="shared" si="25"/>
        <v xml:space="preserve">Ms. Leonhardt Kerri </v>
      </c>
    </row>
    <row r="1654" spans="1:5" x14ac:dyDescent="0.25">
      <c r="A1654" s="14" t="s">
        <v>5339</v>
      </c>
      <c r="B1654" t="s">
        <v>34</v>
      </c>
      <c r="C1654" s="14" t="s">
        <v>1964</v>
      </c>
      <c r="D1654" t="s">
        <v>744</v>
      </c>
      <c r="E1654" t="str">
        <f t="shared" si="25"/>
        <v xml:space="preserve">Ms. Goetz Lisa </v>
      </c>
    </row>
    <row r="1655" spans="1:5" x14ac:dyDescent="0.25">
      <c r="A1655" s="14" t="s">
        <v>5340</v>
      </c>
      <c r="B1655" t="s">
        <v>37</v>
      </c>
      <c r="C1655" s="14" t="s">
        <v>1965</v>
      </c>
      <c r="D1655" t="s">
        <v>3394</v>
      </c>
      <c r="E1655" t="str">
        <f t="shared" si="25"/>
        <v xml:space="preserve">Mr. Cacharelis Nicholas G </v>
      </c>
    </row>
    <row r="1656" spans="1:5" x14ac:dyDescent="0.25">
      <c r="A1656" s="14" t="s">
        <v>5341</v>
      </c>
      <c r="B1656" t="s">
        <v>37</v>
      </c>
      <c r="C1656" s="14" t="s">
        <v>1966</v>
      </c>
      <c r="D1656" t="s">
        <v>3395</v>
      </c>
      <c r="E1656" t="str">
        <f t="shared" si="25"/>
        <v xml:space="preserve">Mr. Kariolis Vasilis S </v>
      </c>
    </row>
    <row r="1657" spans="1:5" x14ac:dyDescent="0.25">
      <c r="A1657" s="14" t="s">
        <v>5342</v>
      </c>
      <c r="B1657" t="s">
        <v>37</v>
      </c>
      <c r="C1657" s="14" t="s">
        <v>1967</v>
      </c>
      <c r="D1657" t="s">
        <v>2682</v>
      </c>
      <c r="E1657" t="str">
        <f t="shared" si="25"/>
        <v xml:space="preserve">Mr. Zelwin Michael P </v>
      </c>
    </row>
    <row r="1658" spans="1:5" x14ac:dyDescent="0.25">
      <c r="A1658" s="14" t="s">
        <v>5343</v>
      </c>
      <c r="B1658" t="s">
        <v>34</v>
      </c>
      <c r="C1658" s="14" t="s">
        <v>1002</v>
      </c>
      <c r="D1658" t="s">
        <v>3396</v>
      </c>
      <c r="E1658" t="str">
        <f t="shared" si="25"/>
        <v xml:space="preserve">Ms. Barry Colleen C. </v>
      </c>
    </row>
    <row r="1659" spans="1:5" x14ac:dyDescent="0.25">
      <c r="A1659" s="14" t="s">
        <v>5344</v>
      </c>
      <c r="B1659" t="s">
        <v>2823</v>
      </c>
      <c r="C1659" s="14" t="s">
        <v>1968</v>
      </c>
      <c r="D1659" t="s">
        <v>3397</v>
      </c>
      <c r="E1659" t="str">
        <f t="shared" si="25"/>
        <v xml:space="preserve">Mrs Bannon .  Annika </v>
      </c>
    </row>
    <row r="1660" spans="1:5" x14ac:dyDescent="0.25">
      <c r="A1660" s="14" t="s">
        <v>5345</v>
      </c>
      <c r="B1660" t="s">
        <v>34</v>
      </c>
      <c r="C1660" s="14" t="s">
        <v>1229</v>
      </c>
      <c r="D1660" t="s">
        <v>35</v>
      </c>
      <c r="E1660" t="str">
        <f t="shared" si="25"/>
        <v xml:space="preserve">Ms. Chang Kelly </v>
      </c>
    </row>
    <row r="1661" spans="1:5" x14ac:dyDescent="0.25">
      <c r="A1661" s="14" t="s">
        <v>5346</v>
      </c>
      <c r="B1661" t="s">
        <v>37</v>
      </c>
      <c r="C1661" s="14" t="s">
        <v>1969</v>
      </c>
      <c r="D1661" t="s">
        <v>3398</v>
      </c>
      <c r="E1661" t="str">
        <f t="shared" si="25"/>
        <v xml:space="preserve">Mr. Vetter Nicholas C. </v>
      </c>
    </row>
    <row r="1662" spans="1:5" x14ac:dyDescent="0.25">
      <c r="A1662" s="14" t="s">
        <v>5347</v>
      </c>
      <c r="B1662" t="s">
        <v>2823</v>
      </c>
      <c r="C1662" s="14" t="s">
        <v>1970</v>
      </c>
      <c r="D1662" t="s">
        <v>3399</v>
      </c>
      <c r="E1662" t="str">
        <f t="shared" si="25"/>
        <v xml:space="preserve">Mrs Jablonski .  Kelly K </v>
      </c>
    </row>
    <row r="1663" spans="1:5" x14ac:dyDescent="0.25">
      <c r="A1663" s="14" t="s">
        <v>5348</v>
      </c>
      <c r="B1663" t="s">
        <v>37</v>
      </c>
      <c r="C1663" s="14" t="s">
        <v>1971</v>
      </c>
      <c r="D1663" t="s">
        <v>124</v>
      </c>
      <c r="E1663" t="str">
        <f t="shared" si="25"/>
        <v xml:space="preserve">Mr. Jakubowitch Andrew </v>
      </c>
    </row>
    <row r="1664" spans="1:5" x14ac:dyDescent="0.25">
      <c r="A1664" s="14" t="s">
        <v>5349</v>
      </c>
      <c r="B1664" t="s">
        <v>34</v>
      </c>
      <c r="C1664" s="14" t="s">
        <v>1972</v>
      </c>
      <c r="D1664" t="s">
        <v>1717</v>
      </c>
      <c r="E1664" t="str">
        <f t="shared" si="25"/>
        <v xml:space="preserve">Ms. Altshuler Hannah </v>
      </c>
    </row>
    <row r="1665" spans="1:5" x14ac:dyDescent="0.25">
      <c r="A1665" s="14" t="s">
        <v>5350</v>
      </c>
      <c r="B1665" t="s">
        <v>37</v>
      </c>
      <c r="C1665" s="14" t="s">
        <v>1973</v>
      </c>
      <c r="D1665" t="s">
        <v>3400</v>
      </c>
      <c r="E1665" t="str">
        <f t="shared" si="25"/>
        <v xml:space="preserve">Mr. Ugarte Patricio Sr. </v>
      </c>
    </row>
    <row r="1666" spans="1:5" x14ac:dyDescent="0.25">
      <c r="A1666" s="14" t="s">
        <v>5351</v>
      </c>
      <c r="B1666" t="s">
        <v>37</v>
      </c>
      <c r="C1666" s="14" t="s">
        <v>1974</v>
      </c>
      <c r="D1666" t="s">
        <v>3401</v>
      </c>
      <c r="E1666" t="str">
        <f t="shared" si="25"/>
        <v xml:space="preserve">Mr. Tusso Robert B </v>
      </c>
    </row>
    <row r="1667" spans="1:5" x14ac:dyDescent="0.25">
      <c r="A1667" s="14" t="s">
        <v>5352</v>
      </c>
      <c r="B1667" t="s">
        <v>37</v>
      </c>
      <c r="C1667" s="14" t="s">
        <v>149</v>
      </c>
      <c r="D1667" t="s">
        <v>3402</v>
      </c>
      <c r="E1667" t="str">
        <f t="shared" ref="E1667:E1730" si="26">CONCATENATE(B1667," ",C1667," ",D1667," ")</f>
        <v xml:space="preserve">Mr. Johnson Benjamin M </v>
      </c>
    </row>
    <row r="1668" spans="1:5" x14ac:dyDescent="0.25">
      <c r="A1668" s="14" t="s">
        <v>5353</v>
      </c>
      <c r="B1668" t="s">
        <v>37</v>
      </c>
      <c r="C1668" s="14" t="s">
        <v>1975</v>
      </c>
      <c r="D1668" t="s">
        <v>102</v>
      </c>
      <c r="E1668" t="str">
        <f t="shared" si="26"/>
        <v xml:space="preserve">Mr. Landry Robert </v>
      </c>
    </row>
    <row r="1669" spans="1:5" x14ac:dyDescent="0.25">
      <c r="A1669" s="14" t="s">
        <v>5354</v>
      </c>
      <c r="B1669" t="s">
        <v>37</v>
      </c>
      <c r="C1669" s="14" t="s">
        <v>1976</v>
      </c>
      <c r="D1669" t="s">
        <v>3403</v>
      </c>
      <c r="E1669" t="str">
        <f t="shared" si="26"/>
        <v xml:space="preserve">Mr. McDonald Eric R. </v>
      </c>
    </row>
    <row r="1670" spans="1:5" x14ac:dyDescent="0.25">
      <c r="A1670" s="14" t="s">
        <v>5355</v>
      </c>
      <c r="B1670" t="s">
        <v>37</v>
      </c>
      <c r="C1670" s="14" t="s">
        <v>649</v>
      </c>
      <c r="D1670" t="s">
        <v>38</v>
      </c>
      <c r="E1670" t="str">
        <f t="shared" si="26"/>
        <v xml:space="preserve">Mr. Dunlap Matthew </v>
      </c>
    </row>
    <row r="1671" spans="1:5" x14ac:dyDescent="0.25">
      <c r="A1671" s="14" t="s">
        <v>5356</v>
      </c>
      <c r="B1671" t="s">
        <v>37</v>
      </c>
      <c r="C1671" s="14" t="s">
        <v>1977</v>
      </c>
      <c r="D1671" t="s">
        <v>3404</v>
      </c>
      <c r="E1671" t="str">
        <f t="shared" si="26"/>
        <v xml:space="preserve">Mr. Larue Bob R </v>
      </c>
    </row>
    <row r="1672" spans="1:5" x14ac:dyDescent="0.25">
      <c r="A1672" s="14" t="s">
        <v>5357</v>
      </c>
      <c r="B1672" t="s">
        <v>34</v>
      </c>
      <c r="C1672" s="14" t="s">
        <v>1519</v>
      </c>
      <c r="D1672" t="s">
        <v>3405</v>
      </c>
      <c r="E1672" t="str">
        <f t="shared" si="26"/>
        <v xml:space="preserve">Ms. Hodge Stephanie J. </v>
      </c>
    </row>
    <row r="1673" spans="1:5" x14ac:dyDescent="0.25">
      <c r="A1673" s="14" t="s">
        <v>5358</v>
      </c>
      <c r="B1673" t="s">
        <v>37</v>
      </c>
      <c r="C1673" s="14" t="s">
        <v>1126</v>
      </c>
      <c r="D1673" t="s">
        <v>1861</v>
      </c>
      <c r="E1673" t="str">
        <f t="shared" si="26"/>
        <v xml:space="preserve">Mr. Marcus Jake </v>
      </c>
    </row>
    <row r="1674" spans="1:5" x14ac:dyDescent="0.25">
      <c r="A1674" s="14" t="s">
        <v>5359</v>
      </c>
      <c r="B1674" t="s">
        <v>34</v>
      </c>
      <c r="C1674" s="14" t="s">
        <v>1978</v>
      </c>
      <c r="D1674" t="s">
        <v>3349</v>
      </c>
      <c r="E1674" t="str">
        <f t="shared" si="26"/>
        <v xml:space="preserve">Ms. Daubert Alison L. </v>
      </c>
    </row>
    <row r="1675" spans="1:5" x14ac:dyDescent="0.25">
      <c r="A1675" s="14" t="s">
        <v>5360</v>
      </c>
      <c r="B1675" t="s">
        <v>34</v>
      </c>
      <c r="C1675" s="14" t="s">
        <v>1979</v>
      </c>
      <c r="D1675" t="s">
        <v>3287</v>
      </c>
      <c r="E1675" t="str">
        <f t="shared" si="26"/>
        <v xml:space="preserve">Ms. Close Lindsay M </v>
      </c>
    </row>
    <row r="1676" spans="1:5" x14ac:dyDescent="0.25">
      <c r="A1676" s="14" t="s">
        <v>5361</v>
      </c>
      <c r="B1676" t="s">
        <v>37</v>
      </c>
      <c r="C1676" s="14" t="s">
        <v>1980</v>
      </c>
      <c r="D1676" t="s">
        <v>1981</v>
      </c>
      <c r="E1676" t="str">
        <f t="shared" si="26"/>
        <v xml:space="preserve">Mr. Roels Guillaume </v>
      </c>
    </row>
    <row r="1677" spans="1:5" x14ac:dyDescent="0.25">
      <c r="A1677" s="14" t="s">
        <v>5362</v>
      </c>
      <c r="B1677" t="s">
        <v>34</v>
      </c>
      <c r="C1677" s="14" t="s">
        <v>1982</v>
      </c>
      <c r="D1677" t="s">
        <v>1983</v>
      </c>
      <c r="E1677" t="str">
        <f t="shared" si="26"/>
        <v xml:space="preserve">Ms. Venosky Kaylee </v>
      </c>
    </row>
    <row r="1678" spans="1:5" x14ac:dyDescent="0.25">
      <c r="A1678" s="14" t="s">
        <v>5363</v>
      </c>
      <c r="B1678" t="s">
        <v>34</v>
      </c>
      <c r="C1678" s="14" t="s">
        <v>1984</v>
      </c>
      <c r="D1678" t="s">
        <v>1306</v>
      </c>
      <c r="E1678" t="str">
        <f t="shared" si="26"/>
        <v xml:space="preserve">Ms. Gosnell Theresa </v>
      </c>
    </row>
    <row r="1679" spans="1:5" x14ac:dyDescent="0.25">
      <c r="A1679" s="14" t="s">
        <v>5364</v>
      </c>
      <c r="B1679" t="s">
        <v>37</v>
      </c>
      <c r="C1679" s="14" t="s">
        <v>1985</v>
      </c>
      <c r="D1679" t="s">
        <v>3406</v>
      </c>
      <c r="E1679" t="str">
        <f t="shared" si="26"/>
        <v xml:space="preserve">Mr. Chewning-Kulick Travis G. </v>
      </c>
    </row>
    <row r="1680" spans="1:5" x14ac:dyDescent="0.25">
      <c r="A1680" s="14" t="s">
        <v>5365</v>
      </c>
      <c r="B1680" t="s">
        <v>34</v>
      </c>
      <c r="C1680" s="14" t="s">
        <v>1490</v>
      </c>
      <c r="D1680" t="s">
        <v>3407</v>
      </c>
      <c r="E1680" t="str">
        <f t="shared" si="26"/>
        <v xml:space="preserve">Ms. McCarron Emma L. </v>
      </c>
    </row>
    <row r="1681" spans="1:5" x14ac:dyDescent="0.25">
      <c r="A1681" s="14" t="s">
        <v>5366</v>
      </c>
      <c r="B1681" t="s">
        <v>34</v>
      </c>
      <c r="C1681" s="14" t="s">
        <v>1986</v>
      </c>
      <c r="D1681" t="s">
        <v>1987</v>
      </c>
      <c r="E1681" t="str">
        <f t="shared" si="26"/>
        <v xml:space="preserve">Ms. Manion Linda </v>
      </c>
    </row>
    <row r="1682" spans="1:5" x14ac:dyDescent="0.25">
      <c r="A1682" s="14" t="s">
        <v>5367</v>
      </c>
      <c r="B1682" t="s">
        <v>37</v>
      </c>
      <c r="C1682" s="14" t="s">
        <v>832</v>
      </c>
      <c r="D1682" t="s">
        <v>3408</v>
      </c>
      <c r="E1682" t="str">
        <f t="shared" si="26"/>
        <v xml:space="preserve">Mr. Strong Owen R </v>
      </c>
    </row>
    <row r="1683" spans="1:5" x14ac:dyDescent="0.25">
      <c r="A1683" s="14" t="s">
        <v>5368</v>
      </c>
      <c r="B1683" t="s">
        <v>37</v>
      </c>
      <c r="C1683" s="14" t="s">
        <v>1988</v>
      </c>
      <c r="D1683" t="s">
        <v>1512</v>
      </c>
      <c r="E1683" t="str">
        <f t="shared" si="26"/>
        <v xml:space="preserve">Mr. Leblanc Jacob </v>
      </c>
    </row>
    <row r="1684" spans="1:5" x14ac:dyDescent="0.25">
      <c r="A1684" s="14" t="s">
        <v>5369</v>
      </c>
      <c r="B1684" t="s">
        <v>34</v>
      </c>
      <c r="C1684" s="14" t="s">
        <v>561</v>
      </c>
      <c r="D1684" t="s">
        <v>1989</v>
      </c>
      <c r="E1684" t="str">
        <f t="shared" si="26"/>
        <v xml:space="preserve">Ms. Palmer Jacqueline </v>
      </c>
    </row>
    <row r="1685" spans="1:5" x14ac:dyDescent="0.25">
      <c r="A1685" s="14" t="s">
        <v>5370</v>
      </c>
      <c r="B1685" t="s">
        <v>37</v>
      </c>
      <c r="C1685" s="14" t="s">
        <v>1674</v>
      </c>
      <c r="D1685" t="s">
        <v>1990</v>
      </c>
      <c r="E1685" t="str">
        <f t="shared" si="26"/>
        <v xml:space="preserve">Mr. Shen Yefeng </v>
      </c>
    </row>
    <row r="1686" spans="1:5" x14ac:dyDescent="0.25">
      <c r="A1686" s="14" t="s">
        <v>5371</v>
      </c>
      <c r="B1686" t="s">
        <v>37</v>
      </c>
      <c r="C1686" s="14" t="s">
        <v>1991</v>
      </c>
      <c r="D1686" t="s">
        <v>3081</v>
      </c>
      <c r="E1686" t="str">
        <f t="shared" si="26"/>
        <v xml:space="preserve">Mr. Goldsby Thomas J </v>
      </c>
    </row>
    <row r="1687" spans="1:5" x14ac:dyDescent="0.25">
      <c r="A1687" s="14" t="s">
        <v>5372</v>
      </c>
      <c r="B1687" t="s">
        <v>37</v>
      </c>
      <c r="C1687" s="14" t="s">
        <v>726</v>
      </c>
      <c r="D1687" t="s">
        <v>1992</v>
      </c>
      <c r="E1687" t="str">
        <f t="shared" si="26"/>
        <v xml:space="preserve">Mr. Whitney Ken </v>
      </c>
    </row>
    <row r="1688" spans="1:5" x14ac:dyDescent="0.25">
      <c r="A1688" s="14" t="s">
        <v>5373</v>
      </c>
      <c r="B1688" t="s">
        <v>34</v>
      </c>
      <c r="C1688" s="14" t="s">
        <v>1993</v>
      </c>
      <c r="D1688" t="s">
        <v>3409</v>
      </c>
      <c r="E1688" t="str">
        <f t="shared" si="26"/>
        <v xml:space="preserve">Ms. Mahoney Annie E </v>
      </c>
    </row>
    <row r="1689" spans="1:5" x14ac:dyDescent="0.25">
      <c r="A1689" s="14" t="s">
        <v>5374</v>
      </c>
      <c r="B1689" t="s">
        <v>2823</v>
      </c>
      <c r="C1689" s="14" t="s">
        <v>1994</v>
      </c>
      <c r="D1689" t="s">
        <v>3410</v>
      </c>
      <c r="E1689" t="str">
        <f t="shared" si="26"/>
        <v xml:space="preserve">Mrs McCracken .  Noel K. </v>
      </c>
    </row>
    <row r="1690" spans="1:5" x14ac:dyDescent="0.25">
      <c r="A1690" s="14" t="s">
        <v>5375</v>
      </c>
      <c r="B1690" t="s">
        <v>37</v>
      </c>
      <c r="C1690" s="14" t="s">
        <v>1995</v>
      </c>
      <c r="D1690" t="s">
        <v>3183</v>
      </c>
      <c r="E1690" t="str">
        <f t="shared" si="26"/>
        <v xml:space="preserve">Mr. Spewak Mark S </v>
      </c>
    </row>
    <row r="1691" spans="1:5" x14ac:dyDescent="0.25">
      <c r="A1691" s="14" t="s">
        <v>5376</v>
      </c>
      <c r="B1691" t="s">
        <v>34</v>
      </c>
      <c r="C1691" s="14" t="s">
        <v>1996</v>
      </c>
      <c r="D1691" t="s">
        <v>1997</v>
      </c>
      <c r="E1691" t="str">
        <f t="shared" si="26"/>
        <v xml:space="preserve">Ms. Cottini Federica </v>
      </c>
    </row>
    <row r="1692" spans="1:5" x14ac:dyDescent="0.25">
      <c r="A1692" s="14" t="s">
        <v>5377</v>
      </c>
      <c r="B1692" t="s">
        <v>34</v>
      </c>
      <c r="C1692" s="14" t="s">
        <v>1998</v>
      </c>
      <c r="D1692" t="s">
        <v>3411</v>
      </c>
      <c r="E1692" t="str">
        <f t="shared" si="26"/>
        <v xml:space="preserve">Ms. Findlay Pamela L </v>
      </c>
    </row>
    <row r="1693" spans="1:5" x14ac:dyDescent="0.25">
      <c r="A1693" s="14" t="s">
        <v>5378</v>
      </c>
      <c r="B1693" t="s">
        <v>37</v>
      </c>
      <c r="C1693" s="14" t="s">
        <v>1999</v>
      </c>
      <c r="D1693" t="s">
        <v>3412</v>
      </c>
      <c r="E1693" t="str">
        <f t="shared" si="26"/>
        <v xml:space="preserve">Mr. Strasburg Andrew W. </v>
      </c>
    </row>
    <row r="1694" spans="1:5" x14ac:dyDescent="0.25">
      <c r="A1694" s="14" t="s">
        <v>5379</v>
      </c>
      <c r="B1694" t="s">
        <v>37</v>
      </c>
      <c r="C1694" s="14" t="s">
        <v>742</v>
      </c>
      <c r="D1694" t="s">
        <v>1848</v>
      </c>
      <c r="E1694" t="str">
        <f t="shared" si="26"/>
        <v xml:space="preserve">Mr. Adams Randall </v>
      </c>
    </row>
    <row r="1695" spans="1:5" x14ac:dyDescent="0.25">
      <c r="A1695" s="14" t="s">
        <v>5380</v>
      </c>
      <c r="B1695" t="s">
        <v>34</v>
      </c>
      <c r="C1695" s="14" t="s">
        <v>2000</v>
      </c>
      <c r="D1695" t="s">
        <v>2878</v>
      </c>
      <c r="E1695" t="str">
        <f t="shared" si="26"/>
        <v xml:space="preserve">Ms. Deeter Tracy L </v>
      </c>
    </row>
    <row r="1696" spans="1:5" x14ac:dyDescent="0.25">
      <c r="A1696" s="14" t="s">
        <v>5381</v>
      </c>
      <c r="B1696" t="s">
        <v>34</v>
      </c>
      <c r="C1696" s="14" t="s">
        <v>2001</v>
      </c>
      <c r="D1696" t="s">
        <v>2002</v>
      </c>
      <c r="E1696" t="str">
        <f t="shared" si="26"/>
        <v xml:space="preserve">Ms. Arpin Azelie </v>
      </c>
    </row>
    <row r="1697" spans="1:5" x14ac:dyDescent="0.25">
      <c r="A1697" s="14" t="s">
        <v>5382</v>
      </c>
      <c r="B1697" t="s">
        <v>34</v>
      </c>
      <c r="C1697" s="14" t="s">
        <v>2003</v>
      </c>
      <c r="D1697" t="s">
        <v>3413</v>
      </c>
      <c r="E1697" t="str">
        <f t="shared" si="26"/>
        <v xml:space="preserve">Ms. Schoeneck Monica M. </v>
      </c>
    </row>
    <row r="1698" spans="1:5" x14ac:dyDescent="0.25">
      <c r="A1698" s="14" t="s">
        <v>5383</v>
      </c>
      <c r="B1698" t="s">
        <v>34</v>
      </c>
      <c r="C1698" s="14" t="s">
        <v>1710</v>
      </c>
      <c r="D1698" t="s">
        <v>3414</v>
      </c>
      <c r="E1698" t="str">
        <f t="shared" si="26"/>
        <v xml:space="preserve">Ms. Mueller Katarina K. </v>
      </c>
    </row>
    <row r="1699" spans="1:5" x14ac:dyDescent="0.25">
      <c r="A1699" s="14" t="s">
        <v>5384</v>
      </c>
      <c r="B1699" t="s">
        <v>34</v>
      </c>
      <c r="C1699" s="14" t="s">
        <v>2004</v>
      </c>
      <c r="D1699" t="s">
        <v>3115</v>
      </c>
      <c r="E1699" t="str">
        <f t="shared" si="26"/>
        <v xml:space="preserve">Ms. Willits Jamie L. </v>
      </c>
    </row>
    <row r="1700" spans="1:5" x14ac:dyDescent="0.25">
      <c r="A1700" s="14" t="s">
        <v>5385</v>
      </c>
      <c r="B1700" t="s">
        <v>37</v>
      </c>
      <c r="C1700" s="14" t="s">
        <v>2005</v>
      </c>
      <c r="D1700" t="s">
        <v>201</v>
      </c>
      <c r="E1700" t="str">
        <f t="shared" si="26"/>
        <v xml:space="preserve">Mr. Syring Brian </v>
      </c>
    </row>
    <row r="1701" spans="1:5" x14ac:dyDescent="0.25">
      <c r="A1701" s="14" t="s">
        <v>5386</v>
      </c>
      <c r="B1701" t="s">
        <v>34</v>
      </c>
      <c r="C1701" s="14" t="s">
        <v>2006</v>
      </c>
      <c r="D1701" t="s">
        <v>3415</v>
      </c>
      <c r="E1701" t="str">
        <f t="shared" si="26"/>
        <v xml:space="preserve">Ms. Strike Stacey L. </v>
      </c>
    </row>
    <row r="1702" spans="1:5" x14ac:dyDescent="0.25">
      <c r="A1702" s="14" t="s">
        <v>5387</v>
      </c>
      <c r="B1702" t="s">
        <v>37</v>
      </c>
      <c r="C1702" s="14" t="s">
        <v>2007</v>
      </c>
      <c r="D1702" t="s">
        <v>49</v>
      </c>
      <c r="E1702" t="str">
        <f t="shared" si="26"/>
        <v xml:space="preserve">Mr. Hennigar Stephen </v>
      </c>
    </row>
    <row r="1703" spans="1:5" x14ac:dyDescent="0.25">
      <c r="A1703" s="14" t="s">
        <v>5388</v>
      </c>
      <c r="B1703" t="s">
        <v>37</v>
      </c>
      <c r="C1703" s="14" t="s">
        <v>2008</v>
      </c>
      <c r="D1703" t="s">
        <v>169</v>
      </c>
      <c r="E1703" t="str">
        <f t="shared" si="26"/>
        <v xml:space="preserve">Mr. May Joshua </v>
      </c>
    </row>
    <row r="1704" spans="1:5" x14ac:dyDescent="0.25">
      <c r="A1704" s="14" t="s">
        <v>5389</v>
      </c>
      <c r="B1704" t="s">
        <v>37</v>
      </c>
      <c r="C1704" s="14" t="s">
        <v>2009</v>
      </c>
      <c r="D1704" t="s">
        <v>1011</v>
      </c>
      <c r="E1704" t="str">
        <f t="shared" si="26"/>
        <v xml:space="preserve">Mr. Metcalf Josh </v>
      </c>
    </row>
    <row r="1705" spans="1:5" x14ac:dyDescent="0.25">
      <c r="A1705" s="14" t="s">
        <v>5390</v>
      </c>
      <c r="B1705" t="s">
        <v>34</v>
      </c>
      <c r="C1705" s="14" t="s">
        <v>2010</v>
      </c>
      <c r="D1705" t="s">
        <v>349</v>
      </c>
      <c r="E1705" t="str">
        <f t="shared" si="26"/>
        <v xml:space="preserve">Ms. Tiska Heather </v>
      </c>
    </row>
    <row r="1706" spans="1:5" x14ac:dyDescent="0.25">
      <c r="A1706" s="14" t="s">
        <v>5391</v>
      </c>
      <c r="B1706" t="s">
        <v>37</v>
      </c>
      <c r="C1706" s="14" t="s">
        <v>1067</v>
      </c>
      <c r="D1706" t="s">
        <v>3416</v>
      </c>
      <c r="E1706" t="str">
        <f t="shared" si="26"/>
        <v xml:space="preserve">Mr. McDonough James C. </v>
      </c>
    </row>
    <row r="1707" spans="1:5" x14ac:dyDescent="0.25">
      <c r="A1707" s="14" t="s">
        <v>5392</v>
      </c>
      <c r="B1707" t="s">
        <v>34</v>
      </c>
      <c r="C1707" s="14" t="s">
        <v>2011</v>
      </c>
      <c r="D1707" t="s">
        <v>2012</v>
      </c>
      <c r="E1707" t="str">
        <f t="shared" si="26"/>
        <v xml:space="preserve">Ms. Fairley Kim </v>
      </c>
    </row>
    <row r="1708" spans="1:5" x14ac:dyDescent="0.25">
      <c r="A1708" s="14" t="s">
        <v>5393</v>
      </c>
      <c r="B1708" t="s">
        <v>34</v>
      </c>
      <c r="C1708" s="14" t="s">
        <v>1456</v>
      </c>
      <c r="D1708" t="s">
        <v>2854</v>
      </c>
      <c r="E1708" t="str">
        <f t="shared" si="26"/>
        <v xml:space="preserve">Ms. Barnett Marie E. </v>
      </c>
    </row>
    <row r="1709" spans="1:5" x14ac:dyDescent="0.25">
      <c r="A1709" s="14" t="s">
        <v>5394</v>
      </c>
      <c r="B1709" t="s">
        <v>37</v>
      </c>
      <c r="C1709" s="14" t="s">
        <v>2013</v>
      </c>
      <c r="D1709" t="s">
        <v>2014</v>
      </c>
      <c r="E1709" t="str">
        <f t="shared" si="26"/>
        <v xml:space="preserve">Mr. Piasta Dariusz </v>
      </c>
    </row>
    <row r="1710" spans="1:5" x14ac:dyDescent="0.25">
      <c r="A1710" s="14" t="s">
        <v>5395</v>
      </c>
      <c r="B1710" t="s">
        <v>34</v>
      </c>
      <c r="C1710" s="14" t="s">
        <v>1710</v>
      </c>
      <c r="D1710" t="s">
        <v>3037</v>
      </c>
      <c r="E1710" t="str">
        <f t="shared" si="26"/>
        <v xml:space="preserve">Ms. Mueller Jessica E. </v>
      </c>
    </row>
    <row r="1711" spans="1:5" x14ac:dyDescent="0.25">
      <c r="A1711" s="14" t="s">
        <v>5396</v>
      </c>
      <c r="B1711" t="s">
        <v>34</v>
      </c>
      <c r="C1711" s="14" t="s">
        <v>2015</v>
      </c>
      <c r="D1711" t="s">
        <v>846</v>
      </c>
      <c r="E1711" t="str">
        <f t="shared" si="26"/>
        <v xml:space="preserve">Ms. Olsen Kristen </v>
      </c>
    </row>
    <row r="1712" spans="1:5" x14ac:dyDescent="0.25">
      <c r="A1712" s="14" t="s">
        <v>5397</v>
      </c>
      <c r="B1712" t="s">
        <v>37</v>
      </c>
      <c r="C1712" s="14" t="s">
        <v>2608</v>
      </c>
      <c r="D1712" t="s">
        <v>3417</v>
      </c>
      <c r="E1712" t="str">
        <f t="shared" si="26"/>
        <v xml:space="preserve">Mr. De Jesus Jose Guadalupe P. Sr. </v>
      </c>
    </row>
    <row r="1713" spans="1:5" x14ac:dyDescent="0.25">
      <c r="A1713" s="14" t="s">
        <v>5398</v>
      </c>
      <c r="B1713" t="s">
        <v>34</v>
      </c>
      <c r="C1713" s="14" t="s">
        <v>2016</v>
      </c>
      <c r="D1713" t="s">
        <v>550</v>
      </c>
      <c r="E1713" t="str">
        <f t="shared" si="26"/>
        <v xml:space="preserve">Ms. Bartus Cynthia </v>
      </c>
    </row>
    <row r="1714" spans="1:5" x14ac:dyDescent="0.25">
      <c r="A1714" s="14" t="s">
        <v>5399</v>
      </c>
      <c r="B1714" t="s">
        <v>37</v>
      </c>
      <c r="C1714" s="14" t="s">
        <v>2017</v>
      </c>
      <c r="D1714" t="s">
        <v>331</v>
      </c>
      <c r="E1714" t="str">
        <f t="shared" si="26"/>
        <v xml:space="preserve">Mr. Stevens Tyler </v>
      </c>
    </row>
    <row r="1715" spans="1:5" x14ac:dyDescent="0.25">
      <c r="A1715" s="14" t="s">
        <v>5400</v>
      </c>
      <c r="B1715" t="s">
        <v>34</v>
      </c>
      <c r="C1715" s="14" t="s">
        <v>984</v>
      </c>
      <c r="D1715" t="s">
        <v>3418</v>
      </c>
      <c r="E1715" t="str">
        <f t="shared" si="26"/>
        <v xml:space="preserve">Ms. Rich Holly J </v>
      </c>
    </row>
    <row r="1716" spans="1:5" x14ac:dyDescent="0.25">
      <c r="A1716" s="14" t="s">
        <v>5401</v>
      </c>
      <c r="B1716" t="s">
        <v>34</v>
      </c>
      <c r="C1716" s="14" t="s">
        <v>2019</v>
      </c>
      <c r="D1716" t="s">
        <v>846</v>
      </c>
      <c r="E1716" t="str">
        <f t="shared" si="26"/>
        <v xml:space="preserve">Ms. Fayter Kristen </v>
      </c>
    </row>
    <row r="1717" spans="1:5" x14ac:dyDescent="0.25">
      <c r="A1717" s="14" t="s">
        <v>5402</v>
      </c>
      <c r="B1717" t="s">
        <v>37</v>
      </c>
      <c r="C1717" s="14" t="s">
        <v>2020</v>
      </c>
      <c r="D1717" t="s">
        <v>113</v>
      </c>
      <c r="E1717" t="str">
        <f t="shared" si="26"/>
        <v xml:space="preserve">Mr. Parise Thomas </v>
      </c>
    </row>
    <row r="1718" spans="1:5" x14ac:dyDescent="0.25">
      <c r="A1718" s="14" t="s">
        <v>5403</v>
      </c>
      <c r="B1718" t="s">
        <v>34</v>
      </c>
      <c r="C1718" s="14" t="s">
        <v>124</v>
      </c>
      <c r="D1718" t="s">
        <v>3419</v>
      </c>
      <c r="E1718" t="str">
        <f t="shared" si="26"/>
        <v xml:space="preserve">Ms. Andrew Tricity M </v>
      </c>
    </row>
    <row r="1719" spans="1:5" x14ac:dyDescent="0.25">
      <c r="A1719" s="14" t="s">
        <v>5404</v>
      </c>
      <c r="B1719" t="s">
        <v>34</v>
      </c>
      <c r="C1719" s="14" t="s">
        <v>2021</v>
      </c>
      <c r="D1719" t="s">
        <v>3420</v>
      </c>
      <c r="E1719" t="str">
        <f t="shared" si="26"/>
        <v xml:space="preserve">Ms. Gryniewicz Sarah A </v>
      </c>
    </row>
    <row r="1720" spans="1:5" x14ac:dyDescent="0.25">
      <c r="A1720" s="14" t="s">
        <v>5405</v>
      </c>
      <c r="B1720" t="s">
        <v>34</v>
      </c>
      <c r="C1720" s="14" t="s">
        <v>2022</v>
      </c>
      <c r="D1720" t="s">
        <v>3421</v>
      </c>
      <c r="E1720" t="str">
        <f t="shared" si="26"/>
        <v xml:space="preserve">Ms. Panora Lisa M. </v>
      </c>
    </row>
    <row r="1721" spans="1:5" x14ac:dyDescent="0.25">
      <c r="A1721" s="14" t="s">
        <v>5406</v>
      </c>
      <c r="B1721" t="s">
        <v>34</v>
      </c>
      <c r="C1721" s="14" t="s">
        <v>370</v>
      </c>
      <c r="D1721" t="s">
        <v>3422</v>
      </c>
      <c r="E1721" t="str">
        <f t="shared" si="26"/>
        <v xml:space="preserve">Ms. Woodward Tracy A. </v>
      </c>
    </row>
    <row r="1722" spans="1:5" x14ac:dyDescent="0.25">
      <c r="A1722" s="14" t="s">
        <v>5407</v>
      </c>
      <c r="B1722" t="s">
        <v>37</v>
      </c>
      <c r="C1722" s="14" t="s">
        <v>2023</v>
      </c>
      <c r="D1722" t="s">
        <v>51</v>
      </c>
      <c r="E1722" t="str">
        <f t="shared" si="26"/>
        <v xml:space="preserve">Mr. Lambe Patrick </v>
      </c>
    </row>
    <row r="1723" spans="1:5" x14ac:dyDescent="0.25">
      <c r="A1723" s="14" t="s">
        <v>5408</v>
      </c>
      <c r="B1723" t="s">
        <v>37</v>
      </c>
      <c r="C1723" s="14" t="s">
        <v>2024</v>
      </c>
      <c r="D1723" t="s">
        <v>2025</v>
      </c>
      <c r="E1723" t="str">
        <f t="shared" si="26"/>
        <v xml:space="preserve">Mr. Casto Trent </v>
      </c>
    </row>
    <row r="1724" spans="1:5" x14ac:dyDescent="0.25">
      <c r="A1724" s="14" t="s">
        <v>5409</v>
      </c>
      <c r="B1724" t="s">
        <v>34</v>
      </c>
      <c r="C1724" s="14" t="s">
        <v>2026</v>
      </c>
      <c r="D1724" t="s">
        <v>1178</v>
      </c>
      <c r="E1724" t="str">
        <f t="shared" si="26"/>
        <v xml:space="preserve">Ms. Martelli Julie </v>
      </c>
    </row>
    <row r="1725" spans="1:5" x14ac:dyDescent="0.25">
      <c r="A1725" s="14" t="s">
        <v>5410</v>
      </c>
      <c r="B1725" t="s">
        <v>37</v>
      </c>
      <c r="C1725" s="14" t="s">
        <v>2027</v>
      </c>
      <c r="D1725" t="s">
        <v>2028</v>
      </c>
      <c r="E1725" t="str">
        <f t="shared" si="26"/>
        <v xml:space="preserve">Mr. Naskret Sawomir </v>
      </c>
    </row>
    <row r="1726" spans="1:5" x14ac:dyDescent="0.25">
      <c r="A1726" s="14" t="s">
        <v>5411</v>
      </c>
      <c r="B1726" t="s">
        <v>34</v>
      </c>
      <c r="C1726" s="14" t="s">
        <v>581</v>
      </c>
      <c r="D1726" t="s">
        <v>2029</v>
      </c>
      <c r="E1726" t="str">
        <f t="shared" si="26"/>
        <v xml:space="preserve">Ms. Morgan Micah </v>
      </c>
    </row>
    <row r="1727" spans="1:5" x14ac:dyDescent="0.25">
      <c r="A1727" s="14" t="s">
        <v>5412</v>
      </c>
      <c r="B1727" t="s">
        <v>34</v>
      </c>
      <c r="C1727" s="14" t="s">
        <v>2030</v>
      </c>
      <c r="D1727" t="s">
        <v>3423</v>
      </c>
      <c r="E1727" t="str">
        <f t="shared" si="26"/>
        <v xml:space="preserve">Ms. Maloney Kelly H. </v>
      </c>
    </row>
    <row r="1728" spans="1:5" x14ac:dyDescent="0.25">
      <c r="A1728" s="14" t="s">
        <v>5413</v>
      </c>
      <c r="B1728" t="s">
        <v>34</v>
      </c>
      <c r="C1728" s="14" t="s">
        <v>2031</v>
      </c>
      <c r="D1728" t="s">
        <v>3424</v>
      </c>
      <c r="E1728" t="str">
        <f t="shared" si="26"/>
        <v xml:space="preserve">Ms. Amherst Lindsay M. </v>
      </c>
    </row>
    <row r="1729" spans="1:5" x14ac:dyDescent="0.25">
      <c r="A1729" s="14" t="s">
        <v>5414</v>
      </c>
      <c r="B1729" t="s">
        <v>37</v>
      </c>
      <c r="C1729" s="14" t="s">
        <v>949</v>
      </c>
      <c r="D1729" t="s">
        <v>3425</v>
      </c>
      <c r="E1729" t="str">
        <f t="shared" si="26"/>
        <v xml:space="preserve">Mr. Davenport Austen G </v>
      </c>
    </row>
    <row r="1730" spans="1:5" x14ac:dyDescent="0.25">
      <c r="A1730" s="14" t="s">
        <v>5415</v>
      </c>
      <c r="B1730" t="s">
        <v>37</v>
      </c>
      <c r="C1730" s="14" t="s">
        <v>2032</v>
      </c>
      <c r="D1730" t="s">
        <v>3426</v>
      </c>
      <c r="E1730" t="str">
        <f t="shared" si="26"/>
        <v xml:space="preserve">Mr. Johansen Tory J. </v>
      </c>
    </row>
    <row r="1731" spans="1:5" x14ac:dyDescent="0.25">
      <c r="A1731" s="14" t="s">
        <v>5416</v>
      </c>
      <c r="B1731" t="s">
        <v>37</v>
      </c>
      <c r="C1731" s="14" t="s">
        <v>1910</v>
      </c>
      <c r="D1731" t="s">
        <v>3427</v>
      </c>
      <c r="E1731" t="str">
        <f t="shared" ref="E1731:E1794" si="27">CONCATENATE(B1731," ",C1731," ",D1731," ")</f>
        <v xml:space="preserve">Mr. Bond Robert J. </v>
      </c>
    </row>
    <row r="1732" spans="1:5" x14ac:dyDescent="0.25">
      <c r="A1732" s="14" t="s">
        <v>5417</v>
      </c>
      <c r="B1732" t="s">
        <v>34</v>
      </c>
      <c r="C1732" s="14" t="s">
        <v>860</v>
      </c>
      <c r="D1732" t="s">
        <v>260</v>
      </c>
      <c r="E1732" t="str">
        <f t="shared" si="27"/>
        <v xml:space="preserve">Ms. Reilly Steph </v>
      </c>
    </row>
    <row r="1733" spans="1:5" x14ac:dyDescent="0.25">
      <c r="A1733" s="14" t="s">
        <v>5418</v>
      </c>
      <c r="B1733" t="s">
        <v>34</v>
      </c>
      <c r="C1733" s="14" t="s">
        <v>1255</v>
      </c>
      <c r="D1733" t="s">
        <v>174</v>
      </c>
      <c r="E1733" t="str">
        <f t="shared" si="27"/>
        <v xml:space="preserve">Ms. Chandler Kate </v>
      </c>
    </row>
    <row r="1734" spans="1:5" x14ac:dyDescent="0.25">
      <c r="A1734" s="14" t="s">
        <v>5419</v>
      </c>
      <c r="B1734" t="s">
        <v>34</v>
      </c>
      <c r="C1734" s="14" t="s">
        <v>2033</v>
      </c>
      <c r="D1734" t="s">
        <v>891</v>
      </c>
      <c r="E1734" t="str">
        <f t="shared" si="27"/>
        <v xml:space="preserve">Ms. Kaufmann Kristina </v>
      </c>
    </row>
    <row r="1735" spans="1:5" x14ac:dyDescent="0.25">
      <c r="A1735" s="14" t="s">
        <v>5420</v>
      </c>
      <c r="B1735" t="s">
        <v>34</v>
      </c>
      <c r="C1735" s="14" t="s">
        <v>2034</v>
      </c>
      <c r="D1735" t="s">
        <v>2035</v>
      </c>
      <c r="E1735" t="str">
        <f t="shared" si="27"/>
        <v xml:space="preserve">Ms. Barnes-Zurkinden Flo </v>
      </c>
    </row>
    <row r="1736" spans="1:5" x14ac:dyDescent="0.25">
      <c r="A1736" s="14" t="s">
        <v>5421</v>
      </c>
      <c r="B1736" t="s">
        <v>2823</v>
      </c>
      <c r="C1736" s="14" t="s">
        <v>2036</v>
      </c>
      <c r="D1736" t="s">
        <v>3428</v>
      </c>
      <c r="E1736" t="str">
        <f t="shared" si="27"/>
        <v xml:space="preserve">Mrs Wolter .  Sarah P. </v>
      </c>
    </row>
    <row r="1737" spans="1:5" x14ac:dyDescent="0.25">
      <c r="A1737" s="14" t="s">
        <v>5422</v>
      </c>
      <c r="B1737" t="s">
        <v>34</v>
      </c>
      <c r="C1737" s="14" t="s">
        <v>2037</v>
      </c>
      <c r="D1737" t="s">
        <v>2038</v>
      </c>
      <c r="E1737" t="str">
        <f t="shared" si="27"/>
        <v xml:space="preserve">Ms. Pearson Anabel </v>
      </c>
    </row>
    <row r="1738" spans="1:5" x14ac:dyDescent="0.25">
      <c r="A1738" s="14" t="s">
        <v>5423</v>
      </c>
      <c r="B1738" t="s">
        <v>37</v>
      </c>
      <c r="C1738" s="14" t="s">
        <v>113</v>
      </c>
      <c r="D1738" t="s">
        <v>364</v>
      </c>
      <c r="E1738" t="str">
        <f t="shared" si="27"/>
        <v xml:space="preserve">Mr. Thomas Ian </v>
      </c>
    </row>
    <row r="1739" spans="1:5" x14ac:dyDescent="0.25">
      <c r="A1739" s="14" t="s">
        <v>5424</v>
      </c>
      <c r="B1739" t="s">
        <v>37</v>
      </c>
      <c r="C1739" s="14" t="s">
        <v>2039</v>
      </c>
      <c r="D1739" t="s">
        <v>121</v>
      </c>
      <c r="E1739" t="str">
        <f t="shared" si="27"/>
        <v xml:space="preserve">Mr. Leon Alex </v>
      </c>
    </row>
    <row r="1740" spans="1:5" x14ac:dyDescent="0.25">
      <c r="A1740" s="14" t="s">
        <v>5425</v>
      </c>
      <c r="B1740" t="s">
        <v>37</v>
      </c>
      <c r="C1740" s="14" t="s">
        <v>2040</v>
      </c>
      <c r="D1740" t="s">
        <v>3429</v>
      </c>
      <c r="E1740" t="str">
        <f t="shared" si="27"/>
        <v xml:space="preserve">Mr. Marriott Richard J </v>
      </c>
    </row>
    <row r="1741" spans="1:5" x14ac:dyDescent="0.25">
      <c r="A1741" s="14" t="s">
        <v>5426</v>
      </c>
      <c r="B1741" t="s">
        <v>34</v>
      </c>
      <c r="C1741" s="14" t="s">
        <v>2041</v>
      </c>
      <c r="D1741" t="s">
        <v>3430</v>
      </c>
      <c r="E1741" t="str">
        <f t="shared" si="27"/>
        <v xml:space="preserve">Ms. Wilkins Jacqueline N. </v>
      </c>
    </row>
    <row r="1742" spans="1:5" x14ac:dyDescent="0.25">
      <c r="A1742" s="14" t="s">
        <v>5427</v>
      </c>
      <c r="B1742" t="s">
        <v>34</v>
      </c>
      <c r="C1742" s="14" t="s">
        <v>2042</v>
      </c>
      <c r="D1742" t="s">
        <v>1690</v>
      </c>
      <c r="E1742" t="str">
        <f t="shared" si="27"/>
        <v xml:space="preserve">Ms. Saiter Cindy </v>
      </c>
    </row>
    <row r="1743" spans="1:5" x14ac:dyDescent="0.25">
      <c r="A1743" s="14" t="s">
        <v>5428</v>
      </c>
      <c r="B1743" t="s">
        <v>34</v>
      </c>
      <c r="C1743" s="14" t="s">
        <v>2043</v>
      </c>
      <c r="D1743" t="s">
        <v>2044</v>
      </c>
      <c r="E1743" t="str">
        <f t="shared" si="27"/>
        <v xml:space="preserve">Ms. Winrow Marcia </v>
      </c>
    </row>
    <row r="1744" spans="1:5" x14ac:dyDescent="0.25">
      <c r="A1744" s="14" t="s">
        <v>5429</v>
      </c>
      <c r="B1744" t="s">
        <v>34</v>
      </c>
      <c r="C1744" s="14" t="s">
        <v>2045</v>
      </c>
      <c r="D1744" t="s">
        <v>3431</v>
      </c>
      <c r="E1744" t="str">
        <f t="shared" si="27"/>
        <v xml:space="preserve">Ms. Gries Samantha R. </v>
      </c>
    </row>
    <row r="1745" spans="1:5" x14ac:dyDescent="0.25">
      <c r="A1745" s="14" t="s">
        <v>5430</v>
      </c>
      <c r="B1745" t="s">
        <v>34</v>
      </c>
      <c r="C1745" s="14" t="s">
        <v>2046</v>
      </c>
      <c r="D1745" t="s">
        <v>140</v>
      </c>
      <c r="E1745" t="str">
        <f t="shared" si="27"/>
        <v xml:space="preserve">Ms. Strohschein Katie </v>
      </c>
    </row>
    <row r="1746" spans="1:5" x14ac:dyDescent="0.25">
      <c r="A1746" s="14" t="s">
        <v>5431</v>
      </c>
      <c r="B1746" t="s">
        <v>37</v>
      </c>
      <c r="C1746" s="14" t="s">
        <v>1031</v>
      </c>
      <c r="D1746" t="s">
        <v>3432</v>
      </c>
      <c r="E1746" t="str">
        <f t="shared" si="27"/>
        <v xml:space="preserve">Mr. Berger John P </v>
      </c>
    </row>
    <row r="1747" spans="1:5" x14ac:dyDescent="0.25">
      <c r="A1747" s="14" t="s">
        <v>5432</v>
      </c>
      <c r="B1747" t="s">
        <v>34</v>
      </c>
      <c r="C1747" s="14" t="s">
        <v>2047</v>
      </c>
      <c r="D1747" t="s">
        <v>713</v>
      </c>
      <c r="E1747" t="str">
        <f t="shared" si="27"/>
        <v xml:space="preserve">Ms. Coogan Rachel </v>
      </c>
    </row>
    <row r="1748" spans="1:5" x14ac:dyDescent="0.25">
      <c r="A1748" s="14" t="s">
        <v>5433</v>
      </c>
      <c r="B1748" t="s">
        <v>34</v>
      </c>
      <c r="C1748" s="14" t="s">
        <v>2048</v>
      </c>
      <c r="D1748" t="s">
        <v>2049</v>
      </c>
      <c r="E1748" t="str">
        <f t="shared" si="27"/>
        <v xml:space="preserve">Ms. Gagnon Isabelle </v>
      </c>
    </row>
    <row r="1749" spans="1:5" x14ac:dyDescent="0.25">
      <c r="A1749" s="14" t="s">
        <v>5434</v>
      </c>
      <c r="B1749" t="s">
        <v>37</v>
      </c>
      <c r="C1749" s="14" t="s">
        <v>2037</v>
      </c>
      <c r="D1749" t="s">
        <v>942</v>
      </c>
      <c r="E1749" t="str">
        <f t="shared" si="27"/>
        <v xml:space="preserve">Mr. Pearson Neil </v>
      </c>
    </row>
    <row r="1750" spans="1:5" x14ac:dyDescent="0.25">
      <c r="A1750" s="14" t="s">
        <v>5435</v>
      </c>
      <c r="B1750" t="s">
        <v>37</v>
      </c>
      <c r="C1750" s="14" t="s">
        <v>201</v>
      </c>
      <c r="D1750" t="s">
        <v>1115</v>
      </c>
      <c r="E1750" t="str">
        <f t="shared" si="27"/>
        <v xml:space="preserve">Mr. Brian Tom </v>
      </c>
    </row>
    <row r="1751" spans="1:5" x14ac:dyDescent="0.25">
      <c r="A1751" s="14" t="s">
        <v>5436</v>
      </c>
      <c r="B1751" t="s">
        <v>37</v>
      </c>
      <c r="C1751" s="14" t="s">
        <v>1417</v>
      </c>
      <c r="D1751" t="s">
        <v>541</v>
      </c>
      <c r="E1751" t="str">
        <f t="shared" si="27"/>
        <v xml:space="preserve">Mr. Brown Nathan </v>
      </c>
    </row>
    <row r="1752" spans="1:5" x14ac:dyDescent="0.25">
      <c r="A1752" s="14" t="s">
        <v>5437</v>
      </c>
      <c r="B1752" t="s">
        <v>2823</v>
      </c>
      <c r="C1752" s="14" t="s">
        <v>2050</v>
      </c>
      <c r="D1752" t="s">
        <v>3433</v>
      </c>
      <c r="E1752" t="str">
        <f t="shared" si="27"/>
        <v xml:space="preserve">Mrs Fox .  Kelli N </v>
      </c>
    </row>
    <row r="1753" spans="1:5" x14ac:dyDescent="0.25">
      <c r="A1753" s="14" t="s">
        <v>5438</v>
      </c>
      <c r="B1753" t="s">
        <v>37</v>
      </c>
      <c r="C1753" s="14" t="s">
        <v>2051</v>
      </c>
      <c r="D1753" t="s">
        <v>3378</v>
      </c>
      <c r="E1753" t="str">
        <f t="shared" si="27"/>
        <v xml:space="preserve">Mr. Traver Scott M. </v>
      </c>
    </row>
    <row r="1754" spans="1:5" x14ac:dyDescent="0.25">
      <c r="A1754" s="14" t="s">
        <v>5439</v>
      </c>
      <c r="B1754" t="s">
        <v>37</v>
      </c>
      <c r="C1754" s="14" t="s">
        <v>2052</v>
      </c>
      <c r="D1754" t="s">
        <v>3434</v>
      </c>
      <c r="E1754" t="str">
        <f t="shared" si="27"/>
        <v xml:space="preserve">Mr. Quick Grant A </v>
      </c>
    </row>
    <row r="1755" spans="1:5" x14ac:dyDescent="0.25">
      <c r="A1755" s="14" t="s">
        <v>5440</v>
      </c>
      <c r="B1755" t="s">
        <v>37</v>
      </c>
      <c r="C1755" s="14" t="s">
        <v>47</v>
      </c>
      <c r="D1755" t="s">
        <v>3435</v>
      </c>
      <c r="E1755" t="str">
        <f t="shared" si="27"/>
        <v xml:space="preserve">Mr. Scott Jonathan C </v>
      </c>
    </row>
    <row r="1756" spans="1:5" x14ac:dyDescent="0.25">
      <c r="A1756" s="14" t="s">
        <v>5441</v>
      </c>
      <c r="B1756" t="s">
        <v>34</v>
      </c>
      <c r="C1756" s="14" t="s">
        <v>2053</v>
      </c>
      <c r="D1756" t="s">
        <v>3436</v>
      </c>
      <c r="E1756" t="str">
        <f t="shared" si="27"/>
        <v xml:space="preserve">Ms. Theriot Rachael M. </v>
      </c>
    </row>
    <row r="1757" spans="1:5" x14ac:dyDescent="0.25">
      <c r="A1757" s="14" t="s">
        <v>5442</v>
      </c>
      <c r="B1757" t="s">
        <v>34</v>
      </c>
      <c r="C1757" s="14" t="s">
        <v>2054</v>
      </c>
      <c r="D1757" t="s">
        <v>2055</v>
      </c>
      <c r="E1757" t="str">
        <f t="shared" si="27"/>
        <v xml:space="preserve">Ms. Michalis Pilar </v>
      </c>
    </row>
    <row r="1758" spans="1:5" x14ac:dyDescent="0.25">
      <c r="A1758" s="14" t="s">
        <v>5443</v>
      </c>
      <c r="B1758" t="s">
        <v>37</v>
      </c>
      <c r="C1758" s="14" t="s">
        <v>422</v>
      </c>
      <c r="D1758" t="s">
        <v>3437</v>
      </c>
      <c r="E1758" t="str">
        <f t="shared" si="27"/>
        <v xml:space="preserve">Mr. Hall Kyle M </v>
      </c>
    </row>
    <row r="1759" spans="1:5" x14ac:dyDescent="0.25">
      <c r="A1759" s="14" t="s">
        <v>5444</v>
      </c>
      <c r="B1759" t="s">
        <v>2823</v>
      </c>
      <c r="C1759" s="14" t="s">
        <v>2609</v>
      </c>
      <c r="D1759" t="s">
        <v>3438</v>
      </c>
      <c r="E1759" t="str">
        <f t="shared" si="27"/>
        <v xml:space="preserve">Mrs Tjong Clemons .  Christie </v>
      </c>
    </row>
    <row r="1760" spans="1:5" x14ac:dyDescent="0.25">
      <c r="A1760" s="14" t="s">
        <v>5445</v>
      </c>
      <c r="B1760" t="s">
        <v>37</v>
      </c>
      <c r="C1760" s="14" t="s">
        <v>2056</v>
      </c>
      <c r="D1760" t="s">
        <v>5446</v>
      </c>
      <c r="E1760" t="str">
        <f t="shared" si="27"/>
        <v xml:space="preserve">Mr. Palma DavID A. </v>
      </c>
    </row>
    <row r="1761" spans="1:5" x14ac:dyDescent="0.25">
      <c r="A1761" s="14" t="s">
        <v>5447</v>
      </c>
      <c r="B1761" t="s">
        <v>37</v>
      </c>
      <c r="C1761" s="14" t="s">
        <v>2057</v>
      </c>
      <c r="D1761" t="s">
        <v>2058</v>
      </c>
      <c r="E1761" t="str">
        <f t="shared" si="27"/>
        <v xml:space="preserve">Mr. Takaoka Masahiro </v>
      </c>
    </row>
    <row r="1762" spans="1:5" x14ac:dyDescent="0.25">
      <c r="A1762" s="14" t="s">
        <v>5448</v>
      </c>
      <c r="B1762" t="s">
        <v>37</v>
      </c>
      <c r="C1762" s="14" t="s">
        <v>2059</v>
      </c>
      <c r="D1762" t="s">
        <v>3439</v>
      </c>
      <c r="E1762" t="str">
        <f t="shared" si="27"/>
        <v xml:space="preserve">Mr. Sherman Logan B. </v>
      </c>
    </row>
    <row r="1763" spans="1:5" x14ac:dyDescent="0.25">
      <c r="A1763" s="14" t="s">
        <v>5449</v>
      </c>
      <c r="B1763" t="s">
        <v>34</v>
      </c>
      <c r="C1763" s="14" t="s">
        <v>2060</v>
      </c>
      <c r="D1763" t="s">
        <v>3440</v>
      </c>
      <c r="E1763" t="str">
        <f t="shared" si="27"/>
        <v xml:space="preserve">Ms. Andre Stephanie L. </v>
      </c>
    </row>
    <row r="1764" spans="1:5" x14ac:dyDescent="0.25">
      <c r="A1764" s="14" t="s">
        <v>5450</v>
      </c>
      <c r="B1764" t="s">
        <v>34</v>
      </c>
      <c r="C1764" s="14" t="s">
        <v>2061</v>
      </c>
      <c r="D1764" t="s">
        <v>3441</v>
      </c>
      <c r="E1764" t="str">
        <f t="shared" si="27"/>
        <v xml:space="preserve">Ms. Switt Angela H </v>
      </c>
    </row>
    <row r="1765" spans="1:5" x14ac:dyDescent="0.25">
      <c r="A1765" s="14" t="s">
        <v>5451</v>
      </c>
      <c r="B1765" t="s">
        <v>34</v>
      </c>
      <c r="C1765" s="14" t="s">
        <v>404</v>
      </c>
      <c r="D1765" t="s">
        <v>3442</v>
      </c>
      <c r="E1765" t="str">
        <f t="shared" si="27"/>
        <v xml:space="preserve">Ms. Erickson Britt K </v>
      </c>
    </row>
    <row r="1766" spans="1:5" x14ac:dyDescent="0.25">
      <c r="A1766" s="14" t="s">
        <v>5452</v>
      </c>
      <c r="B1766" t="s">
        <v>34</v>
      </c>
      <c r="C1766" s="14" t="s">
        <v>1482</v>
      </c>
      <c r="D1766" t="s">
        <v>3443</v>
      </c>
      <c r="E1766" t="str">
        <f t="shared" si="27"/>
        <v xml:space="preserve">Ms. Miller Joyce R. </v>
      </c>
    </row>
    <row r="1767" spans="1:5" x14ac:dyDescent="0.25">
      <c r="A1767" s="14" t="s">
        <v>5453</v>
      </c>
      <c r="B1767" t="s">
        <v>37</v>
      </c>
      <c r="C1767" s="14" t="s">
        <v>2063</v>
      </c>
      <c r="D1767" t="s">
        <v>303</v>
      </c>
      <c r="E1767" t="str">
        <f t="shared" si="27"/>
        <v xml:space="preserve">Mr. Whitbeck Ben </v>
      </c>
    </row>
    <row r="1768" spans="1:5" x14ac:dyDescent="0.25">
      <c r="A1768" s="14" t="s">
        <v>5454</v>
      </c>
      <c r="B1768" t="s">
        <v>34</v>
      </c>
      <c r="C1768" s="14" t="s">
        <v>2064</v>
      </c>
      <c r="D1768" t="s">
        <v>3444</v>
      </c>
      <c r="E1768" t="str">
        <f t="shared" si="27"/>
        <v xml:space="preserve">Ms. Auer Sarah M. </v>
      </c>
    </row>
    <row r="1769" spans="1:5" x14ac:dyDescent="0.25">
      <c r="A1769" s="14" t="s">
        <v>5455</v>
      </c>
      <c r="B1769" t="s">
        <v>34</v>
      </c>
      <c r="C1769" s="14" t="s">
        <v>2065</v>
      </c>
      <c r="D1769" t="s">
        <v>341</v>
      </c>
      <c r="E1769" t="str">
        <f t="shared" si="27"/>
        <v xml:space="preserve">Ms. Attar Sarah </v>
      </c>
    </row>
    <row r="1770" spans="1:5" x14ac:dyDescent="0.25">
      <c r="A1770" s="14" t="s">
        <v>5456</v>
      </c>
      <c r="B1770" t="s">
        <v>34</v>
      </c>
      <c r="C1770" s="14" t="s">
        <v>2066</v>
      </c>
      <c r="D1770" t="s">
        <v>140</v>
      </c>
      <c r="E1770" t="str">
        <f t="shared" si="27"/>
        <v xml:space="preserve">Ms. Misuraca Katie </v>
      </c>
    </row>
    <row r="1771" spans="1:5" x14ac:dyDescent="0.25">
      <c r="A1771" s="14" t="s">
        <v>5457</v>
      </c>
      <c r="B1771" t="s">
        <v>34</v>
      </c>
      <c r="C1771" s="14" t="s">
        <v>2067</v>
      </c>
      <c r="D1771" t="s">
        <v>3445</v>
      </c>
      <c r="E1771" t="str">
        <f t="shared" si="27"/>
        <v xml:space="preserve">Ms. Spannaus Michaela L </v>
      </c>
    </row>
    <row r="1772" spans="1:5" x14ac:dyDescent="0.25">
      <c r="A1772" s="14" t="s">
        <v>5458</v>
      </c>
      <c r="B1772" t="s">
        <v>34</v>
      </c>
      <c r="C1772" s="14" t="s">
        <v>2068</v>
      </c>
      <c r="D1772" t="s">
        <v>2069</v>
      </c>
      <c r="E1772" t="str">
        <f t="shared" si="27"/>
        <v xml:space="preserve">Ms. Tarbiat Shalaleh </v>
      </c>
    </row>
    <row r="1773" spans="1:5" x14ac:dyDescent="0.25">
      <c r="A1773" s="14" t="s">
        <v>5459</v>
      </c>
      <c r="B1773" t="s">
        <v>34</v>
      </c>
      <c r="C1773" s="14" t="s">
        <v>2070</v>
      </c>
      <c r="D1773" t="s">
        <v>751</v>
      </c>
      <c r="E1773" t="str">
        <f t="shared" si="27"/>
        <v xml:space="preserve">Ms. Pulkkinen Karen </v>
      </c>
    </row>
    <row r="1774" spans="1:5" x14ac:dyDescent="0.25">
      <c r="A1774" s="14" t="s">
        <v>5460</v>
      </c>
      <c r="B1774" t="s">
        <v>34</v>
      </c>
      <c r="C1774" s="14" t="s">
        <v>2071</v>
      </c>
      <c r="D1774" t="s">
        <v>2072</v>
      </c>
      <c r="E1774" t="str">
        <f t="shared" si="27"/>
        <v xml:space="preserve">Ms. Trnovcova Zuzana </v>
      </c>
    </row>
    <row r="1775" spans="1:5" x14ac:dyDescent="0.25">
      <c r="A1775" s="14" t="s">
        <v>5461</v>
      </c>
      <c r="B1775" t="s">
        <v>37</v>
      </c>
      <c r="C1775" s="14" t="s">
        <v>119</v>
      </c>
      <c r="D1775" t="s">
        <v>3446</v>
      </c>
      <c r="E1775" t="str">
        <f t="shared" si="27"/>
        <v xml:space="preserve">Mr. Anthony Daniel J. </v>
      </c>
    </row>
    <row r="1776" spans="1:5" x14ac:dyDescent="0.25">
      <c r="A1776" s="14" t="s">
        <v>5462</v>
      </c>
      <c r="B1776" t="s">
        <v>34</v>
      </c>
      <c r="C1776" s="14" t="s">
        <v>2073</v>
      </c>
      <c r="D1776" t="s">
        <v>1365</v>
      </c>
      <c r="E1776" t="str">
        <f t="shared" si="27"/>
        <v xml:space="preserve">Ms. Hetrick Alexandra </v>
      </c>
    </row>
    <row r="1777" spans="1:5" x14ac:dyDescent="0.25">
      <c r="A1777" s="14" t="s">
        <v>5463</v>
      </c>
      <c r="B1777" t="s">
        <v>34</v>
      </c>
      <c r="C1777" s="14" t="s">
        <v>2074</v>
      </c>
      <c r="D1777" t="s">
        <v>197</v>
      </c>
      <c r="E1777" t="str">
        <f t="shared" si="27"/>
        <v xml:space="preserve">Ms. Stern Jessica </v>
      </c>
    </row>
    <row r="1778" spans="1:5" x14ac:dyDescent="0.25">
      <c r="A1778" s="14" t="s">
        <v>5464</v>
      </c>
      <c r="B1778" t="s">
        <v>37</v>
      </c>
      <c r="C1778" s="14" t="s">
        <v>2075</v>
      </c>
      <c r="D1778" t="s">
        <v>3447</v>
      </c>
      <c r="E1778" t="str">
        <f t="shared" si="27"/>
        <v xml:space="preserve">Mr. Newman Matthew M </v>
      </c>
    </row>
    <row r="1779" spans="1:5" x14ac:dyDescent="0.25">
      <c r="A1779" s="14" t="s">
        <v>5465</v>
      </c>
      <c r="B1779" t="s">
        <v>34</v>
      </c>
      <c r="C1779" s="14" t="s">
        <v>1418</v>
      </c>
      <c r="D1779" t="s">
        <v>3448</v>
      </c>
      <c r="E1779" t="str">
        <f t="shared" si="27"/>
        <v xml:space="preserve">Ms. Reasoner Nadine A. </v>
      </c>
    </row>
    <row r="1780" spans="1:5" x14ac:dyDescent="0.25">
      <c r="A1780" s="14" t="s">
        <v>5466</v>
      </c>
      <c r="B1780" t="s">
        <v>37</v>
      </c>
      <c r="C1780" s="14" t="s">
        <v>2076</v>
      </c>
      <c r="D1780" t="s">
        <v>3449</v>
      </c>
      <c r="E1780" t="str">
        <f t="shared" si="27"/>
        <v xml:space="preserve">Mr. Mone Peter J. Jr. </v>
      </c>
    </row>
    <row r="1781" spans="1:5" x14ac:dyDescent="0.25">
      <c r="A1781" s="14" t="s">
        <v>5467</v>
      </c>
      <c r="B1781" t="s">
        <v>34</v>
      </c>
      <c r="C1781" s="14" t="s">
        <v>2077</v>
      </c>
      <c r="D1781" t="s">
        <v>3450</v>
      </c>
      <c r="E1781" t="str">
        <f t="shared" si="27"/>
        <v xml:space="preserve">Ms. Powers Colleen M </v>
      </c>
    </row>
    <row r="1782" spans="1:5" x14ac:dyDescent="0.25">
      <c r="A1782" s="14" t="s">
        <v>5468</v>
      </c>
      <c r="B1782" t="s">
        <v>34</v>
      </c>
      <c r="C1782" s="14" t="s">
        <v>2078</v>
      </c>
      <c r="D1782" t="s">
        <v>3022</v>
      </c>
      <c r="E1782" t="str">
        <f t="shared" si="27"/>
        <v xml:space="preserve">Ms. Ulery Julie A. </v>
      </c>
    </row>
    <row r="1783" spans="1:5" x14ac:dyDescent="0.25">
      <c r="A1783" s="14" t="s">
        <v>5469</v>
      </c>
      <c r="B1783" t="s">
        <v>37</v>
      </c>
      <c r="C1783" s="14" t="s">
        <v>1918</v>
      </c>
      <c r="D1783" t="s">
        <v>3451</v>
      </c>
      <c r="E1783" t="str">
        <f t="shared" si="27"/>
        <v xml:space="preserve">Mr. Haines Douglas W </v>
      </c>
    </row>
    <row r="1784" spans="1:5" x14ac:dyDescent="0.25">
      <c r="A1784" s="14" t="s">
        <v>5470</v>
      </c>
      <c r="B1784" t="s">
        <v>34</v>
      </c>
      <c r="C1784" s="14" t="s">
        <v>78</v>
      </c>
      <c r="D1784" t="s">
        <v>1872</v>
      </c>
      <c r="E1784" t="str">
        <f t="shared" si="27"/>
        <v xml:space="preserve">Ms. Airoldi Catherine </v>
      </c>
    </row>
    <row r="1785" spans="1:5" x14ac:dyDescent="0.25">
      <c r="A1785" s="14" t="s">
        <v>5471</v>
      </c>
      <c r="B1785" t="s">
        <v>37</v>
      </c>
      <c r="C1785" s="14" t="s">
        <v>857</v>
      </c>
      <c r="D1785" t="s">
        <v>2976</v>
      </c>
      <c r="E1785" t="str">
        <f t="shared" si="27"/>
        <v xml:space="preserve">Mr. Mattis James A </v>
      </c>
    </row>
    <row r="1786" spans="1:5" x14ac:dyDescent="0.25">
      <c r="A1786" s="14" t="s">
        <v>5472</v>
      </c>
      <c r="B1786" t="s">
        <v>37</v>
      </c>
      <c r="C1786" s="14" t="s">
        <v>2079</v>
      </c>
      <c r="D1786" t="s">
        <v>2080</v>
      </c>
      <c r="E1786" t="str">
        <f t="shared" si="27"/>
        <v xml:space="preserve">Mr. Cho Youngseong </v>
      </c>
    </row>
    <row r="1787" spans="1:5" x14ac:dyDescent="0.25">
      <c r="A1787" s="14" t="s">
        <v>5473</v>
      </c>
      <c r="B1787" t="s">
        <v>37</v>
      </c>
      <c r="C1787" s="14" t="s">
        <v>2081</v>
      </c>
      <c r="D1787" t="s">
        <v>69</v>
      </c>
      <c r="E1787" t="str">
        <f t="shared" si="27"/>
        <v xml:space="preserve">Mr. Reumann John </v>
      </c>
    </row>
    <row r="1788" spans="1:5" x14ac:dyDescent="0.25">
      <c r="A1788" s="14" t="s">
        <v>5474</v>
      </c>
      <c r="B1788" t="s">
        <v>37</v>
      </c>
      <c r="C1788" s="14" t="s">
        <v>2082</v>
      </c>
      <c r="D1788" t="s">
        <v>3452</v>
      </c>
      <c r="E1788" t="str">
        <f t="shared" si="27"/>
        <v xml:space="preserve">Mr. Cooper Brandon S. </v>
      </c>
    </row>
    <row r="1789" spans="1:5" x14ac:dyDescent="0.25">
      <c r="A1789" s="14" t="s">
        <v>5475</v>
      </c>
      <c r="B1789" t="s">
        <v>37</v>
      </c>
      <c r="C1789" s="14" t="s">
        <v>1439</v>
      </c>
      <c r="D1789" t="s">
        <v>3453</v>
      </c>
      <c r="E1789" t="str">
        <f t="shared" si="27"/>
        <v xml:space="preserve">Mr. Kennedy Sean P </v>
      </c>
    </row>
    <row r="1790" spans="1:5" x14ac:dyDescent="0.25">
      <c r="A1790" s="14" t="s">
        <v>5476</v>
      </c>
      <c r="B1790" t="s">
        <v>37</v>
      </c>
      <c r="C1790" s="14" t="s">
        <v>2083</v>
      </c>
      <c r="D1790" t="s">
        <v>47</v>
      </c>
      <c r="E1790" t="str">
        <f t="shared" si="27"/>
        <v xml:space="preserve">Mr. Cichon Scott </v>
      </c>
    </row>
    <row r="1791" spans="1:5" x14ac:dyDescent="0.25">
      <c r="A1791" s="14" t="s">
        <v>5477</v>
      </c>
      <c r="B1791" t="s">
        <v>37</v>
      </c>
      <c r="C1791" s="14" t="s">
        <v>2084</v>
      </c>
      <c r="D1791" t="s">
        <v>2085</v>
      </c>
      <c r="E1791" t="str">
        <f t="shared" si="27"/>
        <v xml:space="preserve">Mr. Maroevic Janez </v>
      </c>
    </row>
    <row r="1792" spans="1:5" x14ac:dyDescent="0.25">
      <c r="A1792" s="14" t="s">
        <v>5478</v>
      </c>
      <c r="B1792" t="s">
        <v>37</v>
      </c>
      <c r="C1792" s="14" t="s">
        <v>501</v>
      </c>
      <c r="D1792" t="s">
        <v>3454</v>
      </c>
      <c r="E1792" t="str">
        <f t="shared" si="27"/>
        <v xml:space="preserve">Mr. Martin John I. Jr. </v>
      </c>
    </row>
    <row r="1793" spans="1:5" x14ac:dyDescent="0.25">
      <c r="A1793" s="14" t="s">
        <v>5479</v>
      </c>
      <c r="B1793" t="s">
        <v>34</v>
      </c>
      <c r="C1793" s="14" t="s">
        <v>2086</v>
      </c>
      <c r="D1793" t="s">
        <v>349</v>
      </c>
      <c r="E1793" t="str">
        <f t="shared" si="27"/>
        <v xml:space="preserve">Ms. Schulz Heather </v>
      </c>
    </row>
    <row r="1794" spans="1:5" x14ac:dyDescent="0.25">
      <c r="A1794" s="14" t="s">
        <v>5480</v>
      </c>
      <c r="B1794" t="s">
        <v>37</v>
      </c>
      <c r="C1794" s="14" t="s">
        <v>2087</v>
      </c>
      <c r="D1794" t="s">
        <v>276</v>
      </c>
      <c r="E1794" t="str">
        <f t="shared" si="27"/>
        <v xml:space="preserve">Mr. Capriolo Michael </v>
      </c>
    </row>
    <row r="1795" spans="1:5" x14ac:dyDescent="0.25">
      <c r="A1795" s="14" t="s">
        <v>5481</v>
      </c>
      <c r="B1795" t="s">
        <v>34</v>
      </c>
      <c r="C1795" s="14" t="s">
        <v>2088</v>
      </c>
      <c r="D1795" t="s">
        <v>937</v>
      </c>
      <c r="E1795" t="str">
        <f t="shared" ref="E1795:E1858" si="28">CONCATENATE(B1795," ",C1795," ",D1795," ")</f>
        <v xml:space="preserve">Ms. Borleis Kathleen </v>
      </c>
    </row>
    <row r="1796" spans="1:5" x14ac:dyDescent="0.25">
      <c r="A1796" s="14" t="s">
        <v>5482</v>
      </c>
      <c r="B1796" t="s">
        <v>37</v>
      </c>
      <c r="C1796" s="14" t="s">
        <v>1759</v>
      </c>
      <c r="D1796" t="s">
        <v>2638</v>
      </c>
      <c r="E1796" t="str">
        <f t="shared" si="28"/>
        <v xml:space="preserve">Mr. Kramer Ryan M </v>
      </c>
    </row>
    <row r="1797" spans="1:5" x14ac:dyDescent="0.25">
      <c r="A1797" s="14" t="s">
        <v>5483</v>
      </c>
      <c r="B1797" t="s">
        <v>34</v>
      </c>
      <c r="C1797" s="14" t="s">
        <v>1009</v>
      </c>
      <c r="D1797" t="s">
        <v>253</v>
      </c>
      <c r="E1797" t="str">
        <f t="shared" si="28"/>
        <v xml:space="preserve">Ms. Conrad Sara </v>
      </c>
    </row>
    <row r="1798" spans="1:5" x14ac:dyDescent="0.25">
      <c r="A1798" s="14" t="s">
        <v>5484</v>
      </c>
      <c r="B1798" t="s">
        <v>37</v>
      </c>
      <c r="C1798" s="14" t="s">
        <v>2089</v>
      </c>
      <c r="D1798" t="s">
        <v>2090</v>
      </c>
      <c r="E1798" t="str">
        <f t="shared" si="28"/>
        <v xml:space="preserve">Mr. Karakoyunlu Deniz </v>
      </c>
    </row>
    <row r="1799" spans="1:5" x14ac:dyDescent="0.25">
      <c r="A1799" s="14" t="s">
        <v>5485</v>
      </c>
      <c r="B1799" t="s">
        <v>34</v>
      </c>
      <c r="C1799" s="14" t="s">
        <v>2091</v>
      </c>
      <c r="D1799" t="s">
        <v>3455</v>
      </c>
      <c r="E1799" t="str">
        <f t="shared" si="28"/>
        <v xml:space="preserve">Ms. Desrosiers Shannon L. </v>
      </c>
    </row>
    <row r="1800" spans="1:5" x14ac:dyDescent="0.25">
      <c r="A1800" s="14" t="s">
        <v>5486</v>
      </c>
      <c r="B1800" t="s">
        <v>34</v>
      </c>
      <c r="C1800" s="14" t="s">
        <v>824</v>
      </c>
      <c r="D1800" t="s">
        <v>3456</v>
      </c>
      <c r="E1800" t="str">
        <f t="shared" si="28"/>
        <v xml:space="preserve">Ms. O'Mara Kaitlin M. </v>
      </c>
    </row>
    <row r="1801" spans="1:5" x14ac:dyDescent="0.25">
      <c r="A1801" s="14" t="s">
        <v>5487</v>
      </c>
      <c r="B1801" t="s">
        <v>37</v>
      </c>
      <c r="C1801" s="14" t="s">
        <v>2610</v>
      </c>
      <c r="D1801" t="s">
        <v>2092</v>
      </c>
      <c r="E1801" t="str">
        <f t="shared" si="28"/>
        <v xml:space="preserve">Mr. Shabot Marcos Alfredo </v>
      </c>
    </row>
    <row r="1802" spans="1:5" x14ac:dyDescent="0.25">
      <c r="A1802" s="14" t="s">
        <v>5488</v>
      </c>
      <c r="B1802" t="s">
        <v>34</v>
      </c>
      <c r="C1802" s="14" t="s">
        <v>2093</v>
      </c>
      <c r="D1802" t="s">
        <v>846</v>
      </c>
      <c r="E1802" t="str">
        <f t="shared" si="28"/>
        <v xml:space="preserve">Ms. Comment Kristen </v>
      </c>
    </row>
    <row r="1803" spans="1:5" x14ac:dyDescent="0.25">
      <c r="A1803" s="14" t="s">
        <v>5489</v>
      </c>
      <c r="B1803" t="s">
        <v>37</v>
      </c>
      <c r="C1803" s="14" t="s">
        <v>2094</v>
      </c>
      <c r="D1803" t="s">
        <v>148</v>
      </c>
      <c r="E1803" t="str">
        <f t="shared" si="28"/>
        <v xml:space="preserve">Mr. Moss Daniel </v>
      </c>
    </row>
    <row r="1804" spans="1:5" x14ac:dyDescent="0.25">
      <c r="A1804" s="14" t="s">
        <v>5490</v>
      </c>
      <c r="B1804" t="s">
        <v>37</v>
      </c>
      <c r="C1804" s="14" t="s">
        <v>365</v>
      </c>
      <c r="D1804" t="s">
        <v>849</v>
      </c>
      <c r="E1804" t="str">
        <f t="shared" si="28"/>
        <v xml:space="preserve">Mr. Guzman Jonathan </v>
      </c>
    </row>
    <row r="1805" spans="1:5" x14ac:dyDescent="0.25">
      <c r="A1805" s="14" t="s">
        <v>5491</v>
      </c>
      <c r="B1805" t="s">
        <v>37</v>
      </c>
      <c r="C1805" s="14" t="s">
        <v>84</v>
      </c>
      <c r="D1805" t="s">
        <v>2095</v>
      </c>
      <c r="E1805" t="str">
        <f t="shared" si="28"/>
        <v xml:space="preserve">Mr. Cox Troy </v>
      </c>
    </row>
    <row r="1806" spans="1:5" x14ac:dyDescent="0.25">
      <c r="A1806" s="14" t="s">
        <v>5492</v>
      </c>
      <c r="B1806" t="s">
        <v>37</v>
      </c>
      <c r="C1806" s="14" t="s">
        <v>2096</v>
      </c>
      <c r="D1806" t="s">
        <v>3457</v>
      </c>
      <c r="E1806" t="str">
        <f t="shared" si="28"/>
        <v xml:space="preserve">Mr. Clash Daniel C </v>
      </c>
    </row>
    <row r="1807" spans="1:5" x14ac:dyDescent="0.25">
      <c r="A1807" s="14" t="s">
        <v>5493</v>
      </c>
      <c r="B1807" t="s">
        <v>34</v>
      </c>
      <c r="C1807" s="14" t="s">
        <v>2097</v>
      </c>
      <c r="D1807" t="s">
        <v>693</v>
      </c>
      <c r="E1807" t="str">
        <f t="shared" si="28"/>
        <v xml:space="preserve">Ms. Blankenship Lauren </v>
      </c>
    </row>
    <row r="1808" spans="1:5" x14ac:dyDescent="0.25">
      <c r="A1808" s="14" t="s">
        <v>5494</v>
      </c>
      <c r="B1808" t="s">
        <v>34</v>
      </c>
      <c r="C1808" s="14" t="s">
        <v>2098</v>
      </c>
      <c r="D1808" t="s">
        <v>2099</v>
      </c>
      <c r="E1808" t="str">
        <f t="shared" si="28"/>
        <v xml:space="preserve">Ms. Lloyd Jennefer </v>
      </c>
    </row>
    <row r="1809" spans="1:5" x14ac:dyDescent="0.25">
      <c r="A1809" s="14" t="s">
        <v>5495</v>
      </c>
      <c r="B1809" t="s">
        <v>34</v>
      </c>
      <c r="C1809" s="14" t="s">
        <v>2100</v>
      </c>
      <c r="D1809" t="s">
        <v>3458</v>
      </c>
      <c r="E1809" t="str">
        <f t="shared" si="28"/>
        <v xml:space="preserve">Ms. Kong Tracey L. </v>
      </c>
    </row>
    <row r="1810" spans="1:5" x14ac:dyDescent="0.25">
      <c r="A1810" s="14" t="s">
        <v>5496</v>
      </c>
      <c r="B1810" t="s">
        <v>34</v>
      </c>
      <c r="C1810" s="14" t="s">
        <v>2101</v>
      </c>
      <c r="D1810" t="s">
        <v>430</v>
      </c>
      <c r="E1810" t="str">
        <f t="shared" si="28"/>
        <v xml:space="preserve">Ms. Benson Ashley </v>
      </c>
    </row>
    <row r="1811" spans="1:5" x14ac:dyDescent="0.25">
      <c r="A1811" s="14" t="s">
        <v>5497</v>
      </c>
      <c r="B1811" t="s">
        <v>34</v>
      </c>
      <c r="C1811" s="14" t="s">
        <v>2102</v>
      </c>
      <c r="D1811" t="s">
        <v>1690</v>
      </c>
      <c r="E1811" t="str">
        <f t="shared" si="28"/>
        <v xml:space="preserve">Ms. Huntington Cindy </v>
      </c>
    </row>
    <row r="1812" spans="1:5" x14ac:dyDescent="0.25">
      <c r="A1812" s="14" t="s">
        <v>5498</v>
      </c>
      <c r="B1812" t="s">
        <v>34</v>
      </c>
      <c r="C1812" s="14" t="s">
        <v>2103</v>
      </c>
      <c r="D1812" t="s">
        <v>2104</v>
      </c>
      <c r="E1812" t="str">
        <f t="shared" si="28"/>
        <v xml:space="preserve">Ms. Kendall Esther </v>
      </c>
    </row>
    <row r="1813" spans="1:5" x14ac:dyDescent="0.25">
      <c r="A1813" s="14" t="s">
        <v>5499</v>
      </c>
      <c r="B1813" t="s">
        <v>34</v>
      </c>
      <c r="C1813" s="14" t="s">
        <v>2105</v>
      </c>
      <c r="D1813" t="s">
        <v>1687</v>
      </c>
      <c r="E1813" t="str">
        <f t="shared" si="28"/>
        <v xml:space="preserve">Ms. Gast Jackie </v>
      </c>
    </row>
    <row r="1814" spans="1:5" x14ac:dyDescent="0.25">
      <c r="A1814" s="14" t="s">
        <v>5500</v>
      </c>
      <c r="B1814" t="s">
        <v>37</v>
      </c>
      <c r="C1814" s="14" t="s">
        <v>2106</v>
      </c>
      <c r="D1814" t="s">
        <v>3459</v>
      </c>
      <c r="E1814" t="str">
        <f t="shared" si="28"/>
        <v xml:space="preserve">Mr. Scanlin Timothy P. </v>
      </c>
    </row>
    <row r="1815" spans="1:5" x14ac:dyDescent="0.25">
      <c r="A1815" s="14" t="s">
        <v>5501</v>
      </c>
      <c r="B1815" t="s">
        <v>34</v>
      </c>
      <c r="C1815" s="14" t="s">
        <v>2107</v>
      </c>
      <c r="D1815" t="s">
        <v>693</v>
      </c>
      <c r="E1815" t="str">
        <f t="shared" si="28"/>
        <v xml:space="preserve">Ms. Philbrook Lauren </v>
      </c>
    </row>
    <row r="1816" spans="1:5" x14ac:dyDescent="0.25">
      <c r="A1816" s="14" t="s">
        <v>5502</v>
      </c>
      <c r="B1816" t="s">
        <v>37</v>
      </c>
      <c r="C1816" s="14" t="s">
        <v>2108</v>
      </c>
      <c r="D1816" t="s">
        <v>224</v>
      </c>
      <c r="E1816" t="str">
        <f t="shared" si="28"/>
        <v xml:space="preserve">Mr. Cowan Benjamin </v>
      </c>
    </row>
    <row r="1817" spans="1:5" x14ac:dyDescent="0.25">
      <c r="A1817" s="14" t="s">
        <v>5503</v>
      </c>
      <c r="B1817" t="s">
        <v>37</v>
      </c>
      <c r="C1817" s="14" t="s">
        <v>2109</v>
      </c>
      <c r="D1817" t="s">
        <v>3460</v>
      </c>
      <c r="E1817" t="str">
        <f t="shared" si="28"/>
        <v xml:space="preserve">Mr. Sousa Hugo M </v>
      </c>
    </row>
    <row r="1818" spans="1:5" x14ac:dyDescent="0.25">
      <c r="A1818" s="14" t="s">
        <v>5504</v>
      </c>
      <c r="B1818" t="s">
        <v>37</v>
      </c>
      <c r="C1818" s="14" t="s">
        <v>2110</v>
      </c>
      <c r="D1818" t="s">
        <v>3461</v>
      </c>
      <c r="E1818" t="str">
        <f t="shared" si="28"/>
        <v xml:space="preserve">Mr. Stanton Daniel J. Jr. </v>
      </c>
    </row>
    <row r="1819" spans="1:5" x14ac:dyDescent="0.25">
      <c r="A1819" s="14" t="s">
        <v>5505</v>
      </c>
      <c r="B1819" t="s">
        <v>37</v>
      </c>
      <c r="C1819" s="14" t="s">
        <v>2111</v>
      </c>
      <c r="D1819" t="s">
        <v>3319</v>
      </c>
      <c r="E1819" t="str">
        <f t="shared" si="28"/>
        <v xml:space="preserve">Mr. Mollak Justin R </v>
      </c>
    </row>
    <row r="1820" spans="1:5" x14ac:dyDescent="0.25">
      <c r="A1820" s="14" t="s">
        <v>5506</v>
      </c>
      <c r="B1820" t="s">
        <v>37</v>
      </c>
      <c r="C1820" s="14" t="s">
        <v>1342</v>
      </c>
      <c r="D1820" t="s">
        <v>564</v>
      </c>
      <c r="E1820" t="str">
        <f t="shared" si="28"/>
        <v xml:space="preserve">Mr. Bell Colin </v>
      </c>
    </row>
    <row r="1821" spans="1:5" x14ac:dyDescent="0.25">
      <c r="A1821" s="14" t="s">
        <v>5507</v>
      </c>
      <c r="B1821" t="s">
        <v>37</v>
      </c>
      <c r="C1821" s="14" t="s">
        <v>2112</v>
      </c>
      <c r="D1821" t="s">
        <v>2113</v>
      </c>
      <c r="E1821" t="str">
        <f t="shared" si="28"/>
        <v xml:space="preserve">Mr. Weston Rob </v>
      </c>
    </row>
    <row r="1822" spans="1:5" x14ac:dyDescent="0.25">
      <c r="A1822" s="14" t="s">
        <v>5508</v>
      </c>
      <c r="B1822" t="s">
        <v>37</v>
      </c>
      <c r="C1822" s="14" t="s">
        <v>2114</v>
      </c>
      <c r="D1822" t="s">
        <v>51</v>
      </c>
      <c r="E1822" t="str">
        <f t="shared" si="28"/>
        <v xml:space="preserve">Mr. Rabuzzi Patrick </v>
      </c>
    </row>
    <row r="1823" spans="1:5" x14ac:dyDescent="0.25">
      <c r="A1823" s="14" t="s">
        <v>5509</v>
      </c>
      <c r="B1823" t="s">
        <v>37</v>
      </c>
      <c r="C1823" s="14" t="s">
        <v>2115</v>
      </c>
      <c r="D1823" t="s">
        <v>3462</v>
      </c>
      <c r="E1823" t="str">
        <f t="shared" si="28"/>
        <v xml:space="preserve">Mr. Hendrix Austin D </v>
      </c>
    </row>
    <row r="1824" spans="1:5" x14ac:dyDescent="0.25">
      <c r="A1824" s="14" t="s">
        <v>5510</v>
      </c>
      <c r="B1824" t="s">
        <v>34</v>
      </c>
      <c r="C1824" s="14" t="s">
        <v>2611</v>
      </c>
      <c r="D1824" t="s">
        <v>416</v>
      </c>
      <c r="E1824" t="str">
        <f t="shared" si="28"/>
        <v xml:space="preserve">Ms. Van Nielen Brittany </v>
      </c>
    </row>
    <row r="1825" spans="1:5" x14ac:dyDescent="0.25">
      <c r="A1825" s="14" t="s">
        <v>5511</v>
      </c>
      <c r="B1825" t="s">
        <v>37</v>
      </c>
      <c r="C1825" s="14" t="s">
        <v>1052</v>
      </c>
      <c r="D1825" t="s">
        <v>2814</v>
      </c>
      <c r="E1825" t="str">
        <f t="shared" si="28"/>
        <v xml:space="preserve">Mr. Blanton Matthew T </v>
      </c>
    </row>
    <row r="1826" spans="1:5" x14ac:dyDescent="0.25">
      <c r="A1826" s="14" t="s">
        <v>5512</v>
      </c>
      <c r="B1826" t="s">
        <v>34</v>
      </c>
      <c r="C1826" s="14" t="s">
        <v>2116</v>
      </c>
      <c r="D1826" t="s">
        <v>3463</v>
      </c>
      <c r="E1826" t="str">
        <f t="shared" si="28"/>
        <v xml:space="preserve">Ms. Schout Becky G. </v>
      </c>
    </row>
    <row r="1827" spans="1:5" x14ac:dyDescent="0.25">
      <c r="A1827" s="14" t="s">
        <v>5513</v>
      </c>
      <c r="B1827" t="s">
        <v>34</v>
      </c>
      <c r="C1827" s="14" t="s">
        <v>2117</v>
      </c>
      <c r="D1827" t="s">
        <v>2118</v>
      </c>
      <c r="E1827" t="str">
        <f t="shared" si="28"/>
        <v xml:space="preserve">Ms. Schmaltz Virginie </v>
      </c>
    </row>
    <row r="1828" spans="1:5" x14ac:dyDescent="0.25">
      <c r="A1828" s="14" t="s">
        <v>5514</v>
      </c>
      <c r="B1828" t="s">
        <v>34</v>
      </c>
      <c r="C1828" s="14" t="s">
        <v>2119</v>
      </c>
      <c r="D1828" t="s">
        <v>3464</v>
      </c>
      <c r="E1828" t="str">
        <f t="shared" si="28"/>
        <v xml:space="preserve">Ms. Eagen Allison A </v>
      </c>
    </row>
    <row r="1829" spans="1:5" x14ac:dyDescent="0.25">
      <c r="A1829" s="14" t="s">
        <v>5515</v>
      </c>
      <c r="B1829" t="s">
        <v>34</v>
      </c>
      <c r="C1829" s="14" t="s">
        <v>2120</v>
      </c>
      <c r="D1829" t="s">
        <v>1178</v>
      </c>
      <c r="E1829" t="str">
        <f t="shared" si="28"/>
        <v xml:space="preserve">Ms. Rotramel Julie </v>
      </c>
    </row>
    <row r="1830" spans="1:5" x14ac:dyDescent="0.25">
      <c r="A1830" s="14" t="s">
        <v>5516</v>
      </c>
      <c r="B1830" t="s">
        <v>34</v>
      </c>
      <c r="C1830" s="14" t="s">
        <v>2121</v>
      </c>
      <c r="D1830" t="s">
        <v>685</v>
      </c>
      <c r="E1830" t="str">
        <f t="shared" si="28"/>
        <v xml:space="preserve">Ms. Prevost Katherine </v>
      </c>
    </row>
    <row r="1831" spans="1:5" x14ac:dyDescent="0.25">
      <c r="A1831" s="14" t="s">
        <v>5517</v>
      </c>
      <c r="B1831" t="s">
        <v>37</v>
      </c>
      <c r="C1831" s="14" t="s">
        <v>342</v>
      </c>
      <c r="D1831" t="s">
        <v>534</v>
      </c>
      <c r="E1831" t="str">
        <f t="shared" si="28"/>
        <v xml:space="preserve">Mr. Boyd Caleb </v>
      </c>
    </row>
    <row r="1832" spans="1:5" x14ac:dyDescent="0.25">
      <c r="A1832" s="14" t="s">
        <v>5518</v>
      </c>
      <c r="B1832" t="s">
        <v>34</v>
      </c>
      <c r="C1832" s="14" t="s">
        <v>1343</v>
      </c>
      <c r="D1832" t="s">
        <v>374</v>
      </c>
      <c r="E1832" t="str">
        <f t="shared" si="28"/>
        <v xml:space="preserve">Ms. Dawes Jaime </v>
      </c>
    </row>
    <row r="1833" spans="1:5" x14ac:dyDescent="0.25">
      <c r="A1833" s="14" t="s">
        <v>5519</v>
      </c>
      <c r="B1833" t="s">
        <v>34</v>
      </c>
      <c r="C1833" s="14" t="s">
        <v>623</v>
      </c>
      <c r="D1833" t="s">
        <v>1717</v>
      </c>
      <c r="E1833" t="str">
        <f t="shared" si="28"/>
        <v xml:space="preserve">Ms. Jennings Hannah </v>
      </c>
    </row>
    <row r="1834" spans="1:5" x14ac:dyDescent="0.25">
      <c r="A1834" s="14" t="s">
        <v>5520</v>
      </c>
      <c r="B1834" t="s">
        <v>37</v>
      </c>
      <c r="C1834" s="14" t="s">
        <v>2122</v>
      </c>
      <c r="D1834" t="s">
        <v>2123</v>
      </c>
      <c r="E1834" t="str">
        <f t="shared" si="28"/>
        <v xml:space="preserve">Mr. Nyambaso Zachariah </v>
      </c>
    </row>
    <row r="1835" spans="1:5" x14ac:dyDescent="0.25">
      <c r="A1835" s="14" t="s">
        <v>5521</v>
      </c>
      <c r="B1835" t="s">
        <v>34</v>
      </c>
      <c r="C1835" s="14" t="s">
        <v>2124</v>
      </c>
      <c r="D1835" t="s">
        <v>3465</v>
      </c>
      <c r="E1835" t="str">
        <f t="shared" si="28"/>
        <v xml:space="preserve">Ms. Shaffer Patricia A </v>
      </c>
    </row>
    <row r="1836" spans="1:5" x14ac:dyDescent="0.25">
      <c r="A1836" s="14" t="s">
        <v>5522</v>
      </c>
      <c r="B1836" t="s">
        <v>2823</v>
      </c>
      <c r="C1836" s="14" t="s">
        <v>2125</v>
      </c>
      <c r="D1836" t="s">
        <v>3466</v>
      </c>
      <c r="E1836" t="str">
        <f t="shared" si="28"/>
        <v xml:space="preserve">Mrs Corkum .  Elizabeth A. </v>
      </c>
    </row>
    <row r="1837" spans="1:5" x14ac:dyDescent="0.25">
      <c r="A1837" s="14" t="s">
        <v>5523</v>
      </c>
      <c r="B1837" t="s">
        <v>37</v>
      </c>
      <c r="C1837" s="14" t="s">
        <v>2126</v>
      </c>
      <c r="D1837" t="s">
        <v>224</v>
      </c>
      <c r="E1837" t="str">
        <f t="shared" si="28"/>
        <v xml:space="preserve">Mr. Pedersen Benjamin </v>
      </c>
    </row>
    <row r="1838" spans="1:5" x14ac:dyDescent="0.25">
      <c r="A1838" s="14" t="s">
        <v>5524</v>
      </c>
      <c r="B1838" t="s">
        <v>37</v>
      </c>
      <c r="C1838" s="14" t="s">
        <v>2127</v>
      </c>
      <c r="D1838" t="s">
        <v>2128</v>
      </c>
      <c r="E1838" t="str">
        <f t="shared" si="28"/>
        <v xml:space="preserve">Mr. Melo Breno </v>
      </c>
    </row>
    <row r="1839" spans="1:5" x14ac:dyDescent="0.25">
      <c r="A1839" s="14" t="s">
        <v>5525</v>
      </c>
      <c r="B1839" t="s">
        <v>37</v>
      </c>
      <c r="C1839" s="14" t="s">
        <v>2129</v>
      </c>
      <c r="D1839" t="s">
        <v>2130</v>
      </c>
      <c r="E1839" t="str">
        <f t="shared" si="28"/>
        <v xml:space="preserve">Mr. Sakamoto Takaya </v>
      </c>
    </row>
    <row r="1840" spans="1:5" x14ac:dyDescent="0.25">
      <c r="A1840" s="14" t="s">
        <v>5526</v>
      </c>
      <c r="B1840" t="s">
        <v>37</v>
      </c>
      <c r="C1840" s="14" t="s">
        <v>1497</v>
      </c>
      <c r="D1840" t="s">
        <v>3467</v>
      </c>
      <c r="E1840" t="str">
        <f t="shared" si="28"/>
        <v xml:space="preserve">Mr. McMahon Thomas IV </v>
      </c>
    </row>
    <row r="1841" spans="1:5" x14ac:dyDescent="0.25">
      <c r="A1841" s="14" t="s">
        <v>5527</v>
      </c>
      <c r="B1841" t="s">
        <v>37</v>
      </c>
      <c r="C1841" s="14" t="s">
        <v>1550</v>
      </c>
      <c r="D1841" t="s">
        <v>3468</v>
      </c>
      <c r="E1841" t="str">
        <f t="shared" si="28"/>
        <v xml:space="preserve">Mr. Harris Bradley E </v>
      </c>
    </row>
    <row r="1842" spans="1:5" x14ac:dyDescent="0.25">
      <c r="A1842" s="14" t="s">
        <v>5528</v>
      </c>
      <c r="B1842" t="s">
        <v>34</v>
      </c>
      <c r="C1842" s="14" t="s">
        <v>2131</v>
      </c>
      <c r="D1842" t="s">
        <v>146</v>
      </c>
      <c r="E1842" t="str">
        <f t="shared" si="28"/>
        <v xml:space="preserve">Ms. Lombardo Megan </v>
      </c>
    </row>
    <row r="1843" spans="1:5" x14ac:dyDescent="0.25">
      <c r="A1843" s="14" t="s">
        <v>5529</v>
      </c>
      <c r="B1843" t="s">
        <v>34</v>
      </c>
      <c r="C1843" s="14" t="s">
        <v>2132</v>
      </c>
      <c r="D1843" t="s">
        <v>3469</v>
      </c>
      <c r="E1843" t="str">
        <f t="shared" si="28"/>
        <v xml:space="preserve">Ms. Bode Ruby J </v>
      </c>
    </row>
    <row r="1844" spans="1:5" x14ac:dyDescent="0.25">
      <c r="A1844" s="14" t="s">
        <v>5530</v>
      </c>
      <c r="B1844" t="s">
        <v>37</v>
      </c>
      <c r="C1844" s="14" t="s">
        <v>149</v>
      </c>
      <c r="D1844" t="s">
        <v>2133</v>
      </c>
      <c r="E1844" t="str">
        <f t="shared" si="28"/>
        <v xml:space="preserve">Mr. Johnson Bart </v>
      </c>
    </row>
    <row r="1845" spans="1:5" x14ac:dyDescent="0.25">
      <c r="A1845" s="14" t="s">
        <v>5531</v>
      </c>
      <c r="B1845" t="s">
        <v>37</v>
      </c>
      <c r="C1845" s="14" t="s">
        <v>2134</v>
      </c>
      <c r="D1845" t="s">
        <v>3470</v>
      </c>
      <c r="E1845" t="str">
        <f t="shared" si="28"/>
        <v xml:space="preserve">Mr. Norcross Robert A. </v>
      </c>
    </row>
    <row r="1846" spans="1:5" x14ac:dyDescent="0.25">
      <c r="A1846" s="14" t="s">
        <v>5532</v>
      </c>
      <c r="B1846" t="s">
        <v>37</v>
      </c>
      <c r="C1846" s="14" t="s">
        <v>2135</v>
      </c>
      <c r="D1846" t="s">
        <v>79</v>
      </c>
      <c r="E1846" t="str">
        <f t="shared" si="28"/>
        <v xml:space="preserve">Mr. Lazrus Adam </v>
      </c>
    </row>
    <row r="1847" spans="1:5" x14ac:dyDescent="0.25">
      <c r="A1847" s="14" t="s">
        <v>5533</v>
      </c>
      <c r="B1847" t="s">
        <v>37</v>
      </c>
      <c r="C1847" s="14" t="s">
        <v>2136</v>
      </c>
      <c r="D1847" t="s">
        <v>3471</v>
      </c>
      <c r="E1847" t="str">
        <f t="shared" si="28"/>
        <v xml:space="preserve">Mr. Tsegay Yemane Adhane </v>
      </c>
    </row>
    <row r="1848" spans="1:5" x14ac:dyDescent="0.25">
      <c r="A1848" s="14" t="s">
        <v>5534</v>
      </c>
      <c r="B1848" t="s">
        <v>37</v>
      </c>
      <c r="C1848" s="14" t="s">
        <v>5535</v>
      </c>
      <c r="D1848" t="s">
        <v>3472</v>
      </c>
      <c r="E1848" t="str">
        <f t="shared" si="28"/>
        <v xml:space="preserve">Mr. SchneIDer Jesse A. </v>
      </c>
    </row>
    <row r="1849" spans="1:5" x14ac:dyDescent="0.25">
      <c r="A1849" s="14" t="s">
        <v>5536</v>
      </c>
      <c r="B1849" t="s">
        <v>37</v>
      </c>
      <c r="C1849" s="14" t="s">
        <v>2137</v>
      </c>
      <c r="D1849" t="s">
        <v>2138</v>
      </c>
      <c r="E1849" t="str">
        <f t="shared" si="28"/>
        <v xml:space="preserve">Mr. Loreto Bird </v>
      </c>
    </row>
    <row r="1850" spans="1:5" x14ac:dyDescent="0.25">
      <c r="A1850" s="14" t="s">
        <v>5537</v>
      </c>
      <c r="B1850" t="s">
        <v>37</v>
      </c>
      <c r="C1850" s="14" t="s">
        <v>2139</v>
      </c>
      <c r="D1850" t="s">
        <v>3473</v>
      </c>
      <c r="E1850" t="str">
        <f t="shared" si="28"/>
        <v xml:space="preserve">Mr. Callahan Patrick M. </v>
      </c>
    </row>
    <row r="1851" spans="1:5" x14ac:dyDescent="0.25">
      <c r="A1851" s="14" t="s">
        <v>5538</v>
      </c>
      <c r="B1851" t="s">
        <v>37</v>
      </c>
      <c r="C1851" s="14" t="s">
        <v>2140</v>
      </c>
      <c r="D1851" t="s">
        <v>499</v>
      </c>
      <c r="E1851" t="str">
        <f t="shared" si="28"/>
        <v xml:space="preserve">Mr. Timko Kyle </v>
      </c>
    </row>
    <row r="1852" spans="1:5" x14ac:dyDescent="0.25">
      <c r="A1852" s="14" t="s">
        <v>5539</v>
      </c>
      <c r="B1852" t="s">
        <v>37</v>
      </c>
      <c r="C1852" s="14" t="s">
        <v>2141</v>
      </c>
      <c r="D1852" t="s">
        <v>96</v>
      </c>
      <c r="E1852" t="str">
        <f t="shared" si="28"/>
        <v xml:space="preserve">Mr. Achatz Ryan </v>
      </c>
    </row>
    <row r="1853" spans="1:5" x14ac:dyDescent="0.25">
      <c r="A1853" s="14" t="s">
        <v>5540</v>
      </c>
      <c r="B1853" t="s">
        <v>37</v>
      </c>
      <c r="C1853" s="14" t="s">
        <v>2142</v>
      </c>
      <c r="D1853" t="s">
        <v>2143</v>
      </c>
      <c r="E1853" t="str">
        <f t="shared" si="28"/>
        <v xml:space="preserve">Mr. Horwitz Yuri </v>
      </c>
    </row>
    <row r="1854" spans="1:5" x14ac:dyDescent="0.25">
      <c r="A1854" s="14" t="s">
        <v>5541</v>
      </c>
      <c r="B1854" t="s">
        <v>37</v>
      </c>
      <c r="C1854" s="14" t="s">
        <v>2144</v>
      </c>
      <c r="D1854" t="s">
        <v>96</v>
      </c>
      <c r="E1854" t="str">
        <f t="shared" si="28"/>
        <v xml:space="preserve">Mr. Gordyan Ryan </v>
      </c>
    </row>
    <row r="1855" spans="1:5" x14ac:dyDescent="0.25">
      <c r="A1855" s="14" t="s">
        <v>5542</v>
      </c>
      <c r="B1855" t="s">
        <v>34</v>
      </c>
      <c r="C1855" s="14" t="s">
        <v>1947</v>
      </c>
      <c r="D1855" t="s">
        <v>2145</v>
      </c>
      <c r="E1855" t="str">
        <f t="shared" si="28"/>
        <v xml:space="preserve">Ms. Hetherington Debbie </v>
      </c>
    </row>
    <row r="1856" spans="1:5" x14ac:dyDescent="0.25">
      <c r="A1856" s="14" t="s">
        <v>5543</v>
      </c>
      <c r="B1856" t="s">
        <v>37</v>
      </c>
      <c r="C1856" s="14" t="s">
        <v>973</v>
      </c>
      <c r="D1856" t="s">
        <v>3221</v>
      </c>
      <c r="E1856" t="str">
        <f t="shared" si="28"/>
        <v xml:space="preserve">Mr. Thompson Mark D </v>
      </c>
    </row>
    <row r="1857" spans="1:5" x14ac:dyDescent="0.25">
      <c r="A1857" s="14" t="s">
        <v>5544</v>
      </c>
      <c r="B1857" t="s">
        <v>37</v>
      </c>
      <c r="C1857" s="14" t="s">
        <v>2146</v>
      </c>
      <c r="D1857" t="s">
        <v>356</v>
      </c>
      <c r="E1857" t="str">
        <f t="shared" si="28"/>
        <v xml:space="preserve">Mr. Battoo Christopher </v>
      </c>
    </row>
    <row r="1858" spans="1:5" x14ac:dyDescent="0.25">
      <c r="A1858" s="14" t="s">
        <v>5545</v>
      </c>
      <c r="B1858" t="s">
        <v>34</v>
      </c>
      <c r="C1858" s="14" t="s">
        <v>2147</v>
      </c>
      <c r="D1858" t="s">
        <v>3474</v>
      </c>
      <c r="E1858" t="str">
        <f t="shared" si="28"/>
        <v xml:space="preserve">Ms. Barker Daniell L </v>
      </c>
    </row>
    <row r="1859" spans="1:5" x14ac:dyDescent="0.25">
      <c r="A1859" s="14" t="s">
        <v>5546</v>
      </c>
      <c r="B1859" t="s">
        <v>37</v>
      </c>
      <c r="C1859" s="14" t="s">
        <v>2148</v>
      </c>
      <c r="D1859" t="s">
        <v>2149</v>
      </c>
      <c r="E1859" t="str">
        <f t="shared" ref="E1859:E1922" si="29">CONCATENATE(B1859," ",C1859," ",D1859," ")</f>
        <v xml:space="preserve">Mr. Saarnilehto Janne </v>
      </c>
    </row>
    <row r="1860" spans="1:5" x14ac:dyDescent="0.25">
      <c r="A1860" s="14" t="s">
        <v>5547</v>
      </c>
      <c r="B1860" t="s">
        <v>34</v>
      </c>
      <c r="C1860" s="14" t="s">
        <v>1405</v>
      </c>
      <c r="D1860" t="s">
        <v>1644</v>
      </c>
      <c r="E1860" t="str">
        <f t="shared" si="29"/>
        <v xml:space="preserve">Ms. Morton Martina </v>
      </c>
    </row>
    <row r="1861" spans="1:5" x14ac:dyDescent="0.25">
      <c r="A1861" s="14" t="s">
        <v>5548</v>
      </c>
      <c r="B1861" t="s">
        <v>34</v>
      </c>
      <c r="C1861" s="14" t="s">
        <v>113</v>
      </c>
      <c r="D1861" t="s">
        <v>3475</v>
      </c>
      <c r="E1861" t="str">
        <f t="shared" si="29"/>
        <v xml:space="preserve">Ms. Thomas Elizabeth L </v>
      </c>
    </row>
    <row r="1862" spans="1:5" x14ac:dyDescent="0.25">
      <c r="A1862" s="14" t="s">
        <v>5549</v>
      </c>
      <c r="B1862" t="s">
        <v>34</v>
      </c>
      <c r="C1862" s="14" t="s">
        <v>2150</v>
      </c>
      <c r="D1862" t="s">
        <v>3476</v>
      </c>
      <c r="E1862" t="str">
        <f t="shared" si="29"/>
        <v xml:space="preserve">Ms. Hillman Stephanie C. </v>
      </c>
    </row>
    <row r="1863" spans="1:5" x14ac:dyDescent="0.25">
      <c r="A1863" s="14" t="s">
        <v>5550</v>
      </c>
      <c r="B1863" t="s">
        <v>34</v>
      </c>
      <c r="C1863" s="14" t="s">
        <v>628</v>
      </c>
      <c r="D1863" t="s">
        <v>140</v>
      </c>
      <c r="E1863" t="str">
        <f t="shared" si="29"/>
        <v xml:space="preserve">Ms. Edwards Katie </v>
      </c>
    </row>
    <row r="1864" spans="1:5" x14ac:dyDescent="0.25">
      <c r="A1864" s="14" t="s">
        <v>5551</v>
      </c>
      <c r="B1864" t="s">
        <v>34</v>
      </c>
      <c r="C1864" s="14" t="s">
        <v>2151</v>
      </c>
      <c r="D1864" t="s">
        <v>2152</v>
      </c>
      <c r="E1864" t="str">
        <f t="shared" si="29"/>
        <v xml:space="preserve">Ms. Bartel Callie </v>
      </c>
    </row>
    <row r="1865" spans="1:5" x14ac:dyDescent="0.25">
      <c r="A1865" s="14" t="s">
        <v>5552</v>
      </c>
      <c r="B1865" t="s">
        <v>34</v>
      </c>
      <c r="C1865" s="14" t="s">
        <v>2153</v>
      </c>
      <c r="D1865" t="s">
        <v>128</v>
      </c>
      <c r="E1865" t="str">
        <f t="shared" si="29"/>
        <v xml:space="preserve">Ms. Potekhina Inna </v>
      </c>
    </row>
    <row r="1866" spans="1:5" x14ac:dyDescent="0.25">
      <c r="A1866" s="14" t="s">
        <v>5553</v>
      </c>
      <c r="B1866" t="s">
        <v>34</v>
      </c>
      <c r="C1866" s="14" t="s">
        <v>35</v>
      </c>
      <c r="D1866" t="s">
        <v>3477</v>
      </c>
      <c r="E1866" t="str">
        <f t="shared" si="29"/>
        <v xml:space="preserve">Ms. Kelly Mary K. </v>
      </c>
    </row>
    <row r="1867" spans="1:5" x14ac:dyDescent="0.25">
      <c r="A1867" s="14" t="s">
        <v>5554</v>
      </c>
      <c r="B1867" t="s">
        <v>37</v>
      </c>
      <c r="C1867" s="14" t="s">
        <v>2154</v>
      </c>
      <c r="D1867" t="s">
        <v>3478</v>
      </c>
      <c r="E1867" t="str">
        <f t="shared" si="29"/>
        <v xml:space="preserve">Mr. Lapp Samuel M. </v>
      </c>
    </row>
    <row r="1868" spans="1:5" x14ac:dyDescent="0.25">
      <c r="A1868" s="14" t="s">
        <v>5555</v>
      </c>
      <c r="B1868" t="s">
        <v>34</v>
      </c>
      <c r="C1868" s="14" t="s">
        <v>1120</v>
      </c>
      <c r="D1868" t="s">
        <v>548</v>
      </c>
      <c r="E1868" t="str">
        <f t="shared" si="29"/>
        <v xml:space="preserve">Ms. Burke Kimberly </v>
      </c>
    </row>
    <row r="1869" spans="1:5" x14ac:dyDescent="0.25">
      <c r="A1869" s="14" t="s">
        <v>5556</v>
      </c>
      <c r="B1869" t="s">
        <v>37</v>
      </c>
      <c r="C1869" s="14" t="s">
        <v>1002</v>
      </c>
      <c r="D1869" t="s">
        <v>3479</v>
      </c>
      <c r="E1869" t="str">
        <f t="shared" si="29"/>
        <v xml:space="preserve">Mr. Barry Tom J. </v>
      </c>
    </row>
    <row r="1870" spans="1:5" x14ac:dyDescent="0.25">
      <c r="A1870" s="14" t="s">
        <v>5557</v>
      </c>
      <c r="B1870" t="s">
        <v>37</v>
      </c>
      <c r="C1870" s="14" t="s">
        <v>2155</v>
      </c>
      <c r="D1870" t="s">
        <v>597</v>
      </c>
      <c r="E1870" t="str">
        <f t="shared" si="29"/>
        <v xml:space="preserve">Mr. McCormick Zachary </v>
      </c>
    </row>
    <row r="1871" spans="1:5" x14ac:dyDescent="0.25">
      <c r="A1871" s="14" t="s">
        <v>5558</v>
      </c>
      <c r="B1871" t="s">
        <v>37</v>
      </c>
      <c r="C1871" s="14" t="s">
        <v>371</v>
      </c>
      <c r="D1871" t="s">
        <v>247</v>
      </c>
      <c r="E1871" t="str">
        <f t="shared" si="29"/>
        <v xml:space="preserve">Mr. McElroy Dane </v>
      </c>
    </row>
    <row r="1872" spans="1:5" x14ac:dyDescent="0.25">
      <c r="A1872" s="14" t="s">
        <v>5559</v>
      </c>
      <c r="B1872" t="s">
        <v>37</v>
      </c>
      <c r="C1872" s="14" t="s">
        <v>2156</v>
      </c>
      <c r="D1872" t="s">
        <v>3480</v>
      </c>
      <c r="E1872" t="str">
        <f t="shared" si="29"/>
        <v xml:space="preserve">Mr. Coffed Dougie J </v>
      </c>
    </row>
    <row r="1873" spans="1:5" x14ac:dyDescent="0.25">
      <c r="A1873" s="14" t="s">
        <v>5560</v>
      </c>
      <c r="B1873" t="s">
        <v>37</v>
      </c>
      <c r="C1873" s="14" t="s">
        <v>2157</v>
      </c>
      <c r="D1873" t="s">
        <v>3481</v>
      </c>
      <c r="E1873" t="str">
        <f t="shared" si="29"/>
        <v xml:space="preserve">Mr. Estes Jeremiah H </v>
      </c>
    </row>
    <row r="1874" spans="1:5" x14ac:dyDescent="0.25">
      <c r="A1874" s="14" t="s">
        <v>5561</v>
      </c>
      <c r="B1874" t="s">
        <v>37</v>
      </c>
      <c r="C1874" s="14" t="s">
        <v>1204</v>
      </c>
      <c r="D1874" t="s">
        <v>3482</v>
      </c>
      <c r="E1874" t="str">
        <f t="shared" si="29"/>
        <v xml:space="preserve">Mr. Miles Ashley J. </v>
      </c>
    </row>
    <row r="1875" spans="1:5" x14ac:dyDescent="0.25">
      <c r="A1875" s="14" t="s">
        <v>5562</v>
      </c>
      <c r="B1875" t="s">
        <v>37</v>
      </c>
      <c r="C1875" s="14" t="s">
        <v>2158</v>
      </c>
      <c r="D1875" t="s">
        <v>3483</v>
      </c>
      <c r="E1875" t="str">
        <f t="shared" si="29"/>
        <v xml:space="preserve">Mr. Zamore Turner J. </v>
      </c>
    </row>
    <row r="1876" spans="1:5" x14ac:dyDescent="0.25">
      <c r="A1876" s="14" t="s">
        <v>5563</v>
      </c>
      <c r="B1876" t="s">
        <v>37</v>
      </c>
      <c r="C1876" s="14" t="s">
        <v>2159</v>
      </c>
      <c r="D1876" t="s">
        <v>2160</v>
      </c>
      <c r="E1876" t="str">
        <f t="shared" si="29"/>
        <v xml:space="preserve">Mr. Donaghy Roger </v>
      </c>
    </row>
    <row r="1877" spans="1:5" x14ac:dyDescent="0.25">
      <c r="A1877" s="14" t="s">
        <v>5564</v>
      </c>
      <c r="B1877" t="s">
        <v>34</v>
      </c>
      <c r="C1877" s="14" t="s">
        <v>1439</v>
      </c>
      <c r="D1877" t="s">
        <v>195</v>
      </c>
      <c r="E1877" t="str">
        <f t="shared" si="29"/>
        <v xml:space="preserve">Ms. Kennedy Pamela </v>
      </c>
    </row>
    <row r="1878" spans="1:5" x14ac:dyDescent="0.25">
      <c r="A1878" s="14" t="s">
        <v>5565</v>
      </c>
      <c r="B1878" t="s">
        <v>34</v>
      </c>
      <c r="C1878" s="14" t="s">
        <v>2161</v>
      </c>
      <c r="D1878" t="s">
        <v>2929</v>
      </c>
      <c r="E1878" t="str">
        <f t="shared" si="29"/>
        <v xml:space="preserve">Ms. Fiorini Allison M. </v>
      </c>
    </row>
    <row r="1879" spans="1:5" x14ac:dyDescent="0.25">
      <c r="A1879" s="14" t="s">
        <v>5566</v>
      </c>
      <c r="B1879" t="s">
        <v>2823</v>
      </c>
      <c r="C1879" s="14" t="s">
        <v>982</v>
      </c>
      <c r="D1879" t="s">
        <v>3484</v>
      </c>
      <c r="E1879" t="str">
        <f t="shared" si="29"/>
        <v xml:space="preserve">Mrs Alexander .  Katherine H. </v>
      </c>
    </row>
    <row r="1880" spans="1:5" x14ac:dyDescent="0.25">
      <c r="A1880" s="14" t="s">
        <v>5567</v>
      </c>
      <c r="B1880" t="s">
        <v>34</v>
      </c>
      <c r="C1880" s="14" t="s">
        <v>2162</v>
      </c>
      <c r="D1880" t="s">
        <v>1797</v>
      </c>
      <c r="E1880" t="str">
        <f t="shared" si="29"/>
        <v xml:space="preserve">Ms. Watkins Robin </v>
      </c>
    </row>
    <row r="1881" spans="1:5" x14ac:dyDescent="0.25">
      <c r="A1881" s="14" t="s">
        <v>5568</v>
      </c>
      <c r="B1881" t="s">
        <v>34</v>
      </c>
      <c r="C1881" s="14" t="s">
        <v>2163</v>
      </c>
      <c r="D1881" t="s">
        <v>2164</v>
      </c>
      <c r="E1881" t="str">
        <f t="shared" si="29"/>
        <v xml:space="preserve">Ms. Cassel Terri </v>
      </c>
    </row>
    <row r="1882" spans="1:5" x14ac:dyDescent="0.25">
      <c r="A1882" s="14" t="s">
        <v>5569</v>
      </c>
      <c r="B1882" t="s">
        <v>37</v>
      </c>
      <c r="C1882" s="14" t="s">
        <v>833</v>
      </c>
      <c r="D1882" t="s">
        <v>1596</v>
      </c>
      <c r="E1882" t="str">
        <f t="shared" si="29"/>
        <v xml:space="preserve">Mr. Ferguson Eddie </v>
      </c>
    </row>
    <row r="1883" spans="1:5" x14ac:dyDescent="0.25">
      <c r="A1883" s="14" t="s">
        <v>5570</v>
      </c>
      <c r="B1883" t="s">
        <v>34</v>
      </c>
      <c r="C1883" s="14" t="s">
        <v>2165</v>
      </c>
      <c r="D1883" t="s">
        <v>195</v>
      </c>
      <c r="E1883" t="str">
        <f t="shared" si="29"/>
        <v xml:space="preserve">Ms. O'Sullivan Pamela </v>
      </c>
    </row>
    <row r="1884" spans="1:5" x14ac:dyDescent="0.25">
      <c r="A1884" s="14" t="s">
        <v>5571</v>
      </c>
      <c r="B1884" t="s">
        <v>34</v>
      </c>
      <c r="C1884" s="14" t="s">
        <v>2166</v>
      </c>
      <c r="D1884" t="s">
        <v>2062</v>
      </c>
      <c r="E1884" t="str">
        <f t="shared" si="29"/>
        <v xml:space="preserve">Ms. Chepkirui Joyce </v>
      </c>
    </row>
    <row r="1885" spans="1:5" x14ac:dyDescent="0.25">
      <c r="A1885" s="14" t="s">
        <v>5572</v>
      </c>
      <c r="B1885" t="s">
        <v>34</v>
      </c>
      <c r="C1885" s="14" t="s">
        <v>2167</v>
      </c>
      <c r="D1885" t="s">
        <v>3485</v>
      </c>
      <c r="E1885" t="str">
        <f t="shared" si="29"/>
        <v xml:space="preserve">Ms. Gurney Alison W. </v>
      </c>
    </row>
    <row r="1886" spans="1:5" x14ac:dyDescent="0.25">
      <c r="A1886" s="14" t="s">
        <v>5573</v>
      </c>
      <c r="B1886" t="s">
        <v>34</v>
      </c>
      <c r="C1886" s="14" t="s">
        <v>2168</v>
      </c>
      <c r="D1886" t="s">
        <v>3486</v>
      </c>
      <c r="E1886" t="str">
        <f t="shared" si="29"/>
        <v xml:space="preserve">Ms. Francis Tammara C </v>
      </c>
    </row>
    <row r="1887" spans="1:5" x14ac:dyDescent="0.25">
      <c r="A1887" s="14" t="s">
        <v>5574</v>
      </c>
      <c r="B1887" t="s">
        <v>34</v>
      </c>
      <c r="C1887" s="14" t="s">
        <v>2169</v>
      </c>
      <c r="D1887" t="s">
        <v>2170</v>
      </c>
      <c r="E1887" t="str">
        <f t="shared" si="29"/>
        <v xml:space="preserve">Ms. Gruca Dorota </v>
      </c>
    </row>
    <row r="1888" spans="1:5" x14ac:dyDescent="0.25">
      <c r="A1888" s="14" t="s">
        <v>5575</v>
      </c>
      <c r="B1888" t="s">
        <v>37</v>
      </c>
      <c r="C1888" s="14" t="s">
        <v>2612</v>
      </c>
      <c r="D1888" t="s">
        <v>3487</v>
      </c>
      <c r="E1888" t="str">
        <f t="shared" si="29"/>
        <v xml:space="preserve">Mr. Rojas Alvarez Jose Norberto Sr. </v>
      </c>
    </row>
    <row r="1889" spans="1:5" x14ac:dyDescent="0.25">
      <c r="A1889" s="14" t="s">
        <v>5576</v>
      </c>
      <c r="B1889" t="s">
        <v>37</v>
      </c>
      <c r="C1889" s="14" t="s">
        <v>2171</v>
      </c>
      <c r="D1889" t="s">
        <v>419</v>
      </c>
      <c r="E1889" t="str">
        <f t="shared" si="29"/>
        <v xml:space="preserve">Mr. Denton Peter </v>
      </c>
    </row>
    <row r="1890" spans="1:5" x14ac:dyDescent="0.25">
      <c r="A1890" s="14" t="s">
        <v>5577</v>
      </c>
      <c r="B1890" t="s">
        <v>37</v>
      </c>
      <c r="C1890" s="14" t="s">
        <v>853</v>
      </c>
      <c r="D1890" t="s">
        <v>2172</v>
      </c>
      <c r="E1890" t="str">
        <f t="shared" si="29"/>
        <v xml:space="preserve">Mr. Mason Bryant </v>
      </c>
    </row>
    <row r="1891" spans="1:5" x14ac:dyDescent="0.25">
      <c r="A1891" s="14" t="s">
        <v>5578</v>
      </c>
      <c r="B1891" t="s">
        <v>34</v>
      </c>
      <c r="C1891" s="14" t="s">
        <v>2173</v>
      </c>
      <c r="D1891" t="s">
        <v>66</v>
      </c>
      <c r="E1891" t="str">
        <f t="shared" si="29"/>
        <v xml:space="preserve">Ms. Trout Christina </v>
      </c>
    </row>
    <row r="1892" spans="1:5" x14ac:dyDescent="0.25">
      <c r="A1892" s="14" t="s">
        <v>5579</v>
      </c>
      <c r="B1892" t="s">
        <v>37</v>
      </c>
      <c r="C1892" s="14" t="s">
        <v>2174</v>
      </c>
      <c r="D1892" t="s">
        <v>69</v>
      </c>
      <c r="E1892" t="str">
        <f t="shared" si="29"/>
        <v xml:space="preserve">Mr. Gilbert John </v>
      </c>
    </row>
    <row r="1893" spans="1:5" x14ac:dyDescent="0.25">
      <c r="A1893" s="14" t="s">
        <v>5580</v>
      </c>
      <c r="B1893" t="s">
        <v>37</v>
      </c>
      <c r="C1893" s="14" t="s">
        <v>2175</v>
      </c>
      <c r="D1893" t="s">
        <v>2176</v>
      </c>
      <c r="E1893" t="str">
        <f t="shared" si="29"/>
        <v xml:space="preserve">Mr. Chong Eduardo </v>
      </c>
    </row>
    <row r="1894" spans="1:5" x14ac:dyDescent="0.25">
      <c r="A1894" s="14" t="s">
        <v>5581</v>
      </c>
      <c r="B1894" t="s">
        <v>34</v>
      </c>
      <c r="C1894" s="14" t="s">
        <v>2177</v>
      </c>
      <c r="D1894" t="s">
        <v>3488</v>
      </c>
      <c r="E1894" t="str">
        <f t="shared" si="29"/>
        <v xml:space="preserve">Ms. Henry Laura M. </v>
      </c>
    </row>
    <row r="1895" spans="1:5" x14ac:dyDescent="0.25">
      <c r="A1895" s="14" t="s">
        <v>5582</v>
      </c>
      <c r="B1895" t="s">
        <v>37</v>
      </c>
      <c r="C1895" s="14" t="s">
        <v>2178</v>
      </c>
      <c r="D1895" t="s">
        <v>232</v>
      </c>
      <c r="E1895" t="str">
        <f t="shared" si="29"/>
        <v xml:space="preserve">Mr. Brenneman Charlie </v>
      </c>
    </row>
    <row r="1896" spans="1:5" x14ac:dyDescent="0.25">
      <c r="A1896" s="14" t="s">
        <v>5583</v>
      </c>
      <c r="B1896" t="s">
        <v>34</v>
      </c>
      <c r="C1896" s="14" t="s">
        <v>2179</v>
      </c>
      <c r="D1896" t="s">
        <v>3489</v>
      </c>
      <c r="E1896" t="str">
        <f t="shared" si="29"/>
        <v xml:space="preserve">Ms. Kemp Melissa D. </v>
      </c>
    </row>
    <row r="1897" spans="1:5" x14ac:dyDescent="0.25">
      <c r="A1897" s="14" t="s">
        <v>5584</v>
      </c>
      <c r="B1897" t="s">
        <v>37</v>
      </c>
      <c r="C1897" s="14" t="s">
        <v>420</v>
      </c>
      <c r="D1897" t="s">
        <v>3490</v>
      </c>
      <c r="E1897" t="str">
        <f t="shared" si="29"/>
        <v xml:space="preserve">Mr. Wilson Dan C. Jr. </v>
      </c>
    </row>
    <row r="1898" spans="1:5" x14ac:dyDescent="0.25">
      <c r="A1898" s="14" t="s">
        <v>5585</v>
      </c>
      <c r="B1898" t="s">
        <v>37</v>
      </c>
      <c r="C1898" s="14" t="s">
        <v>2180</v>
      </c>
      <c r="D1898" t="s">
        <v>38</v>
      </c>
      <c r="E1898" t="str">
        <f t="shared" si="29"/>
        <v xml:space="preserve">Mr. Hillyard Matthew </v>
      </c>
    </row>
    <row r="1899" spans="1:5" x14ac:dyDescent="0.25">
      <c r="A1899" s="14" t="s">
        <v>5586</v>
      </c>
      <c r="B1899" t="s">
        <v>37</v>
      </c>
      <c r="C1899" s="14" t="s">
        <v>154</v>
      </c>
      <c r="D1899" t="s">
        <v>3491</v>
      </c>
      <c r="E1899" t="str">
        <f t="shared" si="29"/>
        <v xml:space="preserve">Mr. Turner Wesley C. </v>
      </c>
    </row>
    <row r="1900" spans="1:5" x14ac:dyDescent="0.25">
      <c r="A1900" s="14" t="s">
        <v>5587</v>
      </c>
      <c r="B1900" t="s">
        <v>37</v>
      </c>
      <c r="C1900" s="14" t="s">
        <v>200</v>
      </c>
      <c r="D1900" t="s">
        <v>356</v>
      </c>
      <c r="E1900" t="str">
        <f t="shared" si="29"/>
        <v xml:space="preserve">Mr. Benestad Christopher </v>
      </c>
    </row>
    <row r="1901" spans="1:5" x14ac:dyDescent="0.25">
      <c r="A1901" s="14" t="s">
        <v>5588</v>
      </c>
      <c r="B1901" t="s">
        <v>34</v>
      </c>
      <c r="C1901" s="14" t="s">
        <v>2181</v>
      </c>
      <c r="D1901" t="s">
        <v>197</v>
      </c>
      <c r="E1901" t="str">
        <f t="shared" si="29"/>
        <v xml:space="preserve">Ms. Gonzales Jessica </v>
      </c>
    </row>
    <row r="1902" spans="1:5" x14ac:dyDescent="0.25">
      <c r="A1902" s="14" t="s">
        <v>5589</v>
      </c>
      <c r="B1902" t="s">
        <v>34</v>
      </c>
      <c r="C1902" s="14" t="s">
        <v>2075</v>
      </c>
      <c r="D1902" t="s">
        <v>2182</v>
      </c>
      <c r="E1902" t="str">
        <f t="shared" si="29"/>
        <v xml:space="preserve">Ms. Newman Christin </v>
      </c>
    </row>
    <row r="1903" spans="1:5" x14ac:dyDescent="0.25">
      <c r="A1903" s="14" t="s">
        <v>5590</v>
      </c>
      <c r="B1903" t="s">
        <v>34</v>
      </c>
      <c r="C1903" s="14" t="s">
        <v>2183</v>
      </c>
      <c r="D1903" t="s">
        <v>253</v>
      </c>
      <c r="E1903" t="str">
        <f t="shared" si="29"/>
        <v xml:space="preserve">Ms. Sayre Sara </v>
      </c>
    </row>
    <row r="1904" spans="1:5" x14ac:dyDescent="0.25">
      <c r="A1904" s="14" t="s">
        <v>5591</v>
      </c>
      <c r="B1904" t="s">
        <v>34</v>
      </c>
      <c r="C1904" s="14" t="s">
        <v>2184</v>
      </c>
      <c r="D1904" t="s">
        <v>242</v>
      </c>
      <c r="E1904" t="str">
        <f t="shared" si="29"/>
        <v xml:space="preserve">Ms. Panke Elizabeth </v>
      </c>
    </row>
    <row r="1905" spans="1:5" x14ac:dyDescent="0.25">
      <c r="A1905" s="14" t="s">
        <v>5592</v>
      </c>
      <c r="B1905" t="s">
        <v>34</v>
      </c>
      <c r="C1905" s="14" t="s">
        <v>2185</v>
      </c>
      <c r="D1905" t="s">
        <v>3492</v>
      </c>
      <c r="E1905" t="str">
        <f t="shared" si="29"/>
        <v xml:space="preserve">Ms. Brennan Margaret P. </v>
      </c>
    </row>
    <row r="1906" spans="1:5" x14ac:dyDescent="0.25">
      <c r="A1906" s="14" t="s">
        <v>5593</v>
      </c>
      <c r="B1906" t="s">
        <v>34</v>
      </c>
      <c r="C1906" s="14" t="s">
        <v>2186</v>
      </c>
      <c r="D1906" t="s">
        <v>3493</v>
      </c>
      <c r="E1906" t="str">
        <f t="shared" si="29"/>
        <v xml:space="preserve">Ms. Ngo Tiffany K </v>
      </c>
    </row>
    <row r="1907" spans="1:5" x14ac:dyDescent="0.25">
      <c r="A1907" s="14" t="s">
        <v>5594</v>
      </c>
      <c r="B1907" t="s">
        <v>37</v>
      </c>
      <c r="C1907" s="14" t="s">
        <v>2187</v>
      </c>
      <c r="D1907" t="s">
        <v>5595</v>
      </c>
      <c r="E1907" t="str">
        <f t="shared" si="29"/>
        <v xml:space="preserve">Mr. Guerdan DavID M. </v>
      </c>
    </row>
    <row r="1908" spans="1:5" x14ac:dyDescent="0.25">
      <c r="A1908" s="14" t="s">
        <v>5596</v>
      </c>
      <c r="B1908" t="s">
        <v>34</v>
      </c>
      <c r="C1908" s="14" t="s">
        <v>487</v>
      </c>
      <c r="D1908" t="s">
        <v>3494</v>
      </c>
      <c r="E1908" t="str">
        <f t="shared" si="29"/>
        <v xml:space="preserve">Ms. Shaw Christine E </v>
      </c>
    </row>
    <row r="1909" spans="1:5" x14ac:dyDescent="0.25">
      <c r="A1909" s="14" t="s">
        <v>5597</v>
      </c>
      <c r="B1909" t="s">
        <v>34</v>
      </c>
      <c r="C1909" s="14" t="s">
        <v>2188</v>
      </c>
      <c r="D1909" t="s">
        <v>2189</v>
      </c>
      <c r="E1909" t="str">
        <f t="shared" si="29"/>
        <v xml:space="preserve">Ms. Mills-Honarvar Donna </v>
      </c>
    </row>
    <row r="1910" spans="1:5" x14ac:dyDescent="0.25">
      <c r="A1910" s="14" t="s">
        <v>5598</v>
      </c>
      <c r="B1910" t="s">
        <v>37</v>
      </c>
      <c r="C1910" s="14" t="s">
        <v>2190</v>
      </c>
      <c r="D1910" t="s">
        <v>484</v>
      </c>
      <c r="E1910" t="str">
        <f t="shared" si="29"/>
        <v xml:space="preserve">Mr. Farvard Rod </v>
      </c>
    </row>
    <row r="1911" spans="1:5" x14ac:dyDescent="0.25">
      <c r="A1911" s="14" t="s">
        <v>5599</v>
      </c>
      <c r="B1911" t="s">
        <v>37</v>
      </c>
      <c r="C1911" s="14" t="s">
        <v>35</v>
      </c>
      <c r="D1911" t="s">
        <v>2191</v>
      </c>
      <c r="E1911" t="str">
        <f t="shared" si="29"/>
        <v xml:space="preserve">Mr. Kelly Joe </v>
      </c>
    </row>
    <row r="1912" spans="1:5" x14ac:dyDescent="0.25">
      <c r="A1912" s="14" t="s">
        <v>5600</v>
      </c>
      <c r="B1912" t="s">
        <v>34</v>
      </c>
      <c r="C1912" s="14" t="s">
        <v>2192</v>
      </c>
      <c r="D1912" t="s">
        <v>2193</v>
      </c>
      <c r="E1912" t="str">
        <f t="shared" si="29"/>
        <v xml:space="preserve">Ms. Skinner Kayleigh </v>
      </c>
    </row>
    <row r="1913" spans="1:5" x14ac:dyDescent="0.25">
      <c r="A1913" s="14" t="s">
        <v>5601</v>
      </c>
      <c r="B1913" t="s">
        <v>37</v>
      </c>
      <c r="C1913" s="14" t="s">
        <v>612</v>
      </c>
      <c r="D1913" t="s">
        <v>3495</v>
      </c>
      <c r="E1913" t="str">
        <f t="shared" si="29"/>
        <v xml:space="preserve">Mr. Murphy Lorcan A. </v>
      </c>
    </row>
    <row r="1914" spans="1:5" x14ac:dyDescent="0.25">
      <c r="A1914" s="14" t="s">
        <v>5602</v>
      </c>
      <c r="B1914" t="s">
        <v>37</v>
      </c>
      <c r="C1914" s="14" t="s">
        <v>2194</v>
      </c>
      <c r="D1914" t="s">
        <v>1336</v>
      </c>
      <c r="E1914" t="str">
        <f t="shared" si="29"/>
        <v xml:space="preserve">Mr. Shue Billy </v>
      </c>
    </row>
    <row r="1915" spans="1:5" x14ac:dyDescent="0.25">
      <c r="A1915" s="14" t="s">
        <v>5603</v>
      </c>
      <c r="B1915" t="s">
        <v>37</v>
      </c>
      <c r="C1915" s="14" t="s">
        <v>860</v>
      </c>
      <c r="D1915" t="s">
        <v>3496</v>
      </c>
      <c r="E1915" t="str">
        <f t="shared" si="29"/>
        <v xml:space="preserve">Mr. Reilly Paul M. </v>
      </c>
    </row>
    <row r="1916" spans="1:5" x14ac:dyDescent="0.25">
      <c r="A1916" s="14" t="s">
        <v>5604</v>
      </c>
      <c r="B1916" t="s">
        <v>34</v>
      </c>
      <c r="C1916" s="14" t="s">
        <v>2195</v>
      </c>
      <c r="D1916" t="s">
        <v>3497</v>
      </c>
      <c r="E1916" t="str">
        <f t="shared" si="29"/>
        <v xml:space="preserve">Ms. Blinn Brenda M. </v>
      </c>
    </row>
    <row r="1917" spans="1:5" x14ac:dyDescent="0.25">
      <c r="A1917" s="14" t="s">
        <v>5605</v>
      </c>
      <c r="B1917" t="s">
        <v>37</v>
      </c>
      <c r="C1917" s="14" t="s">
        <v>2196</v>
      </c>
      <c r="D1917" t="s">
        <v>3498</v>
      </c>
      <c r="E1917" t="str">
        <f t="shared" si="29"/>
        <v xml:space="preserve">Mr. Duyn Jeff H </v>
      </c>
    </row>
    <row r="1918" spans="1:5" x14ac:dyDescent="0.25">
      <c r="A1918" s="14" t="s">
        <v>5606</v>
      </c>
      <c r="B1918" t="s">
        <v>37</v>
      </c>
      <c r="C1918" s="14" t="s">
        <v>2197</v>
      </c>
      <c r="D1918" t="s">
        <v>276</v>
      </c>
      <c r="E1918" t="str">
        <f t="shared" si="29"/>
        <v xml:space="preserve">Mr. Wardian Michael </v>
      </c>
    </row>
    <row r="1919" spans="1:5" x14ac:dyDescent="0.25">
      <c r="A1919" s="14" t="s">
        <v>5607</v>
      </c>
      <c r="B1919" t="s">
        <v>37</v>
      </c>
      <c r="C1919" s="14" t="s">
        <v>2198</v>
      </c>
      <c r="D1919" t="s">
        <v>1667</v>
      </c>
      <c r="E1919" t="str">
        <f t="shared" si="29"/>
        <v xml:space="preserve">Mr. Heuninck Jan </v>
      </c>
    </row>
    <row r="1920" spans="1:5" x14ac:dyDescent="0.25">
      <c r="A1920" s="14" t="s">
        <v>5608</v>
      </c>
      <c r="B1920" t="s">
        <v>37</v>
      </c>
      <c r="C1920" s="14" t="s">
        <v>2199</v>
      </c>
      <c r="D1920" t="s">
        <v>2200</v>
      </c>
      <c r="E1920" t="str">
        <f t="shared" si="29"/>
        <v xml:space="preserve">Mr. Kipyego Bernard </v>
      </c>
    </row>
    <row r="1921" spans="1:5" x14ac:dyDescent="0.25">
      <c r="A1921" s="14" t="s">
        <v>5609</v>
      </c>
      <c r="B1921" t="s">
        <v>37</v>
      </c>
      <c r="C1921" s="14" t="s">
        <v>2201</v>
      </c>
      <c r="D1921" t="s">
        <v>226</v>
      </c>
      <c r="E1921" t="str">
        <f t="shared" si="29"/>
        <v xml:space="preserve">Mr. Kuehl Craig </v>
      </c>
    </row>
    <row r="1922" spans="1:5" x14ac:dyDescent="0.25">
      <c r="A1922" s="14" t="s">
        <v>5610</v>
      </c>
      <c r="B1922" t="s">
        <v>2823</v>
      </c>
      <c r="C1922" s="14" t="s">
        <v>2202</v>
      </c>
      <c r="D1922" t="s">
        <v>3499</v>
      </c>
      <c r="E1922" t="str">
        <f t="shared" si="29"/>
        <v xml:space="preserve">Mrs Burkholder .  Bryn </v>
      </c>
    </row>
    <row r="1923" spans="1:5" x14ac:dyDescent="0.25">
      <c r="A1923" s="14" t="s">
        <v>5611</v>
      </c>
      <c r="B1923" t="s">
        <v>37</v>
      </c>
      <c r="C1923" s="14" t="s">
        <v>2203</v>
      </c>
      <c r="D1923" t="s">
        <v>276</v>
      </c>
      <c r="E1923" t="str">
        <f t="shared" ref="E1923:E1986" si="30">CONCATENATE(B1923," ",C1923," ",D1923," ")</f>
        <v xml:space="preserve">Mr. Stadolnik Michael </v>
      </c>
    </row>
    <row r="1924" spans="1:5" x14ac:dyDescent="0.25">
      <c r="A1924" s="14" t="s">
        <v>5612</v>
      </c>
      <c r="B1924" t="s">
        <v>37</v>
      </c>
      <c r="C1924" s="14" t="s">
        <v>2204</v>
      </c>
      <c r="D1924" t="s">
        <v>224</v>
      </c>
      <c r="E1924" t="str">
        <f t="shared" si="30"/>
        <v xml:space="preserve">Mr. Shields Benjamin </v>
      </c>
    </row>
    <row r="1925" spans="1:5" x14ac:dyDescent="0.25">
      <c r="A1925" s="14" t="s">
        <v>5613</v>
      </c>
      <c r="B1925" t="s">
        <v>37</v>
      </c>
      <c r="C1925" s="14" t="s">
        <v>2205</v>
      </c>
      <c r="D1925" t="s">
        <v>307</v>
      </c>
      <c r="E1925" t="str">
        <f t="shared" si="30"/>
        <v xml:space="preserve">Mr. Margolis Jay </v>
      </c>
    </row>
    <row r="1926" spans="1:5" x14ac:dyDescent="0.25">
      <c r="A1926" s="14" t="s">
        <v>5614</v>
      </c>
      <c r="B1926" t="s">
        <v>37</v>
      </c>
      <c r="C1926" s="14" t="s">
        <v>2206</v>
      </c>
      <c r="D1926" t="s">
        <v>265</v>
      </c>
      <c r="E1926" t="str">
        <f t="shared" si="30"/>
        <v xml:space="preserve">Mr. Uffenbeck William </v>
      </c>
    </row>
    <row r="1927" spans="1:5" x14ac:dyDescent="0.25">
      <c r="A1927" s="14" t="s">
        <v>5615</v>
      </c>
      <c r="B1927" t="s">
        <v>34</v>
      </c>
      <c r="C1927" s="14" t="s">
        <v>1164</v>
      </c>
      <c r="D1927" t="s">
        <v>2207</v>
      </c>
      <c r="E1927" t="str">
        <f t="shared" si="30"/>
        <v xml:space="preserve">Ms. Brake Shelley </v>
      </c>
    </row>
    <row r="1928" spans="1:5" x14ac:dyDescent="0.25">
      <c r="A1928" s="14" t="s">
        <v>5616</v>
      </c>
      <c r="B1928" t="s">
        <v>34</v>
      </c>
      <c r="C1928" s="14" t="s">
        <v>2208</v>
      </c>
      <c r="D1928" t="s">
        <v>2209</v>
      </c>
      <c r="E1928" t="str">
        <f t="shared" si="30"/>
        <v xml:space="preserve">Ms. Stepanova Jekaterina </v>
      </c>
    </row>
    <row r="1929" spans="1:5" x14ac:dyDescent="0.25">
      <c r="A1929" s="14" t="s">
        <v>5617</v>
      </c>
      <c r="B1929" t="s">
        <v>37</v>
      </c>
      <c r="C1929" s="14" t="s">
        <v>2210</v>
      </c>
      <c r="D1929" t="s">
        <v>148</v>
      </c>
      <c r="E1929" t="str">
        <f t="shared" si="30"/>
        <v xml:space="preserve">Mr. Verdi Daniel </v>
      </c>
    </row>
    <row r="1930" spans="1:5" x14ac:dyDescent="0.25">
      <c r="A1930" s="14" t="s">
        <v>5618</v>
      </c>
      <c r="B1930" t="s">
        <v>34</v>
      </c>
      <c r="C1930" s="14" t="s">
        <v>1410</v>
      </c>
      <c r="D1930" t="s">
        <v>2211</v>
      </c>
      <c r="E1930" t="str">
        <f t="shared" si="30"/>
        <v xml:space="preserve">Ms. McLean Pauline </v>
      </c>
    </row>
    <row r="1931" spans="1:5" x14ac:dyDescent="0.25">
      <c r="A1931" s="14" t="s">
        <v>5619</v>
      </c>
      <c r="B1931" t="s">
        <v>34</v>
      </c>
      <c r="C1931" s="14" t="s">
        <v>96</v>
      </c>
      <c r="D1931" t="s">
        <v>1099</v>
      </c>
      <c r="E1931" t="str">
        <f t="shared" si="30"/>
        <v xml:space="preserve">Ms. Ryan Colleen </v>
      </c>
    </row>
    <row r="1932" spans="1:5" x14ac:dyDescent="0.25">
      <c r="A1932" s="14" t="s">
        <v>5620</v>
      </c>
      <c r="B1932" t="s">
        <v>34</v>
      </c>
      <c r="C1932" s="14" t="s">
        <v>2212</v>
      </c>
      <c r="D1932" t="s">
        <v>3500</v>
      </c>
      <c r="E1932" t="str">
        <f t="shared" si="30"/>
        <v xml:space="preserve">Ms. Mickelson Aleah K </v>
      </c>
    </row>
    <row r="1933" spans="1:5" x14ac:dyDescent="0.25">
      <c r="A1933" s="14" t="s">
        <v>5621</v>
      </c>
      <c r="B1933" t="s">
        <v>34</v>
      </c>
      <c r="C1933" s="14" t="s">
        <v>2213</v>
      </c>
      <c r="D1933" t="s">
        <v>2214</v>
      </c>
      <c r="E1933" t="str">
        <f t="shared" si="30"/>
        <v xml:space="preserve">Ms. Dibaba Mare </v>
      </c>
    </row>
    <row r="1934" spans="1:5" x14ac:dyDescent="0.25">
      <c r="A1934" s="14" t="s">
        <v>5622</v>
      </c>
      <c r="B1934" t="s">
        <v>37</v>
      </c>
      <c r="C1934" s="14" t="s">
        <v>2215</v>
      </c>
      <c r="D1934" t="s">
        <v>176</v>
      </c>
      <c r="E1934" t="str">
        <f t="shared" si="30"/>
        <v xml:space="preserve">Mr. Shilling Kevin </v>
      </c>
    </row>
    <row r="1935" spans="1:5" x14ac:dyDescent="0.25">
      <c r="A1935" s="14" t="s">
        <v>5623</v>
      </c>
      <c r="B1935" t="s">
        <v>34</v>
      </c>
      <c r="C1935" s="14" t="s">
        <v>2216</v>
      </c>
      <c r="D1935" t="s">
        <v>197</v>
      </c>
      <c r="E1935" t="str">
        <f t="shared" si="30"/>
        <v xml:space="preserve">Ms. Bashaw Jessica </v>
      </c>
    </row>
    <row r="1936" spans="1:5" x14ac:dyDescent="0.25">
      <c r="A1936" s="14" t="s">
        <v>5624</v>
      </c>
      <c r="B1936" t="s">
        <v>34</v>
      </c>
      <c r="C1936" s="14" t="s">
        <v>1512</v>
      </c>
      <c r="D1936" t="s">
        <v>3501</v>
      </c>
      <c r="E1936" t="str">
        <f t="shared" si="30"/>
        <v xml:space="preserve">Ms. Jacob Amanda R </v>
      </c>
    </row>
    <row r="1937" spans="1:5" x14ac:dyDescent="0.25">
      <c r="A1937" s="14" t="s">
        <v>5625</v>
      </c>
      <c r="B1937" t="s">
        <v>37</v>
      </c>
      <c r="C1937" s="14" t="s">
        <v>2217</v>
      </c>
      <c r="D1937" t="s">
        <v>3502</v>
      </c>
      <c r="E1937" t="str">
        <f t="shared" si="30"/>
        <v xml:space="preserve">Mr. McCutcheon Murray W. </v>
      </c>
    </row>
    <row r="1938" spans="1:5" x14ac:dyDescent="0.25">
      <c r="A1938" s="14" t="s">
        <v>5626</v>
      </c>
      <c r="B1938" t="s">
        <v>2823</v>
      </c>
      <c r="C1938" s="14" t="s">
        <v>2218</v>
      </c>
      <c r="D1938" t="s">
        <v>3503</v>
      </c>
      <c r="E1938" t="str">
        <f t="shared" si="30"/>
        <v xml:space="preserve">Mrs Connor .  Meghan P. </v>
      </c>
    </row>
    <row r="1939" spans="1:5" x14ac:dyDescent="0.25">
      <c r="A1939" s="14" t="s">
        <v>5627</v>
      </c>
      <c r="B1939" t="s">
        <v>37</v>
      </c>
      <c r="C1939" s="14" t="s">
        <v>2008</v>
      </c>
      <c r="D1939" t="s">
        <v>3675</v>
      </c>
      <c r="E1939" t="str">
        <f t="shared" si="30"/>
        <v xml:space="preserve">Mr. May DavID </v>
      </c>
    </row>
    <row r="1940" spans="1:5" x14ac:dyDescent="0.25">
      <c r="A1940" s="14" t="s">
        <v>5628</v>
      </c>
      <c r="B1940" t="s">
        <v>37</v>
      </c>
      <c r="C1940" s="14" t="s">
        <v>2219</v>
      </c>
      <c r="D1940" t="s">
        <v>2220</v>
      </c>
      <c r="E1940" t="str">
        <f t="shared" si="30"/>
        <v xml:space="preserve">Mr. Geoghegan Seth </v>
      </c>
    </row>
    <row r="1941" spans="1:5" x14ac:dyDescent="0.25">
      <c r="A1941" s="14" t="s">
        <v>5629</v>
      </c>
      <c r="B1941" t="s">
        <v>37</v>
      </c>
      <c r="C1941" s="14" t="s">
        <v>2221</v>
      </c>
      <c r="D1941" t="s">
        <v>3504</v>
      </c>
      <c r="E1941" t="str">
        <f t="shared" si="30"/>
        <v xml:space="preserve">Mr. McGinn Michael P. </v>
      </c>
    </row>
    <row r="1942" spans="1:5" x14ac:dyDescent="0.25">
      <c r="A1942" s="14" t="s">
        <v>5630</v>
      </c>
      <c r="B1942" t="s">
        <v>37</v>
      </c>
      <c r="C1942" s="14" t="s">
        <v>1125</v>
      </c>
      <c r="D1942" t="s">
        <v>3505</v>
      </c>
      <c r="E1942" t="str">
        <f t="shared" si="30"/>
        <v xml:space="preserve">Mr. Jones Russell M </v>
      </c>
    </row>
    <row r="1943" spans="1:5" x14ac:dyDescent="0.25">
      <c r="A1943" s="14" t="s">
        <v>5631</v>
      </c>
      <c r="B1943" t="s">
        <v>37</v>
      </c>
      <c r="C1943" s="14" t="s">
        <v>2222</v>
      </c>
      <c r="D1943" t="s">
        <v>501</v>
      </c>
      <c r="E1943" t="str">
        <f t="shared" si="30"/>
        <v xml:space="preserve">Mr. Quinteros Martin </v>
      </c>
    </row>
    <row r="1944" spans="1:5" x14ac:dyDescent="0.25">
      <c r="A1944" s="14" t="s">
        <v>5632</v>
      </c>
      <c r="B1944" t="s">
        <v>37</v>
      </c>
      <c r="C1944" s="14" t="s">
        <v>2223</v>
      </c>
      <c r="D1944" t="s">
        <v>276</v>
      </c>
      <c r="E1944" t="str">
        <f t="shared" si="30"/>
        <v xml:space="preserve">Mr. Loenser Michael </v>
      </c>
    </row>
    <row r="1945" spans="1:5" x14ac:dyDescent="0.25">
      <c r="A1945" s="14" t="s">
        <v>5633</v>
      </c>
      <c r="B1945" t="s">
        <v>37</v>
      </c>
      <c r="C1945" s="14" t="s">
        <v>1030</v>
      </c>
      <c r="D1945" t="s">
        <v>1204</v>
      </c>
      <c r="E1945" t="str">
        <f t="shared" si="30"/>
        <v xml:space="preserve">Mr. Aitken Miles </v>
      </c>
    </row>
    <row r="1946" spans="1:5" x14ac:dyDescent="0.25">
      <c r="A1946" s="14" t="s">
        <v>5634</v>
      </c>
      <c r="B1946" t="s">
        <v>34</v>
      </c>
      <c r="C1946" s="14" t="s">
        <v>2224</v>
      </c>
      <c r="D1946" t="s">
        <v>215</v>
      </c>
      <c r="E1946" t="str">
        <f t="shared" si="30"/>
        <v xml:space="preserve">Ms. Furrer Amanda </v>
      </c>
    </row>
    <row r="1947" spans="1:5" x14ac:dyDescent="0.25">
      <c r="A1947" s="14" t="s">
        <v>5635</v>
      </c>
      <c r="B1947" t="s">
        <v>37</v>
      </c>
      <c r="C1947" s="14" t="s">
        <v>2225</v>
      </c>
      <c r="D1947" t="s">
        <v>2160</v>
      </c>
      <c r="E1947" t="str">
        <f t="shared" si="30"/>
        <v xml:space="preserve">Mr. Konigs Roger </v>
      </c>
    </row>
    <row r="1948" spans="1:5" x14ac:dyDescent="0.25">
      <c r="A1948" s="14" t="s">
        <v>5636</v>
      </c>
      <c r="B1948" t="s">
        <v>37</v>
      </c>
      <c r="C1948" s="14" t="s">
        <v>2226</v>
      </c>
      <c r="D1948" t="s">
        <v>3506</v>
      </c>
      <c r="E1948" t="str">
        <f t="shared" si="30"/>
        <v xml:space="preserve">Mr. Tesdahl Brock J </v>
      </c>
    </row>
    <row r="1949" spans="1:5" x14ac:dyDescent="0.25">
      <c r="A1949" s="14" t="s">
        <v>5637</v>
      </c>
      <c r="B1949" t="s">
        <v>37</v>
      </c>
      <c r="C1949" s="14" t="s">
        <v>2227</v>
      </c>
      <c r="D1949" t="s">
        <v>3507</v>
      </c>
      <c r="E1949" t="str">
        <f t="shared" si="30"/>
        <v xml:space="preserve">Mr. Engel Stephen F. </v>
      </c>
    </row>
    <row r="1950" spans="1:5" x14ac:dyDescent="0.25">
      <c r="A1950" s="14" t="s">
        <v>5638</v>
      </c>
      <c r="B1950" t="s">
        <v>34</v>
      </c>
      <c r="C1950" s="14" t="s">
        <v>2228</v>
      </c>
      <c r="D1950" t="s">
        <v>2229</v>
      </c>
      <c r="E1950" t="str">
        <f t="shared" si="30"/>
        <v xml:space="preserve">Ms. Kuck Missy </v>
      </c>
    </row>
    <row r="1951" spans="1:5" x14ac:dyDescent="0.25">
      <c r="A1951" s="14" t="s">
        <v>5639</v>
      </c>
      <c r="B1951" t="s">
        <v>37</v>
      </c>
      <c r="C1951" s="14" t="s">
        <v>868</v>
      </c>
      <c r="D1951" t="s">
        <v>265</v>
      </c>
      <c r="E1951" t="str">
        <f t="shared" si="30"/>
        <v xml:space="preserve">Mr. Dillon William </v>
      </c>
    </row>
    <row r="1952" spans="1:5" x14ac:dyDescent="0.25">
      <c r="A1952" s="14" t="s">
        <v>5640</v>
      </c>
      <c r="B1952" t="s">
        <v>34</v>
      </c>
      <c r="C1952" s="14" t="s">
        <v>2230</v>
      </c>
      <c r="D1952" t="s">
        <v>3508</v>
      </c>
      <c r="E1952" t="str">
        <f t="shared" si="30"/>
        <v xml:space="preserve">Ms. Neuschel Lauren M </v>
      </c>
    </row>
    <row r="1953" spans="1:5" x14ac:dyDescent="0.25">
      <c r="A1953" s="14" t="s">
        <v>5641</v>
      </c>
      <c r="B1953" t="s">
        <v>37</v>
      </c>
      <c r="C1953" s="14" t="s">
        <v>2613</v>
      </c>
      <c r="D1953" t="s">
        <v>3509</v>
      </c>
      <c r="E1953" t="str">
        <f t="shared" si="30"/>
        <v xml:space="preserve">Mr. Rosales Ramirez Apolo U. </v>
      </c>
    </row>
    <row r="1954" spans="1:5" x14ac:dyDescent="0.25">
      <c r="A1954" s="14" t="s">
        <v>5642</v>
      </c>
      <c r="B1954" t="s">
        <v>37</v>
      </c>
      <c r="C1954" s="14" t="s">
        <v>2231</v>
      </c>
      <c r="D1954" t="s">
        <v>2232</v>
      </c>
      <c r="E1954" t="str">
        <f t="shared" si="30"/>
        <v xml:space="preserve">Mr. Marquez Alfons </v>
      </c>
    </row>
    <row r="1955" spans="1:5" x14ac:dyDescent="0.25">
      <c r="A1955" s="14" t="s">
        <v>5643</v>
      </c>
      <c r="B1955" t="s">
        <v>34</v>
      </c>
      <c r="C1955" s="14" t="s">
        <v>2233</v>
      </c>
      <c r="D1955" t="s">
        <v>763</v>
      </c>
      <c r="E1955" t="str">
        <f t="shared" si="30"/>
        <v xml:space="preserve">Ms. Green Amber </v>
      </c>
    </row>
    <row r="1956" spans="1:5" x14ac:dyDescent="0.25">
      <c r="A1956" s="14" t="s">
        <v>5644</v>
      </c>
      <c r="B1956" t="s">
        <v>34</v>
      </c>
      <c r="C1956" s="14" t="s">
        <v>2234</v>
      </c>
      <c r="D1956" t="s">
        <v>3510</v>
      </c>
      <c r="E1956" t="str">
        <f t="shared" si="30"/>
        <v xml:space="preserve">Ms. Schubel Leah C. </v>
      </c>
    </row>
    <row r="1957" spans="1:5" x14ac:dyDescent="0.25">
      <c r="A1957" s="14" t="s">
        <v>5645</v>
      </c>
      <c r="B1957" t="s">
        <v>34</v>
      </c>
      <c r="C1957" s="14" t="s">
        <v>2235</v>
      </c>
      <c r="D1957" t="s">
        <v>2236</v>
      </c>
      <c r="E1957" t="str">
        <f t="shared" si="30"/>
        <v xml:space="preserve">Ms. Jimenez Lilia </v>
      </c>
    </row>
    <row r="1958" spans="1:5" x14ac:dyDescent="0.25">
      <c r="A1958" s="14" t="s">
        <v>5646</v>
      </c>
      <c r="B1958" t="s">
        <v>37</v>
      </c>
      <c r="C1958" s="14" t="s">
        <v>2237</v>
      </c>
      <c r="D1958" t="s">
        <v>2238</v>
      </c>
      <c r="E1958" t="str">
        <f t="shared" si="30"/>
        <v xml:space="preserve">Mr. Zimny-Schmitt Danny </v>
      </c>
    </row>
    <row r="1959" spans="1:5" x14ac:dyDescent="0.25">
      <c r="A1959" s="14" t="s">
        <v>5647</v>
      </c>
      <c r="B1959" t="s">
        <v>34</v>
      </c>
      <c r="C1959" s="14" t="s">
        <v>549</v>
      </c>
      <c r="D1959" t="s">
        <v>693</v>
      </c>
      <c r="E1959" t="str">
        <f t="shared" si="30"/>
        <v xml:space="preserve">Ms. Hill Lauren </v>
      </c>
    </row>
    <row r="1960" spans="1:5" x14ac:dyDescent="0.25">
      <c r="A1960" s="14" t="s">
        <v>5648</v>
      </c>
      <c r="B1960" t="s">
        <v>34</v>
      </c>
      <c r="C1960" s="14" t="s">
        <v>2239</v>
      </c>
      <c r="D1960" t="s">
        <v>91</v>
      </c>
      <c r="E1960" t="str">
        <f t="shared" si="30"/>
        <v xml:space="preserve">Ms. Brohart Courtney </v>
      </c>
    </row>
    <row r="1961" spans="1:5" x14ac:dyDescent="0.25">
      <c r="A1961" s="14" t="s">
        <v>5649</v>
      </c>
      <c r="B1961" t="s">
        <v>34</v>
      </c>
      <c r="C1961" s="14" t="s">
        <v>96</v>
      </c>
      <c r="D1961" t="s">
        <v>242</v>
      </c>
      <c r="E1961" t="str">
        <f t="shared" si="30"/>
        <v xml:space="preserve">Ms. Ryan Elizabeth </v>
      </c>
    </row>
    <row r="1962" spans="1:5" x14ac:dyDescent="0.25">
      <c r="A1962" s="14" t="s">
        <v>5650</v>
      </c>
      <c r="B1962" t="s">
        <v>34</v>
      </c>
      <c r="C1962" s="14" t="s">
        <v>2240</v>
      </c>
      <c r="D1962" t="s">
        <v>2241</v>
      </c>
      <c r="E1962" t="str">
        <f t="shared" si="30"/>
        <v xml:space="preserve">Ms. Oka Satomi </v>
      </c>
    </row>
    <row r="1963" spans="1:5" x14ac:dyDescent="0.25">
      <c r="A1963" s="14" t="s">
        <v>5651</v>
      </c>
      <c r="B1963" t="s">
        <v>37</v>
      </c>
      <c r="C1963" s="14" t="s">
        <v>2075</v>
      </c>
      <c r="D1963" t="s">
        <v>2622</v>
      </c>
      <c r="E1963" t="str">
        <f t="shared" si="30"/>
        <v xml:space="preserve">Mr. Newman Matthew D </v>
      </c>
    </row>
    <row r="1964" spans="1:5" x14ac:dyDescent="0.25">
      <c r="A1964" s="14" t="s">
        <v>5652</v>
      </c>
      <c r="B1964" t="s">
        <v>37</v>
      </c>
      <c r="C1964" s="14" t="s">
        <v>2242</v>
      </c>
      <c r="D1964" t="s">
        <v>3511</v>
      </c>
      <c r="E1964" t="str">
        <f t="shared" si="30"/>
        <v xml:space="preserve">Mr. Metzger Peter T II </v>
      </c>
    </row>
    <row r="1965" spans="1:5" x14ac:dyDescent="0.25">
      <c r="A1965" s="14" t="s">
        <v>5653</v>
      </c>
      <c r="B1965" t="s">
        <v>37</v>
      </c>
      <c r="C1965" s="14" t="s">
        <v>508</v>
      </c>
      <c r="D1965" t="s">
        <v>1837</v>
      </c>
      <c r="E1965" t="str">
        <f t="shared" si="30"/>
        <v xml:space="preserve">Mr. Gonzalez Manuel </v>
      </c>
    </row>
    <row r="1966" spans="1:5" x14ac:dyDescent="0.25">
      <c r="A1966" s="14" t="s">
        <v>5654</v>
      </c>
      <c r="B1966" t="s">
        <v>34</v>
      </c>
      <c r="C1966" s="14" t="s">
        <v>2243</v>
      </c>
      <c r="D1966" t="s">
        <v>3512</v>
      </c>
      <c r="E1966" t="str">
        <f t="shared" si="30"/>
        <v xml:space="preserve">Ms. Vaughn Kindsey P. </v>
      </c>
    </row>
    <row r="1967" spans="1:5" x14ac:dyDescent="0.25">
      <c r="A1967" s="14" t="s">
        <v>5655</v>
      </c>
      <c r="B1967" t="s">
        <v>37</v>
      </c>
      <c r="C1967" s="14" t="s">
        <v>123</v>
      </c>
      <c r="D1967" t="s">
        <v>3513</v>
      </c>
      <c r="E1967" t="str">
        <f t="shared" si="30"/>
        <v xml:space="preserve">Mr. Clifford Thomas G. </v>
      </c>
    </row>
    <row r="1968" spans="1:5" x14ac:dyDescent="0.25">
      <c r="A1968" s="14" t="s">
        <v>5656</v>
      </c>
      <c r="B1968" t="s">
        <v>37</v>
      </c>
      <c r="C1968" s="14" t="s">
        <v>2244</v>
      </c>
      <c r="D1968" t="s">
        <v>3514</v>
      </c>
      <c r="E1968" t="str">
        <f t="shared" si="30"/>
        <v xml:space="preserve">Mr. Petty Kyle S </v>
      </c>
    </row>
    <row r="1969" spans="1:5" x14ac:dyDescent="0.25">
      <c r="A1969" s="14" t="s">
        <v>5657</v>
      </c>
      <c r="B1969" t="s">
        <v>37</v>
      </c>
      <c r="C1969" s="14" t="s">
        <v>1697</v>
      </c>
      <c r="D1969" t="s">
        <v>3515</v>
      </c>
      <c r="E1969" t="str">
        <f t="shared" si="30"/>
        <v xml:space="preserve">Mr. Sanford Alexander J. </v>
      </c>
    </row>
    <row r="1970" spans="1:5" x14ac:dyDescent="0.25">
      <c r="A1970" s="14" t="s">
        <v>5658</v>
      </c>
      <c r="B1970" t="s">
        <v>37</v>
      </c>
      <c r="C1970" s="14" t="s">
        <v>1435</v>
      </c>
      <c r="D1970" t="s">
        <v>3516</v>
      </c>
      <c r="E1970" t="str">
        <f t="shared" si="30"/>
        <v xml:space="preserve">Mr. Sprague Dustin L </v>
      </c>
    </row>
    <row r="1971" spans="1:5" x14ac:dyDescent="0.25">
      <c r="A1971" s="14" t="s">
        <v>5659</v>
      </c>
      <c r="B1971" t="s">
        <v>2823</v>
      </c>
      <c r="C1971" s="14" t="s">
        <v>2245</v>
      </c>
      <c r="D1971" t="s">
        <v>3517</v>
      </c>
      <c r="E1971" t="str">
        <f t="shared" si="30"/>
        <v xml:space="preserve">Mrs Lasseron .  Chloe </v>
      </c>
    </row>
    <row r="1972" spans="1:5" x14ac:dyDescent="0.25">
      <c r="A1972" s="14" t="s">
        <v>5660</v>
      </c>
      <c r="B1972" t="s">
        <v>34</v>
      </c>
      <c r="C1972" s="14" t="s">
        <v>2246</v>
      </c>
      <c r="D1972" t="s">
        <v>2247</v>
      </c>
      <c r="E1972" t="str">
        <f t="shared" si="30"/>
        <v xml:space="preserve">Ms. Bushong Cailtlin </v>
      </c>
    </row>
    <row r="1973" spans="1:5" x14ac:dyDescent="0.25">
      <c r="A1973" s="14" t="s">
        <v>5661</v>
      </c>
      <c r="B1973" t="s">
        <v>37</v>
      </c>
      <c r="C1973" s="14" t="s">
        <v>2248</v>
      </c>
      <c r="D1973" t="s">
        <v>169</v>
      </c>
      <c r="E1973" t="str">
        <f t="shared" si="30"/>
        <v xml:space="preserve">Mr. Dennison Joshua </v>
      </c>
    </row>
    <row r="1974" spans="1:5" x14ac:dyDescent="0.25">
      <c r="A1974" s="14" t="s">
        <v>5662</v>
      </c>
      <c r="B1974" t="s">
        <v>37</v>
      </c>
      <c r="C1974" s="14" t="s">
        <v>2249</v>
      </c>
      <c r="D1974" t="s">
        <v>2250</v>
      </c>
      <c r="E1974" t="str">
        <f t="shared" si="30"/>
        <v xml:space="preserve">Mr. Lira Chuy </v>
      </c>
    </row>
    <row r="1975" spans="1:5" x14ac:dyDescent="0.25">
      <c r="A1975" s="14" t="s">
        <v>5663</v>
      </c>
      <c r="B1975" t="s">
        <v>34</v>
      </c>
      <c r="C1975" s="14" t="s">
        <v>2251</v>
      </c>
      <c r="D1975" t="s">
        <v>3518</v>
      </c>
      <c r="E1975" t="str">
        <f t="shared" si="30"/>
        <v xml:space="preserve">Ms. Nahigian Laurie B </v>
      </c>
    </row>
    <row r="1976" spans="1:5" x14ac:dyDescent="0.25">
      <c r="A1976" s="14" t="s">
        <v>5664</v>
      </c>
      <c r="B1976" t="s">
        <v>34</v>
      </c>
      <c r="C1976" s="14" t="s">
        <v>2252</v>
      </c>
      <c r="D1976" t="s">
        <v>3519</v>
      </c>
      <c r="E1976" t="str">
        <f t="shared" si="30"/>
        <v xml:space="preserve">Ms. Cackett Rachel B. </v>
      </c>
    </row>
    <row r="1977" spans="1:5" x14ac:dyDescent="0.25">
      <c r="A1977" s="14" t="s">
        <v>5665</v>
      </c>
      <c r="B1977" t="s">
        <v>34</v>
      </c>
      <c r="C1977" s="14" t="s">
        <v>2253</v>
      </c>
      <c r="D1977" t="s">
        <v>1331</v>
      </c>
      <c r="E1977" t="str">
        <f t="shared" si="30"/>
        <v xml:space="preserve">Ms. Hunter-Galvan Liza </v>
      </c>
    </row>
    <row r="1978" spans="1:5" x14ac:dyDescent="0.25">
      <c r="A1978" s="14" t="s">
        <v>5666</v>
      </c>
      <c r="B1978" t="s">
        <v>34</v>
      </c>
      <c r="C1978" s="14" t="s">
        <v>2254</v>
      </c>
      <c r="D1978" t="s">
        <v>132</v>
      </c>
      <c r="E1978" t="str">
        <f t="shared" si="30"/>
        <v xml:space="preserve">Ms. Pierret Lindsey </v>
      </c>
    </row>
    <row r="1979" spans="1:5" x14ac:dyDescent="0.25">
      <c r="A1979" s="14" t="s">
        <v>5667</v>
      </c>
      <c r="B1979" t="s">
        <v>34</v>
      </c>
      <c r="C1979" s="14" t="s">
        <v>386</v>
      </c>
      <c r="D1979" t="s">
        <v>3520</v>
      </c>
      <c r="E1979" t="str">
        <f t="shared" si="30"/>
        <v xml:space="preserve">Ms. White Lindsay E. </v>
      </c>
    </row>
    <row r="1980" spans="1:5" x14ac:dyDescent="0.25">
      <c r="A1980" s="14" t="s">
        <v>5668</v>
      </c>
      <c r="B1980" t="s">
        <v>34</v>
      </c>
      <c r="C1980" s="14" t="s">
        <v>2255</v>
      </c>
      <c r="D1980" t="s">
        <v>3521</v>
      </c>
      <c r="E1980" t="str">
        <f t="shared" si="30"/>
        <v xml:space="preserve">Ms. O'Neil Kathleen M. </v>
      </c>
    </row>
    <row r="1981" spans="1:5" x14ac:dyDescent="0.25">
      <c r="A1981" s="14" t="s">
        <v>5669</v>
      </c>
      <c r="B1981" t="s">
        <v>34</v>
      </c>
      <c r="C1981" s="14" t="s">
        <v>2256</v>
      </c>
      <c r="D1981" t="s">
        <v>2257</v>
      </c>
      <c r="E1981" t="str">
        <f t="shared" si="30"/>
        <v xml:space="preserve">Ms. Leitz Aya </v>
      </c>
    </row>
    <row r="1982" spans="1:5" x14ac:dyDescent="0.25">
      <c r="A1982" s="14" t="s">
        <v>5670</v>
      </c>
      <c r="B1982" t="s">
        <v>34</v>
      </c>
      <c r="C1982" s="14" t="s">
        <v>2258</v>
      </c>
      <c r="D1982" t="s">
        <v>3522</v>
      </c>
      <c r="E1982" t="str">
        <f t="shared" si="30"/>
        <v xml:space="preserve">Ms. Durfee Carolyn R </v>
      </c>
    </row>
    <row r="1983" spans="1:5" x14ac:dyDescent="0.25">
      <c r="A1983" s="14" t="s">
        <v>5671</v>
      </c>
      <c r="B1983" t="s">
        <v>34</v>
      </c>
      <c r="C1983" s="14" t="s">
        <v>2259</v>
      </c>
      <c r="D1983" t="s">
        <v>161</v>
      </c>
      <c r="E1983" t="str">
        <f t="shared" si="30"/>
        <v xml:space="preserve">Ms. Maylone Bethany </v>
      </c>
    </row>
    <row r="1984" spans="1:5" x14ac:dyDescent="0.25">
      <c r="A1984" s="14" t="s">
        <v>5672</v>
      </c>
      <c r="B1984" t="s">
        <v>34</v>
      </c>
      <c r="C1984" s="14" t="s">
        <v>2260</v>
      </c>
      <c r="D1984" t="s">
        <v>3523</v>
      </c>
      <c r="E1984" t="str">
        <f t="shared" si="30"/>
        <v xml:space="preserve">Ms. Reiland Holly A </v>
      </c>
    </row>
    <row r="1985" spans="1:5" x14ac:dyDescent="0.25">
      <c r="A1985" s="14" t="s">
        <v>5673</v>
      </c>
      <c r="B1985" t="s">
        <v>37</v>
      </c>
      <c r="C1985" s="14" t="s">
        <v>2261</v>
      </c>
      <c r="D1985" t="s">
        <v>2262</v>
      </c>
      <c r="E1985" t="str">
        <f t="shared" si="30"/>
        <v xml:space="preserve">Mr. Hu Ping </v>
      </c>
    </row>
    <row r="1986" spans="1:5" x14ac:dyDescent="0.25">
      <c r="A1986" s="14" t="s">
        <v>5674</v>
      </c>
      <c r="B1986" t="s">
        <v>37</v>
      </c>
      <c r="C1986" s="14" t="s">
        <v>2263</v>
      </c>
      <c r="D1986" t="s">
        <v>1339</v>
      </c>
      <c r="E1986" t="str">
        <f t="shared" si="30"/>
        <v xml:space="preserve">Mr. Lessek Tim </v>
      </c>
    </row>
    <row r="1987" spans="1:5" x14ac:dyDescent="0.25">
      <c r="A1987" s="14" t="s">
        <v>5675</v>
      </c>
      <c r="B1987" t="s">
        <v>37</v>
      </c>
      <c r="C1987" s="14" t="s">
        <v>2264</v>
      </c>
      <c r="D1987" t="s">
        <v>69</v>
      </c>
      <c r="E1987" t="str">
        <f t="shared" ref="E1987:E2050" si="31">CONCATENATE(B1987," ",C1987," ",D1987," ")</f>
        <v xml:space="preserve">Mr. Colavincenzo John </v>
      </c>
    </row>
    <row r="1988" spans="1:5" x14ac:dyDescent="0.25">
      <c r="A1988" s="14" t="s">
        <v>5676</v>
      </c>
      <c r="B1988" t="s">
        <v>2823</v>
      </c>
      <c r="C1988" s="14" t="s">
        <v>2265</v>
      </c>
      <c r="D1988" t="s">
        <v>3524</v>
      </c>
      <c r="E1988" t="str">
        <f t="shared" si="31"/>
        <v xml:space="preserve">Mrs Mendez-Karr .  Cynthia </v>
      </c>
    </row>
    <row r="1989" spans="1:5" x14ac:dyDescent="0.25">
      <c r="A1989" s="14" t="s">
        <v>5677</v>
      </c>
      <c r="B1989" t="s">
        <v>37</v>
      </c>
      <c r="C1989" s="14" t="s">
        <v>2266</v>
      </c>
      <c r="D1989" t="s">
        <v>2267</v>
      </c>
      <c r="E1989" t="str">
        <f t="shared" si="31"/>
        <v xml:space="preserve">Mr. Saulnier Emmett </v>
      </c>
    </row>
    <row r="1990" spans="1:5" x14ac:dyDescent="0.25">
      <c r="A1990" s="14" t="s">
        <v>5678</v>
      </c>
      <c r="B1990" t="s">
        <v>34</v>
      </c>
      <c r="C1990" s="14" t="s">
        <v>2268</v>
      </c>
      <c r="D1990" t="s">
        <v>174</v>
      </c>
      <c r="E1990" t="str">
        <f t="shared" si="31"/>
        <v xml:space="preserve">Ms. Schoonover Kate </v>
      </c>
    </row>
    <row r="1991" spans="1:5" x14ac:dyDescent="0.25">
      <c r="A1991" s="14" t="s">
        <v>5679</v>
      </c>
      <c r="B1991" t="s">
        <v>37</v>
      </c>
      <c r="C1991" s="14" t="s">
        <v>2269</v>
      </c>
      <c r="D1991" t="s">
        <v>3525</v>
      </c>
      <c r="E1991" t="str">
        <f t="shared" si="31"/>
        <v xml:space="preserve">Mr. Hass Christopher L. </v>
      </c>
    </row>
    <row r="1992" spans="1:5" x14ac:dyDescent="0.25">
      <c r="A1992" s="14" t="s">
        <v>5680</v>
      </c>
      <c r="B1992" t="s">
        <v>37</v>
      </c>
      <c r="C1992" s="14" t="s">
        <v>2270</v>
      </c>
      <c r="D1992" t="s">
        <v>3526</v>
      </c>
      <c r="E1992" t="str">
        <f t="shared" si="31"/>
        <v xml:space="preserve">Mr. Cadotte Christopher P. </v>
      </c>
    </row>
    <row r="1993" spans="1:5" x14ac:dyDescent="0.25">
      <c r="A1993" s="14" t="s">
        <v>5681</v>
      </c>
      <c r="B1993" t="s">
        <v>37</v>
      </c>
      <c r="C1993" s="14" t="s">
        <v>2271</v>
      </c>
      <c r="D1993" t="s">
        <v>3527</v>
      </c>
      <c r="E1993" t="str">
        <f t="shared" si="31"/>
        <v xml:space="preserve">Mr. Cacciapaglia Christopher W </v>
      </c>
    </row>
    <row r="1994" spans="1:5" x14ac:dyDescent="0.25">
      <c r="A1994" s="14" t="s">
        <v>5682</v>
      </c>
      <c r="B1994" t="s">
        <v>37</v>
      </c>
      <c r="C1994" s="14" t="s">
        <v>2272</v>
      </c>
      <c r="D1994" t="s">
        <v>3528</v>
      </c>
      <c r="E1994" t="str">
        <f t="shared" si="31"/>
        <v xml:space="preserve">Mr. Mininger Norman H. </v>
      </c>
    </row>
    <row r="1995" spans="1:5" x14ac:dyDescent="0.25">
      <c r="A1995" s="14" t="s">
        <v>5683</v>
      </c>
      <c r="B1995" t="s">
        <v>34</v>
      </c>
      <c r="C1995" s="14" t="s">
        <v>2273</v>
      </c>
      <c r="D1995" t="s">
        <v>1845</v>
      </c>
      <c r="E1995" t="str">
        <f t="shared" si="31"/>
        <v xml:space="preserve">Ms. Mayo Susan </v>
      </c>
    </row>
    <row r="1996" spans="1:5" x14ac:dyDescent="0.25">
      <c r="A1996" s="14" t="s">
        <v>5684</v>
      </c>
      <c r="B1996" t="s">
        <v>34</v>
      </c>
      <c r="C1996" s="14" t="s">
        <v>2274</v>
      </c>
      <c r="D1996" t="s">
        <v>3529</v>
      </c>
      <c r="E1996" t="str">
        <f t="shared" si="31"/>
        <v xml:space="preserve">Ms. Zicko Tatyana K </v>
      </c>
    </row>
    <row r="1997" spans="1:5" x14ac:dyDescent="0.25">
      <c r="A1997" s="14" t="s">
        <v>5685</v>
      </c>
      <c r="B1997" t="s">
        <v>34</v>
      </c>
      <c r="C1997" s="14" t="s">
        <v>606</v>
      </c>
      <c r="D1997" t="s">
        <v>2275</v>
      </c>
      <c r="E1997" t="str">
        <f t="shared" si="31"/>
        <v xml:space="preserve">Ms. Graham Chrissy </v>
      </c>
    </row>
    <row r="1998" spans="1:5" x14ac:dyDescent="0.25">
      <c r="A1998" s="14" t="s">
        <v>5686</v>
      </c>
      <c r="B1998" t="s">
        <v>34</v>
      </c>
      <c r="C1998" s="14" t="s">
        <v>194</v>
      </c>
      <c r="D1998" t="s">
        <v>435</v>
      </c>
      <c r="E1998" t="str">
        <f t="shared" si="31"/>
        <v xml:space="preserve">Ms. Boland Carrie </v>
      </c>
    </row>
    <row r="1999" spans="1:5" x14ac:dyDescent="0.25">
      <c r="A1999" s="14" t="s">
        <v>5687</v>
      </c>
      <c r="B1999" t="s">
        <v>34</v>
      </c>
      <c r="C1999" s="14" t="s">
        <v>2276</v>
      </c>
      <c r="D1999" t="s">
        <v>2277</v>
      </c>
      <c r="E1999" t="str">
        <f t="shared" si="31"/>
        <v xml:space="preserve">Ms. Cupp Halle </v>
      </c>
    </row>
    <row r="2000" spans="1:5" x14ac:dyDescent="0.25">
      <c r="A2000" s="14" t="s">
        <v>5688</v>
      </c>
      <c r="B2000" t="s">
        <v>34</v>
      </c>
      <c r="C2000" s="14" t="s">
        <v>487</v>
      </c>
      <c r="D2000" t="s">
        <v>705</v>
      </c>
      <c r="E2000" t="str">
        <f t="shared" si="31"/>
        <v xml:space="preserve">Ms. Shaw Carolyn </v>
      </c>
    </row>
    <row r="2001" spans="1:5" x14ac:dyDescent="0.25">
      <c r="A2001" s="14" t="s">
        <v>5689</v>
      </c>
      <c r="B2001" t="s">
        <v>34</v>
      </c>
      <c r="C2001" s="14" t="s">
        <v>2278</v>
      </c>
      <c r="D2001" t="s">
        <v>3530</v>
      </c>
      <c r="E2001" t="str">
        <f t="shared" si="31"/>
        <v xml:space="preserve">Ms. Klassen Tara D. </v>
      </c>
    </row>
    <row r="2002" spans="1:5" x14ac:dyDescent="0.25">
      <c r="A2002" s="14" t="s">
        <v>5690</v>
      </c>
      <c r="B2002" t="s">
        <v>37</v>
      </c>
      <c r="C2002" s="14" t="s">
        <v>2279</v>
      </c>
      <c r="D2002" t="s">
        <v>3531</v>
      </c>
      <c r="E2002" t="str">
        <f t="shared" si="31"/>
        <v xml:space="preserve">Mr. Musal Rasim M </v>
      </c>
    </row>
    <row r="2003" spans="1:5" x14ac:dyDescent="0.25">
      <c r="A2003" s="14" t="s">
        <v>5691</v>
      </c>
      <c r="B2003" t="s">
        <v>34</v>
      </c>
      <c r="C2003" s="14" t="s">
        <v>2280</v>
      </c>
      <c r="D2003" t="s">
        <v>2281</v>
      </c>
      <c r="E2003" t="str">
        <f t="shared" si="31"/>
        <v xml:space="preserve">Ms. Kitayama Dina </v>
      </c>
    </row>
    <row r="2004" spans="1:5" x14ac:dyDescent="0.25">
      <c r="A2004" s="14" t="s">
        <v>5692</v>
      </c>
      <c r="B2004" t="s">
        <v>34</v>
      </c>
      <c r="C2004" s="14" t="s">
        <v>2282</v>
      </c>
      <c r="D2004" t="s">
        <v>744</v>
      </c>
      <c r="E2004" t="str">
        <f t="shared" si="31"/>
        <v xml:space="preserve">Ms. Altman Lisa </v>
      </c>
    </row>
    <row r="2005" spans="1:5" x14ac:dyDescent="0.25">
      <c r="A2005" s="14" t="s">
        <v>5693</v>
      </c>
      <c r="B2005" t="s">
        <v>34</v>
      </c>
      <c r="C2005" s="14" t="s">
        <v>2283</v>
      </c>
      <c r="D2005" t="s">
        <v>2284</v>
      </c>
      <c r="E2005" t="str">
        <f t="shared" si="31"/>
        <v xml:space="preserve">Ms. Demchko Caitrin </v>
      </c>
    </row>
    <row r="2006" spans="1:5" x14ac:dyDescent="0.25">
      <c r="A2006" s="14" t="s">
        <v>5694</v>
      </c>
      <c r="B2006" t="s">
        <v>34</v>
      </c>
      <c r="C2006" s="14" t="s">
        <v>1611</v>
      </c>
      <c r="D2006" t="s">
        <v>3532</v>
      </c>
      <c r="E2006" t="str">
        <f t="shared" si="31"/>
        <v xml:space="preserve">Ms. Wild Adriana S </v>
      </c>
    </row>
    <row r="2007" spans="1:5" x14ac:dyDescent="0.25">
      <c r="A2007" s="14" t="s">
        <v>5695</v>
      </c>
      <c r="B2007" t="s">
        <v>34</v>
      </c>
      <c r="C2007" s="14" t="s">
        <v>2285</v>
      </c>
      <c r="D2007" t="s">
        <v>146</v>
      </c>
      <c r="E2007" t="str">
        <f t="shared" si="31"/>
        <v xml:space="preserve">Ms. Betts Megan </v>
      </c>
    </row>
    <row r="2008" spans="1:5" x14ac:dyDescent="0.25">
      <c r="A2008" s="14" t="s">
        <v>5696</v>
      </c>
      <c r="B2008" t="s">
        <v>2823</v>
      </c>
      <c r="C2008" s="14" t="s">
        <v>501</v>
      </c>
      <c r="D2008" t="s">
        <v>3533</v>
      </c>
      <c r="E2008" t="str">
        <f t="shared" si="31"/>
        <v xml:space="preserve">Mrs Martin .  Kristen M </v>
      </c>
    </row>
    <row r="2009" spans="1:5" x14ac:dyDescent="0.25">
      <c r="A2009" s="14" t="s">
        <v>5697</v>
      </c>
      <c r="B2009" t="s">
        <v>34</v>
      </c>
      <c r="C2009" s="14" t="s">
        <v>2286</v>
      </c>
      <c r="D2009" t="s">
        <v>2287</v>
      </c>
      <c r="E2009" t="str">
        <f t="shared" si="31"/>
        <v xml:space="preserve">Ms. Vandeventer Alix </v>
      </c>
    </row>
    <row r="2010" spans="1:5" x14ac:dyDescent="0.25">
      <c r="A2010" s="14" t="s">
        <v>5698</v>
      </c>
      <c r="B2010" t="s">
        <v>37</v>
      </c>
      <c r="C2010" s="14" t="s">
        <v>2288</v>
      </c>
      <c r="D2010" t="s">
        <v>2289</v>
      </c>
      <c r="E2010" t="str">
        <f t="shared" si="31"/>
        <v xml:space="preserve">Mr. Hirano Kakushin </v>
      </c>
    </row>
    <row r="2011" spans="1:5" x14ac:dyDescent="0.25">
      <c r="A2011" s="14" t="s">
        <v>5699</v>
      </c>
      <c r="B2011" t="s">
        <v>37</v>
      </c>
      <c r="C2011" s="14" t="s">
        <v>2290</v>
      </c>
      <c r="D2011" t="s">
        <v>3534</v>
      </c>
      <c r="E2011" t="str">
        <f t="shared" si="31"/>
        <v xml:space="preserve">Mr. Davi Michael J </v>
      </c>
    </row>
    <row r="2012" spans="1:5" x14ac:dyDescent="0.25">
      <c r="A2012" s="14" t="s">
        <v>5700</v>
      </c>
      <c r="B2012" t="s">
        <v>37</v>
      </c>
      <c r="C2012" s="14" t="s">
        <v>2291</v>
      </c>
      <c r="D2012" t="s">
        <v>475</v>
      </c>
      <c r="E2012" t="str">
        <f t="shared" si="31"/>
        <v xml:space="preserve">Mr. Sloan Bradley </v>
      </c>
    </row>
    <row r="2013" spans="1:5" x14ac:dyDescent="0.25">
      <c r="A2013" s="14" t="s">
        <v>5701</v>
      </c>
      <c r="B2013" t="s">
        <v>37</v>
      </c>
      <c r="C2013" s="14" t="s">
        <v>2292</v>
      </c>
      <c r="D2013" t="s">
        <v>369</v>
      </c>
      <c r="E2013" t="str">
        <f t="shared" si="31"/>
        <v xml:space="preserve">Mr. Homich Matt </v>
      </c>
    </row>
    <row r="2014" spans="1:5" x14ac:dyDescent="0.25">
      <c r="A2014" s="14" t="s">
        <v>5702</v>
      </c>
      <c r="B2014" t="s">
        <v>34</v>
      </c>
      <c r="C2014" s="14" t="s">
        <v>1342</v>
      </c>
      <c r="D2014" t="s">
        <v>3535</v>
      </c>
      <c r="E2014" t="str">
        <f t="shared" si="31"/>
        <v xml:space="preserve">Ms. Bell Amanda C. </v>
      </c>
    </row>
    <row r="2015" spans="1:5" x14ac:dyDescent="0.25">
      <c r="A2015" s="14" t="s">
        <v>5703</v>
      </c>
      <c r="B2015" t="s">
        <v>37</v>
      </c>
      <c r="C2015" s="14" t="s">
        <v>2293</v>
      </c>
      <c r="D2015" t="s">
        <v>2294</v>
      </c>
      <c r="E2015" t="str">
        <f t="shared" si="31"/>
        <v xml:space="preserve">Mr. Kristjansson Valur </v>
      </c>
    </row>
    <row r="2016" spans="1:5" x14ac:dyDescent="0.25">
      <c r="A2016" s="14" t="s">
        <v>5704</v>
      </c>
      <c r="B2016" t="s">
        <v>34</v>
      </c>
      <c r="C2016" s="14" t="s">
        <v>2295</v>
      </c>
      <c r="D2016" t="s">
        <v>3536</v>
      </c>
      <c r="E2016" t="str">
        <f t="shared" si="31"/>
        <v xml:space="preserve">Ms. Pitman Erica J </v>
      </c>
    </row>
    <row r="2017" spans="1:5" x14ac:dyDescent="0.25">
      <c r="A2017" s="14" t="s">
        <v>5705</v>
      </c>
      <c r="B2017" t="s">
        <v>37</v>
      </c>
      <c r="C2017" s="14" t="s">
        <v>2296</v>
      </c>
      <c r="D2017" t="s">
        <v>3507</v>
      </c>
      <c r="E2017" t="str">
        <f t="shared" si="31"/>
        <v xml:space="preserve">Mr. Curley Stephen F. </v>
      </c>
    </row>
    <row r="2018" spans="1:5" x14ac:dyDescent="0.25">
      <c r="A2018" s="14" t="s">
        <v>5706</v>
      </c>
      <c r="B2018" t="s">
        <v>34</v>
      </c>
      <c r="C2018" s="14" t="s">
        <v>2297</v>
      </c>
      <c r="D2018" t="s">
        <v>2298</v>
      </c>
      <c r="E2018" t="str">
        <f t="shared" si="31"/>
        <v xml:space="preserve">Ms. Zimmer Lissa </v>
      </c>
    </row>
    <row r="2019" spans="1:5" x14ac:dyDescent="0.25">
      <c r="A2019" s="14" t="s">
        <v>5707</v>
      </c>
      <c r="B2019" t="s">
        <v>34</v>
      </c>
      <c r="C2019" s="14" t="s">
        <v>2299</v>
      </c>
      <c r="D2019" t="s">
        <v>146</v>
      </c>
      <c r="E2019" t="str">
        <f t="shared" si="31"/>
        <v xml:space="preserve">Ms. Granski Megan </v>
      </c>
    </row>
    <row r="2020" spans="1:5" x14ac:dyDescent="0.25">
      <c r="A2020" s="14" t="s">
        <v>5708</v>
      </c>
      <c r="B2020" t="s">
        <v>34</v>
      </c>
      <c r="C2020" s="14" t="s">
        <v>141</v>
      </c>
      <c r="D2020" t="s">
        <v>2300</v>
      </c>
      <c r="E2020" t="str">
        <f t="shared" si="31"/>
        <v xml:space="preserve">Ms. Dunn Alyson </v>
      </c>
    </row>
    <row r="2021" spans="1:5" x14ac:dyDescent="0.25">
      <c r="A2021" s="14" t="s">
        <v>5709</v>
      </c>
      <c r="B2021" t="s">
        <v>37</v>
      </c>
      <c r="C2021" s="14" t="s">
        <v>2301</v>
      </c>
      <c r="D2021" t="s">
        <v>3537</v>
      </c>
      <c r="E2021" t="str">
        <f t="shared" si="31"/>
        <v xml:space="preserve">Mr. Regina Chance B </v>
      </c>
    </row>
    <row r="2022" spans="1:5" x14ac:dyDescent="0.25">
      <c r="A2022" s="14" t="s">
        <v>5710</v>
      </c>
      <c r="B2022" t="s">
        <v>37</v>
      </c>
      <c r="C2022" s="14" t="s">
        <v>397</v>
      </c>
      <c r="D2022" t="s">
        <v>3453</v>
      </c>
      <c r="E2022" t="str">
        <f t="shared" si="31"/>
        <v xml:space="preserve">Mr. O'Connor Sean P </v>
      </c>
    </row>
    <row r="2023" spans="1:5" x14ac:dyDescent="0.25">
      <c r="A2023" s="14" t="s">
        <v>5711</v>
      </c>
      <c r="B2023" t="s">
        <v>34</v>
      </c>
      <c r="C2023" s="14" t="s">
        <v>2302</v>
      </c>
      <c r="D2023" t="s">
        <v>2303</v>
      </c>
      <c r="E2023" t="str">
        <f t="shared" si="31"/>
        <v xml:space="preserve">Ms. Howe Therese </v>
      </c>
    </row>
    <row r="2024" spans="1:5" x14ac:dyDescent="0.25">
      <c r="A2024" s="14" t="s">
        <v>5712</v>
      </c>
      <c r="B2024" t="s">
        <v>37</v>
      </c>
      <c r="C2024" s="14" t="s">
        <v>2304</v>
      </c>
      <c r="D2024" t="s">
        <v>2305</v>
      </c>
      <c r="E2024" t="str">
        <f t="shared" si="31"/>
        <v xml:space="preserve">Mr. Atwater Beau </v>
      </c>
    </row>
    <row r="2025" spans="1:5" x14ac:dyDescent="0.25">
      <c r="A2025" s="14" t="s">
        <v>5713</v>
      </c>
      <c r="B2025" t="s">
        <v>34</v>
      </c>
      <c r="C2025" s="14" t="s">
        <v>2306</v>
      </c>
      <c r="D2025" t="s">
        <v>3538</v>
      </c>
      <c r="E2025" t="str">
        <f t="shared" si="31"/>
        <v xml:space="preserve">Ms. Gurganus Kelsey M </v>
      </c>
    </row>
    <row r="2026" spans="1:5" x14ac:dyDescent="0.25">
      <c r="A2026" s="14" t="s">
        <v>5714</v>
      </c>
      <c r="B2026" t="s">
        <v>34</v>
      </c>
      <c r="C2026" s="14" t="s">
        <v>2307</v>
      </c>
      <c r="D2026" t="s">
        <v>1642</v>
      </c>
      <c r="E2026" t="str">
        <f t="shared" si="31"/>
        <v xml:space="preserve">Ms. Holden Gretchen </v>
      </c>
    </row>
    <row r="2027" spans="1:5" x14ac:dyDescent="0.25">
      <c r="A2027" s="14" t="s">
        <v>5715</v>
      </c>
      <c r="B2027" t="s">
        <v>37</v>
      </c>
      <c r="C2027" s="14" t="s">
        <v>2308</v>
      </c>
      <c r="D2027" t="s">
        <v>3539</v>
      </c>
      <c r="E2027" t="str">
        <f t="shared" si="31"/>
        <v xml:space="preserve">Mr. Parton Nicholas E. </v>
      </c>
    </row>
    <row r="2028" spans="1:5" x14ac:dyDescent="0.25">
      <c r="A2028" s="14" t="s">
        <v>5716</v>
      </c>
      <c r="B2028" t="s">
        <v>34</v>
      </c>
      <c r="C2028" s="14" t="s">
        <v>1884</v>
      </c>
      <c r="D2028" t="s">
        <v>2309</v>
      </c>
      <c r="E2028" t="str">
        <f t="shared" si="31"/>
        <v xml:space="preserve">Ms. Downs Deborah </v>
      </c>
    </row>
    <row r="2029" spans="1:5" x14ac:dyDescent="0.25">
      <c r="A2029" s="14" t="s">
        <v>5717</v>
      </c>
      <c r="B2029" t="s">
        <v>37</v>
      </c>
      <c r="C2029" s="14" t="s">
        <v>2310</v>
      </c>
      <c r="D2029" t="s">
        <v>3540</v>
      </c>
      <c r="E2029" t="str">
        <f t="shared" si="31"/>
        <v xml:space="preserve">Mr. Dent Chuck W. Jr. </v>
      </c>
    </row>
    <row r="2030" spans="1:5" x14ac:dyDescent="0.25">
      <c r="A2030" s="14" t="s">
        <v>5718</v>
      </c>
      <c r="B2030" t="s">
        <v>37</v>
      </c>
      <c r="C2030" s="14" t="s">
        <v>2311</v>
      </c>
      <c r="D2030" t="s">
        <v>148</v>
      </c>
      <c r="E2030" t="str">
        <f t="shared" si="31"/>
        <v xml:space="preserve">Mr. Ranti Daniel </v>
      </c>
    </row>
    <row r="2031" spans="1:5" x14ac:dyDescent="0.25">
      <c r="A2031" s="14" t="s">
        <v>5719</v>
      </c>
      <c r="B2031" t="s">
        <v>34</v>
      </c>
      <c r="C2031" s="14" t="s">
        <v>2312</v>
      </c>
      <c r="D2031" t="s">
        <v>2313</v>
      </c>
      <c r="E2031" t="str">
        <f t="shared" si="31"/>
        <v xml:space="preserve">Ms. Ishaq Amany </v>
      </c>
    </row>
    <row r="2032" spans="1:5" x14ac:dyDescent="0.25">
      <c r="A2032" s="14" t="s">
        <v>5720</v>
      </c>
      <c r="B2032" t="s">
        <v>34</v>
      </c>
      <c r="C2032" s="14" t="s">
        <v>2314</v>
      </c>
      <c r="D2032" t="s">
        <v>2315</v>
      </c>
      <c r="E2032" t="str">
        <f t="shared" si="31"/>
        <v xml:space="preserve">Ms. Wiles Kipling </v>
      </c>
    </row>
    <row r="2033" spans="1:5" x14ac:dyDescent="0.25">
      <c r="A2033" s="14" t="s">
        <v>5721</v>
      </c>
      <c r="B2033" t="s">
        <v>37</v>
      </c>
      <c r="C2033" s="14" t="s">
        <v>1016</v>
      </c>
      <c r="D2033" t="s">
        <v>1072</v>
      </c>
      <c r="E2033" t="str">
        <f t="shared" si="31"/>
        <v xml:space="preserve">Mr. Roberts Duncan </v>
      </c>
    </row>
    <row r="2034" spans="1:5" x14ac:dyDescent="0.25">
      <c r="A2034" s="14" t="s">
        <v>5722</v>
      </c>
      <c r="B2034" t="s">
        <v>37</v>
      </c>
      <c r="C2034" s="14" t="s">
        <v>2316</v>
      </c>
      <c r="D2034" t="s">
        <v>3541</v>
      </c>
      <c r="E2034" t="str">
        <f t="shared" si="31"/>
        <v xml:space="preserve">Mr. Serafini Louis C. </v>
      </c>
    </row>
    <row r="2035" spans="1:5" x14ac:dyDescent="0.25">
      <c r="A2035" s="14" t="s">
        <v>5723</v>
      </c>
      <c r="B2035" t="s">
        <v>37</v>
      </c>
      <c r="C2035" s="14" t="s">
        <v>2317</v>
      </c>
      <c r="D2035" t="s">
        <v>3088</v>
      </c>
      <c r="E2035" t="str">
        <f t="shared" si="31"/>
        <v xml:space="preserve">Mr. Button Daniel J </v>
      </c>
    </row>
    <row r="2036" spans="1:5" x14ac:dyDescent="0.25">
      <c r="A2036" s="14" t="s">
        <v>5724</v>
      </c>
      <c r="B2036" t="s">
        <v>34</v>
      </c>
      <c r="C2036" s="14" t="s">
        <v>2318</v>
      </c>
      <c r="D2036" t="s">
        <v>3542</v>
      </c>
      <c r="E2036" t="str">
        <f t="shared" si="31"/>
        <v xml:space="preserve">Ms. Gaal Ildiko M. </v>
      </c>
    </row>
    <row r="2037" spans="1:5" x14ac:dyDescent="0.25">
      <c r="A2037" s="14" t="s">
        <v>5725</v>
      </c>
      <c r="B2037" t="s">
        <v>34</v>
      </c>
      <c r="C2037" s="14" t="s">
        <v>2319</v>
      </c>
      <c r="D2037" t="s">
        <v>3543</v>
      </c>
      <c r="E2037" t="str">
        <f t="shared" si="31"/>
        <v xml:space="preserve">Ms. Liptak Melinda E. </v>
      </c>
    </row>
    <row r="2038" spans="1:5" x14ac:dyDescent="0.25">
      <c r="A2038" s="14" t="s">
        <v>5726</v>
      </c>
      <c r="B2038" t="s">
        <v>34</v>
      </c>
      <c r="C2038" s="14" t="s">
        <v>2320</v>
      </c>
      <c r="D2038" t="s">
        <v>3544</v>
      </c>
      <c r="E2038" t="str">
        <f t="shared" si="31"/>
        <v xml:space="preserve">Ms. Kellam Ashley M </v>
      </c>
    </row>
    <row r="2039" spans="1:5" x14ac:dyDescent="0.25">
      <c r="A2039" s="14" t="s">
        <v>5727</v>
      </c>
      <c r="B2039" t="s">
        <v>34</v>
      </c>
      <c r="C2039" s="14" t="s">
        <v>2321</v>
      </c>
      <c r="D2039" t="s">
        <v>83</v>
      </c>
      <c r="E2039" t="str">
        <f t="shared" si="31"/>
        <v xml:space="preserve">Ms. Gordon Stephanie </v>
      </c>
    </row>
    <row r="2040" spans="1:5" x14ac:dyDescent="0.25">
      <c r="A2040" s="14" t="s">
        <v>5728</v>
      </c>
      <c r="B2040" t="s">
        <v>37</v>
      </c>
      <c r="C2040" s="14" t="s">
        <v>145</v>
      </c>
      <c r="D2040" t="s">
        <v>3545</v>
      </c>
      <c r="E2040" t="str">
        <f t="shared" si="31"/>
        <v xml:space="preserve">Mr. Hyland Sean P. </v>
      </c>
    </row>
    <row r="2041" spans="1:5" x14ac:dyDescent="0.25">
      <c r="A2041" s="14" t="s">
        <v>5729</v>
      </c>
      <c r="B2041" t="s">
        <v>34</v>
      </c>
      <c r="C2041" s="14" t="s">
        <v>2322</v>
      </c>
      <c r="D2041" t="s">
        <v>3546</v>
      </c>
      <c r="E2041" t="str">
        <f t="shared" si="31"/>
        <v xml:space="preserve">Ms. Wagoner Emily G </v>
      </c>
    </row>
    <row r="2042" spans="1:5" x14ac:dyDescent="0.25">
      <c r="A2042" s="14" t="s">
        <v>5730</v>
      </c>
      <c r="B2042" t="s">
        <v>37</v>
      </c>
      <c r="C2042" s="14" t="s">
        <v>113</v>
      </c>
      <c r="D2042" t="s">
        <v>733</v>
      </c>
      <c r="E2042" t="str">
        <f t="shared" si="31"/>
        <v xml:space="preserve">Mr. Thomas Malcolm </v>
      </c>
    </row>
    <row r="2043" spans="1:5" x14ac:dyDescent="0.25">
      <c r="A2043" s="14" t="s">
        <v>5731</v>
      </c>
      <c r="B2043" t="s">
        <v>37</v>
      </c>
      <c r="C2043" s="14" t="s">
        <v>2323</v>
      </c>
      <c r="D2043" t="s">
        <v>2324</v>
      </c>
      <c r="E2043" t="str">
        <f t="shared" si="31"/>
        <v xml:space="preserve">Mr. Goffi Danilo </v>
      </c>
    </row>
    <row r="2044" spans="1:5" x14ac:dyDescent="0.25">
      <c r="A2044" s="14" t="s">
        <v>5732</v>
      </c>
      <c r="B2044" t="s">
        <v>37</v>
      </c>
      <c r="C2044" s="14" t="s">
        <v>2325</v>
      </c>
      <c r="D2044" t="s">
        <v>2326</v>
      </c>
      <c r="E2044" t="str">
        <f t="shared" si="31"/>
        <v xml:space="preserve">Mr. Salovaara Mikko </v>
      </c>
    </row>
    <row r="2045" spans="1:5" x14ac:dyDescent="0.25">
      <c r="A2045" s="14" t="s">
        <v>5733</v>
      </c>
      <c r="B2045" t="s">
        <v>34</v>
      </c>
      <c r="C2045" s="14" t="s">
        <v>5734</v>
      </c>
      <c r="D2045" t="s">
        <v>3547</v>
      </c>
      <c r="E2045" t="str">
        <f t="shared" si="31"/>
        <v xml:space="preserve">Ms. ReID Paula C. </v>
      </c>
    </row>
    <row r="2046" spans="1:5" x14ac:dyDescent="0.25">
      <c r="A2046" s="14" t="s">
        <v>5735</v>
      </c>
      <c r="B2046" t="s">
        <v>34</v>
      </c>
      <c r="C2046" s="14" t="s">
        <v>2327</v>
      </c>
      <c r="D2046" t="s">
        <v>3548</v>
      </c>
      <c r="E2046" t="str">
        <f t="shared" si="31"/>
        <v xml:space="preserve">Ms. Allan Kirsten N. </v>
      </c>
    </row>
    <row r="2047" spans="1:5" x14ac:dyDescent="0.25">
      <c r="A2047" s="14" t="s">
        <v>5736</v>
      </c>
      <c r="B2047" t="s">
        <v>34</v>
      </c>
      <c r="C2047" s="14" t="s">
        <v>2328</v>
      </c>
      <c r="D2047" t="s">
        <v>2329</v>
      </c>
      <c r="E2047" t="str">
        <f t="shared" si="31"/>
        <v xml:space="preserve">Ms. McLaughlin Christy </v>
      </c>
    </row>
    <row r="2048" spans="1:5" x14ac:dyDescent="0.25">
      <c r="A2048" s="14" t="s">
        <v>5737</v>
      </c>
      <c r="B2048" t="s">
        <v>34</v>
      </c>
      <c r="C2048" s="14" t="s">
        <v>152</v>
      </c>
      <c r="D2048" t="s">
        <v>64</v>
      </c>
      <c r="E2048" t="str">
        <f t="shared" si="31"/>
        <v xml:space="preserve">Ms. Lee Jennifer </v>
      </c>
    </row>
    <row r="2049" spans="1:5" x14ac:dyDescent="0.25">
      <c r="A2049" s="14" t="s">
        <v>5738</v>
      </c>
      <c r="B2049" t="s">
        <v>34</v>
      </c>
      <c r="C2049" s="14" t="s">
        <v>2330</v>
      </c>
      <c r="D2049" t="s">
        <v>2331</v>
      </c>
      <c r="E2049" t="str">
        <f t="shared" si="31"/>
        <v xml:space="preserve">Ms. Tang Jingjing </v>
      </c>
    </row>
    <row r="2050" spans="1:5" x14ac:dyDescent="0.25">
      <c r="A2050" s="14" t="s">
        <v>5739</v>
      </c>
      <c r="B2050" t="s">
        <v>37</v>
      </c>
      <c r="C2050" s="14" t="s">
        <v>1439</v>
      </c>
      <c r="D2050" t="s">
        <v>581</v>
      </c>
      <c r="E2050" t="str">
        <f t="shared" si="31"/>
        <v xml:space="preserve">Mr. Kennedy Morgan </v>
      </c>
    </row>
    <row r="2051" spans="1:5" x14ac:dyDescent="0.25">
      <c r="A2051" s="14" t="s">
        <v>5740</v>
      </c>
      <c r="B2051" t="s">
        <v>37</v>
      </c>
      <c r="C2051" s="14" t="s">
        <v>1813</v>
      </c>
      <c r="D2051" t="s">
        <v>2860</v>
      </c>
      <c r="E2051" t="str">
        <f t="shared" ref="E2051:E2114" si="32">CONCATENATE(B2051," ",C2051," ",D2051," ")</f>
        <v xml:space="preserve">Mr. Condon Patrick J. </v>
      </c>
    </row>
    <row r="2052" spans="1:5" x14ac:dyDescent="0.25">
      <c r="A2052" s="14" t="s">
        <v>5741</v>
      </c>
      <c r="B2052" t="s">
        <v>37</v>
      </c>
      <c r="C2052" s="14" t="s">
        <v>2332</v>
      </c>
      <c r="D2052" t="s">
        <v>2333</v>
      </c>
      <c r="E2052" t="str">
        <f t="shared" si="32"/>
        <v xml:space="preserve">Mr. Chepkwony Frankline </v>
      </c>
    </row>
    <row r="2053" spans="1:5" x14ac:dyDescent="0.25">
      <c r="A2053" s="14" t="s">
        <v>5742</v>
      </c>
      <c r="B2053" t="s">
        <v>34</v>
      </c>
      <c r="C2053" s="14" t="s">
        <v>957</v>
      </c>
      <c r="D2053" t="s">
        <v>3549</v>
      </c>
      <c r="E2053" t="str">
        <f t="shared" si="32"/>
        <v xml:space="preserve">Ms. Rodriguez Laura T. </v>
      </c>
    </row>
    <row r="2054" spans="1:5" x14ac:dyDescent="0.25">
      <c r="A2054" s="14" t="s">
        <v>5743</v>
      </c>
      <c r="B2054" t="s">
        <v>34</v>
      </c>
      <c r="C2054" s="14" t="s">
        <v>2334</v>
      </c>
      <c r="D2054" t="s">
        <v>2335</v>
      </c>
      <c r="E2054" t="str">
        <f t="shared" si="32"/>
        <v xml:space="preserve">Ms. Szynkarczuk Natalia </v>
      </c>
    </row>
    <row r="2055" spans="1:5" x14ac:dyDescent="0.25">
      <c r="A2055" s="14" t="s">
        <v>5744</v>
      </c>
      <c r="B2055" t="s">
        <v>34</v>
      </c>
      <c r="C2055" s="14" t="s">
        <v>2336</v>
      </c>
      <c r="D2055" t="s">
        <v>3550</v>
      </c>
      <c r="E2055" t="str">
        <f t="shared" si="32"/>
        <v xml:space="preserve">Ms. Brill Jennifer L. </v>
      </c>
    </row>
    <row r="2056" spans="1:5" x14ac:dyDescent="0.25">
      <c r="A2056" s="14" t="s">
        <v>5745</v>
      </c>
      <c r="B2056" t="s">
        <v>34</v>
      </c>
      <c r="C2056" s="14" t="s">
        <v>742</v>
      </c>
      <c r="D2056" t="s">
        <v>53</v>
      </c>
      <c r="E2056" t="str">
        <f t="shared" si="32"/>
        <v xml:space="preserve">Ms. Adams Brooke </v>
      </c>
    </row>
    <row r="2057" spans="1:5" x14ac:dyDescent="0.25">
      <c r="A2057" s="14" t="s">
        <v>5746</v>
      </c>
      <c r="B2057" t="s">
        <v>37</v>
      </c>
      <c r="C2057" s="14" t="s">
        <v>2337</v>
      </c>
      <c r="D2057" t="s">
        <v>3551</v>
      </c>
      <c r="E2057" t="str">
        <f t="shared" si="32"/>
        <v xml:space="preserve">Mr. Nunn Jeremy M </v>
      </c>
    </row>
    <row r="2058" spans="1:5" x14ac:dyDescent="0.25">
      <c r="A2058" s="14" t="s">
        <v>5747</v>
      </c>
      <c r="B2058" t="s">
        <v>34</v>
      </c>
      <c r="C2058" s="14" t="s">
        <v>2338</v>
      </c>
      <c r="D2058" t="s">
        <v>3552</v>
      </c>
      <c r="E2058" t="str">
        <f t="shared" si="32"/>
        <v xml:space="preserve">Ms. Blair Megan L. </v>
      </c>
    </row>
    <row r="2059" spans="1:5" x14ac:dyDescent="0.25">
      <c r="A2059" s="14" t="s">
        <v>5748</v>
      </c>
      <c r="B2059" t="s">
        <v>37</v>
      </c>
      <c r="C2059" s="14" t="s">
        <v>2339</v>
      </c>
      <c r="D2059" t="s">
        <v>512</v>
      </c>
      <c r="E2059" t="str">
        <f t="shared" si="32"/>
        <v xml:space="preserve">Mr. Sharkey Bryan </v>
      </c>
    </row>
    <row r="2060" spans="1:5" x14ac:dyDescent="0.25">
      <c r="A2060" s="14" t="s">
        <v>5749</v>
      </c>
      <c r="B2060" t="s">
        <v>34</v>
      </c>
      <c r="C2060" s="14" t="s">
        <v>2340</v>
      </c>
      <c r="D2060" t="s">
        <v>2341</v>
      </c>
      <c r="E2060" t="str">
        <f t="shared" si="32"/>
        <v xml:space="preserve">Ms. Scalard Marny </v>
      </c>
    </row>
    <row r="2061" spans="1:5" x14ac:dyDescent="0.25">
      <c r="A2061" s="14" t="s">
        <v>5750</v>
      </c>
      <c r="B2061" t="s">
        <v>37</v>
      </c>
      <c r="C2061" s="14" t="s">
        <v>2342</v>
      </c>
      <c r="D2061" t="s">
        <v>1222</v>
      </c>
      <c r="E2061" t="str">
        <f t="shared" si="32"/>
        <v xml:space="preserve">Mr. Burget Marc </v>
      </c>
    </row>
    <row r="2062" spans="1:5" x14ac:dyDescent="0.25">
      <c r="A2062" s="14" t="s">
        <v>5751</v>
      </c>
      <c r="B2062" t="s">
        <v>37</v>
      </c>
      <c r="C2062" s="14" t="s">
        <v>2343</v>
      </c>
      <c r="D2062" t="s">
        <v>3553</v>
      </c>
      <c r="E2062" t="str">
        <f t="shared" si="32"/>
        <v xml:space="preserve">Mr. English Benjamin L </v>
      </c>
    </row>
    <row r="2063" spans="1:5" x14ac:dyDescent="0.25">
      <c r="A2063" s="14" t="s">
        <v>5752</v>
      </c>
      <c r="B2063" t="s">
        <v>37</v>
      </c>
      <c r="C2063" s="14" t="s">
        <v>2344</v>
      </c>
      <c r="D2063" t="s">
        <v>3554</v>
      </c>
      <c r="E2063" t="str">
        <f t="shared" si="32"/>
        <v xml:space="preserve">Mr. Hampton Rob G </v>
      </c>
    </row>
    <row r="2064" spans="1:5" x14ac:dyDescent="0.25">
      <c r="A2064" s="14" t="s">
        <v>5753</v>
      </c>
      <c r="B2064" t="s">
        <v>34</v>
      </c>
      <c r="C2064" s="14" t="s">
        <v>1686</v>
      </c>
      <c r="D2064" t="s">
        <v>3555</v>
      </c>
      <c r="E2064" t="str">
        <f t="shared" si="32"/>
        <v xml:space="preserve">Ms. Flynn Stefanie A </v>
      </c>
    </row>
    <row r="2065" spans="1:5" x14ac:dyDescent="0.25">
      <c r="A2065" s="14" t="s">
        <v>5754</v>
      </c>
      <c r="B2065" t="s">
        <v>34</v>
      </c>
      <c r="C2065" s="14" t="s">
        <v>786</v>
      </c>
      <c r="D2065" t="s">
        <v>83</v>
      </c>
      <c r="E2065" t="str">
        <f t="shared" si="32"/>
        <v xml:space="preserve">Ms. Knast Stephanie </v>
      </c>
    </row>
    <row r="2066" spans="1:5" x14ac:dyDescent="0.25">
      <c r="A2066" s="14" t="s">
        <v>5755</v>
      </c>
      <c r="B2066" t="s">
        <v>34</v>
      </c>
      <c r="C2066" s="14" t="s">
        <v>2345</v>
      </c>
      <c r="D2066" t="s">
        <v>3556</v>
      </c>
      <c r="E2066" t="str">
        <f t="shared" si="32"/>
        <v xml:space="preserve">Ms. Lucas Caroline F. </v>
      </c>
    </row>
    <row r="2067" spans="1:5" x14ac:dyDescent="0.25">
      <c r="A2067" s="14" t="s">
        <v>5756</v>
      </c>
      <c r="B2067" t="s">
        <v>34</v>
      </c>
      <c r="C2067" s="14" t="s">
        <v>113</v>
      </c>
      <c r="D2067" t="s">
        <v>3557</v>
      </c>
      <c r="E2067" t="str">
        <f t="shared" si="32"/>
        <v xml:space="preserve">Ms. Thomas Julia J. </v>
      </c>
    </row>
    <row r="2068" spans="1:5" x14ac:dyDescent="0.25">
      <c r="A2068" s="14" t="s">
        <v>5757</v>
      </c>
      <c r="B2068" t="s">
        <v>37</v>
      </c>
      <c r="C2068" s="14" t="s">
        <v>2346</v>
      </c>
      <c r="D2068" t="s">
        <v>352</v>
      </c>
      <c r="E2068" t="str">
        <f t="shared" si="32"/>
        <v xml:space="preserve">Mr. Cherewatti Jack </v>
      </c>
    </row>
    <row r="2069" spans="1:5" x14ac:dyDescent="0.25">
      <c r="A2069" s="14" t="s">
        <v>5758</v>
      </c>
      <c r="B2069" t="s">
        <v>37</v>
      </c>
      <c r="C2069" s="14" t="s">
        <v>2347</v>
      </c>
      <c r="D2069" t="s">
        <v>2348</v>
      </c>
      <c r="E2069" t="str">
        <f t="shared" si="32"/>
        <v xml:space="preserve">Mr. Olle Bernat </v>
      </c>
    </row>
    <row r="2070" spans="1:5" x14ac:dyDescent="0.25">
      <c r="A2070" s="14" t="s">
        <v>5759</v>
      </c>
      <c r="B2070" t="s">
        <v>37</v>
      </c>
      <c r="C2070" s="14" t="s">
        <v>2349</v>
      </c>
      <c r="D2070" t="s">
        <v>2350</v>
      </c>
      <c r="E2070" t="str">
        <f t="shared" si="32"/>
        <v xml:space="preserve">Mr. Hamsi Hicham </v>
      </c>
    </row>
    <row r="2071" spans="1:5" x14ac:dyDescent="0.25">
      <c r="A2071" s="14" t="s">
        <v>5760</v>
      </c>
      <c r="B2071" t="s">
        <v>34</v>
      </c>
      <c r="C2071" s="14" t="s">
        <v>2351</v>
      </c>
      <c r="D2071" t="s">
        <v>341</v>
      </c>
      <c r="E2071" t="str">
        <f t="shared" si="32"/>
        <v xml:space="preserve">Ms. Finnegan Sarah </v>
      </c>
    </row>
    <row r="2072" spans="1:5" x14ac:dyDescent="0.25">
      <c r="A2072" s="14" t="s">
        <v>5761</v>
      </c>
      <c r="B2072" t="s">
        <v>37</v>
      </c>
      <c r="C2072" s="14" t="s">
        <v>360</v>
      </c>
      <c r="D2072" t="s">
        <v>2708</v>
      </c>
      <c r="E2072" t="str">
        <f t="shared" si="32"/>
        <v xml:space="preserve">Mr. Walsh Anthony S </v>
      </c>
    </row>
    <row r="2073" spans="1:5" x14ac:dyDescent="0.25">
      <c r="A2073" s="14" t="s">
        <v>5762</v>
      </c>
      <c r="B2073" t="s">
        <v>34</v>
      </c>
      <c r="C2073" s="14" t="s">
        <v>2352</v>
      </c>
      <c r="D2073" t="s">
        <v>2353</v>
      </c>
      <c r="E2073" t="str">
        <f t="shared" si="32"/>
        <v xml:space="preserve">Ms. Villa Elisabetta </v>
      </c>
    </row>
    <row r="2074" spans="1:5" x14ac:dyDescent="0.25">
      <c r="A2074" s="14" t="s">
        <v>5763</v>
      </c>
      <c r="B2074" t="s">
        <v>37</v>
      </c>
      <c r="C2074" s="14" t="s">
        <v>2354</v>
      </c>
      <c r="D2074" t="s">
        <v>3558</v>
      </c>
      <c r="E2074" t="str">
        <f t="shared" si="32"/>
        <v xml:space="preserve">Mr. Cable Trevor N. </v>
      </c>
    </row>
    <row r="2075" spans="1:5" x14ac:dyDescent="0.25">
      <c r="A2075" s="14" t="s">
        <v>5764</v>
      </c>
      <c r="B2075" t="s">
        <v>34</v>
      </c>
      <c r="C2075" s="14" t="s">
        <v>2355</v>
      </c>
      <c r="D2075" t="s">
        <v>478</v>
      </c>
      <c r="E2075" t="str">
        <f t="shared" si="32"/>
        <v xml:space="preserve">Ms. Eiring Nancy </v>
      </c>
    </row>
    <row r="2076" spans="1:5" x14ac:dyDescent="0.25">
      <c r="A2076" s="14" t="s">
        <v>5765</v>
      </c>
      <c r="B2076" t="s">
        <v>34</v>
      </c>
      <c r="C2076" s="14" t="s">
        <v>2218</v>
      </c>
      <c r="D2076" t="s">
        <v>3559</v>
      </c>
      <c r="E2076" t="str">
        <f t="shared" si="32"/>
        <v xml:space="preserve">Ms. Connor Allison R. </v>
      </c>
    </row>
    <row r="2077" spans="1:5" x14ac:dyDescent="0.25">
      <c r="A2077" s="14" t="s">
        <v>5766</v>
      </c>
      <c r="B2077" t="s">
        <v>37</v>
      </c>
      <c r="C2077" s="14" t="s">
        <v>2356</v>
      </c>
      <c r="D2077" t="s">
        <v>3427</v>
      </c>
      <c r="E2077" t="str">
        <f t="shared" si="32"/>
        <v xml:space="preserve">Mr. Friedman Robert J. </v>
      </c>
    </row>
    <row r="2078" spans="1:5" x14ac:dyDescent="0.25">
      <c r="A2078" s="14" t="s">
        <v>5767</v>
      </c>
      <c r="B2078" t="s">
        <v>37</v>
      </c>
      <c r="C2078" s="14" t="s">
        <v>2357</v>
      </c>
      <c r="D2078" t="s">
        <v>191</v>
      </c>
      <c r="E2078" t="str">
        <f t="shared" si="32"/>
        <v xml:space="preserve">Mr. Croker Nicholas </v>
      </c>
    </row>
    <row r="2079" spans="1:5" x14ac:dyDescent="0.25">
      <c r="A2079" s="14" t="s">
        <v>5768</v>
      </c>
      <c r="B2079" t="s">
        <v>37</v>
      </c>
      <c r="C2079" s="14" t="s">
        <v>2358</v>
      </c>
      <c r="D2079" t="s">
        <v>2908</v>
      </c>
      <c r="E2079" t="str">
        <f t="shared" si="32"/>
        <v xml:space="preserve">Mr. Beganics Kevin L </v>
      </c>
    </row>
    <row r="2080" spans="1:5" x14ac:dyDescent="0.25">
      <c r="A2080" s="14" t="s">
        <v>5769</v>
      </c>
      <c r="B2080" t="s">
        <v>37</v>
      </c>
      <c r="C2080" s="14" t="s">
        <v>2359</v>
      </c>
      <c r="D2080" t="s">
        <v>512</v>
      </c>
      <c r="E2080" t="str">
        <f t="shared" si="32"/>
        <v xml:space="preserve">Mr. Huberty Bryan </v>
      </c>
    </row>
    <row r="2081" spans="1:5" x14ac:dyDescent="0.25">
      <c r="A2081" s="14" t="s">
        <v>5770</v>
      </c>
      <c r="B2081" t="s">
        <v>34</v>
      </c>
      <c r="C2081" s="14" t="s">
        <v>1165</v>
      </c>
      <c r="D2081" t="s">
        <v>3560</v>
      </c>
      <c r="E2081" t="str">
        <f t="shared" si="32"/>
        <v xml:space="preserve">Ms. Jacobs Janae N. </v>
      </c>
    </row>
    <row r="2082" spans="1:5" x14ac:dyDescent="0.25">
      <c r="A2082" s="14" t="s">
        <v>5771</v>
      </c>
      <c r="B2082" t="s">
        <v>34</v>
      </c>
      <c r="C2082" s="14" t="s">
        <v>2360</v>
      </c>
      <c r="D2082" t="s">
        <v>1511</v>
      </c>
      <c r="E2082" t="str">
        <f t="shared" si="32"/>
        <v xml:space="preserve">Ms. Hazlehurst Audrey </v>
      </c>
    </row>
    <row r="2083" spans="1:5" x14ac:dyDescent="0.25">
      <c r="A2083" s="14" t="s">
        <v>5772</v>
      </c>
      <c r="B2083" t="s">
        <v>34</v>
      </c>
      <c r="C2083" s="14" t="s">
        <v>2361</v>
      </c>
      <c r="D2083" t="s">
        <v>783</v>
      </c>
      <c r="E2083" t="str">
        <f t="shared" si="32"/>
        <v xml:space="preserve">Ms. Marin Laura </v>
      </c>
    </row>
    <row r="2084" spans="1:5" x14ac:dyDescent="0.25">
      <c r="A2084" s="14" t="s">
        <v>5773</v>
      </c>
      <c r="B2084" t="s">
        <v>34</v>
      </c>
      <c r="C2084" s="14" t="s">
        <v>2362</v>
      </c>
      <c r="D2084" t="s">
        <v>3561</v>
      </c>
      <c r="E2084" t="str">
        <f t="shared" si="32"/>
        <v xml:space="preserve">Ms. Dear Nicole F </v>
      </c>
    </row>
    <row r="2085" spans="1:5" x14ac:dyDescent="0.25">
      <c r="A2085" s="14" t="s">
        <v>5774</v>
      </c>
      <c r="B2085" t="s">
        <v>34</v>
      </c>
      <c r="C2085" s="14" t="s">
        <v>2363</v>
      </c>
      <c r="D2085" t="s">
        <v>3562</v>
      </c>
      <c r="E2085" t="str">
        <f t="shared" si="32"/>
        <v xml:space="preserve">Ms. Lederer Krista L </v>
      </c>
    </row>
    <row r="2086" spans="1:5" x14ac:dyDescent="0.25">
      <c r="A2086" s="14" t="s">
        <v>5775</v>
      </c>
      <c r="B2086" t="s">
        <v>34</v>
      </c>
      <c r="C2086" s="14" t="s">
        <v>2364</v>
      </c>
      <c r="D2086" t="s">
        <v>682</v>
      </c>
      <c r="E2086" t="str">
        <f t="shared" si="32"/>
        <v xml:space="preserve">Ms. Robson Denise </v>
      </c>
    </row>
    <row r="2087" spans="1:5" x14ac:dyDescent="0.25">
      <c r="A2087" s="14" t="s">
        <v>5776</v>
      </c>
      <c r="B2087" t="s">
        <v>37</v>
      </c>
      <c r="C2087" s="14" t="s">
        <v>2365</v>
      </c>
      <c r="D2087" t="s">
        <v>945</v>
      </c>
      <c r="E2087" t="str">
        <f t="shared" si="32"/>
        <v xml:space="preserve">Mr. Galvan Ariel </v>
      </c>
    </row>
    <row r="2088" spans="1:5" x14ac:dyDescent="0.25">
      <c r="A2088" s="14" t="s">
        <v>5777</v>
      </c>
      <c r="B2088" t="s">
        <v>37</v>
      </c>
      <c r="C2088" s="14" t="s">
        <v>360</v>
      </c>
      <c r="D2088" t="s">
        <v>399</v>
      </c>
      <c r="E2088" t="str">
        <f t="shared" si="32"/>
        <v xml:space="preserve">Mr. Walsh Jeremy </v>
      </c>
    </row>
    <row r="2089" spans="1:5" x14ac:dyDescent="0.25">
      <c r="A2089" s="14" t="s">
        <v>5778</v>
      </c>
      <c r="B2089" t="s">
        <v>34</v>
      </c>
      <c r="C2089" s="14" t="s">
        <v>2366</v>
      </c>
      <c r="D2089" t="s">
        <v>2367</v>
      </c>
      <c r="E2089" t="str">
        <f t="shared" si="32"/>
        <v xml:space="preserve">Ms. Teeuwen Rosalie </v>
      </c>
    </row>
    <row r="2090" spans="1:5" x14ac:dyDescent="0.25">
      <c r="A2090" s="14" t="s">
        <v>5779</v>
      </c>
      <c r="B2090" t="s">
        <v>37</v>
      </c>
      <c r="C2090" s="14" t="s">
        <v>2368</v>
      </c>
      <c r="D2090" t="s">
        <v>307</v>
      </c>
      <c r="E2090" t="str">
        <f t="shared" si="32"/>
        <v xml:space="preserve">Mr. List Jay </v>
      </c>
    </row>
    <row r="2091" spans="1:5" x14ac:dyDescent="0.25">
      <c r="A2091" s="14" t="s">
        <v>5780</v>
      </c>
      <c r="B2091" t="s">
        <v>37</v>
      </c>
      <c r="C2091" s="14" t="s">
        <v>2369</v>
      </c>
      <c r="D2091" t="s">
        <v>2370</v>
      </c>
      <c r="E2091" t="str">
        <f t="shared" si="32"/>
        <v xml:space="preserve">Mr. Shafar Vitaliy </v>
      </c>
    </row>
    <row r="2092" spans="1:5" x14ac:dyDescent="0.25">
      <c r="A2092" s="14" t="s">
        <v>5781</v>
      </c>
      <c r="B2092" t="s">
        <v>37</v>
      </c>
      <c r="C2092" s="14" t="s">
        <v>2371</v>
      </c>
      <c r="D2092" t="s">
        <v>3563</v>
      </c>
      <c r="E2092" t="str">
        <f t="shared" si="32"/>
        <v xml:space="preserve">Mr. Copenhaver Benjamin W. </v>
      </c>
    </row>
    <row r="2093" spans="1:5" x14ac:dyDescent="0.25">
      <c r="A2093" s="14" t="s">
        <v>5782</v>
      </c>
      <c r="B2093" t="s">
        <v>37</v>
      </c>
      <c r="C2093" s="14" t="s">
        <v>2372</v>
      </c>
      <c r="D2093" t="s">
        <v>271</v>
      </c>
      <c r="E2093" t="str">
        <f t="shared" si="32"/>
        <v xml:space="preserve">Mr. Stump Jesse </v>
      </c>
    </row>
    <row r="2094" spans="1:5" x14ac:dyDescent="0.25">
      <c r="A2094" s="14" t="s">
        <v>5783</v>
      </c>
      <c r="B2094" t="s">
        <v>37</v>
      </c>
      <c r="C2094" s="14" t="s">
        <v>2373</v>
      </c>
      <c r="D2094" t="s">
        <v>210</v>
      </c>
      <c r="E2094" t="str">
        <f t="shared" si="32"/>
        <v xml:space="preserve">Mr. Wehrman Mark </v>
      </c>
    </row>
    <row r="2095" spans="1:5" x14ac:dyDescent="0.25">
      <c r="A2095" s="14" t="s">
        <v>5784</v>
      </c>
      <c r="B2095" t="s">
        <v>34</v>
      </c>
      <c r="C2095" s="14" t="s">
        <v>2374</v>
      </c>
      <c r="D2095" t="s">
        <v>693</v>
      </c>
      <c r="E2095" t="str">
        <f t="shared" si="32"/>
        <v xml:space="preserve">Ms. Sischo Lauren </v>
      </c>
    </row>
    <row r="2096" spans="1:5" x14ac:dyDescent="0.25">
      <c r="A2096" s="14" t="s">
        <v>5785</v>
      </c>
      <c r="B2096" t="s">
        <v>37</v>
      </c>
      <c r="C2096" s="14" t="s">
        <v>2375</v>
      </c>
      <c r="D2096" t="s">
        <v>691</v>
      </c>
      <c r="E2096" t="str">
        <f t="shared" si="32"/>
        <v xml:space="preserve">Mr. Fonti Massimiliano </v>
      </c>
    </row>
    <row r="2097" spans="1:5" x14ac:dyDescent="0.25">
      <c r="A2097" s="14" t="s">
        <v>5786</v>
      </c>
      <c r="B2097" t="s">
        <v>37</v>
      </c>
      <c r="C2097" s="14" t="s">
        <v>2376</v>
      </c>
      <c r="D2097" t="s">
        <v>1011</v>
      </c>
      <c r="E2097" t="str">
        <f t="shared" si="32"/>
        <v xml:space="preserve">Mr. Merlis Josh </v>
      </c>
    </row>
    <row r="2098" spans="1:5" x14ac:dyDescent="0.25">
      <c r="A2098" s="14" t="s">
        <v>5787</v>
      </c>
      <c r="B2098" t="s">
        <v>37</v>
      </c>
      <c r="C2098" s="14" t="s">
        <v>2377</v>
      </c>
      <c r="D2098" t="s">
        <v>2378</v>
      </c>
      <c r="E2098" t="str">
        <f t="shared" si="32"/>
        <v xml:space="preserve">Mr. Hasegawa Kiyokatsu </v>
      </c>
    </row>
    <row r="2099" spans="1:5" x14ac:dyDescent="0.25">
      <c r="A2099" s="14" t="s">
        <v>5788</v>
      </c>
      <c r="B2099" t="s">
        <v>34</v>
      </c>
      <c r="C2099" s="14" t="s">
        <v>2379</v>
      </c>
      <c r="D2099" t="s">
        <v>3320</v>
      </c>
      <c r="E2099" t="str">
        <f t="shared" si="32"/>
        <v xml:space="preserve">Ms. Haselden Amanda L </v>
      </c>
    </row>
    <row r="2100" spans="1:5" x14ac:dyDescent="0.25">
      <c r="A2100" s="14" t="s">
        <v>5789</v>
      </c>
      <c r="B2100" t="s">
        <v>37</v>
      </c>
      <c r="C2100" s="14" t="s">
        <v>2380</v>
      </c>
      <c r="D2100" t="s">
        <v>38</v>
      </c>
      <c r="E2100" t="str">
        <f t="shared" si="32"/>
        <v xml:space="preserve">Mr. Simonson Matthew </v>
      </c>
    </row>
    <row r="2101" spans="1:5" x14ac:dyDescent="0.25">
      <c r="A2101" s="14" t="s">
        <v>5790</v>
      </c>
      <c r="B2101" t="s">
        <v>34</v>
      </c>
      <c r="C2101" s="14" t="s">
        <v>2381</v>
      </c>
      <c r="D2101" t="s">
        <v>3564</v>
      </c>
      <c r="E2101" t="str">
        <f t="shared" si="32"/>
        <v xml:space="preserve">Ms. Montag Julia M </v>
      </c>
    </row>
    <row r="2102" spans="1:5" x14ac:dyDescent="0.25">
      <c r="A2102" s="14" t="s">
        <v>5791</v>
      </c>
      <c r="B2102" t="s">
        <v>34</v>
      </c>
      <c r="C2102" s="14" t="s">
        <v>2382</v>
      </c>
      <c r="D2102" t="s">
        <v>2383</v>
      </c>
      <c r="E2102" t="str">
        <f t="shared" si="32"/>
        <v xml:space="preserve">Ms. Deroian Rhea </v>
      </c>
    </row>
    <row r="2103" spans="1:5" x14ac:dyDescent="0.25">
      <c r="A2103" s="14" t="s">
        <v>5792</v>
      </c>
      <c r="B2103" t="s">
        <v>37</v>
      </c>
      <c r="C2103" s="14" t="s">
        <v>1964</v>
      </c>
      <c r="D2103" t="s">
        <v>882</v>
      </c>
      <c r="E2103" t="str">
        <f t="shared" si="32"/>
        <v xml:space="preserve">Mr. Goetz Justin </v>
      </c>
    </row>
    <row r="2104" spans="1:5" x14ac:dyDescent="0.25">
      <c r="A2104" s="14" t="s">
        <v>5793</v>
      </c>
      <c r="B2104" t="s">
        <v>37</v>
      </c>
      <c r="C2104" s="14" t="s">
        <v>768</v>
      </c>
      <c r="D2104" t="s">
        <v>3565</v>
      </c>
      <c r="E2104" t="str">
        <f t="shared" si="32"/>
        <v xml:space="preserve">Mr. Brady Shamus M. </v>
      </c>
    </row>
    <row r="2105" spans="1:5" x14ac:dyDescent="0.25">
      <c r="A2105" s="14" t="s">
        <v>5794</v>
      </c>
      <c r="B2105" t="s">
        <v>37</v>
      </c>
      <c r="C2105" s="14" t="s">
        <v>50</v>
      </c>
      <c r="D2105" t="s">
        <v>575</v>
      </c>
      <c r="E2105" t="str">
        <f t="shared" si="32"/>
        <v xml:space="preserve">Mr. Moran Mike </v>
      </c>
    </row>
    <row r="2106" spans="1:5" x14ac:dyDescent="0.25">
      <c r="A2106" s="14" t="s">
        <v>5795</v>
      </c>
      <c r="B2106" t="s">
        <v>34</v>
      </c>
      <c r="C2106" s="14" t="s">
        <v>2384</v>
      </c>
      <c r="D2106" t="s">
        <v>3566</v>
      </c>
      <c r="E2106" t="str">
        <f t="shared" si="32"/>
        <v xml:space="preserve">Ms. Strickler Mary Beth </v>
      </c>
    </row>
    <row r="2107" spans="1:5" x14ac:dyDescent="0.25">
      <c r="A2107" s="14" t="s">
        <v>5796</v>
      </c>
      <c r="B2107" t="s">
        <v>34</v>
      </c>
      <c r="C2107" s="14" t="s">
        <v>115</v>
      </c>
      <c r="D2107" t="s">
        <v>455</v>
      </c>
      <c r="E2107" t="str">
        <f t="shared" si="32"/>
        <v xml:space="preserve">Ms. Simone Erin </v>
      </c>
    </row>
    <row r="2108" spans="1:5" x14ac:dyDescent="0.25">
      <c r="A2108" s="14" t="s">
        <v>5797</v>
      </c>
      <c r="B2108" t="s">
        <v>34</v>
      </c>
      <c r="C2108" s="14" t="s">
        <v>2614</v>
      </c>
      <c r="D2108" t="s">
        <v>2385</v>
      </c>
      <c r="E2108" t="str">
        <f t="shared" si="32"/>
        <v xml:space="preserve">Ms. Von Rock Hallie </v>
      </c>
    </row>
    <row r="2109" spans="1:5" x14ac:dyDescent="0.25">
      <c r="A2109" s="14" t="s">
        <v>5798</v>
      </c>
      <c r="B2109" t="s">
        <v>34</v>
      </c>
      <c r="C2109" s="14" t="s">
        <v>2386</v>
      </c>
      <c r="D2109" t="s">
        <v>3567</v>
      </c>
      <c r="E2109" t="str">
        <f t="shared" si="32"/>
        <v xml:space="preserve">Ms. Woodard Paige P </v>
      </c>
    </row>
    <row r="2110" spans="1:5" x14ac:dyDescent="0.25">
      <c r="A2110" s="14" t="s">
        <v>5799</v>
      </c>
      <c r="B2110" t="s">
        <v>34</v>
      </c>
      <c r="C2110" s="14" t="s">
        <v>716</v>
      </c>
      <c r="D2110" t="s">
        <v>2387</v>
      </c>
      <c r="E2110" t="str">
        <f t="shared" si="32"/>
        <v xml:space="preserve">Ms. Li Ji </v>
      </c>
    </row>
    <row r="2111" spans="1:5" x14ac:dyDescent="0.25">
      <c r="A2111" s="14" t="s">
        <v>5800</v>
      </c>
      <c r="B2111" t="s">
        <v>34</v>
      </c>
      <c r="C2111" s="14" t="s">
        <v>2388</v>
      </c>
      <c r="D2111" t="s">
        <v>3568</v>
      </c>
      <c r="E2111" t="str">
        <f t="shared" si="32"/>
        <v xml:space="preserve">Ms. Sinda Carissa A </v>
      </c>
    </row>
    <row r="2112" spans="1:5" x14ac:dyDescent="0.25">
      <c r="A2112" s="14" t="s">
        <v>5801</v>
      </c>
      <c r="B2112" t="s">
        <v>34</v>
      </c>
      <c r="C2112" s="14" t="s">
        <v>2389</v>
      </c>
      <c r="D2112" t="s">
        <v>2390</v>
      </c>
      <c r="E2112" t="str">
        <f t="shared" si="32"/>
        <v xml:space="preserve">Ms. Rydland Mona </v>
      </c>
    </row>
    <row r="2113" spans="1:5" x14ac:dyDescent="0.25">
      <c r="A2113" s="14" t="s">
        <v>5802</v>
      </c>
      <c r="B2113" t="s">
        <v>34</v>
      </c>
      <c r="C2113" s="14" t="s">
        <v>2391</v>
      </c>
      <c r="D2113" t="s">
        <v>3569</v>
      </c>
      <c r="E2113" t="str">
        <f t="shared" si="32"/>
        <v xml:space="preserve">Ms. Vespa Kristin R. </v>
      </c>
    </row>
    <row r="2114" spans="1:5" x14ac:dyDescent="0.25">
      <c r="A2114" s="14" t="s">
        <v>5803</v>
      </c>
      <c r="B2114" t="s">
        <v>34</v>
      </c>
      <c r="C2114" s="14" t="s">
        <v>2392</v>
      </c>
      <c r="D2114" t="s">
        <v>837</v>
      </c>
      <c r="E2114" t="str">
        <f t="shared" si="32"/>
        <v xml:space="preserve">Ms. Meadows Beth </v>
      </c>
    </row>
    <row r="2115" spans="1:5" x14ac:dyDescent="0.25">
      <c r="A2115" s="14" t="s">
        <v>5804</v>
      </c>
      <c r="B2115" t="s">
        <v>34</v>
      </c>
      <c r="C2115" s="14" t="s">
        <v>2393</v>
      </c>
      <c r="D2115" t="s">
        <v>401</v>
      </c>
      <c r="E2115" t="str">
        <f t="shared" ref="E2115:E2178" si="33">CONCATENATE(B2115," ",C2115," ",D2115," ")</f>
        <v xml:space="preserve">Ms. Toppen Allison </v>
      </c>
    </row>
    <row r="2116" spans="1:5" x14ac:dyDescent="0.25">
      <c r="A2116" s="14" t="s">
        <v>5805</v>
      </c>
      <c r="B2116" t="s">
        <v>34</v>
      </c>
      <c r="C2116" s="14" t="s">
        <v>2394</v>
      </c>
      <c r="D2116" t="s">
        <v>3099</v>
      </c>
      <c r="E2116" t="str">
        <f t="shared" si="33"/>
        <v xml:space="preserve">Ms. Ermer Ashley E </v>
      </c>
    </row>
    <row r="2117" spans="1:5" x14ac:dyDescent="0.25">
      <c r="A2117" s="14" t="s">
        <v>5806</v>
      </c>
      <c r="B2117" t="s">
        <v>34</v>
      </c>
      <c r="C2117" s="14" t="s">
        <v>2395</v>
      </c>
      <c r="D2117" t="s">
        <v>3570</v>
      </c>
      <c r="E2117" t="str">
        <f t="shared" si="33"/>
        <v xml:space="preserve">Ms. Dionne Hilary K. </v>
      </c>
    </row>
    <row r="2118" spans="1:5" x14ac:dyDescent="0.25">
      <c r="A2118" s="14" t="s">
        <v>5807</v>
      </c>
      <c r="B2118" t="s">
        <v>34</v>
      </c>
      <c r="C2118" s="14" t="s">
        <v>2396</v>
      </c>
      <c r="D2118" t="s">
        <v>2397</v>
      </c>
      <c r="E2118" t="str">
        <f t="shared" si="33"/>
        <v xml:space="preserve">Ms. Stasulli Dominique </v>
      </c>
    </row>
    <row r="2119" spans="1:5" x14ac:dyDescent="0.25">
      <c r="A2119" s="14" t="s">
        <v>5808</v>
      </c>
      <c r="B2119" t="s">
        <v>37</v>
      </c>
      <c r="C2119" s="14" t="s">
        <v>2398</v>
      </c>
      <c r="D2119" t="s">
        <v>3571</v>
      </c>
      <c r="E2119" t="str">
        <f t="shared" si="33"/>
        <v xml:space="preserve">Mr. Duran Carlos I </v>
      </c>
    </row>
    <row r="2120" spans="1:5" x14ac:dyDescent="0.25">
      <c r="A2120" s="14" t="s">
        <v>5809</v>
      </c>
      <c r="B2120" t="s">
        <v>37</v>
      </c>
      <c r="C2120" s="14" t="s">
        <v>2399</v>
      </c>
      <c r="D2120" t="s">
        <v>38</v>
      </c>
      <c r="E2120" t="str">
        <f t="shared" si="33"/>
        <v xml:space="preserve">Mr. Klundt Matthew </v>
      </c>
    </row>
    <row r="2121" spans="1:5" x14ac:dyDescent="0.25">
      <c r="A2121" s="14" t="s">
        <v>5810</v>
      </c>
      <c r="B2121" t="s">
        <v>34</v>
      </c>
      <c r="C2121" s="14" t="s">
        <v>2400</v>
      </c>
      <c r="D2121" t="s">
        <v>759</v>
      </c>
      <c r="E2121" t="str">
        <f t="shared" si="33"/>
        <v xml:space="preserve">Ms. Waters Kara </v>
      </c>
    </row>
    <row r="2122" spans="1:5" x14ac:dyDescent="0.25">
      <c r="A2122" s="14" t="s">
        <v>5811</v>
      </c>
      <c r="B2122" t="s">
        <v>34</v>
      </c>
      <c r="C2122" s="14" t="s">
        <v>2401</v>
      </c>
      <c r="D2122" t="s">
        <v>3572</v>
      </c>
      <c r="E2122" t="str">
        <f t="shared" si="33"/>
        <v xml:space="preserve">Ms. Rusk Sarah S </v>
      </c>
    </row>
    <row r="2123" spans="1:5" x14ac:dyDescent="0.25">
      <c r="A2123" s="14" t="s">
        <v>5812</v>
      </c>
      <c r="B2123" t="s">
        <v>34</v>
      </c>
      <c r="C2123" s="14" t="s">
        <v>2402</v>
      </c>
      <c r="D2123" t="s">
        <v>3573</v>
      </c>
      <c r="E2123" t="str">
        <f t="shared" si="33"/>
        <v xml:space="preserve">Ms. Gersbach Shauna R. </v>
      </c>
    </row>
    <row r="2124" spans="1:5" x14ac:dyDescent="0.25">
      <c r="A2124" s="14" t="s">
        <v>5813</v>
      </c>
      <c r="B2124" t="s">
        <v>34</v>
      </c>
      <c r="C2124" s="14" t="s">
        <v>2403</v>
      </c>
      <c r="D2124" t="s">
        <v>3574</v>
      </c>
      <c r="E2124" t="str">
        <f t="shared" si="33"/>
        <v xml:space="preserve">Ms. Taylor-Watson Lindsay J. </v>
      </c>
    </row>
    <row r="2125" spans="1:5" x14ac:dyDescent="0.25">
      <c r="A2125" s="14" t="s">
        <v>5814</v>
      </c>
      <c r="B2125" t="s">
        <v>34</v>
      </c>
      <c r="C2125" s="14" t="s">
        <v>1038</v>
      </c>
      <c r="D2125" t="s">
        <v>3575</v>
      </c>
      <c r="E2125" t="str">
        <f t="shared" si="33"/>
        <v xml:space="preserve">Ms. Crawford Danya A. </v>
      </c>
    </row>
    <row r="2126" spans="1:5" x14ac:dyDescent="0.25">
      <c r="A2126" s="14" t="s">
        <v>5815</v>
      </c>
      <c r="B2126" t="s">
        <v>34</v>
      </c>
      <c r="C2126" s="14" t="s">
        <v>2404</v>
      </c>
      <c r="D2126" t="s">
        <v>2405</v>
      </c>
      <c r="E2126" t="str">
        <f t="shared" si="33"/>
        <v xml:space="preserve">Ms. Levitsky Lorraine </v>
      </c>
    </row>
    <row r="2127" spans="1:5" x14ac:dyDescent="0.25">
      <c r="A2127" s="14" t="s">
        <v>5816</v>
      </c>
      <c r="B2127" t="s">
        <v>34</v>
      </c>
      <c r="C2127" s="14" t="s">
        <v>2406</v>
      </c>
      <c r="D2127" t="s">
        <v>3550</v>
      </c>
      <c r="E2127" t="str">
        <f t="shared" si="33"/>
        <v xml:space="preserve">Ms. Carroll Jennifer L. </v>
      </c>
    </row>
    <row r="2128" spans="1:5" x14ac:dyDescent="0.25">
      <c r="A2128" s="14" t="s">
        <v>5817</v>
      </c>
      <c r="B2128" t="s">
        <v>37</v>
      </c>
      <c r="C2128" s="14" t="s">
        <v>2407</v>
      </c>
      <c r="D2128" t="s">
        <v>3576</v>
      </c>
      <c r="E2128" t="str">
        <f t="shared" si="33"/>
        <v xml:space="preserve">Mr. Campos Jesus Sr. </v>
      </c>
    </row>
    <row r="2129" spans="1:5" x14ac:dyDescent="0.25">
      <c r="A2129" s="14" t="s">
        <v>5818</v>
      </c>
      <c r="B2129" t="s">
        <v>34</v>
      </c>
      <c r="C2129" s="14" t="s">
        <v>2408</v>
      </c>
      <c r="D2129" t="s">
        <v>846</v>
      </c>
      <c r="E2129" t="str">
        <f t="shared" si="33"/>
        <v xml:space="preserve">Ms. Flajslik Kristen </v>
      </c>
    </row>
    <row r="2130" spans="1:5" x14ac:dyDescent="0.25">
      <c r="A2130" s="14" t="s">
        <v>5819</v>
      </c>
      <c r="B2130" t="s">
        <v>34</v>
      </c>
      <c r="C2130" s="14" t="s">
        <v>2409</v>
      </c>
      <c r="D2130" t="s">
        <v>3577</v>
      </c>
      <c r="E2130" t="str">
        <f t="shared" si="33"/>
        <v xml:space="preserve">Ms. Chua Catherine C. </v>
      </c>
    </row>
    <row r="2131" spans="1:5" x14ac:dyDescent="0.25">
      <c r="A2131" s="14" t="s">
        <v>5820</v>
      </c>
      <c r="B2131" t="s">
        <v>34</v>
      </c>
      <c r="C2131" s="14" t="s">
        <v>1113</v>
      </c>
      <c r="D2131" t="s">
        <v>1898</v>
      </c>
      <c r="E2131" t="str">
        <f t="shared" si="33"/>
        <v xml:space="preserve">Ms. Wiltse Paula </v>
      </c>
    </row>
    <row r="2132" spans="1:5" x14ac:dyDescent="0.25">
      <c r="A2132" s="14" t="s">
        <v>5821</v>
      </c>
      <c r="B2132" t="s">
        <v>34</v>
      </c>
      <c r="C2132" s="14" t="s">
        <v>101</v>
      </c>
      <c r="D2132" t="s">
        <v>496</v>
      </c>
      <c r="E2132" t="str">
        <f t="shared" si="33"/>
        <v xml:space="preserve">Ms. Fisher Evan </v>
      </c>
    </row>
    <row r="2133" spans="1:5" x14ac:dyDescent="0.25">
      <c r="A2133" s="14" t="s">
        <v>5822</v>
      </c>
      <c r="B2133" t="s">
        <v>37</v>
      </c>
      <c r="C2133" s="14" t="s">
        <v>2410</v>
      </c>
      <c r="D2133" t="s">
        <v>3578</v>
      </c>
      <c r="E2133" t="str">
        <f t="shared" si="33"/>
        <v xml:space="preserve">Mr. Wilzbacher Nathan J </v>
      </c>
    </row>
    <row r="2134" spans="1:5" x14ac:dyDescent="0.25">
      <c r="A2134" s="14" t="s">
        <v>5823</v>
      </c>
      <c r="B2134" t="s">
        <v>34</v>
      </c>
      <c r="C2134" s="14" t="s">
        <v>2411</v>
      </c>
      <c r="D2134" t="s">
        <v>3544</v>
      </c>
      <c r="E2134" t="str">
        <f t="shared" si="33"/>
        <v xml:space="preserve">Ms. Thayer Ashley M </v>
      </c>
    </row>
    <row r="2135" spans="1:5" x14ac:dyDescent="0.25">
      <c r="A2135" s="14" t="s">
        <v>5824</v>
      </c>
      <c r="B2135" t="s">
        <v>37</v>
      </c>
      <c r="C2135" s="14" t="s">
        <v>2412</v>
      </c>
      <c r="D2135" t="s">
        <v>443</v>
      </c>
      <c r="E2135" t="str">
        <f t="shared" si="33"/>
        <v xml:space="preserve">Mr. Brosseau Jason </v>
      </c>
    </row>
    <row r="2136" spans="1:5" x14ac:dyDescent="0.25">
      <c r="A2136" s="14" t="s">
        <v>5825</v>
      </c>
      <c r="B2136" t="s">
        <v>37</v>
      </c>
      <c r="C2136" s="14" t="s">
        <v>2413</v>
      </c>
      <c r="D2136" t="s">
        <v>1140</v>
      </c>
      <c r="E2136" t="str">
        <f t="shared" si="33"/>
        <v xml:space="preserve">Mr. Phares Marshall </v>
      </c>
    </row>
    <row r="2137" spans="1:5" x14ac:dyDescent="0.25">
      <c r="A2137" s="14" t="s">
        <v>5826</v>
      </c>
      <c r="B2137" t="s">
        <v>37</v>
      </c>
      <c r="C2137" s="14" t="s">
        <v>2296</v>
      </c>
      <c r="D2137" t="s">
        <v>2414</v>
      </c>
      <c r="E2137" t="str">
        <f t="shared" si="33"/>
        <v xml:space="preserve">Mr. Curley Lavar </v>
      </c>
    </row>
    <row r="2138" spans="1:5" x14ac:dyDescent="0.25">
      <c r="A2138" s="14" t="s">
        <v>5827</v>
      </c>
      <c r="B2138" t="s">
        <v>37</v>
      </c>
      <c r="C2138" s="14" t="s">
        <v>1896</v>
      </c>
      <c r="D2138" t="s">
        <v>3579</v>
      </c>
      <c r="E2138" t="str">
        <f t="shared" si="33"/>
        <v xml:space="preserve">Mr. Johnston Charlie T. </v>
      </c>
    </row>
    <row r="2139" spans="1:5" x14ac:dyDescent="0.25">
      <c r="A2139" s="14" t="s">
        <v>5828</v>
      </c>
      <c r="B2139" t="s">
        <v>2823</v>
      </c>
      <c r="C2139" s="14" t="s">
        <v>2415</v>
      </c>
      <c r="D2139" t="s">
        <v>2957</v>
      </c>
      <c r="E2139" t="str">
        <f t="shared" si="33"/>
        <v xml:space="preserve">Mrs Padula .  Lauren </v>
      </c>
    </row>
    <row r="2140" spans="1:5" x14ac:dyDescent="0.25">
      <c r="A2140" s="14" t="s">
        <v>5829</v>
      </c>
      <c r="B2140" t="s">
        <v>37</v>
      </c>
      <c r="C2140" s="14" t="s">
        <v>2416</v>
      </c>
      <c r="D2140" t="s">
        <v>1902</v>
      </c>
      <c r="E2140" t="str">
        <f t="shared" si="33"/>
        <v xml:space="preserve">Mr. Gamirov Arthur </v>
      </c>
    </row>
    <row r="2141" spans="1:5" x14ac:dyDescent="0.25">
      <c r="A2141" s="14" t="s">
        <v>5830</v>
      </c>
      <c r="B2141" t="s">
        <v>37</v>
      </c>
      <c r="C2141" s="14" t="s">
        <v>2417</v>
      </c>
      <c r="D2141" t="s">
        <v>113</v>
      </c>
      <c r="E2141" t="str">
        <f t="shared" si="33"/>
        <v xml:space="preserve">Mr. Briot Thomas </v>
      </c>
    </row>
    <row r="2142" spans="1:5" x14ac:dyDescent="0.25">
      <c r="A2142" s="14" t="s">
        <v>5831</v>
      </c>
      <c r="B2142" t="s">
        <v>34</v>
      </c>
      <c r="C2142" s="14" t="s">
        <v>2615</v>
      </c>
      <c r="D2142" t="s">
        <v>64</v>
      </c>
      <c r="E2142" t="str">
        <f t="shared" si="33"/>
        <v xml:space="preserve">Ms. De Hueck Jennifer </v>
      </c>
    </row>
    <row r="2143" spans="1:5" x14ac:dyDescent="0.25">
      <c r="A2143" s="14" t="s">
        <v>5832</v>
      </c>
      <c r="B2143" t="s">
        <v>34</v>
      </c>
      <c r="C2143" s="14" t="s">
        <v>2418</v>
      </c>
      <c r="D2143" t="s">
        <v>2419</v>
      </c>
      <c r="E2143" t="str">
        <f t="shared" si="33"/>
        <v xml:space="preserve">Ms. Putt Tammy </v>
      </c>
    </row>
    <row r="2144" spans="1:5" x14ac:dyDescent="0.25">
      <c r="A2144" s="14" t="s">
        <v>5833</v>
      </c>
      <c r="B2144" t="s">
        <v>34</v>
      </c>
      <c r="C2144" s="14" t="s">
        <v>2420</v>
      </c>
      <c r="D2144" t="s">
        <v>2421</v>
      </c>
      <c r="E2144" t="str">
        <f t="shared" si="33"/>
        <v xml:space="preserve">Ms. Deiman Lena </v>
      </c>
    </row>
    <row r="2145" spans="1:5" x14ac:dyDescent="0.25">
      <c r="A2145" s="14" t="s">
        <v>5834</v>
      </c>
      <c r="B2145" t="s">
        <v>34</v>
      </c>
      <c r="C2145" s="14" t="s">
        <v>2422</v>
      </c>
      <c r="D2145" t="s">
        <v>2423</v>
      </c>
      <c r="E2145" t="str">
        <f t="shared" si="33"/>
        <v xml:space="preserve">Ms. Bonanni Valentina </v>
      </c>
    </row>
    <row r="2146" spans="1:5" x14ac:dyDescent="0.25">
      <c r="A2146" s="14" t="s">
        <v>5835</v>
      </c>
      <c r="B2146" t="s">
        <v>37</v>
      </c>
      <c r="C2146" s="14" t="s">
        <v>2424</v>
      </c>
      <c r="D2146" t="s">
        <v>3580</v>
      </c>
      <c r="E2146" t="str">
        <f t="shared" si="33"/>
        <v xml:space="preserve">Mr. Stein Russell N. </v>
      </c>
    </row>
    <row r="2147" spans="1:5" x14ac:dyDescent="0.25">
      <c r="A2147" s="14" t="s">
        <v>5836</v>
      </c>
      <c r="B2147" t="s">
        <v>37</v>
      </c>
      <c r="C2147" s="14" t="s">
        <v>2425</v>
      </c>
      <c r="D2147" t="s">
        <v>3581</v>
      </c>
      <c r="E2147" t="str">
        <f t="shared" si="33"/>
        <v xml:space="preserve">Mr. Laumann Scott R. </v>
      </c>
    </row>
    <row r="2148" spans="1:5" x14ac:dyDescent="0.25">
      <c r="A2148" s="14" t="s">
        <v>5837</v>
      </c>
      <c r="B2148" t="s">
        <v>37</v>
      </c>
      <c r="C2148" s="14" t="s">
        <v>2426</v>
      </c>
      <c r="D2148" t="s">
        <v>3582</v>
      </c>
      <c r="E2148" t="str">
        <f t="shared" si="33"/>
        <v xml:space="preserve">Mr. Galaviz Jose Francisco Sr. </v>
      </c>
    </row>
    <row r="2149" spans="1:5" x14ac:dyDescent="0.25">
      <c r="A2149" s="14" t="s">
        <v>5838</v>
      </c>
      <c r="B2149" t="s">
        <v>37</v>
      </c>
      <c r="C2149" s="14" t="s">
        <v>2427</v>
      </c>
      <c r="D2149" t="s">
        <v>3583</v>
      </c>
      <c r="E2149" t="str">
        <f t="shared" si="33"/>
        <v xml:space="preserve">Mr. Piper Paul J </v>
      </c>
    </row>
    <row r="2150" spans="1:5" x14ac:dyDescent="0.25">
      <c r="A2150" s="14" t="s">
        <v>5839</v>
      </c>
      <c r="B2150" t="s">
        <v>37</v>
      </c>
      <c r="C2150" s="14" t="s">
        <v>2428</v>
      </c>
      <c r="D2150" t="s">
        <v>79</v>
      </c>
      <c r="E2150" t="str">
        <f t="shared" si="33"/>
        <v xml:space="preserve">Mr. Cantini Adam </v>
      </c>
    </row>
    <row r="2151" spans="1:5" x14ac:dyDescent="0.25">
      <c r="A2151" s="14" t="s">
        <v>5840</v>
      </c>
      <c r="B2151" t="s">
        <v>37</v>
      </c>
      <c r="C2151" s="14" t="s">
        <v>1744</v>
      </c>
      <c r="D2151" t="s">
        <v>3584</v>
      </c>
      <c r="E2151" t="str">
        <f t="shared" si="33"/>
        <v xml:space="preserve">Mr. Hartman Edward J. </v>
      </c>
    </row>
    <row r="2152" spans="1:5" x14ac:dyDescent="0.25">
      <c r="A2152" s="14" t="s">
        <v>5841</v>
      </c>
      <c r="B2152" t="s">
        <v>37</v>
      </c>
      <c r="C2152" s="14" t="s">
        <v>2429</v>
      </c>
      <c r="D2152" t="s">
        <v>3585</v>
      </c>
      <c r="E2152" t="str">
        <f t="shared" si="33"/>
        <v xml:space="preserve">Mr. Werhane Patrick A. </v>
      </c>
    </row>
    <row r="2153" spans="1:5" x14ac:dyDescent="0.25">
      <c r="A2153" s="14" t="s">
        <v>5842</v>
      </c>
      <c r="B2153" t="s">
        <v>37</v>
      </c>
      <c r="C2153" s="14" t="s">
        <v>2430</v>
      </c>
      <c r="D2153" t="s">
        <v>3586</v>
      </c>
      <c r="E2153" t="str">
        <f t="shared" si="33"/>
        <v xml:space="preserve">Mr. Davies Geraint H </v>
      </c>
    </row>
    <row r="2154" spans="1:5" x14ac:dyDescent="0.25">
      <c r="A2154" s="14" t="s">
        <v>5843</v>
      </c>
      <c r="B2154" t="s">
        <v>37</v>
      </c>
      <c r="C2154" s="14" t="s">
        <v>2431</v>
      </c>
      <c r="D2154" t="s">
        <v>2432</v>
      </c>
      <c r="E2154" t="str">
        <f t="shared" si="33"/>
        <v xml:space="preserve">Mr. Hummel Dj </v>
      </c>
    </row>
    <row r="2155" spans="1:5" x14ac:dyDescent="0.25">
      <c r="A2155" s="14" t="s">
        <v>5844</v>
      </c>
      <c r="B2155" t="s">
        <v>37</v>
      </c>
      <c r="C2155" s="14" t="s">
        <v>2433</v>
      </c>
      <c r="D2155" t="s">
        <v>3587</v>
      </c>
      <c r="E2155" t="str">
        <f t="shared" si="33"/>
        <v xml:space="preserve">Mr. Lutz Zachary A </v>
      </c>
    </row>
    <row r="2156" spans="1:5" x14ac:dyDescent="0.25">
      <c r="A2156" s="14" t="s">
        <v>5845</v>
      </c>
      <c r="B2156" t="s">
        <v>37</v>
      </c>
      <c r="C2156" s="14" t="s">
        <v>2400</v>
      </c>
      <c r="D2156" t="s">
        <v>3588</v>
      </c>
      <c r="E2156" t="str">
        <f t="shared" si="33"/>
        <v xml:space="preserve">Mr. Waters Brian W. </v>
      </c>
    </row>
    <row r="2157" spans="1:5" x14ac:dyDescent="0.25">
      <c r="A2157" s="14" t="s">
        <v>5846</v>
      </c>
      <c r="B2157" t="s">
        <v>37</v>
      </c>
      <c r="C2157" s="14" t="s">
        <v>2434</v>
      </c>
      <c r="D2157" t="s">
        <v>2191</v>
      </c>
      <c r="E2157" t="str">
        <f t="shared" si="33"/>
        <v xml:space="preserve">Mr. Viglienzoni Joe </v>
      </c>
    </row>
    <row r="2158" spans="1:5" x14ac:dyDescent="0.25">
      <c r="A2158" s="14" t="s">
        <v>5847</v>
      </c>
      <c r="B2158" t="s">
        <v>37</v>
      </c>
      <c r="C2158" s="14" t="s">
        <v>2435</v>
      </c>
      <c r="D2158" t="s">
        <v>49</v>
      </c>
      <c r="E2158" t="str">
        <f t="shared" si="33"/>
        <v xml:space="preserve">Mr. Rathbun Stephen </v>
      </c>
    </row>
    <row r="2159" spans="1:5" x14ac:dyDescent="0.25">
      <c r="A2159" s="14" t="s">
        <v>5848</v>
      </c>
      <c r="B2159" t="s">
        <v>34</v>
      </c>
      <c r="C2159" s="14" t="s">
        <v>2436</v>
      </c>
      <c r="D2159" t="s">
        <v>3589</v>
      </c>
      <c r="E2159" t="str">
        <f t="shared" si="33"/>
        <v xml:space="preserve">Ms. crane Ellen L. </v>
      </c>
    </row>
    <row r="2160" spans="1:5" x14ac:dyDescent="0.25">
      <c r="A2160" s="14" t="s">
        <v>5849</v>
      </c>
      <c r="B2160" t="s">
        <v>34</v>
      </c>
      <c r="C2160" s="14" t="s">
        <v>2437</v>
      </c>
      <c r="D2160" t="s">
        <v>1690</v>
      </c>
      <c r="E2160" t="str">
        <f t="shared" si="33"/>
        <v xml:space="preserve">Ms. Conant Cindy </v>
      </c>
    </row>
    <row r="2161" spans="1:5" x14ac:dyDescent="0.25">
      <c r="A2161" s="14" t="s">
        <v>5850</v>
      </c>
      <c r="B2161" t="s">
        <v>34</v>
      </c>
      <c r="C2161" s="14" t="s">
        <v>2438</v>
      </c>
      <c r="D2161" t="s">
        <v>3590</v>
      </c>
      <c r="E2161" t="str">
        <f t="shared" si="33"/>
        <v xml:space="preserve">Ms. Huyser-Wierenga Abigail R. </v>
      </c>
    </row>
    <row r="2162" spans="1:5" x14ac:dyDescent="0.25">
      <c r="A2162" s="14" t="s">
        <v>5851</v>
      </c>
      <c r="B2162" t="s">
        <v>34</v>
      </c>
      <c r="C2162" s="14" t="s">
        <v>2439</v>
      </c>
      <c r="D2162" t="s">
        <v>3004</v>
      </c>
      <c r="E2162" t="str">
        <f t="shared" si="33"/>
        <v xml:space="preserve">Ms. Natalini Amy L. </v>
      </c>
    </row>
    <row r="2163" spans="1:5" x14ac:dyDescent="0.25">
      <c r="A2163" s="14" t="s">
        <v>5852</v>
      </c>
      <c r="B2163" t="s">
        <v>34</v>
      </c>
      <c r="C2163" s="14" t="s">
        <v>2440</v>
      </c>
      <c r="D2163" t="s">
        <v>337</v>
      </c>
      <c r="E2163" t="str">
        <f t="shared" si="33"/>
        <v xml:space="preserve">Ms. Robbins Amy </v>
      </c>
    </row>
    <row r="2164" spans="1:5" x14ac:dyDescent="0.25">
      <c r="A2164" s="14" t="s">
        <v>5853</v>
      </c>
      <c r="B2164" t="s">
        <v>2823</v>
      </c>
      <c r="C2164" s="14" t="s">
        <v>2441</v>
      </c>
      <c r="D2164" t="s">
        <v>3591</v>
      </c>
      <c r="E2164" t="str">
        <f t="shared" si="33"/>
        <v xml:space="preserve">Mrs Stanislav .  Grace H </v>
      </c>
    </row>
    <row r="2165" spans="1:5" x14ac:dyDescent="0.25">
      <c r="A2165" s="14" t="s">
        <v>5854</v>
      </c>
      <c r="B2165" t="s">
        <v>34</v>
      </c>
      <c r="C2165" s="14" t="s">
        <v>171</v>
      </c>
      <c r="D2165" t="s">
        <v>3592</v>
      </c>
      <c r="E2165" t="str">
        <f t="shared" si="33"/>
        <v xml:space="preserve">Ms. Meyer Caitie J. </v>
      </c>
    </row>
    <row r="2166" spans="1:5" x14ac:dyDescent="0.25">
      <c r="A2166" s="14" t="s">
        <v>5855</v>
      </c>
      <c r="B2166" t="s">
        <v>37</v>
      </c>
      <c r="C2166" s="14" t="s">
        <v>2442</v>
      </c>
      <c r="D2166" t="s">
        <v>224</v>
      </c>
      <c r="E2166" t="str">
        <f t="shared" si="33"/>
        <v xml:space="preserve">Mr. Mears Benjamin </v>
      </c>
    </row>
    <row r="2167" spans="1:5" x14ac:dyDescent="0.25">
      <c r="A2167" s="14" t="s">
        <v>5856</v>
      </c>
      <c r="B2167" t="s">
        <v>37</v>
      </c>
      <c r="C2167" s="14" t="s">
        <v>2443</v>
      </c>
      <c r="D2167" t="s">
        <v>3593</v>
      </c>
      <c r="E2167" t="str">
        <f t="shared" si="33"/>
        <v xml:space="preserve">Mr. Neill Ian T </v>
      </c>
    </row>
    <row r="2168" spans="1:5" x14ac:dyDescent="0.25">
      <c r="A2168" s="14" t="s">
        <v>5857</v>
      </c>
      <c r="B2168" t="s">
        <v>37</v>
      </c>
      <c r="C2168" s="14" t="s">
        <v>2444</v>
      </c>
      <c r="D2168" t="s">
        <v>2445</v>
      </c>
      <c r="E2168" t="str">
        <f t="shared" si="33"/>
        <v xml:space="preserve">Mr. Tola Tadese </v>
      </c>
    </row>
    <row r="2169" spans="1:5" x14ac:dyDescent="0.25">
      <c r="A2169" s="14" t="s">
        <v>5858</v>
      </c>
      <c r="B2169" t="s">
        <v>37</v>
      </c>
      <c r="C2169" s="14" t="s">
        <v>2446</v>
      </c>
      <c r="D2169" t="s">
        <v>849</v>
      </c>
      <c r="E2169" t="str">
        <f t="shared" si="33"/>
        <v xml:space="preserve">Mr. Briskman Jonathan </v>
      </c>
    </row>
    <row r="2170" spans="1:5" x14ac:dyDescent="0.25">
      <c r="A2170" s="14" t="s">
        <v>5859</v>
      </c>
      <c r="B2170" t="s">
        <v>37</v>
      </c>
      <c r="C2170" s="14" t="s">
        <v>2447</v>
      </c>
      <c r="D2170" t="s">
        <v>2448</v>
      </c>
      <c r="E2170" t="str">
        <f t="shared" si="33"/>
        <v xml:space="preserve">Mr. Ritzenhein Dathan </v>
      </c>
    </row>
    <row r="2171" spans="1:5" x14ac:dyDescent="0.25">
      <c r="A2171" s="14" t="s">
        <v>5860</v>
      </c>
      <c r="B2171" t="s">
        <v>37</v>
      </c>
      <c r="C2171" s="14" t="s">
        <v>2449</v>
      </c>
      <c r="D2171" t="s">
        <v>76</v>
      </c>
      <c r="E2171" t="str">
        <f t="shared" si="33"/>
        <v xml:space="preserve">Mr. Malkowski Eric </v>
      </c>
    </row>
    <row r="2172" spans="1:5" x14ac:dyDescent="0.25">
      <c r="A2172" s="14" t="s">
        <v>5861</v>
      </c>
      <c r="B2172" t="s">
        <v>34</v>
      </c>
      <c r="C2172" s="14" t="s">
        <v>2450</v>
      </c>
      <c r="D2172" t="s">
        <v>3068</v>
      </c>
      <c r="E2172" t="str">
        <f t="shared" si="33"/>
        <v xml:space="preserve">Ms. Andreyko Allison M </v>
      </c>
    </row>
    <row r="2173" spans="1:5" x14ac:dyDescent="0.25">
      <c r="A2173" s="14" t="s">
        <v>5862</v>
      </c>
      <c r="B2173" t="s">
        <v>37</v>
      </c>
      <c r="C2173" s="14" t="s">
        <v>1975</v>
      </c>
      <c r="D2173" t="s">
        <v>286</v>
      </c>
      <c r="E2173" t="str">
        <f t="shared" si="33"/>
        <v xml:space="preserve">Mr. Landry Paul </v>
      </c>
    </row>
    <row r="2174" spans="1:5" x14ac:dyDescent="0.25">
      <c r="A2174" s="14" t="s">
        <v>5863</v>
      </c>
      <c r="B2174" t="s">
        <v>37</v>
      </c>
      <c r="C2174" s="14" t="s">
        <v>2451</v>
      </c>
      <c r="D2174" t="s">
        <v>3594</v>
      </c>
      <c r="E2174" t="str">
        <f t="shared" si="33"/>
        <v xml:space="preserve">Mr. Lozier Aaron R </v>
      </c>
    </row>
    <row r="2175" spans="1:5" x14ac:dyDescent="0.25">
      <c r="A2175" s="14" t="s">
        <v>5864</v>
      </c>
      <c r="B2175" t="s">
        <v>34</v>
      </c>
      <c r="C2175" s="14" t="s">
        <v>1442</v>
      </c>
      <c r="D2175" t="s">
        <v>3595</v>
      </c>
      <c r="E2175" t="str">
        <f t="shared" si="33"/>
        <v xml:space="preserve">Ms. O'Brien Caitlin H. </v>
      </c>
    </row>
    <row r="2176" spans="1:5" x14ac:dyDescent="0.25">
      <c r="A2176" s="14" t="s">
        <v>5865</v>
      </c>
      <c r="B2176" t="s">
        <v>37</v>
      </c>
      <c r="C2176" s="14" t="s">
        <v>2452</v>
      </c>
      <c r="D2176" t="s">
        <v>3596</v>
      </c>
      <c r="E2176" t="str">
        <f t="shared" si="33"/>
        <v xml:space="preserve">Mr. Rodas Harald E. </v>
      </c>
    </row>
    <row r="2177" spans="1:5" x14ac:dyDescent="0.25">
      <c r="A2177" s="14" t="s">
        <v>5866</v>
      </c>
      <c r="B2177" t="s">
        <v>34</v>
      </c>
      <c r="C2177" s="14" t="s">
        <v>397</v>
      </c>
      <c r="D2177" t="s">
        <v>3597</v>
      </c>
      <c r="E2177" t="str">
        <f t="shared" si="33"/>
        <v xml:space="preserve">Ms. O'Connor Siobhan A. </v>
      </c>
    </row>
    <row r="2178" spans="1:5" x14ac:dyDescent="0.25">
      <c r="A2178" s="14" t="s">
        <v>5867</v>
      </c>
      <c r="B2178" t="s">
        <v>34</v>
      </c>
      <c r="C2178" s="14" t="s">
        <v>386</v>
      </c>
      <c r="D2178" t="s">
        <v>3598</v>
      </c>
      <c r="E2178" t="str">
        <f t="shared" si="33"/>
        <v xml:space="preserve">Ms. White Andrea J. </v>
      </c>
    </row>
    <row r="2179" spans="1:5" x14ac:dyDescent="0.25">
      <c r="A2179" s="14" t="s">
        <v>5868</v>
      </c>
      <c r="B2179" t="s">
        <v>34</v>
      </c>
      <c r="C2179" s="14" t="s">
        <v>949</v>
      </c>
      <c r="D2179" t="s">
        <v>569</v>
      </c>
      <c r="E2179" t="str">
        <f t="shared" ref="E2179:E2242" si="34">CONCATENATE(B2179," ",C2179," ",D2179," ")</f>
        <v xml:space="preserve">Ms. Davenport Marie </v>
      </c>
    </row>
    <row r="2180" spans="1:5" x14ac:dyDescent="0.25">
      <c r="A2180" s="14" t="s">
        <v>5869</v>
      </c>
      <c r="B2180" t="s">
        <v>34</v>
      </c>
      <c r="C2180" s="14" t="s">
        <v>2453</v>
      </c>
      <c r="D2180" t="s">
        <v>3599</v>
      </c>
      <c r="E2180" t="str">
        <f t="shared" si="34"/>
        <v xml:space="preserve">Ms. Karmen Rachel A. </v>
      </c>
    </row>
    <row r="2181" spans="1:5" x14ac:dyDescent="0.25">
      <c r="A2181" s="14" t="s">
        <v>5870</v>
      </c>
      <c r="B2181" t="s">
        <v>34</v>
      </c>
      <c r="C2181" s="14" t="s">
        <v>1482</v>
      </c>
      <c r="D2181" t="s">
        <v>539</v>
      </c>
      <c r="E2181" t="str">
        <f t="shared" si="34"/>
        <v xml:space="preserve">Ms. Miller Emma </v>
      </c>
    </row>
    <row r="2182" spans="1:5" x14ac:dyDescent="0.25">
      <c r="A2182" s="14" t="s">
        <v>5871</v>
      </c>
      <c r="B2182" t="s">
        <v>34</v>
      </c>
      <c r="C2182" s="14" t="s">
        <v>2454</v>
      </c>
      <c r="D2182" t="s">
        <v>2455</v>
      </c>
      <c r="E2182" t="str">
        <f t="shared" si="34"/>
        <v xml:space="preserve">Ms. Lippmann Kiersten </v>
      </c>
    </row>
    <row r="2183" spans="1:5" x14ac:dyDescent="0.25">
      <c r="A2183" s="14" t="s">
        <v>5872</v>
      </c>
      <c r="B2183" t="s">
        <v>34</v>
      </c>
      <c r="C2183" s="14" t="s">
        <v>2456</v>
      </c>
      <c r="D2183" t="s">
        <v>566</v>
      </c>
      <c r="E2183" t="str">
        <f t="shared" si="34"/>
        <v xml:space="preserve">Ms. Klehm Rachael </v>
      </c>
    </row>
    <row r="2184" spans="1:5" x14ac:dyDescent="0.25">
      <c r="A2184" s="14" t="s">
        <v>5873</v>
      </c>
      <c r="B2184" t="s">
        <v>37</v>
      </c>
      <c r="C2184" s="14" t="s">
        <v>612</v>
      </c>
      <c r="D2184" t="s">
        <v>3459</v>
      </c>
      <c r="E2184" t="str">
        <f t="shared" si="34"/>
        <v xml:space="preserve">Mr. Murphy Timothy P. </v>
      </c>
    </row>
    <row r="2185" spans="1:5" x14ac:dyDescent="0.25">
      <c r="A2185" s="14" t="s">
        <v>5874</v>
      </c>
      <c r="B2185" t="s">
        <v>37</v>
      </c>
      <c r="C2185" s="14" t="s">
        <v>2457</v>
      </c>
      <c r="D2185" t="s">
        <v>2458</v>
      </c>
      <c r="E2185" t="str">
        <f t="shared" si="34"/>
        <v xml:space="preserve">Mr. Desisa Lelisa </v>
      </c>
    </row>
    <row r="2186" spans="1:5" x14ac:dyDescent="0.25">
      <c r="A2186" s="14" t="s">
        <v>5875</v>
      </c>
      <c r="B2186" t="s">
        <v>37</v>
      </c>
      <c r="C2186" s="14" t="s">
        <v>2459</v>
      </c>
      <c r="D2186" t="s">
        <v>440</v>
      </c>
      <c r="E2186" t="str">
        <f t="shared" si="34"/>
        <v xml:space="preserve">Mr. Brooks Nate </v>
      </c>
    </row>
    <row r="2187" spans="1:5" x14ac:dyDescent="0.25">
      <c r="A2187" s="14" t="s">
        <v>5876</v>
      </c>
      <c r="B2187" t="s">
        <v>37</v>
      </c>
      <c r="C2187" s="14" t="s">
        <v>814</v>
      </c>
      <c r="D2187" t="s">
        <v>3600</v>
      </c>
      <c r="E2187" t="str">
        <f t="shared" si="34"/>
        <v xml:space="preserve">Mr. Stone Chris C. </v>
      </c>
    </row>
    <row r="2188" spans="1:5" x14ac:dyDescent="0.25">
      <c r="A2188" s="14" t="s">
        <v>5877</v>
      </c>
      <c r="B2188" t="s">
        <v>37</v>
      </c>
      <c r="C2188" s="14" t="s">
        <v>2460</v>
      </c>
      <c r="D2188" t="s">
        <v>47</v>
      </c>
      <c r="E2188" t="str">
        <f t="shared" si="34"/>
        <v xml:space="preserve">Mr. Weispfennig Scott </v>
      </c>
    </row>
    <row r="2189" spans="1:5" x14ac:dyDescent="0.25">
      <c r="A2189" s="14" t="s">
        <v>5878</v>
      </c>
      <c r="B2189" t="s">
        <v>37</v>
      </c>
      <c r="C2189" s="14" t="s">
        <v>2461</v>
      </c>
      <c r="D2189" t="s">
        <v>176</v>
      </c>
      <c r="E2189" t="str">
        <f t="shared" si="34"/>
        <v xml:space="preserve">Mr. Sorrell Kevin </v>
      </c>
    </row>
    <row r="2190" spans="1:5" x14ac:dyDescent="0.25">
      <c r="A2190" s="14" t="s">
        <v>5879</v>
      </c>
      <c r="B2190" t="s">
        <v>37</v>
      </c>
      <c r="C2190" s="14" t="s">
        <v>1668</v>
      </c>
      <c r="D2190" t="s">
        <v>3601</v>
      </c>
      <c r="E2190" t="str">
        <f t="shared" si="34"/>
        <v xml:space="preserve">Mr. Morris Erik C. </v>
      </c>
    </row>
    <row r="2191" spans="1:5" x14ac:dyDescent="0.25">
      <c r="A2191" s="14" t="s">
        <v>5880</v>
      </c>
      <c r="B2191" t="s">
        <v>37</v>
      </c>
      <c r="C2191" s="14" t="s">
        <v>2462</v>
      </c>
      <c r="D2191" t="s">
        <v>3602</v>
      </c>
      <c r="E2191" t="str">
        <f t="shared" si="34"/>
        <v xml:space="preserve">Mr. Marek Shawn C </v>
      </c>
    </row>
    <row r="2192" spans="1:5" x14ac:dyDescent="0.25">
      <c r="A2192" s="14" t="s">
        <v>5881</v>
      </c>
      <c r="B2192" t="s">
        <v>37</v>
      </c>
      <c r="C2192" s="14" t="s">
        <v>383</v>
      </c>
      <c r="D2192" t="s">
        <v>3603</v>
      </c>
      <c r="E2192" t="str">
        <f t="shared" si="34"/>
        <v xml:space="preserve">Mr. Armstrong Vajin L. </v>
      </c>
    </row>
    <row r="2193" spans="1:5" x14ac:dyDescent="0.25">
      <c r="A2193" s="14" t="s">
        <v>5882</v>
      </c>
      <c r="B2193" t="s">
        <v>37</v>
      </c>
      <c r="C2193" s="14" t="s">
        <v>2463</v>
      </c>
      <c r="D2193" t="s">
        <v>3604</v>
      </c>
      <c r="E2193" t="str">
        <f t="shared" si="34"/>
        <v xml:space="preserve">Mr. Werner John K. Jr. </v>
      </c>
    </row>
    <row r="2194" spans="1:5" x14ac:dyDescent="0.25">
      <c r="A2194" s="14" t="s">
        <v>5883</v>
      </c>
      <c r="B2194" t="s">
        <v>37</v>
      </c>
      <c r="C2194" s="14" t="s">
        <v>2045</v>
      </c>
      <c r="D2194" t="s">
        <v>3605</v>
      </c>
      <c r="E2194" t="str">
        <f t="shared" si="34"/>
        <v xml:space="preserve">Mr. Gries Kevin J. </v>
      </c>
    </row>
    <row r="2195" spans="1:5" x14ac:dyDescent="0.25">
      <c r="A2195" s="14" t="s">
        <v>5884</v>
      </c>
      <c r="B2195" t="s">
        <v>37</v>
      </c>
      <c r="C2195" s="14" t="s">
        <v>889</v>
      </c>
      <c r="D2195" t="s">
        <v>3606</v>
      </c>
      <c r="E2195" t="str">
        <f t="shared" si="34"/>
        <v xml:space="preserve">Mr. Mills Kirby W. </v>
      </c>
    </row>
    <row r="2196" spans="1:5" x14ac:dyDescent="0.25">
      <c r="A2196" s="14" t="s">
        <v>5885</v>
      </c>
      <c r="B2196" t="s">
        <v>37</v>
      </c>
      <c r="C2196" s="14" t="s">
        <v>2464</v>
      </c>
      <c r="D2196" t="s">
        <v>3607</v>
      </c>
      <c r="E2196" t="str">
        <f t="shared" si="34"/>
        <v xml:space="preserve">Mr. Penny J A </v>
      </c>
    </row>
    <row r="2197" spans="1:5" x14ac:dyDescent="0.25">
      <c r="A2197" s="14" t="s">
        <v>5886</v>
      </c>
      <c r="B2197" t="s">
        <v>37</v>
      </c>
      <c r="C2197" s="14" t="s">
        <v>772</v>
      </c>
      <c r="D2197" t="s">
        <v>3608</v>
      </c>
      <c r="E2197" t="str">
        <f t="shared" si="34"/>
        <v xml:space="preserve">Mr. Hicks Dustin G. </v>
      </c>
    </row>
    <row r="2198" spans="1:5" x14ac:dyDescent="0.25">
      <c r="A2198" s="14" t="s">
        <v>5887</v>
      </c>
      <c r="B2198" t="s">
        <v>37</v>
      </c>
      <c r="C2198" s="14" t="s">
        <v>2465</v>
      </c>
      <c r="D2198" t="s">
        <v>3609</v>
      </c>
      <c r="E2198" t="str">
        <f t="shared" si="34"/>
        <v xml:space="preserve">Mr. Masayesva Anthony G </v>
      </c>
    </row>
    <row r="2199" spans="1:5" x14ac:dyDescent="0.25">
      <c r="A2199" s="14" t="s">
        <v>5888</v>
      </c>
      <c r="B2199" t="s">
        <v>37</v>
      </c>
      <c r="C2199" s="14" t="s">
        <v>2466</v>
      </c>
      <c r="D2199" t="s">
        <v>96</v>
      </c>
      <c r="E2199" t="str">
        <f t="shared" si="34"/>
        <v xml:space="preserve">Mr. Paavola Ryan </v>
      </c>
    </row>
    <row r="2200" spans="1:5" x14ac:dyDescent="0.25">
      <c r="A2200" s="14" t="s">
        <v>5889</v>
      </c>
      <c r="B2200" t="s">
        <v>37</v>
      </c>
      <c r="C2200" s="14" t="s">
        <v>2467</v>
      </c>
      <c r="D2200" t="s">
        <v>3610</v>
      </c>
      <c r="E2200" t="str">
        <f t="shared" si="34"/>
        <v xml:space="preserve">Mr. Gehlsen Eric N </v>
      </c>
    </row>
    <row r="2201" spans="1:5" x14ac:dyDescent="0.25">
      <c r="A2201" s="14" t="s">
        <v>5890</v>
      </c>
      <c r="B2201" t="s">
        <v>37</v>
      </c>
      <c r="C2201" s="14" t="s">
        <v>2468</v>
      </c>
      <c r="D2201" t="s">
        <v>2218</v>
      </c>
      <c r="E2201" t="str">
        <f t="shared" si="34"/>
        <v xml:space="preserve">Mr. Roche Connor </v>
      </c>
    </row>
    <row r="2202" spans="1:5" x14ac:dyDescent="0.25">
      <c r="A2202" s="14" t="s">
        <v>5891</v>
      </c>
      <c r="B2202" t="s">
        <v>37</v>
      </c>
      <c r="C2202" s="14" t="s">
        <v>2469</v>
      </c>
      <c r="D2202" t="s">
        <v>3611</v>
      </c>
      <c r="E2202" t="str">
        <f t="shared" si="34"/>
        <v xml:space="preserve">Mr. Hearn Patrick H. </v>
      </c>
    </row>
    <row r="2203" spans="1:5" x14ac:dyDescent="0.25">
      <c r="A2203" s="14" t="s">
        <v>5892</v>
      </c>
      <c r="B2203" t="s">
        <v>37</v>
      </c>
      <c r="C2203" s="14" t="s">
        <v>2470</v>
      </c>
      <c r="D2203" t="s">
        <v>331</v>
      </c>
      <c r="E2203" t="str">
        <f t="shared" si="34"/>
        <v xml:space="preserve">Mr. Dimson Tyler </v>
      </c>
    </row>
    <row r="2204" spans="1:5" x14ac:dyDescent="0.25">
      <c r="A2204" s="14" t="s">
        <v>5893</v>
      </c>
      <c r="B2204" t="s">
        <v>34</v>
      </c>
      <c r="C2204" s="14" t="s">
        <v>2471</v>
      </c>
      <c r="D2204" t="s">
        <v>3612</v>
      </c>
      <c r="E2204" t="str">
        <f t="shared" si="34"/>
        <v xml:space="preserve">Ms. Slason Deborah L. </v>
      </c>
    </row>
    <row r="2205" spans="1:5" x14ac:dyDescent="0.25">
      <c r="A2205" s="14" t="s">
        <v>5894</v>
      </c>
      <c r="B2205" t="s">
        <v>34</v>
      </c>
      <c r="C2205" s="14" t="s">
        <v>2472</v>
      </c>
      <c r="D2205" t="s">
        <v>3613</v>
      </c>
      <c r="E2205" t="str">
        <f t="shared" si="34"/>
        <v xml:space="preserve">Ms. Gibson Andrea K </v>
      </c>
    </row>
    <row r="2206" spans="1:5" x14ac:dyDescent="0.25">
      <c r="A2206" s="14" t="s">
        <v>5895</v>
      </c>
      <c r="B2206" t="s">
        <v>34</v>
      </c>
      <c r="C2206" s="14" t="s">
        <v>2473</v>
      </c>
      <c r="D2206" t="s">
        <v>2474</v>
      </c>
      <c r="E2206" t="str">
        <f t="shared" si="34"/>
        <v xml:space="preserve">Ms. Erdos Elleree </v>
      </c>
    </row>
    <row r="2207" spans="1:5" x14ac:dyDescent="0.25">
      <c r="A2207" s="14" t="s">
        <v>5896</v>
      </c>
      <c r="B2207" t="s">
        <v>37</v>
      </c>
      <c r="C2207" s="14" t="s">
        <v>2475</v>
      </c>
      <c r="D2207" t="s">
        <v>3614</v>
      </c>
      <c r="E2207" t="str">
        <f t="shared" si="34"/>
        <v xml:space="preserve">Mr. Cushman Brandon J </v>
      </c>
    </row>
    <row r="2208" spans="1:5" x14ac:dyDescent="0.25">
      <c r="A2208" s="14" t="s">
        <v>5897</v>
      </c>
      <c r="B2208" t="s">
        <v>37</v>
      </c>
      <c r="C2208" s="14" t="s">
        <v>2476</v>
      </c>
      <c r="D2208" t="s">
        <v>1244</v>
      </c>
      <c r="E2208" t="str">
        <f t="shared" si="34"/>
        <v xml:space="preserve">Mr. Hammel Steve </v>
      </c>
    </row>
    <row r="2209" spans="1:5" x14ac:dyDescent="0.25">
      <c r="A2209" s="14" t="s">
        <v>5898</v>
      </c>
      <c r="B2209" t="s">
        <v>34</v>
      </c>
      <c r="C2209" s="14" t="s">
        <v>2477</v>
      </c>
      <c r="D2209" t="s">
        <v>3615</v>
      </c>
      <c r="E2209" t="str">
        <f t="shared" si="34"/>
        <v xml:space="preserve">Ms. Ytterstad Nina Wavik Sr. </v>
      </c>
    </row>
    <row r="2210" spans="1:5" x14ac:dyDescent="0.25">
      <c r="A2210" s="14" t="s">
        <v>5899</v>
      </c>
      <c r="B2210" t="s">
        <v>34</v>
      </c>
      <c r="C2210" s="14" t="s">
        <v>2478</v>
      </c>
      <c r="D2210" t="s">
        <v>2479</v>
      </c>
      <c r="E2210" t="str">
        <f t="shared" si="34"/>
        <v xml:space="preserve">Ms. Prince Dani </v>
      </c>
    </row>
    <row r="2211" spans="1:5" x14ac:dyDescent="0.25">
      <c r="A2211" s="14" t="s">
        <v>5900</v>
      </c>
      <c r="B2211" t="s">
        <v>34</v>
      </c>
      <c r="C2211" s="14" t="s">
        <v>153</v>
      </c>
      <c r="D2211" t="s">
        <v>2628</v>
      </c>
      <c r="E2211" t="str">
        <f t="shared" si="34"/>
        <v xml:space="preserve">Ms. Freeman Jennifer A. </v>
      </c>
    </row>
    <row r="2212" spans="1:5" x14ac:dyDescent="0.25">
      <c r="A2212" s="14" t="s">
        <v>5901</v>
      </c>
      <c r="B2212" t="s">
        <v>37</v>
      </c>
      <c r="C2212" s="14" t="s">
        <v>2480</v>
      </c>
      <c r="D2212" t="s">
        <v>501</v>
      </c>
      <c r="E2212" t="str">
        <f t="shared" si="34"/>
        <v xml:space="preserve">Mr. Petrulak Martin </v>
      </c>
    </row>
    <row r="2213" spans="1:5" x14ac:dyDescent="0.25">
      <c r="A2213" s="14" t="s">
        <v>5902</v>
      </c>
      <c r="B2213" t="s">
        <v>37</v>
      </c>
      <c r="C2213" s="14" t="s">
        <v>2098</v>
      </c>
      <c r="D2213" t="s">
        <v>1244</v>
      </c>
      <c r="E2213" t="str">
        <f t="shared" si="34"/>
        <v xml:space="preserve">Mr. Lloyd Steve </v>
      </c>
    </row>
    <row r="2214" spans="1:5" x14ac:dyDescent="0.25">
      <c r="A2214" s="14" t="s">
        <v>5903</v>
      </c>
      <c r="B2214" t="s">
        <v>37</v>
      </c>
      <c r="C2214" s="14" t="s">
        <v>2481</v>
      </c>
      <c r="D2214" t="s">
        <v>356</v>
      </c>
      <c r="E2214" t="str">
        <f t="shared" si="34"/>
        <v xml:space="preserve">Mr. Zablocki Christopher </v>
      </c>
    </row>
    <row r="2215" spans="1:5" x14ac:dyDescent="0.25">
      <c r="A2215" s="14" t="s">
        <v>5904</v>
      </c>
      <c r="B2215" t="s">
        <v>34</v>
      </c>
      <c r="C2215" s="14" t="s">
        <v>2616</v>
      </c>
      <c r="D2215" t="s">
        <v>3616</v>
      </c>
      <c r="E2215" t="str">
        <f t="shared" si="34"/>
        <v xml:space="preserve">Ms. Van Meter Kathryn M. </v>
      </c>
    </row>
    <row r="2216" spans="1:5" x14ac:dyDescent="0.25">
      <c r="A2216" s="14" t="s">
        <v>5905</v>
      </c>
      <c r="B2216" t="s">
        <v>34</v>
      </c>
      <c r="C2216" s="14" t="s">
        <v>2482</v>
      </c>
      <c r="D2216" t="s">
        <v>213</v>
      </c>
      <c r="E2216" t="str">
        <f t="shared" si="34"/>
        <v xml:space="preserve">Ms. Babay Emily </v>
      </c>
    </row>
    <row r="2217" spans="1:5" x14ac:dyDescent="0.25">
      <c r="A2217" s="14" t="s">
        <v>5906</v>
      </c>
      <c r="B2217" t="s">
        <v>37</v>
      </c>
      <c r="C2217" s="14" t="s">
        <v>263</v>
      </c>
      <c r="D2217" t="s">
        <v>3617</v>
      </c>
      <c r="E2217" t="str">
        <f t="shared" si="34"/>
        <v xml:space="preserve">Mr. Taylor Trent A </v>
      </c>
    </row>
    <row r="2218" spans="1:5" x14ac:dyDescent="0.25">
      <c r="A2218" s="14" t="s">
        <v>5907</v>
      </c>
      <c r="B2218" t="s">
        <v>34</v>
      </c>
      <c r="C2218" s="14" t="s">
        <v>144</v>
      </c>
      <c r="D2218" t="s">
        <v>3618</v>
      </c>
      <c r="E2218" t="str">
        <f t="shared" si="34"/>
        <v xml:space="preserve">Ms. Smith Jennifer E </v>
      </c>
    </row>
    <row r="2219" spans="1:5" x14ac:dyDescent="0.25">
      <c r="A2219" s="14" t="s">
        <v>5908</v>
      </c>
      <c r="B2219" t="s">
        <v>34</v>
      </c>
      <c r="C2219" s="14" t="s">
        <v>2483</v>
      </c>
      <c r="D2219" t="s">
        <v>1039</v>
      </c>
      <c r="E2219" t="str">
        <f t="shared" si="34"/>
        <v xml:space="preserve">Ms. Moody Polly </v>
      </c>
    </row>
    <row r="2220" spans="1:5" x14ac:dyDescent="0.25">
      <c r="A2220" s="14" t="s">
        <v>5909</v>
      </c>
      <c r="B2220" t="s">
        <v>34</v>
      </c>
      <c r="C2220" s="14" t="s">
        <v>2484</v>
      </c>
      <c r="D2220" t="s">
        <v>242</v>
      </c>
      <c r="E2220" t="str">
        <f t="shared" si="34"/>
        <v xml:space="preserve">Ms. Swierzbinski Elizabeth </v>
      </c>
    </row>
    <row r="2221" spans="1:5" x14ac:dyDescent="0.25">
      <c r="A2221" s="14" t="s">
        <v>5910</v>
      </c>
      <c r="B2221" t="s">
        <v>34</v>
      </c>
      <c r="C2221" s="14" t="s">
        <v>2485</v>
      </c>
      <c r="D2221" t="s">
        <v>3619</v>
      </c>
      <c r="E2221" t="str">
        <f t="shared" si="34"/>
        <v xml:space="preserve">Ms. Schwartz Tiffany A. </v>
      </c>
    </row>
    <row r="2222" spans="1:5" x14ac:dyDescent="0.25">
      <c r="A2222" s="14" t="s">
        <v>5911</v>
      </c>
      <c r="B2222" t="s">
        <v>37</v>
      </c>
      <c r="C2222" s="14" t="s">
        <v>2486</v>
      </c>
      <c r="D2222" t="s">
        <v>269</v>
      </c>
      <c r="E2222" t="str">
        <f t="shared" si="34"/>
        <v xml:space="preserve">Mr. Sanseverino Cole </v>
      </c>
    </row>
    <row r="2223" spans="1:5" x14ac:dyDescent="0.25">
      <c r="A2223" s="14" t="s">
        <v>5912</v>
      </c>
      <c r="B2223" t="s">
        <v>37</v>
      </c>
      <c r="C2223" s="14" t="s">
        <v>2487</v>
      </c>
      <c r="D2223" t="s">
        <v>3119</v>
      </c>
      <c r="E2223" t="str">
        <f t="shared" si="34"/>
        <v xml:space="preserve">Mr. Lawder Matthew T. </v>
      </c>
    </row>
    <row r="2224" spans="1:5" x14ac:dyDescent="0.25">
      <c r="A2224" s="14" t="s">
        <v>5913</v>
      </c>
      <c r="B2224" t="s">
        <v>37</v>
      </c>
      <c r="C2224" s="14" t="s">
        <v>731</v>
      </c>
      <c r="D2224" t="s">
        <v>597</v>
      </c>
      <c r="E2224" t="str">
        <f t="shared" si="34"/>
        <v xml:space="preserve">Mr. Young Zachary </v>
      </c>
    </row>
    <row r="2225" spans="1:5" x14ac:dyDescent="0.25">
      <c r="A2225" s="14" t="s">
        <v>5914</v>
      </c>
      <c r="B2225" t="s">
        <v>37</v>
      </c>
      <c r="C2225" s="14" t="s">
        <v>2488</v>
      </c>
      <c r="D2225" t="s">
        <v>3119</v>
      </c>
      <c r="E2225" t="str">
        <f t="shared" si="34"/>
        <v xml:space="preserve">Mr. Hoerner Matthew T. </v>
      </c>
    </row>
    <row r="2226" spans="1:5" x14ac:dyDescent="0.25">
      <c r="A2226" s="14" t="s">
        <v>5915</v>
      </c>
      <c r="B2226" t="s">
        <v>37</v>
      </c>
      <c r="C2226" s="14" t="s">
        <v>2101</v>
      </c>
      <c r="D2226" t="s">
        <v>2489</v>
      </c>
      <c r="E2226" t="str">
        <f t="shared" si="34"/>
        <v xml:space="preserve">Mr. Benson Pat </v>
      </c>
    </row>
    <row r="2227" spans="1:5" x14ac:dyDescent="0.25">
      <c r="A2227" s="14" t="s">
        <v>5916</v>
      </c>
      <c r="B2227" t="s">
        <v>34</v>
      </c>
      <c r="C2227" s="14" t="s">
        <v>1045</v>
      </c>
      <c r="D2227" t="s">
        <v>430</v>
      </c>
      <c r="E2227" t="str">
        <f t="shared" si="34"/>
        <v xml:space="preserve">Ms. Horton Ashley </v>
      </c>
    </row>
    <row r="2228" spans="1:5" x14ac:dyDescent="0.25">
      <c r="A2228" s="14" t="s">
        <v>5917</v>
      </c>
      <c r="B2228" t="s">
        <v>34</v>
      </c>
      <c r="C2228" s="14" t="s">
        <v>1694</v>
      </c>
      <c r="D2228" t="s">
        <v>3230</v>
      </c>
      <c r="E2228" t="str">
        <f t="shared" si="34"/>
        <v xml:space="preserve">Ms. McGraw Elizabeth A. </v>
      </c>
    </row>
    <row r="2229" spans="1:5" x14ac:dyDescent="0.25">
      <c r="A2229" s="14" t="s">
        <v>5918</v>
      </c>
      <c r="B2229" t="s">
        <v>34</v>
      </c>
      <c r="C2229" s="14" t="s">
        <v>2490</v>
      </c>
      <c r="D2229" t="s">
        <v>3620</v>
      </c>
      <c r="E2229" t="str">
        <f t="shared" si="34"/>
        <v xml:space="preserve">Ms. Beaulne Rebecca M. </v>
      </c>
    </row>
    <row r="2230" spans="1:5" x14ac:dyDescent="0.25">
      <c r="A2230" s="14" t="s">
        <v>5919</v>
      </c>
      <c r="B2230" t="s">
        <v>34</v>
      </c>
      <c r="C2230" s="14" t="s">
        <v>2491</v>
      </c>
      <c r="D2230" t="s">
        <v>1084</v>
      </c>
      <c r="E2230" t="str">
        <f t="shared" si="34"/>
        <v xml:space="preserve">Ms. Lunz Ruth </v>
      </c>
    </row>
    <row r="2231" spans="1:5" x14ac:dyDescent="0.25">
      <c r="A2231" s="14" t="s">
        <v>5920</v>
      </c>
      <c r="B2231" t="s">
        <v>37</v>
      </c>
      <c r="C2231" s="14" t="s">
        <v>499</v>
      </c>
      <c r="D2231" t="s">
        <v>3621</v>
      </c>
      <c r="E2231" t="str">
        <f t="shared" si="34"/>
        <v xml:space="preserve">Mr. Kyle Gregory S </v>
      </c>
    </row>
    <row r="2232" spans="1:5" x14ac:dyDescent="0.25">
      <c r="A2232" s="14" t="s">
        <v>5921</v>
      </c>
      <c r="B2232" t="s">
        <v>34</v>
      </c>
      <c r="C2232" s="14" t="s">
        <v>2492</v>
      </c>
      <c r="D2232" t="s">
        <v>3622</v>
      </c>
      <c r="E2232" t="str">
        <f t="shared" si="34"/>
        <v xml:space="preserve">Ms. Brackenwagen Alexandra S </v>
      </c>
    </row>
    <row r="2233" spans="1:5" x14ac:dyDescent="0.25">
      <c r="A2233" s="14" t="s">
        <v>5922</v>
      </c>
      <c r="B2233" t="s">
        <v>34</v>
      </c>
      <c r="C2233" s="14" t="s">
        <v>2493</v>
      </c>
      <c r="D2233" t="s">
        <v>488</v>
      </c>
      <c r="E2233" t="str">
        <f t="shared" si="34"/>
        <v xml:space="preserve">Ms. Schmitt Hillary </v>
      </c>
    </row>
    <row r="2234" spans="1:5" x14ac:dyDescent="0.25">
      <c r="A2234" s="14" t="s">
        <v>5923</v>
      </c>
      <c r="B2234" t="s">
        <v>34</v>
      </c>
      <c r="C2234" s="14" t="s">
        <v>2494</v>
      </c>
      <c r="D2234" t="s">
        <v>3623</v>
      </c>
      <c r="E2234" t="str">
        <f t="shared" si="34"/>
        <v xml:space="preserve">Ms. Borden Amy K. </v>
      </c>
    </row>
    <row r="2235" spans="1:5" x14ac:dyDescent="0.25">
      <c r="A2235" s="14" t="s">
        <v>5924</v>
      </c>
      <c r="B2235" t="s">
        <v>37</v>
      </c>
      <c r="C2235" s="14" t="s">
        <v>1410</v>
      </c>
      <c r="D2235" t="s">
        <v>47</v>
      </c>
      <c r="E2235" t="str">
        <f t="shared" si="34"/>
        <v xml:space="preserve">Mr. McLean Scott </v>
      </c>
    </row>
    <row r="2236" spans="1:5" x14ac:dyDescent="0.25">
      <c r="A2236" s="14" t="s">
        <v>5925</v>
      </c>
      <c r="B2236" t="s">
        <v>37</v>
      </c>
      <c r="C2236" s="14" t="s">
        <v>2495</v>
      </c>
      <c r="D2236" t="s">
        <v>69</v>
      </c>
      <c r="E2236" t="str">
        <f t="shared" si="34"/>
        <v xml:space="preserve">Mr. Regan John </v>
      </c>
    </row>
    <row r="2237" spans="1:5" x14ac:dyDescent="0.25">
      <c r="A2237" s="14" t="s">
        <v>5926</v>
      </c>
      <c r="B2237" t="s">
        <v>37</v>
      </c>
      <c r="C2237" s="14" t="s">
        <v>2496</v>
      </c>
      <c r="D2237" t="s">
        <v>2497</v>
      </c>
      <c r="E2237" t="str">
        <f t="shared" si="34"/>
        <v xml:space="preserve">Mr. Koenis Maaikel </v>
      </c>
    </row>
    <row r="2238" spans="1:5" x14ac:dyDescent="0.25">
      <c r="A2238" s="14" t="s">
        <v>5927</v>
      </c>
      <c r="B2238" t="s">
        <v>37</v>
      </c>
      <c r="C2238" s="14" t="s">
        <v>2498</v>
      </c>
      <c r="D2238" t="s">
        <v>3457</v>
      </c>
      <c r="E2238" t="str">
        <f t="shared" si="34"/>
        <v xml:space="preserve">Mr. Kittaka Daniel C </v>
      </c>
    </row>
    <row r="2239" spans="1:5" x14ac:dyDescent="0.25">
      <c r="A2239" s="14" t="s">
        <v>5928</v>
      </c>
      <c r="B2239" t="s">
        <v>37</v>
      </c>
      <c r="C2239" s="14" t="s">
        <v>2499</v>
      </c>
      <c r="D2239" t="s">
        <v>3624</v>
      </c>
      <c r="E2239" t="str">
        <f t="shared" si="34"/>
        <v xml:space="preserve">Mr. Concannon Christopher S. </v>
      </c>
    </row>
    <row r="2240" spans="1:5" x14ac:dyDescent="0.25">
      <c r="A2240" s="14" t="s">
        <v>5929</v>
      </c>
      <c r="B2240" t="s">
        <v>37</v>
      </c>
      <c r="C2240" s="14" t="s">
        <v>149</v>
      </c>
      <c r="D2240" t="s">
        <v>3625</v>
      </c>
      <c r="E2240" t="str">
        <f t="shared" si="34"/>
        <v xml:space="preserve">Mr. Johnson William R </v>
      </c>
    </row>
    <row r="2241" spans="1:5" x14ac:dyDescent="0.25">
      <c r="A2241" s="14" t="s">
        <v>5930</v>
      </c>
      <c r="B2241" t="s">
        <v>34</v>
      </c>
      <c r="C2241" s="14" t="s">
        <v>2500</v>
      </c>
      <c r="D2241" t="s">
        <v>2501</v>
      </c>
      <c r="E2241" t="str">
        <f t="shared" si="34"/>
        <v xml:space="preserve">Ms. Schultz Lyndsy </v>
      </c>
    </row>
    <row r="2242" spans="1:5" x14ac:dyDescent="0.25">
      <c r="A2242" s="14" t="s">
        <v>5931</v>
      </c>
      <c r="B2242" t="s">
        <v>34</v>
      </c>
      <c r="C2242" s="14" t="s">
        <v>2502</v>
      </c>
      <c r="D2242" t="s">
        <v>197</v>
      </c>
      <c r="E2242" t="str">
        <f t="shared" si="34"/>
        <v xml:space="preserve">Ms. Brannigan Jessica </v>
      </c>
    </row>
    <row r="2243" spans="1:5" x14ac:dyDescent="0.25">
      <c r="A2243" s="14" t="s">
        <v>5932</v>
      </c>
      <c r="B2243" t="s">
        <v>34</v>
      </c>
      <c r="C2243" s="14" t="s">
        <v>2503</v>
      </c>
      <c r="D2243" t="s">
        <v>98</v>
      </c>
      <c r="E2243" t="str">
        <f t="shared" ref="E2243:E2306" si="35">CONCATENATE(B2243," ",C2243," ",D2243," ")</f>
        <v xml:space="preserve">Ms. Cavallo Anna </v>
      </c>
    </row>
    <row r="2244" spans="1:5" x14ac:dyDescent="0.25">
      <c r="A2244" s="14" t="s">
        <v>5933</v>
      </c>
      <c r="B2244" t="s">
        <v>37</v>
      </c>
      <c r="C2244" s="14" t="s">
        <v>1229</v>
      </c>
      <c r="D2244" t="s">
        <v>646</v>
      </c>
      <c r="E2244" t="str">
        <f t="shared" si="35"/>
        <v xml:space="preserve">Mr. Chang Jordan </v>
      </c>
    </row>
    <row r="2245" spans="1:5" x14ac:dyDescent="0.25">
      <c r="A2245" s="14" t="s">
        <v>5934</v>
      </c>
      <c r="B2245" t="s">
        <v>37</v>
      </c>
      <c r="C2245" s="14" t="s">
        <v>2504</v>
      </c>
      <c r="D2245" t="s">
        <v>201</v>
      </c>
      <c r="E2245" t="str">
        <f t="shared" si="35"/>
        <v xml:space="preserve">Mr. Axelrod Brian </v>
      </c>
    </row>
    <row r="2246" spans="1:5" x14ac:dyDescent="0.25">
      <c r="A2246" s="14" t="s">
        <v>5935</v>
      </c>
      <c r="B2246" t="s">
        <v>34</v>
      </c>
      <c r="C2246" s="14" t="s">
        <v>949</v>
      </c>
      <c r="D2246" t="s">
        <v>3301</v>
      </c>
      <c r="E2246" t="str">
        <f t="shared" si="35"/>
        <v xml:space="preserve">Ms. Davenport Katherine A </v>
      </c>
    </row>
    <row r="2247" spans="1:5" x14ac:dyDescent="0.25">
      <c r="A2247" s="14" t="s">
        <v>5936</v>
      </c>
      <c r="B2247" t="s">
        <v>34</v>
      </c>
      <c r="C2247" s="14" t="s">
        <v>2505</v>
      </c>
      <c r="D2247" t="s">
        <v>1082</v>
      </c>
      <c r="E2247" t="str">
        <f t="shared" si="35"/>
        <v xml:space="preserve">Ms. Roberge Melanie </v>
      </c>
    </row>
    <row r="2248" spans="1:5" x14ac:dyDescent="0.25">
      <c r="A2248" s="14" t="s">
        <v>5937</v>
      </c>
      <c r="B2248" t="s">
        <v>34</v>
      </c>
      <c r="C2248" s="14" t="s">
        <v>5938</v>
      </c>
      <c r="D2248" t="s">
        <v>197</v>
      </c>
      <c r="E2248" t="str">
        <f t="shared" si="35"/>
        <v xml:space="preserve">Ms. SchmIDt Jessica </v>
      </c>
    </row>
    <row r="2249" spans="1:5" x14ac:dyDescent="0.25">
      <c r="A2249" s="14" t="s">
        <v>5939</v>
      </c>
      <c r="B2249" t="s">
        <v>37</v>
      </c>
      <c r="C2249" s="14" t="s">
        <v>2506</v>
      </c>
      <c r="D2249" t="s">
        <v>3626</v>
      </c>
      <c r="E2249" t="str">
        <f t="shared" si="35"/>
        <v xml:space="preserve">Mr. Kosters Eric S </v>
      </c>
    </row>
    <row r="2250" spans="1:5" x14ac:dyDescent="0.25">
      <c r="A2250" s="14" t="s">
        <v>5940</v>
      </c>
      <c r="B2250" t="s">
        <v>37</v>
      </c>
      <c r="C2250" s="14" t="s">
        <v>2507</v>
      </c>
      <c r="D2250" t="s">
        <v>778</v>
      </c>
      <c r="E2250" t="str">
        <f t="shared" si="35"/>
        <v xml:space="preserve">Mr. Dykes Joseph </v>
      </c>
    </row>
    <row r="2251" spans="1:5" x14ac:dyDescent="0.25">
      <c r="A2251" s="14" t="s">
        <v>5941</v>
      </c>
      <c r="B2251" t="s">
        <v>34</v>
      </c>
      <c r="C2251" s="14" t="s">
        <v>2508</v>
      </c>
      <c r="D2251" t="s">
        <v>861</v>
      </c>
      <c r="E2251" t="str">
        <f t="shared" si="35"/>
        <v xml:space="preserve">Ms. Velan Mary </v>
      </c>
    </row>
    <row r="2252" spans="1:5" x14ac:dyDescent="0.25">
      <c r="A2252" s="14" t="s">
        <v>5942</v>
      </c>
      <c r="B2252" t="s">
        <v>34</v>
      </c>
      <c r="C2252" s="14" t="s">
        <v>2509</v>
      </c>
      <c r="D2252" t="s">
        <v>86</v>
      </c>
      <c r="E2252" t="str">
        <f t="shared" si="35"/>
        <v xml:space="preserve">Ms. Goolik Natalie </v>
      </c>
    </row>
    <row r="2253" spans="1:5" x14ac:dyDescent="0.25">
      <c r="A2253" s="14" t="s">
        <v>5943</v>
      </c>
      <c r="B2253" t="s">
        <v>37</v>
      </c>
      <c r="C2253" s="14" t="s">
        <v>2510</v>
      </c>
      <c r="D2253" t="s">
        <v>356</v>
      </c>
      <c r="E2253" t="str">
        <f t="shared" si="35"/>
        <v xml:space="preserve">Mr. Bain Christopher </v>
      </c>
    </row>
    <row r="2254" spans="1:5" x14ac:dyDescent="0.25">
      <c r="A2254" s="14" t="s">
        <v>5944</v>
      </c>
      <c r="B2254" t="s">
        <v>34</v>
      </c>
      <c r="C2254" s="14" t="s">
        <v>2511</v>
      </c>
      <c r="D2254" t="s">
        <v>2512</v>
      </c>
      <c r="E2254" t="str">
        <f t="shared" si="35"/>
        <v xml:space="preserve">Ms. Wieck Sonja </v>
      </c>
    </row>
    <row r="2255" spans="1:5" x14ac:dyDescent="0.25">
      <c r="A2255" s="14" t="s">
        <v>5945</v>
      </c>
      <c r="B2255" t="s">
        <v>34</v>
      </c>
      <c r="C2255" s="14" t="s">
        <v>2513</v>
      </c>
      <c r="D2255" t="s">
        <v>1365</v>
      </c>
      <c r="E2255" t="str">
        <f t="shared" si="35"/>
        <v xml:space="preserve">Ms. Friel Alexandra </v>
      </c>
    </row>
    <row r="2256" spans="1:5" x14ac:dyDescent="0.25">
      <c r="A2256" s="14" t="s">
        <v>5946</v>
      </c>
      <c r="B2256" t="s">
        <v>34</v>
      </c>
      <c r="C2256" s="14" t="s">
        <v>2514</v>
      </c>
      <c r="D2256" t="s">
        <v>3627</v>
      </c>
      <c r="E2256" t="str">
        <f t="shared" si="35"/>
        <v xml:space="preserve">Ms. Santandreu Martha L. </v>
      </c>
    </row>
    <row r="2257" spans="1:5" x14ac:dyDescent="0.25">
      <c r="A2257" s="14" t="s">
        <v>5947</v>
      </c>
      <c r="B2257" t="s">
        <v>37</v>
      </c>
      <c r="C2257" s="14" t="s">
        <v>149</v>
      </c>
      <c r="D2257" t="s">
        <v>3628</v>
      </c>
      <c r="E2257" t="str">
        <f t="shared" si="35"/>
        <v xml:space="preserve">Mr. Johnson Ryan C. </v>
      </c>
    </row>
    <row r="2258" spans="1:5" x14ac:dyDescent="0.25">
      <c r="A2258" s="14" t="s">
        <v>5948</v>
      </c>
      <c r="B2258" t="s">
        <v>37</v>
      </c>
      <c r="C2258" s="14" t="s">
        <v>2515</v>
      </c>
      <c r="D2258" t="s">
        <v>2516</v>
      </c>
      <c r="E2258" t="str">
        <f t="shared" si="35"/>
        <v xml:space="preserve">Mr. Gerber Cliff </v>
      </c>
    </row>
    <row r="2259" spans="1:5" x14ac:dyDescent="0.25">
      <c r="A2259" s="14" t="s">
        <v>5949</v>
      </c>
      <c r="B2259" t="s">
        <v>37</v>
      </c>
      <c r="C2259" s="14" t="s">
        <v>2517</v>
      </c>
      <c r="D2259" t="s">
        <v>2518</v>
      </c>
      <c r="E2259" t="str">
        <f t="shared" si="35"/>
        <v xml:space="preserve">Mr. Benadum Blue </v>
      </c>
    </row>
    <row r="2260" spans="1:5" x14ac:dyDescent="0.25">
      <c r="A2260" s="14" t="s">
        <v>5950</v>
      </c>
      <c r="B2260" t="s">
        <v>37</v>
      </c>
      <c r="C2260" s="14" t="s">
        <v>2519</v>
      </c>
      <c r="D2260" t="s">
        <v>3629</v>
      </c>
      <c r="E2260" t="str">
        <f t="shared" si="35"/>
        <v xml:space="preserve">Mr. Ragazzini Jeffrey M </v>
      </c>
    </row>
    <row r="2261" spans="1:5" x14ac:dyDescent="0.25">
      <c r="A2261" s="14" t="s">
        <v>5951</v>
      </c>
      <c r="B2261" t="s">
        <v>37</v>
      </c>
      <c r="C2261" s="14" t="s">
        <v>2520</v>
      </c>
      <c r="D2261" t="s">
        <v>124</v>
      </c>
      <c r="E2261" t="str">
        <f t="shared" si="35"/>
        <v xml:space="preserve">Mr. Kessinger Andrew </v>
      </c>
    </row>
    <row r="2262" spans="1:5" x14ac:dyDescent="0.25">
      <c r="A2262" s="14" t="s">
        <v>5952</v>
      </c>
      <c r="B2262" t="s">
        <v>34</v>
      </c>
      <c r="C2262" s="14" t="s">
        <v>2521</v>
      </c>
      <c r="D2262" t="s">
        <v>167</v>
      </c>
      <c r="E2262" t="str">
        <f t="shared" si="35"/>
        <v xml:space="preserve">Ms. Bezgin Julia </v>
      </c>
    </row>
    <row r="2263" spans="1:5" x14ac:dyDescent="0.25">
      <c r="A2263" s="14" t="s">
        <v>5953</v>
      </c>
      <c r="B2263" t="s">
        <v>37</v>
      </c>
      <c r="C2263" s="14" t="s">
        <v>2522</v>
      </c>
      <c r="D2263" t="s">
        <v>148</v>
      </c>
      <c r="E2263" t="str">
        <f t="shared" si="35"/>
        <v xml:space="preserve">Mr. Woldesilassie Daniel </v>
      </c>
    </row>
    <row r="2264" spans="1:5" x14ac:dyDescent="0.25">
      <c r="A2264" s="14" t="s">
        <v>5954</v>
      </c>
      <c r="B2264" t="s">
        <v>37</v>
      </c>
      <c r="C2264" s="14" t="s">
        <v>2617</v>
      </c>
      <c r="D2264" t="s">
        <v>374</v>
      </c>
      <c r="E2264" t="str">
        <f t="shared" si="35"/>
        <v xml:space="preserve">Mr. Ruiz Herrero Jaime </v>
      </c>
    </row>
    <row r="2265" spans="1:5" x14ac:dyDescent="0.25">
      <c r="A2265" s="14" t="s">
        <v>5955</v>
      </c>
      <c r="B2265" t="s">
        <v>37</v>
      </c>
      <c r="C2265" s="14" t="s">
        <v>2618</v>
      </c>
      <c r="D2265" t="s">
        <v>5956</v>
      </c>
      <c r="E2265" t="str">
        <f t="shared" si="35"/>
        <v xml:space="preserve">Mr. Bin Alias Mohd SyahIDan </v>
      </c>
    </row>
    <row r="2266" spans="1:5" x14ac:dyDescent="0.25">
      <c r="A2266" s="14" t="s">
        <v>5957</v>
      </c>
      <c r="B2266" t="s">
        <v>37</v>
      </c>
      <c r="C2266" s="14" t="s">
        <v>1954</v>
      </c>
      <c r="D2266" t="s">
        <v>38</v>
      </c>
      <c r="E2266" t="str">
        <f t="shared" si="35"/>
        <v xml:space="preserve">Mr. Fischer-Daly Matthew </v>
      </c>
    </row>
    <row r="2267" spans="1:5" x14ac:dyDescent="0.25">
      <c r="A2267" s="14" t="s">
        <v>5958</v>
      </c>
      <c r="B2267" t="s">
        <v>34</v>
      </c>
      <c r="C2267" s="14" t="s">
        <v>2523</v>
      </c>
      <c r="D2267" t="s">
        <v>3161</v>
      </c>
      <c r="E2267" t="str">
        <f t="shared" si="35"/>
        <v xml:space="preserve">Ms. Pulliam Elizabeth S. </v>
      </c>
    </row>
    <row r="2268" spans="1:5" x14ac:dyDescent="0.25">
      <c r="A2268" s="14" t="s">
        <v>5959</v>
      </c>
      <c r="B2268" t="s">
        <v>34</v>
      </c>
      <c r="C2268" s="14" t="s">
        <v>2524</v>
      </c>
      <c r="D2268" t="s">
        <v>140</v>
      </c>
      <c r="E2268" t="str">
        <f t="shared" si="35"/>
        <v xml:space="preserve">Ms. Guisinger Katie </v>
      </c>
    </row>
    <row r="2269" spans="1:5" x14ac:dyDescent="0.25">
      <c r="A2269" s="14" t="s">
        <v>5960</v>
      </c>
      <c r="B2269" t="s">
        <v>34</v>
      </c>
      <c r="C2269" s="14" t="s">
        <v>2525</v>
      </c>
      <c r="D2269" t="s">
        <v>3630</v>
      </c>
      <c r="E2269" t="str">
        <f t="shared" si="35"/>
        <v xml:space="preserve">Ms. Arnerich Christi A. </v>
      </c>
    </row>
    <row r="2270" spans="1:5" x14ac:dyDescent="0.25">
      <c r="A2270" s="14" t="s">
        <v>5961</v>
      </c>
      <c r="B2270" t="s">
        <v>34</v>
      </c>
      <c r="C2270" s="14" t="s">
        <v>256</v>
      </c>
      <c r="D2270" t="s">
        <v>3631</v>
      </c>
      <c r="E2270" t="str">
        <f t="shared" si="35"/>
        <v xml:space="preserve">Ms. Lynch Sandra K. </v>
      </c>
    </row>
    <row r="2271" spans="1:5" x14ac:dyDescent="0.25">
      <c r="A2271" s="14" t="s">
        <v>5962</v>
      </c>
      <c r="B2271" t="s">
        <v>34</v>
      </c>
      <c r="C2271" s="14" t="s">
        <v>860</v>
      </c>
      <c r="D2271" t="s">
        <v>1772</v>
      </c>
      <c r="E2271" t="str">
        <f t="shared" si="35"/>
        <v xml:space="preserve">Ms. Reilly Katharine </v>
      </c>
    </row>
    <row r="2272" spans="1:5" x14ac:dyDescent="0.25">
      <c r="A2272" s="14" t="s">
        <v>5963</v>
      </c>
      <c r="B2272" t="s">
        <v>37</v>
      </c>
      <c r="C2272" s="14" t="s">
        <v>2526</v>
      </c>
      <c r="D2272" t="s">
        <v>2527</v>
      </c>
      <c r="E2272" t="str">
        <f t="shared" si="35"/>
        <v xml:space="preserve">Mr. Nolette Jerome </v>
      </c>
    </row>
    <row r="2273" spans="1:5" x14ac:dyDescent="0.25">
      <c r="A2273" s="14" t="s">
        <v>5964</v>
      </c>
      <c r="B2273" t="s">
        <v>34</v>
      </c>
      <c r="C2273" s="14" t="s">
        <v>2528</v>
      </c>
      <c r="D2273" t="s">
        <v>3632</v>
      </c>
      <c r="E2273" t="str">
        <f t="shared" si="35"/>
        <v xml:space="preserve">Ms. Chabrier Julia R </v>
      </c>
    </row>
    <row r="2274" spans="1:5" x14ac:dyDescent="0.25">
      <c r="A2274" s="14" t="s">
        <v>5965</v>
      </c>
      <c r="B2274" t="s">
        <v>37</v>
      </c>
      <c r="C2274" s="14" t="s">
        <v>152</v>
      </c>
      <c r="D2274" t="s">
        <v>3633</v>
      </c>
      <c r="E2274" t="str">
        <f t="shared" si="35"/>
        <v xml:space="preserve">Mr. Lee Sean Henry </v>
      </c>
    </row>
    <row r="2275" spans="1:5" x14ac:dyDescent="0.25">
      <c r="A2275" s="14" t="s">
        <v>5966</v>
      </c>
      <c r="B2275" t="s">
        <v>34</v>
      </c>
      <c r="C2275" s="14" t="s">
        <v>2529</v>
      </c>
      <c r="D2275" t="s">
        <v>3599</v>
      </c>
      <c r="E2275" t="str">
        <f t="shared" si="35"/>
        <v xml:space="preserve">Ms. Knotts Rachel A. </v>
      </c>
    </row>
    <row r="2276" spans="1:5" x14ac:dyDescent="0.25">
      <c r="A2276" s="14" t="s">
        <v>5967</v>
      </c>
      <c r="B2276" t="s">
        <v>37</v>
      </c>
      <c r="C2276" s="14" t="s">
        <v>2530</v>
      </c>
      <c r="D2276" t="s">
        <v>711</v>
      </c>
      <c r="E2276" t="str">
        <f t="shared" si="35"/>
        <v xml:space="preserve">Mr. Pultorak Jim </v>
      </c>
    </row>
    <row r="2277" spans="1:5" x14ac:dyDescent="0.25">
      <c r="A2277" s="14" t="s">
        <v>5968</v>
      </c>
      <c r="B2277" t="s">
        <v>37</v>
      </c>
      <c r="C2277" s="14" t="s">
        <v>2531</v>
      </c>
      <c r="D2277" t="s">
        <v>1339</v>
      </c>
      <c r="E2277" t="str">
        <f t="shared" si="35"/>
        <v xml:space="preserve">Mr. Maxon Tim </v>
      </c>
    </row>
    <row r="2278" spans="1:5" x14ac:dyDescent="0.25">
      <c r="A2278" s="14" t="s">
        <v>5969</v>
      </c>
      <c r="B2278" t="s">
        <v>34</v>
      </c>
      <c r="C2278" s="14" t="s">
        <v>2532</v>
      </c>
      <c r="D2278" t="s">
        <v>3634</v>
      </c>
      <c r="E2278" t="str">
        <f t="shared" si="35"/>
        <v xml:space="preserve">Ms. Kraai Abby L. </v>
      </c>
    </row>
    <row r="2279" spans="1:5" x14ac:dyDescent="0.25">
      <c r="A2279" s="14" t="s">
        <v>5970</v>
      </c>
      <c r="B2279" t="s">
        <v>37</v>
      </c>
      <c r="C2279" s="14" t="s">
        <v>2533</v>
      </c>
      <c r="D2279" t="s">
        <v>210</v>
      </c>
      <c r="E2279" t="str">
        <f t="shared" si="35"/>
        <v xml:space="preserve">Mr. Larosa Mark </v>
      </c>
    </row>
    <row r="2280" spans="1:5" x14ac:dyDescent="0.25">
      <c r="A2280" s="14" t="s">
        <v>5971</v>
      </c>
      <c r="B2280" t="s">
        <v>37</v>
      </c>
      <c r="C2280" s="14" t="s">
        <v>328</v>
      </c>
      <c r="D2280" t="s">
        <v>2534</v>
      </c>
      <c r="E2280" t="str">
        <f t="shared" si="35"/>
        <v xml:space="preserve">Mr. King Ali </v>
      </c>
    </row>
    <row r="2281" spans="1:5" x14ac:dyDescent="0.25">
      <c r="A2281" s="14" t="s">
        <v>5972</v>
      </c>
      <c r="B2281" t="s">
        <v>37</v>
      </c>
      <c r="C2281" s="14" t="s">
        <v>2535</v>
      </c>
      <c r="D2281" t="s">
        <v>169</v>
      </c>
      <c r="E2281" t="str">
        <f t="shared" si="35"/>
        <v xml:space="preserve">Mr. Haney Joshua </v>
      </c>
    </row>
    <row r="2282" spans="1:5" x14ac:dyDescent="0.25">
      <c r="A2282" s="14" t="s">
        <v>5973</v>
      </c>
      <c r="B2282" t="s">
        <v>37</v>
      </c>
      <c r="C2282" s="14" t="s">
        <v>2536</v>
      </c>
      <c r="D2282" t="s">
        <v>2537</v>
      </c>
      <c r="E2282" t="str">
        <f t="shared" si="35"/>
        <v xml:space="preserve">Mr. Boulay Pierre </v>
      </c>
    </row>
    <row r="2283" spans="1:5" x14ac:dyDescent="0.25">
      <c r="A2283" s="14" t="s">
        <v>5974</v>
      </c>
      <c r="B2283" t="s">
        <v>34</v>
      </c>
      <c r="C2283" s="14" t="s">
        <v>105</v>
      </c>
      <c r="D2283" t="s">
        <v>174</v>
      </c>
      <c r="E2283" t="str">
        <f t="shared" si="35"/>
        <v xml:space="preserve">Ms. Peters Kate </v>
      </c>
    </row>
    <row r="2284" spans="1:5" x14ac:dyDescent="0.25">
      <c r="A2284" s="14" t="s">
        <v>5975</v>
      </c>
      <c r="B2284" t="s">
        <v>37</v>
      </c>
      <c r="C2284" s="14" t="s">
        <v>2538</v>
      </c>
      <c r="D2284" t="s">
        <v>3675</v>
      </c>
      <c r="E2284" t="str">
        <f t="shared" si="35"/>
        <v xml:space="preserve">Mr. Luy DavID </v>
      </c>
    </row>
    <row r="2285" spans="1:5" x14ac:dyDescent="0.25">
      <c r="A2285" s="14" t="s">
        <v>5976</v>
      </c>
      <c r="B2285" t="s">
        <v>34</v>
      </c>
      <c r="C2285" s="14" t="s">
        <v>2539</v>
      </c>
      <c r="D2285" t="s">
        <v>1237</v>
      </c>
      <c r="E2285" t="str">
        <f t="shared" si="35"/>
        <v xml:space="preserve">Ms. Fava Carla </v>
      </c>
    </row>
    <row r="2286" spans="1:5" x14ac:dyDescent="0.25">
      <c r="A2286" s="14" t="s">
        <v>5977</v>
      </c>
      <c r="B2286" t="s">
        <v>37</v>
      </c>
      <c r="C2286" s="14" t="s">
        <v>2540</v>
      </c>
      <c r="D2286" t="s">
        <v>3635</v>
      </c>
      <c r="E2286" t="str">
        <f t="shared" si="35"/>
        <v xml:space="preserve">Mr. Montoya Alvaro Sr. </v>
      </c>
    </row>
    <row r="2287" spans="1:5" x14ac:dyDescent="0.25">
      <c r="A2287" s="14" t="s">
        <v>5978</v>
      </c>
      <c r="B2287" t="s">
        <v>34</v>
      </c>
      <c r="C2287" s="14" t="s">
        <v>2510</v>
      </c>
      <c r="D2287" t="s">
        <v>188</v>
      </c>
      <c r="E2287" t="str">
        <f t="shared" si="35"/>
        <v xml:space="preserve">Ms. Bain Hope </v>
      </c>
    </row>
    <row r="2288" spans="1:5" x14ac:dyDescent="0.25">
      <c r="A2288" s="14" t="s">
        <v>5979</v>
      </c>
      <c r="B2288" t="s">
        <v>37</v>
      </c>
      <c r="C2288" s="14" t="s">
        <v>2541</v>
      </c>
      <c r="D2288" t="s">
        <v>3636</v>
      </c>
      <c r="E2288" t="str">
        <f t="shared" si="35"/>
        <v xml:space="preserve">Mr. Albertson Mark P. </v>
      </c>
    </row>
    <row r="2289" spans="1:5" x14ac:dyDescent="0.25">
      <c r="A2289" s="14" t="s">
        <v>5980</v>
      </c>
      <c r="B2289" t="s">
        <v>34</v>
      </c>
      <c r="C2289" s="14" t="s">
        <v>2542</v>
      </c>
      <c r="D2289" t="s">
        <v>1774</v>
      </c>
      <c r="E2289" t="str">
        <f t="shared" si="35"/>
        <v xml:space="preserve">Ms. Barger Desiree </v>
      </c>
    </row>
    <row r="2290" spans="1:5" x14ac:dyDescent="0.25">
      <c r="A2290" s="14" t="s">
        <v>5981</v>
      </c>
      <c r="B2290" t="s">
        <v>37</v>
      </c>
      <c r="C2290" s="14" t="s">
        <v>2543</v>
      </c>
      <c r="D2290" t="s">
        <v>3637</v>
      </c>
      <c r="E2290" t="str">
        <f t="shared" si="35"/>
        <v xml:space="preserve">Mr. Fraioli Mario Jr. </v>
      </c>
    </row>
    <row r="2291" spans="1:5" x14ac:dyDescent="0.25">
      <c r="A2291" s="14" t="s">
        <v>5982</v>
      </c>
      <c r="B2291" t="s">
        <v>37</v>
      </c>
      <c r="C2291" s="14" t="s">
        <v>1208</v>
      </c>
      <c r="D2291" t="s">
        <v>2544</v>
      </c>
      <c r="E2291" t="str">
        <f t="shared" si="35"/>
        <v xml:space="preserve">Mr. April Lusapho </v>
      </c>
    </row>
    <row r="2292" spans="1:5" x14ac:dyDescent="0.25">
      <c r="A2292" s="14" t="s">
        <v>5983</v>
      </c>
      <c r="B2292" t="s">
        <v>34</v>
      </c>
      <c r="C2292" s="14" t="s">
        <v>328</v>
      </c>
      <c r="D2292" t="s">
        <v>2730</v>
      </c>
      <c r="E2292" t="str">
        <f t="shared" si="35"/>
        <v xml:space="preserve">Ms. King Erin C. </v>
      </c>
    </row>
    <row r="2293" spans="1:5" x14ac:dyDescent="0.25">
      <c r="A2293" s="14" t="s">
        <v>5984</v>
      </c>
      <c r="B2293" t="s">
        <v>37</v>
      </c>
      <c r="C2293" s="14" t="s">
        <v>2545</v>
      </c>
      <c r="D2293" t="s">
        <v>3638</v>
      </c>
      <c r="E2293" t="str">
        <f t="shared" si="35"/>
        <v xml:space="preserve">Mr. Talhelm Alan F </v>
      </c>
    </row>
    <row r="2294" spans="1:5" x14ac:dyDescent="0.25">
      <c r="A2294" s="14" t="s">
        <v>5985</v>
      </c>
      <c r="B2294" t="s">
        <v>37</v>
      </c>
      <c r="C2294" s="14" t="s">
        <v>178</v>
      </c>
      <c r="D2294" t="s">
        <v>96</v>
      </c>
      <c r="E2294" t="str">
        <f t="shared" si="35"/>
        <v xml:space="preserve">Mr. Regnier Ryan </v>
      </c>
    </row>
    <row r="2295" spans="1:5" x14ac:dyDescent="0.25">
      <c r="A2295" s="14" t="s">
        <v>5986</v>
      </c>
      <c r="B2295" t="s">
        <v>34</v>
      </c>
      <c r="C2295" s="14" t="s">
        <v>2546</v>
      </c>
      <c r="D2295" t="s">
        <v>188</v>
      </c>
      <c r="E2295" t="str">
        <f t="shared" si="35"/>
        <v xml:space="preserve">Ms. Treece Hope </v>
      </c>
    </row>
    <row r="2296" spans="1:5" x14ac:dyDescent="0.25">
      <c r="A2296" s="14" t="s">
        <v>5987</v>
      </c>
      <c r="B2296" t="s">
        <v>37</v>
      </c>
      <c r="C2296" s="14" t="s">
        <v>2547</v>
      </c>
      <c r="D2296" t="s">
        <v>1011</v>
      </c>
      <c r="E2296" t="str">
        <f t="shared" si="35"/>
        <v xml:space="preserve">Mr. Beisel Josh </v>
      </c>
    </row>
    <row r="2297" spans="1:5" x14ac:dyDescent="0.25">
      <c r="A2297" s="14" t="s">
        <v>5988</v>
      </c>
      <c r="B2297" t="s">
        <v>37</v>
      </c>
      <c r="C2297" s="14" t="s">
        <v>2548</v>
      </c>
      <c r="D2297" t="s">
        <v>3639</v>
      </c>
      <c r="E2297" t="str">
        <f t="shared" si="35"/>
        <v xml:space="preserve">Mr. Enke Jacob J </v>
      </c>
    </row>
    <row r="2298" spans="1:5" x14ac:dyDescent="0.25">
      <c r="A2298" s="14" t="s">
        <v>5989</v>
      </c>
      <c r="B2298" t="s">
        <v>37</v>
      </c>
      <c r="C2298" s="14" t="s">
        <v>2619</v>
      </c>
      <c r="D2298" t="s">
        <v>3640</v>
      </c>
      <c r="E2298" t="str">
        <f t="shared" si="35"/>
        <v xml:space="preserve">Mr. Ruiz-Tagle Barros Jose Tomas </v>
      </c>
    </row>
    <row r="2299" spans="1:5" x14ac:dyDescent="0.25">
      <c r="A2299" s="14" t="s">
        <v>5990</v>
      </c>
      <c r="B2299" t="s">
        <v>34</v>
      </c>
      <c r="C2299" s="14" t="s">
        <v>2549</v>
      </c>
      <c r="D2299" t="s">
        <v>3641</v>
      </c>
      <c r="E2299" t="str">
        <f t="shared" si="35"/>
        <v xml:space="preserve">Ms. Ferrell Mary Evan </v>
      </c>
    </row>
    <row r="2300" spans="1:5" x14ac:dyDescent="0.25">
      <c r="A2300" s="14" t="s">
        <v>5991</v>
      </c>
      <c r="B2300" t="s">
        <v>37</v>
      </c>
      <c r="C2300" s="14" t="s">
        <v>2550</v>
      </c>
      <c r="D2300" t="s">
        <v>3642</v>
      </c>
      <c r="E2300" t="str">
        <f t="shared" si="35"/>
        <v xml:space="preserve">Mr. Gates Justin K. </v>
      </c>
    </row>
    <row r="2301" spans="1:5" x14ac:dyDescent="0.25">
      <c r="A2301" s="14" t="s">
        <v>5992</v>
      </c>
      <c r="B2301" t="s">
        <v>37</v>
      </c>
      <c r="C2301" s="14" t="s">
        <v>2551</v>
      </c>
      <c r="D2301" t="s">
        <v>51</v>
      </c>
      <c r="E2301" t="str">
        <f t="shared" si="35"/>
        <v xml:space="preserve">Mr. Jeffers Patrick </v>
      </c>
    </row>
    <row r="2302" spans="1:5" x14ac:dyDescent="0.25">
      <c r="A2302" s="14" t="s">
        <v>5993</v>
      </c>
      <c r="B2302" t="s">
        <v>37</v>
      </c>
      <c r="C2302" s="14" t="s">
        <v>2552</v>
      </c>
      <c r="D2302" t="s">
        <v>2553</v>
      </c>
      <c r="E2302" t="str">
        <f t="shared" si="35"/>
        <v xml:space="preserve">Mr. Sulhanek Roman </v>
      </c>
    </row>
    <row r="2303" spans="1:5" x14ac:dyDescent="0.25">
      <c r="A2303" s="14" t="s">
        <v>5994</v>
      </c>
      <c r="B2303" t="s">
        <v>37</v>
      </c>
      <c r="C2303" s="14" t="s">
        <v>465</v>
      </c>
      <c r="D2303" t="s">
        <v>3675</v>
      </c>
      <c r="E2303" t="str">
        <f t="shared" si="35"/>
        <v xml:space="preserve">Mr. Ozahowski DavID </v>
      </c>
    </row>
    <row r="2304" spans="1:5" x14ac:dyDescent="0.25">
      <c r="A2304" s="14" t="s">
        <v>5995</v>
      </c>
      <c r="B2304" t="s">
        <v>34</v>
      </c>
      <c r="C2304" s="14" t="s">
        <v>2554</v>
      </c>
      <c r="D2304" t="s">
        <v>3643</v>
      </c>
      <c r="E2304" t="str">
        <f t="shared" si="35"/>
        <v xml:space="preserve">Ms. Caron Evelyn L </v>
      </c>
    </row>
    <row r="2305" spans="1:5" x14ac:dyDescent="0.25">
      <c r="A2305" s="14" t="s">
        <v>5996</v>
      </c>
      <c r="B2305" t="s">
        <v>37</v>
      </c>
      <c r="C2305" s="14" t="s">
        <v>2555</v>
      </c>
      <c r="D2305" t="s">
        <v>711</v>
      </c>
      <c r="E2305" t="str">
        <f t="shared" si="35"/>
        <v xml:space="preserve">Mr. Fullarton Jim </v>
      </c>
    </row>
    <row r="2306" spans="1:5" x14ac:dyDescent="0.25">
      <c r="A2306" s="14" t="s">
        <v>5997</v>
      </c>
      <c r="B2306" t="s">
        <v>37</v>
      </c>
      <c r="C2306" s="14" t="s">
        <v>2556</v>
      </c>
      <c r="D2306" t="s">
        <v>3644</v>
      </c>
      <c r="E2306" t="str">
        <f t="shared" si="35"/>
        <v xml:space="preserve">Mr. Lindgren Matthew S </v>
      </c>
    </row>
    <row r="2307" spans="1:5" x14ac:dyDescent="0.25">
      <c r="A2307" s="14" t="s">
        <v>5998</v>
      </c>
      <c r="B2307" t="s">
        <v>37</v>
      </c>
      <c r="C2307" s="14" t="s">
        <v>2557</v>
      </c>
      <c r="D2307" t="s">
        <v>589</v>
      </c>
      <c r="E2307" t="str">
        <f t="shared" ref="E2307:E2336" si="36">CONCATENATE(B2307," ",C2307," ",D2307," ")</f>
        <v xml:space="preserve">Mr. Akiha Kenneth </v>
      </c>
    </row>
    <row r="2308" spans="1:5" x14ac:dyDescent="0.25">
      <c r="A2308" s="14" t="s">
        <v>5999</v>
      </c>
      <c r="B2308" t="s">
        <v>34</v>
      </c>
      <c r="C2308" s="14" t="s">
        <v>2558</v>
      </c>
      <c r="D2308" t="s">
        <v>54</v>
      </c>
      <c r="E2308" t="str">
        <f t="shared" si="36"/>
        <v xml:space="preserve">Ms. Sweny Andrea </v>
      </c>
    </row>
    <row r="2309" spans="1:5" x14ac:dyDescent="0.25">
      <c r="A2309" s="14" t="s">
        <v>6000</v>
      </c>
      <c r="B2309" t="s">
        <v>34</v>
      </c>
      <c r="C2309" s="14" t="s">
        <v>2559</v>
      </c>
      <c r="D2309" t="s">
        <v>891</v>
      </c>
      <c r="E2309" t="str">
        <f t="shared" si="36"/>
        <v xml:space="preserve">Ms. Tobin Kristina </v>
      </c>
    </row>
    <row r="2310" spans="1:5" x14ac:dyDescent="0.25">
      <c r="A2310" s="14" t="s">
        <v>6001</v>
      </c>
      <c r="B2310" t="s">
        <v>34</v>
      </c>
      <c r="C2310" s="14" t="s">
        <v>2126</v>
      </c>
      <c r="D2310" t="s">
        <v>846</v>
      </c>
      <c r="E2310" t="str">
        <f t="shared" si="36"/>
        <v xml:space="preserve">Ms. Pedersen Kristen </v>
      </c>
    </row>
    <row r="2311" spans="1:5" x14ac:dyDescent="0.25">
      <c r="A2311" s="14" t="s">
        <v>6002</v>
      </c>
      <c r="B2311" t="s">
        <v>37</v>
      </c>
      <c r="C2311" s="14" t="s">
        <v>256</v>
      </c>
      <c r="D2311" t="s">
        <v>38</v>
      </c>
      <c r="E2311" t="str">
        <f t="shared" si="36"/>
        <v xml:space="preserve">Mr. Lynch Matthew </v>
      </c>
    </row>
    <row r="2312" spans="1:5" x14ac:dyDescent="0.25">
      <c r="A2312" s="14" t="s">
        <v>6003</v>
      </c>
      <c r="B2312" t="s">
        <v>2823</v>
      </c>
      <c r="C2312" s="14" t="s">
        <v>2560</v>
      </c>
      <c r="D2312" t="s">
        <v>3645</v>
      </c>
      <c r="E2312" t="str">
        <f t="shared" si="36"/>
        <v xml:space="preserve">Mrs Keys .  Kathleen </v>
      </c>
    </row>
    <row r="2313" spans="1:5" x14ac:dyDescent="0.25">
      <c r="A2313" s="14" t="s">
        <v>6004</v>
      </c>
      <c r="B2313" t="s">
        <v>34</v>
      </c>
      <c r="C2313" s="14" t="s">
        <v>2561</v>
      </c>
      <c r="D2313" t="s">
        <v>132</v>
      </c>
      <c r="E2313" t="str">
        <f t="shared" si="36"/>
        <v xml:space="preserve">Ms. Wilbur Lindsey </v>
      </c>
    </row>
    <row r="2314" spans="1:5" x14ac:dyDescent="0.25">
      <c r="A2314" s="14" t="s">
        <v>6005</v>
      </c>
      <c r="B2314" t="s">
        <v>37</v>
      </c>
      <c r="C2314" s="14" t="s">
        <v>2562</v>
      </c>
      <c r="D2314" t="s">
        <v>102</v>
      </c>
      <c r="E2314" t="str">
        <f t="shared" si="36"/>
        <v xml:space="preserve">Mr. Ditota Robert </v>
      </c>
    </row>
    <row r="2315" spans="1:5" x14ac:dyDescent="0.25">
      <c r="A2315" s="14" t="s">
        <v>6006</v>
      </c>
      <c r="B2315" t="s">
        <v>34</v>
      </c>
      <c r="C2315" s="14" t="s">
        <v>2563</v>
      </c>
      <c r="D2315" t="s">
        <v>2787</v>
      </c>
      <c r="E2315" t="str">
        <f t="shared" si="36"/>
        <v xml:space="preserve">Ms. Horbol Sarah E. </v>
      </c>
    </row>
    <row r="2316" spans="1:5" x14ac:dyDescent="0.25">
      <c r="A2316" s="14" t="s">
        <v>6007</v>
      </c>
      <c r="B2316" t="s">
        <v>34</v>
      </c>
      <c r="C2316" s="14" t="s">
        <v>1174</v>
      </c>
      <c r="D2316" t="s">
        <v>2564</v>
      </c>
      <c r="E2316" t="str">
        <f t="shared" si="36"/>
        <v xml:space="preserve">Ms. O'Rourke Flannery </v>
      </c>
    </row>
    <row r="2317" spans="1:5" x14ac:dyDescent="0.25">
      <c r="A2317" s="14" t="s">
        <v>6008</v>
      </c>
      <c r="B2317" t="s">
        <v>37</v>
      </c>
      <c r="C2317" s="14" t="s">
        <v>489</v>
      </c>
      <c r="D2317" t="s">
        <v>3646</v>
      </c>
      <c r="E2317" t="str">
        <f t="shared" si="36"/>
        <v xml:space="preserve">Mr. Williams John T </v>
      </c>
    </row>
    <row r="2318" spans="1:5" x14ac:dyDescent="0.25">
      <c r="A2318" s="14" t="s">
        <v>6009</v>
      </c>
      <c r="B2318" t="s">
        <v>37</v>
      </c>
      <c r="C2318" s="14" t="s">
        <v>2565</v>
      </c>
      <c r="D2318" t="s">
        <v>1096</v>
      </c>
      <c r="E2318" t="str">
        <f t="shared" si="36"/>
        <v xml:space="preserve">Mr. Murakami Koji </v>
      </c>
    </row>
    <row r="2319" spans="1:5" x14ac:dyDescent="0.25">
      <c r="A2319" s="14" t="s">
        <v>6010</v>
      </c>
      <c r="B2319" t="s">
        <v>34</v>
      </c>
      <c r="C2319" s="14" t="s">
        <v>2048</v>
      </c>
      <c r="D2319" t="s">
        <v>3647</v>
      </c>
      <c r="E2319" t="str">
        <f t="shared" si="36"/>
        <v xml:space="preserve">Ms. Gagnon Candice M </v>
      </c>
    </row>
    <row r="2320" spans="1:5" x14ac:dyDescent="0.25">
      <c r="A2320" s="14" t="s">
        <v>6011</v>
      </c>
      <c r="B2320" t="s">
        <v>37</v>
      </c>
      <c r="C2320" s="14" t="s">
        <v>2566</v>
      </c>
      <c r="D2320" t="s">
        <v>3648</v>
      </c>
      <c r="E2320" t="str">
        <f t="shared" si="36"/>
        <v xml:space="preserve">Mr. Petermann Theodore A. </v>
      </c>
    </row>
    <row r="2321" spans="1:5" x14ac:dyDescent="0.25">
      <c r="A2321" s="14" t="s">
        <v>6012</v>
      </c>
      <c r="B2321" t="s">
        <v>34</v>
      </c>
      <c r="C2321" s="14" t="s">
        <v>2620</v>
      </c>
      <c r="D2321" t="s">
        <v>2567</v>
      </c>
      <c r="E2321" t="str">
        <f t="shared" si="36"/>
        <v xml:space="preserve">Ms. Graves - Rostro Lindy </v>
      </c>
    </row>
    <row r="2322" spans="1:5" x14ac:dyDescent="0.25">
      <c r="A2322" s="14" t="s">
        <v>6013</v>
      </c>
      <c r="B2322" t="s">
        <v>37</v>
      </c>
      <c r="C2322" s="14" t="s">
        <v>2568</v>
      </c>
      <c r="D2322" t="s">
        <v>113</v>
      </c>
      <c r="E2322" t="str">
        <f t="shared" si="36"/>
        <v xml:space="preserve">Mr. Danielson Thomas </v>
      </c>
    </row>
    <row r="2323" spans="1:5" x14ac:dyDescent="0.25">
      <c r="A2323" s="14" t="s">
        <v>6014</v>
      </c>
      <c r="B2323" t="s">
        <v>34</v>
      </c>
      <c r="C2323" s="14" t="s">
        <v>2569</v>
      </c>
      <c r="D2323" t="s">
        <v>2018</v>
      </c>
      <c r="E2323" t="str">
        <f t="shared" si="36"/>
        <v xml:space="preserve">Ms. Street Holly </v>
      </c>
    </row>
    <row r="2324" spans="1:5" x14ac:dyDescent="0.25">
      <c r="A2324" s="14" t="s">
        <v>6015</v>
      </c>
      <c r="B2324" t="s">
        <v>37</v>
      </c>
      <c r="C2324" s="14" t="s">
        <v>2570</v>
      </c>
      <c r="D2324" t="s">
        <v>38</v>
      </c>
      <c r="E2324" t="str">
        <f t="shared" si="36"/>
        <v xml:space="preserve">Mr. Buss Matthew </v>
      </c>
    </row>
    <row r="2325" spans="1:5" x14ac:dyDescent="0.25">
      <c r="A2325" s="14" t="s">
        <v>6016</v>
      </c>
      <c r="B2325" t="s">
        <v>34</v>
      </c>
      <c r="C2325" s="14" t="s">
        <v>2571</v>
      </c>
      <c r="D2325" t="s">
        <v>3649</v>
      </c>
      <c r="E2325" t="str">
        <f t="shared" si="36"/>
        <v xml:space="preserve">Ms. Duffy Meghan K </v>
      </c>
    </row>
    <row r="2326" spans="1:5" x14ac:dyDescent="0.25">
      <c r="A2326" s="14" t="s">
        <v>6017</v>
      </c>
      <c r="B2326" t="s">
        <v>37</v>
      </c>
      <c r="C2326" s="14" t="s">
        <v>1051</v>
      </c>
      <c r="D2326" t="s">
        <v>1156</v>
      </c>
      <c r="E2326" t="str">
        <f t="shared" si="36"/>
        <v xml:space="preserve">Mr. Hines Fred </v>
      </c>
    </row>
    <row r="2327" spans="1:5" x14ac:dyDescent="0.25">
      <c r="A2327" s="14" t="s">
        <v>6018</v>
      </c>
      <c r="B2327" t="s">
        <v>37</v>
      </c>
      <c r="C2327" s="14" t="s">
        <v>244</v>
      </c>
      <c r="D2327" t="s">
        <v>2572</v>
      </c>
      <c r="E2327" t="str">
        <f t="shared" si="36"/>
        <v xml:space="preserve">Mr. Castro Sebastian </v>
      </c>
    </row>
    <row r="2328" spans="1:5" x14ac:dyDescent="0.25">
      <c r="A2328" s="14" t="s">
        <v>6019</v>
      </c>
      <c r="B2328" t="s">
        <v>34</v>
      </c>
      <c r="C2328" s="14" t="s">
        <v>560</v>
      </c>
      <c r="D2328" t="s">
        <v>783</v>
      </c>
      <c r="E2328" t="str">
        <f t="shared" si="36"/>
        <v xml:space="preserve">Ms. Howell Laura </v>
      </c>
    </row>
    <row r="2329" spans="1:5" x14ac:dyDescent="0.25">
      <c r="A2329" s="14" t="s">
        <v>6020</v>
      </c>
      <c r="B2329" t="s">
        <v>34</v>
      </c>
      <c r="C2329" s="14" t="s">
        <v>2573</v>
      </c>
      <c r="D2329" t="s">
        <v>74</v>
      </c>
      <c r="E2329" t="str">
        <f t="shared" si="36"/>
        <v xml:space="preserve">Ms. Avery Nicole </v>
      </c>
    </row>
    <row r="2330" spans="1:5" x14ac:dyDescent="0.25">
      <c r="A2330" s="14" t="s">
        <v>6021</v>
      </c>
      <c r="B2330" t="s">
        <v>34</v>
      </c>
      <c r="C2330" s="14" t="s">
        <v>2574</v>
      </c>
      <c r="D2330" t="s">
        <v>3650</v>
      </c>
      <c r="E2330" t="str">
        <f t="shared" si="36"/>
        <v xml:space="preserve">Ms. Bohinski Susan E </v>
      </c>
    </row>
    <row r="2331" spans="1:5" x14ac:dyDescent="0.25">
      <c r="A2331" s="14" t="s">
        <v>6022</v>
      </c>
      <c r="B2331" t="s">
        <v>34</v>
      </c>
      <c r="C2331" s="14" t="s">
        <v>2575</v>
      </c>
      <c r="D2331" t="s">
        <v>2576</v>
      </c>
      <c r="E2331" t="str">
        <f t="shared" si="36"/>
        <v xml:space="preserve">Ms. Kohls Katy </v>
      </c>
    </row>
    <row r="2332" spans="1:5" x14ac:dyDescent="0.25">
      <c r="A2332" s="14" t="s">
        <v>6023</v>
      </c>
      <c r="B2332" t="s">
        <v>37</v>
      </c>
      <c r="C2332" s="14" t="s">
        <v>2577</v>
      </c>
      <c r="D2332" t="s">
        <v>646</v>
      </c>
      <c r="E2332" t="str">
        <f t="shared" si="36"/>
        <v xml:space="preserve">Mr. Brietzke Jordan </v>
      </c>
    </row>
    <row r="2333" spans="1:5" x14ac:dyDescent="0.25">
      <c r="A2333" s="14" t="s">
        <v>6024</v>
      </c>
      <c r="B2333" t="s">
        <v>37</v>
      </c>
      <c r="C2333" s="14" t="s">
        <v>2621</v>
      </c>
      <c r="D2333" t="s">
        <v>3651</v>
      </c>
      <c r="E2333" t="str">
        <f t="shared" si="36"/>
        <v xml:space="preserve">Mr. Riveros Gonzalez Juan D. Sr. </v>
      </c>
    </row>
    <row r="2334" spans="1:5" x14ac:dyDescent="0.25">
      <c r="A2334" s="14" t="s">
        <v>6025</v>
      </c>
      <c r="B2334" t="s">
        <v>34</v>
      </c>
      <c r="C2334" s="14" t="s">
        <v>2578</v>
      </c>
      <c r="D2334" t="s">
        <v>1178</v>
      </c>
      <c r="E2334" t="str">
        <f t="shared" si="36"/>
        <v xml:space="preserve">Ms. Albano Julie </v>
      </c>
    </row>
    <row r="2335" spans="1:5" x14ac:dyDescent="0.25">
      <c r="A2335" s="14" t="s">
        <v>6026</v>
      </c>
      <c r="B2335" t="s">
        <v>37</v>
      </c>
      <c r="C2335" s="14" t="s">
        <v>2579</v>
      </c>
      <c r="D2335" t="s">
        <v>3652</v>
      </c>
      <c r="E2335" t="str">
        <f t="shared" si="36"/>
        <v xml:space="preserve">Mr. Rosendahl Evan P </v>
      </c>
    </row>
    <row r="2336" spans="1:5" x14ac:dyDescent="0.25">
      <c r="A2336" s="14" t="s">
        <v>6027</v>
      </c>
      <c r="B2336" t="s">
        <v>37</v>
      </c>
      <c r="C2336" s="14" t="s">
        <v>2580</v>
      </c>
      <c r="D2336" t="s">
        <v>3653</v>
      </c>
      <c r="E2336" t="str">
        <f t="shared" si="36"/>
        <v xml:space="preserve">Mr. German Aaron K </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36"/>
  <sheetViews>
    <sheetView workbookViewId="0">
      <selection activeCell="A2" sqref="A2:A2336"/>
    </sheetView>
  </sheetViews>
  <sheetFormatPr defaultRowHeight="15" x14ac:dyDescent="0.25"/>
  <cols>
    <col min="1" max="1" width="11.85546875" bestFit="1" customWidth="1"/>
    <col min="3" max="3" width="13.5703125" bestFit="1" customWidth="1"/>
    <col min="5" max="5" width="14.85546875" bestFit="1" customWidth="1"/>
    <col min="6" max="6" width="11.7109375" bestFit="1" customWidth="1"/>
    <col min="7" max="7" width="15.140625" bestFit="1" customWidth="1"/>
    <col min="8" max="8" width="13.7109375" bestFit="1" customWidth="1"/>
    <col min="9" max="9" width="27.85546875" bestFit="1" customWidth="1"/>
  </cols>
  <sheetData>
    <row r="1" spans="1:10" ht="18.95" customHeight="1" x14ac:dyDescent="0.25">
      <c r="A1" s="23" t="s">
        <v>0</v>
      </c>
      <c r="B1" s="23" t="s">
        <v>25</v>
      </c>
      <c r="C1" s="24" t="s">
        <v>3657</v>
      </c>
      <c r="D1" s="23" t="s">
        <v>26</v>
      </c>
      <c r="E1" s="23" t="s">
        <v>3658</v>
      </c>
      <c r="F1" s="23" t="s">
        <v>27</v>
      </c>
      <c r="G1" s="23" t="s">
        <v>28</v>
      </c>
      <c r="H1" s="24" t="s">
        <v>29</v>
      </c>
      <c r="I1" s="23" t="s">
        <v>6070</v>
      </c>
      <c r="J1" s="23" t="s">
        <v>6055</v>
      </c>
    </row>
    <row r="2" spans="1:10" x14ac:dyDescent="0.25">
      <c r="A2" t="s">
        <v>3663</v>
      </c>
      <c r="B2">
        <v>47.41</v>
      </c>
      <c r="C2" t="str">
        <f t="shared" ref="C2:C65" si="0">IF(B2&lt;18.5, "Under Weight",IF(B2&lt;24.9, "Health Weight", IF(B2&lt;29.9, "Over Weight", "Obesity")))</f>
        <v>Obesity</v>
      </c>
      <c r="D2">
        <v>7.47</v>
      </c>
      <c r="E2" t="str">
        <f t="shared" ref="E2:E65" si="1">IF(D2&lt;5.7,"Normal",IF(D2&lt;6.4,"Prediabetes","Diabetes"))</f>
        <v>Diabetes</v>
      </c>
      <c r="F2" t="s">
        <v>30</v>
      </c>
      <c r="G2" t="s">
        <v>30</v>
      </c>
      <c r="H2" t="s">
        <v>30</v>
      </c>
      <c r="I2">
        <v>0</v>
      </c>
      <c r="J2" t="s">
        <v>31</v>
      </c>
    </row>
    <row r="3" spans="1:10" x14ac:dyDescent="0.25">
      <c r="A3" t="s">
        <v>3664</v>
      </c>
      <c r="B3">
        <v>30.36</v>
      </c>
      <c r="C3" t="str">
        <f t="shared" si="0"/>
        <v>Obesity</v>
      </c>
      <c r="D3">
        <v>5.77</v>
      </c>
      <c r="E3" t="str">
        <f t="shared" si="1"/>
        <v>Prediabetes</v>
      </c>
      <c r="F3" t="s">
        <v>30</v>
      </c>
      <c r="G3" t="s">
        <v>30</v>
      </c>
      <c r="H3" t="s">
        <v>30</v>
      </c>
      <c r="I3">
        <v>0</v>
      </c>
      <c r="J3" t="s">
        <v>31</v>
      </c>
    </row>
    <row r="4" spans="1:10" x14ac:dyDescent="0.25">
      <c r="A4" t="s">
        <v>3665</v>
      </c>
      <c r="B4">
        <v>34.484999999999999</v>
      </c>
      <c r="C4" t="str">
        <f t="shared" si="0"/>
        <v>Obesity</v>
      </c>
      <c r="D4">
        <v>11.87</v>
      </c>
      <c r="E4" t="str">
        <f t="shared" si="1"/>
        <v>Diabetes</v>
      </c>
      <c r="F4" t="s">
        <v>31</v>
      </c>
      <c r="G4" t="s">
        <v>30</v>
      </c>
      <c r="H4" t="s">
        <v>30</v>
      </c>
      <c r="I4">
        <v>2</v>
      </c>
      <c r="J4" t="s">
        <v>31</v>
      </c>
    </row>
    <row r="5" spans="1:10" x14ac:dyDescent="0.25">
      <c r="A5" t="s">
        <v>3666</v>
      </c>
      <c r="B5">
        <v>38.094999999999999</v>
      </c>
      <c r="C5" t="str">
        <f t="shared" si="0"/>
        <v>Obesity</v>
      </c>
      <c r="D5">
        <v>6.05</v>
      </c>
      <c r="E5" t="str">
        <f t="shared" si="1"/>
        <v>Prediabetes</v>
      </c>
      <c r="F5" t="s">
        <v>30</v>
      </c>
      <c r="G5" t="s">
        <v>30</v>
      </c>
      <c r="H5" t="s">
        <v>30</v>
      </c>
      <c r="I5">
        <v>0</v>
      </c>
      <c r="J5" t="s">
        <v>31</v>
      </c>
    </row>
    <row r="6" spans="1:10" x14ac:dyDescent="0.25">
      <c r="A6" t="s">
        <v>3667</v>
      </c>
      <c r="B6">
        <v>35.53</v>
      </c>
      <c r="C6" t="str">
        <f t="shared" si="0"/>
        <v>Obesity</v>
      </c>
      <c r="D6">
        <v>5.45</v>
      </c>
      <c r="E6" t="str">
        <f t="shared" si="1"/>
        <v>Normal</v>
      </c>
      <c r="F6" t="s">
        <v>30</v>
      </c>
      <c r="G6" t="s">
        <v>30</v>
      </c>
      <c r="H6" t="s">
        <v>30</v>
      </c>
      <c r="I6">
        <v>0</v>
      </c>
      <c r="J6" t="s">
        <v>31</v>
      </c>
    </row>
    <row r="7" spans="1:10" x14ac:dyDescent="0.25">
      <c r="A7" t="s">
        <v>3668</v>
      </c>
      <c r="B7">
        <v>32.799999999999997</v>
      </c>
      <c r="C7" t="str">
        <f t="shared" si="0"/>
        <v>Obesity</v>
      </c>
      <c r="D7">
        <v>6.59</v>
      </c>
      <c r="E7" t="str">
        <f t="shared" si="1"/>
        <v>Diabetes</v>
      </c>
      <c r="F7" t="s">
        <v>30</v>
      </c>
      <c r="G7" t="s">
        <v>30</v>
      </c>
      <c r="H7" t="s">
        <v>30</v>
      </c>
      <c r="I7">
        <v>0</v>
      </c>
      <c r="J7" t="s">
        <v>31</v>
      </c>
    </row>
    <row r="8" spans="1:10" x14ac:dyDescent="0.25">
      <c r="A8" t="s">
        <v>3669</v>
      </c>
      <c r="B8">
        <v>36.4</v>
      </c>
      <c r="C8" t="str">
        <f t="shared" si="0"/>
        <v>Obesity</v>
      </c>
      <c r="D8">
        <v>6.07</v>
      </c>
      <c r="E8" t="str">
        <f t="shared" si="1"/>
        <v>Prediabetes</v>
      </c>
      <c r="F8" t="s">
        <v>30</v>
      </c>
      <c r="G8" t="s">
        <v>30</v>
      </c>
      <c r="H8" t="s">
        <v>30</v>
      </c>
      <c r="I8">
        <v>0</v>
      </c>
      <c r="J8" t="s">
        <v>31</v>
      </c>
    </row>
    <row r="9" spans="1:10" x14ac:dyDescent="0.25">
      <c r="A9" t="s">
        <v>3670</v>
      </c>
      <c r="B9">
        <v>36.96</v>
      </c>
      <c r="C9" t="str">
        <f t="shared" si="0"/>
        <v>Obesity</v>
      </c>
      <c r="D9">
        <v>7.93</v>
      </c>
      <c r="E9" t="str">
        <f t="shared" si="1"/>
        <v>Diabetes</v>
      </c>
      <c r="F9" t="s">
        <v>30</v>
      </c>
      <c r="G9" t="s">
        <v>30</v>
      </c>
      <c r="H9" t="s">
        <v>30</v>
      </c>
      <c r="I9">
        <v>3</v>
      </c>
      <c r="J9" t="s">
        <v>31</v>
      </c>
    </row>
    <row r="10" spans="1:10" x14ac:dyDescent="0.25">
      <c r="A10" t="s">
        <v>3671</v>
      </c>
      <c r="B10">
        <v>41.14</v>
      </c>
      <c r="C10" t="str">
        <f t="shared" si="0"/>
        <v>Obesity</v>
      </c>
      <c r="D10">
        <v>9.58</v>
      </c>
      <c r="E10" t="str">
        <f t="shared" si="1"/>
        <v>Diabetes</v>
      </c>
      <c r="F10" t="s">
        <v>31</v>
      </c>
      <c r="G10" t="s">
        <v>30</v>
      </c>
      <c r="H10" t="s">
        <v>31</v>
      </c>
      <c r="I10">
        <v>1</v>
      </c>
      <c r="J10" t="s">
        <v>31</v>
      </c>
    </row>
    <row r="11" spans="1:10" x14ac:dyDescent="0.25">
      <c r="A11" t="s">
        <v>3672</v>
      </c>
      <c r="B11">
        <v>38.06</v>
      </c>
      <c r="C11" t="str">
        <f t="shared" si="0"/>
        <v>Obesity</v>
      </c>
      <c r="D11">
        <v>10.79</v>
      </c>
      <c r="E11" t="str">
        <f t="shared" si="1"/>
        <v>Diabetes</v>
      </c>
      <c r="F11" t="s">
        <v>30</v>
      </c>
      <c r="G11" t="s">
        <v>30</v>
      </c>
      <c r="H11" t="s">
        <v>30</v>
      </c>
      <c r="I11">
        <v>0</v>
      </c>
      <c r="J11" t="s">
        <v>31</v>
      </c>
    </row>
    <row r="12" spans="1:10" x14ac:dyDescent="0.25">
      <c r="A12" t="s">
        <v>3673</v>
      </c>
      <c r="B12">
        <v>37.700000000000003</v>
      </c>
      <c r="C12" t="str">
        <f t="shared" si="0"/>
        <v>Obesity</v>
      </c>
      <c r="D12">
        <v>5.96</v>
      </c>
      <c r="E12" t="str">
        <f t="shared" si="1"/>
        <v>Prediabetes</v>
      </c>
      <c r="F12" t="s">
        <v>31</v>
      </c>
      <c r="G12" t="s">
        <v>30</v>
      </c>
      <c r="H12" t="s">
        <v>30</v>
      </c>
      <c r="I12">
        <v>2</v>
      </c>
      <c r="J12" t="s">
        <v>31</v>
      </c>
    </row>
    <row r="13" spans="1:10" x14ac:dyDescent="0.25">
      <c r="A13" t="s">
        <v>3674</v>
      </c>
      <c r="B13">
        <v>42.13</v>
      </c>
      <c r="C13" t="str">
        <f t="shared" si="0"/>
        <v>Obesity</v>
      </c>
      <c r="D13">
        <v>11.9</v>
      </c>
      <c r="E13" t="str">
        <f t="shared" si="1"/>
        <v>Diabetes</v>
      </c>
      <c r="F13" t="s">
        <v>30</v>
      </c>
      <c r="G13" t="s">
        <v>30</v>
      </c>
      <c r="H13" t="s">
        <v>30</v>
      </c>
      <c r="I13">
        <v>0</v>
      </c>
      <c r="J13" t="s">
        <v>31</v>
      </c>
    </row>
    <row r="14" spans="1:10" x14ac:dyDescent="0.25">
      <c r="A14" t="s">
        <v>3676</v>
      </c>
      <c r="B14">
        <v>40.92</v>
      </c>
      <c r="C14" t="str">
        <f t="shared" si="0"/>
        <v>Obesity</v>
      </c>
      <c r="D14">
        <v>8.41</v>
      </c>
      <c r="E14" t="str">
        <f t="shared" si="1"/>
        <v>Diabetes</v>
      </c>
      <c r="F14" t="s">
        <v>30</v>
      </c>
      <c r="G14" t="s">
        <v>30</v>
      </c>
      <c r="H14" t="s">
        <v>30</v>
      </c>
      <c r="I14">
        <v>0</v>
      </c>
      <c r="J14" t="s">
        <v>31</v>
      </c>
    </row>
    <row r="15" spans="1:10" x14ac:dyDescent="0.25">
      <c r="A15" t="s">
        <v>3677</v>
      </c>
      <c r="B15">
        <v>40.564999999999998</v>
      </c>
      <c r="C15" t="str">
        <f t="shared" si="0"/>
        <v>Obesity</v>
      </c>
      <c r="D15">
        <v>7.02</v>
      </c>
      <c r="E15" t="str">
        <f t="shared" si="1"/>
        <v>Diabetes</v>
      </c>
      <c r="F15" t="s">
        <v>30</v>
      </c>
      <c r="G15" t="s">
        <v>30</v>
      </c>
      <c r="H15" t="s">
        <v>30</v>
      </c>
      <c r="I15">
        <v>0</v>
      </c>
      <c r="J15" t="s">
        <v>31</v>
      </c>
    </row>
    <row r="16" spans="1:10" x14ac:dyDescent="0.25">
      <c r="A16" t="s">
        <v>3678</v>
      </c>
      <c r="B16">
        <v>36.384999999999998</v>
      </c>
      <c r="C16" t="str">
        <f t="shared" si="0"/>
        <v>Obesity</v>
      </c>
      <c r="D16">
        <v>7.59</v>
      </c>
      <c r="E16" t="str">
        <f t="shared" si="1"/>
        <v>Diabetes</v>
      </c>
      <c r="F16" t="s">
        <v>31</v>
      </c>
      <c r="G16" t="s">
        <v>30</v>
      </c>
      <c r="H16" t="s">
        <v>30</v>
      </c>
      <c r="I16">
        <v>2</v>
      </c>
      <c r="J16" t="s">
        <v>31</v>
      </c>
    </row>
    <row r="17" spans="1:10" x14ac:dyDescent="0.25">
      <c r="A17" t="s">
        <v>3679</v>
      </c>
      <c r="B17">
        <v>39.9</v>
      </c>
      <c r="C17" t="str">
        <f t="shared" si="0"/>
        <v>Obesity</v>
      </c>
      <c r="D17">
        <v>11.32</v>
      </c>
      <c r="E17" t="str">
        <f t="shared" si="1"/>
        <v>Diabetes</v>
      </c>
      <c r="F17" t="s">
        <v>30</v>
      </c>
      <c r="G17" t="s">
        <v>30</v>
      </c>
      <c r="H17" t="s">
        <v>30</v>
      </c>
      <c r="I17">
        <v>0</v>
      </c>
      <c r="J17" t="s">
        <v>31</v>
      </c>
    </row>
    <row r="18" spans="1:10" x14ac:dyDescent="0.25">
      <c r="A18" t="s">
        <v>3680</v>
      </c>
      <c r="B18">
        <v>33.799999999999997</v>
      </c>
      <c r="C18" t="str">
        <f t="shared" si="0"/>
        <v>Obesity</v>
      </c>
      <c r="D18">
        <v>7.67</v>
      </c>
      <c r="E18" t="str">
        <f t="shared" si="1"/>
        <v>Diabetes</v>
      </c>
      <c r="F18" t="s">
        <v>30</v>
      </c>
      <c r="G18" t="s">
        <v>30</v>
      </c>
      <c r="H18" t="s">
        <v>30</v>
      </c>
      <c r="I18">
        <v>3</v>
      </c>
      <c r="J18" t="s">
        <v>31</v>
      </c>
    </row>
    <row r="19" spans="1:10" x14ac:dyDescent="0.25">
      <c r="A19" t="s">
        <v>3681</v>
      </c>
      <c r="B19">
        <v>36.765000000000001</v>
      </c>
      <c r="C19" t="str">
        <f t="shared" si="0"/>
        <v>Obesity</v>
      </c>
      <c r="D19">
        <v>7.29</v>
      </c>
      <c r="E19" t="str">
        <f t="shared" si="1"/>
        <v>Diabetes</v>
      </c>
      <c r="F19" t="s">
        <v>31</v>
      </c>
      <c r="G19" t="s">
        <v>30</v>
      </c>
      <c r="H19" t="s">
        <v>31</v>
      </c>
      <c r="I19">
        <v>1</v>
      </c>
      <c r="J19" t="s">
        <v>31</v>
      </c>
    </row>
    <row r="20" spans="1:10" x14ac:dyDescent="0.25">
      <c r="A20" t="s">
        <v>3682</v>
      </c>
      <c r="B20">
        <v>36.954999999999998</v>
      </c>
      <c r="C20" t="str">
        <f t="shared" si="0"/>
        <v>Obesity</v>
      </c>
      <c r="D20">
        <v>4.72</v>
      </c>
      <c r="E20" t="str">
        <f t="shared" si="1"/>
        <v>Normal</v>
      </c>
      <c r="F20" t="s">
        <v>31</v>
      </c>
      <c r="G20" t="s">
        <v>30</v>
      </c>
      <c r="H20" t="s">
        <v>30</v>
      </c>
      <c r="I20">
        <v>1</v>
      </c>
      <c r="J20" t="s">
        <v>31</v>
      </c>
    </row>
    <row r="21" spans="1:10" x14ac:dyDescent="0.25">
      <c r="A21" t="s">
        <v>3684</v>
      </c>
      <c r="B21">
        <v>42.9</v>
      </c>
      <c r="C21" t="str">
        <f t="shared" si="0"/>
        <v>Obesity</v>
      </c>
      <c r="D21">
        <v>11.41</v>
      </c>
      <c r="E21" t="str">
        <f t="shared" si="1"/>
        <v>Diabetes</v>
      </c>
      <c r="F21" t="s">
        <v>30</v>
      </c>
      <c r="G21" t="s">
        <v>30</v>
      </c>
      <c r="H21" t="s">
        <v>30</v>
      </c>
      <c r="I21">
        <v>0</v>
      </c>
      <c r="J21" t="s">
        <v>31</v>
      </c>
    </row>
    <row r="22" spans="1:10" x14ac:dyDescent="0.25">
      <c r="A22" t="s">
        <v>3685</v>
      </c>
      <c r="B22">
        <v>36.299999999999997</v>
      </c>
      <c r="C22" t="str">
        <f t="shared" si="0"/>
        <v>Obesity</v>
      </c>
      <c r="D22">
        <v>11.5</v>
      </c>
      <c r="E22" t="str">
        <f t="shared" si="1"/>
        <v>Diabetes</v>
      </c>
      <c r="F22" t="s">
        <v>31</v>
      </c>
      <c r="G22" t="s">
        <v>30</v>
      </c>
      <c r="H22" t="s">
        <v>30</v>
      </c>
      <c r="I22">
        <v>2</v>
      </c>
      <c r="J22" t="s">
        <v>31</v>
      </c>
    </row>
    <row r="23" spans="1:10" x14ac:dyDescent="0.25">
      <c r="A23" t="s">
        <v>3686</v>
      </c>
      <c r="B23">
        <v>32.200000000000003</v>
      </c>
      <c r="C23" t="str">
        <f t="shared" si="0"/>
        <v>Obesity</v>
      </c>
      <c r="D23">
        <v>6.22</v>
      </c>
      <c r="E23" t="str">
        <f t="shared" si="1"/>
        <v>Prediabetes</v>
      </c>
      <c r="F23" t="s">
        <v>31</v>
      </c>
      <c r="G23" t="s">
        <v>30</v>
      </c>
      <c r="H23" t="s">
        <v>30</v>
      </c>
      <c r="I23">
        <v>2</v>
      </c>
      <c r="J23" t="s">
        <v>31</v>
      </c>
    </row>
    <row r="24" spans="1:10" x14ac:dyDescent="0.25">
      <c r="A24" t="s">
        <v>3687</v>
      </c>
      <c r="B24">
        <v>31.3</v>
      </c>
      <c r="C24" t="str">
        <f t="shared" si="0"/>
        <v>Obesity</v>
      </c>
      <c r="D24">
        <v>11.38</v>
      </c>
      <c r="E24" t="str">
        <f t="shared" si="1"/>
        <v>Diabetes</v>
      </c>
      <c r="F24" t="s">
        <v>30</v>
      </c>
      <c r="G24" t="s">
        <v>30</v>
      </c>
      <c r="H24" t="s">
        <v>30</v>
      </c>
      <c r="I24">
        <v>3</v>
      </c>
      <c r="J24" t="s">
        <v>31</v>
      </c>
    </row>
    <row r="25" spans="1:10" x14ac:dyDescent="0.25">
      <c r="A25" t="s">
        <v>3688</v>
      </c>
      <c r="B25">
        <v>41.8</v>
      </c>
      <c r="C25" t="str">
        <f t="shared" si="0"/>
        <v>Obesity</v>
      </c>
      <c r="D25">
        <v>7.89</v>
      </c>
      <c r="E25" t="str">
        <f t="shared" si="1"/>
        <v>Diabetes</v>
      </c>
      <c r="F25" t="s">
        <v>31</v>
      </c>
      <c r="G25" t="s">
        <v>30</v>
      </c>
      <c r="H25" t="s">
        <v>30</v>
      </c>
      <c r="I25">
        <v>2</v>
      </c>
      <c r="J25" t="s">
        <v>31</v>
      </c>
    </row>
    <row r="26" spans="1:10" x14ac:dyDescent="0.25">
      <c r="A26" t="s">
        <v>3689</v>
      </c>
      <c r="B26">
        <v>35.090000000000003</v>
      </c>
      <c r="C26" t="str">
        <f t="shared" si="0"/>
        <v>Obesity</v>
      </c>
      <c r="D26">
        <v>4.38</v>
      </c>
      <c r="E26" t="str">
        <f t="shared" si="1"/>
        <v>Normal</v>
      </c>
      <c r="F26" t="s">
        <v>31</v>
      </c>
      <c r="G26" t="s">
        <v>30</v>
      </c>
      <c r="H26" t="s">
        <v>30</v>
      </c>
      <c r="I26">
        <v>2</v>
      </c>
      <c r="J26" t="s">
        <v>31</v>
      </c>
    </row>
    <row r="27" spans="1:10" x14ac:dyDescent="0.25">
      <c r="A27" t="s">
        <v>3690</v>
      </c>
      <c r="B27">
        <v>33.880000000000003</v>
      </c>
      <c r="C27" t="str">
        <f t="shared" si="0"/>
        <v>Obesity</v>
      </c>
      <c r="D27">
        <v>7.01</v>
      </c>
      <c r="E27" t="str">
        <f t="shared" si="1"/>
        <v>Diabetes</v>
      </c>
      <c r="F27" t="s">
        <v>30</v>
      </c>
      <c r="G27" t="s">
        <v>30</v>
      </c>
      <c r="H27" t="s">
        <v>30</v>
      </c>
      <c r="I27">
        <v>3</v>
      </c>
      <c r="J27" t="s">
        <v>31</v>
      </c>
    </row>
    <row r="28" spans="1:10" x14ac:dyDescent="0.25">
      <c r="A28" t="s">
        <v>3691</v>
      </c>
      <c r="B28">
        <v>30.875</v>
      </c>
      <c r="C28" t="str">
        <f t="shared" si="0"/>
        <v>Obesity</v>
      </c>
      <c r="D28">
        <v>11.88</v>
      </c>
      <c r="E28" t="str">
        <f t="shared" si="1"/>
        <v>Diabetes</v>
      </c>
      <c r="F28" t="s">
        <v>30</v>
      </c>
      <c r="G28" t="s">
        <v>30</v>
      </c>
      <c r="H28" t="s">
        <v>30</v>
      </c>
      <c r="I28">
        <v>0</v>
      </c>
      <c r="J28" t="s">
        <v>31</v>
      </c>
    </row>
    <row r="29" spans="1:10" x14ac:dyDescent="0.25">
      <c r="A29" t="s">
        <v>3692</v>
      </c>
      <c r="B29">
        <v>36.86</v>
      </c>
      <c r="C29" t="str">
        <f t="shared" si="0"/>
        <v>Obesity</v>
      </c>
      <c r="D29">
        <v>5.19</v>
      </c>
      <c r="E29" t="str">
        <f t="shared" si="1"/>
        <v>Normal</v>
      </c>
      <c r="F29" t="s">
        <v>31</v>
      </c>
      <c r="G29" t="s">
        <v>30</v>
      </c>
      <c r="H29" t="s">
        <v>31</v>
      </c>
      <c r="I29">
        <v>1</v>
      </c>
      <c r="J29" t="s">
        <v>31</v>
      </c>
    </row>
    <row r="30" spans="1:10" x14ac:dyDescent="0.25">
      <c r="A30" t="s">
        <v>3693</v>
      </c>
      <c r="B30">
        <v>35.86</v>
      </c>
      <c r="C30" t="str">
        <f t="shared" si="0"/>
        <v>Obesity</v>
      </c>
      <c r="D30">
        <v>6.74</v>
      </c>
      <c r="E30" t="str">
        <f t="shared" si="1"/>
        <v>Diabetes</v>
      </c>
      <c r="F30" t="s">
        <v>31</v>
      </c>
      <c r="G30" t="s">
        <v>30</v>
      </c>
      <c r="H30" t="s">
        <v>30</v>
      </c>
      <c r="I30">
        <v>2</v>
      </c>
      <c r="J30" t="s">
        <v>31</v>
      </c>
    </row>
    <row r="31" spans="1:10" x14ac:dyDescent="0.25">
      <c r="A31" t="s">
        <v>3694</v>
      </c>
      <c r="B31">
        <v>37.049999999999997</v>
      </c>
      <c r="C31" t="str">
        <f t="shared" si="0"/>
        <v>Obesity</v>
      </c>
      <c r="D31">
        <v>8.44</v>
      </c>
      <c r="E31" t="str">
        <f t="shared" si="1"/>
        <v>Diabetes</v>
      </c>
      <c r="F31" t="s">
        <v>30</v>
      </c>
      <c r="G31" t="s">
        <v>30</v>
      </c>
      <c r="H31" t="s">
        <v>30</v>
      </c>
      <c r="I31">
        <v>0</v>
      </c>
      <c r="J31" t="s">
        <v>31</v>
      </c>
    </row>
    <row r="32" spans="1:10" x14ac:dyDescent="0.25">
      <c r="A32" t="s">
        <v>3695</v>
      </c>
      <c r="B32">
        <v>43.89</v>
      </c>
      <c r="C32" t="str">
        <f t="shared" si="0"/>
        <v>Obesity</v>
      </c>
      <c r="D32">
        <v>8.7100000000000009</v>
      </c>
      <c r="E32" t="str">
        <f t="shared" si="1"/>
        <v>Diabetes</v>
      </c>
      <c r="F32" t="s">
        <v>30</v>
      </c>
      <c r="G32" t="s">
        <v>30</v>
      </c>
      <c r="H32" t="s">
        <v>30</v>
      </c>
      <c r="I32">
        <v>0</v>
      </c>
      <c r="J32" t="s">
        <v>31</v>
      </c>
    </row>
    <row r="33" spans="1:10" x14ac:dyDescent="0.25">
      <c r="A33" t="s">
        <v>3696</v>
      </c>
      <c r="B33">
        <v>42.35</v>
      </c>
      <c r="C33" t="str">
        <f t="shared" si="0"/>
        <v>Obesity</v>
      </c>
      <c r="D33">
        <v>5.08</v>
      </c>
      <c r="E33" t="str">
        <f t="shared" si="1"/>
        <v>Normal</v>
      </c>
      <c r="F33" t="s">
        <v>31</v>
      </c>
      <c r="G33" t="s">
        <v>30</v>
      </c>
      <c r="H33" t="s">
        <v>30</v>
      </c>
      <c r="I33">
        <v>0</v>
      </c>
      <c r="J33" t="s">
        <v>31</v>
      </c>
    </row>
    <row r="34" spans="1:10" x14ac:dyDescent="0.25">
      <c r="A34" t="s">
        <v>3697</v>
      </c>
      <c r="B34">
        <v>31.35</v>
      </c>
      <c r="C34" t="str">
        <f t="shared" si="0"/>
        <v>Obesity</v>
      </c>
      <c r="D34">
        <v>6.86</v>
      </c>
      <c r="E34" t="str">
        <f t="shared" si="1"/>
        <v>Diabetes</v>
      </c>
      <c r="F34" t="s">
        <v>30</v>
      </c>
      <c r="G34" t="s">
        <v>30</v>
      </c>
      <c r="H34" t="s">
        <v>30</v>
      </c>
      <c r="I34">
        <v>0</v>
      </c>
      <c r="J34" t="s">
        <v>31</v>
      </c>
    </row>
    <row r="35" spans="1:10" x14ac:dyDescent="0.25">
      <c r="A35" t="s">
        <v>3698</v>
      </c>
      <c r="B35">
        <v>47.6</v>
      </c>
      <c r="C35" t="str">
        <f t="shared" si="0"/>
        <v>Obesity</v>
      </c>
      <c r="D35">
        <v>5.95</v>
      </c>
      <c r="E35" t="str">
        <f t="shared" si="1"/>
        <v>Prediabetes</v>
      </c>
      <c r="F35" t="s">
        <v>31</v>
      </c>
      <c r="G35" t="s">
        <v>30</v>
      </c>
      <c r="H35" t="s">
        <v>30</v>
      </c>
      <c r="I35">
        <v>0</v>
      </c>
      <c r="J35" t="s">
        <v>31</v>
      </c>
    </row>
    <row r="36" spans="1:10" x14ac:dyDescent="0.25">
      <c r="A36" t="s">
        <v>3700</v>
      </c>
      <c r="B36">
        <v>46.2</v>
      </c>
      <c r="C36" t="str">
        <f t="shared" si="0"/>
        <v>Obesity</v>
      </c>
      <c r="D36">
        <v>6.09</v>
      </c>
      <c r="E36" t="str">
        <f t="shared" si="1"/>
        <v>Prediabetes</v>
      </c>
      <c r="F36" t="s">
        <v>30</v>
      </c>
      <c r="G36" t="s">
        <v>30</v>
      </c>
      <c r="H36" t="s">
        <v>31</v>
      </c>
      <c r="I36">
        <v>1</v>
      </c>
      <c r="J36" t="s">
        <v>31</v>
      </c>
    </row>
    <row r="37" spans="1:10" x14ac:dyDescent="0.25">
      <c r="A37" t="s">
        <v>3701</v>
      </c>
      <c r="B37">
        <v>32.015000000000001</v>
      </c>
      <c r="C37" t="str">
        <f t="shared" si="0"/>
        <v>Obesity</v>
      </c>
      <c r="D37">
        <v>11.75</v>
      </c>
      <c r="E37" t="str">
        <f t="shared" si="1"/>
        <v>Diabetes</v>
      </c>
      <c r="F37" t="s">
        <v>30</v>
      </c>
      <c r="G37" t="s">
        <v>30</v>
      </c>
      <c r="H37" t="s">
        <v>30</v>
      </c>
      <c r="I37">
        <v>0</v>
      </c>
      <c r="J37" t="s">
        <v>31</v>
      </c>
    </row>
    <row r="38" spans="1:10" x14ac:dyDescent="0.25">
      <c r="A38" t="s">
        <v>3702</v>
      </c>
      <c r="B38">
        <v>40.564999999999998</v>
      </c>
      <c r="C38" t="str">
        <f t="shared" si="0"/>
        <v>Obesity</v>
      </c>
      <c r="D38">
        <v>7.37</v>
      </c>
      <c r="E38" t="str">
        <f t="shared" si="1"/>
        <v>Diabetes</v>
      </c>
      <c r="F38" t="s">
        <v>30</v>
      </c>
      <c r="G38" t="s">
        <v>30</v>
      </c>
      <c r="H38" t="s">
        <v>30</v>
      </c>
      <c r="I38">
        <v>0</v>
      </c>
      <c r="J38" t="s">
        <v>31</v>
      </c>
    </row>
    <row r="39" spans="1:10" x14ac:dyDescent="0.25">
      <c r="A39" t="s">
        <v>3703</v>
      </c>
      <c r="B39">
        <v>32.450000000000003</v>
      </c>
      <c r="C39" t="str">
        <f t="shared" si="0"/>
        <v>Obesity</v>
      </c>
      <c r="D39">
        <v>11.91</v>
      </c>
      <c r="E39" t="str">
        <f t="shared" si="1"/>
        <v>Diabetes</v>
      </c>
      <c r="F39" t="s">
        <v>30</v>
      </c>
      <c r="G39" t="s">
        <v>30</v>
      </c>
      <c r="H39" t="s">
        <v>30</v>
      </c>
      <c r="I39">
        <v>0</v>
      </c>
      <c r="J39" t="s">
        <v>31</v>
      </c>
    </row>
    <row r="40" spans="1:10" x14ac:dyDescent="0.25">
      <c r="A40" t="s">
        <v>3704</v>
      </c>
      <c r="B40">
        <v>34.96</v>
      </c>
      <c r="C40" t="str">
        <f t="shared" si="0"/>
        <v>Obesity</v>
      </c>
      <c r="D40">
        <v>6.52</v>
      </c>
      <c r="E40" t="str">
        <f t="shared" si="1"/>
        <v>Diabetes</v>
      </c>
      <c r="F40" t="s">
        <v>30</v>
      </c>
      <c r="G40" t="s">
        <v>30</v>
      </c>
      <c r="H40" t="s">
        <v>30</v>
      </c>
      <c r="I40">
        <v>0</v>
      </c>
      <c r="J40" t="s">
        <v>31</v>
      </c>
    </row>
    <row r="41" spans="1:10" x14ac:dyDescent="0.25">
      <c r="A41" t="s">
        <v>3705</v>
      </c>
      <c r="B41">
        <v>35.5</v>
      </c>
      <c r="C41" t="str">
        <f t="shared" si="0"/>
        <v>Obesity</v>
      </c>
      <c r="D41">
        <v>5.14</v>
      </c>
      <c r="E41" t="str">
        <f t="shared" si="1"/>
        <v>Normal</v>
      </c>
      <c r="F41" t="s">
        <v>30</v>
      </c>
      <c r="G41" t="s">
        <v>30</v>
      </c>
      <c r="H41" t="s">
        <v>31</v>
      </c>
      <c r="I41">
        <v>1</v>
      </c>
      <c r="J41" t="s">
        <v>31</v>
      </c>
    </row>
    <row r="42" spans="1:10" x14ac:dyDescent="0.25">
      <c r="A42" t="s">
        <v>3706</v>
      </c>
      <c r="B42">
        <v>52.58</v>
      </c>
      <c r="C42" t="str">
        <f t="shared" si="0"/>
        <v>Obesity</v>
      </c>
      <c r="D42">
        <v>4.1900000000000004</v>
      </c>
      <c r="E42" t="str">
        <f t="shared" si="1"/>
        <v>Normal</v>
      </c>
      <c r="F42" t="s">
        <v>30</v>
      </c>
      <c r="G42" t="s">
        <v>31</v>
      </c>
      <c r="H42" t="s">
        <v>30</v>
      </c>
      <c r="I42">
        <v>1</v>
      </c>
      <c r="J42" t="s">
        <v>31</v>
      </c>
    </row>
    <row r="43" spans="1:10" x14ac:dyDescent="0.25">
      <c r="A43" t="s">
        <v>3707</v>
      </c>
      <c r="B43">
        <v>35.200000000000003</v>
      </c>
      <c r="C43" t="str">
        <f t="shared" si="0"/>
        <v>Obesity</v>
      </c>
      <c r="D43">
        <v>11.68</v>
      </c>
      <c r="E43" t="str">
        <f t="shared" si="1"/>
        <v>Diabetes</v>
      </c>
      <c r="F43" t="s">
        <v>31</v>
      </c>
      <c r="G43" t="s">
        <v>30</v>
      </c>
      <c r="H43" t="s">
        <v>30</v>
      </c>
      <c r="I43">
        <v>0</v>
      </c>
      <c r="J43" t="s">
        <v>31</v>
      </c>
    </row>
    <row r="44" spans="1:10" x14ac:dyDescent="0.25">
      <c r="A44" t="s">
        <v>3708</v>
      </c>
      <c r="B44">
        <v>38.06</v>
      </c>
      <c r="C44" t="str">
        <f t="shared" si="0"/>
        <v>Obesity</v>
      </c>
      <c r="D44">
        <v>6.98</v>
      </c>
      <c r="E44" t="str">
        <f t="shared" si="1"/>
        <v>Diabetes</v>
      </c>
      <c r="F44" t="s">
        <v>30</v>
      </c>
      <c r="G44" t="s">
        <v>30</v>
      </c>
      <c r="H44" t="s">
        <v>30</v>
      </c>
      <c r="I44">
        <v>0</v>
      </c>
      <c r="J44" t="s">
        <v>31</v>
      </c>
    </row>
    <row r="45" spans="1:10" x14ac:dyDescent="0.25">
      <c r="A45" t="s">
        <v>3709</v>
      </c>
      <c r="B45">
        <v>34.21</v>
      </c>
      <c r="C45" t="str">
        <f t="shared" si="0"/>
        <v>Obesity</v>
      </c>
      <c r="D45">
        <v>8.34</v>
      </c>
      <c r="E45" t="str">
        <f t="shared" si="1"/>
        <v>Diabetes</v>
      </c>
      <c r="F45" t="s">
        <v>30</v>
      </c>
      <c r="G45" t="s">
        <v>30</v>
      </c>
      <c r="H45" t="s">
        <v>30</v>
      </c>
      <c r="I45">
        <v>0</v>
      </c>
      <c r="J45" t="s">
        <v>31</v>
      </c>
    </row>
    <row r="46" spans="1:10" x14ac:dyDescent="0.25">
      <c r="A46" t="s">
        <v>3710</v>
      </c>
      <c r="B46">
        <v>38.94</v>
      </c>
      <c r="C46" t="str">
        <f t="shared" si="0"/>
        <v>Obesity</v>
      </c>
      <c r="D46">
        <v>8.49</v>
      </c>
      <c r="E46" t="str">
        <f t="shared" si="1"/>
        <v>Diabetes</v>
      </c>
      <c r="F46" t="s">
        <v>31</v>
      </c>
      <c r="G46" t="s">
        <v>30</v>
      </c>
      <c r="H46" t="s">
        <v>30</v>
      </c>
      <c r="I46">
        <v>1</v>
      </c>
      <c r="J46" t="s">
        <v>31</v>
      </c>
    </row>
    <row r="47" spans="1:10" x14ac:dyDescent="0.25">
      <c r="A47" t="s">
        <v>3711</v>
      </c>
      <c r="B47">
        <v>30.21</v>
      </c>
      <c r="C47" t="str">
        <f t="shared" si="0"/>
        <v>Obesity</v>
      </c>
      <c r="D47">
        <v>5.34</v>
      </c>
      <c r="E47" t="str">
        <f t="shared" si="1"/>
        <v>Normal</v>
      </c>
      <c r="F47" t="s">
        <v>31</v>
      </c>
      <c r="G47" t="s">
        <v>30</v>
      </c>
      <c r="H47" t="s">
        <v>30</v>
      </c>
      <c r="I47">
        <v>1</v>
      </c>
      <c r="J47" t="s">
        <v>31</v>
      </c>
    </row>
    <row r="48" spans="1:10" x14ac:dyDescent="0.25">
      <c r="A48" t="s">
        <v>3712</v>
      </c>
      <c r="B48">
        <v>33.630000000000003</v>
      </c>
      <c r="C48" t="str">
        <f t="shared" si="0"/>
        <v>Obesity</v>
      </c>
      <c r="D48">
        <v>4.43</v>
      </c>
      <c r="E48" t="str">
        <f t="shared" si="1"/>
        <v>Normal</v>
      </c>
      <c r="F48" t="s">
        <v>31</v>
      </c>
      <c r="G48" t="s">
        <v>30</v>
      </c>
      <c r="H48" t="s">
        <v>30</v>
      </c>
      <c r="I48">
        <v>2</v>
      </c>
      <c r="J48" t="s">
        <v>31</v>
      </c>
    </row>
    <row r="49" spans="1:10" x14ac:dyDescent="0.25">
      <c r="A49" t="s">
        <v>3713</v>
      </c>
      <c r="B49">
        <v>40.369999999999997</v>
      </c>
      <c r="C49" t="str">
        <f t="shared" si="0"/>
        <v>Obesity</v>
      </c>
      <c r="D49">
        <v>4.47</v>
      </c>
      <c r="E49" t="str">
        <f t="shared" si="1"/>
        <v>Normal</v>
      </c>
      <c r="F49" t="s">
        <v>30</v>
      </c>
      <c r="G49" t="s">
        <v>30</v>
      </c>
      <c r="H49" t="s">
        <v>30</v>
      </c>
      <c r="I49">
        <v>0</v>
      </c>
      <c r="J49" t="s">
        <v>31</v>
      </c>
    </row>
    <row r="50" spans="1:10" x14ac:dyDescent="0.25">
      <c r="A50" t="s">
        <v>3714</v>
      </c>
      <c r="B50">
        <v>53.09</v>
      </c>
      <c r="C50" t="str">
        <f t="shared" si="0"/>
        <v>Obesity</v>
      </c>
      <c r="D50">
        <v>4.82</v>
      </c>
      <c r="E50" t="str">
        <f t="shared" si="1"/>
        <v>Normal</v>
      </c>
      <c r="F50" t="s">
        <v>31</v>
      </c>
      <c r="G50" t="s">
        <v>30</v>
      </c>
      <c r="H50" t="s">
        <v>30</v>
      </c>
      <c r="I50">
        <v>2</v>
      </c>
      <c r="J50" t="s">
        <v>31</v>
      </c>
    </row>
    <row r="51" spans="1:10" x14ac:dyDescent="0.25">
      <c r="A51" t="s">
        <v>3715</v>
      </c>
      <c r="B51">
        <v>31.79</v>
      </c>
      <c r="C51" t="str">
        <f t="shared" si="0"/>
        <v>Obesity</v>
      </c>
      <c r="D51">
        <v>5.51</v>
      </c>
      <c r="E51" t="str">
        <f t="shared" si="1"/>
        <v>Normal</v>
      </c>
      <c r="F51" t="s">
        <v>31</v>
      </c>
      <c r="G51" t="s">
        <v>30</v>
      </c>
      <c r="H51" t="s">
        <v>30</v>
      </c>
      <c r="I51">
        <v>2</v>
      </c>
      <c r="J51" t="s">
        <v>31</v>
      </c>
    </row>
    <row r="52" spans="1:10" x14ac:dyDescent="0.25">
      <c r="A52" t="s">
        <v>3716</v>
      </c>
      <c r="B52">
        <v>41.895000000000003</v>
      </c>
      <c r="C52" t="str">
        <f t="shared" si="0"/>
        <v>Obesity</v>
      </c>
      <c r="D52">
        <v>10.87</v>
      </c>
      <c r="E52" t="str">
        <f t="shared" si="1"/>
        <v>Diabetes</v>
      </c>
      <c r="F52" t="s">
        <v>31</v>
      </c>
      <c r="G52" t="s">
        <v>30</v>
      </c>
      <c r="H52" t="s">
        <v>30</v>
      </c>
      <c r="I52">
        <v>1</v>
      </c>
      <c r="J52" t="s">
        <v>31</v>
      </c>
    </row>
    <row r="53" spans="1:10" x14ac:dyDescent="0.25">
      <c r="A53" t="s">
        <v>3717</v>
      </c>
      <c r="B53">
        <v>31.16</v>
      </c>
      <c r="C53" t="str">
        <f t="shared" si="0"/>
        <v>Obesity</v>
      </c>
      <c r="D53">
        <v>9.34</v>
      </c>
      <c r="E53" t="str">
        <f t="shared" si="1"/>
        <v>Diabetes</v>
      </c>
      <c r="F53" t="s">
        <v>30</v>
      </c>
      <c r="G53" t="s">
        <v>30</v>
      </c>
      <c r="H53" t="s">
        <v>30</v>
      </c>
      <c r="I53">
        <v>0</v>
      </c>
      <c r="J53" t="s">
        <v>31</v>
      </c>
    </row>
    <row r="54" spans="1:10" x14ac:dyDescent="0.25">
      <c r="A54" t="s">
        <v>3718</v>
      </c>
      <c r="B54">
        <v>34.104999999999997</v>
      </c>
      <c r="C54" t="str">
        <f t="shared" si="0"/>
        <v>Obesity</v>
      </c>
      <c r="D54">
        <v>5.03</v>
      </c>
      <c r="E54" t="str">
        <f t="shared" si="1"/>
        <v>Normal</v>
      </c>
      <c r="F54" t="s">
        <v>31</v>
      </c>
      <c r="G54" t="s">
        <v>30</v>
      </c>
      <c r="H54" t="s">
        <v>31</v>
      </c>
      <c r="I54">
        <v>1</v>
      </c>
      <c r="J54" t="s">
        <v>31</v>
      </c>
    </row>
    <row r="55" spans="1:10" x14ac:dyDescent="0.25">
      <c r="A55" t="s">
        <v>3719</v>
      </c>
      <c r="B55">
        <v>51.93</v>
      </c>
      <c r="C55" t="str">
        <f t="shared" si="0"/>
        <v>Obesity</v>
      </c>
      <c r="D55">
        <v>11.05</v>
      </c>
      <c r="E55" t="str">
        <f t="shared" si="1"/>
        <v>Diabetes</v>
      </c>
      <c r="F55" t="s">
        <v>30</v>
      </c>
      <c r="G55" t="s">
        <v>30</v>
      </c>
      <c r="H55" t="s">
        <v>30</v>
      </c>
      <c r="I55">
        <v>0</v>
      </c>
      <c r="J55" t="s">
        <v>31</v>
      </c>
    </row>
    <row r="56" spans="1:10" x14ac:dyDescent="0.25">
      <c r="A56" t="s">
        <v>3720</v>
      </c>
      <c r="B56">
        <v>38.950000000000003</v>
      </c>
      <c r="C56" t="str">
        <f t="shared" si="0"/>
        <v>Obesity</v>
      </c>
      <c r="D56">
        <v>11.95</v>
      </c>
      <c r="E56" t="str">
        <f t="shared" si="1"/>
        <v>Diabetes</v>
      </c>
      <c r="F56" t="s">
        <v>30</v>
      </c>
      <c r="G56" t="s">
        <v>30</v>
      </c>
      <c r="H56" t="s">
        <v>30</v>
      </c>
      <c r="I56">
        <v>0</v>
      </c>
      <c r="J56" t="s">
        <v>31</v>
      </c>
    </row>
    <row r="57" spans="1:10" x14ac:dyDescent="0.25">
      <c r="A57" t="s">
        <v>3721</v>
      </c>
      <c r="B57">
        <v>36.630000000000003</v>
      </c>
      <c r="C57" t="str">
        <f t="shared" si="0"/>
        <v>Obesity</v>
      </c>
      <c r="D57">
        <v>7.72</v>
      </c>
      <c r="E57" t="str">
        <f t="shared" si="1"/>
        <v>Diabetes</v>
      </c>
      <c r="F57" t="s">
        <v>31</v>
      </c>
      <c r="G57" t="s">
        <v>30</v>
      </c>
      <c r="H57" t="s">
        <v>30</v>
      </c>
      <c r="I57">
        <v>1</v>
      </c>
      <c r="J57" t="s">
        <v>31</v>
      </c>
    </row>
    <row r="58" spans="1:10" x14ac:dyDescent="0.25">
      <c r="A58" t="s">
        <v>3722</v>
      </c>
      <c r="B58">
        <v>34.200000000000003</v>
      </c>
      <c r="C58" t="str">
        <f t="shared" si="0"/>
        <v>Obesity</v>
      </c>
      <c r="D58">
        <v>5.75</v>
      </c>
      <c r="E58" t="str">
        <f t="shared" si="1"/>
        <v>Prediabetes</v>
      </c>
      <c r="F58" t="s">
        <v>30</v>
      </c>
      <c r="G58" t="s">
        <v>30</v>
      </c>
      <c r="H58" t="s">
        <v>30</v>
      </c>
      <c r="I58">
        <v>2</v>
      </c>
      <c r="J58" t="s">
        <v>31</v>
      </c>
    </row>
    <row r="59" spans="1:10" x14ac:dyDescent="0.25">
      <c r="A59" t="s">
        <v>3723</v>
      </c>
      <c r="B59">
        <v>50.63</v>
      </c>
      <c r="C59" t="str">
        <f t="shared" si="0"/>
        <v>Obesity</v>
      </c>
      <c r="D59">
        <v>11.89</v>
      </c>
      <c r="E59" t="str">
        <f t="shared" si="1"/>
        <v>Diabetes</v>
      </c>
      <c r="F59" t="s">
        <v>30</v>
      </c>
      <c r="G59" t="s">
        <v>30</v>
      </c>
      <c r="H59" t="s">
        <v>30</v>
      </c>
      <c r="I59">
        <v>0</v>
      </c>
      <c r="J59" t="s">
        <v>31</v>
      </c>
    </row>
    <row r="60" spans="1:10" x14ac:dyDescent="0.25">
      <c r="A60" t="s">
        <v>3724</v>
      </c>
      <c r="B60">
        <v>36.479999999999997</v>
      </c>
      <c r="C60" t="str">
        <f t="shared" si="0"/>
        <v>Obesity</v>
      </c>
      <c r="D60">
        <v>6.2</v>
      </c>
      <c r="E60" t="str">
        <f t="shared" si="1"/>
        <v>Prediabetes</v>
      </c>
      <c r="F60" t="s">
        <v>30</v>
      </c>
      <c r="G60" t="s">
        <v>30</v>
      </c>
      <c r="H60" t="s">
        <v>30</v>
      </c>
      <c r="I60">
        <v>0</v>
      </c>
      <c r="J60" t="s">
        <v>31</v>
      </c>
    </row>
    <row r="61" spans="1:10" x14ac:dyDescent="0.25">
      <c r="A61" t="s">
        <v>3725</v>
      </c>
      <c r="B61">
        <v>54.82</v>
      </c>
      <c r="C61" t="str">
        <f t="shared" si="0"/>
        <v>Obesity</v>
      </c>
      <c r="D61">
        <v>10.61</v>
      </c>
      <c r="E61" t="str">
        <f t="shared" si="1"/>
        <v>Diabetes</v>
      </c>
      <c r="F61" t="s">
        <v>30</v>
      </c>
      <c r="G61" t="s">
        <v>30</v>
      </c>
      <c r="H61" t="s">
        <v>30</v>
      </c>
      <c r="I61">
        <v>0</v>
      </c>
      <c r="J61" t="s">
        <v>31</v>
      </c>
    </row>
    <row r="62" spans="1:10" x14ac:dyDescent="0.25">
      <c r="A62" t="s">
        <v>3726</v>
      </c>
      <c r="B62">
        <v>38.06</v>
      </c>
      <c r="C62" t="str">
        <f t="shared" si="0"/>
        <v>Obesity</v>
      </c>
      <c r="D62">
        <v>6.04</v>
      </c>
      <c r="E62" t="str">
        <f t="shared" si="1"/>
        <v>Prediabetes</v>
      </c>
      <c r="F62" t="s">
        <v>30</v>
      </c>
      <c r="G62" t="s">
        <v>30</v>
      </c>
      <c r="H62" t="s">
        <v>31</v>
      </c>
      <c r="I62">
        <v>1</v>
      </c>
      <c r="J62" t="s">
        <v>31</v>
      </c>
    </row>
    <row r="63" spans="1:10" x14ac:dyDescent="0.25">
      <c r="A63" t="s">
        <v>3727</v>
      </c>
      <c r="B63">
        <v>51.48</v>
      </c>
      <c r="C63" t="str">
        <f t="shared" si="0"/>
        <v>Obesity</v>
      </c>
      <c r="D63">
        <v>9.33</v>
      </c>
      <c r="E63" t="str">
        <f t="shared" si="1"/>
        <v>Diabetes</v>
      </c>
      <c r="F63" t="s">
        <v>31</v>
      </c>
      <c r="G63" t="s">
        <v>30</v>
      </c>
      <c r="H63" t="s">
        <v>30</v>
      </c>
      <c r="I63">
        <v>0</v>
      </c>
      <c r="J63" t="s">
        <v>31</v>
      </c>
    </row>
    <row r="64" spans="1:10" x14ac:dyDescent="0.25">
      <c r="A64" t="s">
        <v>3728</v>
      </c>
      <c r="B64">
        <v>52.06</v>
      </c>
      <c r="C64" t="str">
        <f t="shared" si="0"/>
        <v>Obesity</v>
      </c>
      <c r="D64">
        <v>11.47</v>
      </c>
      <c r="E64" t="str">
        <f t="shared" si="1"/>
        <v>Diabetes</v>
      </c>
      <c r="F64" t="s">
        <v>30</v>
      </c>
      <c r="G64" t="s">
        <v>30</v>
      </c>
      <c r="H64" t="s">
        <v>30</v>
      </c>
      <c r="I64">
        <v>0</v>
      </c>
      <c r="J64" t="s">
        <v>31</v>
      </c>
    </row>
    <row r="65" spans="1:10" x14ac:dyDescent="0.25">
      <c r="A65" t="s">
        <v>3729</v>
      </c>
      <c r="B65">
        <v>30.684999999999999</v>
      </c>
      <c r="C65" t="str">
        <f t="shared" si="0"/>
        <v>Obesity</v>
      </c>
      <c r="D65">
        <v>7.02</v>
      </c>
      <c r="E65" t="str">
        <f t="shared" si="1"/>
        <v>Diabetes</v>
      </c>
      <c r="F65" t="s">
        <v>31</v>
      </c>
      <c r="G65" t="s">
        <v>30</v>
      </c>
      <c r="H65" t="s">
        <v>30</v>
      </c>
      <c r="I65">
        <v>0</v>
      </c>
      <c r="J65" t="s">
        <v>31</v>
      </c>
    </row>
    <row r="66" spans="1:10" x14ac:dyDescent="0.25">
      <c r="A66" t="s">
        <v>3730</v>
      </c>
      <c r="B66">
        <v>36.08</v>
      </c>
      <c r="C66" t="str">
        <f t="shared" ref="C66:C129" si="2">IF(B66&lt;18.5, "Under Weight",IF(B66&lt;24.9, "Health Weight", IF(B66&lt;29.9, "Over Weight", "Obesity")))</f>
        <v>Obesity</v>
      </c>
      <c r="D66">
        <v>8.8000000000000007</v>
      </c>
      <c r="E66" t="str">
        <f t="shared" ref="E66:E129" si="3">IF(D66&lt;5.7,"Normal",IF(D66&lt;6.4,"Prediabetes","Diabetes"))</f>
        <v>Diabetes</v>
      </c>
      <c r="F66" t="s">
        <v>31</v>
      </c>
      <c r="G66" t="s">
        <v>30</v>
      </c>
      <c r="H66" t="s">
        <v>30</v>
      </c>
      <c r="I66">
        <v>1</v>
      </c>
      <c r="J66" t="s">
        <v>31</v>
      </c>
    </row>
    <row r="67" spans="1:10" x14ac:dyDescent="0.25">
      <c r="A67" t="s">
        <v>3731</v>
      </c>
      <c r="B67">
        <v>54.99</v>
      </c>
      <c r="C67" t="str">
        <f t="shared" si="2"/>
        <v>Obesity</v>
      </c>
      <c r="D67">
        <v>8.68</v>
      </c>
      <c r="E67" t="str">
        <f t="shared" si="3"/>
        <v>Diabetes</v>
      </c>
      <c r="F67" t="s">
        <v>30</v>
      </c>
      <c r="G67" t="s">
        <v>30</v>
      </c>
      <c r="H67" t="s">
        <v>30</v>
      </c>
      <c r="I67">
        <v>2</v>
      </c>
      <c r="J67" t="s">
        <v>31</v>
      </c>
    </row>
    <row r="68" spans="1:10" x14ac:dyDescent="0.25">
      <c r="A68" t="s">
        <v>3732</v>
      </c>
      <c r="B68">
        <v>35.97</v>
      </c>
      <c r="C68" t="str">
        <f t="shared" si="2"/>
        <v>Obesity</v>
      </c>
      <c r="D68">
        <v>6.12</v>
      </c>
      <c r="E68" t="str">
        <f t="shared" si="3"/>
        <v>Prediabetes</v>
      </c>
      <c r="F68" t="s">
        <v>30</v>
      </c>
      <c r="G68" t="s">
        <v>30</v>
      </c>
      <c r="H68" t="s">
        <v>31</v>
      </c>
      <c r="I68">
        <v>1</v>
      </c>
      <c r="J68" t="s">
        <v>31</v>
      </c>
    </row>
    <row r="69" spans="1:10" x14ac:dyDescent="0.25">
      <c r="A69" t="s">
        <v>3733</v>
      </c>
      <c r="B69">
        <v>45.54</v>
      </c>
      <c r="C69" t="str">
        <f t="shared" si="2"/>
        <v>Obesity</v>
      </c>
      <c r="D69">
        <v>5.4</v>
      </c>
      <c r="E69" t="str">
        <f t="shared" si="3"/>
        <v>Normal</v>
      </c>
      <c r="F69" t="s">
        <v>31</v>
      </c>
      <c r="G69" t="s">
        <v>30</v>
      </c>
      <c r="H69" t="s">
        <v>31</v>
      </c>
      <c r="I69">
        <v>1</v>
      </c>
      <c r="J69" t="s">
        <v>31</v>
      </c>
    </row>
    <row r="70" spans="1:10" x14ac:dyDescent="0.25">
      <c r="A70" t="s">
        <v>3734</v>
      </c>
      <c r="B70">
        <v>35.53</v>
      </c>
      <c r="C70" t="str">
        <f t="shared" si="2"/>
        <v>Obesity</v>
      </c>
      <c r="D70">
        <v>4.3600000000000003</v>
      </c>
      <c r="E70" t="str">
        <f t="shared" si="3"/>
        <v>Normal</v>
      </c>
      <c r="F70" t="s">
        <v>31</v>
      </c>
      <c r="G70" t="s">
        <v>30</v>
      </c>
      <c r="H70" t="s">
        <v>30</v>
      </c>
      <c r="I70">
        <v>0</v>
      </c>
      <c r="J70" t="s">
        <v>31</v>
      </c>
    </row>
    <row r="71" spans="1:10" x14ac:dyDescent="0.25">
      <c r="A71" t="s">
        <v>3735</v>
      </c>
      <c r="B71">
        <v>30.8</v>
      </c>
      <c r="C71" t="str">
        <f t="shared" si="2"/>
        <v>Obesity</v>
      </c>
      <c r="D71">
        <v>9.77</v>
      </c>
      <c r="E71" t="str">
        <f t="shared" si="3"/>
        <v>Diabetes</v>
      </c>
      <c r="F71" t="s">
        <v>30</v>
      </c>
      <c r="G71" t="s">
        <v>30</v>
      </c>
      <c r="H71" t="s">
        <v>30</v>
      </c>
      <c r="I71">
        <v>0</v>
      </c>
      <c r="J71" t="s">
        <v>31</v>
      </c>
    </row>
    <row r="72" spans="1:10" x14ac:dyDescent="0.25">
      <c r="A72" t="s">
        <v>3736</v>
      </c>
      <c r="B72">
        <v>38.39</v>
      </c>
      <c r="C72" t="str">
        <f t="shared" si="2"/>
        <v>Obesity</v>
      </c>
      <c r="D72">
        <v>4.25</v>
      </c>
      <c r="E72" t="str">
        <f t="shared" si="3"/>
        <v>Normal</v>
      </c>
      <c r="F72" t="s">
        <v>30</v>
      </c>
      <c r="G72" t="s">
        <v>30</v>
      </c>
      <c r="H72" t="s">
        <v>30</v>
      </c>
      <c r="I72">
        <v>1</v>
      </c>
      <c r="J72" t="s">
        <v>31</v>
      </c>
    </row>
    <row r="73" spans="1:10" x14ac:dyDescent="0.25">
      <c r="A73" t="s">
        <v>3737</v>
      </c>
      <c r="B73">
        <v>32.299999999999997</v>
      </c>
      <c r="C73" t="str">
        <f t="shared" si="2"/>
        <v>Obesity</v>
      </c>
      <c r="D73">
        <v>4.76</v>
      </c>
      <c r="E73" t="str">
        <f t="shared" si="3"/>
        <v>Normal</v>
      </c>
      <c r="F73" t="s">
        <v>30</v>
      </c>
      <c r="G73" t="s">
        <v>30</v>
      </c>
      <c r="H73" t="s">
        <v>30</v>
      </c>
      <c r="I73">
        <v>2</v>
      </c>
      <c r="J73" t="s">
        <v>31</v>
      </c>
    </row>
    <row r="74" spans="1:10" x14ac:dyDescent="0.25">
      <c r="A74" t="s">
        <v>3738</v>
      </c>
      <c r="B74">
        <v>48.8</v>
      </c>
      <c r="C74" t="str">
        <f t="shared" si="2"/>
        <v>Obesity</v>
      </c>
      <c r="D74">
        <v>6.22</v>
      </c>
      <c r="E74" t="str">
        <f t="shared" si="3"/>
        <v>Prediabetes</v>
      </c>
      <c r="F74" t="s">
        <v>31</v>
      </c>
      <c r="G74" t="s">
        <v>30</v>
      </c>
      <c r="H74" t="s">
        <v>30</v>
      </c>
      <c r="I74">
        <v>2</v>
      </c>
      <c r="J74" t="s">
        <v>31</v>
      </c>
    </row>
    <row r="75" spans="1:10" x14ac:dyDescent="0.25">
      <c r="A75" t="s">
        <v>3739</v>
      </c>
      <c r="B75">
        <v>45.5</v>
      </c>
      <c r="C75" t="str">
        <f t="shared" si="2"/>
        <v>Obesity</v>
      </c>
      <c r="D75">
        <v>7.96</v>
      </c>
      <c r="E75" t="str">
        <f t="shared" si="3"/>
        <v>Diabetes</v>
      </c>
      <c r="F75" t="s">
        <v>30</v>
      </c>
      <c r="G75" t="s">
        <v>30</v>
      </c>
      <c r="H75" t="s">
        <v>30</v>
      </c>
      <c r="I75">
        <v>0</v>
      </c>
      <c r="J75" t="s">
        <v>31</v>
      </c>
    </row>
    <row r="76" spans="1:10" x14ac:dyDescent="0.25">
      <c r="A76" t="s">
        <v>3740</v>
      </c>
      <c r="B76">
        <v>53.61</v>
      </c>
      <c r="C76" t="str">
        <f t="shared" si="2"/>
        <v>Obesity</v>
      </c>
      <c r="D76">
        <v>10.92</v>
      </c>
      <c r="E76" t="str">
        <f t="shared" si="3"/>
        <v>Diabetes</v>
      </c>
      <c r="F76" t="s">
        <v>31</v>
      </c>
      <c r="G76" t="s">
        <v>30</v>
      </c>
      <c r="H76" t="s">
        <v>30</v>
      </c>
      <c r="I76">
        <v>1</v>
      </c>
      <c r="J76" t="s">
        <v>31</v>
      </c>
    </row>
    <row r="77" spans="1:10" x14ac:dyDescent="0.25">
      <c r="A77" t="s">
        <v>3741</v>
      </c>
      <c r="B77">
        <v>36.19</v>
      </c>
      <c r="C77" t="str">
        <f t="shared" si="2"/>
        <v>Obesity</v>
      </c>
      <c r="D77">
        <v>11.51</v>
      </c>
      <c r="E77" t="str">
        <f t="shared" si="3"/>
        <v>Diabetes</v>
      </c>
      <c r="F77" t="s">
        <v>31</v>
      </c>
      <c r="G77" t="s">
        <v>30</v>
      </c>
      <c r="H77" t="s">
        <v>30</v>
      </c>
      <c r="I77">
        <v>1</v>
      </c>
      <c r="J77" t="s">
        <v>31</v>
      </c>
    </row>
    <row r="78" spans="1:10" x14ac:dyDescent="0.25">
      <c r="A78" t="s">
        <v>3742</v>
      </c>
      <c r="B78">
        <v>34.6</v>
      </c>
      <c r="C78" t="str">
        <f t="shared" si="2"/>
        <v>Obesity</v>
      </c>
      <c r="D78">
        <v>5.99</v>
      </c>
      <c r="E78" t="str">
        <f t="shared" si="3"/>
        <v>Prediabetes</v>
      </c>
      <c r="F78" t="s">
        <v>31</v>
      </c>
      <c r="G78" t="s">
        <v>30</v>
      </c>
      <c r="H78" t="s">
        <v>30</v>
      </c>
      <c r="I78">
        <v>0</v>
      </c>
      <c r="J78" t="s">
        <v>31</v>
      </c>
    </row>
    <row r="79" spans="1:10" x14ac:dyDescent="0.25">
      <c r="A79" t="s">
        <v>3743</v>
      </c>
      <c r="B79">
        <v>54.12</v>
      </c>
      <c r="C79" t="str">
        <f t="shared" si="2"/>
        <v>Obesity</v>
      </c>
      <c r="D79">
        <v>11.57</v>
      </c>
      <c r="E79" t="str">
        <f t="shared" si="3"/>
        <v>Diabetes</v>
      </c>
      <c r="F79" t="s">
        <v>30</v>
      </c>
      <c r="G79" t="s">
        <v>30</v>
      </c>
      <c r="H79" t="s">
        <v>30</v>
      </c>
      <c r="I79">
        <v>0</v>
      </c>
      <c r="J79" t="s">
        <v>31</v>
      </c>
    </row>
    <row r="80" spans="1:10" x14ac:dyDescent="0.25">
      <c r="A80" t="s">
        <v>3744</v>
      </c>
      <c r="B80">
        <v>48.82</v>
      </c>
      <c r="C80" t="str">
        <f t="shared" si="2"/>
        <v>Obesity</v>
      </c>
      <c r="D80">
        <v>6.67</v>
      </c>
      <c r="E80" t="str">
        <f t="shared" si="3"/>
        <v>Diabetes</v>
      </c>
      <c r="F80" t="s">
        <v>31</v>
      </c>
      <c r="G80" t="s">
        <v>30</v>
      </c>
      <c r="H80" t="s">
        <v>30</v>
      </c>
      <c r="I80">
        <v>0</v>
      </c>
      <c r="J80" t="s">
        <v>31</v>
      </c>
    </row>
    <row r="81" spans="1:10" x14ac:dyDescent="0.25">
      <c r="A81" t="s">
        <v>3745</v>
      </c>
      <c r="B81">
        <v>51.01</v>
      </c>
      <c r="C81" t="str">
        <f t="shared" si="2"/>
        <v>Obesity</v>
      </c>
      <c r="D81">
        <v>9.1999999999999993</v>
      </c>
      <c r="E81" t="str">
        <f t="shared" si="3"/>
        <v>Diabetes</v>
      </c>
      <c r="F81" t="s">
        <v>30</v>
      </c>
      <c r="G81" t="s">
        <v>30</v>
      </c>
      <c r="H81" t="s">
        <v>30</v>
      </c>
      <c r="I81">
        <v>0</v>
      </c>
      <c r="J81" t="s">
        <v>31</v>
      </c>
    </row>
    <row r="82" spans="1:10" x14ac:dyDescent="0.25">
      <c r="A82" t="s">
        <v>3746</v>
      </c>
      <c r="B82">
        <v>45.65</v>
      </c>
      <c r="C82" t="str">
        <f t="shared" si="2"/>
        <v>Obesity</v>
      </c>
      <c r="D82">
        <v>5.1100000000000003</v>
      </c>
      <c r="E82" t="str">
        <f t="shared" si="3"/>
        <v>Normal</v>
      </c>
      <c r="F82" t="s">
        <v>31</v>
      </c>
      <c r="G82" t="s">
        <v>30</v>
      </c>
      <c r="H82" t="s">
        <v>30</v>
      </c>
      <c r="I82">
        <v>1</v>
      </c>
      <c r="J82" t="s">
        <v>31</v>
      </c>
    </row>
    <row r="83" spans="1:10" x14ac:dyDescent="0.25">
      <c r="A83" t="s">
        <v>3747</v>
      </c>
      <c r="B83">
        <v>52.9</v>
      </c>
      <c r="C83" t="str">
        <f t="shared" si="2"/>
        <v>Obesity</v>
      </c>
      <c r="D83">
        <v>5.34</v>
      </c>
      <c r="E83" t="str">
        <f t="shared" si="3"/>
        <v>Normal</v>
      </c>
      <c r="F83" t="s">
        <v>30</v>
      </c>
      <c r="G83" t="s">
        <v>30</v>
      </c>
      <c r="H83" t="s">
        <v>30</v>
      </c>
      <c r="I83">
        <v>0</v>
      </c>
      <c r="J83" t="s">
        <v>31</v>
      </c>
    </row>
    <row r="84" spans="1:10" x14ac:dyDescent="0.25">
      <c r="A84" t="s">
        <v>3748</v>
      </c>
      <c r="B84">
        <v>45.41</v>
      </c>
      <c r="C84" t="str">
        <f t="shared" si="2"/>
        <v>Obesity</v>
      </c>
      <c r="D84">
        <v>4.03</v>
      </c>
      <c r="E84" t="str">
        <f t="shared" si="3"/>
        <v>Normal</v>
      </c>
      <c r="F84" t="s">
        <v>31</v>
      </c>
      <c r="G84" t="s">
        <v>30</v>
      </c>
      <c r="H84" t="s">
        <v>30</v>
      </c>
      <c r="I84">
        <v>1</v>
      </c>
      <c r="J84" t="s">
        <v>31</v>
      </c>
    </row>
    <row r="85" spans="1:10" x14ac:dyDescent="0.25">
      <c r="A85" t="s">
        <v>3749</v>
      </c>
      <c r="B85">
        <v>49.41</v>
      </c>
      <c r="C85" t="str">
        <f t="shared" si="2"/>
        <v>Obesity</v>
      </c>
      <c r="D85">
        <v>4.2300000000000004</v>
      </c>
      <c r="E85" t="str">
        <f t="shared" si="3"/>
        <v>Normal</v>
      </c>
      <c r="F85" t="s">
        <v>31</v>
      </c>
      <c r="G85" t="s">
        <v>30</v>
      </c>
      <c r="H85" t="s">
        <v>31</v>
      </c>
      <c r="I85">
        <v>1</v>
      </c>
      <c r="J85" t="s">
        <v>31</v>
      </c>
    </row>
    <row r="86" spans="1:10" x14ac:dyDescent="0.25">
      <c r="A86" t="s">
        <v>3750</v>
      </c>
      <c r="B86">
        <v>31.824999999999999</v>
      </c>
      <c r="C86" t="str">
        <f t="shared" si="2"/>
        <v>Obesity</v>
      </c>
      <c r="D86">
        <v>4.0599999999999996</v>
      </c>
      <c r="E86" t="str">
        <f t="shared" si="3"/>
        <v>Normal</v>
      </c>
      <c r="F86" t="s">
        <v>30</v>
      </c>
      <c r="G86" t="s">
        <v>30</v>
      </c>
      <c r="H86" t="s">
        <v>30</v>
      </c>
      <c r="I86">
        <v>2</v>
      </c>
      <c r="J86" t="s">
        <v>31</v>
      </c>
    </row>
    <row r="87" spans="1:10" x14ac:dyDescent="0.25">
      <c r="A87" t="s">
        <v>3751</v>
      </c>
      <c r="B87">
        <v>51.28</v>
      </c>
      <c r="C87" t="str">
        <f t="shared" si="2"/>
        <v>Obesity</v>
      </c>
      <c r="D87">
        <v>4.68</v>
      </c>
      <c r="E87" t="str">
        <f t="shared" si="3"/>
        <v>Normal</v>
      </c>
      <c r="F87" t="s">
        <v>30</v>
      </c>
      <c r="G87" t="s">
        <v>30</v>
      </c>
      <c r="H87" t="s">
        <v>30</v>
      </c>
      <c r="I87">
        <v>2</v>
      </c>
      <c r="J87" t="s">
        <v>31</v>
      </c>
    </row>
    <row r="88" spans="1:10" x14ac:dyDescent="0.25">
      <c r="A88" t="s">
        <v>3752</v>
      </c>
      <c r="B88">
        <v>34.96</v>
      </c>
      <c r="C88" t="str">
        <f t="shared" si="2"/>
        <v>Obesity</v>
      </c>
      <c r="D88">
        <v>4.34</v>
      </c>
      <c r="E88" t="str">
        <f t="shared" si="3"/>
        <v>Normal</v>
      </c>
      <c r="F88" t="s">
        <v>30</v>
      </c>
      <c r="G88" t="s">
        <v>30</v>
      </c>
      <c r="H88" t="s">
        <v>31</v>
      </c>
      <c r="I88">
        <v>1</v>
      </c>
      <c r="J88" t="s">
        <v>31</v>
      </c>
    </row>
    <row r="89" spans="1:10" x14ac:dyDescent="0.25">
      <c r="A89" t="s">
        <v>3753</v>
      </c>
      <c r="B89">
        <v>33.11</v>
      </c>
      <c r="C89" t="str">
        <f t="shared" si="2"/>
        <v>Obesity</v>
      </c>
      <c r="D89">
        <v>10.51</v>
      </c>
      <c r="E89" t="str">
        <f t="shared" si="3"/>
        <v>Diabetes</v>
      </c>
      <c r="F89" t="s">
        <v>30</v>
      </c>
      <c r="G89" t="s">
        <v>30</v>
      </c>
      <c r="H89" t="s">
        <v>30</v>
      </c>
      <c r="I89">
        <v>0</v>
      </c>
      <c r="J89" t="s">
        <v>31</v>
      </c>
    </row>
    <row r="90" spans="1:10" x14ac:dyDescent="0.25">
      <c r="A90" t="s">
        <v>3754</v>
      </c>
      <c r="B90">
        <v>54.74</v>
      </c>
      <c r="C90" t="str">
        <f t="shared" si="2"/>
        <v>Obesity</v>
      </c>
      <c r="D90">
        <v>5.84</v>
      </c>
      <c r="E90" t="str">
        <f t="shared" si="3"/>
        <v>Prediabetes</v>
      </c>
      <c r="F90" t="s">
        <v>31</v>
      </c>
      <c r="G90" t="s">
        <v>30</v>
      </c>
      <c r="H90" t="s">
        <v>31</v>
      </c>
      <c r="I90">
        <v>1</v>
      </c>
      <c r="J90" t="s">
        <v>31</v>
      </c>
    </row>
    <row r="91" spans="1:10" x14ac:dyDescent="0.25">
      <c r="A91" t="s">
        <v>3755</v>
      </c>
      <c r="B91">
        <v>32.56</v>
      </c>
      <c r="C91" t="str">
        <f t="shared" si="2"/>
        <v>Obesity</v>
      </c>
      <c r="D91">
        <v>5.41</v>
      </c>
      <c r="E91" t="str">
        <f t="shared" si="3"/>
        <v>Normal</v>
      </c>
      <c r="F91" t="s">
        <v>30</v>
      </c>
      <c r="G91" t="s">
        <v>30</v>
      </c>
      <c r="H91" t="s">
        <v>31</v>
      </c>
      <c r="I91">
        <v>1</v>
      </c>
      <c r="J91" t="s">
        <v>31</v>
      </c>
    </row>
    <row r="92" spans="1:10" x14ac:dyDescent="0.25">
      <c r="A92" t="s">
        <v>3756</v>
      </c>
      <c r="B92">
        <v>39.049999999999997</v>
      </c>
      <c r="C92" t="str">
        <f t="shared" si="2"/>
        <v>Obesity</v>
      </c>
      <c r="D92">
        <v>6.06</v>
      </c>
      <c r="E92" t="str">
        <f t="shared" si="3"/>
        <v>Prediabetes</v>
      </c>
      <c r="F92" t="s">
        <v>30</v>
      </c>
      <c r="G92" t="s">
        <v>30</v>
      </c>
      <c r="H92" t="s">
        <v>30</v>
      </c>
      <c r="I92">
        <v>1</v>
      </c>
      <c r="J92" t="s">
        <v>31</v>
      </c>
    </row>
    <row r="93" spans="1:10" x14ac:dyDescent="0.25">
      <c r="A93" t="s">
        <v>3757</v>
      </c>
      <c r="B93">
        <v>42.75</v>
      </c>
      <c r="C93" t="str">
        <f t="shared" si="2"/>
        <v>Obesity</v>
      </c>
      <c r="D93">
        <v>4.22</v>
      </c>
      <c r="E93" t="str">
        <f t="shared" si="3"/>
        <v>Normal</v>
      </c>
      <c r="F93" t="s">
        <v>30</v>
      </c>
      <c r="G93" t="s">
        <v>30</v>
      </c>
      <c r="H93" t="s">
        <v>30</v>
      </c>
      <c r="I93">
        <v>0</v>
      </c>
      <c r="J93" t="s">
        <v>31</v>
      </c>
    </row>
    <row r="94" spans="1:10" x14ac:dyDescent="0.25">
      <c r="A94" t="s">
        <v>3758</v>
      </c>
      <c r="B94">
        <v>50.58</v>
      </c>
      <c r="C94" t="str">
        <f t="shared" si="2"/>
        <v>Obesity</v>
      </c>
      <c r="D94">
        <v>5.12</v>
      </c>
      <c r="E94" t="str">
        <f t="shared" si="3"/>
        <v>Normal</v>
      </c>
      <c r="F94" t="s">
        <v>30</v>
      </c>
      <c r="G94" t="s">
        <v>30</v>
      </c>
      <c r="H94" t="s">
        <v>30</v>
      </c>
      <c r="I94">
        <v>2</v>
      </c>
      <c r="J94" t="s">
        <v>31</v>
      </c>
    </row>
    <row r="95" spans="1:10" x14ac:dyDescent="0.25">
      <c r="A95" t="s">
        <v>3759</v>
      </c>
      <c r="B95">
        <v>30.495000000000001</v>
      </c>
      <c r="C95" t="str">
        <f t="shared" si="2"/>
        <v>Obesity</v>
      </c>
      <c r="D95">
        <v>4.57</v>
      </c>
      <c r="E95" t="str">
        <f t="shared" si="3"/>
        <v>Normal</v>
      </c>
      <c r="F95" t="s">
        <v>31</v>
      </c>
      <c r="G95" t="s">
        <v>30</v>
      </c>
      <c r="H95" t="s">
        <v>30</v>
      </c>
      <c r="I95">
        <v>0</v>
      </c>
      <c r="J95" t="s">
        <v>31</v>
      </c>
    </row>
    <row r="96" spans="1:10" x14ac:dyDescent="0.25">
      <c r="A96" t="s">
        <v>3760</v>
      </c>
      <c r="B96">
        <v>48.31</v>
      </c>
      <c r="C96" t="str">
        <f t="shared" si="2"/>
        <v>Obesity</v>
      </c>
      <c r="D96">
        <v>9.58</v>
      </c>
      <c r="E96" t="str">
        <f t="shared" si="3"/>
        <v>Diabetes</v>
      </c>
      <c r="F96" t="s">
        <v>31</v>
      </c>
      <c r="G96" t="s">
        <v>30</v>
      </c>
      <c r="H96" t="s">
        <v>30</v>
      </c>
      <c r="I96">
        <v>2</v>
      </c>
      <c r="J96" t="s">
        <v>31</v>
      </c>
    </row>
    <row r="97" spans="1:10" x14ac:dyDescent="0.25">
      <c r="A97" t="s">
        <v>3761</v>
      </c>
      <c r="B97">
        <v>48.99</v>
      </c>
      <c r="C97" t="str">
        <f t="shared" si="2"/>
        <v>Obesity</v>
      </c>
      <c r="D97">
        <v>9.7799999999999994</v>
      </c>
      <c r="E97" t="str">
        <f t="shared" si="3"/>
        <v>Diabetes</v>
      </c>
      <c r="F97" t="s">
        <v>31</v>
      </c>
      <c r="G97" t="s">
        <v>30</v>
      </c>
      <c r="H97" t="s">
        <v>30</v>
      </c>
      <c r="I97">
        <v>1</v>
      </c>
      <c r="J97" t="s">
        <v>31</v>
      </c>
    </row>
    <row r="98" spans="1:10" x14ac:dyDescent="0.25">
      <c r="A98" t="s">
        <v>3762</v>
      </c>
      <c r="B98">
        <v>38.39</v>
      </c>
      <c r="C98" t="str">
        <f t="shared" si="2"/>
        <v>Obesity</v>
      </c>
      <c r="D98">
        <v>4.1100000000000003</v>
      </c>
      <c r="E98" t="str">
        <f t="shared" si="3"/>
        <v>Normal</v>
      </c>
      <c r="F98" t="s">
        <v>31</v>
      </c>
      <c r="G98" t="s">
        <v>30</v>
      </c>
      <c r="H98" t="s">
        <v>30</v>
      </c>
      <c r="I98">
        <v>0</v>
      </c>
      <c r="J98" t="s">
        <v>31</v>
      </c>
    </row>
    <row r="99" spans="1:10" x14ac:dyDescent="0.25">
      <c r="A99" t="s">
        <v>3763</v>
      </c>
      <c r="B99">
        <v>44.34</v>
      </c>
      <c r="C99" t="str">
        <f t="shared" si="2"/>
        <v>Obesity</v>
      </c>
      <c r="D99">
        <v>4.0199999999999996</v>
      </c>
      <c r="E99" t="str">
        <f t="shared" si="3"/>
        <v>Normal</v>
      </c>
      <c r="F99" t="s">
        <v>31</v>
      </c>
      <c r="G99" t="s">
        <v>30</v>
      </c>
      <c r="H99" t="s">
        <v>30</v>
      </c>
      <c r="I99">
        <v>2</v>
      </c>
      <c r="J99" t="s">
        <v>31</v>
      </c>
    </row>
    <row r="100" spans="1:10" x14ac:dyDescent="0.25">
      <c r="A100" t="s">
        <v>3764</v>
      </c>
      <c r="B100">
        <v>41.51</v>
      </c>
      <c r="C100" t="str">
        <f t="shared" si="2"/>
        <v>Obesity</v>
      </c>
      <c r="D100">
        <v>6.92</v>
      </c>
      <c r="E100" t="str">
        <f t="shared" si="3"/>
        <v>Diabetes</v>
      </c>
      <c r="F100" t="s">
        <v>30</v>
      </c>
      <c r="G100" t="s">
        <v>30</v>
      </c>
      <c r="H100" t="s">
        <v>30</v>
      </c>
      <c r="I100">
        <v>0</v>
      </c>
      <c r="J100" t="s">
        <v>31</v>
      </c>
    </row>
    <row r="101" spans="1:10" x14ac:dyDescent="0.25">
      <c r="A101" t="s">
        <v>3765</v>
      </c>
      <c r="B101">
        <v>48.2</v>
      </c>
      <c r="C101" t="str">
        <f t="shared" si="2"/>
        <v>Obesity</v>
      </c>
      <c r="D101">
        <v>4.84</v>
      </c>
      <c r="E101" t="str">
        <f t="shared" si="3"/>
        <v>Normal</v>
      </c>
      <c r="F101" t="s">
        <v>30</v>
      </c>
      <c r="G101" t="s">
        <v>30</v>
      </c>
      <c r="H101" t="s">
        <v>30</v>
      </c>
      <c r="I101">
        <v>0</v>
      </c>
      <c r="J101" t="s">
        <v>31</v>
      </c>
    </row>
    <row r="102" spans="1:10" x14ac:dyDescent="0.25">
      <c r="A102" t="s">
        <v>3766</v>
      </c>
      <c r="B102">
        <v>35.75</v>
      </c>
      <c r="C102" t="str">
        <f t="shared" si="2"/>
        <v>Obesity</v>
      </c>
      <c r="D102">
        <v>8</v>
      </c>
      <c r="E102" t="str">
        <f t="shared" si="3"/>
        <v>Diabetes</v>
      </c>
      <c r="F102" t="s">
        <v>31</v>
      </c>
      <c r="G102" t="s">
        <v>30</v>
      </c>
      <c r="H102" t="s">
        <v>30</v>
      </c>
      <c r="I102">
        <v>0</v>
      </c>
      <c r="J102" t="s">
        <v>31</v>
      </c>
    </row>
    <row r="103" spans="1:10" x14ac:dyDescent="0.25">
      <c r="A103" t="s">
        <v>3767</v>
      </c>
      <c r="B103">
        <v>53.81</v>
      </c>
      <c r="C103" t="str">
        <f t="shared" si="2"/>
        <v>Obesity</v>
      </c>
      <c r="D103">
        <v>8.77</v>
      </c>
      <c r="E103" t="str">
        <f t="shared" si="3"/>
        <v>Diabetes</v>
      </c>
      <c r="F103" t="s">
        <v>31</v>
      </c>
      <c r="G103" t="s">
        <v>30</v>
      </c>
      <c r="H103" t="s">
        <v>30</v>
      </c>
      <c r="I103">
        <v>0</v>
      </c>
      <c r="J103" t="s">
        <v>31</v>
      </c>
    </row>
    <row r="104" spans="1:10" x14ac:dyDescent="0.25">
      <c r="A104" t="s">
        <v>3768</v>
      </c>
      <c r="B104">
        <v>49.48</v>
      </c>
      <c r="C104" t="str">
        <f t="shared" si="2"/>
        <v>Obesity</v>
      </c>
      <c r="D104">
        <v>4.96</v>
      </c>
      <c r="E104" t="str">
        <f t="shared" si="3"/>
        <v>Normal</v>
      </c>
      <c r="F104" t="s">
        <v>30</v>
      </c>
      <c r="G104" t="s">
        <v>30</v>
      </c>
      <c r="H104" t="s">
        <v>31</v>
      </c>
      <c r="I104">
        <v>1</v>
      </c>
      <c r="J104" t="s">
        <v>31</v>
      </c>
    </row>
    <row r="105" spans="1:10" x14ac:dyDescent="0.25">
      <c r="A105" t="s">
        <v>3769</v>
      </c>
      <c r="B105">
        <v>34.1</v>
      </c>
      <c r="C105" t="str">
        <f t="shared" si="2"/>
        <v>Obesity</v>
      </c>
      <c r="D105">
        <v>4.43</v>
      </c>
      <c r="E105" t="str">
        <f t="shared" si="3"/>
        <v>Normal</v>
      </c>
      <c r="F105" t="s">
        <v>31</v>
      </c>
      <c r="G105" t="s">
        <v>30</v>
      </c>
      <c r="H105" t="s">
        <v>30</v>
      </c>
      <c r="I105">
        <v>0</v>
      </c>
      <c r="J105" t="s">
        <v>31</v>
      </c>
    </row>
    <row r="106" spans="1:10" x14ac:dyDescent="0.25">
      <c r="A106" t="s">
        <v>3770</v>
      </c>
      <c r="B106">
        <v>35.299999999999997</v>
      </c>
      <c r="C106" t="str">
        <f t="shared" si="2"/>
        <v>Obesity</v>
      </c>
      <c r="D106">
        <v>5.82</v>
      </c>
      <c r="E106" t="str">
        <f t="shared" si="3"/>
        <v>Prediabetes</v>
      </c>
      <c r="F106" t="s">
        <v>31</v>
      </c>
      <c r="G106" t="s">
        <v>30</v>
      </c>
      <c r="H106" t="s">
        <v>31</v>
      </c>
      <c r="I106">
        <v>1</v>
      </c>
      <c r="J106" t="s">
        <v>31</v>
      </c>
    </row>
    <row r="107" spans="1:10" x14ac:dyDescent="0.25">
      <c r="A107" t="s">
        <v>3771</v>
      </c>
      <c r="B107">
        <v>43.83</v>
      </c>
      <c r="C107" t="str">
        <f t="shared" si="2"/>
        <v>Obesity</v>
      </c>
      <c r="D107">
        <v>6.03</v>
      </c>
      <c r="E107" t="str">
        <f t="shared" si="3"/>
        <v>Prediabetes</v>
      </c>
      <c r="F107" t="s">
        <v>31</v>
      </c>
      <c r="G107" t="s">
        <v>30</v>
      </c>
      <c r="H107" t="s">
        <v>30</v>
      </c>
      <c r="I107">
        <v>2</v>
      </c>
      <c r="J107" t="s">
        <v>31</v>
      </c>
    </row>
    <row r="108" spans="1:10" x14ac:dyDescent="0.25">
      <c r="A108" t="s">
        <v>3772</v>
      </c>
      <c r="B108">
        <v>50.07</v>
      </c>
      <c r="C108" t="str">
        <f t="shared" si="2"/>
        <v>Obesity</v>
      </c>
      <c r="D108">
        <v>9.27</v>
      </c>
      <c r="E108" t="str">
        <f t="shared" si="3"/>
        <v>Diabetes</v>
      </c>
      <c r="F108" t="s">
        <v>30</v>
      </c>
      <c r="G108" t="s">
        <v>30</v>
      </c>
      <c r="H108" t="s">
        <v>30</v>
      </c>
      <c r="I108">
        <v>0</v>
      </c>
      <c r="J108" t="s">
        <v>31</v>
      </c>
    </row>
    <row r="109" spans="1:10" x14ac:dyDescent="0.25">
      <c r="A109" t="s">
        <v>3773</v>
      </c>
      <c r="B109">
        <v>32.774999999999999</v>
      </c>
      <c r="C109" t="str">
        <f t="shared" si="2"/>
        <v>Obesity</v>
      </c>
      <c r="D109">
        <v>5.53</v>
      </c>
      <c r="E109" t="str">
        <f t="shared" si="3"/>
        <v>Normal</v>
      </c>
      <c r="F109" t="s">
        <v>30</v>
      </c>
      <c r="G109" t="s">
        <v>30</v>
      </c>
      <c r="H109" t="s">
        <v>30</v>
      </c>
      <c r="I109">
        <v>0</v>
      </c>
      <c r="J109" t="s">
        <v>31</v>
      </c>
    </row>
    <row r="110" spans="1:10" x14ac:dyDescent="0.25">
      <c r="A110" t="s">
        <v>3774</v>
      </c>
      <c r="B110">
        <v>34.104999999999997</v>
      </c>
      <c r="C110" t="str">
        <f t="shared" si="2"/>
        <v>Obesity</v>
      </c>
      <c r="D110">
        <v>5.07</v>
      </c>
      <c r="E110" t="str">
        <f t="shared" si="3"/>
        <v>Normal</v>
      </c>
      <c r="F110" t="s">
        <v>30</v>
      </c>
      <c r="G110" t="s">
        <v>30</v>
      </c>
      <c r="H110" t="s">
        <v>30</v>
      </c>
      <c r="I110">
        <v>1</v>
      </c>
      <c r="J110" t="s">
        <v>31</v>
      </c>
    </row>
    <row r="111" spans="1:10" x14ac:dyDescent="0.25">
      <c r="A111" t="s">
        <v>3775</v>
      </c>
      <c r="B111">
        <v>48.93</v>
      </c>
      <c r="C111" t="str">
        <f t="shared" si="2"/>
        <v>Obesity</v>
      </c>
      <c r="D111">
        <v>11.17</v>
      </c>
      <c r="E111" t="str">
        <f t="shared" si="3"/>
        <v>Diabetes</v>
      </c>
      <c r="F111" t="s">
        <v>31</v>
      </c>
      <c r="G111" t="s">
        <v>30</v>
      </c>
      <c r="H111" t="s">
        <v>30</v>
      </c>
      <c r="I111">
        <v>1</v>
      </c>
      <c r="J111" t="s">
        <v>31</v>
      </c>
    </row>
    <row r="112" spans="1:10" x14ac:dyDescent="0.25">
      <c r="A112" t="s">
        <v>3776</v>
      </c>
      <c r="B112">
        <v>37.07</v>
      </c>
      <c r="C112" t="str">
        <f t="shared" si="2"/>
        <v>Obesity</v>
      </c>
      <c r="D112">
        <v>6.14</v>
      </c>
      <c r="E112" t="str">
        <f t="shared" si="3"/>
        <v>Prediabetes</v>
      </c>
      <c r="F112" t="s">
        <v>31</v>
      </c>
      <c r="G112" t="s">
        <v>30</v>
      </c>
      <c r="H112" t="s">
        <v>30</v>
      </c>
      <c r="I112">
        <v>0</v>
      </c>
      <c r="J112" t="s">
        <v>31</v>
      </c>
    </row>
    <row r="113" spans="1:10" x14ac:dyDescent="0.25">
      <c r="A113" t="s">
        <v>3777</v>
      </c>
      <c r="B113">
        <v>51.51</v>
      </c>
      <c r="C113" t="str">
        <f t="shared" si="2"/>
        <v>Obesity</v>
      </c>
      <c r="D113">
        <v>6.26</v>
      </c>
      <c r="E113" t="str">
        <f t="shared" si="3"/>
        <v>Prediabetes</v>
      </c>
      <c r="F113" t="s">
        <v>31</v>
      </c>
      <c r="G113" t="s">
        <v>30</v>
      </c>
      <c r="H113" t="s">
        <v>31</v>
      </c>
      <c r="I113">
        <v>1</v>
      </c>
      <c r="J113" t="s">
        <v>31</v>
      </c>
    </row>
    <row r="114" spans="1:10" x14ac:dyDescent="0.25">
      <c r="A114" t="s">
        <v>3778</v>
      </c>
      <c r="B114">
        <v>34.799999999999997</v>
      </c>
      <c r="C114" t="str">
        <f t="shared" si="2"/>
        <v>Obesity</v>
      </c>
      <c r="D114">
        <v>4.72</v>
      </c>
      <c r="E114" t="str">
        <f t="shared" si="3"/>
        <v>Normal</v>
      </c>
      <c r="F114" t="s">
        <v>31</v>
      </c>
      <c r="G114" t="s">
        <v>30</v>
      </c>
      <c r="H114" t="s">
        <v>30</v>
      </c>
      <c r="I114">
        <v>0</v>
      </c>
      <c r="J114" t="s">
        <v>31</v>
      </c>
    </row>
    <row r="115" spans="1:10" x14ac:dyDescent="0.25">
      <c r="A115" t="s">
        <v>3779</v>
      </c>
      <c r="B115">
        <v>36.67</v>
      </c>
      <c r="C115" t="str">
        <f t="shared" si="2"/>
        <v>Obesity</v>
      </c>
      <c r="D115">
        <v>5.18</v>
      </c>
      <c r="E115" t="str">
        <f t="shared" si="3"/>
        <v>Normal</v>
      </c>
      <c r="F115" t="s">
        <v>30</v>
      </c>
      <c r="G115" t="s">
        <v>30</v>
      </c>
      <c r="H115" t="s">
        <v>30</v>
      </c>
      <c r="I115">
        <v>1</v>
      </c>
      <c r="J115" t="s">
        <v>31</v>
      </c>
    </row>
    <row r="116" spans="1:10" x14ac:dyDescent="0.25">
      <c r="A116" t="s">
        <v>3780</v>
      </c>
      <c r="B116">
        <v>30.9</v>
      </c>
      <c r="C116" t="str">
        <f t="shared" si="2"/>
        <v>Obesity</v>
      </c>
      <c r="D116">
        <v>9.4</v>
      </c>
      <c r="E116" t="str">
        <f t="shared" si="3"/>
        <v>Diabetes</v>
      </c>
      <c r="F116" t="s">
        <v>30</v>
      </c>
      <c r="G116" t="s">
        <v>30</v>
      </c>
      <c r="H116" t="s">
        <v>30</v>
      </c>
      <c r="I116">
        <v>2</v>
      </c>
      <c r="J116" t="s">
        <v>31</v>
      </c>
    </row>
    <row r="117" spans="1:10" x14ac:dyDescent="0.25">
      <c r="A117" t="s">
        <v>3781</v>
      </c>
      <c r="B117">
        <v>30.495000000000001</v>
      </c>
      <c r="C117" t="str">
        <f t="shared" si="2"/>
        <v>Obesity</v>
      </c>
      <c r="D117">
        <v>6.29</v>
      </c>
      <c r="E117" t="str">
        <f t="shared" si="3"/>
        <v>Prediabetes</v>
      </c>
      <c r="F117" t="s">
        <v>30</v>
      </c>
      <c r="G117" t="s">
        <v>30</v>
      </c>
      <c r="H117" t="s">
        <v>30</v>
      </c>
      <c r="I117">
        <v>0</v>
      </c>
      <c r="J117" t="s">
        <v>31</v>
      </c>
    </row>
    <row r="118" spans="1:10" x14ac:dyDescent="0.25">
      <c r="A118" t="s">
        <v>3782</v>
      </c>
      <c r="B118">
        <v>44.88</v>
      </c>
      <c r="C118" t="str">
        <f t="shared" si="2"/>
        <v>Obesity</v>
      </c>
      <c r="D118">
        <v>6.04</v>
      </c>
      <c r="E118" t="str">
        <f t="shared" si="3"/>
        <v>Prediabetes</v>
      </c>
      <c r="F118" t="s">
        <v>30</v>
      </c>
      <c r="G118" t="s">
        <v>30</v>
      </c>
      <c r="H118" t="s">
        <v>31</v>
      </c>
      <c r="I118">
        <v>1</v>
      </c>
      <c r="J118" t="s">
        <v>31</v>
      </c>
    </row>
    <row r="119" spans="1:10" x14ac:dyDescent="0.25">
      <c r="A119" t="s">
        <v>3783</v>
      </c>
      <c r="B119">
        <v>44.32</v>
      </c>
      <c r="C119" t="str">
        <f t="shared" si="2"/>
        <v>Obesity</v>
      </c>
      <c r="D119">
        <v>10.55</v>
      </c>
      <c r="E119" t="str">
        <f t="shared" si="3"/>
        <v>Diabetes</v>
      </c>
      <c r="F119" t="s">
        <v>30</v>
      </c>
      <c r="G119" t="s">
        <v>30</v>
      </c>
      <c r="H119" t="s">
        <v>30</v>
      </c>
      <c r="I119">
        <v>0</v>
      </c>
      <c r="J119" t="s">
        <v>31</v>
      </c>
    </row>
    <row r="120" spans="1:10" x14ac:dyDescent="0.25">
      <c r="A120" t="s">
        <v>3784</v>
      </c>
      <c r="B120">
        <v>46.39</v>
      </c>
      <c r="C120" t="str">
        <f t="shared" si="2"/>
        <v>Obesity</v>
      </c>
      <c r="D120">
        <v>5.09</v>
      </c>
      <c r="E120" t="str">
        <f t="shared" si="3"/>
        <v>Normal</v>
      </c>
      <c r="F120" t="s">
        <v>30</v>
      </c>
      <c r="G120" t="s">
        <v>30</v>
      </c>
      <c r="H120" t="s">
        <v>30</v>
      </c>
      <c r="I120">
        <v>0</v>
      </c>
      <c r="J120" t="s">
        <v>31</v>
      </c>
    </row>
    <row r="121" spans="1:10" x14ac:dyDescent="0.25">
      <c r="A121" t="s">
        <v>3785</v>
      </c>
      <c r="B121">
        <v>42.13</v>
      </c>
      <c r="C121" t="str">
        <f t="shared" si="2"/>
        <v>Obesity</v>
      </c>
      <c r="D121">
        <v>5.2</v>
      </c>
      <c r="E121" t="str">
        <f t="shared" si="3"/>
        <v>Normal</v>
      </c>
      <c r="F121" t="s">
        <v>31</v>
      </c>
      <c r="G121" t="s">
        <v>30</v>
      </c>
      <c r="H121" t="s">
        <v>30</v>
      </c>
      <c r="I121">
        <v>1</v>
      </c>
      <c r="J121" t="s">
        <v>31</v>
      </c>
    </row>
    <row r="122" spans="1:10" x14ac:dyDescent="0.25">
      <c r="A122" t="s">
        <v>3786</v>
      </c>
      <c r="B122">
        <v>30.78</v>
      </c>
      <c r="C122" t="str">
        <f t="shared" si="2"/>
        <v>Obesity</v>
      </c>
      <c r="D122">
        <v>8.4499999999999993</v>
      </c>
      <c r="E122" t="str">
        <f t="shared" si="3"/>
        <v>Diabetes</v>
      </c>
      <c r="F122" t="s">
        <v>31</v>
      </c>
      <c r="G122" t="s">
        <v>30</v>
      </c>
      <c r="H122" t="s">
        <v>30</v>
      </c>
      <c r="I122">
        <v>0</v>
      </c>
      <c r="J122" t="s">
        <v>31</v>
      </c>
    </row>
    <row r="123" spans="1:10" x14ac:dyDescent="0.25">
      <c r="A123" t="s">
        <v>3787</v>
      </c>
      <c r="B123">
        <v>31.35</v>
      </c>
      <c r="C123" t="str">
        <f t="shared" si="2"/>
        <v>Obesity</v>
      </c>
      <c r="D123">
        <v>9.5399999999999991</v>
      </c>
      <c r="E123" t="str">
        <f t="shared" si="3"/>
        <v>Diabetes</v>
      </c>
      <c r="F123" t="s">
        <v>30</v>
      </c>
      <c r="G123" t="s">
        <v>30</v>
      </c>
      <c r="H123" t="s">
        <v>30</v>
      </c>
      <c r="I123">
        <v>0</v>
      </c>
      <c r="J123" t="s">
        <v>31</v>
      </c>
    </row>
    <row r="124" spans="1:10" x14ac:dyDescent="0.25">
      <c r="A124" t="s">
        <v>3788</v>
      </c>
      <c r="B124">
        <v>41.46</v>
      </c>
      <c r="C124" t="str">
        <f t="shared" si="2"/>
        <v>Obesity</v>
      </c>
      <c r="D124">
        <v>4.99</v>
      </c>
      <c r="E124" t="str">
        <f t="shared" si="3"/>
        <v>Normal</v>
      </c>
      <c r="F124" t="s">
        <v>31</v>
      </c>
      <c r="G124" t="s">
        <v>30</v>
      </c>
      <c r="H124" t="s">
        <v>30</v>
      </c>
      <c r="I124">
        <v>2</v>
      </c>
      <c r="J124" t="s">
        <v>31</v>
      </c>
    </row>
    <row r="125" spans="1:10" x14ac:dyDescent="0.25">
      <c r="A125" t="s">
        <v>3789</v>
      </c>
      <c r="B125">
        <v>48</v>
      </c>
      <c r="C125" t="str">
        <f t="shared" si="2"/>
        <v>Obesity</v>
      </c>
      <c r="D125">
        <v>10.54</v>
      </c>
      <c r="E125" t="str">
        <f t="shared" si="3"/>
        <v>Diabetes</v>
      </c>
      <c r="F125" t="s">
        <v>30</v>
      </c>
      <c r="G125" t="s">
        <v>30</v>
      </c>
      <c r="H125" t="s">
        <v>30</v>
      </c>
      <c r="I125">
        <v>0</v>
      </c>
      <c r="J125" t="s">
        <v>31</v>
      </c>
    </row>
    <row r="126" spans="1:10" x14ac:dyDescent="0.25">
      <c r="A126" t="s">
        <v>3790</v>
      </c>
      <c r="B126">
        <v>49.13</v>
      </c>
      <c r="C126" t="str">
        <f t="shared" si="2"/>
        <v>Obesity</v>
      </c>
      <c r="D126">
        <v>4.54</v>
      </c>
      <c r="E126" t="str">
        <f t="shared" si="3"/>
        <v>Normal</v>
      </c>
      <c r="F126" t="s">
        <v>30</v>
      </c>
      <c r="G126" t="s">
        <v>30</v>
      </c>
      <c r="H126" t="s">
        <v>30</v>
      </c>
      <c r="I126">
        <v>0</v>
      </c>
      <c r="J126" t="s">
        <v>31</v>
      </c>
    </row>
    <row r="127" spans="1:10" x14ac:dyDescent="0.25">
      <c r="A127" t="s">
        <v>3791</v>
      </c>
      <c r="B127">
        <v>37.799999999999997</v>
      </c>
      <c r="C127" t="str">
        <f t="shared" si="2"/>
        <v>Obesity</v>
      </c>
      <c r="D127">
        <v>6.29</v>
      </c>
      <c r="E127" t="str">
        <f t="shared" si="3"/>
        <v>Prediabetes</v>
      </c>
      <c r="F127" t="s">
        <v>30</v>
      </c>
      <c r="G127" t="s">
        <v>30</v>
      </c>
      <c r="H127" t="s">
        <v>30</v>
      </c>
      <c r="I127">
        <v>1</v>
      </c>
      <c r="J127" t="s">
        <v>31</v>
      </c>
    </row>
    <row r="128" spans="1:10" x14ac:dyDescent="0.25">
      <c r="A128" t="s">
        <v>3792</v>
      </c>
      <c r="B128">
        <v>38.299999999999997</v>
      </c>
      <c r="C128" t="str">
        <f t="shared" si="2"/>
        <v>Obesity</v>
      </c>
      <c r="D128">
        <v>9.51</v>
      </c>
      <c r="E128" t="str">
        <f t="shared" si="3"/>
        <v>Diabetes</v>
      </c>
      <c r="F128" t="s">
        <v>30</v>
      </c>
      <c r="G128" t="s">
        <v>30</v>
      </c>
      <c r="H128" t="s">
        <v>30</v>
      </c>
      <c r="I128">
        <v>0</v>
      </c>
      <c r="J128" t="s">
        <v>31</v>
      </c>
    </row>
    <row r="129" spans="1:10" x14ac:dyDescent="0.25">
      <c r="A129" t="s">
        <v>3793</v>
      </c>
      <c r="B129">
        <v>32.774999999999999</v>
      </c>
      <c r="C129" t="str">
        <f t="shared" si="2"/>
        <v>Obesity</v>
      </c>
      <c r="D129">
        <v>4.72</v>
      </c>
      <c r="E129" t="str">
        <f t="shared" si="3"/>
        <v>Normal</v>
      </c>
      <c r="F129" t="s">
        <v>30</v>
      </c>
      <c r="G129" t="s">
        <v>30</v>
      </c>
      <c r="H129" t="s">
        <v>30</v>
      </c>
      <c r="I129">
        <v>0</v>
      </c>
      <c r="J129" t="s">
        <v>31</v>
      </c>
    </row>
    <row r="130" spans="1:10" x14ac:dyDescent="0.25">
      <c r="A130" t="s">
        <v>3794</v>
      </c>
      <c r="B130">
        <v>34.200000000000003</v>
      </c>
      <c r="C130" t="str">
        <f t="shared" ref="C130:C193" si="4">IF(B130&lt;18.5, "Under Weight",IF(B130&lt;24.9, "Health Weight", IF(B130&lt;29.9, "Over Weight", "Obesity")))</f>
        <v>Obesity</v>
      </c>
      <c r="D130">
        <v>5.91</v>
      </c>
      <c r="E130" t="str">
        <f t="shared" ref="E130:E193" si="5">IF(D130&lt;5.7,"Normal",IF(D130&lt;6.4,"Prediabetes","Diabetes"))</f>
        <v>Prediabetes</v>
      </c>
      <c r="F130" t="s">
        <v>31</v>
      </c>
      <c r="G130" t="s">
        <v>30</v>
      </c>
      <c r="H130" t="s">
        <v>30</v>
      </c>
      <c r="I130">
        <v>0</v>
      </c>
      <c r="J130" t="s">
        <v>31</v>
      </c>
    </row>
    <row r="131" spans="1:10" x14ac:dyDescent="0.25">
      <c r="A131" t="s">
        <v>3795</v>
      </c>
      <c r="B131">
        <v>30.2</v>
      </c>
      <c r="C131" t="str">
        <f t="shared" si="4"/>
        <v>Obesity</v>
      </c>
      <c r="D131">
        <v>9.58</v>
      </c>
      <c r="E131" t="str">
        <f t="shared" si="5"/>
        <v>Diabetes</v>
      </c>
      <c r="F131" t="s">
        <v>30</v>
      </c>
      <c r="G131" t="s">
        <v>30</v>
      </c>
      <c r="H131" t="s">
        <v>30</v>
      </c>
      <c r="I131">
        <v>0</v>
      </c>
      <c r="J131" t="s">
        <v>31</v>
      </c>
    </row>
    <row r="132" spans="1:10" x14ac:dyDescent="0.25">
      <c r="A132" t="s">
        <v>3796</v>
      </c>
      <c r="B132">
        <v>48.32</v>
      </c>
      <c r="C132" t="str">
        <f t="shared" si="4"/>
        <v>Obesity</v>
      </c>
      <c r="D132">
        <v>5.77</v>
      </c>
      <c r="E132" t="str">
        <f t="shared" si="5"/>
        <v>Prediabetes</v>
      </c>
      <c r="F132" t="s">
        <v>30</v>
      </c>
      <c r="G132" t="s">
        <v>30</v>
      </c>
      <c r="H132" t="s">
        <v>30</v>
      </c>
      <c r="I132">
        <v>0</v>
      </c>
      <c r="J132" t="s">
        <v>31</v>
      </c>
    </row>
    <row r="133" spans="1:10" x14ac:dyDescent="0.25">
      <c r="A133" t="s">
        <v>3797</v>
      </c>
      <c r="B133">
        <v>44.86</v>
      </c>
      <c r="C133" t="str">
        <f t="shared" si="4"/>
        <v>Obesity</v>
      </c>
      <c r="D133">
        <v>4.38</v>
      </c>
      <c r="E133" t="str">
        <f t="shared" si="5"/>
        <v>Normal</v>
      </c>
      <c r="F133" t="s">
        <v>31</v>
      </c>
      <c r="G133" t="s">
        <v>30</v>
      </c>
      <c r="H133" t="s">
        <v>30</v>
      </c>
      <c r="I133">
        <v>0</v>
      </c>
      <c r="J133" t="s">
        <v>31</v>
      </c>
    </row>
    <row r="134" spans="1:10" x14ac:dyDescent="0.25">
      <c r="A134" t="s">
        <v>3798</v>
      </c>
      <c r="B134">
        <v>52.15</v>
      </c>
      <c r="C134" t="str">
        <f t="shared" si="4"/>
        <v>Obesity</v>
      </c>
      <c r="D134">
        <v>5.65</v>
      </c>
      <c r="E134" t="str">
        <f t="shared" si="5"/>
        <v>Normal</v>
      </c>
      <c r="F134" t="s">
        <v>30</v>
      </c>
      <c r="G134" t="s">
        <v>30</v>
      </c>
      <c r="H134" t="s">
        <v>30</v>
      </c>
      <c r="I134">
        <v>1</v>
      </c>
      <c r="J134" t="s">
        <v>31</v>
      </c>
    </row>
    <row r="135" spans="1:10" x14ac:dyDescent="0.25">
      <c r="A135" t="s">
        <v>3799</v>
      </c>
      <c r="B135">
        <v>41.12</v>
      </c>
      <c r="C135" t="str">
        <f t="shared" si="4"/>
        <v>Obesity</v>
      </c>
      <c r="D135">
        <v>7.54</v>
      </c>
      <c r="E135" t="str">
        <f t="shared" si="5"/>
        <v>Diabetes</v>
      </c>
      <c r="F135" t="s">
        <v>31</v>
      </c>
      <c r="G135" t="s">
        <v>30</v>
      </c>
      <c r="H135" t="s">
        <v>30</v>
      </c>
      <c r="I135">
        <v>0</v>
      </c>
      <c r="J135" t="s">
        <v>31</v>
      </c>
    </row>
    <row r="136" spans="1:10" x14ac:dyDescent="0.25">
      <c r="A136" t="s">
        <v>3800</v>
      </c>
      <c r="B136">
        <v>38.39</v>
      </c>
      <c r="C136" t="str">
        <f t="shared" si="4"/>
        <v>Obesity</v>
      </c>
      <c r="D136">
        <v>5.1100000000000003</v>
      </c>
      <c r="E136" t="str">
        <f t="shared" si="5"/>
        <v>Normal</v>
      </c>
      <c r="F136" t="s">
        <v>31</v>
      </c>
      <c r="G136" t="s">
        <v>30</v>
      </c>
      <c r="H136" t="s">
        <v>30</v>
      </c>
      <c r="I136">
        <v>1</v>
      </c>
      <c r="J136" t="s">
        <v>31</v>
      </c>
    </row>
    <row r="137" spans="1:10" x14ac:dyDescent="0.25">
      <c r="A137" t="s">
        <v>3801</v>
      </c>
      <c r="B137">
        <v>46.85</v>
      </c>
      <c r="C137" t="str">
        <f t="shared" si="4"/>
        <v>Obesity</v>
      </c>
      <c r="D137">
        <v>4.25</v>
      </c>
      <c r="E137" t="str">
        <f t="shared" si="5"/>
        <v>Normal</v>
      </c>
      <c r="F137" t="s">
        <v>30</v>
      </c>
      <c r="G137" t="s">
        <v>30</v>
      </c>
      <c r="H137" t="s">
        <v>31</v>
      </c>
      <c r="I137">
        <v>1</v>
      </c>
      <c r="J137" t="s">
        <v>31</v>
      </c>
    </row>
    <row r="138" spans="1:10" x14ac:dyDescent="0.25">
      <c r="A138" t="s">
        <v>3802</v>
      </c>
      <c r="B138">
        <v>42.24</v>
      </c>
      <c r="C138" t="str">
        <f t="shared" si="4"/>
        <v>Obesity</v>
      </c>
      <c r="D138">
        <v>5.55</v>
      </c>
      <c r="E138" t="str">
        <f t="shared" si="5"/>
        <v>Normal</v>
      </c>
      <c r="F138" t="s">
        <v>30</v>
      </c>
      <c r="G138" t="s">
        <v>31</v>
      </c>
      <c r="H138" t="s">
        <v>30</v>
      </c>
      <c r="I138">
        <v>1</v>
      </c>
      <c r="J138" t="s">
        <v>31</v>
      </c>
    </row>
    <row r="139" spans="1:10" x14ac:dyDescent="0.25">
      <c r="A139" t="s">
        <v>3803</v>
      </c>
      <c r="B139">
        <v>34.39</v>
      </c>
      <c r="C139" t="str">
        <f t="shared" si="4"/>
        <v>Obesity</v>
      </c>
      <c r="D139">
        <v>5.78</v>
      </c>
      <c r="E139" t="str">
        <f t="shared" si="5"/>
        <v>Prediabetes</v>
      </c>
      <c r="F139" t="s">
        <v>30</v>
      </c>
      <c r="G139" t="s">
        <v>30</v>
      </c>
      <c r="H139" t="s">
        <v>30</v>
      </c>
      <c r="I139">
        <v>0</v>
      </c>
      <c r="J139" t="s">
        <v>31</v>
      </c>
    </row>
    <row r="140" spans="1:10" x14ac:dyDescent="0.25">
      <c r="A140" t="s">
        <v>3804</v>
      </c>
      <c r="B140">
        <v>42.89</v>
      </c>
      <c r="C140" t="str">
        <f t="shared" si="4"/>
        <v>Obesity</v>
      </c>
      <c r="D140">
        <v>5.28</v>
      </c>
      <c r="E140" t="str">
        <f t="shared" si="5"/>
        <v>Normal</v>
      </c>
      <c r="F140" t="s">
        <v>31</v>
      </c>
      <c r="G140" t="s">
        <v>30</v>
      </c>
      <c r="H140" t="s">
        <v>30</v>
      </c>
      <c r="I140">
        <v>0</v>
      </c>
      <c r="J140" t="s">
        <v>31</v>
      </c>
    </row>
    <row r="141" spans="1:10" x14ac:dyDescent="0.25">
      <c r="A141" t="s">
        <v>3805</v>
      </c>
      <c r="B141">
        <v>36.299999999999997</v>
      </c>
      <c r="C141" t="str">
        <f t="shared" si="4"/>
        <v>Obesity</v>
      </c>
      <c r="D141">
        <v>5.39</v>
      </c>
      <c r="E141" t="str">
        <f t="shared" si="5"/>
        <v>Normal</v>
      </c>
      <c r="F141" t="s">
        <v>30</v>
      </c>
      <c r="G141" t="s">
        <v>30</v>
      </c>
      <c r="H141" t="s">
        <v>30</v>
      </c>
      <c r="I141">
        <v>0</v>
      </c>
      <c r="J141" t="s">
        <v>31</v>
      </c>
    </row>
    <row r="142" spans="1:10" x14ac:dyDescent="0.25">
      <c r="A142" t="s">
        <v>3806</v>
      </c>
      <c r="B142">
        <v>35.200000000000003</v>
      </c>
      <c r="C142" t="str">
        <f t="shared" si="4"/>
        <v>Obesity</v>
      </c>
      <c r="D142">
        <v>8.01</v>
      </c>
      <c r="E142" t="str">
        <f t="shared" si="5"/>
        <v>Diabetes</v>
      </c>
      <c r="F142" t="s">
        <v>31</v>
      </c>
      <c r="G142" t="s">
        <v>30</v>
      </c>
      <c r="H142" t="s">
        <v>30</v>
      </c>
      <c r="I142">
        <v>1</v>
      </c>
      <c r="J142" t="s">
        <v>31</v>
      </c>
    </row>
    <row r="143" spans="1:10" x14ac:dyDescent="0.25">
      <c r="A143" t="s">
        <v>3807</v>
      </c>
      <c r="B143">
        <v>53.62</v>
      </c>
      <c r="C143" t="str">
        <f t="shared" si="4"/>
        <v>Obesity</v>
      </c>
      <c r="D143">
        <v>5.21</v>
      </c>
      <c r="E143" t="str">
        <f t="shared" si="5"/>
        <v>Normal</v>
      </c>
      <c r="F143" t="s">
        <v>30</v>
      </c>
      <c r="G143" t="s">
        <v>30</v>
      </c>
      <c r="H143" t="s">
        <v>30</v>
      </c>
      <c r="I143">
        <v>0</v>
      </c>
      <c r="J143" t="s">
        <v>31</v>
      </c>
    </row>
    <row r="144" spans="1:10" x14ac:dyDescent="0.25">
      <c r="A144" t="s">
        <v>3808</v>
      </c>
      <c r="B144">
        <v>36.67</v>
      </c>
      <c r="C144" t="str">
        <f t="shared" si="4"/>
        <v>Obesity</v>
      </c>
      <c r="D144">
        <v>6.27</v>
      </c>
      <c r="E144" t="str">
        <f t="shared" si="5"/>
        <v>Prediabetes</v>
      </c>
      <c r="F144" t="s">
        <v>30</v>
      </c>
      <c r="G144" t="s">
        <v>30</v>
      </c>
      <c r="H144" t="s">
        <v>30</v>
      </c>
      <c r="I144">
        <v>0</v>
      </c>
      <c r="J144" t="s">
        <v>31</v>
      </c>
    </row>
    <row r="145" spans="1:10" x14ac:dyDescent="0.25">
      <c r="A145" t="s">
        <v>3809</v>
      </c>
      <c r="B145">
        <v>33.4</v>
      </c>
      <c r="C145" t="str">
        <f t="shared" si="4"/>
        <v>Obesity</v>
      </c>
      <c r="D145">
        <v>10.73</v>
      </c>
      <c r="E145" t="str">
        <f t="shared" si="5"/>
        <v>Diabetes</v>
      </c>
      <c r="F145" t="s">
        <v>31</v>
      </c>
      <c r="G145" t="s">
        <v>30</v>
      </c>
      <c r="H145" t="s">
        <v>30</v>
      </c>
      <c r="I145">
        <v>1</v>
      </c>
      <c r="J145" t="s">
        <v>31</v>
      </c>
    </row>
    <row r="146" spans="1:10" x14ac:dyDescent="0.25">
      <c r="A146" t="s">
        <v>3810</v>
      </c>
      <c r="B146">
        <v>42.71</v>
      </c>
      <c r="C146" t="str">
        <f t="shared" si="4"/>
        <v>Obesity</v>
      </c>
      <c r="D146">
        <v>10.52</v>
      </c>
      <c r="E146" t="str">
        <f t="shared" si="5"/>
        <v>Diabetes</v>
      </c>
      <c r="F146" t="s">
        <v>30</v>
      </c>
      <c r="G146" t="s">
        <v>30</v>
      </c>
      <c r="H146" t="s">
        <v>30</v>
      </c>
      <c r="I146">
        <v>0</v>
      </c>
      <c r="J146" t="s">
        <v>31</v>
      </c>
    </row>
    <row r="147" spans="1:10" x14ac:dyDescent="0.25">
      <c r="A147" t="s">
        <v>3811</v>
      </c>
      <c r="B147">
        <v>41.52</v>
      </c>
      <c r="C147" t="str">
        <f t="shared" si="4"/>
        <v>Obesity</v>
      </c>
      <c r="D147">
        <v>11.82</v>
      </c>
      <c r="E147" t="str">
        <f t="shared" si="5"/>
        <v>Diabetes</v>
      </c>
      <c r="F147" t="s">
        <v>31</v>
      </c>
      <c r="G147" t="s">
        <v>30</v>
      </c>
      <c r="H147" t="s">
        <v>30</v>
      </c>
      <c r="I147">
        <v>2</v>
      </c>
      <c r="J147" t="s">
        <v>31</v>
      </c>
    </row>
    <row r="148" spans="1:10" x14ac:dyDescent="0.25">
      <c r="A148" t="s">
        <v>3812</v>
      </c>
      <c r="B148">
        <v>39.4</v>
      </c>
      <c r="C148" t="str">
        <f t="shared" si="4"/>
        <v>Obesity</v>
      </c>
      <c r="D148">
        <v>6.76</v>
      </c>
      <c r="E148" t="str">
        <f t="shared" si="5"/>
        <v>Diabetes</v>
      </c>
      <c r="F148" t="s">
        <v>30</v>
      </c>
      <c r="G148" t="s">
        <v>30</v>
      </c>
      <c r="H148" t="s">
        <v>30</v>
      </c>
      <c r="I148">
        <v>0</v>
      </c>
      <c r="J148" t="s">
        <v>31</v>
      </c>
    </row>
    <row r="149" spans="1:10" x14ac:dyDescent="0.25">
      <c r="A149" t="s">
        <v>3813</v>
      </c>
      <c r="B149">
        <v>46.45</v>
      </c>
      <c r="C149" t="str">
        <f t="shared" si="4"/>
        <v>Obesity</v>
      </c>
      <c r="D149">
        <v>5.62</v>
      </c>
      <c r="E149" t="str">
        <f t="shared" si="5"/>
        <v>Normal</v>
      </c>
      <c r="F149" t="s">
        <v>30</v>
      </c>
      <c r="G149" t="s">
        <v>30</v>
      </c>
      <c r="H149" t="s">
        <v>30</v>
      </c>
      <c r="I149">
        <v>0</v>
      </c>
      <c r="J149" t="s">
        <v>31</v>
      </c>
    </row>
    <row r="150" spans="1:10" x14ac:dyDescent="0.25">
      <c r="A150" t="s">
        <v>3814</v>
      </c>
      <c r="B150">
        <v>35.75</v>
      </c>
      <c r="C150" t="str">
        <f t="shared" si="4"/>
        <v>Obesity</v>
      </c>
      <c r="D150">
        <v>4.1900000000000004</v>
      </c>
      <c r="E150" t="str">
        <f t="shared" si="5"/>
        <v>Normal</v>
      </c>
      <c r="F150" t="s">
        <v>30</v>
      </c>
      <c r="G150" t="s">
        <v>30</v>
      </c>
      <c r="H150" t="s">
        <v>30</v>
      </c>
      <c r="I150">
        <v>0</v>
      </c>
      <c r="J150" t="s">
        <v>31</v>
      </c>
    </row>
    <row r="151" spans="1:10" x14ac:dyDescent="0.25">
      <c r="A151" t="s">
        <v>3815</v>
      </c>
      <c r="B151">
        <v>26.07</v>
      </c>
      <c r="C151" t="str">
        <f t="shared" si="4"/>
        <v>Over Weight</v>
      </c>
      <c r="D151">
        <v>5.32</v>
      </c>
      <c r="E151" t="str">
        <f t="shared" si="5"/>
        <v>Normal</v>
      </c>
      <c r="F151" t="s">
        <v>30</v>
      </c>
      <c r="G151" t="s">
        <v>30</v>
      </c>
      <c r="H151" t="s">
        <v>30</v>
      </c>
      <c r="I151">
        <v>0</v>
      </c>
      <c r="J151" t="s">
        <v>31</v>
      </c>
    </row>
    <row r="152" spans="1:10" x14ac:dyDescent="0.25">
      <c r="A152" t="s">
        <v>3816</v>
      </c>
      <c r="B152">
        <v>36.54</v>
      </c>
      <c r="C152" t="str">
        <f t="shared" si="4"/>
        <v>Obesity</v>
      </c>
      <c r="D152">
        <v>4.46</v>
      </c>
      <c r="E152" t="str">
        <f t="shared" si="5"/>
        <v>Normal</v>
      </c>
      <c r="F152" t="s">
        <v>31</v>
      </c>
      <c r="G152" t="s">
        <v>30</v>
      </c>
      <c r="H152" t="s">
        <v>30</v>
      </c>
      <c r="I152">
        <v>1</v>
      </c>
      <c r="J152" t="s">
        <v>31</v>
      </c>
    </row>
    <row r="153" spans="1:10" x14ac:dyDescent="0.25">
      <c r="A153" t="s">
        <v>3817</v>
      </c>
      <c r="B153">
        <v>51.64</v>
      </c>
      <c r="C153" t="str">
        <f t="shared" si="4"/>
        <v>Obesity</v>
      </c>
      <c r="D153">
        <v>5.65</v>
      </c>
      <c r="E153" t="str">
        <f t="shared" si="5"/>
        <v>Normal</v>
      </c>
      <c r="F153" t="s">
        <v>30</v>
      </c>
      <c r="G153" t="s">
        <v>30</v>
      </c>
      <c r="H153" t="s">
        <v>30</v>
      </c>
      <c r="I153">
        <v>0</v>
      </c>
      <c r="J153" t="s">
        <v>31</v>
      </c>
    </row>
    <row r="154" spans="1:10" x14ac:dyDescent="0.25">
      <c r="A154" t="s">
        <v>3818</v>
      </c>
      <c r="B154">
        <v>42.83</v>
      </c>
      <c r="C154" t="str">
        <f t="shared" si="4"/>
        <v>Obesity</v>
      </c>
      <c r="D154">
        <v>6.04</v>
      </c>
      <c r="E154" t="str">
        <f t="shared" si="5"/>
        <v>Prediabetes</v>
      </c>
      <c r="F154" t="s">
        <v>30</v>
      </c>
      <c r="G154" t="s">
        <v>30</v>
      </c>
      <c r="H154" t="s">
        <v>30</v>
      </c>
      <c r="I154">
        <v>2</v>
      </c>
      <c r="J154" t="s">
        <v>31</v>
      </c>
    </row>
    <row r="155" spans="1:10" x14ac:dyDescent="0.25">
      <c r="A155" t="s">
        <v>3819</v>
      </c>
      <c r="B155">
        <v>40.15</v>
      </c>
      <c r="C155" t="str">
        <f t="shared" si="4"/>
        <v>Obesity</v>
      </c>
      <c r="D155">
        <v>5.76</v>
      </c>
      <c r="E155" t="str">
        <f t="shared" si="5"/>
        <v>Prediabetes</v>
      </c>
      <c r="F155" t="s">
        <v>30</v>
      </c>
      <c r="G155" t="s">
        <v>30</v>
      </c>
      <c r="H155" t="s">
        <v>30</v>
      </c>
      <c r="I155">
        <v>1</v>
      </c>
      <c r="J155" t="s">
        <v>31</v>
      </c>
    </row>
    <row r="156" spans="1:10" x14ac:dyDescent="0.25">
      <c r="A156" t="s">
        <v>3820</v>
      </c>
      <c r="B156">
        <v>27.8</v>
      </c>
      <c r="C156" t="str">
        <f t="shared" si="4"/>
        <v>Over Weight</v>
      </c>
      <c r="D156">
        <v>4.3600000000000003</v>
      </c>
      <c r="E156" t="str">
        <f t="shared" si="5"/>
        <v>Normal</v>
      </c>
      <c r="F156" t="s">
        <v>30</v>
      </c>
      <c r="G156" t="s">
        <v>30</v>
      </c>
      <c r="H156" t="s">
        <v>31</v>
      </c>
      <c r="I156">
        <v>1</v>
      </c>
      <c r="J156" t="s">
        <v>31</v>
      </c>
    </row>
    <row r="157" spans="1:10" x14ac:dyDescent="0.25">
      <c r="A157" t="s">
        <v>3821</v>
      </c>
      <c r="B157">
        <v>45.81</v>
      </c>
      <c r="C157" t="str">
        <f t="shared" si="4"/>
        <v>Obesity</v>
      </c>
      <c r="D157">
        <v>4.76</v>
      </c>
      <c r="E157" t="str">
        <f t="shared" si="5"/>
        <v>Normal</v>
      </c>
      <c r="F157" t="s">
        <v>31</v>
      </c>
      <c r="G157" t="s">
        <v>30</v>
      </c>
      <c r="H157" t="s">
        <v>31</v>
      </c>
      <c r="I157">
        <v>1</v>
      </c>
      <c r="J157" t="s">
        <v>31</v>
      </c>
    </row>
    <row r="158" spans="1:10" x14ac:dyDescent="0.25">
      <c r="A158" t="s">
        <v>3822</v>
      </c>
      <c r="B158">
        <v>34.43</v>
      </c>
      <c r="C158" t="str">
        <f t="shared" si="4"/>
        <v>Obesity</v>
      </c>
      <c r="D158">
        <v>10.82</v>
      </c>
      <c r="E158" t="str">
        <f t="shared" si="5"/>
        <v>Diabetes</v>
      </c>
      <c r="F158" t="s">
        <v>31</v>
      </c>
      <c r="G158" t="s">
        <v>30</v>
      </c>
      <c r="H158" t="s">
        <v>30</v>
      </c>
      <c r="I158">
        <v>1</v>
      </c>
      <c r="J158" t="s">
        <v>31</v>
      </c>
    </row>
    <row r="159" spans="1:10" x14ac:dyDescent="0.25">
      <c r="A159" t="s">
        <v>3823</v>
      </c>
      <c r="B159">
        <v>41.33</v>
      </c>
      <c r="C159" t="str">
        <f t="shared" si="4"/>
        <v>Obesity</v>
      </c>
      <c r="D159">
        <v>4.01</v>
      </c>
      <c r="E159" t="str">
        <f t="shared" si="5"/>
        <v>Normal</v>
      </c>
      <c r="F159" t="s">
        <v>31</v>
      </c>
      <c r="G159" t="s">
        <v>30</v>
      </c>
      <c r="H159" t="s">
        <v>30</v>
      </c>
      <c r="I159">
        <v>0</v>
      </c>
      <c r="J159" t="s">
        <v>31</v>
      </c>
    </row>
    <row r="160" spans="1:10" x14ac:dyDescent="0.25">
      <c r="A160" t="s">
        <v>3824</v>
      </c>
      <c r="B160">
        <v>31.92</v>
      </c>
      <c r="C160" t="str">
        <f t="shared" si="4"/>
        <v>Obesity</v>
      </c>
      <c r="D160">
        <v>5.12</v>
      </c>
      <c r="E160" t="str">
        <f t="shared" si="5"/>
        <v>Normal</v>
      </c>
      <c r="F160" t="s">
        <v>31</v>
      </c>
      <c r="G160" t="s">
        <v>30</v>
      </c>
      <c r="H160" t="s">
        <v>30</v>
      </c>
      <c r="I160">
        <v>1</v>
      </c>
      <c r="J160" t="s">
        <v>31</v>
      </c>
    </row>
    <row r="161" spans="1:10" x14ac:dyDescent="0.25">
      <c r="A161" t="s">
        <v>3825</v>
      </c>
      <c r="B161">
        <v>39.799999999999997</v>
      </c>
      <c r="C161" t="str">
        <f t="shared" si="4"/>
        <v>Obesity</v>
      </c>
      <c r="D161">
        <v>10.54</v>
      </c>
      <c r="E161" t="str">
        <f t="shared" si="5"/>
        <v>Diabetes</v>
      </c>
      <c r="F161" t="s">
        <v>31</v>
      </c>
      <c r="G161" t="s">
        <v>30</v>
      </c>
      <c r="H161" t="s">
        <v>30</v>
      </c>
      <c r="I161">
        <v>2</v>
      </c>
      <c r="J161" t="s">
        <v>31</v>
      </c>
    </row>
    <row r="162" spans="1:10" x14ac:dyDescent="0.25">
      <c r="A162" t="s">
        <v>3826</v>
      </c>
      <c r="B162">
        <v>42.82</v>
      </c>
      <c r="C162" t="str">
        <f t="shared" si="4"/>
        <v>Obesity</v>
      </c>
      <c r="D162">
        <v>4.21</v>
      </c>
      <c r="E162" t="str">
        <f t="shared" si="5"/>
        <v>Normal</v>
      </c>
      <c r="F162" t="s">
        <v>30</v>
      </c>
      <c r="G162" t="s">
        <v>30</v>
      </c>
      <c r="H162" t="s">
        <v>30</v>
      </c>
      <c r="I162">
        <v>0</v>
      </c>
      <c r="J162" t="s">
        <v>31</v>
      </c>
    </row>
    <row r="163" spans="1:10" x14ac:dyDescent="0.25">
      <c r="A163" t="s">
        <v>3827</v>
      </c>
      <c r="B163">
        <v>33.630000000000003</v>
      </c>
      <c r="C163" t="str">
        <f t="shared" si="4"/>
        <v>Obesity</v>
      </c>
      <c r="D163">
        <v>5.42</v>
      </c>
      <c r="E163" t="str">
        <f t="shared" si="5"/>
        <v>Normal</v>
      </c>
      <c r="F163" t="s">
        <v>30</v>
      </c>
      <c r="G163" t="s">
        <v>30</v>
      </c>
      <c r="H163" t="s">
        <v>30</v>
      </c>
      <c r="I163">
        <v>0</v>
      </c>
      <c r="J163" t="s">
        <v>31</v>
      </c>
    </row>
    <row r="164" spans="1:10" x14ac:dyDescent="0.25">
      <c r="A164" t="s">
        <v>3828</v>
      </c>
      <c r="B164">
        <v>37.07</v>
      </c>
      <c r="C164" t="str">
        <f t="shared" si="4"/>
        <v>Obesity</v>
      </c>
      <c r="D164">
        <v>4.28</v>
      </c>
      <c r="E164" t="str">
        <f t="shared" si="5"/>
        <v>Normal</v>
      </c>
      <c r="F164" t="s">
        <v>30</v>
      </c>
      <c r="G164" t="s">
        <v>31</v>
      </c>
      <c r="H164" t="s">
        <v>30</v>
      </c>
      <c r="I164">
        <v>1</v>
      </c>
      <c r="J164" t="s">
        <v>31</v>
      </c>
    </row>
    <row r="165" spans="1:10" x14ac:dyDescent="0.25">
      <c r="A165" t="s">
        <v>3829</v>
      </c>
      <c r="B165">
        <v>35.625</v>
      </c>
      <c r="C165" t="str">
        <f t="shared" si="4"/>
        <v>Obesity</v>
      </c>
      <c r="D165">
        <v>8.9</v>
      </c>
      <c r="E165" t="str">
        <f t="shared" si="5"/>
        <v>Diabetes</v>
      </c>
      <c r="F165" t="s">
        <v>30</v>
      </c>
      <c r="G165" t="s">
        <v>30</v>
      </c>
      <c r="H165" t="s">
        <v>30</v>
      </c>
      <c r="I165">
        <v>0</v>
      </c>
      <c r="J165" t="s">
        <v>31</v>
      </c>
    </row>
    <row r="166" spans="1:10" x14ac:dyDescent="0.25">
      <c r="A166" t="s">
        <v>3830</v>
      </c>
      <c r="B166">
        <v>42.69</v>
      </c>
      <c r="C166" t="str">
        <f t="shared" si="4"/>
        <v>Obesity</v>
      </c>
      <c r="D166">
        <v>4.8899999999999997</v>
      </c>
      <c r="E166" t="str">
        <f t="shared" si="5"/>
        <v>Normal</v>
      </c>
      <c r="F166" t="s">
        <v>30</v>
      </c>
      <c r="G166" t="s">
        <v>30</v>
      </c>
      <c r="H166" t="s">
        <v>31</v>
      </c>
      <c r="I166">
        <v>1</v>
      </c>
      <c r="J166" t="s">
        <v>31</v>
      </c>
    </row>
    <row r="167" spans="1:10" x14ac:dyDescent="0.25">
      <c r="A167" t="s">
        <v>3831</v>
      </c>
      <c r="B167">
        <v>37.869999999999997</v>
      </c>
      <c r="C167" t="str">
        <f t="shared" si="4"/>
        <v>Obesity</v>
      </c>
      <c r="D167">
        <v>4.29</v>
      </c>
      <c r="E167" t="str">
        <f t="shared" si="5"/>
        <v>Normal</v>
      </c>
      <c r="F167" t="s">
        <v>31</v>
      </c>
      <c r="G167" t="s">
        <v>30</v>
      </c>
      <c r="H167" t="s">
        <v>31</v>
      </c>
      <c r="I167">
        <v>1</v>
      </c>
      <c r="J167" t="s">
        <v>31</v>
      </c>
    </row>
    <row r="168" spans="1:10" x14ac:dyDescent="0.25">
      <c r="A168" t="s">
        <v>3832</v>
      </c>
      <c r="B168">
        <v>40.61</v>
      </c>
      <c r="C168" t="str">
        <f t="shared" si="4"/>
        <v>Obesity</v>
      </c>
      <c r="D168">
        <v>8</v>
      </c>
      <c r="E168" t="str">
        <f t="shared" si="5"/>
        <v>Diabetes</v>
      </c>
      <c r="F168" t="s">
        <v>31</v>
      </c>
      <c r="G168" t="s">
        <v>30</v>
      </c>
      <c r="H168" t="s">
        <v>30</v>
      </c>
      <c r="I168">
        <v>1</v>
      </c>
      <c r="J168" t="s">
        <v>31</v>
      </c>
    </row>
    <row r="169" spans="1:10" x14ac:dyDescent="0.25">
      <c r="A169" t="s">
        <v>3833</v>
      </c>
      <c r="B169">
        <v>30.78</v>
      </c>
      <c r="C169" t="str">
        <f t="shared" si="4"/>
        <v>Obesity</v>
      </c>
      <c r="D169">
        <v>4.67</v>
      </c>
      <c r="E169" t="str">
        <f t="shared" si="5"/>
        <v>Normal</v>
      </c>
      <c r="F169" t="s">
        <v>31</v>
      </c>
      <c r="G169" t="s">
        <v>30</v>
      </c>
      <c r="H169" t="s">
        <v>30</v>
      </c>
      <c r="I169">
        <v>0</v>
      </c>
      <c r="J169" t="s">
        <v>31</v>
      </c>
    </row>
    <row r="170" spans="1:10" x14ac:dyDescent="0.25">
      <c r="A170" t="s">
        <v>3834</v>
      </c>
      <c r="B170">
        <v>49.49</v>
      </c>
      <c r="C170" t="str">
        <f t="shared" si="4"/>
        <v>Obesity</v>
      </c>
      <c r="D170">
        <v>4.5</v>
      </c>
      <c r="E170" t="str">
        <f t="shared" si="5"/>
        <v>Normal</v>
      </c>
      <c r="F170" t="s">
        <v>30</v>
      </c>
      <c r="G170" t="s">
        <v>30</v>
      </c>
      <c r="H170" t="s">
        <v>30</v>
      </c>
      <c r="I170">
        <v>0</v>
      </c>
      <c r="J170" t="s">
        <v>31</v>
      </c>
    </row>
    <row r="171" spans="1:10" x14ac:dyDescent="0.25">
      <c r="A171" t="s">
        <v>3835</v>
      </c>
      <c r="B171">
        <v>37.619999999999997</v>
      </c>
      <c r="C171" t="str">
        <f t="shared" si="4"/>
        <v>Obesity</v>
      </c>
      <c r="D171">
        <v>6.32</v>
      </c>
      <c r="E171" t="str">
        <f t="shared" si="5"/>
        <v>Prediabetes</v>
      </c>
      <c r="F171" t="s">
        <v>31</v>
      </c>
      <c r="G171" t="s">
        <v>31</v>
      </c>
      <c r="H171" t="s">
        <v>30</v>
      </c>
      <c r="I171">
        <v>2</v>
      </c>
      <c r="J171" t="s">
        <v>31</v>
      </c>
    </row>
    <row r="172" spans="1:10" x14ac:dyDescent="0.25">
      <c r="A172" t="s">
        <v>3836</v>
      </c>
      <c r="B172">
        <v>36.08</v>
      </c>
      <c r="C172" t="str">
        <f t="shared" si="4"/>
        <v>Obesity</v>
      </c>
      <c r="D172">
        <v>6.1</v>
      </c>
      <c r="E172" t="str">
        <f t="shared" si="5"/>
        <v>Prediabetes</v>
      </c>
      <c r="F172" t="s">
        <v>31</v>
      </c>
      <c r="G172" t="s">
        <v>30</v>
      </c>
      <c r="H172" t="s">
        <v>30</v>
      </c>
      <c r="I172">
        <v>1</v>
      </c>
      <c r="J172" t="s">
        <v>31</v>
      </c>
    </row>
    <row r="173" spans="1:10" x14ac:dyDescent="0.25">
      <c r="A173" t="s">
        <v>3837</v>
      </c>
      <c r="B173">
        <v>33.5</v>
      </c>
      <c r="C173" t="str">
        <f t="shared" si="4"/>
        <v>Obesity</v>
      </c>
      <c r="D173">
        <v>5.4</v>
      </c>
      <c r="E173" t="str">
        <f t="shared" si="5"/>
        <v>Normal</v>
      </c>
      <c r="F173" t="s">
        <v>30</v>
      </c>
      <c r="G173" t="s">
        <v>30</v>
      </c>
      <c r="H173" t="s">
        <v>30</v>
      </c>
      <c r="I173">
        <v>0</v>
      </c>
      <c r="J173" t="s">
        <v>31</v>
      </c>
    </row>
    <row r="174" spans="1:10" x14ac:dyDescent="0.25">
      <c r="A174" t="s">
        <v>3838</v>
      </c>
      <c r="B174">
        <v>47.46</v>
      </c>
      <c r="C174" t="str">
        <f t="shared" si="4"/>
        <v>Obesity</v>
      </c>
      <c r="D174">
        <v>6.24</v>
      </c>
      <c r="E174" t="str">
        <f t="shared" si="5"/>
        <v>Prediabetes</v>
      </c>
      <c r="F174" t="s">
        <v>31</v>
      </c>
      <c r="G174" t="s">
        <v>30</v>
      </c>
      <c r="H174" t="s">
        <v>30</v>
      </c>
      <c r="I174">
        <v>1</v>
      </c>
      <c r="J174" t="s">
        <v>31</v>
      </c>
    </row>
    <row r="175" spans="1:10" x14ac:dyDescent="0.25">
      <c r="A175" t="s">
        <v>3839</v>
      </c>
      <c r="B175">
        <v>49.24</v>
      </c>
      <c r="C175" t="str">
        <f t="shared" si="4"/>
        <v>Obesity</v>
      </c>
      <c r="D175">
        <v>4.45</v>
      </c>
      <c r="E175" t="str">
        <f t="shared" si="5"/>
        <v>Normal</v>
      </c>
      <c r="F175" t="s">
        <v>30</v>
      </c>
      <c r="G175" t="s">
        <v>30</v>
      </c>
      <c r="H175" t="s">
        <v>30</v>
      </c>
      <c r="I175">
        <v>0</v>
      </c>
      <c r="J175" t="s">
        <v>31</v>
      </c>
    </row>
    <row r="176" spans="1:10" x14ac:dyDescent="0.25">
      <c r="A176" t="s">
        <v>3840</v>
      </c>
      <c r="B176">
        <v>54.4</v>
      </c>
      <c r="C176" t="str">
        <f t="shared" si="4"/>
        <v>Obesity</v>
      </c>
      <c r="D176">
        <v>5.22</v>
      </c>
      <c r="E176" t="str">
        <f t="shared" si="5"/>
        <v>Normal</v>
      </c>
      <c r="F176" t="s">
        <v>30</v>
      </c>
      <c r="G176" t="s">
        <v>30</v>
      </c>
      <c r="H176" t="s">
        <v>30</v>
      </c>
      <c r="I176">
        <v>1</v>
      </c>
      <c r="J176" t="s">
        <v>31</v>
      </c>
    </row>
    <row r="177" spans="1:10" x14ac:dyDescent="0.25">
      <c r="A177" t="s">
        <v>3841</v>
      </c>
      <c r="B177">
        <v>35.53</v>
      </c>
      <c r="C177" t="str">
        <f t="shared" si="4"/>
        <v>Obesity</v>
      </c>
      <c r="D177">
        <v>4.6100000000000003</v>
      </c>
      <c r="E177" t="str">
        <f t="shared" si="5"/>
        <v>Normal</v>
      </c>
      <c r="F177" t="s">
        <v>30</v>
      </c>
      <c r="G177" t="s">
        <v>30</v>
      </c>
      <c r="H177" t="s">
        <v>30</v>
      </c>
      <c r="I177">
        <v>1</v>
      </c>
      <c r="J177" t="s">
        <v>31</v>
      </c>
    </row>
    <row r="178" spans="1:10" x14ac:dyDescent="0.25">
      <c r="A178" t="s">
        <v>3842</v>
      </c>
      <c r="B178">
        <v>39.729999999999997</v>
      </c>
      <c r="C178" t="str">
        <f t="shared" si="4"/>
        <v>Obesity</v>
      </c>
      <c r="D178">
        <v>6.24</v>
      </c>
      <c r="E178" t="str">
        <f t="shared" si="5"/>
        <v>Prediabetes</v>
      </c>
      <c r="F178" t="s">
        <v>30</v>
      </c>
      <c r="G178" t="s">
        <v>30</v>
      </c>
      <c r="H178" t="s">
        <v>30</v>
      </c>
      <c r="I178">
        <v>0</v>
      </c>
      <c r="J178" t="s">
        <v>31</v>
      </c>
    </row>
    <row r="179" spans="1:10" x14ac:dyDescent="0.25">
      <c r="A179" t="s">
        <v>3843</v>
      </c>
      <c r="B179">
        <v>35.68</v>
      </c>
      <c r="C179" t="str">
        <f t="shared" si="4"/>
        <v>Obesity</v>
      </c>
      <c r="D179">
        <v>10.039999999999999</v>
      </c>
      <c r="E179" t="str">
        <f t="shared" si="5"/>
        <v>Diabetes</v>
      </c>
      <c r="F179" t="s">
        <v>30</v>
      </c>
      <c r="G179" t="s">
        <v>30</v>
      </c>
      <c r="H179" t="s">
        <v>30</v>
      </c>
      <c r="I179">
        <v>0</v>
      </c>
      <c r="J179" t="s">
        <v>31</v>
      </c>
    </row>
    <row r="180" spans="1:10" x14ac:dyDescent="0.25">
      <c r="A180" t="s">
        <v>3844</v>
      </c>
      <c r="B180">
        <v>48.86</v>
      </c>
      <c r="C180" t="str">
        <f t="shared" si="4"/>
        <v>Obesity</v>
      </c>
      <c r="D180">
        <v>6.09</v>
      </c>
      <c r="E180" t="str">
        <f t="shared" si="5"/>
        <v>Prediabetes</v>
      </c>
      <c r="F180" t="s">
        <v>30</v>
      </c>
      <c r="G180" t="s">
        <v>30</v>
      </c>
      <c r="H180" t="s">
        <v>30</v>
      </c>
      <c r="I180">
        <v>0</v>
      </c>
      <c r="J180" t="s">
        <v>31</v>
      </c>
    </row>
    <row r="181" spans="1:10" x14ac:dyDescent="0.25">
      <c r="A181" t="s">
        <v>3845</v>
      </c>
      <c r="B181">
        <v>34.799999999999997</v>
      </c>
      <c r="C181" t="str">
        <f t="shared" si="4"/>
        <v>Obesity</v>
      </c>
      <c r="D181">
        <v>11.4</v>
      </c>
      <c r="E181" t="str">
        <f t="shared" si="5"/>
        <v>Diabetes</v>
      </c>
      <c r="F181" t="s">
        <v>31</v>
      </c>
      <c r="G181" t="s">
        <v>30</v>
      </c>
      <c r="H181" t="s">
        <v>31</v>
      </c>
      <c r="I181">
        <v>1</v>
      </c>
      <c r="J181" t="s">
        <v>30</v>
      </c>
    </row>
    <row r="182" spans="1:10" x14ac:dyDescent="0.25">
      <c r="A182" t="s">
        <v>3846</v>
      </c>
      <c r="B182">
        <v>32.49</v>
      </c>
      <c r="C182" t="str">
        <f t="shared" si="4"/>
        <v>Obesity</v>
      </c>
      <c r="D182">
        <v>4.29</v>
      </c>
      <c r="E182" t="str">
        <f t="shared" si="5"/>
        <v>Normal</v>
      </c>
      <c r="F182" t="s">
        <v>30</v>
      </c>
      <c r="G182" t="s">
        <v>30</v>
      </c>
      <c r="H182" t="s">
        <v>31</v>
      </c>
      <c r="I182">
        <v>1</v>
      </c>
      <c r="J182" t="s">
        <v>31</v>
      </c>
    </row>
    <row r="183" spans="1:10" x14ac:dyDescent="0.25">
      <c r="A183" t="s">
        <v>3847</v>
      </c>
      <c r="B183">
        <v>39</v>
      </c>
      <c r="C183" t="str">
        <f t="shared" si="4"/>
        <v>Obesity</v>
      </c>
      <c r="D183">
        <v>5.7</v>
      </c>
      <c r="E183" t="str">
        <f t="shared" si="5"/>
        <v>Prediabetes</v>
      </c>
      <c r="F183" t="s">
        <v>30</v>
      </c>
      <c r="G183" t="s">
        <v>30</v>
      </c>
      <c r="H183" t="s">
        <v>30</v>
      </c>
      <c r="I183">
        <v>2</v>
      </c>
      <c r="J183" t="s">
        <v>31</v>
      </c>
    </row>
    <row r="184" spans="1:10" x14ac:dyDescent="0.25">
      <c r="A184" t="s">
        <v>3848</v>
      </c>
      <c r="B184">
        <v>35.299999999999997</v>
      </c>
      <c r="C184" t="str">
        <f t="shared" si="4"/>
        <v>Obesity</v>
      </c>
      <c r="D184">
        <v>6.09</v>
      </c>
      <c r="E184" t="str">
        <f t="shared" si="5"/>
        <v>Prediabetes</v>
      </c>
      <c r="F184" t="s">
        <v>30</v>
      </c>
      <c r="G184" t="s">
        <v>30</v>
      </c>
      <c r="H184" t="s">
        <v>30</v>
      </c>
      <c r="I184">
        <v>1</v>
      </c>
      <c r="J184" t="s">
        <v>31</v>
      </c>
    </row>
    <row r="185" spans="1:10" x14ac:dyDescent="0.25">
      <c r="A185" t="s">
        <v>3849</v>
      </c>
      <c r="B185">
        <v>33.42</v>
      </c>
      <c r="C185" t="str">
        <f t="shared" si="4"/>
        <v>Obesity</v>
      </c>
      <c r="D185">
        <v>10.67</v>
      </c>
      <c r="E185" t="str">
        <f t="shared" si="5"/>
        <v>Diabetes</v>
      </c>
      <c r="F185" t="s">
        <v>30</v>
      </c>
      <c r="G185" t="s">
        <v>30</v>
      </c>
      <c r="H185" t="s">
        <v>30</v>
      </c>
      <c r="I185">
        <v>0</v>
      </c>
      <c r="J185" t="s">
        <v>31</v>
      </c>
    </row>
    <row r="186" spans="1:10" x14ac:dyDescent="0.25">
      <c r="A186" t="s">
        <v>3850</v>
      </c>
      <c r="B186">
        <v>37.18</v>
      </c>
      <c r="C186" t="str">
        <f t="shared" si="4"/>
        <v>Obesity</v>
      </c>
      <c r="D186">
        <v>6.75</v>
      </c>
      <c r="E186" t="str">
        <f t="shared" si="5"/>
        <v>Diabetes</v>
      </c>
      <c r="F186" t="s">
        <v>31</v>
      </c>
      <c r="G186" t="s">
        <v>30</v>
      </c>
      <c r="H186" t="s">
        <v>30</v>
      </c>
      <c r="I186">
        <v>2</v>
      </c>
      <c r="J186" t="s">
        <v>31</v>
      </c>
    </row>
    <row r="187" spans="1:10" x14ac:dyDescent="0.25">
      <c r="A187" t="s">
        <v>3851</v>
      </c>
      <c r="B187">
        <v>33.33</v>
      </c>
      <c r="C187" t="str">
        <f t="shared" si="4"/>
        <v>Obesity</v>
      </c>
      <c r="D187">
        <v>9.26</v>
      </c>
      <c r="E187" t="str">
        <f t="shared" si="5"/>
        <v>Diabetes</v>
      </c>
      <c r="F187" t="s">
        <v>31</v>
      </c>
      <c r="G187" t="s">
        <v>30</v>
      </c>
      <c r="H187" t="s">
        <v>30</v>
      </c>
      <c r="I187">
        <v>2</v>
      </c>
      <c r="J187" t="s">
        <v>30</v>
      </c>
    </row>
    <row r="188" spans="1:10" x14ac:dyDescent="0.25">
      <c r="A188" t="s">
        <v>3852</v>
      </c>
      <c r="B188">
        <v>53.21</v>
      </c>
      <c r="C188" t="str">
        <f t="shared" si="4"/>
        <v>Obesity</v>
      </c>
      <c r="D188">
        <v>4.2699999999999996</v>
      </c>
      <c r="E188" t="str">
        <f t="shared" si="5"/>
        <v>Normal</v>
      </c>
      <c r="F188" t="s">
        <v>30</v>
      </c>
      <c r="G188" t="s">
        <v>30</v>
      </c>
      <c r="H188" t="s">
        <v>30</v>
      </c>
      <c r="I188">
        <v>1</v>
      </c>
      <c r="J188" t="s">
        <v>31</v>
      </c>
    </row>
    <row r="189" spans="1:10" x14ac:dyDescent="0.25">
      <c r="A189" t="s">
        <v>3853</v>
      </c>
      <c r="B189">
        <v>38.729999999999997</v>
      </c>
      <c r="C189" t="str">
        <f t="shared" si="4"/>
        <v>Obesity</v>
      </c>
      <c r="D189">
        <v>11.51</v>
      </c>
      <c r="E189" t="str">
        <f t="shared" si="5"/>
        <v>Diabetes</v>
      </c>
      <c r="F189" t="s">
        <v>30</v>
      </c>
      <c r="G189" t="s">
        <v>30</v>
      </c>
      <c r="H189" t="s">
        <v>30</v>
      </c>
      <c r="I189">
        <v>2</v>
      </c>
      <c r="J189" t="s">
        <v>31</v>
      </c>
    </row>
    <row r="190" spans="1:10" x14ac:dyDescent="0.25">
      <c r="A190" t="s">
        <v>3854</v>
      </c>
      <c r="B190">
        <v>29.73</v>
      </c>
      <c r="C190" t="str">
        <f t="shared" si="4"/>
        <v>Over Weight</v>
      </c>
      <c r="D190">
        <v>7.22</v>
      </c>
      <c r="E190" t="str">
        <f t="shared" si="5"/>
        <v>Diabetes</v>
      </c>
      <c r="F190" t="s">
        <v>30</v>
      </c>
      <c r="G190" t="s">
        <v>30</v>
      </c>
      <c r="H190" t="s">
        <v>30</v>
      </c>
      <c r="I190">
        <v>0</v>
      </c>
      <c r="J190" t="s">
        <v>31</v>
      </c>
    </row>
    <row r="191" spans="1:10" x14ac:dyDescent="0.25">
      <c r="A191" t="s">
        <v>3855</v>
      </c>
      <c r="B191">
        <v>34.700000000000003</v>
      </c>
      <c r="C191" t="str">
        <f t="shared" si="4"/>
        <v>Obesity</v>
      </c>
      <c r="D191">
        <v>4.37</v>
      </c>
      <c r="E191" t="str">
        <f t="shared" si="5"/>
        <v>Normal</v>
      </c>
      <c r="F191" t="s">
        <v>30</v>
      </c>
      <c r="G191" t="s">
        <v>30</v>
      </c>
      <c r="H191" t="s">
        <v>31</v>
      </c>
      <c r="I191">
        <v>1</v>
      </c>
      <c r="J191" t="s">
        <v>31</v>
      </c>
    </row>
    <row r="192" spans="1:10" x14ac:dyDescent="0.25">
      <c r="A192" t="s">
        <v>3856</v>
      </c>
      <c r="B192">
        <v>38.28</v>
      </c>
      <c r="C192" t="str">
        <f t="shared" si="4"/>
        <v>Obesity</v>
      </c>
      <c r="D192">
        <v>11.56</v>
      </c>
      <c r="E192" t="str">
        <f t="shared" si="5"/>
        <v>Diabetes</v>
      </c>
      <c r="F192" t="s">
        <v>31</v>
      </c>
      <c r="G192" t="s">
        <v>30</v>
      </c>
      <c r="H192" t="s">
        <v>30</v>
      </c>
      <c r="I192">
        <v>1</v>
      </c>
      <c r="J192" t="s">
        <v>31</v>
      </c>
    </row>
    <row r="193" spans="1:10" x14ac:dyDescent="0.25">
      <c r="A193" t="s">
        <v>3857</v>
      </c>
      <c r="B193">
        <v>33.57</v>
      </c>
      <c r="C193" t="str">
        <f t="shared" si="4"/>
        <v>Obesity</v>
      </c>
      <c r="D193">
        <v>8.82</v>
      </c>
      <c r="E193" t="str">
        <f t="shared" si="5"/>
        <v>Diabetes</v>
      </c>
      <c r="F193" t="s">
        <v>31</v>
      </c>
      <c r="G193" t="s">
        <v>30</v>
      </c>
      <c r="H193" t="s">
        <v>30</v>
      </c>
      <c r="I193">
        <v>0</v>
      </c>
      <c r="J193" t="s">
        <v>31</v>
      </c>
    </row>
    <row r="194" spans="1:10" x14ac:dyDescent="0.25">
      <c r="A194" t="s">
        <v>3858</v>
      </c>
      <c r="B194">
        <v>52.06</v>
      </c>
      <c r="C194" t="str">
        <f t="shared" ref="C194:C257" si="6">IF(B194&lt;18.5, "Under Weight",IF(B194&lt;24.9, "Health Weight", IF(B194&lt;29.9, "Over Weight", "Obesity")))</f>
        <v>Obesity</v>
      </c>
      <c r="D194">
        <v>4.6900000000000004</v>
      </c>
      <c r="E194" t="str">
        <f t="shared" ref="E194:E257" si="7">IF(D194&lt;5.7,"Normal",IF(D194&lt;6.4,"Prediabetes","Diabetes"))</f>
        <v>Normal</v>
      </c>
      <c r="F194" t="s">
        <v>30</v>
      </c>
      <c r="G194" t="s">
        <v>30</v>
      </c>
      <c r="H194" t="s">
        <v>30</v>
      </c>
      <c r="I194">
        <v>1</v>
      </c>
      <c r="J194" t="s">
        <v>31</v>
      </c>
    </row>
    <row r="195" spans="1:10" x14ac:dyDescent="0.25">
      <c r="A195" t="s">
        <v>3859</v>
      </c>
      <c r="B195">
        <v>38.17</v>
      </c>
      <c r="C195" t="str">
        <f t="shared" si="6"/>
        <v>Obesity</v>
      </c>
      <c r="D195">
        <v>4.53</v>
      </c>
      <c r="E195" t="str">
        <f t="shared" si="7"/>
        <v>Normal</v>
      </c>
      <c r="F195" t="s">
        <v>30</v>
      </c>
      <c r="G195" t="s">
        <v>31</v>
      </c>
      <c r="H195" t="s">
        <v>30</v>
      </c>
      <c r="I195">
        <v>1</v>
      </c>
      <c r="J195" t="s">
        <v>31</v>
      </c>
    </row>
    <row r="196" spans="1:10" x14ac:dyDescent="0.25">
      <c r="A196" t="s">
        <v>3860</v>
      </c>
      <c r="B196">
        <v>36.954999999999998</v>
      </c>
      <c r="C196" t="str">
        <f t="shared" si="6"/>
        <v>Obesity</v>
      </c>
      <c r="D196">
        <v>5.84</v>
      </c>
      <c r="E196" t="str">
        <f t="shared" si="7"/>
        <v>Prediabetes</v>
      </c>
      <c r="F196" t="s">
        <v>30</v>
      </c>
      <c r="G196" t="s">
        <v>30</v>
      </c>
      <c r="H196" t="s">
        <v>31</v>
      </c>
      <c r="I196">
        <v>1</v>
      </c>
      <c r="J196" t="s">
        <v>31</v>
      </c>
    </row>
    <row r="197" spans="1:10" x14ac:dyDescent="0.25">
      <c r="A197" t="s">
        <v>3861</v>
      </c>
      <c r="B197">
        <v>34.4</v>
      </c>
      <c r="C197" t="str">
        <f t="shared" si="6"/>
        <v>Obesity</v>
      </c>
      <c r="D197">
        <v>4.9000000000000004</v>
      </c>
      <c r="E197" t="str">
        <f t="shared" si="7"/>
        <v>Normal</v>
      </c>
      <c r="F197" t="s">
        <v>30</v>
      </c>
      <c r="G197" t="s">
        <v>30</v>
      </c>
      <c r="H197" t="s">
        <v>31</v>
      </c>
      <c r="I197">
        <v>1</v>
      </c>
      <c r="J197" t="s">
        <v>31</v>
      </c>
    </row>
    <row r="198" spans="1:10" x14ac:dyDescent="0.25">
      <c r="A198" t="s">
        <v>3862</v>
      </c>
      <c r="B198">
        <v>31.73</v>
      </c>
      <c r="C198" t="str">
        <f t="shared" si="6"/>
        <v>Obesity</v>
      </c>
      <c r="D198">
        <v>4.3</v>
      </c>
      <c r="E198" t="str">
        <f t="shared" si="7"/>
        <v>Normal</v>
      </c>
      <c r="F198" t="s">
        <v>30</v>
      </c>
      <c r="G198" t="s">
        <v>30</v>
      </c>
      <c r="H198" t="s">
        <v>30</v>
      </c>
      <c r="I198">
        <v>0</v>
      </c>
      <c r="J198" t="s">
        <v>31</v>
      </c>
    </row>
    <row r="199" spans="1:10" x14ac:dyDescent="0.25">
      <c r="A199" t="s">
        <v>3863</v>
      </c>
      <c r="B199">
        <v>36.64</v>
      </c>
      <c r="C199" t="str">
        <f t="shared" si="6"/>
        <v>Obesity</v>
      </c>
      <c r="D199">
        <v>11.34</v>
      </c>
      <c r="E199" t="str">
        <f t="shared" si="7"/>
        <v>Diabetes</v>
      </c>
      <c r="F199" t="s">
        <v>30</v>
      </c>
      <c r="G199" t="s">
        <v>30</v>
      </c>
      <c r="H199" t="s">
        <v>30</v>
      </c>
      <c r="I199">
        <v>0</v>
      </c>
      <c r="J199" t="s">
        <v>31</v>
      </c>
    </row>
    <row r="200" spans="1:10" x14ac:dyDescent="0.25">
      <c r="A200" t="s">
        <v>3864</v>
      </c>
      <c r="B200">
        <v>36.85</v>
      </c>
      <c r="C200" t="str">
        <f t="shared" si="6"/>
        <v>Obesity</v>
      </c>
      <c r="D200">
        <v>5.88</v>
      </c>
      <c r="E200" t="str">
        <f t="shared" si="7"/>
        <v>Prediabetes</v>
      </c>
      <c r="F200" t="s">
        <v>30</v>
      </c>
      <c r="G200" t="s">
        <v>31</v>
      </c>
      <c r="H200" t="s">
        <v>30</v>
      </c>
      <c r="I200">
        <v>1</v>
      </c>
      <c r="J200" t="s">
        <v>31</v>
      </c>
    </row>
    <row r="201" spans="1:10" x14ac:dyDescent="0.25">
      <c r="A201" t="s">
        <v>3865</v>
      </c>
      <c r="B201">
        <v>33.33</v>
      </c>
      <c r="C201" t="str">
        <f t="shared" si="6"/>
        <v>Obesity</v>
      </c>
      <c r="D201">
        <v>5.01</v>
      </c>
      <c r="E201" t="str">
        <f t="shared" si="7"/>
        <v>Normal</v>
      </c>
      <c r="F201" t="s">
        <v>31</v>
      </c>
      <c r="G201" t="s">
        <v>30</v>
      </c>
      <c r="H201" t="s">
        <v>31</v>
      </c>
      <c r="I201">
        <v>1</v>
      </c>
      <c r="J201" t="s">
        <v>31</v>
      </c>
    </row>
    <row r="202" spans="1:10" x14ac:dyDescent="0.25">
      <c r="A202" t="s">
        <v>3866</v>
      </c>
      <c r="B202">
        <v>39.14</v>
      </c>
      <c r="C202" t="str">
        <f t="shared" si="6"/>
        <v>Obesity</v>
      </c>
      <c r="D202">
        <v>4.4000000000000004</v>
      </c>
      <c r="E202" t="str">
        <f t="shared" si="7"/>
        <v>Normal</v>
      </c>
      <c r="F202" t="s">
        <v>30</v>
      </c>
      <c r="G202" t="s">
        <v>30</v>
      </c>
      <c r="H202" t="s">
        <v>31</v>
      </c>
      <c r="I202">
        <v>1</v>
      </c>
      <c r="J202" t="s">
        <v>31</v>
      </c>
    </row>
    <row r="203" spans="1:10" x14ac:dyDescent="0.25">
      <c r="A203" t="s">
        <v>3867</v>
      </c>
      <c r="B203">
        <v>32.9</v>
      </c>
      <c r="C203" t="str">
        <f t="shared" si="6"/>
        <v>Obesity</v>
      </c>
      <c r="D203">
        <v>6.26</v>
      </c>
      <c r="E203" t="str">
        <f t="shared" si="7"/>
        <v>Prediabetes</v>
      </c>
      <c r="F203" t="s">
        <v>31</v>
      </c>
      <c r="G203" t="s">
        <v>30</v>
      </c>
      <c r="H203" t="s">
        <v>30</v>
      </c>
      <c r="I203">
        <v>0</v>
      </c>
      <c r="J203" t="s">
        <v>31</v>
      </c>
    </row>
    <row r="204" spans="1:10" x14ac:dyDescent="0.25">
      <c r="A204" t="s">
        <v>3868</v>
      </c>
      <c r="B204">
        <v>29.78</v>
      </c>
      <c r="C204" t="str">
        <f t="shared" si="6"/>
        <v>Over Weight</v>
      </c>
      <c r="D204">
        <v>10.27</v>
      </c>
      <c r="E204" t="str">
        <f t="shared" si="7"/>
        <v>Diabetes</v>
      </c>
      <c r="F204" t="s">
        <v>31</v>
      </c>
      <c r="G204" t="s">
        <v>30</v>
      </c>
      <c r="H204" t="s">
        <v>31</v>
      </c>
      <c r="I204">
        <v>1</v>
      </c>
      <c r="J204" t="s">
        <v>31</v>
      </c>
    </row>
    <row r="205" spans="1:10" x14ac:dyDescent="0.25">
      <c r="A205" t="s">
        <v>3869</v>
      </c>
      <c r="B205">
        <v>32.78</v>
      </c>
      <c r="C205" t="str">
        <f t="shared" si="6"/>
        <v>Obesity</v>
      </c>
      <c r="D205">
        <v>5.27</v>
      </c>
      <c r="E205" t="str">
        <f t="shared" si="7"/>
        <v>Normal</v>
      </c>
      <c r="F205" t="s">
        <v>30</v>
      </c>
      <c r="G205" t="s">
        <v>30</v>
      </c>
      <c r="H205" t="s">
        <v>30</v>
      </c>
      <c r="I205">
        <v>0</v>
      </c>
      <c r="J205" t="s">
        <v>31</v>
      </c>
    </row>
    <row r="206" spans="1:10" x14ac:dyDescent="0.25">
      <c r="A206" t="s">
        <v>3870</v>
      </c>
      <c r="B206">
        <v>41.65</v>
      </c>
      <c r="C206" t="str">
        <f t="shared" si="6"/>
        <v>Obesity</v>
      </c>
      <c r="D206">
        <v>10.73</v>
      </c>
      <c r="E206" t="str">
        <f t="shared" si="7"/>
        <v>Diabetes</v>
      </c>
      <c r="F206" t="s">
        <v>31</v>
      </c>
      <c r="G206" t="s">
        <v>30</v>
      </c>
      <c r="H206" t="s">
        <v>30</v>
      </c>
      <c r="I206">
        <v>0</v>
      </c>
      <c r="J206" t="s">
        <v>31</v>
      </c>
    </row>
    <row r="207" spans="1:10" x14ac:dyDescent="0.25">
      <c r="A207" t="s">
        <v>3871</v>
      </c>
      <c r="B207">
        <v>50.79</v>
      </c>
      <c r="C207" t="str">
        <f t="shared" si="6"/>
        <v>Obesity</v>
      </c>
      <c r="D207">
        <v>4.45</v>
      </c>
      <c r="E207" t="str">
        <f t="shared" si="7"/>
        <v>Normal</v>
      </c>
      <c r="F207" t="s">
        <v>30</v>
      </c>
      <c r="G207" t="s">
        <v>30</v>
      </c>
      <c r="H207" t="s">
        <v>30</v>
      </c>
      <c r="I207">
        <v>1</v>
      </c>
      <c r="J207" t="s">
        <v>31</v>
      </c>
    </row>
    <row r="208" spans="1:10" x14ac:dyDescent="0.25">
      <c r="A208" t="s">
        <v>3872</v>
      </c>
      <c r="B208">
        <v>35.43</v>
      </c>
      <c r="C208" t="str">
        <f t="shared" si="6"/>
        <v>Obesity</v>
      </c>
      <c r="D208">
        <v>5.25</v>
      </c>
      <c r="E208" t="str">
        <f t="shared" si="7"/>
        <v>Normal</v>
      </c>
      <c r="F208" t="s">
        <v>31</v>
      </c>
      <c r="G208" t="s">
        <v>30</v>
      </c>
      <c r="H208" t="s">
        <v>30</v>
      </c>
      <c r="I208">
        <v>0</v>
      </c>
      <c r="J208" t="s">
        <v>31</v>
      </c>
    </row>
    <row r="209" spans="1:10" x14ac:dyDescent="0.25">
      <c r="A209" t="s">
        <v>3873</v>
      </c>
      <c r="B209">
        <v>35.25</v>
      </c>
      <c r="C209" t="str">
        <f t="shared" si="6"/>
        <v>Obesity</v>
      </c>
      <c r="D209">
        <v>9.51</v>
      </c>
      <c r="E209" t="str">
        <f t="shared" si="7"/>
        <v>Diabetes</v>
      </c>
      <c r="F209" t="s">
        <v>30</v>
      </c>
      <c r="G209" t="s">
        <v>30</v>
      </c>
      <c r="H209" t="s">
        <v>30</v>
      </c>
      <c r="I209">
        <v>0</v>
      </c>
      <c r="J209" t="s">
        <v>31</v>
      </c>
    </row>
    <row r="210" spans="1:10" x14ac:dyDescent="0.25">
      <c r="A210" t="s">
        <v>3874</v>
      </c>
      <c r="B210">
        <v>36.85</v>
      </c>
      <c r="C210" t="str">
        <f t="shared" si="6"/>
        <v>Obesity</v>
      </c>
      <c r="D210">
        <v>11.12</v>
      </c>
      <c r="E210" t="str">
        <f t="shared" si="7"/>
        <v>Diabetes</v>
      </c>
      <c r="F210" t="s">
        <v>30</v>
      </c>
      <c r="G210" t="s">
        <v>30</v>
      </c>
      <c r="H210" t="s">
        <v>30</v>
      </c>
      <c r="I210">
        <v>0</v>
      </c>
      <c r="J210" t="s">
        <v>31</v>
      </c>
    </row>
    <row r="211" spans="1:10" x14ac:dyDescent="0.25">
      <c r="A211" t="s">
        <v>3875</v>
      </c>
      <c r="B211">
        <v>31.02</v>
      </c>
      <c r="C211" t="str">
        <f t="shared" si="6"/>
        <v>Obesity</v>
      </c>
      <c r="D211">
        <v>4.5599999999999996</v>
      </c>
      <c r="E211" t="str">
        <f t="shared" si="7"/>
        <v>Normal</v>
      </c>
      <c r="F211" t="s">
        <v>30</v>
      </c>
      <c r="G211" t="s">
        <v>31</v>
      </c>
      <c r="H211" t="s">
        <v>30</v>
      </c>
      <c r="I211">
        <v>1</v>
      </c>
      <c r="J211" t="s">
        <v>31</v>
      </c>
    </row>
    <row r="212" spans="1:10" x14ac:dyDescent="0.25">
      <c r="A212" t="s">
        <v>3876</v>
      </c>
      <c r="B212">
        <v>35.6</v>
      </c>
      <c r="C212" t="str">
        <f t="shared" si="6"/>
        <v>Obesity</v>
      </c>
      <c r="D212">
        <v>4.0199999999999996</v>
      </c>
      <c r="E212" t="str">
        <f t="shared" si="7"/>
        <v>Normal</v>
      </c>
      <c r="F212" t="s">
        <v>31</v>
      </c>
      <c r="G212" t="s">
        <v>31</v>
      </c>
      <c r="H212" t="s">
        <v>30</v>
      </c>
      <c r="I212">
        <v>2</v>
      </c>
      <c r="J212" t="s">
        <v>31</v>
      </c>
    </row>
    <row r="213" spans="1:10" x14ac:dyDescent="0.25">
      <c r="A213" t="s">
        <v>3877</v>
      </c>
      <c r="B213">
        <v>34.39</v>
      </c>
      <c r="C213" t="str">
        <f t="shared" si="6"/>
        <v>Obesity</v>
      </c>
      <c r="D213">
        <v>8.7200000000000006</v>
      </c>
      <c r="E213" t="str">
        <f t="shared" si="7"/>
        <v>Diabetes</v>
      </c>
      <c r="F213" t="s">
        <v>30</v>
      </c>
      <c r="G213" t="s">
        <v>30</v>
      </c>
      <c r="H213" t="s">
        <v>30</v>
      </c>
      <c r="I213">
        <v>0</v>
      </c>
      <c r="J213" t="s">
        <v>31</v>
      </c>
    </row>
    <row r="214" spans="1:10" x14ac:dyDescent="0.25">
      <c r="A214" t="s">
        <v>3878</v>
      </c>
      <c r="B214">
        <v>29.06</v>
      </c>
      <c r="C214" t="str">
        <f t="shared" si="6"/>
        <v>Over Weight</v>
      </c>
      <c r="D214">
        <v>6.25</v>
      </c>
      <c r="E214" t="str">
        <f t="shared" si="7"/>
        <v>Prediabetes</v>
      </c>
      <c r="F214" t="s">
        <v>31</v>
      </c>
      <c r="G214" t="s">
        <v>30</v>
      </c>
      <c r="H214" t="s">
        <v>30</v>
      </c>
      <c r="I214">
        <v>1</v>
      </c>
      <c r="J214" t="s">
        <v>31</v>
      </c>
    </row>
    <row r="215" spans="1:10" x14ac:dyDescent="0.25">
      <c r="A215" t="s">
        <v>3879</v>
      </c>
      <c r="B215">
        <v>35.799999999999997</v>
      </c>
      <c r="C215" t="str">
        <f t="shared" si="6"/>
        <v>Obesity</v>
      </c>
      <c r="D215">
        <v>7.32</v>
      </c>
      <c r="E215" t="str">
        <f t="shared" si="7"/>
        <v>Diabetes</v>
      </c>
      <c r="F215" t="s">
        <v>30</v>
      </c>
      <c r="G215" t="s">
        <v>30</v>
      </c>
      <c r="H215" t="s">
        <v>30</v>
      </c>
      <c r="I215">
        <v>2</v>
      </c>
      <c r="J215" t="s">
        <v>31</v>
      </c>
    </row>
    <row r="216" spans="1:10" x14ac:dyDescent="0.25">
      <c r="A216" t="s">
        <v>3880</v>
      </c>
      <c r="B216">
        <v>49.8</v>
      </c>
      <c r="C216" t="str">
        <f t="shared" si="6"/>
        <v>Obesity</v>
      </c>
      <c r="D216">
        <v>4.24</v>
      </c>
      <c r="E216" t="str">
        <f t="shared" si="7"/>
        <v>Normal</v>
      </c>
      <c r="F216" t="s">
        <v>30</v>
      </c>
      <c r="G216" t="s">
        <v>30</v>
      </c>
      <c r="H216" t="s">
        <v>30</v>
      </c>
      <c r="I216">
        <v>1</v>
      </c>
      <c r="J216" t="s">
        <v>31</v>
      </c>
    </row>
    <row r="217" spans="1:10" x14ac:dyDescent="0.25">
      <c r="A217" t="s">
        <v>3881</v>
      </c>
      <c r="B217">
        <v>35.71</v>
      </c>
      <c r="C217" t="str">
        <f t="shared" si="6"/>
        <v>Obesity</v>
      </c>
      <c r="D217">
        <v>6.84</v>
      </c>
      <c r="E217" t="str">
        <f t="shared" si="7"/>
        <v>Diabetes</v>
      </c>
      <c r="F217" t="s">
        <v>30</v>
      </c>
      <c r="G217" t="s">
        <v>30</v>
      </c>
      <c r="H217" t="s">
        <v>30</v>
      </c>
      <c r="I217">
        <v>2</v>
      </c>
      <c r="J217" t="s">
        <v>31</v>
      </c>
    </row>
    <row r="218" spans="1:10" x14ac:dyDescent="0.25">
      <c r="A218" t="s">
        <v>3882</v>
      </c>
      <c r="B218">
        <v>30.8</v>
      </c>
      <c r="C218" t="str">
        <f t="shared" si="6"/>
        <v>Obesity</v>
      </c>
      <c r="D218">
        <v>5.23</v>
      </c>
      <c r="E218" t="str">
        <f t="shared" si="7"/>
        <v>Normal</v>
      </c>
      <c r="F218" t="s">
        <v>31</v>
      </c>
      <c r="G218" t="s">
        <v>30</v>
      </c>
      <c r="H218" t="s">
        <v>30</v>
      </c>
      <c r="I218">
        <v>1</v>
      </c>
      <c r="J218" t="s">
        <v>31</v>
      </c>
    </row>
    <row r="219" spans="1:10" x14ac:dyDescent="0.25">
      <c r="A219" t="s">
        <v>3883</v>
      </c>
      <c r="B219">
        <v>33.69</v>
      </c>
      <c r="C219" t="str">
        <f t="shared" si="6"/>
        <v>Obesity</v>
      </c>
      <c r="D219">
        <v>9.68</v>
      </c>
      <c r="E219" t="str">
        <f t="shared" si="7"/>
        <v>Diabetes</v>
      </c>
      <c r="F219" t="s">
        <v>30</v>
      </c>
      <c r="G219" t="s">
        <v>30</v>
      </c>
      <c r="H219" t="s">
        <v>30</v>
      </c>
      <c r="I219">
        <v>0</v>
      </c>
      <c r="J219" t="s">
        <v>31</v>
      </c>
    </row>
    <row r="220" spans="1:10" x14ac:dyDescent="0.25">
      <c r="A220" t="s">
        <v>3884</v>
      </c>
      <c r="B220">
        <v>42.27</v>
      </c>
      <c r="C220" t="str">
        <f t="shared" si="6"/>
        <v>Obesity</v>
      </c>
      <c r="D220">
        <v>6.05</v>
      </c>
      <c r="E220" t="str">
        <f t="shared" si="7"/>
        <v>Prediabetes</v>
      </c>
      <c r="F220" t="s">
        <v>31</v>
      </c>
      <c r="G220" t="s">
        <v>30</v>
      </c>
      <c r="H220" t="s">
        <v>30</v>
      </c>
      <c r="I220">
        <v>1</v>
      </c>
      <c r="J220" t="s">
        <v>31</v>
      </c>
    </row>
    <row r="221" spans="1:10" x14ac:dyDescent="0.25">
      <c r="A221" t="s">
        <v>3885</v>
      </c>
      <c r="B221">
        <v>53.25</v>
      </c>
      <c r="C221" t="str">
        <f t="shared" si="6"/>
        <v>Obesity</v>
      </c>
      <c r="D221">
        <v>6.11</v>
      </c>
      <c r="E221" t="str">
        <f t="shared" si="7"/>
        <v>Prediabetes</v>
      </c>
      <c r="F221" t="s">
        <v>31</v>
      </c>
      <c r="G221" t="s">
        <v>30</v>
      </c>
      <c r="H221" t="s">
        <v>31</v>
      </c>
      <c r="I221">
        <v>1</v>
      </c>
      <c r="J221" t="s">
        <v>31</v>
      </c>
    </row>
    <row r="222" spans="1:10" x14ac:dyDescent="0.25">
      <c r="A222" t="s">
        <v>3886</v>
      </c>
      <c r="B222">
        <v>26.8</v>
      </c>
      <c r="C222" t="str">
        <f t="shared" si="6"/>
        <v>Over Weight</v>
      </c>
      <c r="D222">
        <v>10.93</v>
      </c>
      <c r="E222" t="str">
        <f t="shared" si="7"/>
        <v>Diabetes</v>
      </c>
      <c r="F222" t="s">
        <v>31</v>
      </c>
      <c r="G222" t="s">
        <v>30</v>
      </c>
      <c r="H222" t="s">
        <v>30</v>
      </c>
      <c r="I222">
        <v>0</v>
      </c>
      <c r="J222" t="s">
        <v>30</v>
      </c>
    </row>
    <row r="223" spans="1:10" x14ac:dyDescent="0.25">
      <c r="A223" t="s">
        <v>3887</v>
      </c>
      <c r="B223">
        <v>28.5</v>
      </c>
      <c r="C223" t="str">
        <f t="shared" si="6"/>
        <v>Over Weight</v>
      </c>
      <c r="D223">
        <v>5.12</v>
      </c>
      <c r="E223" t="str">
        <f t="shared" si="7"/>
        <v>Normal</v>
      </c>
      <c r="F223" t="s">
        <v>30</v>
      </c>
      <c r="G223" t="s">
        <v>30</v>
      </c>
      <c r="H223" t="s">
        <v>30</v>
      </c>
      <c r="I223">
        <v>1</v>
      </c>
      <c r="J223" t="s">
        <v>31</v>
      </c>
    </row>
    <row r="224" spans="1:10" x14ac:dyDescent="0.25">
      <c r="A224" t="s">
        <v>3888</v>
      </c>
      <c r="B224">
        <v>22.895</v>
      </c>
      <c r="C224" t="str">
        <f t="shared" si="6"/>
        <v>Health Weight</v>
      </c>
      <c r="D224">
        <v>5.72</v>
      </c>
      <c r="E224" t="str">
        <f t="shared" si="7"/>
        <v>Prediabetes</v>
      </c>
      <c r="F224" t="s">
        <v>30</v>
      </c>
      <c r="G224" t="s">
        <v>30</v>
      </c>
      <c r="H224" t="s">
        <v>30</v>
      </c>
      <c r="I224">
        <v>0</v>
      </c>
      <c r="J224" t="s">
        <v>31</v>
      </c>
    </row>
    <row r="225" spans="1:10" x14ac:dyDescent="0.25">
      <c r="A225" t="s">
        <v>3889</v>
      </c>
      <c r="B225">
        <v>34.06</v>
      </c>
      <c r="C225" t="str">
        <f t="shared" si="6"/>
        <v>Obesity</v>
      </c>
      <c r="D225">
        <v>11.83</v>
      </c>
      <c r="E225" t="str">
        <f t="shared" si="7"/>
        <v>Diabetes</v>
      </c>
      <c r="F225" t="s">
        <v>31</v>
      </c>
      <c r="G225" t="s">
        <v>30</v>
      </c>
      <c r="H225" t="s">
        <v>30</v>
      </c>
      <c r="I225">
        <v>1</v>
      </c>
      <c r="J225" t="s">
        <v>31</v>
      </c>
    </row>
    <row r="226" spans="1:10" x14ac:dyDescent="0.25">
      <c r="A226" t="s">
        <v>3890</v>
      </c>
      <c r="B226">
        <v>36.409999999999997</v>
      </c>
      <c r="C226" t="str">
        <f t="shared" si="6"/>
        <v>Obesity</v>
      </c>
      <c r="D226">
        <v>4.55</v>
      </c>
      <c r="E226" t="str">
        <f t="shared" si="7"/>
        <v>Normal</v>
      </c>
      <c r="F226" t="s">
        <v>30</v>
      </c>
      <c r="G226" t="s">
        <v>30</v>
      </c>
      <c r="H226" t="s">
        <v>30</v>
      </c>
      <c r="I226">
        <v>0</v>
      </c>
      <c r="J226" t="s">
        <v>31</v>
      </c>
    </row>
    <row r="227" spans="1:10" x14ac:dyDescent="0.25">
      <c r="A227" t="s">
        <v>3891</v>
      </c>
      <c r="B227">
        <v>52.3</v>
      </c>
      <c r="C227" t="str">
        <f t="shared" si="6"/>
        <v>Obesity</v>
      </c>
      <c r="D227">
        <v>4.87</v>
      </c>
      <c r="E227" t="str">
        <f t="shared" si="7"/>
        <v>Normal</v>
      </c>
      <c r="F227" t="s">
        <v>31</v>
      </c>
      <c r="G227" t="s">
        <v>30</v>
      </c>
      <c r="H227" t="s">
        <v>31</v>
      </c>
      <c r="I227">
        <v>1</v>
      </c>
      <c r="J227" t="s">
        <v>31</v>
      </c>
    </row>
    <row r="228" spans="1:10" x14ac:dyDescent="0.25">
      <c r="A228" t="s">
        <v>3892</v>
      </c>
      <c r="B228">
        <v>52.66</v>
      </c>
      <c r="C228" t="str">
        <f t="shared" si="6"/>
        <v>Obesity</v>
      </c>
      <c r="D228">
        <v>4.45</v>
      </c>
      <c r="E228" t="str">
        <f t="shared" si="7"/>
        <v>Normal</v>
      </c>
      <c r="F228" t="s">
        <v>30</v>
      </c>
      <c r="G228" t="s">
        <v>30</v>
      </c>
      <c r="H228" t="s">
        <v>30</v>
      </c>
      <c r="I228">
        <v>1</v>
      </c>
      <c r="J228" t="s">
        <v>31</v>
      </c>
    </row>
    <row r="229" spans="1:10" x14ac:dyDescent="0.25">
      <c r="A229" t="s">
        <v>3893</v>
      </c>
      <c r="B229">
        <v>29.57</v>
      </c>
      <c r="C229" t="str">
        <f t="shared" si="6"/>
        <v>Over Weight</v>
      </c>
      <c r="D229">
        <v>9.42</v>
      </c>
      <c r="E229" t="str">
        <f t="shared" si="7"/>
        <v>Diabetes</v>
      </c>
      <c r="F229" t="s">
        <v>31</v>
      </c>
      <c r="G229" t="s">
        <v>30</v>
      </c>
      <c r="H229" t="s">
        <v>30</v>
      </c>
      <c r="I229">
        <v>0</v>
      </c>
      <c r="J229" t="s">
        <v>31</v>
      </c>
    </row>
    <row r="230" spans="1:10" x14ac:dyDescent="0.25">
      <c r="A230" t="s">
        <v>3894</v>
      </c>
      <c r="B230">
        <v>36.99</v>
      </c>
      <c r="C230" t="str">
        <f t="shared" si="6"/>
        <v>Obesity</v>
      </c>
      <c r="D230">
        <v>5.37</v>
      </c>
      <c r="E230" t="str">
        <f t="shared" si="7"/>
        <v>Normal</v>
      </c>
      <c r="F230" t="s">
        <v>31</v>
      </c>
      <c r="G230" t="s">
        <v>30</v>
      </c>
      <c r="H230" t="s">
        <v>31</v>
      </c>
      <c r="I230">
        <v>1</v>
      </c>
      <c r="J230" t="s">
        <v>31</v>
      </c>
    </row>
    <row r="231" spans="1:10" x14ac:dyDescent="0.25">
      <c r="A231" t="s">
        <v>3895</v>
      </c>
      <c r="B231">
        <v>31.4</v>
      </c>
      <c r="C231" t="str">
        <f t="shared" si="6"/>
        <v>Obesity</v>
      </c>
      <c r="D231">
        <v>4.5999999999999996</v>
      </c>
      <c r="E231" t="str">
        <f t="shared" si="7"/>
        <v>Normal</v>
      </c>
      <c r="F231" t="s">
        <v>31</v>
      </c>
      <c r="G231" t="s">
        <v>30</v>
      </c>
      <c r="H231" t="s">
        <v>30</v>
      </c>
      <c r="I231">
        <v>1</v>
      </c>
      <c r="J231" t="s">
        <v>31</v>
      </c>
    </row>
    <row r="232" spans="1:10" x14ac:dyDescent="0.25">
      <c r="A232" t="s">
        <v>3896</v>
      </c>
      <c r="B232">
        <v>34.9</v>
      </c>
      <c r="C232" t="str">
        <f t="shared" si="6"/>
        <v>Obesity</v>
      </c>
      <c r="D232">
        <v>6.22</v>
      </c>
      <c r="E232" t="str">
        <f t="shared" si="7"/>
        <v>Prediabetes</v>
      </c>
      <c r="F232" t="s">
        <v>30</v>
      </c>
      <c r="G232" t="s">
        <v>30</v>
      </c>
      <c r="H232" t="s">
        <v>31</v>
      </c>
      <c r="I232">
        <v>1</v>
      </c>
      <c r="J232" t="s">
        <v>31</v>
      </c>
    </row>
    <row r="233" spans="1:10" x14ac:dyDescent="0.25">
      <c r="A233" t="s">
        <v>3897</v>
      </c>
      <c r="B233">
        <v>31.13</v>
      </c>
      <c r="C233" t="str">
        <f t="shared" si="6"/>
        <v>Obesity</v>
      </c>
      <c r="D233">
        <v>4.5199999999999996</v>
      </c>
      <c r="E233" t="str">
        <f t="shared" si="7"/>
        <v>Normal</v>
      </c>
      <c r="F233" t="s">
        <v>31</v>
      </c>
      <c r="G233" t="s">
        <v>30</v>
      </c>
      <c r="H233" t="s">
        <v>30</v>
      </c>
      <c r="I233">
        <v>1</v>
      </c>
      <c r="J233" t="s">
        <v>31</v>
      </c>
    </row>
    <row r="234" spans="1:10" x14ac:dyDescent="0.25">
      <c r="A234" t="s">
        <v>3898</v>
      </c>
      <c r="B234">
        <v>34.799999999999997</v>
      </c>
      <c r="C234" t="str">
        <f t="shared" si="6"/>
        <v>Obesity</v>
      </c>
      <c r="D234">
        <v>6.18</v>
      </c>
      <c r="E234" t="str">
        <f t="shared" si="7"/>
        <v>Prediabetes</v>
      </c>
      <c r="F234" t="s">
        <v>30</v>
      </c>
      <c r="G234" t="s">
        <v>30</v>
      </c>
      <c r="H234" t="s">
        <v>31</v>
      </c>
      <c r="I234">
        <v>1</v>
      </c>
      <c r="J234" t="s">
        <v>31</v>
      </c>
    </row>
    <row r="235" spans="1:10" x14ac:dyDescent="0.25">
      <c r="A235" t="s">
        <v>3899</v>
      </c>
      <c r="B235">
        <v>31.68</v>
      </c>
      <c r="C235" t="str">
        <f t="shared" si="6"/>
        <v>Obesity</v>
      </c>
      <c r="D235">
        <v>4.4000000000000004</v>
      </c>
      <c r="E235" t="str">
        <f t="shared" si="7"/>
        <v>Normal</v>
      </c>
      <c r="F235" t="s">
        <v>30</v>
      </c>
      <c r="G235" t="s">
        <v>30</v>
      </c>
      <c r="H235" t="s">
        <v>30</v>
      </c>
      <c r="I235">
        <v>0</v>
      </c>
      <c r="J235" t="s">
        <v>31</v>
      </c>
    </row>
    <row r="236" spans="1:10" x14ac:dyDescent="0.25">
      <c r="A236" t="s">
        <v>3900</v>
      </c>
      <c r="B236">
        <v>33.534999999999997</v>
      </c>
      <c r="C236" t="str">
        <f t="shared" si="6"/>
        <v>Obesity</v>
      </c>
      <c r="D236">
        <v>6.23</v>
      </c>
      <c r="E236" t="str">
        <f t="shared" si="7"/>
        <v>Prediabetes</v>
      </c>
      <c r="F236" t="s">
        <v>30</v>
      </c>
      <c r="G236" t="s">
        <v>31</v>
      </c>
      <c r="H236" t="s">
        <v>30</v>
      </c>
      <c r="I236">
        <v>1</v>
      </c>
      <c r="J236" t="s">
        <v>31</v>
      </c>
    </row>
    <row r="237" spans="1:10" x14ac:dyDescent="0.25">
      <c r="A237" t="s">
        <v>3901</v>
      </c>
      <c r="B237">
        <v>31.92</v>
      </c>
      <c r="C237" t="str">
        <f t="shared" si="6"/>
        <v>Obesity</v>
      </c>
      <c r="D237">
        <v>5.33</v>
      </c>
      <c r="E237" t="str">
        <f t="shared" si="7"/>
        <v>Normal</v>
      </c>
      <c r="F237" t="s">
        <v>31</v>
      </c>
      <c r="G237" t="s">
        <v>30</v>
      </c>
      <c r="H237" t="s">
        <v>30</v>
      </c>
      <c r="I237">
        <v>0</v>
      </c>
      <c r="J237" t="s">
        <v>31</v>
      </c>
    </row>
    <row r="238" spans="1:10" x14ac:dyDescent="0.25">
      <c r="A238" t="s">
        <v>3902</v>
      </c>
      <c r="B238">
        <v>32.700000000000003</v>
      </c>
      <c r="C238" t="str">
        <f t="shared" si="6"/>
        <v>Obesity</v>
      </c>
      <c r="D238">
        <v>4.09</v>
      </c>
      <c r="E238" t="str">
        <f t="shared" si="7"/>
        <v>Normal</v>
      </c>
      <c r="F238" t="s">
        <v>30</v>
      </c>
      <c r="G238" t="s">
        <v>30</v>
      </c>
      <c r="H238" t="s">
        <v>30</v>
      </c>
      <c r="I238">
        <v>1</v>
      </c>
      <c r="J238" t="s">
        <v>31</v>
      </c>
    </row>
    <row r="239" spans="1:10" x14ac:dyDescent="0.25">
      <c r="A239" t="s">
        <v>3903</v>
      </c>
      <c r="B239">
        <v>41.25</v>
      </c>
      <c r="C239" t="str">
        <f t="shared" si="6"/>
        <v>Obesity</v>
      </c>
      <c r="D239">
        <v>5.19</v>
      </c>
      <c r="E239" t="str">
        <f t="shared" si="7"/>
        <v>Normal</v>
      </c>
      <c r="F239" t="s">
        <v>30</v>
      </c>
      <c r="G239" t="s">
        <v>30</v>
      </c>
      <c r="H239" t="s">
        <v>30</v>
      </c>
      <c r="I239">
        <v>0</v>
      </c>
      <c r="J239" t="s">
        <v>31</v>
      </c>
    </row>
    <row r="240" spans="1:10" x14ac:dyDescent="0.25">
      <c r="A240" t="s">
        <v>3904</v>
      </c>
      <c r="B240">
        <v>33.11</v>
      </c>
      <c r="C240" t="str">
        <f t="shared" si="6"/>
        <v>Obesity</v>
      </c>
      <c r="D240">
        <v>4.12</v>
      </c>
      <c r="E240" t="str">
        <f t="shared" si="7"/>
        <v>Normal</v>
      </c>
      <c r="F240" t="s">
        <v>30</v>
      </c>
      <c r="G240" t="s">
        <v>30</v>
      </c>
      <c r="H240" t="s">
        <v>31</v>
      </c>
      <c r="I240">
        <v>1</v>
      </c>
      <c r="J240" t="s">
        <v>31</v>
      </c>
    </row>
    <row r="241" spans="1:10" x14ac:dyDescent="0.25">
      <c r="A241" t="s">
        <v>3905</v>
      </c>
      <c r="B241">
        <v>36.159999999999997</v>
      </c>
      <c r="C241" t="str">
        <f t="shared" si="6"/>
        <v>Obesity</v>
      </c>
      <c r="D241">
        <v>5.0999999999999996</v>
      </c>
      <c r="E241" t="str">
        <f t="shared" si="7"/>
        <v>Normal</v>
      </c>
      <c r="F241" t="s">
        <v>30</v>
      </c>
      <c r="G241" t="s">
        <v>30</v>
      </c>
      <c r="H241" t="s">
        <v>30</v>
      </c>
      <c r="I241">
        <v>1</v>
      </c>
      <c r="J241" t="s">
        <v>31</v>
      </c>
    </row>
    <row r="242" spans="1:10" x14ac:dyDescent="0.25">
      <c r="A242" t="s">
        <v>3906</v>
      </c>
      <c r="B242">
        <v>33.72</v>
      </c>
      <c r="C242" t="str">
        <f t="shared" si="6"/>
        <v>Obesity</v>
      </c>
      <c r="D242">
        <v>6.21</v>
      </c>
      <c r="E242" t="str">
        <f t="shared" si="7"/>
        <v>Prediabetes</v>
      </c>
      <c r="F242" t="s">
        <v>31</v>
      </c>
      <c r="G242" t="s">
        <v>30</v>
      </c>
      <c r="H242" t="s">
        <v>31</v>
      </c>
      <c r="I242">
        <v>1</v>
      </c>
      <c r="J242" t="s">
        <v>31</v>
      </c>
    </row>
    <row r="243" spans="1:10" x14ac:dyDescent="0.25">
      <c r="A243" t="s">
        <v>3907</v>
      </c>
      <c r="B243">
        <v>37.74</v>
      </c>
      <c r="C243" t="str">
        <f t="shared" si="6"/>
        <v>Obesity</v>
      </c>
      <c r="D243">
        <v>9.5299999999999994</v>
      </c>
      <c r="E243" t="str">
        <f t="shared" si="7"/>
        <v>Diabetes</v>
      </c>
      <c r="F243" t="s">
        <v>31</v>
      </c>
      <c r="G243" t="s">
        <v>30</v>
      </c>
      <c r="H243" t="s">
        <v>30</v>
      </c>
      <c r="I243">
        <v>1</v>
      </c>
      <c r="J243" t="s">
        <v>31</v>
      </c>
    </row>
    <row r="244" spans="1:10" x14ac:dyDescent="0.25">
      <c r="A244" t="s">
        <v>3908</v>
      </c>
      <c r="B244">
        <v>48.75</v>
      </c>
      <c r="C244" t="str">
        <f t="shared" si="6"/>
        <v>Obesity</v>
      </c>
      <c r="D244">
        <v>4.6399999999999997</v>
      </c>
      <c r="E244" t="str">
        <f t="shared" si="7"/>
        <v>Normal</v>
      </c>
      <c r="F244" t="s">
        <v>31</v>
      </c>
      <c r="G244" t="s">
        <v>30</v>
      </c>
      <c r="H244" t="s">
        <v>30</v>
      </c>
      <c r="I244">
        <v>1</v>
      </c>
      <c r="J244" t="s">
        <v>31</v>
      </c>
    </row>
    <row r="245" spans="1:10" x14ac:dyDescent="0.25">
      <c r="A245" t="s">
        <v>3909</v>
      </c>
      <c r="B245">
        <v>31.065000000000001</v>
      </c>
      <c r="C245" t="str">
        <f t="shared" si="6"/>
        <v>Obesity</v>
      </c>
      <c r="D245">
        <v>5.05</v>
      </c>
      <c r="E245" t="str">
        <f t="shared" si="7"/>
        <v>Normal</v>
      </c>
      <c r="F245" t="s">
        <v>30</v>
      </c>
      <c r="G245" t="s">
        <v>30</v>
      </c>
      <c r="H245" t="s">
        <v>30</v>
      </c>
      <c r="I245">
        <v>1</v>
      </c>
      <c r="J245" t="s">
        <v>31</v>
      </c>
    </row>
    <row r="246" spans="1:10" x14ac:dyDescent="0.25">
      <c r="A246" t="s">
        <v>3910</v>
      </c>
      <c r="B246">
        <v>23.55</v>
      </c>
      <c r="C246" t="str">
        <f t="shared" si="6"/>
        <v>Health Weight</v>
      </c>
      <c r="D246">
        <v>10.38</v>
      </c>
      <c r="E246" t="str">
        <f t="shared" si="7"/>
        <v>Diabetes</v>
      </c>
      <c r="F246" t="s">
        <v>30</v>
      </c>
      <c r="G246" t="s">
        <v>30</v>
      </c>
      <c r="H246" t="s">
        <v>30</v>
      </c>
      <c r="I246">
        <v>0</v>
      </c>
      <c r="J246" t="s">
        <v>31</v>
      </c>
    </row>
    <row r="247" spans="1:10" x14ac:dyDescent="0.25">
      <c r="A247" t="s">
        <v>3911</v>
      </c>
      <c r="B247">
        <v>30.18</v>
      </c>
      <c r="C247" t="str">
        <f t="shared" si="6"/>
        <v>Obesity</v>
      </c>
      <c r="D247">
        <v>8.31</v>
      </c>
      <c r="E247" t="str">
        <f t="shared" si="7"/>
        <v>Diabetes</v>
      </c>
      <c r="F247" t="s">
        <v>31</v>
      </c>
      <c r="G247" t="s">
        <v>30</v>
      </c>
      <c r="H247" t="s">
        <v>30</v>
      </c>
      <c r="I247">
        <v>1</v>
      </c>
      <c r="J247" t="s">
        <v>31</v>
      </c>
    </row>
    <row r="248" spans="1:10" x14ac:dyDescent="0.25">
      <c r="A248" t="s">
        <v>3912</v>
      </c>
      <c r="B248">
        <v>29.94</v>
      </c>
      <c r="C248" t="str">
        <f t="shared" si="6"/>
        <v>Obesity</v>
      </c>
      <c r="D248">
        <v>7.59</v>
      </c>
      <c r="E248" t="str">
        <f t="shared" si="7"/>
        <v>Diabetes</v>
      </c>
      <c r="F248" t="s">
        <v>30</v>
      </c>
      <c r="G248" t="s">
        <v>30</v>
      </c>
      <c r="H248" t="s">
        <v>30</v>
      </c>
      <c r="I248">
        <v>0</v>
      </c>
      <c r="J248" t="s">
        <v>31</v>
      </c>
    </row>
    <row r="249" spans="1:10" x14ac:dyDescent="0.25">
      <c r="A249" t="s">
        <v>3913</v>
      </c>
      <c r="B249">
        <v>31.4</v>
      </c>
      <c r="C249" t="str">
        <f t="shared" si="6"/>
        <v>Obesity</v>
      </c>
      <c r="D249">
        <v>5.49</v>
      </c>
      <c r="E249" t="str">
        <f t="shared" si="7"/>
        <v>Normal</v>
      </c>
      <c r="F249" t="s">
        <v>30</v>
      </c>
      <c r="G249" t="s">
        <v>30</v>
      </c>
      <c r="H249" t="s">
        <v>30</v>
      </c>
      <c r="I249">
        <v>0</v>
      </c>
      <c r="J249" t="s">
        <v>31</v>
      </c>
    </row>
    <row r="250" spans="1:10" x14ac:dyDescent="0.25">
      <c r="A250" t="s">
        <v>3914</v>
      </c>
      <c r="B250">
        <v>53.06</v>
      </c>
      <c r="C250" t="str">
        <f t="shared" si="6"/>
        <v>Obesity</v>
      </c>
      <c r="D250">
        <v>11.68</v>
      </c>
      <c r="E250" t="str">
        <f t="shared" si="7"/>
        <v>Diabetes</v>
      </c>
      <c r="F250" t="s">
        <v>30</v>
      </c>
      <c r="G250" t="s">
        <v>30</v>
      </c>
      <c r="H250" t="s">
        <v>30</v>
      </c>
      <c r="I250">
        <v>0</v>
      </c>
      <c r="J250" t="s">
        <v>31</v>
      </c>
    </row>
    <row r="251" spans="1:10" x14ac:dyDescent="0.25">
      <c r="A251" t="s">
        <v>3915</v>
      </c>
      <c r="B251">
        <v>30.25</v>
      </c>
      <c r="C251" t="str">
        <f t="shared" si="6"/>
        <v>Obesity</v>
      </c>
      <c r="D251">
        <v>4.1900000000000004</v>
      </c>
      <c r="E251" t="str">
        <f t="shared" si="7"/>
        <v>Normal</v>
      </c>
      <c r="F251" t="s">
        <v>30</v>
      </c>
      <c r="G251" t="s">
        <v>30</v>
      </c>
      <c r="H251" t="s">
        <v>30</v>
      </c>
      <c r="I251">
        <v>2</v>
      </c>
      <c r="J251" t="s">
        <v>31</v>
      </c>
    </row>
    <row r="252" spans="1:10" x14ac:dyDescent="0.25">
      <c r="A252" t="s">
        <v>3916</v>
      </c>
      <c r="B252">
        <v>46.68</v>
      </c>
      <c r="C252" t="str">
        <f t="shared" si="6"/>
        <v>Obesity</v>
      </c>
      <c r="D252">
        <v>4.01</v>
      </c>
      <c r="E252" t="str">
        <f t="shared" si="7"/>
        <v>Normal</v>
      </c>
      <c r="F252" t="s">
        <v>30</v>
      </c>
      <c r="G252" t="s">
        <v>30</v>
      </c>
      <c r="H252" t="s">
        <v>30</v>
      </c>
      <c r="I252">
        <v>0</v>
      </c>
      <c r="J252" t="s">
        <v>31</v>
      </c>
    </row>
    <row r="253" spans="1:10" x14ac:dyDescent="0.25">
      <c r="A253" t="s">
        <v>3917</v>
      </c>
      <c r="B253">
        <v>30.4</v>
      </c>
      <c r="C253" t="str">
        <f t="shared" si="6"/>
        <v>Obesity</v>
      </c>
      <c r="D253">
        <v>5.91</v>
      </c>
      <c r="E253" t="str">
        <f t="shared" si="7"/>
        <v>Prediabetes</v>
      </c>
      <c r="F253" t="s">
        <v>30</v>
      </c>
      <c r="G253" t="s">
        <v>31</v>
      </c>
      <c r="H253" t="s">
        <v>30</v>
      </c>
      <c r="I253">
        <v>2</v>
      </c>
      <c r="J253" t="s">
        <v>31</v>
      </c>
    </row>
    <row r="254" spans="1:10" x14ac:dyDescent="0.25">
      <c r="A254" t="s">
        <v>3918</v>
      </c>
      <c r="B254">
        <v>30.2</v>
      </c>
      <c r="C254" t="str">
        <f t="shared" si="6"/>
        <v>Obesity</v>
      </c>
      <c r="D254">
        <v>4.47</v>
      </c>
      <c r="E254" t="str">
        <f t="shared" si="7"/>
        <v>Normal</v>
      </c>
      <c r="F254" t="s">
        <v>31</v>
      </c>
      <c r="G254" t="s">
        <v>30</v>
      </c>
      <c r="H254" t="s">
        <v>31</v>
      </c>
      <c r="I254">
        <v>1</v>
      </c>
      <c r="J254" t="s">
        <v>31</v>
      </c>
    </row>
    <row r="255" spans="1:10" x14ac:dyDescent="0.25">
      <c r="A255" t="s">
        <v>3920</v>
      </c>
      <c r="B255">
        <v>51.18</v>
      </c>
      <c r="C255" t="str">
        <f t="shared" si="6"/>
        <v>Obesity</v>
      </c>
      <c r="D255">
        <v>4.5599999999999996</v>
      </c>
      <c r="E255" t="str">
        <f t="shared" si="7"/>
        <v>Normal</v>
      </c>
      <c r="F255" t="s">
        <v>31</v>
      </c>
      <c r="G255" t="s">
        <v>31</v>
      </c>
      <c r="H255" t="s">
        <v>30</v>
      </c>
      <c r="I255">
        <v>2</v>
      </c>
      <c r="J255" t="s">
        <v>31</v>
      </c>
    </row>
    <row r="256" spans="1:10" x14ac:dyDescent="0.25">
      <c r="A256" t="s">
        <v>3921</v>
      </c>
      <c r="B256">
        <v>22.18</v>
      </c>
      <c r="C256" t="str">
        <f t="shared" si="6"/>
        <v>Health Weight</v>
      </c>
      <c r="D256">
        <v>9.9</v>
      </c>
      <c r="E256" t="str">
        <f t="shared" si="7"/>
        <v>Diabetes</v>
      </c>
      <c r="F256" t="s">
        <v>30</v>
      </c>
      <c r="G256" t="s">
        <v>30</v>
      </c>
      <c r="H256" t="s">
        <v>30</v>
      </c>
      <c r="I256">
        <v>0</v>
      </c>
      <c r="J256" t="s">
        <v>31</v>
      </c>
    </row>
    <row r="257" spans="1:10" x14ac:dyDescent="0.25">
      <c r="A257" t="s">
        <v>3923</v>
      </c>
      <c r="B257">
        <v>31.92</v>
      </c>
      <c r="C257" t="str">
        <f t="shared" si="6"/>
        <v>Obesity</v>
      </c>
      <c r="D257">
        <v>5.1100000000000003</v>
      </c>
      <c r="E257" t="str">
        <f t="shared" si="7"/>
        <v>Normal</v>
      </c>
      <c r="F257" t="s">
        <v>30</v>
      </c>
      <c r="G257" t="s">
        <v>30</v>
      </c>
      <c r="H257" t="s">
        <v>31</v>
      </c>
      <c r="I257">
        <v>1</v>
      </c>
      <c r="J257" t="s">
        <v>31</v>
      </c>
    </row>
    <row r="258" spans="1:10" x14ac:dyDescent="0.25">
      <c r="A258" t="s">
        <v>3924</v>
      </c>
      <c r="B258">
        <v>31.73</v>
      </c>
      <c r="C258" t="str">
        <f t="shared" ref="C258:C321" si="8">IF(B258&lt;18.5, "Under Weight",IF(B258&lt;24.9, "Health Weight", IF(B258&lt;29.9, "Over Weight", "Obesity")))</f>
        <v>Obesity</v>
      </c>
      <c r="D258">
        <v>5.73</v>
      </c>
      <c r="E258" t="str">
        <f t="shared" ref="E258:E321" si="9">IF(D258&lt;5.7,"Normal",IF(D258&lt;6.4,"Prediabetes","Diabetes"))</f>
        <v>Prediabetes</v>
      </c>
      <c r="F258" t="s">
        <v>30</v>
      </c>
      <c r="G258" t="s">
        <v>31</v>
      </c>
      <c r="H258" t="s">
        <v>30</v>
      </c>
      <c r="I258">
        <v>1</v>
      </c>
      <c r="J258" t="s">
        <v>31</v>
      </c>
    </row>
    <row r="259" spans="1:10" x14ac:dyDescent="0.25">
      <c r="A259" t="s">
        <v>3925</v>
      </c>
      <c r="B259">
        <v>45.52</v>
      </c>
      <c r="C259" t="str">
        <f t="shared" si="8"/>
        <v>Obesity</v>
      </c>
      <c r="D259">
        <v>6.04</v>
      </c>
      <c r="E259" t="str">
        <f t="shared" si="9"/>
        <v>Prediabetes</v>
      </c>
      <c r="F259" t="s">
        <v>30</v>
      </c>
      <c r="G259" t="s">
        <v>30</v>
      </c>
      <c r="H259" t="s">
        <v>31</v>
      </c>
      <c r="I259">
        <v>1</v>
      </c>
      <c r="J259" t="s">
        <v>31</v>
      </c>
    </row>
    <row r="260" spans="1:10" x14ac:dyDescent="0.25">
      <c r="A260" t="s">
        <v>3926</v>
      </c>
      <c r="B260">
        <v>52.81</v>
      </c>
      <c r="C260" t="str">
        <f t="shared" si="8"/>
        <v>Obesity</v>
      </c>
      <c r="D260">
        <v>5.19</v>
      </c>
      <c r="E260" t="str">
        <f t="shared" si="9"/>
        <v>Normal</v>
      </c>
      <c r="F260" t="s">
        <v>30</v>
      </c>
      <c r="G260" t="s">
        <v>30</v>
      </c>
      <c r="H260" t="s">
        <v>31</v>
      </c>
      <c r="I260">
        <v>1</v>
      </c>
      <c r="J260" t="s">
        <v>31</v>
      </c>
    </row>
    <row r="261" spans="1:10" x14ac:dyDescent="0.25">
      <c r="A261" t="s">
        <v>3927</v>
      </c>
      <c r="B261">
        <v>33.58</v>
      </c>
      <c r="C261" t="str">
        <f t="shared" si="8"/>
        <v>Obesity</v>
      </c>
      <c r="D261">
        <v>5.56</v>
      </c>
      <c r="E261" t="str">
        <f t="shared" si="9"/>
        <v>Normal</v>
      </c>
      <c r="F261" t="s">
        <v>30</v>
      </c>
      <c r="G261" t="s">
        <v>30</v>
      </c>
      <c r="H261" t="s">
        <v>30</v>
      </c>
      <c r="I261">
        <v>1</v>
      </c>
      <c r="J261" t="s">
        <v>31</v>
      </c>
    </row>
    <row r="262" spans="1:10" x14ac:dyDescent="0.25">
      <c r="A262" t="s">
        <v>3928</v>
      </c>
      <c r="B262">
        <v>30.684999999999999</v>
      </c>
      <c r="C262" t="str">
        <f t="shared" si="8"/>
        <v>Obesity</v>
      </c>
      <c r="D262">
        <v>8.23</v>
      </c>
      <c r="E262" t="str">
        <f t="shared" si="9"/>
        <v>Diabetes</v>
      </c>
      <c r="F262" t="s">
        <v>30</v>
      </c>
      <c r="G262" t="s">
        <v>30</v>
      </c>
      <c r="H262" t="s">
        <v>30</v>
      </c>
      <c r="I262">
        <v>0</v>
      </c>
      <c r="J262" t="s">
        <v>31</v>
      </c>
    </row>
    <row r="263" spans="1:10" x14ac:dyDescent="0.25">
      <c r="A263" t="s">
        <v>3929</v>
      </c>
      <c r="B263">
        <v>37.524999999999999</v>
      </c>
      <c r="C263" t="str">
        <f t="shared" si="8"/>
        <v>Obesity</v>
      </c>
      <c r="D263">
        <v>9.0299999999999994</v>
      </c>
      <c r="E263" t="str">
        <f t="shared" si="9"/>
        <v>Diabetes</v>
      </c>
      <c r="F263" t="s">
        <v>31</v>
      </c>
      <c r="G263" t="s">
        <v>30</v>
      </c>
      <c r="H263" t="s">
        <v>30</v>
      </c>
      <c r="I263">
        <v>2</v>
      </c>
      <c r="J263" t="s">
        <v>30</v>
      </c>
    </row>
    <row r="264" spans="1:10" x14ac:dyDescent="0.25">
      <c r="A264" t="s">
        <v>3930</v>
      </c>
      <c r="B264">
        <v>34.5</v>
      </c>
      <c r="C264" t="str">
        <f t="shared" si="8"/>
        <v>Obesity</v>
      </c>
      <c r="D264">
        <v>4.07</v>
      </c>
      <c r="E264" t="str">
        <f t="shared" si="9"/>
        <v>Normal</v>
      </c>
      <c r="F264" t="s">
        <v>31</v>
      </c>
      <c r="G264" t="s">
        <v>30</v>
      </c>
      <c r="H264" t="s">
        <v>30</v>
      </c>
      <c r="I264">
        <v>0</v>
      </c>
      <c r="J264" t="s">
        <v>31</v>
      </c>
    </row>
    <row r="265" spans="1:10" x14ac:dyDescent="0.25">
      <c r="A265" t="s">
        <v>3931</v>
      </c>
      <c r="B265">
        <v>28.16</v>
      </c>
      <c r="C265" t="str">
        <f t="shared" si="8"/>
        <v>Over Weight</v>
      </c>
      <c r="D265">
        <v>5.77</v>
      </c>
      <c r="E265" t="str">
        <f t="shared" si="9"/>
        <v>Prediabetes</v>
      </c>
      <c r="F265" t="s">
        <v>30</v>
      </c>
      <c r="G265" t="s">
        <v>30</v>
      </c>
      <c r="H265" t="s">
        <v>30</v>
      </c>
      <c r="I265">
        <v>2</v>
      </c>
      <c r="J265" t="s">
        <v>31</v>
      </c>
    </row>
    <row r="266" spans="1:10" x14ac:dyDescent="0.25">
      <c r="A266" t="s">
        <v>3932</v>
      </c>
      <c r="B266">
        <v>30.02</v>
      </c>
      <c r="C266" t="str">
        <f t="shared" si="8"/>
        <v>Obesity</v>
      </c>
      <c r="D266">
        <v>5.98</v>
      </c>
      <c r="E266" t="str">
        <f t="shared" si="9"/>
        <v>Prediabetes</v>
      </c>
      <c r="F266" t="s">
        <v>30</v>
      </c>
      <c r="G266" t="s">
        <v>30</v>
      </c>
      <c r="H266" t="s">
        <v>31</v>
      </c>
      <c r="I266">
        <v>1</v>
      </c>
      <c r="J266" t="s">
        <v>31</v>
      </c>
    </row>
    <row r="267" spans="1:10" x14ac:dyDescent="0.25">
      <c r="A267" t="s">
        <v>3933</v>
      </c>
      <c r="B267">
        <v>37.82</v>
      </c>
      <c r="C267" t="str">
        <f t="shared" si="8"/>
        <v>Obesity</v>
      </c>
      <c r="D267">
        <v>6.01</v>
      </c>
      <c r="E267" t="str">
        <f t="shared" si="9"/>
        <v>Prediabetes</v>
      </c>
      <c r="F267" t="s">
        <v>30</v>
      </c>
      <c r="G267" t="s">
        <v>30</v>
      </c>
      <c r="H267" t="s">
        <v>30</v>
      </c>
      <c r="I267">
        <v>0</v>
      </c>
      <c r="J267" t="s">
        <v>31</v>
      </c>
    </row>
    <row r="268" spans="1:10" x14ac:dyDescent="0.25">
      <c r="A268" t="s">
        <v>3934</v>
      </c>
      <c r="B268">
        <v>33.14</v>
      </c>
      <c r="C268" t="str">
        <f t="shared" si="8"/>
        <v>Obesity</v>
      </c>
      <c r="D268">
        <v>5.67</v>
      </c>
      <c r="E268" t="str">
        <f t="shared" si="9"/>
        <v>Normal</v>
      </c>
      <c r="F268" t="s">
        <v>31</v>
      </c>
      <c r="G268" t="s">
        <v>30</v>
      </c>
      <c r="H268" t="s">
        <v>30</v>
      </c>
      <c r="I268">
        <v>0</v>
      </c>
      <c r="J268" t="s">
        <v>31</v>
      </c>
    </row>
    <row r="269" spans="1:10" x14ac:dyDescent="0.25">
      <c r="A269" t="s">
        <v>3935</v>
      </c>
      <c r="B269">
        <v>25.14</v>
      </c>
      <c r="C269" t="str">
        <f t="shared" si="8"/>
        <v>Over Weight</v>
      </c>
      <c r="D269">
        <v>6.02</v>
      </c>
      <c r="E269" t="str">
        <f t="shared" si="9"/>
        <v>Prediabetes</v>
      </c>
      <c r="F269" t="s">
        <v>31</v>
      </c>
      <c r="G269" t="s">
        <v>30</v>
      </c>
      <c r="H269" t="s">
        <v>31</v>
      </c>
      <c r="I269">
        <v>1</v>
      </c>
      <c r="J269" t="s">
        <v>31</v>
      </c>
    </row>
    <row r="270" spans="1:10" x14ac:dyDescent="0.25">
      <c r="A270" t="s">
        <v>3936</v>
      </c>
      <c r="B270">
        <v>20.18</v>
      </c>
      <c r="C270" t="str">
        <f t="shared" si="8"/>
        <v>Health Weight</v>
      </c>
      <c r="D270">
        <v>11.19</v>
      </c>
      <c r="E270" t="str">
        <f t="shared" si="9"/>
        <v>Diabetes</v>
      </c>
      <c r="F270" t="s">
        <v>30</v>
      </c>
      <c r="G270" t="s">
        <v>30</v>
      </c>
      <c r="H270" t="s">
        <v>30</v>
      </c>
      <c r="I270">
        <v>0</v>
      </c>
      <c r="J270" t="s">
        <v>31</v>
      </c>
    </row>
    <row r="271" spans="1:10" x14ac:dyDescent="0.25">
      <c r="A271" t="s">
        <v>3937</v>
      </c>
      <c r="B271">
        <v>44.36</v>
      </c>
      <c r="C271" t="str">
        <f t="shared" si="8"/>
        <v>Obesity</v>
      </c>
      <c r="D271">
        <v>5.1100000000000003</v>
      </c>
      <c r="E271" t="str">
        <f t="shared" si="9"/>
        <v>Normal</v>
      </c>
      <c r="F271" t="s">
        <v>30</v>
      </c>
      <c r="G271" t="s">
        <v>30</v>
      </c>
      <c r="H271" t="s">
        <v>30</v>
      </c>
      <c r="I271">
        <v>0</v>
      </c>
      <c r="J271" t="s">
        <v>31</v>
      </c>
    </row>
    <row r="272" spans="1:10" x14ac:dyDescent="0.25">
      <c r="A272" t="s">
        <v>3938</v>
      </c>
      <c r="B272">
        <v>23.82</v>
      </c>
      <c r="C272" t="str">
        <f t="shared" si="8"/>
        <v>Health Weight</v>
      </c>
      <c r="D272">
        <v>10.85</v>
      </c>
      <c r="E272" t="str">
        <f t="shared" si="9"/>
        <v>Diabetes</v>
      </c>
      <c r="F272" t="s">
        <v>31</v>
      </c>
      <c r="G272" t="s">
        <v>30</v>
      </c>
      <c r="H272" t="s">
        <v>30</v>
      </c>
      <c r="I272">
        <v>0</v>
      </c>
      <c r="J272" t="s">
        <v>31</v>
      </c>
    </row>
    <row r="273" spans="1:10" x14ac:dyDescent="0.25">
      <c r="A273" t="s">
        <v>3939</v>
      </c>
      <c r="B273">
        <v>45</v>
      </c>
      <c r="C273" t="str">
        <f t="shared" si="8"/>
        <v>Obesity</v>
      </c>
      <c r="D273">
        <v>5.24</v>
      </c>
      <c r="E273" t="str">
        <f t="shared" si="9"/>
        <v>Normal</v>
      </c>
      <c r="F273" t="s">
        <v>31</v>
      </c>
      <c r="G273" t="s">
        <v>30</v>
      </c>
      <c r="H273" t="s">
        <v>30</v>
      </c>
      <c r="I273">
        <v>1</v>
      </c>
      <c r="J273" t="s">
        <v>31</v>
      </c>
    </row>
    <row r="274" spans="1:10" x14ac:dyDescent="0.25">
      <c r="A274" t="s">
        <v>3940</v>
      </c>
      <c r="B274">
        <v>26.62</v>
      </c>
      <c r="C274" t="str">
        <f t="shared" si="8"/>
        <v>Over Weight</v>
      </c>
      <c r="D274">
        <v>10.08</v>
      </c>
      <c r="E274" t="str">
        <f t="shared" si="9"/>
        <v>Diabetes</v>
      </c>
      <c r="F274" t="s">
        <v>30</v>
      </c>
      <c r="G274" t="s">
        <v>30</v>
      </c>
      <c r="H274" t="s">
        <v>30</v>
      </c>
      <c r="I274">
        <v>0</v>
      </c>
      <c r="J274" t="s">
        <v>31</v>
      </c>
    </row>
    <row r="275" spans="1:10" x14ac:dyDescent="0.25">
      <c r="A275" t="s">
        <v>3941</v>
      </c>
      <c r="B275">
        <v>32.67</v>
      </c>
      <c r="C275" t="str">
        <f t="shared" si="8"/>
        <v>Obesity</v>
      </c>
      <c r="D275">
        <v>10.97</v>
      </c>
      <c r="E275" t="str">
        <f t="shared" si="9"/>
        <v>Diabetes</v>
      </c>
      <c r="F275" t="s">
        <v>31</v>
      </c>
      <c r="G275" t="s">
        <v>30</v>
      </c>
      <c r="H275" t="s">
        <v>30</v>
      </c>
      <c r="I275">
        <v>0</v>
      </c>
      <c r="J275" t="s">
        <v>31</v>
      </c>
    </row>
    <row r="276" spans="1:10" x14ac:dyDescent="0.25">
      <c r="A276" t="s">
        <v>3942</v>
      </c>
      <c r="B276">
        <v>44.44</v>
      </c>
      <c r="C276" t="str">
        <f t="shared" si="8"/>
        <v>Obesity</v>
      </c>
      <c r="D276">
        <v>4.9000000000000004</v>
      </c>
      <c r="E276" t="str">
        <f t="shared" si="9"/>
        <v>Normal</v>
      </c>
      <c r="F276" t="s">
        <v>31</v>
      </c>
      <c r="G276" t="s">
        <v>30</v>
      </c>
      <c r="H276" t="s">
        <v>30</v>
      </c>
      <c r="I276">
        <v>1</v>
      </c>
      <c r="J276" t="s">
        <v>31</v>
      </c>
    </row>
    <row r="277" spans="1:10" x14ac:dyDescent="0.25">
      <c r="A277" t="s">
        <v>3943</v>
      </c>
      <c r="B277">
        <v>28.31</v>
      </c>
      <c r="C277" t="str">
        <f t="shared" si="8"/>
        <v>Over Weight</v>
      </c>
      <c r="D277">
        <v>5.33</v>
      </c>
      <c r="E277" t="str">
        <f t="shared" si="9"/>
        <v>Normal</v>
      </c>
      <c r="F277" t="s">
        <v>30</v>
      </c>
      <c r="G277" t="s">
        <v>30</v>
      </c>
      <c r="H277" t="s">
        <v>30</v>
      </c>
      <c r="I277">
        <v>0</v>
      </c>
      <c r="J277" t="s">
        <v>31</v>
      </c>
    </row>
    <row r="278" spans="1:10" x14ac:dyDescent="0.25">
      <c r="A278" t="s">
        <v>3944</v>
      </c>
      <c r="B278">
        <v>25.05</v>
      </c>
      <c r="C278" t="str">
        <f t="shared" si="8"/>
        <v>Over Weight</v>
      </c>
      <c r="D278">
        <v>4.6100000000000003</v>
      </c>
      <c r="E278" t="str">
        <f t="shared" si="9"/>
        <v>Normal</v>
      </c>
      <c r="F278" t="s">
        <v>30</v>
      </c>
      <c r="G278" t="s">
        <v>30</v>
      </c>
      <c r="H278" t="s">
        <v>30</v>
      </c>
      <c r="I278">
        <v>2</v>
      </c>
      <c r="J278" t="s">
        <v>31</v>
      </c>
    </row>
    <row r="279" spans="1:10" x14ac:dyDescent="0.25">
      <c r="A279" t="s">
        <v>3945</v>
      </c>
      <c r="B279">
        <v>28.34</v>
      </c>
      <c r="C279" t="str">
        <f t="shared" si="8"/>
        <v>Over Weight</v>
      </c>
      <c r="D279">
        <v>8.18</v>
      </c>
      <c r="E279" t="str">
        <f t="shared" si="9"/>
        <v>Diabetes</v>
      </c>
      <c r="F279" t="s">
        <v>30</v>
      </c>
      <c r="G279" t="s">
        <v>30</v>
      </c>
      <c r="H279" t="s">
        <v>30</v>
      </c>
      <c r="I279">
        <v>0</v>
      </c>
      <c r="J279" t="s">
        <v>31</v>
      </c>
    </row>
    <row r="280" spans="1:10" x14ac:dyDescent="0.25">
      <c r="A280" t="s">
        <v>3946</v>
      </c>
      <c r="B280">
        <v>17.765000000000001</v>
      </c>
      <c r="C280" t="str">
        <f t="shared" si="8"/>
        <v>Under Weight</v>
      </c>
      <c r="D280">
        <v>5.62</v>
      </c>
      <c r="E280" t="str">
        <f t="shared" si="9"/>
        <v>Normal</v>
      </c>
      <c r="F280" t="s">
        <v>30</v>
      </c>
      <c r="G280" t="s">
        <v>30</v>
      </c>
      <c r="H280" t="s">
        <v>30</v>
      </c>
      <c r="I280">
        <v>0</v>
      </c>
      <c r="J280" t="s">
        <v>31</v>
      </c>
    </row>
    <row r="281" spans="1:10" x14ac:dyDescent="0.25">
      <c r="A281" t="s">
        <v>3947</v>
      </c>
      <c r="B281">
        <v>36.119999999999997</v>
      </c>
      <c r="C281" t="str">
        <f t="shared" si="8"/>
        <v>Obesity</v>
      </c>
      <c r="D281">
        <v>5.82</v>
      </c>
      <c r="E281" t="str">
        <f t="shared" si="9"/>
        <v>Prediabetes</v>
      </c>
      <c r="F281" t="s">
        <v>30</v>
      </c>
      <c r="G281" t="s">
        <v>30</v>
      </c>
      <c r="H281" t="s">
        <v>30</v>
      </c>
      <c r="I281">
        <v>0</v>
      </c>
      <c r="J281" t="s">
        <v>31</v>
      </c>
    </row>
    <row r="282" spans="1:10" x14ac:dyDescent="0.25">
      <c r="A282" t="s">
        <v>3948</v>
      </c>
      <c r="B282">
        <v>23.19</v>
      </c>
      <c r="C282" t="str">
        <f t="shared" si="8"/>
        <v>Health Weight</v>
      </c>
      <c r="D282">
        <v>7.66</v>
      </c>
      <c r="E282" t="str">
        <f t="shared" si="9"/>
        <v>Diabetes</v>
      </c>
      <c r="F282" t="s">
        <v>30</v>
      </c>
      <c r="G282" t="s">
        <v>30</v>
      </c>
      <c r="H282" t="s">
        <v>30</v>
      </c>
      <c r="I282">
        <v>0</v>
      </c>
      <c r="J282" t="s">
        <v>31</v>
      </c>
    </row>
    <row r="283" spans="1:10" x14ac:dyDescent="0.25">
      <c r="A283" t="s">
        <v>3949</v>
      </c>
      <c r="B283">
        <v>35.99</v>
      </c>
      <c r="C283" t="str">
        <f t="shared" si="8"/>
        <v>Obesity</v>
      </c>
      <c r="D283">
        <v>4.2300000000000004</v>
      </c>
      <c r="E283" t="str">
        <f t="shared" si="9"/>
        <v>Normal</v>
      </c>
      <c r="F283" t="s">
        <v>30</v>
      </c>
      <c r="G283" t="s">
        <v>30</v>
      </c>
      <c r="H283" t="s">
        <v>30</v>
      </c>
      <c r="I283">
        <v>0</v>
      </c>
      <c r="J283" t="s">
        <v>31</v>
      </c>
    </row>
    <row r="284" spans="1:10" x14ac:dyDescent="0.25">
      <c r="A284" t="s">
        <v>3950</v>
      </c>
      <c r="B284">
        <v>30.25</v>
      </c>
      <c r="C284" t="str">
        <f t="shared" si="8"/>
        <v>Obesity</v>
      </c>
      <c r="D284">
        <v>5.58</v>
      </c>
      <c r="E284" t="str">
        <f t="shared" si="9"/>
        <v>Normal</v>
      </c>
      <c r="F284" t="s">
        <v>30</v>
      </c>
      <c r="G284" t="s">
        <v>30</v>
      </c>
      <c r="H284" t="s">
        <v>31</v>
      </c>
      <c r="I284">
        <v>1</v>
      </c>
      <c r="J284" t="s">
        <v>31</v>
      </c>
    </row>
    <row r="285" spans="1:10" x14ac:dyDescent="0.25">
      <c r="A285" t="s">
        <v>3951</v>
      </c>
      <c r="B285">
        <v>26.24</v>
      </c>
      <c r="C285" t="str">
        <f t="shared" si="8"/>
        <v>Over Weight</v>
      </c>
      <c r="D285">
        <v>6.26</v>
      </c>
      <c r="E285" t="str">
        <f t="shared" si="9"/>
        <v>Prediabetes</v>
      </c>
      <c r="F285" t="s">
        <v>31</v>
      </c>
      <c r="G285" t="s">
        <v>30</v>
      </c>
      <c r="H285" t="s">
        <v>30</v>
      </c>
      <c r="I285">
        <v>0</v>
      </c>
      <c r="J285" t="s">
        <v>31</v>
      </c>
    </row>
    <row r="286" spans="1:10" x14ac:dyDescent="0.25">
      <c r="A286" t="s">
        <v>3952</v>
      </c>
      <c r="B286">
        <v>31.36</v>
      </c>
      <c r="C286" t="str">
        <f t="shared" si="8"/>
        <v>Obesity</v>
      </c>
      <c r="D286">
        <v>10.6</v>
      </c>
      <c r="E286" t="str">
        <f t="shared" si="9"/>
        <v>Diabetes</v>
      </c>
      <c r="F286" t="s">
        <v>31</v>
      </c>
      <c r="G286" t="s">
        <v>30</v>
      </c>
      <c r="H286" t="s">
        <v>30</v>
      </c>
      <c r="I286">
        <v>0</v>
      </c>
      <c r="J286" t="s">
        <v>31</v>
      </c>
    </row>
    <row r="287" spans="1:10" x14ac:dyDescent="0.25">
      <c r="A287" t="s">
        <v>3953</v>
      </c>
      <c r="B287">
        <v>25.69</v>
      </c>
      <c r="C287" t="str">
        <f t="shared" si="8"/>
        <v>Over Weight</v>
      </c>
      <c r="D287">
        <v>4.78</v>
      </c>
      <c r="E287" t="str">
        <f t="shared" si="9"/>
        <v>Normal</v>
      </c>
      <c r="F287" t="s">
        <v>31</v>
      </c>
      <c r="G287" t="s">
        <v>30</v>
      </c>
      <c r="H287" t="s">
        <v>30</v>
      </c>
      <c r="I287">
        <v>0</v>
      </c>
      <c r="J287" t="s">
        <v>31</v>
      </c>
    </row>
    <row r="288" spans="1:10" x14ac:dyDescent="0.25">
      <c r="A288" t="s">
        <v>3954</v>
      </c>
      <c r="B288">
        <v>25.46</v>
      </c>
      <c r="C288" t="str">
        <f t="shared" si="8"/>
        <v>Over Weight</v>
      </c>
      <c r="D288">
        <v>6.03</v>
      </c>
      <c r="E288" t="str">
        <f t="shared" si="9"/>
        <v>Prediabetes</v>
      </c>
      <c r="F288" t="s">
        <v>30</v>
      </c>
      <c r="G288" t="s">
        <v>30</v>
      </c>
      <c r="H288" t="s">
        <v>30</v>
      </c>
      <c r="I288">
        <v>2</v>
      </c>
      <c r="J288" t="s">
        <v>31</v>
      </c>
    </row>
    <row r="289" spans="1:10" x14ac:dyDescent="0.25">
      <c r="A289" t="s">
        <v>3955</v>
      </c>
      <c r="B289">
        <v>31.83</v>
      </c>
      <c r="C289" t="str">
        <f t="shared" si="8"/>
        <v>Obesity</v>
      </c>
      <c r="D289">
        <v>11.55</v>
      </c>
      <c r="E289" t="str">
        <f t="shared" si="9"/>
        <v>Diabetes</v>
      </c>
      <c r="F289" t="s">
        <v>31</v>
      </c>
      <c r="G289" t="s">
        <v>30</v>
      </c>
      <c r="H289" t="s">
        <v>30</v>
      </c>
      <c r="I289">
        <v>1</v>
      </c>
      <c r="J289" t="s">
        <v>31</v>
      </c>
    </row>
    <row r="290" spans="1:10" x14ac:dyDescent="0.25">
      <c r="A290" t="s">
        <v>3956</v>
      </c>
      <c r="B290">
        <v>24.43</v>
      </c>
      <c r="C290" t="str">
        <f t="shared" si="8"/>
        <v>Health Weight</v>
      </c>
      <c r="D290">
        <v>7.59</v>
      </c>
      <c r="E290" t="str">
        <f t="shared" si="9"/>
        <v>Diabetes</v>
      </c>
      <c r="F290" t="s">
        <v>31</v>
      </c>
      <c r="G290" t="s">
        <v>30</v>
      </c>
      <c r="H290" t="s">
        <v>30</v>
      </c>
      <c r="I290">
        <v>1</v>
      </c>
      <c r="J290" t="s">
        <v>31</v>
      </c>
    </row>
    <row r="291" spans="1:10" x14ac:dyDescent="0.25">
      <c r="A291" t="s">
        <v>3957</v>
      </c>
      <c r="B291">
        <v>41.9</v>
      </c>
      <c r="C291" t="str">
        <f t="shared" si="8"/>
        <v>Obesity</v>
      </c>
      <c r="D291">
        <v>4.26</v>
      </c>
      <c r="E291" t="str">
        <f t="shared" si="9"/>
        <v>Normal</v>
      </c>
      <c r="F291" t="s">
        <v>30</v>
      </c>
      <c r="G291" t="s">
        <v>30</v>
      </c>
      <c r="H291" t="s">
        <v>30</v>
      </c>
      <c r="I291">
        <v>0</v>
      </c>
      <c r="J291" t="s">
        <v>31</v>
      </c>
    </row>
    <row r="292" spans="1:10" x14ac:dyDescent="0.25">
      <c r="A292" t="s">
        <v>3958</v>
      </c>
      <c r="B292">
        <v>22.88</v>
      </c>
      <c r="C292" t="str">
        <f t="shared" si="8"/>
        <v>Health Weight</v>
      </c>
      <c r="D292">
        <v>5.9</v>
      </c>
      <c r="E292" t="str">
        <f t="shared" si="9"/>
        <v>Prediabetes</v>
      </c>
      <c r="F292" t="s">
        <v>31</v>
      </c>
      <c r="G292" t="s">
        <v>30</v>
      </c>
      <c r="H292" t="s">
        <v>31</v>
      </c>
      <c r="I292">
        <v>1</v>
      </c>
      <c r="J292" t="s">
        <v>31</v>
      </c>
    </row>
    <row r="293" spans="1:10" x14ac:dyDescent="0.25">
      <c r="A293" t="s">
        <v>3959</v>
      </c>
      <c r="B293">
        <v>29.734999999999999</v>
      </c>
      <c r="C293" t="str">
        <f t="shared" si="8"/>
        <v>Over Weight</v>
      </c>
      <c r="D293">
        <v>7.79</v>
      </c>
      <c r="E293" t="str">
        <f t="shared" si="9"/>
        <v>Diabetes</v>
      </c>
      <c r="F293" t="s">
        <v>30</v>
      </c>
      <c r="G293" t="s">
        <v>30</v>
      </c>
      <c r="H293" t="s">
        <v>30</v>
      </c>
      <c r="I293">
        <v>0</v>
      </c>
      <c r="J293" t="s">
        <v>30</v>
      </c>
    </row>
    <row r="294" spans="1:10" x14ac:dyDescent="0.25">
      <c r="A294" t="s">
        <v>3960</v>
      </c>
      <c r="B294">
        <v>40.74</v>
      </c>
      <c r="C294" t="str">
        <f t="shared" si="8"/>
        <v>Obesity</v>
      </c>
      <c r="D294">
        <v>5.28</v>
      </c>
      <c r="E294" t="str">
        <f t="shared" si="9"/>
        <v>Normal</v>
      </c>
      <c r="F294" t="s">
        <v>30</v>
      </c>
      <c r="G294" t="s">
        <v>30</v>
      </c>
      <c r="H294" t="s">
        <v>31</v>
      </c>
      <c r="I294">
        <v>1</v>
      </c>
      <c r="J294" t="s">
        <v>31</v>
      </c>
    </row>
    <row r="295" spans="1:10" x14ac:dyDescent="0.25">
      <c r="A295" t="s">
        <v>3961</v>
      </c>
      <c r="B295">
        <v>24.14</v>
      </c>
      <c r="C295" t="str">
        <f t="shared" si="8"/>
        <v>Health Weight</v>
      </c>
      <c r="D295">
        <v>5.87</v>
      </c>
      <c r="E295" t="str">
        <f t="shared" si="9"/>
        <v>Prediabetes</v>
      </c>
      <c r="F295" t="s">
        <v>30</v>
      </c>
      <c r="G295" t="s">
        <v>30</v>
      </c>
      <c r="H295" t="s">
        <v>30</v>
      </c>
      <c r="I295">
        <v>2</v>
      </c>
      <c r="J295" t="s">
        <v>31</v>
      </c>
    </row>
    <row r="296" spans="1:10" x14ac:dyDescent="0.25">
      <c r="A296" t="s">
        <v>3962</v>
      </c>
      <c r="B296">
        <v>25.15</v>
      </c>
      <c r="C296" t="str">
        <f t="shared" si="8"/>
        <v>Over Weight</v>
      </c>
      <c r="D296">
        <v>9.08</v>
      </c>
      <c r="E296" t="str">
        <f t="shared" si="9"/>
        <v>Diabetes</v>
      </c>
      <c r="F296" t="s">
        <v>31</v>
      </c>
      <c r="G296" t="s">
        <v>30</v>
      </c>
      <c r="H296" t="s">
        <v>30</v>
      </c>
      <c r="I296">
        <v>1</v>
      </c>
      <c r="J296" t="s">
        <v>31</v>
      </c>
    </row>
    <row r="297" spans="1:10" x14ac:dyDescent="0.25">
      <c r="A297" t="s">
        <v>3963</v>
      </c>
      <c r="B297">
        <v>28.71</v>
      </c>
      <c r="C297" t="str">
        <f t="shared" si="8"/>
        <v>Over Weight</v>
      </c>
      <c r="D297">
        <v>5.2</v>
      </c>
      <c r="E297" t="str">
        <f t="shared" si="9"/>
        <v>Normal</v>
      </c>
      <c r="F297" t="s">
        <v>30</v>
      </c>
      <c r="G297" t="s">
        <v>30</v>
      </c>
      <c r="H297" t="s">
        <v>30</v>
      </c>
      <c r="I297">
        <v>1</v>
      </c>
      <c r="J297" t="s">
        <v>31</v>
      </c>
    </row>
    <row r="298" spans="1:10" x14ac:dyDescent="0.25">
      <c r="A298" t="s">
        <v>3964</v>
      </c>
      <c r="B298">
        <v>23</v>
      </c>
      <c r="C298" t="str">
        <f t="shared" si="8"/>
        <v>Health Weight</v>
      </c>
      <c r="D298">
        <v>5.48</v>
      </c>
      <c r="E298" t="str">
        <f t="shared" si="9"/>
        <v>Normal</v>
      </c>
      <c r="F298" t="s">
        <v>30</v>
      </c>
      <c r="G298" t="s">
        <v>30</v>
      </c>
      <c r="H298" t="s">
        <v>30</v>
      </c>
      <c r="I298">
        <v>0</v>
      </c>
      <c r="J298" t="s">
        <v>31</v>
      </c>
    </row>
    <row r="299" spans="1:10" x14ac:dyDescent="0.25">
      <c r="A299" t="s">
        <v>3965</v>
      </c>
      <c r="B299">
        <v>36.86</v>
      </c>
      <c r="C299" t="str">
        <f t="shared" si="8"/>
        <v>Obesity</v>
      </c>
      <c r="D299">
        <v>11.95</v>
      </c>
      <c r="E299" t="str">
        <f t="shared" si="9"/>
        <v>Diabetes</v>
      </c>
      <c r="F299" t="s">
        <v>30</v>
      </c>
      <c r="G299" t="s">
        <v>30</v>
      </c>
      <c r="H299" t="s">
        <v>30</v>
      </c>
      <c r="I299">
        <v>0</v>
      </c>
      <c r="J299" t="s">
        <v>30</v>
      </c>
    </row>
    <row r="300" spans="1:10" x14ac:dyDescent="0.25">
      <c r="A300" t="s">
        <v>3966</v>
      </c>
      <c r="B300">
        <v>24.25</v>
      </c>
      <c r="C300" t="str">
        <f t="shared" si="8"/>
        <v>Health Weight</v>
      </c>
      <c r="D300">
        <v>8.6999999999999993</v>
      </c>
      <c r="E300" t="str">
        <f t="shared" si="9"/>
        <v>Diabetes</v>
      </c>
      <c r="F300" t="s">
        <v>31</v>
      </c>
      <c r="G300" t="s">
        <v>30</v>
      </c>
      <c r="H300" t="s">
        <v>30</v>
      </c>
      <c r="I300">
        <v>1</v>
      </c>
      <c r="J300" t="s">
        <v>31</v>
      </c>
    </row>
    <row r="301" spans="1:10" x14ac:dyDescent="0.25">
      <c r="A301" t="s">
        <v>3967</v>
      </c>
      <c r="B301">
        <v>23.85</v>
      </c>
      <c r="C301" t="str">
        <f t="shared" si="8"/>
        <v>Health Weight</v>
      </c>
      <c r="D301">
        <v>7.84</v>
      </c>
      <c r="E301" t="str">
        <f t="shared" si="9"/>
        <v>Diabetes</v>
      </c>
      <c r="F301" t="s">
        <v>30</v>
      </c>
      <c r="G301" t="s">
        <v>30</v>
      </c>
      <c r="H301" t="s">
        <v>30</v>
      </c>
      <c r="I301">
        <v>0</v>
      </c>
      <c r="J301" t="s">
        <v>31</v>
      </c>
    </row>
    <row r="302" spans="1:10" x14ac:dyDescent="0.25">
      <c r="A302" t="s">
        <v>3968</v>
      </c>
      <c r="B302">
        <v>40.020000000000003</v>
      </c>
      <c r="C302" t="str">
        <f t="shared" si="8"/>
        <v>Obesity</v>
      </c>
      <c r="D302">
        <v>5.19</v>
      </c>
      <c r="E302" t="str">
        <f t="shared" si="9"/>
        <v>Normal</v>
      </c>
      <c r="F302" t="s">
        <v>31</v>
      </c>
      <c r="G302" t="s">
        <v>30</v>
      </c>
      <c r="H302" t="s">
        <v>30</v>
      </c>
      <c r="I302">
        <v>1</v>
      </c>
      <c r="J302" t="s">
        <v>31</v>
      </c>
    </row>
    <row r="303" spans="1:10" x14ac:dyDescent="0.25">
      <c r="A303" t="s">
        <v>3969</v>
      </c>
      <c r="B303">
        <v>19.170000000000002</v>
      </c>
      <c r="C303" t="str">
        <f t="shared" si="8"/>
        <v>Health Weight</v>
      </c>
      <c r="D303">
        <v>8.41</v>
      </c>
      <c r="E303" t="str">
        <f t="shared" si="9"/>
        <v>Diabetes</v>
      </c>
      <c r="F303" t="s">
        <v>30</v>
      </c>
      <c r="G303" t="s">
        <v>30</v>
      </c>
      <c r="H303" t="s">
        <v>30</v>
      </c>
      <c r="I303">
        <v>0</v>
      </c>
      <c r="J303" t="s">
        <v>31</v>
      </c>
    </row>
    <row r="304" spans="1:10" x14ac:dyDescent="0.25">
      <c r="A304" t="s">
        <v>3970</v>
      </c>
      <c r="B304">
        <v>43.53</v>
      </c>
      <c r="C304" t="str">
        <f t="shared" si="8"/>
        <v>Obesity</v>
      </c>
      <c r="D304">
        <v>5.86</v>
      </c>
      <c r="E304" t="str">
        <f t="shared" si="9"/>
        <v>Prediabetes</v>
      </c>
      <c r="F304" t="s">
        <v>31</v>
      </c>
      <c r="G304" t="s">
        <v>31</v>
      </c>
      <c r="H304" t="s">
        <v>30</v>
      </c>
      <c r="I304">
        <v>2</v>
      </c>
      <c r="J304" t="s">
        <v>31</v>
      </c>
    </row>
    <row r="305" spans="1:10" x14ac:dyDescent="0.25">
      <c r="A305" t="s">
        <v>3971</v>
      </c>
      <c r="B305">
        <v>46.06</v>
      </c>
      <c r="C305" t="str">
        <f t="shared" si="8"/>
        <v>Obesity</v>
      </c>
      <c r="D305">
        <v>4.18</v>
      </c>
      <c r="E305" t="str">
        <f t="shared" si="9"/>
        <v>Normal</v>
      </c>
      <c r="F305" t="s">
        <v>30</v>
      </c>
      <c r="G305" t="s">
        <v>31</v>
      </c>
      <c r="H305" t="s">
        <v>30</v>
      </c>
      <c r="I305">
        <v>1</v>
      </c>
      <c r="J305" t="s">
        <v>31</v>
      </c>
    </row>
    <row r="306" spans="1:10" x14ac:dyDescent="0.25">
      <c r="A306" t="s">
        <v>3972</v>
      </c>
      <c r="B306">
        <v>29.92</v>
      </c>
      <c r="C306" t="str">
        <f t="shared" si="8"/>
        <v>Obesity</v>
      </c>
      <c r="D306">
        <v>11.99</v>
      </c>
      <c r="E306" t="str">
        <f t="shared" si="9"/>
        <v>Diabetes</v>
      </c>
      <c r="F306" t="s">
        <v>31</v>
      </c>
      <c r="G306" t="s">
        <v>30</v>
      </c>
      <c r="H306" t="s">
        <v>30</v>
      </c>
      <c r="I306">
        <v>2</v>
      </c>
      <c r="J306" t="s">
        <v>31</v>
      </c>
    </row>
    <row r="307" spans="1:10" x14ac:dyDescent="0.25">
      <c r="A307" t="s">
        <v>3973</v>
      </c>
      <c r="B307">
        <v>28.46</v>
      </c>
      <c r="C307" t="str">
        <f t="shared" si="8"/>
        <v>Over Weight</v>
      </c>
      <c r="D307">
        <v>4.8499999999999996</v>
      </c>
      <c r="E307" t="str">
        <f t="shared" si="9"/>
        <v>Normal</v>
      </c>
      <c r="F307" t="s">
        <v>31</v>
      </c>
      <c r="G307" t="s">
        <v>30</v>
      </c>
      <c r="H307" t="s">
        <v>30</v>
      </c>
      <c r="I307">
        <v>1</v>
      </c>
      <c r="J307" t="s">
        <v>31</v>
      </c>
    </row>
    <row r="308" spans="1:10" x14ac:dyDescent="0.25">
      <c r="A308" t="s">
        <v>3974</v>
      </c>
      <c r="B308">
        <v>24.56</v>
      </c>
      <c r="C308" t="str">
        <f t="shared" si="8"/>
        <v>Health Weight</v>
      </c>
      <c r="D308">
        <v>6.18</v>
      </c>
      <c r="E308" t="str">
        <f t="shared" si="9"/>
        <v>Prediabetes</v>
      </c>
      <c r="F308" t="s">
        <v>31</v>
      </c>
      <c r="G308" t="s">
        <v>30</v>
      </c>
      <c r="H308" t="s">
        <v>31</v>
      </c>
      <c r="I308">
        <v>1</v>
      </c>
      <c r="J308" t="s">
        <v>31</v>
      </c>
    </row>
    <row r="309" spans="1:10" x14ac:dyDescent="0.25">
      <c r="A309" t="s">
        <v>3975</v>
      </c>
      <c r="B309">
        <v>41.19</v>
      </c>
      <c r="C309" t="str">
        <f t="shared" si="8"/>
        <v>Obesity</v>
      </c>
      <c r="D309">
        <v>6.37</v>
      </c>
      <c r="E309" t="str">
        <f t="shared" si="9"/>
        <v>Prediabetes</v>
      </c>
      <c r="F309" t="s">
        <v>30</v>
      </c>
      <c r="G309" t="s">
        <v>30</v>
      </c>
      <c r="H309" t="s">
        <v>30</v>
      </c>
      <c r="I309">
        <v>0</v>
      </c>
      <c r="J309" t="s">
        <v>31</v>
      </c>
    </row>
    <row r="310" spans="1:10" x14ac:dyDescent="0.25">
      <c r="A310" t="s">
        <v>3976</v>
      </c>
      <c r="B310">
        <v>18.63</v>
      </c>
      <c r="C310" t="str">
        <f t="shared" si="8"/>
        <v>Health Weight</v>
      </c>
      <c r="D310">
        <v>9.81</v>
      </c>
      <c r="E310" t="str">
        <f t="shared" si="9"/>
        <v>Diabetes</v>
      </c>
      <c r="F310" t="s">
        <v>31</v>
      </c>
      <c r="G310" t="s">
        <v>30</v>
      </c>
      <c r="H310" t="s">
        <v>30</v>
      </c>
      <c r="I310">
        <v>2</v>
      </c>
      <c r="J310" t="s">
        <v>31</v>
      </c>
    </row>
    <row r="311" spans="1:10" x14ac:dyDescent="0.25">
      <c r="A311" t="s">
        <v>3977</v>
      </c>
      <c r="B311">
        <v>26.26</v>
      </c>
      <c r="C311" t="str">
        <f t="shared" si="8"/>
        <v>Over Weight</v>
      </c>
      <c r="D311">
        <v>11.8</v>
      </c>
      <c r="E311" t="str">
        <f t="shared" si="9"/>
        <v>Diabetes</v>
      </c>
      <c r="F311" t="s">
        <v>31</v>
      </c>
      <c r="G311" t="s">
        <v>30</v>
      </c>
      <c r="H311" t="s">
        <v>30</v>
      </c>
      <c r="I311">
        <v>1</v>
      </c>
      <c r="J311" t="s">
        <v>31</v>
      </c>
    </row>
    <row r="312" spans="1:10" x14ac:dyDescent="0.25">
      <c r="A312" t="s">
        <v>3978</v>
      </c>
      <c r="B312">
        <v>22.37</v>
      </c>
      <c r="C312" t="str">
        <f t="shared" si="8"/>
        <v>Health Weight</v>
      </c>
      <c r="D312">
        <v>5.86</v>
      </c>
      <c r="E312" t="str">
        <f t="shared" si="9"/>
        <v>Prediabetes</v>
      </c>
      <c r="F312" t="s">
        <v>31</v>
      </c>
      <c r="G312" t="s">
        <v>30</v>
      </c>
      <c r="H312" t="s">
        <v>31</v>
      </c>
      <c r="I312">
        <v>1</v>
      </c>
      <c r="J312" t="s">
        <v>31</v>
      </c>
    </row>
    <row r="313" spans="1:10" x14ac:dyDescent="0.25">
      <c r="A313" t="s">
        <v>3979</v>
      </c>
      <c r="B313">
        <v>39.619999999999997</v>
      </c>
      <c r="C313" t="str">
        <f t="shared" si="8"/>
        <v>Obesity</v>
      </c>
      <c r="D313">
        <v>4.28</v>
      </c>
      <c r="E313" t="str">
        <f t="shared" si="9"/>
        <v>Normal</v>
      </c>
      <c r="F313" t="s">
        <v>30</v>
      </c>
      <c r="G313" t="s">
        <v>30</v>
      </c>
      <c r="H313" t="s">
        <v>30</v>
      </c>
      <c r="I313">
        <v>1</v>
      </c>
      <c r="J313" t="s">
        <v>31</v>
      </c>
    </row>
    <row r="314" spans="1:10" x14ac:dyDescent="0.25">
      <c r="A314" t="s">
        <v>3981</v>
      </c>
      <c r="B314">
        <v>18.329999999999998</v>
      </c>
      <c r="C314" t="str">
        <f t="shared" si="8"/>
        <v>Under Weight</v>
      </c>
      <c r="D314">
        <v>4.16</v>
      </c>
      <c r="E314" t="str">
        <f t="shared" si="9"/>
        <v>Normal</v>
      </c>
      <c r="F314" t="s">
        <v>31</v>
      </c>
      <c r="G314" t="s">
        <v>30</v>
      </c>
      <c r="H314" t="s">
        <v>30</v>
      </c>
      <c r="I314">
        <v>0</v>
      </c>
      <c r="J314" t="s">
        <v>31</v>
      </c>
    </row>
    <row r="315" spans="1:10" x14ac:dyDescent="0.25">
      <c r="A315" t="s">
        <v>3982</v>
      </c>
      <c r="B315">
        <v>17.11</v>
      </c>
      <c r="C315" t="str">
        <f t="shared" si="8"/>
        <v>Under Weight</v>
      </c>
      <c r="D315">
        <v>4.9800000000000004</v>
      </c>
      <c r="E315" t="str">
        <f t="shared" si="9"/>
        <v>Normal</v>
      </c>
      <c r="F315" t="s">
        <v>31</v>
      </c>
      <c r="G315" t="s">
        <v>30</v>
      </c>
      <c r="H315" t="s">
        <v>31</v>
      </c>
      <c r="I315">
        <v>1</v>
      </c>
      <c r="J315" t="s">
        <v>31</v>
      </c>
    </row>
    <row r="316" spans="1:10" x14ac:dyDescent="0.25">
      <c r="A316" t="s">
        <v>3983</v>
      </c>
      <c r="B316">
        <v>43.5</v>
      </c>
      <c r="C316" t="str">
        <f t="shared" si="8"/>
        <v>Obesity</v>
      </c>
      <c r="D316">
        <v>6.38</v>
      </c>
      <c r="E316" t="str">
        <f t="shared" si="9"/>
        <v>Prediabetes</v>
      </c>
      <c r="F316" t="s">
        <v>30</v>
      </c>
      <c r="G316" t="s">
        <v>31</v>
      </c>
      <c r="H316" t="s">
        <v>30</v>
      </c>
      <c r="I316">
        <v>1</v>
      </c>
      <c r="J316" t="s">
        <v>31</v>
      </c>
    </row>
    <row r="317" spans="1:10" x14ac:dyDescent="0.25">
      <c r="A317" t="s">
        <v>3984</v>
      </c>
      <c r="B317">
        <v>25.364999999999998</v>
      </c>
      <c r="C317" t="str">
        <f t="shared" si="8"/>
        <v>Over Weight</v>
      </c>
      <c r="D317">
        <v>5.19</v>
      </c>
      <c r="E317" t="str">
        <f t="shared" si="9"/>
        <v>Normal</v>
      </c>
      <c r="F317" t="s">
        <v>30</v>
      </c>
      <c r="G317" t="s">
        <v>30</v>
      </c>
      <c r="H317" t="s">
        <v>30</v>
      </c>
      <c r="I317">
        <v>2</v>
      </c>
      <c r="J317" t="s">
        <v>30</v>
      </c>
    </row>
    <row r="318" spans="1:10" x14ac:dyDescent="0.25">
      <c r="A318" t="s">
        <v>3985</v>
      </c>
      <c r="B318">
        <v>28.594999999999999</v>
      </c>
      <c r="C318" t="str">
        <f t="shared" si="8"/>
        <v>Over Weight</v>
      </c>
      <c r="D318">
        <v>10.210000000000001</v>
      </c>
      <c r="E318" t="str">
        <f t="shared" si="9"/>
        <v>Diabetes</v>
      </c>
      <c r="F318" t="s">
        <v>30</v>
      </c>
      <c r="G318" t="s">
        <v>30</v>
      </c>
      <c r="H318" t="s">
        <v>30</v>
      </c>
      <c r="I318">
        <v>0</v>
      </c>
      <c r="J318" t="s">
        <v>30</v>
      </c>
    </row>
    <row r="319" spans="1:10" x14ac:dyDescent="0.25">
      <c r="A319" t="s">
        <v>3986</v>
      </c>
      <c r="B319">
        <v>29.83</v>
      </c>
      <c r="C319" t="str">
        <f t="shared" si="8"/>
        <v>Over Weight</v>
      </c>
      <c r="D319">
        <v>9.6999999999999993</v>
      </c>
      <c r="E319" t="str">
        <f t="shared" si="9"/>
        <v>Diabetes</v>
      </c>
      <c r="F319" t="s">
        <v>31</v>
      </c>
      <c r="G319" t="s">
        <v>30</v>
      </c>
      <c r="H319" t="s">
        <v>31</v>
      </c>
      <c r="I319">
        <v>1</v>
      </c>
      <c r="J319" t="s">
        <v>31</v>
      </c>
    </row>
    <row r="320" spans="1:10" x14ac:dyDescent="0.25">
      <c r="A320" t="s">
        <v>3987</v>
      </c>
      <c r="B320">
        <v>24.7</v>
      </c>
      <c r="C320" t="str">
        <f t="shared" si="8"/>
        <v>Health Weight</v>
      </c>
      <c r="D320">
        <v>10.25</v>
      </c>
      <c r="E320" t="str">
        <f t="shared" si="9"/>
        <v>Diabetes</v>
      </c>
      <c r="F320" t="s">
        <v>30</v>
      </c>
      <c r="G320" t="s">
        <v>30</v>
      </c>
      <c r="H320" t="s">
        <v>30</v>
      </c>
      <c r="I320">
        <v>3</v>
      </c>
      <c r="J320" t="s">
        <v>30</v>
      </c>
    </row>
    <row r="321" spans="1:10" x14ac:dyDescent="0.25">
      <c r="A321" t="s">
        <v>3988</v>
      </c>
      <c r="B321">
        <v>17.940000000000001</v>
      </c>
      <c r="C321" t="str">
        <f t="shared" si="8"/>
        <v>Under Weight</v>
      </c>
      <c r="D321">
        <v>9.77</v>
      </c>
      <c r="E321" t="str">
        <f t="shared" si="9"/>
        <v>Diabetes</v>
      </c>
      <c r="F321" t="s">
        <v>30</v>
      </c>
      <c r="G321" t="s">
        <v>30</v>
      </c>
      <c r="H321" t="s">
        <v>30</v>
      </c>
      <c r="I321">
        <v>0</v>
      </c>
      <c r="J321" t="s">
        <v>31</v>
      </c>
    </row>
    <row r="322" spans="1:10" x14ac:dyDescent="0.25">
      <c r="A322" t="s">
        <v>3989</v>
      </c>
      <c r="B322">
        <v>21.08</v>
      </c>
      <c r="C322" t="str">
        <f t="shared" ref="C322:C385" si="10">IF(B322&lt;18.5, "Under Weight",IF(B322&lt;24.9, "Health Weight", IF(B322&lt;29.9, "Over Weight", "Obesity")))</f>
        <v>Health Weight</v>
      </c>
      <c r="D322">
        <v>4.83</v>
      </c>
      <c r="E322" t="str">
        <f t="shared" ref="E322:E385" si="11">IF(D322&lt;5.7,"Normal",IF(D322&lt;6.4,"Prediabetes","Diabetes"))</f>
        <v>Normal</v>
      </c>
      <c r="F322" t="s">
        <v>30</v>
      </c>
      <c r="G322" t="s">
        <v>30</v>
      </c>
      <c r="H322" t="s">
        <v>31</v>
      </c>
      <c r="I322">
        <v>1</v>
      </c>
      <c r="J322" t="s">
        <v>31</v>
      </c>
    </row>
    <row r="323" spans="1:10" x14ac:dyDescent="0.25">
      <c r="A323" t="s">
        <v>3990</v>
      </c>
      <c r="B323">
        <v>37.715000000000003</v>
      </c>
      <c r="C323" t="str">
        <f t="shared" si="10"/>
        <v>Obesity</v>
      </c>
      <c r="D323">
        <v>10.86</v>
      </c>
      <c r="E323" t="str">
        <f t="shared" si="11"/>
        <v>Diabetes</v>
      </c>
      <c r="F323" t="s">
        <v>31</v>
      </c>
      <c r="G323" t="s">
        <v>30</v>
      </c>
      <c r="H323" t="s">
        <v>30</v>
      </c>
      <c r="I323">
        <v>0</v>
      </c>
      <c r="J323" t="s">
        <v>30</v>
      </c>
    </row>
    <row r="324" spans="1:10" x14ac:dyDescent="0.25">
      <c r="A324" t="s">
        <v>3991</v>
      </c>
      <c r="B324">
        <v>22.39</v>
      </c>
      <c r="C324" t="str">
        <f t="shared" si="10"/>
        <v>Health Weight</v>
      </c>
      <c r="D324">
        <v>9.5299999999999994</v>
      </c>
      <c r="E324" t="str">
        <f t="shared" si="11"/>
        <v>Diabetes</v>
      </c>
      <c r="F324" t="s">
        <v>31</v>
      </c>
      <c r="G324" t="s">
        <v>30</v>
      </c>
      <c r="H324" t="s">
        <v>30</v>
      </c>
      <c r="I324">
        <v>0</v>
      </c>
      <c r="J324" t="s">
        <v>31</v>
      </c>
    </row>
    <row r="325" spans="1:10" x14ac:dyDescent="0.25">
      <c r="A325" t="s">
        <v>3992</v>
      </c>
      <c r="B325">
        <v>28.78</v>
      </c>
      <c r="C325" t="str">
        <f t="shared" si="10"/>
        <v>Over Weight</v>
      </c>
      <c r="D325">
        <v>5.68</v>
      </c>
      <c r="E325" t="str">
        <f t="shared" si="11"/>
        <v>Normal</v>
      </c>
      <c r="F325" t="s">
        <v>30</v>
      </c>
      <c r="G325" t="s">
        <v>30</v>
      </c>
      <c r="H325" t="s">
        <v>30</v>
      </c>
      <c r="I325">
        <v>0</v>
      </c>
      <c r="J325" t="s">
        <v>31</v>
      </c>
    </row>
    <row r="326" spans="1:10" x14ac:dyDescent="0.25">
      <c r="A326" t="s">
        <v>3993</v>
      </c>
      <c r="B326">
        <v>18.329999999999998</v>
      </c>
      <c r="C326" t="str">
        <f t="shared" si="10"/>
        <v>Under Weight</v>
      </c>
      <c r="D326">
        <v>5.57</v>
      </c>
      <c r="E326" t="str">
        <f t="shared" si="11"/>
        <v>Normal</v>
      </c>
      <c r="F326" t="s">
        <v>31</v>
      </c>
      <c r="G326" t="s">
        <v>30</v>
      </c>
      <c r="H326" t="s">
        <v>30</v>
      </c>
      <c r="I326">
        <v>0</v>
      </c>
      <c r="J326" t="s">
        <v>31</v>
      </c>
    </row>
    <row r="327" spans="1:10" x14ac:dyDescent="0.25">
      <c r="A327" t="s">
        <v>3994</v>
      </c>
      <c r="B327">
        <v>26.39</v>
      </c>
      <c r="C327" t="str">
        <f t="shared" si="10"/>
        <v>Over Weight</v>
      </c>
      <c r="D327">
        <v>4.58</v>
      </c>
      <c r="E327" t="str">
        <f t="shared" si="11"/>
        <v>Normal</v>
      </c>
      <c r="F327" t="s">
        <v>31</v>
      </c>
      <c r="G327" t="s">
        <v>30</v>
      </c>
      <c r="H327" t="s">
        <v>30</v>
      </c>
      <c r="I327">
        <v>1</v>
      </c>
      <c r="J327" t="s">
        <v>31</v>
      </c>
    </row>
    <row r="328" spans="1:10" x14ac:dyDescent="0.25">
      <c r="A328" t="s">
        <v>3995</v>
      </c>
      <c r="B328">
        <v>19.260000000000002</v>
      </c>
      <c r="C328" t="str">
        <f t="shared" si="10"/>
        <v>Health Weight</v>
      </c>
      <c r="D328">
        <v>8.9600000000000009</v>
      </c>
      <c r="E328" t="str">
        <f t="shared" si="11"/>
        <v>Diabetes</v>
      </c>
      <c r="F328" t="s">
        <v>31</v>
      </c>
      <c r="G328" t="s">
        <v>30</v>
      </c>
      <c r="H328" t="s">
        <v>30</v>
      </c>
      <c r="I328">
        <v>1</v>
      </c>
      <c r="J328" t="s">
        <v>31</v>
      </c>
    </row>
    <row r="329" spans="1:10" x14ac:dyDescent="0.25">
      <c r="A329" t="s">
        <v>3996</v>
      </c>
      <c r="B329">
        <v>26.92</v>
      </c>
      <c r="C329" t="str">
        <f t="shared" si="10"/>
        <v>Over Weight</v>
      </c>
      <c r="D329">
        <v>6.09</v>
      </c>
      <c r="E329" t="str">
        <f t="shared" si="11"/>
        <v>Prediabetes</v>
      </c>
      <c r="F329" t="s">
        <v>30</v>
      </c>
      <c r="G329" t="s">
        <v>30</v>
      </c>
      <c r="H329" t="s">
        <v>30</v>
      </c>
      <c r="I329">
        <v>0</v>
      </c>
      <c r="J329" t="s">
        <v>31</v>
      </c>
    </row>
    <row r="330" spans="1:10" x14ac:dyDescent="0.25">
      <c r="A330" t="s">
        <v>3997</v>
      </c>
      <c r="B330">
        <v>19.73</v>
      </c>
      <c r="C330" t="str">
        <f t="shared" si="10"/>
        <v>Health Weight</v>
      </c>
      <c r="D330">
        <v>4.3600000000000003</v>
      </c>
      <c r="E330" t="str">
        <f t="shared" si="11"/>
        <v>Normal</v>
      </c>
      <c r="F330" t="s">
        <v>30</v>
      </c>
      <c r="G330" t="s">
        <v>30</v>
      </c>
      <c r="H330" t="s">
        <v>30</v>
      </c>
      <c r="I330">
        <v>0</v>
      </c>
      <c r="J330" t="s">
        <v>31</v>
      </c>
    </row>
    <row r="331" spans="1:10" x14ac:dyDescent="0.25">
      <c r="A331" t="s">
        <v>3998</v>
      </c>
      <c r="B331">
        <v>23.56</v>
      </c>
      <c r="C331" t="str">
        <f t="shared" si="10"/>
        <v>Health Weight</v>
      </c>
      <c r="D331">
        <v>11.74</v>
      </c>
      <c r="E331" t="str">
        <f t="shared" si="11"/>
        <v>Diabetes</v>
      </c>
      <c r="F331" t="s">
        <v>31</v>
      </c>
      <c r="G331" t="s">
        <v>30</v>
      </c>
      <c r="H331" t="s">
        <v>30</v>
      </c>
      <c r="I331">
        <v>0</v>
      </c>
      <c r="J331" t="s">
        <v>31</v>
      </c>
    </row>
    <row r="332" spans="1:10" x14ac:dyDescent="0.25">
      <c r="A332" t="s">
        <v>3999</v>
      </c>
      <c r="B332">
        <v>37.67</v>
      </c>
      <c r="C332" t="str">
        <f t="shared" si="10"/>
        <v>Obesity</v>
      </c>
      <c r="D332">
        <v>5.89</v>
      </c>
      <c r="E332" t="str">
        <f t="shared" si="11"/>
        <v>Prediabetes</v>
      </c>
      <c r="F332" t="s">
        <v>30</v>
      </c>
      <c r="G332" t="s">
        <v>30</v>
      </c>
      <c r="H332" t="s">
        <v>30</v>
      </c>
      <c r="I332">
        <v>1</v>
      </c>
      <c r="J332" t="s">
        <v>31</v>
      </c>
    </row>
    <row r="333" spans="1:10" x14ac:dyDescent="0.25">
      <c r="A333" t="s">
        <v>4000</v>
      </c>
      <c r="B333">
        <v>18.73</v>
      </c>
      <c r="C333" t="str">
        <f t="shared" si="10"/>
        <v>Health Weight</v>
      </c>
      <c r="D333">
        <v>10.64</v>
      </c>
      <c r="E333" t="str">
        <f t="shared" si="11"/>
        <v>Diabetes</v>
      </c>
      <c r="F333" t="s">
        <v>30</v>
      </c>
      <c r="G333" t="s">
        <v>30</v>
      </c>
      <c r="H333" t="s">
        <v>30</v>
      </c>
      <c r="I333">
        <v>2</v>
      </c>
      <c r="J333" t="s">
        <v>31</v>
      </c>
    </row>
    <row r="334" spans="1:10" x14ac:dyDescent="0.25">
      <c r="A334" t="s">
        <v>4001</v>
      </c>
      <c r="B334">
        <v>33.090000000000003</v>
      </c>
      <c r="C334" t="str">
        <f t="shared" si="10"/>
        <v>Obesity</v>
      </c>
      <c r="D334">
        <v>6.06</v>
      </c>
      <c r="E334" t="str">
        <f t="shared" si="11"/>
        <v>Prediabetes</v>
      </c>
      <c r="F334" t="s">
        <v>30</v>
      </c>
      <c r="G334" t="s">
        <v>30</v>
      </c>
      <c r="H334" t="s">
        <v>31</v>
      </c>
      <c r="I334">
        <v>1</v>
      </c>
      <c r="J334" t="s">
        <v>31</v>
      </c>
    </row>
    <row r="335" spans="1:10" x14ac:dyDescent="0.25">
      <c r="A335" t="s">
        <v>4002</v>
      </c>
      <c r="B335">
        <v>18.329999999999998</v>
      </c>
      <c r="C335" t="str">
        <f t="shared" si="10"/>
        <v>Under Weight</v>
      </c>
      <c r="D335">
        <v>7.46</v>
      </c>
      <c r="E335" t="str">
        <f t="shared" si="11"/>
        <v>Diabetes</v>
      </c>
      <c r="F335" t="s">
        <v>31</v>
      </c>
      <c r="G335" t="s">
        <v>30</v>
      </c>
      <c r="H335" t="s">
        <v>30</v>
      </c>
      <c r="I335">
        <v>1</v>
      </c>
      <c r="J335" t="s">
        <v>31</v>
      </c>
    </row>
    <row r="336" spans="1:10" x14ac:dyDescent="0.25">
      <c r="A336" t="s">
        <v>4003</v>
      </c>
      <c r="B336">
        <v>27.74</v>
      </c>
      <c r="C336" t="str">
        <f t="shared" si="10"/>
        <v>Over Weight</v>
      </c>
      <c r="D336">
        <v>4.68</v>
      </c>
      <c r="E336" t="str">
        <f t="shared" si="11"/>
        <v>Normal</v>
      </c>
      <c r="F336" t="s">
        <v>31</v>
      </c>
      <c r="G336" t="s">
        <v>30</v>
      </c>
      <c r="H336" t="s">
        <v>30</v>
      </c>
      <c r="I336">
        <v>2</v>
      </c>
      <c r="J336" t="s">
        <v>31</v>
      </c>
    </row>
    <row r="337" spans="1:10" x14ac:dyDescent="0.25">
      <c r="A337" t="s">
        <v>4004</v>
      </c>
      <c r="B337">
        <v>24.2</v>
      </c>
      <c r="C337" t="str">
        <f t="shared" si="10"/>
        <v>Health Weight</v>
      </c>
      <c r="D337">
        <v>6.15</v>
      </c>
      <c r="E337" t="str">
        <f t="shared" si="11"/>
        <v>Prediabetes</v>
      </c>
      <c r="F337" t="s">
        <v>30</v>
      </c>
      <c r="G337" t="s">
        <v>30</v>
      </c>
      <c r="H337" t="s">
        <v>30</v>
      </c>
      <c r="I337">
        <v>1</v>
      </c>
      <c r="J337" t="s">
        <v>31</v>
      </c>
    </row>
    <row r="338" spans="1:10" x14ac:dyDescent="0.25">
      <c r="A338" t="s">
        <v>4005</v>
      </c>
      <c r="B338">
        <v>22.03</v>
      </c>
      <c r="C338" t="str">
        <f t="shared" si="10"/>
        <v>Health Weight</v>
      </c>
      <c r="D338">
        <v>4.28</v>
      </c>
      <c r="E338" t="str">
        <f t="shared" si="11"/>
        <v>Normal</v>
      </c>
      <c r="F338" t="s">
        <v>31</v>
      </c>
      <c r="G338" t="s">
        <v>30</v>
      </c>
      <c r="H338" t="s">
        <v>30</v>
      </c>
      <c r="I338">
        <v>0</v>
      </c>
      <c r="J338" t="s">
        <v>31</v>
      </c>
    </row>
    <row r="339" spans="1:10" x14ac:dyDescent="0.25">
      <c r="A339" t="s">
        <v>4006</v>
      </c>
      <c r="B339">
        <v>26.885000000000002</v>
      </c>
      <c r="C339" t="str">
        <f t="shared" si="10"/>
        <v>Over Weight</v>
      </c>
      <c r="D339">
        <v>9.86</v>
      </c>
      <c r="E339" t="str">
        <f t="shared" si="11"/>
        <v>Diabetes</v>
      </c>
      <c r="F339" t="s">
        <v>30</v>
      </c>
      <c r="G339" t="s">
        <v>30</v>
      </c>
      <c r="H339" t="s">
        <v>30</v>
      </c>
      <c r="I339">
        <v>3</v>
      </c>
      <c r="J339" t="s">
        <v>31</v>
      </c>
    </row>
    <row r="340" spans="1:10" x14ac:dyDescent="0.25">
      <c r="A340" t="s">
        <v>4007</v>
      </c>
      <c r="B340">
        <v>16.36</v>
      </c>
      <c r="C340" t="str">
        <f t="shared" si="10"/>
        <v>Under Weight</v>
      </c>
      <c r="D340">
        <v>11.19</v>
      </c>
      <c r="E340" t="str">
        <f t="shared" si="11"/>
        <v>Diabetes</v>
      </c>
      <c r="F340" t="s">
        <v>30</v>
      </c>
      <c r="G340" t="s">
        <v>30</v>
      </c>
      <c r="H340" t="s">
        <v>30</v>
      </c>
      <c r="I340">
        <v>0</v>
      </c>
      <c r="J340" t="s">
        <v>31</v>
      </c>
    </row>
    <row r="341" spans="1:10" x14ac:dyDescent="0.25">
      <c r="A341" t="s">
        <v>4008</v>
      </c>
      <c r="B341">
        <v>32.299999999999997</v>
      </c>
      <c r="C341" t="str">
        <f t="shared" si="10"/>
        <v>Obesity</v>
      </c>
      <c r="D341">
        <v>4.8899999999999997</v>
      </c>
      <c r="E341" t="str">
        <f t="shared" si="11"/>
        <v>Normal</v>
      </c>
      <c r="F341" t="s">
        <v>31</v>
      </c>
      <c r="G341" t="s">
        <v>30</v>
      </c>
      <c r="H341" t="s">
        <v>31</v>
      </c>
      <c r="I341">
        <v>1</v>
      </c>
      <c r="J341" t="s">
        <v>30</v>
      </c>
    </row>
    <row r="342" spans="1:10" x14ac:dyDescent="0.25">
      <c r="A342" t="s">
        <v>4009</v>
      </c>
      <c r="B342">
        <v>16.05</v>
      </c>
      <c r="C342" t="str">
        <f t="shared" si="10"/>
        <v>Under Weight</v>
      </c>
      <c r="D342">
        <v>4.3499999999999996</v>
      </c>
      <c r="E342" t="str">
        <f t="shared" si="11"/>
        <v>Normal</v>
      </c>
      <c r="F342" t="s">
        <v>31</v>
      </c>
      <c r="G342" t="s">
        <v>30</v>
      </c>
      <c r="H342" t="s">
        <v>30</v>
      </c>
      <c r="I342">
        <v>0</v>
      </c>
      <c r="J342" t="s">
        <v>31</v>
      </c>
    </row>
    <row r="343" spans="1:10" x14ac:dyDescent="0.25">
      <c r="A343" t="s">
        <v>4010</v>
      </c>
      <c r="B343">
        <v>29.07</v>
      </c>
      <c r="C343" t="str">
        <f t="shared" si="10"/>
        <v>Over Weight</v>
      </c>
      <c r="D343">
        <v>8.66</v>
      </c>
      <c r="E343" t="str">
        <f t="shared" si="11"/>
        <v>Diabetes</v>
      </c>
      <c r="F343" t="s">
        <v>31</v>
      </c>
      <c r="G343" t="s">
        <v>30</v>
      </c>
      <c r="H343" t="s">
        <v>30</v>
      </c>
      <c r="I343">
        <v>2</v>
      </c>
      <c r="J343" t="s">
        <v>31</v>
      </c>
    </row>
    <row r="344" spans="1:10" x14ac:dyDescent="0.25">
      <c r="A344" t="s">
        <v>4011</v>
      </c>
      <c r="B344">
        <v>17.43</v>
      </c>
      <c r="C344" t="str">
        <f t="shared" si="10"/>
        <v>Under Weight</v>
      </c>
      <c r="D344">
        <v>8.64</v>
      </c>
      <c r="E344" t="str">
        <f t="shared" si="11"/>
        <v>Diabetes</v>
      </c>
      <c r="F344" t="s">
        <v>30</v>
      </c>
      <c r="G344" t="s">
        <v>30</v>
      </c>
      <c r="H344" t="s">
        <v>30</v>
      </c>
      <c r="I344">
        <v>0</v>
      </c>
      <c r="J344" t="s">
        <v>31</v>
      </c>
    </row>
    <row r="345" spans="1:10" x14ac:dyDescent="0.25">
      <c r="A345" t="s">
        <v>4012</v>
      </c>
      <c r="B345">
        <v>19.329999999999998</v>
      </c>
      <c r="C345" t="str">
        <f t="shared" si="10"/>
        <v>Health Weight</v>
      </c>
      <c r="D345">
        <v>4.2699999999999996</v>
      </c>
      <c r="E345" t="str">
        <f t="shared" si="11"/>
        <v>Normal</v>
      </c>
      <c r="F345" t="s">
        <v>30</v>
      </c>
      <c r="G345" t="s">
        <v>30</v>
      </c>
      <c r="H345" t="s">
        <v>30</v>
      </c>
      <c r="I345">
        <v>0</v>
      </c>
      <c r="J345" t="s">
        <v>31</v>
      </c>
    </row>
    <row r="346" spans="1:10" x14ac:dyDescent="0.25">
      <c r="A346" t="s">
        <v>4013</v>
      </c>
      <c r="B346">
        <v>30.52</v>
      </c>
      <c r="C346" t="str">
        <f t="shared" si="10"/>
        <v>Obesity</v>
      </c>
      <c r="D346">
        <v>4.21</v>
      </c>
      <c r="E346" t="str">
        <f t="shared" si="11"/>
        <v>Normal</v>
      </c>
      <c r="F346" t="s">
        <v>30</v>
      </c>
      <c r="G346" t="s">
        <v>30</v>
      </c>
      <c r="H346" t="s">
        <v>30</v>
      </c>
      <c r="I346">
        <v>1</v>
      </c>
      <c r="J346" t="s">
        <v>31</v>
      </c>
    </row>
    <row r="347" spans="1:10" x14ac:dyDescent="0.25">
      <c r="A347" t="s">
        <v>4014</v>
      </c>
      <c r="B347">
        <v>39.21</v>
      </c>
      <c r="C347" t="str">
        <f t="shared" si="10"/>
        <v>Obesity</v>
      </c>
      <c r="D347">
        <v>5.04</v>
      </c>
      <c r="E347" t="str">
        <f t="shared" si="11"/>
        <v>Normal</v>
      </c>
      <c r="F347" t="s">
        <v>30</v>
      </c>
      <c r="G347" t="s">
        <v>30</v>
      </c>
      <c r="H347" t="s">
        <v>31</v>
      </c>
      <c r="I347">
        <v>1</v>
      </c>
      <c r="J347" t="s">
        <v>31</v>
      </c>
    </row>
    <row r="348" spans="1:10" x14ac:dyDescent="0.25">
      <c r="A348" t="s">
        <v>4015</v>
      </c>
      <c r="B348">
        <v>26.98</v>
      </c>
      <c r="C348" t="str">
        <f t="shared" si="10"/>
        <v>Over Weight</v>
      </c>
      <c r="D348">
        <v>5.21</v>
      </c>
      <c r="E348" t="str">
        <f t="shared" si="11"/>
        <v>Normal</v>
      </c>
      <c r="F348" t="s">
        <v>31</v>
      </c>
      <c r="G348" t="s">
        <v>30</v>
      </c>
      <c r="H348" t="s">
        <v>30</v>
      </c>
      <c r="I348">
        <v>2</v>
      </c>
      <c r="J348" t="s">
        <v>31</v>
      </c>
    </row>
    <row r="349" spans="1:10" x14ac:dyDescent="0.25">
      <c r="A349" t="s">
        <v>4016</v>
      </c>
      <c r="B349">
        <v>25.84</v>
      </c>
      <c r="C349" t="str">
        <f t="shared" si="10"/>
        <v>Over Weight</v>
      </c>
      <c r="D349">
        <v>8.83</v>
      </c>
      <c r="E349" t="str">
        <f t="shared" si="11"/>
        <v>Diabetes</v>
      </c>
      <c r="F349" t="s">
        <v>30</v>
      </c>
      <c r="G349" t="s">
        <v>30</v>
      </c>
      <c r="H349" t="s">
        <v>30</v>
      </c>
      <c r="I349">
        <v>0</v>
      </c>
      <c r="J349" t="s">
        <v>30</v>
      </c>
    </row>
    <row r="350" spans="1:10" x14ac:dyDescent="0.25">
      <c r="A350" t="s">
        <v>4017</v>
      </c>
      <c r="B350">
        <v>28.31</v>
      </c>
      <c r="C350" t="str">
        <f t="shared" si="10"/>
        <v>Over Weight</v>
      </c>
      <c r="D350">
        <v>8.4700000000000006</v>
      </c>
      <c r="E350" t="str">
        <f t="shared" si="11"/>
        <v>Diabetes</v>
      </c>
      <c r="F350" t="s">
        <v>31</v>
      </c>
      <c r="G350" t="s">
        <v>30</v>
      </c>
      <c r="H350" t="s">
        <v>30</v>
      </c>
      <c r="I350">
        <v>2</v>
      </c>
      <c r="J350" t="s">
        <v>31</v>
      </c>
    </row>
    <row r="351" spans="1:10" x14ac:dyDescent="0.25">
      <c r="A351" t="s">
        <v>4018</v>
      </c>
      <c r="B351">
        <v>23.94</v>
      </c>
      <c r="C351" t="str">
        <f t="shared" si="10"/>
        <v>Health Weight</v>
      </c>
      <c r="D351">
        <v>4.2</v>
      </c>
      <c r="E351" t="str">
        <f t="shared" si="11"/>
        <v>Normal</v>
      </c>
      <c r="F351" t="s">
        <v>30</v>
      </c>
      <c r="G351" t="s">
        <v>30</v>
      </c>
      <c r="H351" t="s">
        <v>30</v>
      </c>
      <c r="I351">
        <v>0</v>
      </c>
      <c r="J351" t="s">
        <v>31</v>
      </c>
    </row>
    <row r="352" spans="1:10" x14ac:dyDescent="0.25">
      <c r="A352" t="s">
        <v>4019</v>
      </c>
      <c r="B352">
        <v>20.03</v>
      </c>
      <c r="C352" t="str">
        <f t="shared" si="10"/>
        <v>Health Weight</v>
      </c>
      <c r="D352">
        <v>6.14</v>
      </c>
      <c r="E352" t="str">
        <f t="shared" si="11"/>
        <v>Prediabetes</v>
      </c>
      <c r="F352" t="s">
        <v>31</v>
      </c>
      <c r="G352" t="s">
        <v>30</v>
      </c>
      <c r="H352" t="s">
        <v>30</v>
      </c>
      <c r="I352">
        <v>0</v>
      </c>
      <c r="J352" t="s">
        <v>31</v>
      </c>
    </row>
    <row r="353" spans="1:10" x14ac:dyDescent="0.25">
      <c r="A353" t="s">
        <v>4020</v>
      </c>
      <c r="B353">
        <v>41.42</v>
      </c>
      <c r="C353" t="str">
        <f t="shared" si="10"/>
        <v>Obesity</v>
      </c>
      <c r="D353">
        <v>6.07</v>
      </c>
      <c r="E353" t="str">
        <f t="shared" si="11"/>
        <v>Prediabetes</v>
      </c>
      <c r="F353" t="s">
        <v>30</v>
      </c>
      <c r="G353" t="s">
        <v>30</v>
      </c>
      <c r="H353" t="s">
        <v>30</v>
      </c>
      <c r="I353">
        <v>0</v>
      </c>
      <c r="J353" t="s">
        <v>30</v>
      </c>
    </row>
    <row r="354" spans="1:10" x14ac:dyDescent="0.25">
      <c r="A354" t="s">
        <v>4021</v>
      </c>
      <c r="B354">
        <v>36.67</v>
      </c>
      <c r="C354" t="str">
        <f t="shared" si="10"/>
        <v>Obesity</v>
      </c>
      <c r="D354">
        <v>10.210000000000001</v>
      </c>
      <c r="E354" t="str">
        <f t="shared" si="11"/>
        <v>Diabetes</v>
      </c>
      <c r="F354" t="s">
        <v>30</v>
      </c>
      <c r="G354" t="s">
        <v>30</v>
      </c>
      <c r="H354" t="s">
        <v>30</v>
      </c>
      <c r="I354">
        <v>0</v>
      </c>
      <c r="J354" t="s">
        <v>30</v>
      </c>
    </row>
    <row r="355" spans="1:10" x14ac:dyDescent="0.25">
      <c r="A355" t="s">
        <v>4022</v>
      </c>
      <c r="B355">
        <v>27.645</v>
      </c>
      <c r="C355" t="str">
        <f t="shared" si="10"/>
        <v>Over Weight</v>
      </c>
      <c r="D355">
        <v>4.6900000000000004</v>
      </c>
      <c r="E355" t="str">
        <f t="shared" si="11"/>
        <v>Normal</v>
      </c>
      <c r="F355" t="s">
        <v>30</v>
      </c>
      <c r="G355" t="s">
        <v>30</v>
      </c>
      <c r="H355" t="s">
        <v>30</v>
      </c>
      <c r="I355">
        <v>0</v>
      </c>
      <c r="J355" t="s">
        <v>30</v>
      </c>
    </row>
    <row r="356" spans="1:10" x14ac:dyDescent="0.25">
      <c r="A356" t="s">
        <v>4023</v>
      </c>
      <c r="B356">
        <v>22.72</v>
      </c>
      <c r="C356" t="str">
        <f t="shared" si="10"/>
        <v>Health Weight</v>
      </c>
      <c r="D356">
        <v>5.71</v>
      </c>
      <c r="E356" t="str">
        <f t="shared" si="11"/>
        <v>Prediabetes</v>
      </c>
      <c r="F356" t="s">
        <v>30</v>
      </c>
      <c r="G356" t="s">
        <v>30</v>
      </c>
      <c r="H356" t="s">
        <v>30</v>
      </c>
      <c r="I356">
        <v>0</v>
      </c>
      <c r="J356" t="s">
        <v>31</v>
      </c>
    </row>
    <row r="357" spans="1:10" x14ac:dyDescent="0.25">
      <c r="A357" t="s">
        <v>4024</v>
      </c>
      <c r="B357">
        <v>36.520000000000003</v>
      </c>
      <c r="C357" t="str">
        <f t="shared" si="10"/>
        <v>Obesity</v>
      </c>
      <c r="D357">
        <v>9.07</v>
      </c>
      <c r="E357" t="str">
        <f t="shared" si="11"/>
        <v>Diabetes</v>
      </c>
      <c r="F357" t="s">
        <v>31</v>
      </c>
      <c r="G357" t="s">
        <v>30</v>
      </c>
      <c r="H357" t="s">
        <v>31</v>
      </c>
      <c r="I357">
        <v>1</v>
      </c>
      <c r="J357" t="s">
        <v>30</v>
      </c>
    </row>
    <row r="358" spans="1:10" x14ac:dyDescent="0.25">
      <c r="A358" t="s">
        <v>4025</v>
      </c>
      <c r="B358">
        <v>33.96</v>
      </c>
      <c r="C358" t="str">
        <f t="shared" si="10"/>
        <v>Obesity</v>
      </c>
      <c r="D358">
        <v>4.99</v>
      </c>
      <c r="E358" t="str">
        <f t="shared" si="11"/>
        <v>Normal</v>
      </c>
      <c r="F358" t="s">
        <v>30</v>
      </c>
      <c r="G358" t="s">
        <v>30</v>
      </c>
      <c r="H358" t="s">
        <v>30</v>
      </c>
      <c r="I358">
        <v>0</v>
      </c>
      <c r="J358" t="s">
        <v>31</v>
      </c>
    </row>
    <row r="359" spans="1:10" x14ac:dyDescent="0.25">
      <c r="A359" t="s">
        <v>4026</v>
      </c>
      <c r="B359">
        <v>26.695</v>
      </c>
      <c r="C359" t="str">
        <f t="shared" si="10"/>
        <v>Over Weight</v>
      </c>
      <c r="D359">
        <v>8.31</v>
      </c>
      <c r="E359" t="str">
        <f t="shared" si="11"/>
        <v>Diabetes</v>
      </c>
      <c r="F359" t="s">
        <v>30</v>
      </c>
      <c r="G359" t="s">
        <v>30</v>
      </c>
      <c r="H359" t="s">
        <v>30</v>
      </c>
      <c r="I359">
        <v>0</v>
      </c>
      <c r="J359" t="s">
        <v>31</v>
      </c>
    </row>
    <row r="360" spans="1:10" x14ac:dyDescent="0.25">
      <c r="A360" t="s">
        <v>4027</v>
      </c>
      <c r="B360">
        <v>18.45</v>
      </c>
      <c r="C360" t="str">
        <f t="shared" si="10"/>
        <v>Under Weight</v>
      </c>
      <c r="D360">
        <v>5.07</v>
      </c>
      <c r="E360" t="str">
        <f t="shared" si="11"/>
        <v>Normal</v>
      </c>
      <c r="F360" t="s">
        <v>31</v>
      </c>
      <c r="G360" t="s">
        <v>30</v>
      </c>
      <c r="H360" t="s">
        <v>30</v>
      </c>
      <c r="I360">
        <v>0</v>
      </c>
      <c r="J360" t="s">
        <v>31</v>
      </c>
    </row>
    <row r="361" spans="1:10" x14ac:dyDescent="0.25">
      <c r="A361" t="s">
        <v>4028</v>
      </c>
      <c r="B361">
        <v>33.18</v>
      </c>
      <c r="C361" t="str">
        <f t="shared" si="10"/>
        <v>Obesity</v>
      </c>
      <c r="D361">
        <v>4.79</v>
      </c>
      <c r="E361" t="str">
        <f t="shared" si="11"/>
        <v>Normal</v>
      </c>
      <c r="F361" t="s">
        <v>30</v>
      </c>
      <c r="G361" t="s">
        <v>30</v>
      </c>
      <c r="H361" t="s">
        <v>30</v>
      </c>
      <c r="I361">
        <v>0</v>
      </c>
      <c r="J361" t="s">
        <v>31</v>
      </c>
    </row>
    <row r="362" spans="1:10" x14ac:dyDescent="0.25">
      <c r="A362" t="s">
        <v>4029</v>
      </c>
      <c r="B362">
        <v>36.1</v>
      </c>
      <c r="C362" t="str">
        <f t="shared" si="10"/>
        <v>Obesity</v>
      </c>
      <c r="D362">
        <v>11.39</v>
      </c>
      <c r="E362" t="str">
        <f t="shared" si="11"/>
        <v>Diabetes</v>
      </c>
      <c r="F362" t="s">
        <v>31</v>
      </c>
      <c r="G362" t="s">
        <v>30</v>
      </c>
      <c r="H362" t="s">
        <v>30</v>
      </c>
      <c r="I362">
        <v>2</v>
      </c>
      <c r="J362" t="s">
        <v>30</v>
      </c>
    </row>
    <row r="363" spans="1:10" x14ac:dyDescent="0.25">
      <c r="A363" t="s">
        <v>4030</v>
      </c>
      <c r="B363">
        <v>22.77</v>
      </c>
      <c r="C363" t="str">
        <f t="shared" si="10"/>
        <v>Health Weight</v>
      </c>
      <c r="D363">
        <v>6</v>
      </c>
      <c r="E363" t="str">
        <f t="shared" si="11"/>
        <v>Prediabetes</v>
      </c>
      <c r="F363" t="s">
        <v>30</v>
      </c>
      <c r="G363" t="s">
        <v>30</v>
      </c>
      <c r="H363" t="s">
        <v>30</v>
      </c>
      <c r="I363">
        <v>0</v>
      </c>
      <c r="J363" t="s">
        <v>31</v>
      </c>
    </row>
    <row r="364" spans="1:10" x14ac:dyDescent="0.25">
      <c r="A364" t="s">
        <v>4031</v>
      </c>
      <c r="B364">
        <v>21.24</v>
      </c>
      <c r="C364" t="str">
        <f t="shared" si="10"/>
        <v>Health Weight</v>
      </c>
      <c r="D364">
        <v>5.13</v>
      </c>
      <c r="E364" t="str">
        <f t="shared" si="11"/>
        <v>Normal</v>
      </c>
      <c r="F364" t="s">
        <v>30</v>
      </c>
      <c r="G364" t="s">
        <v>30</v>
      </c>
      <c r="H364" t="s">
        <v>30</v>
      </c>
      <c r="I364">
        <v>0</v>
      </c>
      <c r="J364" t="s">
        <v>31</v>
      </c>
    </row>
    <row r="365" spans="1:10" x14ac:dyDescent="0.25">
      <c r="A365" t="s">
        <v>4032</v>
      </c>
      <c r="B365">
        <v>17.600000000000001</v>
      </c>
      <c r="C365" t="str">
        <f t="shared" si="10"/>
        <v>Under Weight</v>
      </c>
      <c r="D365">
        <v>5.26</v>
      </c>
      <c r="E365" t="str">
        <f t="shared" si="11"/>
        <v>Normal</v>
      </c>
      <c r="F365" t="s">
        <v>31</v>
      </c>
      <c r="G365" t="s">
        <v>30</v>
      </c>
      <c r="H365" t="s">
        <v>30</v>
      </c>
      <c r="I365">
        <v>0</v>
      </c>
      <c r="J365" t="s">
        <v>31</v>
      </c>
    </row>
    <row r="366" spans="1:10" x14ac:dyDescent="0.25">
      <c r="A366" t="s">
        <v>4033</v>
      </c>
      <c r="B366">
        <v>26.29</v>
      </c>
      <c r="C366" t="str">
        <f t="shared" si="10"/>
        <v>Over Weight</v>
      </c>
      <c r="D366">
        <v>6.84</v>
      </c>
      <c r="E366" t="str">
        <f t="shared" si="11"/>
        <v>Diabetes</v>
      </c>
      <c r="F366" t="s">
        <v>30</v>
      </c>
      <c r="G366" t="s">
        <v>30</v>
      </c>
      <c r="H366" t="s">
        <v>30</v>
      </c>
      <c r="I366">
        <v>0</v>
      </c>
      <c r="J366" t="s">
        <v>31</v>
      </c>
    </row>
    <row r="367" spans="1:10" x14ac:dyDescent="0.25">
      <c r="A367" t="s">
        <v>4034</v>
      </c>
      <c r="B367">
        <v>35.31</v>
      </c>
      <c r="C367" t="str">
        <f t="shared" si="10"/>
        <v>Obesity</v>
      </c>
      <c r="D367">
        <v>9.0399999999999991</v>
      </c>
      <c r="E367" t="str">
        <f t="shared" si="11"/>
        <v>Diabetes</v>
      </c>
      <c r="F367" t="s">
        <v>30</v>
      </c>
      <c r="G367" t="s">
        <v>30</v>
      </c>
      <c r="H367" t="s">
        <v>30</v>
      </c>
      <c r="I367">
        <v>0</v>
      </c>
      <c r="J367" t="s">
        <v>30</v>
      </c>
    </row>
    <row r="368" spans="1:10" x14ac:dyDescent="0.25">
      <c r="A368" t="s">
        <v>4035</v>
      </c>
      <c r="B368">
        <v>27.04</v>
      </c>
      <c r="C368" t="str">
        <f t="shared" si="10"/>
        <v>Over Weight</v>
      </c>
      <c r="D368">
        <v>4.0999999999999996</v>
      </c>
      <c r="E368" t="str">
        <f t="shared" si="11"/>
        <v>Normal</v>
      </c>
      <c r="F368" t="s">
        <v>30</v>
      </c>
      <c r="G368" t="s">
        <v>30</v>
      </c>
      <c r="H368" t="s">
        <v>30</v>
      </c>
      <c r="I368">
        <v>1</v>
      </c>
      <c r="J368" t="s">
        <v>31</v>
      </c>
    </row>
    <row r="369" spans="1:10" x14ac:dyDescent="0.25">
      <c r="A369" t="s">
        <v>4036</v>
      </c>
      <c r="B369">
        <v>30.23</v>
      </c>
      <c r="C369" t="str">
        <f t="shared" si="10"/>
        <v>Obesity</v>
      </c>
      <c r="D369">
        <v>4.2300000000000004</v>
      </c>
      <c r="E369" t="str">
        <f t="shared" si="11"/>
        <v>Normal</v>
      </c>
      <c r="F369" t="s">
        <v>31</v>
      </c>
      <c r="G369" t="s">
        <v>30</v>
      </c>
      <c r="H369" t="s">
        <v>31</v>
      </c>
      <c r="I369">
        <v>1</v>
      </c>
      <c r="J369" t="s">
        <v>31</v>
      </c>
    </row>
    <row r="370" spans="1:10" x14ac:dyDescent="0.25">
      <c r="A370" t="s">
        <v>4037</v>
      </c>
      <c r="B370">
        <v>30.6</v>
      </c>
      <c r="C370" t="str">
        <f t="shared" si="10"/>
        <v>Obesity</v>
      </c>
      <c r="D370">
        <v>6.48</v>
      </c>
      <c r="E370" t="str">
        <f t="shared" si="11"/>
        <v>Diabetes</v>
      </c>
      <c r="F370" t="s">
        <v>31</v>
      </c>
      <c r="G370" t="s">
        <v>30</v>
      </c>
      <c r="H370" t="s">
        <v>31</v>
      </c>
      <c r="I370">
        <v>1</v>
      </c>
      <c r="J370" t="s">
        <v>31</v>
      </c>
    </row>
    <row r="371" spans="1:10" x14ac:dyDescent="0.25">
      <c r="A371" t="s">
        <v>4038</v>
      </c>
      <c r="B371">
        <v>26.8</v>
      </c>
      <c r="C371" t="str">
        <f t="shared" si="10"/>
        <v>Over Weight</v>
      </c>
      <c r="D371">
        <v>5.53</v>
      </c>
      <c r="E371" t="str">
        <f t="shared" si="11"/>
        <v>Normal</v>
      </c>
      <c r="F371" t="s">
        <v>30</v>
      </c>
      <c r="G371" t="s">
        <v>30</v>
      </c>
      <c r="H371" t="s">
        <v>30</v>
      </c>
      <c r="I371">
        <v>1</v>
      </c>
      <c r="J371" t="s">
        <v>31</v>
      </c>
    </row>
    <row r="372" spans="1:10" x14ac:dyDescent="0.25">
      <c r="A372" t="s">
        <v>4039</v>
      </c>
      <c r="B372">
        <v>16.86</v>
      </c>
      <c r="C372" t="str">
        <f t="shared" si="10"/>
        <v>Under Weight</v>
      </c>
      <c r="D372">
        <v>4.07</v>
      </c>
      <c r="E372" t="str">
        <f t="shared" si="11"/>
        <v>Normal</v>
      </c>
      <c r="F372" t="s">
        <v>31</v>
      </c>
      <c r="G372" t="s">
        <v>30</v>
      </c>
      <c r="H372" t="s">
        <v>30</v>
      </c>
      <c r="I372">
        <v>0</v>
      </c>
      <c r="J372" t="s">
        <v>31</v>
      </c>
    </row>
    <row r="373" spans="1:10" x14ac:dyDescent="0.25">
      <c r="A373" t="s">
        <v>4040</v>
      </c>
      <c r="B373">
        <v>16.3</v>
      </c>
      <c r="C373" t="str">
        <f t="shared" si="10"/>
        <v>Under Weight</v>
      </c>
      <c r="D373">
        <v>5.51</v>
      </c>
      <c r="E373" t="str">
        <f t="shared" si="11"/>
        <v>Normal</v>
      </c>
      <c r="F373" t="s">
        <v>30</v>
      </c>
      <c r="G373" t="s">
        <v>30</v>
      </c>
      <c r="H373" t="s">
        <v>30</v>
      </c>
      <c r="I373">
        <v>1</v>
      </c>
      <c r="J373" t="s">
        <v>31</v>
      </c>
    </row>
    <row r="374" spans="1:10" x14ac:dyDescent="0.25">
      <c r="A374" t="s">
        <v>4041</v>
      </c>
      <c r="B374">
        <v>29.81</v>
      </c>
      <c r="C374" t="str">
        <f t="shared" si="10"/>
        <v>Over Weight</v>
      </c>
      <c r="D374">
        <v>11.66</v>
      </c>
      <c r="E374" t="str">
        <f t="shared" si="11"/>
        <v>Diabetes</v>
      </c>
      <c r="F374" t="s">
        <v>30</v>
      </c>
      <c r="G374" t="s">
        <v>30</v>
      </c>
      <c r="H374" t="s">
        <v>30</v>
      </c>
      <c r="I374">
        <v>0</v>
      </c>
      <c r="J374" t="s">
        <v>31</v>
      </c>
    </row>
    <row r="375" spans="1:10" x14ac:dyDescent="0.25">
      <c r="A375" t="s">
        <v>4042</v>
      </c>
      <c r="B375">
        <v>16.329999999999998</v>
      </c>
      <c r="C375" t="str">
        <f t="shared" si="10"/>
        <v>Under Weight</v>
      </c>
      <c r="D375">
        <v>7.26</v>
      </c>
      <c r="E375" t="str">
        <f t="shared" si="11"/>
        <v>Diabetes</v>
      </c>
      <c r="F375" t="s">
        <v>31</v>
      </c>
      <c r="G375" t="s">
        <v>30</v>
      </c>
      <c r="H375" t="s">
        <v>30</v>
      </c>
      <c r="I375">
        <v>0</v>
      </c>
      <c r="J375" t="s">
        <v>31</v>
      </c>
    </row>
    <row r="376" spans="1:10" x14ac:dyDescent="0.25">
      <c r="A376" t="s">
        <v>4043</v>
      </c>
      <c r="B376">
        <v>16.37</v>
      </c>
      <c r="C376" t="str">
        <f t="shared" si="10"/>
        <v>Under Weight</v>
      </c>
      <c r="D376">
        <v>4.79</v>
      </c>
      <c r="E376" t="str">
        <f t="shared" si="11"/>
        <v>Normal</v>
      </c>
      <c r="F376" t="s">
        <v>31</v>
      </c>
      <c r="G376" t="s">
        <v>30</v>
      </c>
      <c r="H376" t="s">
        <v>30</v>
      </c>
      <c r="I376">
        <v>0</v>
      </c>
      <c r="J376" t="s">
        <v>31</v>
      </c>
    </row>
    <row r="377" spans="1:10" x14ac:dyDescent="0.25">
      <c r="A377" t="s">
        <v>4044</v>
      </c>
      <c r="B377">
        <v>22.42</v>
      </c>
      <c r="C377" t="str">
        <f t="shared" si="10"/>
        <v>Health Weight</v>
      </c>
      <c r="D377">
        <v>4.68</v>
      </c>
      <c r="E377" t="str">
        <f t="shared" si="11"/>
        <v>Normal</v>
      </c>
      <c r="F377" t="s">
        <v>31</v>
      </c>
      <c r="G377" t="s">
        <v>30</v>
      </c>
      <c r="H377" t="s">
        <v>30</v>
      </c>
      <c r="I377">
        <v>1</v>
      </c>
      <c r="J377" t="s">
        <v>30</v>
      </c>
    </row>
    <row r="378" spans="1:10" x14ac:dyDescent="0.25">
      <c r="A378" t="s">
        <v>4045</v>
      </c>
      <c r="B378">
        <v>31.35</v>
      </c>
      <c r="C378" t="str">
        <f t="shared" si="10"/>
        <v>Obesity</v>
      </c>
      <c r="D378">
        <v>4.33</v>
      </c>
      <c r="E378" t="str">
        <f t="shared" si="11"/>
        <v>Normal</v>
      </c>
      <c r="F378" t="s">
        <v>31</v>
      </c>
      <c r="G378" t="s">
        <v>30</v>
      </c>
      <c r="H378" t="s">
        <v>31</v>
      </c>
      <c r="I378">
        <v>1</v>
      </c>
      <c r="J378" t="s">
        <v>30</v>
      </c>
    </row>
    <row r="379" spans="1:10" x14ac:dyDescent="0.25">
      <c r="A379" t="s">
        <v>4046</v>
      </c>
      <c r="B379">
        <v>31.9</v>
      </c>
      <c r="C379" t="str">
        <f t="shared" si="10"/>
        <v>Obesity</v>
      </c>
      <c r="D379">
        <v>11.89</v>
      </c>
      <c r="E379" t="str">
        <f t="shared" si="11"/>
        <v>Diabetes</v>
      </c>
      <c r="F379" t="s">
        <v>30</v>
      </c>
      <c r="G379" t="s">
        <v>30</v>
      </c>
      <c r="H379" t="s">
        <v>30</v>
      </c>
      <c r="I379">
        <v>0</v>
      </c>
      <c r="J379" t="s">
        <v>30</v>
      </c>
    </row>
    <row r="380" spans="1:10" x14ac:dyDescent="0.25">
      <c r="A380" t="s">
        <v>4047</v>
      </c>
      <c r="B380">
        <v>30.6</v>
      </c>
      <c r="C380" t="str">
        <f t="shared" si="10"/>
        <v>Obesity</v>
      </c>
      <c r="D380">
        <v>5.24</v>
      </c>
      <c r="E380" t="str">
        <f t="shared" si="11"/>
        <v>Normal</v>
      </c>
      <c r="F380" t="s">
        <v>30</v>
      </c>
      <c r="G380" t="s">
        <v>30</v>
      </c>
      <c r="H380" t="s">
        <v>30</v>
      </c>
      <c r="I380">
        <v>0</v>
      </c>
      <c r="J380" t="s">
        <v>31</v>
      </c>
    </row>
    <row r="381" spans="1:10" x14ac:dyDescent="0.25">
      <c r="A381" t="s">
        <v>4048</v>
      </c>
      <c r="B381">
        <v>28.975000000000001</v>
      </c>
      <c r="C381" t="str">
        <f t="shared" si="10"/>
        <v>Over Weight</v>
      </c>
      <c r="D381">
        <v>7.63</v>
      </c>
      <c r="E381" t="str">
        <f t="shared" si="11"/>
        <v>Diabetes</v>
      </c>
      <c r="F381" t="s">
        <v>30</v>
      </c>
      <c r="G381" t="s">
        <v>30</v>
      </c>
      <c r="H381" t="s">
        <v>30</v>
      </c>
      <c r="I381">
        <v>0</v>
      </c>
      <c r="J381" t="s">
        <v>31</v>
      </c>
    </row>
    <row r="382" spans="1:10" x14ac:dyDescent="0.25">
      <c r="A382" t="s">
        <v>4049</v>
      </c>
      <c r="B382">
        <v>24.86</v>
      </c>
      <c r="C382" t="str">
        <f t="shared" si="10"/>
        <v>Health Weight</v>
      </c>
      <c r="D382">
        <v>8.92</v>
      </c>
      <c r="E382" t="str">
        <f t="shared" si="11"/>
        <v>Diabetes</v>
      </c>
      <c r="F382" t="s">
        <v>31</v>
      </c>
      <c r="G382" t="s">
        <v>30</v>
      </c>
      <c r="H382" t="s">
        <v>30</v>
      </c>
      <c r="I382">
        <v>2</v>
      </c>
      <c r="J382" t="s">
        <v>30</v>
      </c>
    </row>
    <row r="383" spans="1:10" x14ac:dyDescent="0.25">
      <c r="A383" t="s">
        <v>4050</v>
      </c>
      <c r="B383">
        <v>19.54</v>
      </c>
      <c r="C383" t="str">
        <f t="shared" si="10"/>
        <v>Health Weight</v>
      </c>
      <c r="D383">
        <v>5.37</v>
      </c>
      <c r="E383" t="str">
        <f t="shared" si="11"/>
        <v>Normal</v>
      </c>
      <c r="F383" t="s">
        <v>30</v>
      </c>
      <c r="G383" t="s">
        <v>30</v>
      </c>
      <c r="H383" t="s">
        <v>30</v>
      </c>
      <c r="I383">
        <v>0</v>
      </c>
      <c r="J383" t="s">
        <v>31</v>
      </c>
    </row>
    <row r="384" spans="1:10" x14ac:dyDescent="0.25">
      <c r="A384" t="s">
        <v>4051</v>
      </c>
      <c r="B384">
        <v>26.74</v>
      </c>
      <c r="C384" t="str">
        <f t="shared" si="10"/>
        <v>Over Weight</v>
      </c>
      <c r="D384">
        <v>4.3099999999999996</v>
      </c>
      <c r="E384" t="str">
        <f t="shared" si="11"/>
        <v>Normal</v>
      </c>
      <c r="F384" t="s">
        <v>30</v>
      </c>
      <c r="G384" t="s">
        <v>30</v>
      </c>
      <c r="H384" t="s">
        <v>30</v>
      </c>
      <c r="I384">
        <v>0</v>
      </c>
      <c r="J384" t="s">
        <v>31</v>
      </c>
    </row>
    <row r="385" spans="1:10" x14ac:dyDescent="0.25">
      <c r="A385" t="s">
        <v>4052</v>
      </c>
      <c r="B385">
        <v>22.99</v>
      </c>
      <c r="C385" t="str">
        <f t="shared" si="10"/>
        <v>Health Weight</v>
      </c>
      <c r="D385">
        <v>10.46</v>
      </c>
      <c r="E385" t="str">
        <f t="shared" si="11"/>
        <v>Diabetes</v>
      </c>
      <c r="F385" t="s">
        <v>30</v>
      </c>
      <c r="G385" t="s">
        <v>30</v>
      </c>
      <c r="H385" t="s">
        <v>30</v>
      </c>
      <c r="I385">
        <v>3</v>
      </c>
      <c r="J385" t="s">
        <v>31</v>
      </c>
    </row>
    <row r="386" spans="1:10" x14ac:dyDescent="0.25">
      <c r="A386" t="s">
        <v>4053</v>
      </c>
      <c r="B386">
        <v>31.46</v>
      </c>
      <c r="C386" t="str">
        <f t="shared" ref="C386:C449" si="12">IF(B386&lt;18.5, "Under Weight",IF(B386&lt;24.9, "Health Weight", IF(B386&lt;29.9, "Over Weight", "Obesity")))</f>
        <v>Obesity</v>
      </c>
      <c r="D386">
        <v>7.39</v>
      </c>
      <c r="E386" t="str">
        <f t="shared" ref="E386:E449" si="13">IF(D386&lt;5.7,"Normal",IF(D386&lt;6.4,"Prediabetes","Diabetes"))</f>
        <v>Diabetes</v>
      </c>
      <c r="F386" t="s">
        <v>30</v>
      </c>
      <c r="G386" t="s">
        <v>30</v>
      </c>
      <c r="H386" t="s">
        <v>30</v>
      </c>
      <c r="I386">
        <v>0</v>
      </c>
      <c r="J386" t="s">
        <v>30</v>
      </c>
    </row>
    <row r="387" spans="1:10" x14ac:dyDescent="0.25">
      <c r="A387" t="s">
        <v>4054</v>
      </c>
      <c r="B387">
        <v>30.86</v>
      </c>
      <c r="C387" t="str">
        <f t="shared" si="12"/>
        <v>Obesity</v>
      </c>
      <c r="D387">
        <v>6.18</v>
      </c>
      <c r="E387" t="str">
        <f t="shared" si="13"/>
        <v>Prediabetes</v>
      </c>
      <c r="F387" t="s">
        <v>30</v>
      </c>
      <c r="G387" t="s">
        <v>31</v>
      </c>
      <c r="H387" t="s">
        <v>30</v>
      </c>
      <c r="I387">
        <v>2</v>
      </c>
      <c r="J387" t="s">
        <v>31</v>
      </c>
    </row>
    <row r="388" spans="1:10" x14ac:dyDescent="0.25">
      <c r="A388" t="s">
        <v>4055</v>
      </c>
      <c r="B388">
        <v>31.96</v>
      </c>
      <c r="C388" t="str">
        <f t="shared" si="12"/>
        <v>Obesity</v>
      </c>
      <c r="D388">
        <v>8.86</v>
      </c>
      <c r="E388" t="str">
        <f t="shared" si="13"/>
        <v>Diabetes</v>
      </c>
      <c r="F388" t="s">
        <v>30</v>
      </c>
      <c r="G388" t="s">
        <v>30</v>
      </c>
      <c r="H388" t="s">
        <v>30</v>
      </c>
      <c r="I388">
        <v>0</v>
      </c>
      <c r="J388" t="s">
        <v>31</v>
      </c>
    </row>
    <row r="389" spans="1:10" x14ac:dyDescent="0.25">
      <c r="A389" t="s">
        <v>4056</v>
      </c>
      <c r="B389">
        <v>23.76</v>
      </c>
      <c r="C389" t="str">
        <f t="shared" si="12"/>
        <v>Health Weight</v>
      </c>
      <c r="D389">
        <v>10.96</v>
      </c>
      <c r="E389" t="str">
        <f t="shared" si="13"/>
        <v>Diabetes</v>
      </c>
      <c r="F389" t="s">
        <v>30</v>
      </c>
      <c r="G389" t="s">
        <v>30</v>
      </c>
      <c r="H389" t="s">
        <v>30</v>
      </c>
      <c r="I389">
        <v>3</v>
      </c>
      <c r="J389" t="s">
        <v>31</v>
      </c>
    </row>
    <row r="390" spans="1:10" x14ac:dyDescent="0.25">
      <c r="A390" t="s">
        <v>4057</v>
      </c>
      <c r="B390">
        <v>19.38</v>
      </c>
      <c r="C390" t="str">
        <f t="shared" si="12"/>
        <v>Health Weight</v>
      </c>
      <c r="D390">
        <v>6.28</v>
      </c>
      <c r="E390" t="str">
        <f t="shared" si="13"/>
        <v>Prediabetes</v>
      </c>
      <c r="F390" t="s">
        <v>30</v>
      </c>
      <c r="G390" t="s">
        <v>30</v>
      </c>
      <c r="H390" t="s">
        <v>30</v>
      </c>
      <c r="I390">
        <v>0</v>
      </c>
      <c r="J390" t="s">
        <v>31</v>
      </c>
    </row>
    <row r="391" spans="1:10" x14ac:dyDescent="0.25">
      <c r="A391" t="s">
        <v>4058</v>
      </c>
      <c r="B391">
        <v>16.21</v>
      </c>
      <c r="C391" t="str">
        <f t="shared" si="12"/>
        <v>Under Weight</v>
      </c>
      <c r="D391">
        <v>6.29</v>
      </c>
      <c r="E391" t="str">
        <f t="shared" si="13"/>
        <v>Prediabetes</v>
      </c>
      <c r="F391" t="s">
        <v>31</v>
      </c>
      <c r="G391" t="s">
        <v>30</v>
      </c>
      <c r="H391" t="s">
        <v>30</v>
      </c>
      <c r="I391">
        <v>1</v>
      </c>
      <c r="J391" t="s">
        <v>31</v>
      </c>
    </row>
    <row r="392" spans="1:10" x14ac:dyDescent="0.25">
      <c r="A392" t="s">
        <v>4059</v>
      </c>
      <c r="B392">
        <v>32.54</v>
      </c>
      <c r="C392" t="str">
        <f t="shared" si="12"/>
        <v>Obesity</v>
      </c>
      <c r="D392">
        <v>4.0199999999999996</v>
      </c>
      <c r="E392" t="str">
        <f t="shared" si="13"/>
        <v>Normal</v>
      </c>
      <c r="F392" t="s">
        <v>30</v>
      </c>
      <c r="G392" t="s">
        <v>31</v>
      </c>
      <c r="H392" t="s">
        <v>30</v>
      </c>
      <c r="I392">
        <v>1</v>
      </c>
      <c r="J392" t="s">
        <v>31</v>
      </c>
    </row>
    <row r="393" spans="1:10" x14ac:dyDescent="0.25">
      <c r="A393" t="s">
        <v>4060</v>
      </c>
      <c r="B393">
        <v>36.765000000000001</v>
      </c>
      <c r="C393" t="str">
        <f t="shared" si="12"/>
        <v>Obesity</v>
      </c>
      <c r="D393">
        <v>11.95</v>
      </c>
      <c r="E393" t="str">
        <f t="shared" si="13"/>
        <v>Diabetes</v>
      </c>
      <c r="F393" t="s">
        <v>31</v>
      </c>
      <c r="G393" t="s">
        <v>30</v>
      </c>
      <c r="H393" t="s">
        <v>30</v>
      </c>
      <c r="I393">
        <v>2</v>
      </c>
      <c r="J393" t="s">
        <v>30</v>
      </c>
    </row>
    <row r="394" spans="1:10" x14ac:dyDescent="0.25">
      <c r="A394" t="s">
        <v>4061</v>
      </c>
      <c r="B394">
        <v>35.909999999999997</v>
      </c>
      <c r="C394" t="str">
        <f t="shared" si="12"/>
        <v>Obesity</v>
      </c>
      <c r="D394">
        <v>8.7100000000000009</v>
      </c>
      <c r="E394" t="str">
        <f t="shared" si="13"/>
        <v>Diabetes</v>
      </c>
      <c r="F394" t="s">
        <v>30</v>
      </c>
      <c r="G394" t="s">
        <v>30</v>
      </c>
      <c r="H394" t="s">
        <v>30</v>
      </c>
      <c r="I394">
        <v>0</v>
      </c>
      <c r="J394" t="s">
        <v>30</v>
      </c>
    </row>
    <row r="395" spans="1:10" x14ac:dyDescent="0.25">
      <c r="A395" t="s">
        <v>4062</v>
      </c>
      <c r="B395">
        <v>32.06</v>
      </c>
      <c r="C395" t="str">
        <f t="shared" si="12"/>
        <v>Obesity</v>
      </c>
      <c r="D395">
        <v>4.67</v>
      </c>
      <c r="E395" t="str">
        <f t="shared" si="13"/>
        <v>Normal</v>
      </c>
      <c r="F395" t="s">
        <v>30</v>
      </c>
      <c r="G395" t="s">
        <v>31</v>
      </c>
      <c r="H395" t="s">
        <v>30</v>
      </c>
      <c r="I395">
        <v>1</v>
      </c>
      <c r="J395" t="s">
        <v>31</v>
      </c>
    </row>
    <row r="396" spans="1:10" x14ac:dyDescent="0.25">
      <c r="A396" t="s">
        <v>4063</v>
      </c>
      <c r="B396">
        <v>24.1</v>
      </c>
      <c r="C396" t="str">
        <f t="shared" si="12"/>
        <v>Health Weight</v>
      </c>
      <c r="D396">
        <v>11.14</v>
      </c>
      <c r="E396" t="str">
        <f t="shared" si="13"/>
        <v>Diabetes</v>
      </c>
      <c r="F396" t="s">
        <v>31</v>
      </c>
      <c r="G396" t="s">
        <v>30</v>
      </c>
      <c r="H396" t="s">
        <v>30</v>
      </c>
      <c r="I396">
        <v>1</v>
      </c>
      <c r="J396" t="s">
        <v>30</v>
      </c>
    </row>
    <row r="397" spans="1:10" x14ac:dyDescent="0.25">
      <c r="A397" t="s">
        <v>4064</v>
      </c>
      <c r="B397">
        <v>27.1</v>
      </c>
      <c r="C397" t="str">
        <f t="shared" si="12"/>
        <v>Over Weight</v>
      </c>
      <c r="D397">
        <v>9.0500000000000007</v>
      </c>
      <c r="E397" t="str">
        <f t="shared" si="13"/>
        <v>Diabetes</v>
      </c>
      <c r="F397" t="s">
        <v>30</v>
      </c>
      <c r="G397" t="s">
        <v>30</v>
      </c>
      <c r="H397" t="s">
        <v>30</v>
      </c>
      <c r="I397">
        <v>2</v>
      </c>
      <c r="J397" t="s">
        <v>30</v>
      </c>
    </row>
    <row r="398" spans="1:10" x14ac:dyDescent="0.25">
      <c r="A398" t="s">
        <v>4065</v>
      </c>
      <c r="B398">
        <v>24.42</v>
      </c>
      <c r="C398" t="str">
        <f t="shared" si="12"/>
        <v>Health Weight</v>
      </c>
      <c r="D398">
        <v>11.31</v>
      </c>
      <c r="E398" t="str">
        <f t="shared" si="13"/>
        <v>Diabetes</v>
      </c>
      <c r="F398" t="s">
        <v>30</v>
      </c>
      <c r="G398" t="s">
        <v>30</v>
      </c>
      <c r="H398" t="s">
        <v>30</v>
      </c>
      <c r="I398">
        <v>0</v>
      </c>
      <c r="J398" t="s">
        <v>31</v>
      </c>
    </row>
    <row r="399" spans="1:10" x14ac:dyDescent="0.25">
      <c r="A399" t="s">
        <v>4066</v>
      </c>
      <c r="B399">
        <v>26.695</v>
      </c>
      <c r="C399" t="str">
        <f t="shared" si="12"/>
        <v>Over Weight</v>
      </c>
      <c r="D399">
        <v>4.68</v>
      </c>
      <c r="E399" t="str">
        <f t="shared" si="13"/>
        <v>Normal</v>
      </c>
      <c r="F399" t="s">
        <v>31</v>
      </c>
      <c r="G399" t="s">
        <v>30</v>
      </c>
      <c r="H399" t="s">
        <v>30</v>
      </c>
      <c r="I399">
        <v>2</v>
      </c>
      <c r="J399" t="s">
        <v>31</v>
      </c>
    </row>
    <row r="400" spans="1:10" x14ac:dyDescent="0.25">
      <c r="A400" t="s">
        <v>4067</v>
      </c>
      <c r="B400">
        <v>27.79</v>
      </c>
      <c r="C400" t="str">
        <f t="shared" si="12"/>
        <v>Over Weight</v>
      </c>
      <c r="D400">
        <v>6.05</v>
      </c>
      <c r="E400" t="str">
        <f t="shared" si="13"/>
        <v>Prediabetes</v>
      </c>
      <c r="F400" t="s">
        <v>31</v>
      </c>
      <c r="G400" t="s">
        <v>31</v>
      </c>
      <c r="H400" t="s">
        <v>30</v>
      </c>
      <c r="I400">
        <v>1</v>
      </c>
      <c r="J400" t="s">
        <v>31</v>
      </c>
    </row>
    <row r="401" spans="1:10" x14ac:dyDescent="0.25">
      <c r="A401" t="s">
        <v>4068</v>
      </c>
      <c r="B401">
        <v>32.68</v>
      </c>
      <c r="C401" t="str">
        <f t="shared" si="12"/>
        <v>Obesity</v>
      </c>
      <c r="D401">
        <v>4.68</v>
      </c>
      <c r="E401" t="str">
        <f t="shared" si="13"/>
        <v>Normal</v>
      </c>
      <c r="F401" t="s">
        <v>31</v>
      </c>
      <c r="G401" t="s">
        <v>30</v>
      </c>
      <c r="H401" t="s">
        <v>30</v>
      </c>
      <c r="I401">
        <v>0</v>
      </c>
      <c r="J401" t="s">
        <v>30</v>
      </c>
    </row>
    <row r="402" spans="1:10" x14ac:dyDescent="0.25">
      <c r="A402" t="s">
        <v>4069</v>
      </c>
      <c r="B402">
        <v>26.4</v>
      </c>
      <c r="C402" t="str">
        <f t="shared" si="12"/>
        <v>Over Weight</v>
      </c>
      <c r="D402">
        <v>9.5</v>
      </c>
      <c r="E402" t="str">
        <f t="shared" si="13"/>
        <v>Diabetes</v>
      </c>
      <c r="F402" t="s">
        <v>31</v>
      </c>
      <c r="G402" t="s">
        <v>30</v>
      </c>
      <c r="H402" t="s">
        <v>30</v>
      </c>
      <c r="I402">
        <v>2</v>
      </c>
      <c r="J402" t="s">
        <v>30</v>
      </c>
    </row>
    <row r="403" spans="1:10" x14ac:dyDescent="0.25">
      <c r="A403" t="s">
        <v>4070</v>
      </c>
      <c r="B403">
        <v>23.655000000000001</v>
      </c>
      <c r="C403" t="str">
        <f t="shared" si="12"/>
        <v>Health Weight</v>
      </c>
      <c r="D403">
        <v>10.84</v>
      </c>
      <c r="E403" t="str">
        <f t="shared" si="13"/>
        <v>Diabetes</v>
      </c>
      <c r="F403" t="s">
        <v>31</v>
      </c>
      <c r="G403" t="s">
        <v>30</v>
      </c>
      <c r="H403" t="s">
        <v>31</v>
      </c>
      <c r="I403">
        <v>1</v>
      </c>
      <c r="J403" t="s">
        <v>31</v>
      </c>
    </row>
    <row r="404" spans="1:10" x14ac:dyDescent="0.25">
      <c r="A404" t="s">
        <v>4071</v>
      </c>
      <c r="B404">
        <v>27.36</v>
      </c>
      <c r="C404" t="str">
        <f t="shared" si="12"/>
        <v>Over Weight</v>
      </c>
      <c r="D404">
        <v>5.88</v>
      </c>
      <c r="E404" t="str">
        <f t="shared" si="13"/>
        <v>Prediabetes</v>
      </c>
      <c r="F404" t="s">
        <v>30</v>
      </c>
      <c r="G404" t="s">
        <v>30</v>
      </c>
      <c r="H404" t="s">
        <v>30</v>
      </c>
      <c r="I404">
        <v>2</v>
      </c>
      <c r="J404" t="s">
        <v>30</v>
      </c>
    </row>
    <row r="405" spans="1:10" x14ac:dyDescent="0.25">
      <c r="A405" t="s">
        <v>4072</v>
      </c>
      <c r="B405">
        <v>27.82</v>
      </c>
      <c r="C405" t="str">
        <f t="shared" si="12"/>
        <v>Over Weight</v>
      </c>
      <c r="D405">
        <v>5.24</v>
      </c>
      <c r="E405" t="str">
        <f t="shared" si="13"/>
        <v>Normal</v>
      </c>
      <c r="F405" t="s">
        <v>31</v>
      </c>
      <c r="G405" t="s">
        <v>30</v>
      </c>
      <c r="H405" t="s">
        <v>30</v>
      </c>
      <c r="I405">
        <v>0</v>
      </c>
      <c r="J405" t="s">
        <v>31</v>
      </c>
    </row>
    <row r="406" spans="1:10" x14ac:dyDescent="0.25">
      <c r="A406" t="s">
        <v>4073</v>
      </c>
      <c r="B406">
        <v>25.46</v>
      </c>
      <c r="C406" t="str">
        <f t="shared" si="12"/>
        <v>Over Weight</v>
      </c>
      <c r="D406">
        <v>11.75</v>
      </c>
      <c r="E406" t="str">
        <f t="shared" si="13"/>
        <v>Diabetes</v>
      </c>
      <c r="F406" t="s">
        <v>30</v>
      </c>
      <c r="G406" t="s">
        <v>30</v>
      </c>
      <c r="H406" t="s">
        <v>30</v>
      </c>
      <c r="I406">
        <v>0</v>
      </c>
      <c r="J406" t="s">
        <v>30</v>
      </c>
    </row>
    <row r="407" spans="1:10" x14ac:dyDescent="0.25">
      <c r="A407" t="s">
        <v>4074</v>
      </c>
      <c r="B407">
        <v>25.1</v>
      </c>
      <c r="C407" t="str">
        <f t="shared" si="12"/>
        <v>Over Weight</v>
      </c>
      <c r="D407">
        <v>6.97</v>
      </c>
      <c r="E407" t="str">
        <f t="shared" si="13"/>
        <v>Diabetes</v>
      </c>
      <c r="F407" t="s">
        <v>30</v>
      </c>
      <c r="G407" t="s">
        <v>30</v>
      </c>
      <c r="H407" t="s">
        <v>30</v>
      </c>
      <c r="I407">
        <v>0</v>
      </c>
      <c r="J407" t="s">
        <v>31</v>
      </c>
    </row>
    <row r="408" spans="1:10" x14ac:dyDescent="0.25">
      <c r="A408" t="s">
        <v>4075</v>
      </c>
      <c r="B408">
        <v>32.11</v>
      </c>
      <c r="C408" t="str">
        <f t="shared" si="12"/>
        <v>Obesity</v>
      </c>
      <c r="D408">
        <v>4.76</v>
      </c>
      <c r="E408" t="str">
        <f t="shared" si="13"/>
        <v>Normal</v>
      </c>
      <c r="F408" t="s">
        <v>30</v>
      </c>
      <c r="G408" t="s">
        <v>30</v>
      </c>
      <c r="H408" t="s">
        <v>30</v>
      </c>
      <c r="I408">
        <v>2</v>
      </c>
      <c r="J408" t="s">
        <v>30</v>
      </c>
    </row>
    <row r="409" spans="1:10" x14ac:dyDescent="0.25">
      <c r="A409" t="s">
        <v>4076</v>
      </c>
      <c r="B409">
        <v>29.8</v>
      </c>
      <c r="C409" t="str">
        <f t="shared" si="12"/>
        <v>Over Weight</v>
      </c>
      <c r="D409">
        <v>8.24</v>
      </c>
      <c r="E409" t="str">
        <f t="shared" si="13"/>
        <v>Diabetes</v>
      </c>
      <c r="F409" t="s">
        <v>31</v>
      </c>
      <c r="G409" t="s">
        <v>30</v>
      </c>
      <c r="H409" t="s">
        <v>30</v>
      </c>
      <c r="I409">
        <v>1</v>
      </c>
      <c r="J409" t="s">
        <v>31</v>
      </c>
    </row>
    <row r="410" spans="1:10" x14ac:dyDescent="0.25">
      <c r="A410" t="s">
        <v>4077</v>
      </c>
      <c r="B410">
        <v>24.01</v>
      </c>
      <c r="C410" t="str">
        <f t="shared" si="12"/>
        <v>Health Weight</v>
      </c>
      <c r="D410">
        <v>4.76</v>
      </c>
      <c r="E410" t="str">
        <f t="shared" si="13"/>
        <v>Normal</v>
      </c>
      <c r="F410" t="s">
        <v>30</v>
      </c>
      <c r="G410" t="s">
        <v>30</v>
      </c>
      <c r="H410" t="s">
        <v>30</v>
      </c>
      <c r="I410">
        <v>1</v>
      </c>
      <c r="J410" t="s">
        <v>31</v>
      </c>
    </row>
    <row r="411" spans="1:10" x14ac:dyDescent="0.25">
      <c r="A411" t="s">
        <v>4078</v>
      </c>
      <c r="B411">
        <v>23.21</v>
      </c>
      <c r="C411" t="str">
        <f t="shared" si="12"/>
        <v>Health Weight</v>
      </c>
      <c r="D411">
        <v>6.03</v>
      </c>
      <c r="E411" t="str">
        <f t="shared" si="13"/>
        <v>Prediabetes</v>
      </c>
      <c r="F411" t="s">
        <v>30</v>
      </c>
      <c r="G411" t="s">
        <v>30</v>
      </c>
      <c r="H411" t="s">
        <v>30</v>
      </c>
      <c r="I411">
        <v>1</v>
      </c>
      <c r="J411" t="s">
        <v>30</v>
      </c>
    </row>
    <row r="412" spans="1:10" x14ac:dyDescent="0.25">
      <c r="A412" t="s">
        <v>4079</v>
      </c>
      <c r="B412">
        <v>21.2</v>
      </c>
      <c r="C412" t="str">
        <f t="shared" si="12"/>
        <v>Health Weight</v>
      </c>
      <c r="D412">
        <v>4.07</v>
      </c>
      <c r="E412" t="str">
        <f t="shared" si="13"/>
        <v>Normal</v>
      </c>
      <c r="F412" t="s">
        <v>31</v>
      </c>
      <c r="G412" t="s">
        <v>30</v>
      </c>
      <c r="H412" t="s">
        <v>30</v>
      </c>
      <c r="I412">
        <v>1</v>
      </c>
      <c r="J412" t="s">
        <v>31</v>
      </c>
    </row>
    <row r="413" spans="1:10" x14ac:dyDescent="0.25">
      <c r="A413" t="s">
        <v>4080</v>
      </c>
      <c r="B413">
        <v>28.215</v>
      </c>
      <c r="C413" t="str">
        <f t="shared" si="12"/>
        <v>Over Weight</v>
      </c>
      <c r="D413">
        <v>8.26</v>
      </c>
      <c r="E413" t="str">
        <f t="shared" si="13"/>
        <v>Diabetes</v>
      </c>
      <c r="F413" t="s">
        <v>31</v>
      </c>
      <c r="G413" t="s">
        <v>30</v>
      </c>
      <c r="H413" t="s">
        <v>30</v>
      </c>
      <c r="I413">
        <v>1</v>
      </c>
      <c r="J413" t="s">
        <v>31</v>
      </c>
    </row>
    <row r="414" spans="1:10" x14ac:dyDescent="0.25">
      <c r="A414" t="s">
        <v>4081</v>
      </c>
      <c r="B414">
        <v>38.094999999999999</v>
      </c>
      <c r="C414" t="str">
        <f t="shared" si="12"/>
        <v>Obesity</v>
      </c>
      <c r="D414">
        <v>4.76</v>
      </c>
      <c r="E414" t="str">
        <f t="shared" si="13"/>
        <v>Normal</v>
      </c>
      <c r="F414" t="s">
        <v>30</v>
      </c>
      <c r="G414" t="s">
        <v>30</v>
      </c>
      <c r="H414" t="s">
        <v>30</v>
      </c>
      <c r="I414">
        <v>1</v>
      </c>
      <c r="J414" t="s">
        <v>30</v>
      </c>
    </row>
    <row r="415" spans="1:10" x14ac:dyDescent="0.25">
      <c r="A415" t="s">
        <v>4082</v>
      </c>
      <c r="B415">
        <v>22.61</v>
      </c>
      <c r="C415" t="str">
        <f t="shared" si="12"/>
        <v>Health Weight</v>
      </c>
      <c r="D415">
        <v>6.13</v>
      </c>
      <c r="E415" t="str">
        <f t="shared" si="13"/>
        <v>Prediabetes</v>
      </c>
      <c r="F415" t="s">
        <v>31</v>
      </c>
      <c r="G415" t="s">
        <v>30</v>
      </c>
      <c r="H415" t="s">
        <v>31</v>
      </c>
      <c r="I415">
        <v>1</v>
      </c>
      <c r="J415" t="s">
        <v>31</v>
      </c>
    </row>
    <row r="416" spans="1:10" x14ac:dyDescent="0.25">
      <c r="A416" t="s">
        <v>4083</v>
      </c>
      <c r="B416">
        <v>24.32</v>
      </c>
      <c r="C416" t="str">
        <f t="shared" si="12"/>
        <v>Health Weight</v>
      </c>
      <c r="D416">
        <v>10.47</v>
      </c>
      <c r="E416" t="str">
        <f t="shared" si="13"/>
        <v>Diabetes</v>
      </c>
      <c r="F416" t="s">
        <v>31</v>
      </c>
      <c r="G416" t="s">
        <v>30</v>
      </c>
      <c r="H416" t="s">
        <v>30</v>
      </c>
      <c r="I416">
        <v>2</v>
      </c>
      <c r="J416" t="s">
        <v>31</v>
      </c>
    </row>
    <row r="417" spans="1:10" x14ac:dyDescent="0.25">
      <c r="A417" t="s">
        <v>4084</v>
      </c>
      <c r="B417">
        <v>20.96</v>
      </c>
      <c r="C417" t="str">
        <f t="shared" si="12"/>
        <v>Health Weight</v>
      </c>
      <c r="D417">
        <v>4.04</v>
      </c>
      <c r="E417" t="str">
        <f t="shared" si="13"/>
        <v>Normal</v>
      </c>
      <c r="F417" t="s">
        <v>31</v>
      </c>
      <c r="G417" t="s">
        <v>30</v>
      </c>
      <c r="H417" t="s">
        <v>30</v>
      </c>
      <c r="I417">
        <v>1</v>
      </c>
      <c r="J417" t="s">
        <v>31</v>
      </c>
    </row>
    <row r="418" spans="1:10" x14ac:dyDescent="0.25">
      <c r="A418" t="s">
        <v>4085</v>
      </c>
      <c r="B418">
        <v>19.68</v>
      </c>
      <c r="C418" t="str">
        <f t="shared" si="12"/>
        <v>Health Weight</v>
      </c>
      <c r="D418">
        <v>5.74</v>
      </c>
      <c r="E418" t="str">
        <f t="shared" si="13"/>
        <v>Prediabetes</v>
      </c>
      <c r="F418" t="s">
        <v>30</v>
      </c>
      <c r="G418" t="s">
        <v>30</v>
      </c>
      <c r="H418" t="s">
        <v>30</v>
      </c>
      <c r="I418">
        <v>0</v>
      </c>
      <c r="J418" t="s">
        <v>31</v>
      </c>
    </row>
    <row r="419" spans="1:10" x14ac:dyDescent="0.25">
      <c r="A419" t="s">
        <v>4086</v>
      </c>
      <c r="B419">
        <v>18.100000000000001</v>
      </c>
      <c r="C419" t="str">
        <f t="shared" si="12"/>
        <v>Under Weight</v>
      </c>
      <c r="D419">
        <v>6.33</v>
      </c>
      <c r="E419" t="str">
        <f t="shared" si="13"/>
        <v>Prediabetes</v>
      </c>
      <c r="F419" t="s">
        <v>30</v>
      </c>
      <c r="G419" t="s">
        <v>30</v>
      </c>
      <c r="H419" t="s">
        <v>30</v>
      </c>
      <c r="I419">
        <v>1</v>
      </c>
      <c r="J419" t="s">
        <v>31</v>
      </c>
    </row>
    <row r="420" spans="1:10" x14ac:dyDescent="0.25">
      <c r="A420" t="s">
        <v>4087</v>
      </c>
      <c r="B420">
        <v>29.64</v>
      </c>
      <c r="C420" t="str">
        <f t="shared" si="12"/>
        <v>Over Weight</v>
      </c>
      <c r="D420">
        <v>4.28</v>
      </c>
      <c r="E420" t="str">
        <f t="shared" si="13"/>
        <v>Normal</v>
      </c>
      <c r="F420" t="s">
        <v>31</v>
      </c>
      <c r="G420" t="s">
        <v>30</v>
      </c>
      <c r="H420" t="s">
        <v>30</v>
      </c>
      <c r="I420">
        <v>0</v>
      </c>
      <c r="J420" t="s">
        <v>30</v>
      </c>
    </row>
    <row r="421" spans="1:10" x14ac:dyDescent="0.25">
      <c r="A421" t="s">
        <v>4088</v>
      </c>
      <c r="B421">
        <v>25.3</v>
      </c>
      <c r="C421" t="str">
        <f t="shared" si="12"/>
        <v>Over Weight</v>
      </c>
      <c r="D421">
        <v>9.4700000000000006</v>
      </c>
      <c r="E421" t="str">
        <f t="shared" si="13"/>
        <v>Diabetes</v>
      </c>
      <c r="F421" t="s">
        <v>31</v>
      </c>
      <c r="G421" t="s">
        <v>30</v>
      </c>
      <c r="H421" t="s">
        <v>30</v>
      </c>
      <c r="I421">
        <v>2</v>
      </c>
      <c r="J421" t="s">
        <v>31</v>
      </c>
    </row>
    <row r="422" spans="1:10" x14ac:dyDescent="0.25">
      <c r="A422" t="s">
        <v>4089</v>
      </c>
      <c r="B422">
        <v>27.6</v>
      </c>
      <c r="C422" t="str">
        <f t="shared" si="12"/>
        <v>Over Weight</v>
      </c>
      <c r="D422">
        <v>4.8499999999999996</v>
      </c>
      <c r="E422" t="str">
        <f t="shared" si="13"/>
        <v>Normal</v>
      </c>
      <c r="F422" t="s">
        <v>31</v>
      </c>
      <c r="G422" t="s">
        <v>30</v>
      </c>
      <c r="H422" t="s">
        <v>30</v>
      </c>
      <c r="I422">
        <v>0</v>
      </c>
      <c r="J422" t="s">
        <v>30</v>
      </c>
    </row>
    <row r="423" spans="1:10" x14ac:dyDescent="0.25">
      <c r="A423" t="s">
        <v>4090</v>
      </c>
      <c r="B423">
        <v>27.645</v>
      </c>
      <c r="C423" t="str">
        <f t="shared" si="12"/>
        <v>Over Weight</v>
      </c>
      <c r="D423">
        <v>11.03</v>
      </c>
      <c r="E423" t="str">
        <f t="shared" si="13"/>
        <v>Diabetes</v>
      </c>
      <c r="F423" t="s">
        <v>31</v>
      </c>
      <c r="G423" t="s">
        <v>30</v>
      </c>
      <c r="H423" t="s">
        <v>30</v>
      </c>
      <c r="I423">
        <v>1</v>
      </c>
      <c r="J423" t="s">
        <v>31</v>
      </c>
    </row>
    <row r="424" spans="1:10" x14ac:dyDescent="0.25">
      <c r="A424" t="s">
        <v>4091</v>
      </c>
      <c r="B424">
        <v>27.6</v>
      </c>
      <c r="C424" t="str">
        <f t="shared" si="12"/>
        <v>Over Weight</v>
      </c>
      <c r="D424">
        <v>5.22</v>
      </c>
      <c r="E424" t="str">
        <f t="shared" si="13"/>
        <v>Normal</v>
      </c>
      <c r="F424" t="s">
        <v>30</v>
      </c>
      <c r="G424" t="s">
        <v>30</v>
      </c>
      <c r="H424" t="s">
        <v>30</v>
      </c>
      <c r="I424">
        <v>2</v>
      </c>
      <c r="J424" t="s">
        <v>31</v>
      </c>
    </row>
    <row r="425" spans="1:10" x14ac:dyDescent="0.25">
      <c r="A425" t="s">
        <v>4092</v>
      </c>
      <c r="B425">
        <v>25.08</v>
      </c>
      <c r="C425" t="str">
        <f t="shared" si="12"/>
        <v>Over Weight</v>
      </c>
      <c r="D425">
        <v>9.52</v>
      </c>
      <c r="E425" t="str">
        <f t="shared" si="13"/>
        <v>Diabetes</v>
      </c>
      <c r="F425" t="s">
        <v>31</v>
      </c>
      <c r="G425" t="s">
        <v>30</v>
      </c>
      <c r="H425" t="s">
        <v>30</v>
      </c>
      <c r="I425">
        <v>2</v>
      </c>
      <c r="J425" t="s">
        <v>30</v>
      </c>
    </row>
    <row r="426" spans="1:10" x14ac:dyDescent="0.25">
      <c r="A426" t="s">
        <v>4093</v>
      </c>
      <c r="B426">
        <v>30.02</v>
      </c>
      <c r="C426" t="str">
        <f t="shared" si="12"/>
        <v>Obesity</v>
      </c>
      <c r="D426">
        <v>11.09</v>
      </c>
      <c r="E426" t="str">
        <f t="shared" si="13"/>
        <v>Diabetes</v>
      </c>
      <c r="F426" t="s">
        <v>30</v>
      </c>
      <c r="G426" t="s">
        <v>30</v>
      </c>
      <c r="H426" t="s">
        <v>30</v>
      </c>
      <c r="I426">
        <v>0</v>
      </c>
      <c r="J426" t="s">
        <v>30</v>
      </c>
    </row>
    <row r="427" spans="1:10" x14ac:dyDescent="0.25">
      <c r="A427" t="s">
        <v>4094</v>
      </c>
      <c r="B427">
        <v>27.36</v>
      </c>
      <c r="C427" t="str">
        <f t="shared" si="12"/>
        <v>Over Weight</v>
      </c>
      <c r="D427">
        <v>9.4499999999999993</v>
      </c>
      <c r="E427" t="str">
        <f t="shared" si="13"/>
        <v>Diabetes</v>
      </c>
      <c r="F427" t="s">
        <v>31</v>
      </c>
      <c r="G427" t="s">
        <v>30</v>
      </c>
      <c r="H427" t="s">
        <v>30</v>
      </c>
      <c r="I427">
        <v>2</v>
      </c>
      <c r="J427" t="s">
        <v>31</v>
      </c>
    </row>
    <row r="428" spans="1:10" x14ac:dyDescent="0.25">
      <c r="A428" t="s">
        <v>4095</v>
      </c>
      <c r="B428">
        <v>22.2</v>
      </c>
      <c r="C428" t="str">
        <f t="shared" si="12"/>
        <v>Health Weight</v>
      </c>
      <c r="D428">
        <v>5.51</v>
      </c>
      <c r="E428" t="str">
        <f t="shared" si="13"/>
        <v>Normal</v>
      </c>
      <c r="F428" t="s">
        <v>30</v>
      </c>
      <c r="G428" t="s">
        <v>30</v>
      </c>
      <c r="H428" t="s">
        <v>30</v>
      </c>
      <c r="I428">
        <v>0</v>
      </c>
      <c r="J428" t="s">
        <v>31</v>
      </c>
    </row>
    <row r="429" spans="1:10" x14ac:dyDescent="0.25">
      <c r="A429" t="s">
        <v>4096</v>
      </c>
      <c r="B429">
        <v>25.71</v>
      </c>
      <c r="C429" t="str">
        <f t="shared" si="12"/>
        <v>Over Weight</v>
      </c>
      <c r="D429">
        <v>4.18</v>
      </c>
      <c r="E429" t="str">
        <f t="shared" si="13"/>
        <v>Normal</v>
      </c>
      <c r="F429" t="s">
        <v>30</v>
      </c>
      <c r="G429" t="s">
        <v>31</v>
      </c>
      <c r="H429" t="s">
        <v>30</v>
      </c>
      <c r="I429">
        <v>1</v>
      </c>
      <c r="J429" t="s">
        <v>31</v>
      </c>
    </row>
    <row r="430" spans="1:10" x14ac:dyDescent="0.25">
      <c r="A430" t="s">
        <v>4097</v>
      </c>
      <c r="B430">
        <v>41.91</v>
      </c>
      <c r="C430" t="str">
        <f t="shared" si="12"/>
        <v>Obesity</v>
      </c>
      <c r="D430">
        <v>5.98</v>
      </c>
      <c r="E430" t="str">
        <f t="shared" si="13"/>
        <v>Prediabetes</v>
      </c>
      <c r="F430" t="s">
        <v>31</v>
      </c>
      <c r="G430" t="s">
        <v>30</v>
      </c>
      <c r="H430" t="s">
        <v>30</v>
      </c>
      <c r="I430">
        <v>1</v>
      </c>
      <c r="J430" t="s">
        <v>30</v>
      </c>
    </row>
    <row r="431" spans="1:10" x14ac:dyDescent="0.25">
      <c r="A431" t="s">
        <v>4098</v>
      </c>
      <c r="B431">
        <v>25.85</v>
      </c>
      <c r="C431" t="str">
        <f t="shared" si="12"/>
        <v>Over Weight</v>
      </c>
      <c r="D431">
        <v>10.16</v>
      </c>
      <c r="E431" t="str">
        <f t="shared" si="13"/>
        <v>Diabetes</v>
      </c>
      <c r="F431" t="s">
        <v>30</v>
      </c>
      <c r="G431" t="s">
        <v>30</v>
      </c>
      <c r="H431" t="s">
        <v>30</v>
      </c>
      <c r="I431">
        <v>0</v>
      </c>
      <c r="J431" t="s">
        <v>31</v>
      </c>
    </row>
    <row r="432" spans="1:10" x14ac:dyDescent="0.25">
      <c r="A432" t="s">
        <v>4099</v>
      </c>
      <c r="B432">
        <v>23.844999999999999</v>
      </c>
      <c r="C432" t="str">
        <f t="shared" si="12"/>
        <v>Health Weight</v>
      </c>
      <c r="D432">
        <v>11.71</v>
      </c>
      <c r="E432" t="str">
        <f t="shared" si="13"/>
        <v>Diabetes</v>
      </c>
      <c r="F432" t="s">
        <v>30</v>
      </c>
      <c r="G432" t="s">
        <v>30</v>
      </c>
      <c r="H432" t="s">
        <v>30</v>
      </c>
      <c r="I432">
        <v>2</v>
      </c>
      <c r="J432" t="s">
        <v>31</v>
      </c>
    </row>
    <row r="433" spans="1:10" x14ac:dyDescent="0.25">
      <c r="A433" t="s">
        <v>4100</v>
      </c>
      <c r="B433">
        <v>30.59</v>
      </c>
      <c r="C433" t="str">
        <f t="shared" si="12"/>
        <v>Obesity</v>
      </c>
      <c r="D433">
        <v>5.23</v>
      </c>
      <c r="E433" t="str">
        <f t="shared" si="13"/>
        <v>Normal</v>
      </c>
      <c r="F433" t="s">
        <v>30</v>
      </c>
      <c r="G433" t="s">
        <v>30</v>
      </c>
      <c r="H433" t="s">
        <v>31</v>
      </c>
      <c r="I433">
        <v>1</v>
      </c>
      <c r="J433" t="s">
        <v>30</v>
      </c>
    </row>
    <row r="434" spans="1:10" x14ac:dyDescent="0.25">
      <c r="A434" t="s">
        <v>4101</v>
      </c>
      <c r="B434">
        <v>24.795000000000002</v>
      </c>
      <c r="C434" t="str">
        <f t="shared" si="12"/>
        <v>Health Weight</v>
      </c>
      <c r="D434">
        <v>6.85</v>
      </c>
      <c r="E434" t="str">
        <f t="shared" si="13"/>
        <v>Diabetes</v>
      </c>
      <c r="F434" t="s">
        <v>30</v>
      </c>
      <c r="G434" t="s">
        <v>30</v>
      </c>
      <c r="H434" t="s">
        <v>30</v>
      </c>
      <c r="I434">
        <v>0</v>
      </c>
      <c r="J434" t="s">
        <v>31</v>
      </c>
    </row>
    <row r="435" spans="1:10" x14ac:dyDescent="0.25">
      <c r="A435" t="s">
        <v>4102</v>
      </c>
      <c r="B435">
        <v>24.13</v>
      </c>
      <c r="C435" t="str">
        <f t="shared" si="12"/>
        <v>Health Weight</v>
      </c>
      <c r="D435">
        <v>7.05</v>
      </c>
      <c r="E435" t="str">
        <f t="shared" si="13"/>
        <v>Diabetes</v>
      </c>
      <c r="F435" t="s">
        <v>31</v>
      </c>
      <c r="G435" t="s">
        <v>30</v>
      </c>
      <c r="H435" t="s">
        <v>30</v>
      </c>
      <c r="I435">
        <v>2</v>
      </c>
      <c r="J435" t="s">
        <v>31</v>
      </c>
    </row>
    <row r="436" spans="1:10" x14ac:dyDescent="0.25">
      <c r="A436" t="s">
        <v>4103</v>
      </c>
      <c r="B436">
        <v>25.84</v>
      </c>
      <c r="C436" t="str">
        <f t="shared" si="12"/>
        <v>Over Weight</v>
      </c>
      <c r="D436">
        <v>11.64</v>
      </c>
      <c r="E436" t="str">
        <f t="shared" si="13"/>
        <v>Diabetes</v>
      </c>
      <c r="F436" t="s">
        <v>30</v>
      </c>
      <c r="G436" t="s">
        <v>30</v>
      </c>
      <c r="H436" t="s">
        <v>30</v>
      </c>
      <c r="I436">
        <v>2</v>
      </c>
      <c r="J436" t="s">
        <v>31</v>
      </c>
    </row>
    <row r="437" spans="1:10" x14ac:dyDescent="0.25">
      <c r="A437" t="s">
        <v>4104</v>
      </c>
      <c r="B437">
        <v>28</v>
      </c>
      <c r="C437" t="str">
        <f t="shared" si="12"/>
        <v>Over Weight</v>
      </c>
      <c r="D437">
        <v>10.52</v>
      </c>
      <c r="E437" t="str">
        <f t="shared" si="13"/>
        <v>Diabetes</v>
      </c>
      <c r="F437" t="s">
        <v>30</v>
      </c>
      <c r="G437" t="s">
        <v>30</v>
      </c>
      <c r="H437" t="s">
        <v>30</v>
      </c>
      <c r="I437">
        <v>0</v>
      </c>
      <c r="J437" t="s">
        <v>31</v>
      </c>
    </row>
    <row r="438" spans="1:10" x14ac:dyDescent="0.25">
      <c r="A438" t="s">
        <v>4105</v>
      </c>
      <c r="B438">
        <v>34.1</v>
      </c>
      <c r="C438" t="str">
        <f t="shared" si="12"/>
        <v>Obesity</v>
      </c>
      <c r="D438">
        <v>4.01</v>
      </c>
      <c r="E438" t="str">
        <f t="shared" si="13"/>
        <v>Normal</v>
      </c>
      <c r="F438" t="s">
        <v>31</v>
      </c>
      <c r="G438" t="s">
        <v>30</v>
      </c>
      <c r="H438" t="s">
        <v>31</v>
      </c>
      <c r="I438">
        <v>1</v>
      </c>
      <c r="J438" t="s">
        <v>30</v>
      </c>
    </row>
    <row r="439" spans="1:10" x14ac:dyDescent="0.25">
      <c r="A439" t="s">
        <v>4106</v>
      </c>
      <c r="B439">
        <v>26.125</v>
      </c>
      <c r="C439" t="str">
        <f t="shared" si="12"/>
        <v>Over Weight</v>
      </c>
      <c r="D439">
        <v>8.56</v>
      </c>
      <c r="E439" t="str">
        <f t="shared" si="13"/>
        <v>Diabetes</v>
      </c>
      <c r="F439" t="s">
        <v>31</v>
      </c>
      <c r="G439" t="s">
        <v>30</v>
      </c>
      <c r="H439" t="s">
        <v>30</v>
      </c>
      <c r="I439">
        <v>1</v>
      </c>
      <c r="J439" t="s">
        <v>31</v>
      </c>
    </row>
    <row r="440" spans="1:10" x14ac:dyDescent="0.25">
      <c r="A440" t="s">
        <v>4107</v>
      </c>
      <c r="B440">
        <v>25.6</v>
      </c>
      <c r="C440" t="str">
        <f t="shared" si="12"/>
        <v>Over Weight</v>
      </c>
      <c r="D440">
        <v>10.5</v>
      </c>
      <c r="E440" t="str">
        <f t="shared" si="13"/>
        <v>Diabetes</v>
      </c>
      <c r="F440" t="s">
        <v>30</v>
      </c>
      <c r="G440" t="s">
        <v>30</v>
      </c>
      <c r="H440" t="s">
        <v>30</v>
      </c>
      <c r="I440">
        <v>2</v>
      </c>
      <c r="J440" t="s">
        <v>31</v>
      </c>
    </row>
    <row r="441" spans="1:10" x14ac:dyDescent="0.25">
      <c r="A441" t="s">
        <v>4108</v>
      </c>
      <c r="B441">
        <v>24.32</v>
      </c>
      <c r="C441" t="str">
        <f t="shared" si="12"/>
        <v>Health Weight</v>
      </c>
      <c r="D441">
        <v>6.39</v>
      </c>
      <c r="E441" t="str">
        <f t="shared" si="13"/>
        <v>Prediabetes</v>
      </c>
      <c r="F441" t="s">
        <v>30</v>
      </c>
      <c r="G441" t="s">
        <v>30</v>
      </c>
      <c r="H441" t="s">
        <v>30</v>
      </c>
      <c r="I441">
        <v>0</v>
      </c>
      <c r="J441" t="s">
        <v>30</v>
      </c>
    </row>
    <row r="442" spans="1:10" x14ac:dyDescent="0.25">
      <c r="A442" t="s">
        <v>4109</v>
      </c>
      <c r="B442">
        <v>22.88</v>
      </c>
      <c r="C442" t="str">
        <f t="shared" si="12"/>
        <v>Health Weight</v>
      </c>
      <c r="D442">
        <v>5.71</v>
      </c>
      <c r="E442" t="str">
        <f t="shared" si="13"/>
        <v>Prediabetes</v>
      </c>
      <c r="F442" t="s">
        <v>31</v>
      </c>
      <c r="G442" t="s">
        <v>30</v>
      </c>
      <c r="H442" t="s">
        <v>31</v>
      </c>
      <c r="I442">
        <v>1</v>
      </c>
      <c r="J442" t="s">
        <v>31</v>
      </c>
    </row>
    <row r="443" spans="1:10" x14ac:dyDescent="0.25">
      <c r="A443" t="s">
        <v>4110</v>
      </c>
      <c r="B443">
        <v>24.984999999999999</v>
      </c>
      <c r="C443" t="str">
        <f t="shared" si="12"/>
        <v>Over Weight</v>
      </c>
      <c r="D443">
        <v>4.43</v>
      </c>
      <c r="E443" t="str">
        <f t="shared" si="13"/>
        <v>Normal</v>
      </c>
      <c r="F443" t="s">
        <v>31</v>
      </c>
      <c r="G443" t="s">
        <v>30</v>
      </c>
      <c r="H443" t="s">
        <v>31</v>
      </c>
      <c r="I443">
        <v>1</v>
      </c>
      <c r="J443" t="s">
        <v>30</v>
      </c>
    </row>
    <row r="444" spans="1:10" x14ac:dyDescent="0.25">
      <c r="A444" t="s">
        <v>4111</v>
      </c>
      <c r="B444">
        <v>33.1</v>
      </c>
      <c r="C444" t="str">
        <f t="shared" si="12"/>
        <v>Obesity</v>
      </c>
      <c r="D444">
        <v>5.52</v>
      </c>
      <c r="E444" t="str">
        <f t="shared" si="13"/>
        <v>Normal</v>
      </c>
      <c r="F444" t="s">
        <v>30</v>
      </c>
      <c r="G444" t="s">
        <v>30</v>
      </c>
      <c r="H444" t="s">
        <v>31</v>
      </c>
      <c r="I444">
        <v>1</v>
      </c>
      <c r="J444" t="s">
        <v>30</v>
      </c>
    </row>
    <row r="445" spans="1:10" x14ac:dyDescent="0.25">
      <c r="A445" t="s">
        <v>4112</v>
      </c>
      <c r="B445">
        <v>27.83</v>
      </c>
      <c r="C445" t="str">
        <f t="shared" si="12"/>
        <v>Over Weight</v>
      </c>
      <c r="D445">
        <v>9.1999999999999993</v>
      </c>
      <c r="E445" t="str">
        <f t="shared" si="13"/>
        <v>Diabetes</v>
      </c>
      <c r="F445" t="s">
        <v>31</v>
      </c>
      <c r="G445" t="s">
        <v>30</v>
      </c>
      <c r="H445" t="s">
        <v>30</v>
      </c>
      <c r="I445">
        <v>1</v>
      </c>
      <c r="J445" t="s">
        <v>31</v>
      </c>
    </row>
    <row r="446" spans="1:10" x14ac:dyDescent="0.25">
      <c r="A446" t="s">
        <v>4113</v>
      </c>
      <c r="B446">
        <v>30.875</v>
      </c>
      <c r="C446" t="str">
        <f t="shared" si="12"/>
        <v>Obesity</v>
      </c>
      <c r="D446">
        <v>10.97</v>
      </c>
      <c r="E446" t="str">
        <f t="shared" si="13"/>
        <v>Diabetes</v>
      </c>
      <c r="F446" t="s">
        <v>31</v>
      </c>
      <c r="G446" t="s">
        <v>30</v>
      </c>
      <c r="H446" t="s">
        <v>30</v>
      </c>
      <c r="I446">
        <v>2</v>
      </c>
      <c r="J446" t="s">
        <v>30</v>
      </c>
    </row>
    <row r="447" spans="1:10" x14ac:dyDescent="0.25">
      <c r="A447" t="s">
        <v>4114</v>
      </c>
      <c r="B447">
        <v>27.265000000000001</v>
      </c>
      <c r="C447" t="str">
        <f t="shared" si="12"/>
        <v>Over Weight</v>
      </c>
      <c r="D447">
        <v>4.25</v>
      </c>
      <c r="E447" t="str">
        <f t="shared" si="13"/>
        <v>Normal</v>
      </c>
      <c r="F447" t="s">
        <v>30</v>
      </c>
      <c r="G447" t="s">
        <v>30</v>
      </c>
      <c r="H447" t="s">
        <v>31</v>
      </c>
      <c r="I447">
        <v>1</v>
      </c>
      <c r="J447" t="s">
        <v>30</v>
      </c>
    </row>
    <row r="448" spans="1:10" x14ac:dyDescent="0.25">
      <c r="A448" t="s">
        <v>4115</v>
      </c>
      <c r="B448">
        <v>26.7</v>
      </c>
      <c r="C448" t="str">
        <f t="shared" si="12"/>
        <v>Over Weight</v>
      </c>
      <c r="D448">
        <v>5.23</v>
      </c>
      <c r="E448" t="str">
        <f t="shared" si="13"/>
        <v>Normal</v>
      </c>
      <c r="F448" t="s">
        <v>30</v>
      </c>
      <c r="G448" t="s">
        <v>30</v>
      </c>
      <c r="H448" t="s">
        <v>31</v>
      </c>
      <c r="I448">
        <v>1</v>
      </c>
      <c r="J448" t="s">
        <v>31</v>
      </c>
    </row>
    <row r="449" spans="1:10" x14ac:dyDescent="0.25">
      <c r="A449" t="s">
        <v>4116</v>
      </c>
      <c r="B449">
        <v>29.925000000000001</v>
      </c>
      <c r="C449" t="str">
        <f t="shared" si="12"/>
        <v>Obesity</v>
      </c>
      <c r="D449">
        <v>5.96</v>
      </c>
      <c r="E449" t="str">
        <f t="shared" si="13"/>
        <v>Prediabetes</v>
      </c>
      <c r="F449" t="s">
        <v>31</v>
      </c>
      <c r="G449" t="s">
        <v>30</v>
      </c>
      <c r="H449" t="s">
        <v>31</v>
      </c>
      <c r="I449">
        <v>1</v>
      </c>
      <c r="J449" t="s">
        <v>31</v>
      </c>
    </row>
    <row r="450" spans="1:10" x14ac:dyDescent="0.25">
      <c r="A450" t="s">
        <v>4117</v>
      </c>
      <c r="B450">
        <v>19.95</v>
      </c>
      <c r="C450" t="str">
        <f t="shared" ref="C450:C513" si="14">IF(B450&lt;18.5, "Under Weight",IF(B450&lt;24.9, "Health Weight", IF(B450&lt;29.9, "Over Weight", "Obesity")))</f>
        <v>Health Weight</v>
      </c>
      <c r="D450">
        <v>4.29</v>
      </c>
      <c r="E450" t="str">
        <f t="shared" ref="E450:E513" si="15">IF(D450&lt;5.7,"Normal",IF(D450&lt;6.4,"Prediabetes","Diabetes"))</f>
        <v>Normal</v>
      </c>
      <c r="F450" t="s">
        <v>31</v>
      </c>
      <c r="G450" t="s">
        <v>30</v>
      </c>
      <c r="H450" t="s">
        <v>30</v>
      </c>
      <c r="I450">
        <v>2</v>
      </c>
      <c r="J450" t="s">
        <v>31</v>
      </c>
    </row>
    <row r="451" spans="1:10" x14ac:dyDescent="0.25">
      <c r="A451" t="s">
        <v>4118</v>
      </c>
      <c r="B451">
        <v>24.225000000000001</v>
      </c>
      <c r="C451" t="str">
        <f t="shared" si="14"/>
        <v>Health Weight</v>
      </c>
      <c r="D451">
        <v>4.09</v>
      </c>
      <c r="E451" t="str">
        <f t="shared" si="15"/>
        <v>Normal</v>
      </c>
      <c r="F451" t="s">
        <v>30</v>
      </c>
      <c r="G451" t="s">
        <v>30</v>
      </c>
      <c r="H451" t="s">
        <v>30</v>
      </c>
      <c r="I451">
        <v>0</v>
      </c>
      <c r="J451" t="s">
        <v>30</v>
      </c>
    </row>
    <row r="452" spans="1:10" x14ac:dyDescent="0.25">
      <c r="A452" t="s">
        <v>4119</v>
      </c>
      <c r="B452">
        <v>28.12</v>
      </c>
      <c r="C452" t="str">
        <f t="shared" si="14"/>
        <v>Over Weight</v>
      </c>
      <c r="D452">
        <v>4.88</v>
      </c>
      <c r="E452" t="str">
        <f t="shared" si="15"/>
        <v>Normal</v>
      </c>
      <c r="F452" t="s">
        <v>30</v>
      </c>
      <c r="G452" t="s">
        <v>30</v>
      </c>
      <c r="H452" t="s">
        <v>30</v>
      </c>
      <c r="I452">
        <v>0</v>
      </c>
      <c r="J452" t="s">
        <v>31</v>
      </c>
    </row>
    <row r="453" spans="1:10" x14ac:dyDescent="0.25">
      <c r="A453" t="s">
        <v>4120</v>
      </c>
      <c r="B453">
        <v>23.21</v>
      </c>
      <c r="C453" t="str">
        <f t="shared" si="14"/>
        <v>Health Weight</v>
      </c>
      <c r="D453">
        <v>6.76</v>
      </c>
      <c r="E453" t="str">
        <f t="shared" si="15"/>
        <v>Diabetes</v>
      </c>
      <c r="F453" t="s">
        <v>30</v>
      </c>
      <c r="G453" t="s">
        <v>30</v>
      </c>
      <c r="H453" t="s">
        <v>30</v>
      </c>
      <c r="I453">
        <v>0</v>
      </c>
      <c r="J453" t="s">
        <v>31</v>
      </c>
    </row>
    <row r="454" spans="1:10" x14ac:dyDescent="0.25">
      <c r="A454" t="s">
        <v>4121</v>
      </c>
      <c r="B454">
        <v>23.98</v>
      </c>
      <c r="C454" t="str">
        <f t="shared" si="14"/>
        <v>Health Weight</v>
      </c>
      <c r="D454">
        <v>10.67</v>
      </c>
      <c r="E454" t="str">
        <f t="shared" si="15"/>
        <v>Diabetes</v>
      </c>
      <c r="F454" t="s">
        <v>30</v>
      </c>
      <c r="G454" t="s">
        <v>30</v>
      </c>
      <c r="H454" t="s">
        <v>30</v>
      </c>
      <c r="I454">
        <v>0</v>
      </c>
      <c r="J454" t="s">
        <v>30</v>
      </c>
    </row>
    <row r="455" spans="1:10" x14ac:dyDescent="0.25">
      <c r="A455" t="s">
        <v>4122</v>
      </c>
      <c r="B455">
        <v>30</v>
      </c>
      <c r="C455" t="str">
        <f t="shared" si="14"/>
        <v>Obesity</v>
      </c>
      <c r="D455">
        <v>6.21</v>
      </c>
      <c r="E455" t="str">
        <f t="shared" si="15"/>
        <v>Prediabetes</v>
      </c>
      <c r="F455" t="s">
        <v>30</v>
      </c>
      <c r="G455" t="s">
        <v>30</v>
      </c>
      <c r="H455" t="s">
        <v>30</v>
      </c>
      <c r="I455">
        <v>0</v>
      </c>
      <c r="J455" t="s">
        <v>31</v>
      </c>
    </row>
    <row r="456" spans="1:10" x14ac:dyDescent="0.25">
      <c r="A456" t="s">
        <v>4123</v>
      </c>
      <c r="B456">
        <v>17.350000000000001</v>
      </c>
      <c r="C456" t="str">
        <f t="shared" si="14"/>
        <v>Under Weight</v>
      </c>
      <c r="D456">
        <v>5.03</v>
      </c>
      <c r="E456" t="str">
        <f t="shared" si="15"/>
        <v>Normal</v>
      </c>
      <c r="F456" t="s">
        <v>31</v>
      </c>
      <c r="G456" t="s">
        <v>30</v>
      </c>
      <c r="H456" t="s">
        <v>30</v>
      </c>
      <c r="I456">
        <v>0</v>
      </c>
      <c r="J456" t="s">
        <v>31</v>
      </c>
    </row>
    <row r="457" spans="1:10" x14ac:dyDescent="0.25">
      <c r="A457" t="s">
        <v>4124</v>
      </c>
      <c r="B457">
        <v>22.704999999999998</v>
      </c>
      <c r="C457" t="str">
        <f t="shared" si="14"/>
        <v>Health Weight</v>
      </c>
      <c r="D457">
        <v>5.27</v>
      </c>
      <c r="E457" t="str">
        <f t="shared" si="15"/>
        <v>Normal</v>
      </c>
      <c r="F457" t="s">
        <v>30</v>
      </c>
      <c r="G457" t="s">
        <v>30</v>
      </c>
      <c r="H457" t="s">
        <v>30</v>
      </c>
      <c r="I457">
        <v>0</v>
      </c>
      <c r="J457" t="s">
        <v>30</v>
      </c>
    </row>
    <row r="458" spans="1:10" x14ac:dyDescent="0.25">
      <c r="A458" t="s">
        <v>4125</v>
      </c>
      <c r="B458">
        <v>25.41</v>
      </c>
      <c r="C458" t="str">
        <f t="shared" si="14"/>
        <v>Over Weight</v>
      </c>
      <c r="D458">
        <v>10.53</v>
      </c>
      <c r="E458" t="str">
        <f t="shared" si="15"/>
        <v>Diabetes</v>
      </c>
      <c r="F458" t="s">
        <v>31</v>
      </c>
      <c r="G458" t="s">
        <v>30</v>
      </c>
      <c r="H458" t="s">
        <v>30</v>
      </c>
      <c r="I458">
        <v>1</v>
      </c>
      <c r="J458" t="s">
        <v>31</v>
      </c>
    </row>
    <row r="459" spans="1:10" x14ac:dyDescent="0.25">
      <c r="A459" t="s">
        <v>4126</v>
      </c>
      <c r="B459">
        <v>18.23</v>
      </c>
      <c r="C459" t="str">
        <f t="shared" si="14"/>
        <v>Under Weight</v>
      </c>
      <c r="D459">
        <v>5.78</v>
      </c>
      <c r="E459" t="str">
        <f t="shared" si="15"/>
        <v>Prediabetes</v>
      </c>
      <c r="F459" t="s">
        <v>30</v>
      </c>
      <c r="G459" t="s">
        <v>30</v>
      </c>
      <c r="H459" t="s">
        <v>31</v>
      </c>
      <c r="I459">
        <v>1</v>
      </c>
      <c r="J459" t="s">
        <v>31</v>
      </c>
    </row>
    <row r="460" spans="1:10" x14ac:dyDescent="0.25">
      <c r="A460" t="s">
        <v>4127</v>
      </c>
      <c r="B460">
        <v>24.7</v>
      </c>
      <c r="C460" t="str">
        <f t="shared" si="14"/>
        <v>Health Weight</v>
      </c>
      <c r="D460">
        <v>4.3600000000000003</v>
      </c>
      <c r="E460" t="str">
        <f t="shared" si="15"/>
        <v>Normal</v>
      </c>
      <c r="F460" t="s">
        <v>30</v>
      </c>
      <c r="G460" t="s">
        <v>30</v>
      </c>
      <c r="H460" t="s">
        <v>31</v>
      </c>
      <c r="I460">
        <v>1</v>
      </c>
      <c r="J460" t="s">
        <v>31</v>
      </c>
    </row>
    <row r="461" spans="1:10" x14ac:dyDescent="0.25">
      <c r="A461" t="s">
        <v>4128</v>
      </c>
      <c r="B461">
        <v>37.4</v>
      </c>
      <c r="C461" t="str">
        <f t="shared" si="14"/>
        <v>Obesity</v>
      </c>
      <c r="D461">
        <v>9.7200000000000006</v>
      </c>
      <c r="E461" t="str">
        <f t="shared" si="15"/>
        <v>Diabetes</v>
      </c>
      <c r="F461" t="s">
        <v>31</v>
      </c>
      <c r="G461" t="s">
        <v>30</v>
      </c>
      <c r="H461" t="s">
        <v>31</v>
      </c>
      <c r="I461">
        <v>1</v>
      </c>
      <c r="J461" t="s">
        <v>30</v>
      </c>
    </row>
    <row r="462" spans="1:10" x14ac:dyDescent="0.25">
      <c r="A462" t="s">
        <v>4129</v>
      </c>
      <c r="B462">
        <v>26.885000000000002</v>
      </c>
      <c r="C462" t="str">
        <f t="shared" si="14"/>
        <v>Over Weight</v>
      </c>
      <c r="D462">
        <v>5.18</v>
      </c>
      <c r="E462" t="str">
        <f t="shared" si="15"/>
        <v>Normal</v>
      </c>
      <c r="F462" t="s">
        <v>30</v>
      </c>
      <c r="G462" t="s">
        <v>30</v>
      </c>
      <c r="H462" t="s">
        <v>31</v>
      </c>
      <c r="I462">
        <v>1</v>
      </c>
      <c r="J462" t="s">
        <v>31</v>
      </c>
    </row>
    <row r="463" spans="1:10" x14ac:dyDescent="0.25">
      <c r="A463" t="s">
        <v>4130</v>
      </c>
      <c r="B463">
        <v>25.27</v>
      </c>
      <c r="C463" t="str">
        <f t="shared" si="14"/>
        <v>Over Weight</v>
      </c>
      <c r="D463">
        <v>5.29</v>
      </c>
      <c r="E463" t="str">
        <f t="shared" si="15"/>
        <v>Normal</v>
      </c>
      <c r="F463" t="s">
        <v>30</v>
      </c>
      <c r="G463" t="s">
        <v>30</v>
      </c>
      <c r="H463" t="s">
        <v>31</v>
      </c>
      <c r="I463">
        <v>1</v>
      </c>
      <c r="J463" t="s">
        <v>31</v>
      </c>
    </row>
    <row r="464" spans="1:10" x14ac:dyDescent="0.25">
      <c r="A464" t="s">
        <v>4131</v>
      </c>
      <c r="B464">
        <v>23.655000000000001</v>
      </c>
      <c r="C464" t="str">
        <f t="shared" si="14"/>
        <v>Health Weight</v>
      </c>
      <c r="D464">
        <v>4.8600000000000003</v>
      </c>
      <c r="E464" t="str">
        <f t="shared" si="15"/>
        <v>Normal</v>
      </c>
      <c r="F464" t="s">
        <v>31</v>
      </c>
      <c r="G464" t="s">
        <v>30</v>
      </c>
      <c r="H464" t="s">
        <v>30</v>
      </c>
      <c r="I464">
        <v>0</v>
      </c>
      <c r="J464" t="s">
        <v>31</v>
      </c>
    </row>
    <row r="465" spans="1:10" x14ac:dyDescent="0.25">
      <c r="A465" t="s">
        <v>4132</v>
      </c>
      <c r="B465">
        <v>55.05</v>
      </c>
      <c r="C465" t="str">
        <f t="shared" si="14"/>
        <v>Obesity</v>
      </c>
      <c r="D465">
        <v>7.66</v>
      </c>
      <c r="E465" t="str">
        <f t="shared" si="15"/>
        <v>Diabetes</v>
      </c>
      <c r="F465" t="s">
        <v>30</v>
      </c>
      <c r="G465" t="s">
        <v>30</v>
      </c>
      <c r="H465" t="s">
        <v>30</v>
      </c>
      <c r="I465">
        <v>0</v>
      </c>
      <c r="J465" t="s">
        <v>30</v>
      </c>
    </row>
    <row r="466" spans="1:10" x14ac:dyDescent="0.25">
      <c r="A466" t="s">
        <v>4133</v>
      </c>
      <c r="B466">
        <v>24.89</v>
      </c>
      <c r="C466" t="str">
        <f t="shared" si="14"/>
        <v>Health Weight</v>
      </c>
      <c r="D466">
        <v>6.1</v>
      </c>
      <c r="E466" t="str">
        <f t="shared" si="15"/>
        <v>Prediabetes</v>
      </c>
      <c r="F466" t="s">
        <v>31</v>
      </c>
      <c r="G466" t="s">
        <v>30</v>
      </c>
      <c r="H466" t="s">
        <v>31</v>
      </c>
      <c r="I466">
        <v>1</v>
      </c>
      <c r="J466" t="s">
        <v>31</v>
      </c>
    </row>
    <row r="467" spans="1:10" x14ac:dyDescent="0.25">
      <c r="A467" t="s">
        <v>4134</v>
      </c>
      <c r="B467">
        <v>18.715</v>
      </c>
      <c r="C467" t="str">
        <f t="shared" si="14"/>
        <v>Health Weight</v>
      </c>
      <c r="D467">
        <v>4.4400000000000004</v>
      </c>
      <c r="E467" t="str">
        <f t="shared" si="15"/>
        <v>Normal</v>
      </c>
      <c r="F467" t="s">
        <v>30</v>
      </c>
      <c r="G467" t="s">
        <v>30</v>
      </c>
      <c r="H467" t="s">
        <v>30</v>
      </c>
      <c r="I467">
        <v>0</v>
      </c>
      <c r="J467" t="s">
        <v>30</v>
      </c>
    </row>
    <row r="468" spans="1:10" x14ac:dyDescent="0.25">
      <c r="A468" t="s">
        <v>4135</v>
      </c>
      <c r="B468">
        <v>28.12</v>
      </c>
      <c r="C468" t="str">
        <f t="shared" si="14"/>
        <v>Over Weight</v>
      </c>
      <c r="D468">
        <v>6.15</v>
      </c>
      <c r="E468" t="str">
        <f t="shared" si="15"/>
        <v>Prediabetes</v>
      </c>
      <c r="F468" t="s">
        <v>30</v>
      </c>
      <c r="G468" t="s">
        <v>30</v>
      </c>
      <c r="H468" t="s">
        <v>30</v>
      </c>
      <c r="I468">
        <v>0</v>
      </c>
      <c r="J468" t="s">
        <v>31</v>
      </c>
    </row>
    <row r="469" spans="1:10" x14ac:dyDescent="0.25">
      <c r="A469" t="s">
        <v>4136</v>
      </c>
      <c r="B469">
        <v>26.6</v>
      </c>
      <c r="C469" t="str">
        <f t="shared" si="14"/>
        <v>Over Weight</v>
      </c>
      <c r="D469">
        <v>4.53</v>
      </c>
      <c r="E469" t="str">
        <f t="shared" si="15"/>
        <v>Normal</v>
      </c>
      <c r="F469" t="s">
        <v>30</v>
      </c>
      <c r="G469" t="s">
        <v>30</v>
      </c>
      <c r="H469" t="s">
        <v>30</v>
      </c>
      <c r="I469">
        <v>0</v>
      </c>
      <c r="J469" t="s">
        <v>31</v>
      </c>
    </row>
    <row r="470" spans="1:10" x14ac:dyDescent="0.25">
      <c r="A470" t="s">
        <v>4137</v>
      </c>
      <c r="B470">
        <v>30.114999999999998</v>
      </c>
      <c r="C470" t="str">
        <f t="shared" si="14"/>
        <v>Obesity</v>
      </c>
      <c r="D470">
        <v>5.48</v>
      </c>
      <c r="E470" t="str">
        <f t="shared" si="15"/>
        <v>Normal</v>
      </c>
      <c r="F470" t="s">
        <v>30</v>
      </c>
      <c r="G470" t="s">
        <v>31</v>
      </c>
      <c r="H470" t="s">
        <v>30</v>
      </c>
      <c r="I470">
        <v>1</v>
      </c>
      <c r="J470" t="s">
        <v>30</v>
      </c>
    </row>
    <row r="471" spans="1:10" x14ac:dyDescent="0.25">
      <c r="A471" t="s">
        <v>4138</v>
      </c>
      <c r="B471">
        <v>24.605</v>
      </c>
      <c r="C471" t="str">
        <f t="shared" si="14"/>
        <v>Health Weight</v>
      </c>
      <c r="D471">
        <v>5.48</v>
      </c>
      <c r="E471" t="str">
        <f t="shared" si="15"/>
        <v>Normal</v>
      </c>
      <c r="F471" t="s">
        <v>30</v>
      </c>
      <c r="G471" t="s">
        <v>30</v>
      </c>
      <c r="H471" t="s">
        <v>30</v>
      </c>
      <c r="I471">
        <v>0</v>
      </c>
      <c r="J471" t="s">
        <v>31</v>
      </c>
    </row>
    <row r="472" spans="1:10" x14ac:dyDescent="0.25">
      <c r="A472" t="s">
        <v>4139</v>
      </c>
      <c r="B472">
        <v>29.6</v>
      </c>
      <c r="C472" t="str">
        <f t="shared" si="14"/>
        <v>Over Weight</v>
      </c>
      <c r="D472">
        <v>8.1</v>
      </c>
      <c r="E472" t="str">
        <f t="shared" si="15"/>
        <v>Diabetes</v>
      </c>
      <c r="F472" t="s">
        <v>30</v>
      </c>
      <c r="G472" t="s">
        <v>30</v>
      </c>
      <c r="H472" t="s">
        <v>30</v>
      </c>
      <c r="I472">
        <v>0</v>
      </c>
      <c r="J472" t="s">
        <v>30</v>
      </c>
    </row>
    <row r="473" spans="1:10" x14ac:dyDescent="0.25">
      <c r="A473" t="s">
        <v>4140</v>
      </c>
      <c r="B473">
        <v>24.42</v>
      </c>
      <c r="C473" t="str">
        <f t="shared" si="14"/>
        <v>Health Weight</v>
      </c>
      <c r="D473">
        <v>7.16</v>
      </c>
      <c r="E473" t="str">
        <f t="shared" si="15"/>
        <v>Diabetes</v>
      </c>
      <c r="F473" t="s">
        <v>30</v>
      </c>
      <c r="G473" t="s">
        <v>30</v>
      </c>
      <c r="H473" t="s">
        <v>30</v>
      </c>
      <c r="I473">
        <v>0</v>
      </c>
      <c r="J473" t="s">
        <v>31</v>
      </c>
    </row>
    <row r="474" spans="1:10" x14ac:dyDescent="0.25">
      <c r="A474" t="s">
        <v>4141</v>
      </c>
      <c r="B474">
        <v>20.9</v>
      </c>
      <c r="C474" t="str">
        <f t="shared" si="14"/>
        <v>Health Weight</v>
      </c>
      <c r="D474">
        <v>4.55</v>
      </c>
      <c r="E474" t="str">
        <f t="shared" si="15"/>
        <v>Normal</v>
      </c>
      <c r="F474" t="s">
        <v>31</v>
      </c>
      <c r="G474" t="s">
        <v>30</v>
      </c>
      <c r="H474" t="s">
        <v>31</v>
      </c>
      <c r="I474">
        <v>1</v>
      </c>
      <c r="J474" t="s">
        <v>31</v>
      </c>
    </row>
    <row r="475" spans="1:10" x14ac:dyDescent="0.25">
      <c r="A475" t="s">
        <v>4142</v>
      </c>
      <c r="B475">
        <v>22.895</v>
      </c>
      <c r="C475" t="str">
        <f t="shared" si="14"/>
        <v>Health Weight</v>
      </c>
      <c r="D475">
        <v>6.03</v>
      </c>
      <c r="E475" t="str">
        <f t="shared" si="15"/>
        <v>Prediabetes</v>
      </c>
      <c r="F475" t="s">
        <v>30</v>
      </c>
      <c r="G475" t="s">
        <v>30</v>
      </c>
      <c r="H475" t="s">
        <v>30</v>
      </c>
      <c r="I475">
        <v>0</v>
      </c>
      <c r="J475" t="s">
        <v>31</v>
      </c>
    </row>
    <row r="476" spans="1:10" x14ac:dyDescent="0.25">
      <c r="A476" t="s">
        <v>4143</v>
      </c>
      <c r="B476">
        <v>28.3</v>
      </c>
      <c r="C476" t="str">
        <f t="shared" si="14"/>
        <v>Over Weight</v>
      </c>
      <c r="D476">
        <v>5.47</v>
      </c>
      <c r="E476" t="str">
        <f t="shared" si="15"/>
        <v>Normal</v>
      </c>
      <c r="F476" t="s">
        <v>31</v>
      </c>
      <c r="G476" t="s">
        <v>30</v>
      </c>
      <c r="H476" t="s">
        <v>31</v>
      </c>
      <c r="I476">
        <v>1</v>
      </c>
      <c r="J476" t="s">
        <v>31</v>
      </c>
    </row>
    <row r="477" spans="1:10" x14ac:dyDescent="0.25">
      <c r="A477" t="s">
        <v>4144</v>
      </c>
      <c r="B477">
        <v>54.3</v>
      </c>
      <c r="C477" t="str">
        <f t="shared" si="14"/>
        <v>Obesity</v>
      </c>
      <c r="D477">
        <v>4.1500000000000004</v>
      </c>
      <c r="E477" t="str">
        <f t="shared" si="15"/>
        <v>Normal</v>
      </c>
      <c r="F477" t="s">
        <v>31</v>
      </c>
      <c r="G477" t="s">
        <v>30</v>
      </c>
      <c r="H477" t="s">
        <v>30</v>
      </c>
      <c r="I477">
        <v>1</v>
      </c>
      <c r="J477" t="s">
        <v>30</v>
      </c>
    </row>
    <row r="478" spans="1:10" x14ac:dyDescent="0.25">
      <c r="A478" t="s">
        <v>4145</v>
      </c>
      <c r="B478">
        <v>33.344999999999999</v>
      </c>
      <c r="C478" t="str">
        <f t="shared" si="14"/>
        <v>Obesity</v>
      </c>
      <c r="D478">
        <v>11.32</v>
      </c>
      <c r="E478" t="str">
        <f t="shared" si="15"/>
        <v>Diabetes</v>
      </c>
      <c r="F478" t="s">
        <v>31</v>
      </c>
      <c r="G478" t="s">
        <v>30</v>
      </c>
      <c r="H478" t="s">
        <v>30</v>
      </c>
      <c r="I478">
        <v>1</v>
      </c>
      <c r="J478" t="s">
        <v>30</v>
      </c>
    </row>
    <row r="479" spans="1:10" x14ac:dyDescent="0.25">
      <c r="A479" t="s">
        <v>4146</v>
      </c>
      <c r="B479">
        <v>33</v>
      </c>
      <c r="C479" t="str">
        <f t="shared" si="14"/>
        <v>Obesity</v>
      </c>
      <c r="D479">
        <v>9.51</v>
      </c>
      <c r="E479" t="str">
        <f t="shared" si="15"/>
        <v>Diabetes</v>
      </c>
      <c r="F479" t="s">
        <v>31</v>
      </c>
      <c r="G479" t="s">
        <v>30</v>
      </c>
      <c r="H479" t="s">
        <v>30</v>
      </c>
      <c r="I479">
        <v>0</v>
      </c>
      <c r="J479" t="s">
        <v>30</v>
      </c>
    </row>
    <row r="480" spans="1:10" x14ac:dyDescent="0.25">
      <c r="A480" t="s">
        <v>4147</v>
      </c>
      <c r="B480">
        <v>28.024999999999999</v>
      </c>
      <c r="C480" t="str">
        <f t="shared" si="14"/>
        <v>Over Weight</v>
      </c>
      <c r="D480">
        <v>7.67</v>
      </c>
      <c r="E480" t="str">
        <f t="shared" si="15"/>
        <v>Diabetes</v>
      </c>
      <c r="F480" t="s">
        <v>31</v>
      </c>
      <c r="G480" t="s">
        <v>30</v>
      </c>
      <c r="H480" t="s">
        <v>30</v>
      </c>
      <c r="I480">
        <v>1</v>
      </c>
      <c r="J480" t="s">
        <v>31</v>
      </c>
    </row>
    <row r="481" spans="1:10" x14ac:dyDescent="0.25">
      <c r="A481" t="s">
        <v>4148</v>
      </c>
      <c r="B481">
        <v>28.69</v>
      </c>
      <c r="C481" t="str">
        <f t="shared" si="14"/>
        <v>Over Weight</v>
      </c>
      <c r="D481">
        <v>6.23</v>
      </c>
      <c r="E481" t="str">
        <f t="shared" si="15"/>
        <v>Prediabetes</v>
      </c>
      <c r="F481" t="s">
        <v>30</v>
      </c>
      <c r="G481" t="s">
        <v>30</v>
      </c>
      <c r="H481" t="s">
        <v>30</v>
      </c>
      <c r="I481">
        <v>1</v>
      </c>
      <c r="J481" t="s">
        <v>31</v>
      </c>
    </row>
    <row r="482" spans="1:10" x14ac:dyDescent="0.25">
      <c r="A482" t="s">
        <v>4149</v>
      </c>
      <c r="B482">
        <v>40.28</v>
      </c>
      <c r="C482" t="str">
        <f t="shared" si="14"/>
        <v>Obesity</v>
      </c>
      <c r="D482">
        <v>8.9</v>
      </c>
      <c r="E482" t="str">
        <f t="shared" si="15"/>
        <v>Diabetes</v>
      </c>
      <c r="F482" t="s">
        <v>30</v>
      </c>
      <c r="G482" t="s">
        <v>30</v>
      </c>
      <c r="H482" t="s">
        <v>30</v>
      </c>
      <c r="I482">
        <v>0</v>
      </c>
      <c r="J482" t="s">
        <v>30</v>
      </c>
    </row>
    <row r="483" spans="1:10" x14ac:dyDescent="0.25">
      <c r="A483" t="s">
        <v>4150</v>
      </c>
      <c r="B483">
        <v>37.299999999999997</v>
      </c>
      <c r="C483" t="str">
        <f t="shared" si="14"/>
        <v>Obesity</v>
      </c>
      <c r="D483">
        <v>7.79</v>
      </c>
      <c r="E483" t="str">
        <f t="shared" si="15"/>
        <v>Diabetes</v>
      </c>
      <c r="F483" t="s">
        <v>31</v>
      </c>
      <c r="G483" t="s">
        <v>30</v>
      </c>
      <c r="H483" t="s">
        <v>30</v>
      </c>
      <c r="I483">
        <v>0</v>
      </c>
      <c r="J483" t="s">
        <v>30</v>
      </c>
    </row>
    <row r="484" spans="1:10" x14ac:dyDescent="0.25">
      <c r="A484" t="s">
        <v>4151</v>
      </c>
      <c r="B484">
        <v>54.47</v>
      </c>
      <c r="C484" t="str">
        <f t="shared" si="14"/>
        <v>Obesity</v>
      </c>
      <c r="D484">
        <v>4.49</v>
      </c>
      <c r="E484" t="str">
        <f t="shared" si="15"/>
        <v>Normal</v>
      </c>
      <c r="F484" t="s">
        <v>31</v>
      </c>
      <c r="G484" t="s">
        <v>30</v>
      </c>
      <c r="H484" t="s">
        <v>30</v>
      </c>
      <c r="I484">
        <v>2</v>
      </c>
      <c r="J484" t="s">
        <v>30</v>
      </c>
    </row>
    <row r="485" spans="1:10" x14ac:dyDescent="0.25">
      <c r="A485" t="s">
        <v>4152</v>
      </c>
      <c r="B485">
        <v>38.06</v>
      </c>
      <c r="C485" t="str">
        <f t="shared" si="14"/>
        <v>Obesity</v>
      </c>
      <c r="D485">
        <v>5.24</v>
      </c>
      <c r="E485" t="str">
        <f t="shared" si="15"/>
        <v>Normal</v>
      </c>
      <c r="F485" t="s">
        <v>31</v>
      </c>
      <c r="G485" t="s">
        <v>30</v>
      </c>
      <c r="H485" t="s">
        <v>31</v>
      </c>
      <c r="I485">
        <v>1</v>
      </c>
      <c r="J485" t="s">
        <v>30</v>
      </c>
    </row>
    <row r="486" spans="1:10" x14ac:dyDescent="0.25">
      <c r="A486" t="s">
        <v>4153</v>
      </c>
      <c r="B486">
        <v>51.47</v>
      </c>
      <c r="C486" t="str">
        <f t="shared" si="14"/>
        <v>Obesity</v>
      </c>
      <c r="D486">
        <v>9.6</v>
      </c>
      <c r="E486" t="str">
        <f t="shared" si="15"/>
        <v>Diabetes</v>
      </c>
      <c r="F486" t="s">
        <v>30</v>
      </c>
      <c r="G486" t="s">
        <v>30</v>
      </c>
      <c r="H486" t="s">
        <v>30</v>
      </c>
      <c r="I486">
        <v>0</v>
      </c>
      <c r="J486" t="s">
        <v>30</v>
      </c>
    </row>
    <row r="487" spans="1:10" x14ac:dyDescent="0.25">
      <c r="A487" t="s">
        <v>4154</v>
      </c>
      <c r="B487">
        <v>29.8</v>
      </c>
      <c r="C487" t="str">
        <f t="shared" si="14"/>
        <v>Over Weight</v>
      </c>
      <c r="D487">
        <v>5.78</v>
      </c>
      <c r="E487" t="str">
        <f t="shared" si="15"/>
        <v>Prediabetes</v>
      </c>
      <c r="F487" t="s">
        <v>31</v>
      </c>
      <c r="G487" t="s">
        <v>30</v>
      </c>
      <c r="H487" t="s">
        <v>30</v>
      </c>
      <c r="I487">
        <v>0</v>
      </c>
      <c r="J487" t="s">
        <v>30</v>
      </c>
    </row>
    <row r="488" spans="1:10" x14ac:dyDescent="0.25">
      <c r="A488" t="s">
        <v>4155</v>
      </c>
      <c r="B488">
        <v>49.77</v>
      </c>
      <c r="C488" t="str">
        <f t="shared" si="14"/>
        <v>Obesity</v>
      </c>
      <c r="D488">
        <v>7.02</v>
      </c>
      <c r="E488" t="str">
        <f t="shared" si="15"/>
        <v>Diabetes</v>
      </c>
      <c r="F488" t="s">
        <v>30</v>
      </c>
      <c r="G488" t="s">
        <v>30</v>
      </c>
      <c r="H488" t="s">
        <v>30</v>
      </c>
      <c r="I488">
        <v>0</v>
      </c>
      <c r="J488" t="s">
        <v>30</v>
      </c>
    </row>
    <row r="489" spans="1:10" x14ac:dyDescent="0.25">
      <c r="A489" t="s">
        <v>4156</v>
      </c>
      <c r="B489">
        <v>25.555</v>
      </c>
      <c r="C489" t="str">
        <f t="shared" si="14"/>
        <v>Over Weight</v>
      </c>
      <c r="D489">
        <v>4.09</v>
      </c>
      <c r="E489" t="str">
        <f t="shared" si="15"/>
        <v>Normal</v>
      </c>
      <c r="F489" t="s">
        <v>31</v>
      </c>
      <c r="G489" t="s">
        <v>30</v>
      </c>
      <c r="H489" t="s">
        <v>30</v>
      </c>
      <c r="I489">
        <v>0</v>
      </c>
      <c r="J489" t="s">
        <v>31</v>
      </c>
    </row>
    <row r="490" spans="1:10" x14ac:dyDescent="0.25">
      <c r="A490" t="s">
        <v>4157</v>
      </c>
      <c r="B490">
        <v>29.64</v>
      </c>
      <c r="C490" t="str">
        <f t="shared" si="14"/>
        <v>Over Weight</v>
      </c>
      <c r="D490">
        <v>4.93</v>
      </c>
      <c r="E490" t="str">
        <f t="shared" si="15"/>
        <v>Normal</v>
      </c>
      <c r="F490" t="s">
        <v>30</v>
      </c>
      <c r="G490" t="s">
        <v>30</v>
      </c>
      <c r="H490" t="s">
        <v>31</v>
      </c>
      <c r="I490">
        <v>1</v>
      </c>
      <c r="J490" t="s">
        <v>30</v>
      </c>
    </row>
    <row r="491" spans="1:10" x14ac:dyDescent="0.25">
      <c r="A491" t="s">
        <v>4158</v>
      </c>
      <c r="B491">
        <v>53.93</v>
      </c>
      <c r="C491" t="str">
        <f t="shared" si="14"/>
        <v>Obesity</v>
      </c>
      <c r="D491">
        <v>5.34</v>
      </c>
      <c r="E491" t="str">
        <f t="shared" si="15"/>
        <v>Normal</v>
      </c>
      <c r="F491" t="s">
        <v>31</v>
      </c>
      <c r="G491" t="s">
        <v>30</v>
      </c>
      <c r="H491" t="s">
        <v>30</v>
      </c>
      <c r="I491">
        <v>2</v>
      </c>
      <c r="J491" t="s">
        <v>30</v>
      </c>
    </row>
    <row r="492" spans="1:10" x14ac:dyDescent="0.25">
      <c r="A492" t="s">
        <v>4159</v>
      </c>
      <c r="B492">
        <v>28.024999999999999</v>
      </c>
      <c r="C492" t="str">
        <f t="shared" si="14"/>
        <v>Over Weight</v>
      </c>
      <c r="D492">
        <v>5.65</v>
      </c>
      <c r="E492" t="str">
        <f t="shared" si="15"/>
        <v>Normal</v>
      </c>
      <c r="F492" t="s">
        <v>30</v>
      </c>
      <c r="G492" t="s">
        <v>30</v>
      </c>
      <c r="H492" t="s">
        <v>30</v>
      </c>
      <c r="I492">
        <v>1</v>
      </c>
      <c r="J492" t="s">
        <v>31</v>
      </c>
    </row>
    <row r="493" spans="1:10" x14ac:dyDescent="0.25">
      <c r="A493" t="s">
        <v>4160</v>
      </c>
      <c r="B493">
        <v>27.5</v>
      </c>
      <c r="C493" t="str">
        <f t="shared" si="14"/>
        <v>Over Weight</v>
      </c>
      <c r="D493">
        <v>4.49</v>
      </c>
      <c r="E493" t="str">
        <f t="shared" si="15"/>
        <v>Normal</v>
      </c>
      <c r="F493" t="s">
        <v>30</v>
      </c>
      <c r="G493" t="s">
        <v>30</v>
      </c>
      <c r="H493" t="s">
        <v>30</v>
      </c>
      <c r="I493">
        <v>0</v>
      </c>
      <c r="J493" t="s">
        <v>30</v>
      </c>
    </row>
    <row r="494" spans="1:10" x14ac:dyDescent="0.25">
      <c r="A494" t="s">
        <v>4161</v>
      </c>
      <c r="B494">
        <v>21.8</v>
      </c>
      <c r="C494" t="str">
        <f t="shared" si="14"/>
        <v>Health Weight</v>
      </c>
      <c r="D494">
        <v>10.55</v>
      </c>
      <c r="E494" t="str">
        <f t="shared" si="15"/>
        <v>Diabetes</v>
      </c>
      <c r="F494" t="s">
        <v>30</v>
      </c>
      <c r="G494" t="s">
        <v>30</v>
      </c>
      <c r="H494" t="s">
        <v>30</v>
      </c>
      <c r="I494">
        <v>0</v>
      </c>
      <c r="J494" t="s">
        <v>31</v>
      </c>
    </row>
    <row r="495" spans="1:10" x14ac:dyDescent="0.25">
      <c r="A495" t="s">
        <v>4162</v>
      </c>
      <c r="B495">
        <v>26.41</v>
      </c>
      <c r="C495" t="str">
        <f t="shared" si="14"/>
        <v>Over Weight</v>
      </c>
      <c r="D495">
        <v>4.92</v>
      </c>
      <c r="E495" t="str">
        <f t="shared" si="15"/>
        <v>Normal</v>
      </c>
      <c r="F495" t="s">
        <v>31</v>
      </c>
      <c r="G495" t="s">
        <v>30</v>
      </c>
      <c r="H495" t="s">
        <v>31</v>
      </c>
      <c r="I495">
        <v>1</v>
      </c>
      <c r="J495" t="s">
        <v>31</v>
      </c>
    </row>
    <row r="496" spans="1:10" x14ac:dyDescent="0.25">
      <c r="A496" t="s">
        <v>4163</v>
      </c>
      <c r="B496">
        <v>27.835000000000001</v>
      </c>
      <c r="C496" t="str">
        <f t="shared" si="14"/>
        <v>Over Weight</v>
      </c>
      <c r="D496">
        <v>5.9</v>
      </c>
      <c r="E496" t="str">
        <f t="shared" si="15"/>
        <v>Prediabetes</v>
      </c>
      <c r="F496" t="s">
        <v>31</v>
      </c>
      <c r="G496" t="s">
        <v>30</v>
      </c>
      <c r="H496" t="s">
        <v>30</v>
      </c>
      <c r="I496">
        <v>1</v>
      </c>
      <c r="J496" t="s">
        <v>31</v>
      </c>
    </row>
    <row r="497" spans="1:10" x14ac:dyDescent="0.25">
      <c r="A497" t="s">
        <v>4164</v>
      </c>
      <c r="B497">
        <v>51.74</v>
      </c>
      <c r="C497" t="str">
        <f t="shared" si="14"/>
        <v>Obesity</v>
      </c>
      <c r="D497">
        <v>4.9800000000000004</v>
      </c>
      <c r="E497" t="str">
        <f t="shared" si="15"/>
        <v>Normal</v>
      </c>
      <c r="F497" t="s">
        <v>31</v>
      </c>
      <c r="G497" t="s">
        <v>30</v>
      </c>
      <c r="H497" t="s">
        <v>30</v>
      </c>
      <c r="I497">
        <v>2</v>
      </c>
      <c r="J497" t="s">
        <v>30</v>
      </c>
    </row>
    <row r="498" spans="1:10" x14ac:dyDescent="0.25">
      <c r="A498" t="s">
        <v>4165</v>
      </c>
      <c r="B498">
        <v>23.37</v>
      </c>
      <c r="C498" t="str">
        <f t="shared" si="14"/>
        <v>Health Weight</v>
      </c>
      <c r="D498">
        <v>5.8</v>
      </c>
      <c r="E498" t="str">
        <f t="shared" si="15"/>
        <v>Prediabetes</v>
      </c>
      <c r="F498" t="s">
        <v>30</v>
      </c>
      <c r="G498" t="s">
        <v>30</v>
      </c>
      <c r="H498" t="s">
        <v>30</v>
      </c>
      <c r="I498">
        <v>0</v>
      </c>
      <c r="J498" t="s">
        <v>31</v>
      </c>
    </row>
    <row r="499" spans="1:10" x14ac:dyDescent="0.25">
      <c r="A499" t="s">
        <v>4166</v>
      </c>
      <c r="B499">
        <v>29.7</v>
      </c>
      <c r="C499" t="str">
        <f t="shared" si="14"/>
        <v>Over Weight</v>
      </c>
      <c r="D499">
        <v>6.21</v>
      </c>
      <c r="E499" t="str">
        <f t="shared" si="15"/>
        <v>Prediabetes</v>
      </c>
      <c r="F499" t="s">
        <v>31</v>
      </c>
      <c r="G499" t="s">
        <v>30</v>
      </c>
      <c r="H499" t="s">
        <v>31</v>
      </c>
      <c r="I499">
        <v>1</v>
      </c>
      <c r="J499" t="s">
        <v>31</v>
      </c>
    </row>
    <row r="500" spans="1:10" x14ac:dyDescent="0.25">
      <c r="A500" t="s">
        <v>4167</v>
      </c>
      <c r="B500">
        <v>20.045000000000002</v>
      </c>
      <c r="C500" t="str">
        <f t="shared" si="14"/>
        <v>Health Weight</v>
      </c>
      <c r="D500">
        <v>6.17</v>
      </c>
      <c r="E500" t="str">
        <f t="shared" si="15"/>
        <v>Prediabetes</v>
      </c>
      <c r="F500" t="s">
        <v>30</v>
      </c>
      <c r="G500" t="s">
        <v>30</v>
      </c>
      <c r="H500" t="s">
        <v>31</v>
      </c>
      <c r="I500">
        <v>1</v>
      </c>
      <c r="J500" t="s">
        <v>31</v>
      </c>
    </row>
    <row r="501" spans="1:10" x14ac:dyDescent="0.25">
      <c r="A501" t="s">
        <v>4168</v>
      </c>
      <c r="B501">
        <v>27.83</v>
      </c>
      <c r="C501" t="str">
        <f t="shared" si="14"/>
        <v>Over Weight</v>
      </c>
      <c r="D501">
        <v>5.36</v>
      </c>
      <c r="E501" t="str">
        <f t="shared" si="15"/>
        <v>Normal</v>
      </c>
      <c r="F501" t="s">
        <v>30</v>
      </c>
      <c r="G501" t="s">
        <v>30</v>
      </c>
      <c r="H501" t="s">
        <v>30</v>
      </c>
      <c r="I501">
        <v>2</v>
      </c>
      <c r="J501" t="s">
        <v>30</v>
      </c>
    </row>
    <row r="502" spans="1:10" x14ac:dyDescent="0.25">
      <c r="A502" t="s">
        <v>4169</v>
      </c>
      <c r="B502">
        <v>28.93</v>
      </c>
      <c r="C502" t="str">
        <f t="shared" si="14"/>
        <v>Over Weight</v>
      </c>
      <c r="D502">
        <v>5.2</v>
      </c>
      <c r="E502" t="str">
        <f t="shared" si="15"/>
        <v>Normal</v>
      </c>
      <c r="F502" t="s">
        <v>30</v>
      </c>
      <c r="G502" t="s">
        <v>30</v>
      </c>
      <c r="H502" t="s">
        <v>30</v>
      </c>
      <c r="I502">
        <v>0</v>
      </c>
      <c r="J502" t="s">
        <v>31</v>
      </c>
    </row>
    <row r="503" spans="1:10" x14ac:dyDescent="0.25">
      <c r="A503" t="s">
        <v>4170</v>
      </c>
      <c r="B503">
        <v>33.82</v>
      </c>
      <c r="C503" t="str">
        <f t="shared" si="14"/>
        <v>Obesity</v>
      </c>
      <c r="D503">
        <v>5.42</v>
      </c>
      <c r="E503" t="str">
        <f t="shared" si="15"/>
        <v>Normal</v>
      </c>
      <c r="F503" t="s">
        <v>30</v>
      </c>
      <c r="G503" t="s">
        <v>30</v>
      </c>
      <c r="H503" t="s">
        <v>30</v>
      </c>
      <c r="I503">
        <v>0</v>
      </c>
      <c r="J503" t="s">
        <v>30</v>
      </c>
    </row>
    <row r="504" spans="1:10" x14ac:dyDescent="0.25">
      <c r="A504" t="s">
        <v>4171</v>
      </c>
      <c r="B504">
        <v>20.234999999999999</v>
      </c>
      <c r="C504" t="str">
        <f t="shared" si="14"/>
        <v>Health Weight</v>
      </c>
      <c r="D504">
        <v>6.84</v>
      </c>
      <c r="E504" t="str">
        <f t="shared" si="15"/>
        <v>Diabetes</v>
      </c>
      <c r="F504" t="s">
        <v>30</v>
      </c>
      <c r="G504" t="s">
        <v>30</v>
      </c>
      <c r="H504" t="s">
        <v>30</v>
      </c>
      <c r="I504">
        <v>0</v>
      </c>
      <c r="J504" t="s">
        <v>31</v>
      </c>
    </row>
    <row r="505" spans="1:10" x14ac:dyDescent="0.25">
      <c r="A505" t="s">
        <v>4172</v>
      </c>
      <c r="B505">
        <v>49.2</v>
      </c>
      <c r="C505" t="str">
        <f t="shared" si="14"/>
        <v>Obesity</v>
      </c>
      <c r="D505">
        <v>10.9</v>
      </c>
      <c r="E505" t="str">
        <f t="shared" si="15"/>
        <v>Diabetes</v>
      </c>
      <c r="F505" t="s">
        <v>31</v>
      </c>
      <c r="G505" t="s">
        <v>30</v>
      </c>
      <c r="H505" t="s">
        <v>31</v>
      </c>
      <c r="I505">
        <v>1</v>
      </c>
      <c r="J505" t="s">
        <v>30</v>
      </c>
    </row>
    <row r="506" spans="1:10" x14ac:dyDescent="0.25">
      <c r="A506" t="s">
        <v>4173</v>
      </c>
      <c r="B506">
        <v>26.4</v>
      </c>
      <c r="C506" t="str">
        <f t="shared" si="14"/>
        <v>Over Weight</v>
      </c>
      <c r="D506">
        <v>4.87</v>
      </c>
      <c r="E506" t="str">
        <f t="shared" si="15"/>
        <v>Normal</v>
      </c>
      <c r="F506" t="s">
        <v>31</v>
      </c>
      <c r="G506" t="s">
        <v>30</v>
      </c>
      <c r="H506" t="s">
        <v>30</v>
      </c>
      <c r="I506">
        <v>0</v>
      </c>
      <c r="J506" t="s">
        <v>31</v>
      </c>
    </row>
    <row r="507" spans="1:10" x14ac:dyDescent="0.25">
      <c r="A507" t="s">
        <v>4174</v>
      </c>
      <c r="B507">
        <v>28.38</v>
      </c>
      <c r="C507" t="str">
        <f t="shared" si="14"/>
        <v>Over Weight</v>
      </c>
      <c r="D507">
        <v>6.07</v>
      </c>
      <c r="E507" t="str">
        <f t="shared" si="15"/>
        <v>Prediabetes</v>
      </c>
      <c r="F507" t="s">
        <v>30</v>
      </c>
      <c r="G507" t="s">
        <v>30</v>
      </c>
      <c r="H507" t="s">
        <v>30</v>
      </c>
      <c r="I507">
        <v>1</v>
      </c>
      <c r="J507" t="s">
        <v>31</v>
      </c>
    </row>
    <row r="508" spans="1:10" x14ac:dyDescent="0.25">
      <c r="A508" t="s">
        <v>4175</v>
      </c>
      <c r="B508">
        <v>24.64</v>
      </c>
      <c r="C508" t="str">
        <f t="shared" si="14"/>
        <v>Health Weight</v>
      </c>
      <c r="D508">
        <v>4.33</v>
      </c>
      <c r="E508" t="str">
        <f t="shared" si="15"/>
        <v>Normal</v>
      </c>
      <c r="F508" t="s">
        <v>30</v>
      </c>
      <c r="G508" t="s">
        <v>30</v>
      </c>
      <c r="H508" t="s">
        <v>30</v>
      </c>
      <c r="I508">
        <v>0</v>
      </c>
      <c r="J508" t="s">
        <v>31</v>
      </c>
    </row>
    <row r="509" spans="1:10" x14ac:dyDescent="0.25">
      <c r="A509" t="s">
        <v>4176</v>
      </c>
      <c r="B509">
        <v>39.71</v>
      </c>
      <c r="C509" t="str">
        <f t="shared" si="14"/>
        <v>Obesity</v>
      </c>
      <c r="D509">
        <v>5.83</v>
      </c>
      <c r="E509" t="str">
        <f t="shared" si="15"/>
        <v>Prediabetes</v>
      </c>
      <c r="F509" t="s">
        <v>30</v>
      </c>
      <c r="G509" t="s">
        <v>30</v>
      </c>
      <c r="H509" t="s">
        <v>30</v>
      </c>
      <c r="I509">
        <v>1</v>
      </c>
      <c r="J509" t="s">
        <v>30</v>
      </c>
    </row>
    <row r="510" spans="1:10" x14ac:dyDescent="0.25">
      <c r="A510" t="s">
        <v>4177</v>
      </c>
      <c r="B510">
        <v>22.22</v>
      </c>
      <c r="C510" t="str">
        <f t="shared" si="14"/>
        <v>Health Weight</v>
      </c>
      <c r="D510">
        <v>5.5</v>
      </c>
      <c r="E510" t="str">
        <f t="shared" si="15"/>
        <v>Normal</v>
      </c>
      <c r="F510" t="s">
        <v>30</v>
      </c>
      <c r="G510" t="s">
        <v>30</v>
      </c>
      <c r="H510" t="s">
        <v>30</v>
      </c>
      <c r="I510">
        <v>0</v>
      </c>
      <c r="J510" t="s">
        <v>31</v>
      </c>
    </row>
    <row r="511" spans="1:10" x14ac:dyDescent="0.25">
      <c r="A511" t="s">
        <v>4178</v>
      </c>
      <c r="B511">
        <v>33.344999999999999</v>
      </c>
      <c r="C511" t="str">
        <f t="shared" si="14"/>
        <v>Obesity</v>
      </c>
      <c r="D511">
        <v>4.79</v>
      </c>
      <c r="E511" t="str">
        <f t="shared" si="15"/>
        <v>Normal</v>
      </c>
      <c r="F511" t="s">
        <v>30</v>
      </c>
      <c r="G511" t="s">
        <v>30</v>
      </c>
      <c r="H511" t="s">
        <v>31</v>
      </c>
      <c r="I511">
        <v>1</v>
      </c>
      <c r="J511" t="s">
        <v>30</v>
      </c>
    </row>
    <row r="512" spans="1:10" x14ac:dyDescent="0.25">
      <c r="A512" t="s">
        <v>4179</v>
      </c>
      <c r="B512">
        <v>24.42</v>
      </c>
      <c r="C512" t="str">
        <f t="shared" si="14"/>
        <v>Health Weight</v>
      </c>
      <c r="D512">
        <v>5.81</v>
      </c>
      <c r="E512" t="str">
        <f t="shared" si="15"/>
        <v>Prediabetes</v>
      </c>
      <c r="F512" t="s">
        <v>30</v>
      </c>
      <c r="G512" t="s">
        <v>30</v>
      </c>
      <c r="H512" t="s">
        <v>30</v>
      </c>
      <c r="I512">
        <v>1</v>
      </c>
      <c r="J512" t="s">
        <v>31</v>
      </c>
    </row>
    <row r="513" spans="1:10" x14ac:dyDescent="0.25">
      <c r="A513" t="s">
        <v>4180</v>
      </c>
      <c r="B513">
        <v>29.81</v>
      </c>
      <c r="C513" t="str">
        <f t="shared" si="14"/>
        <v>Over Weight</v>
      </c>
      <c r="D513">
        <v>5.58</v>
      </c>
      <c r="E513" t="str">
        <f t="shared" si="15"/>
        <v>Normal</v>
      </c>
      <c r="F513" t="s">
        <v>30</v>
      </c>
      <c r="G513" t="s">
        <v>30</v>
      </c>
      <c r="H513" t="s">
        <v>30</v>
      </c>
      <c r="I513">
        <v>0</v>
      </c>
      <c r="J513" t="s">
        <v>31</v>
      </c>
    </row>
    <row r="514" spans="1:10" x14ac:dyDescent="0.25">
      <c r="A514" t="s">
        <v>4181</v>
      </c>
      <c r="B514">
        <v>51.18</v>
      </c>
      <c r="C514" t="str">
        <f t="shared" ref="C514:C577" si="16">IF(B514&lt;18.5, "Under Weight",IF(B514&lt;24.9, "Health Weight", IF(B514&lt;29.9, "Over Weight", "Obesity")))</f>
        <v>Obesity</v>
      </c>
      <c r="D514">
        <v>4.4000000000000004</v>
      </c>
      <c r="E514" t="str">
        <f t="shared" ref="E514:E577" si="17">IF(D514&lt;5.7,"Normal",IF(D514&lt;6.4,"Prediabetes","Diabetes"))</f>
        <v>Normal</v>
      </c>
      <c r="F514" t="s">
        <v>31</v>
      </c>
      <c r="G514" t="s">
        <v>30</v>
      </c>
      <c r="H514" t="s">
        <v>30</v>
      </c>
      <c r="I514">
        <v>2</v>
      </c>
      <c r="J514" t="s">
        <v>30</v>
      </c>
    </row>
    <row r="515" spans="1:10" x14ac:dyDescent="0.25">
      <c r="A515" t="s">
        <v>4182</v>
      </c>
      <c r="B515">
        <v>51.37</v>
      </c>
      <c r="C515" t="str">
        <f t="shared" si="16"/>
        <v>Obesity</v>
      </c>
      <c r="D515">
        <v>8.18</v>
      </c>
      <c r="E515" t="str">
        <f t="shared" si="17"/>
        <v>Diabetes</v>
      </c>
      <c r="F515" t="s">
        <v>31</v>
      </c>
      <c r="G515" t="s">
        <v>30</v>
      </c>
      <c r="H515" t="s">
        <v>30</v>
      </c>
      <c r="I515">
        <v>0</v>
      </c>
      <c r="J515" t="s">
        <v>30</v>
      </c>
    </row>
    <row r="516" spans="1:10" x14ac:dyDescent="0.25">
      <c r="A516" t="s">
        <v>4183</v>
      </c>
      <c r="B516">
        <v>36.19</v>
      </c>
      <c r="C516" t="str">
        <f t="shared" si="16"/>
        <v>Obesity</v>
      </c>
      <c r="D516">
        <v>5.52</v>
      </c>
      <c r="E516" t="str">
        <f t="shared" si="17"/>
        <v>Normal</v>
      </c>
      <c r="F516" t="s">
        <v>31</v>
      </c>
      <c r="G516" t="s">
        <v>30</v>
      </c>
      <c r="H516" t="s">
        <v>30</v>
      </c>
      <c r="I516">
        <v>0</v>
      </c>
      <c r="J516" t="s">
        <v>30</v>
      </c>
    </row>
    <row r="517" spans="1:10" x14ac:dyDescent="0.25">
      <c r="A517" t="s">
        <v>4184</v>
      </c>
      <c r="B517">
        <v>25.9</v>
      </c>
      <c r="C517" t="str">
        <f t="shared" si="16"/>
        <v>Over Weight</v>
      </c>
      <c r="D517">
        <v>4.84</v>
      </c>
      <c r="E517" t="str">
        <f t="shared" si="17"/>
        <v>Normal</v>
      </c>
      <c r="F517" t="s">
        <v>30</v>
      </c>
      <c r="G517" t="s">
        <v>30</v>
      </c>
      <c r="H517" t="s">
        <v>30</v>
      </c>
      <c r="I517">
        <v>0</v>
      </c>
      <c r="J517" t="s">
        <v>31</v>
      </c>
    </row>
    <row r="518" spans="1:10" x14ac:dyDescent="0.25">
      <c r="A518" t="s">
        <v>4185</v>
      </c>
      <c r="B518">
        <v>35.72</v>
      </c>
      <c r="C518" t="str">
        <f t="shared" si="16"/>
        <v>Obesity</v>
      </c>
      <c r="D518">
        <v>4.08</v>
      </c>
      <c r="E518" t="str">
        <f t="shared" si="17"/>
        <v>Normal</v>
      </c>
      <c r="F518" t="s">
        <v>30</v>
      </c>
      <c r="G518" t="s">
        <v>30</v>
      </c>
      <c r="H518" t="s">
        <v>31</v>
      </c>
      <c r="I518">
        <v>1</v>
      </c>
      <c r="J518" t="s">
        <v>30</v>
      </c>
    </row>
    <row r="519" spans="1:10" x14ac:dyDescent="0.25">
      <c r="A519" t="s">
        <v>4186</v>
      </c>
      <c r="B519">
        <v>27.94</v>
      </c>
      <c r="C519" t="str">
        <f t="shared" si="16"/>
        <v>Over Weight</v>
      </c>
      <c r="D519">
        <v>4.4800000000000004</v>
      </c>
      <c r="E519" t="str">
        <f t="shared" si="17"/>
        <v>Normal</v>
      </c>
      <c r="F519" t="s">
        <v>30</v>
      </c>
      <c r="G519" t="s">
        <v>30</v>
      </c>
      <c r="H519" t="s">
        <v>31</v>
      </c>
      <c r="I519">
        <v>1</v>
      </c>
      <c r="J519" t="s">
        <v>31</v>
      </c>
    </row>
    <row r="520" spans="1:10" x14ac:dyDescent="0.25">
      <c r="A520" t="s">
        <v>4187</v>
      </c>
      <c r="B520">
        <v>27.1</v>
      </c>
      <c r="C520" t="str">
        <f t="shared" si="16"/>
        <v>Over Weight</v>
      </c>
      <c r="D520">
        <v>5.73</v>
      </c>
      <c r="E520" t="str">
        <f t="shared" si="17"/>
        <v>Prediabetes</v>
      </c>
      <c r="F520" t="s">
        <v>30</v>
      </c>
      <c r="G520" t="s">
        <v>30</v>
      </c>
      <c r="H520" t="s">
        <v>30</v>
      </c>
      <c r="I520">
        <v>0</v>
      </c>
      <c r="J520" t="s">
        <v>31</v>
      </c>
    </row>
    <row r="521" spans="1:10" x14ac:dyDescent="0.25">
      <c r="A521" t="s">
        <v>4188</v>
      </c>
      <c r="B521">
        <v>18.3</v>
      </c>
      <c r="C521" t="str">
        <f t="shared" si="16"/>
        <v>Under Weight</v>
      </c>
      <c r="D521">
        <v>5.46</v>
      </c>
      <c r="E521" t="str">
        <f t="shared" si="17"/>
        <v>Normal</v>
      </c>
      <c r="F521" t="s">
        <v>31</v>
      </c>
      <c r="G521" t="s">
        <v>30</v>
      </c>
      <c r="H521" t="s">
        <v>31</v>
      </c>
      <c r="I521">
        <v>1</v>
      </c>
      <c r="J521" t="s">
        <v>31</v>
      </c>
    </row>
    <row r="522" spans="1:10" x14ac:dyDescent="0.25">
      <c r="A522" t="s">
        <v>4189</v>
      </c>
      <c r="B522">
        <v>25.3</v>
      </c>
      <c r="C522" t="str">
        <f t="shared" si="16"/>
        <v>Over Weight</v>
      </c>
      <c r="D522">
        <v>5.0199999999999996</v>
      </c>
      <c r="E522" t="str">
        <f t="shared" si="17"/>
        <v>Normal</v>
      </c>
      <c r="F522" t="s">
        <v>31</v>
      </c>
      <c r="G522" t="s">
        <v>30</v>
      </c>
      <c r="H522" t="s">
        <v>30</v>
      </c>
      <c r="I522">
        <v>1</v>
      </c>
      <c r="J522" t="s">
        <v>31</v>
      </c>
    </row>
    <row r="523" spans="1:10" x14ac:dyDescent="0.25">
      <c r="A523" t="s">
        <v>4190</v>
      </c>
      <c r="B523">
        <v>38.83</v>
      </c>
      <c r="C523" t="str">
        <f t="shared" si="16"/>
        <v>Obesity</v>
      </c>
      <c r="D523">
        <v>6.36</v>
      </c>
      <c r="E523" t="str">
        <f t="shared" si="17"/>
        <v>Prediabetes</v>
      </c>
      <c r="F523" t="s">
        <v>30</v>
      </c>
      <c r="G523" t="s">
        <v>30</v>
      </c>
      <c r="H523" t="s">
        <v>30</v>
      </c>
      <c r="I523">
        <v>1</v>
      </c>
      <c r="J523" t="s">
        <v>30</v>
      </c>
    </row>
    <row r="524" spans="1:10" x14ac:dyDescent="0.25">
      <c r="A524" t="s">
        <v>4191</v>
      </c>
      <c r="B524">
        <v>27.6</v>
      </c>
      <c r="C524" t="str">
        <f t="shared" si="16"/>
        <v>Over Weight</v>
      </c>
      <c r="D524">
        <v>5.36</v>
      </c>
      <c r="E524" t="str">
        <f t="shared" si="17"/>
        <v>Normal</v>
      </c>
      <c r="F524" t="s">
        <v>30</v>
      </c>
      <c r="G524" t="s">
        <v>30</v>
      </c>
      <c r="H524" t="s">
        <v>30</v>
      </c>
      <c r="I524">
        <v>1</v>
      </c>
      <c r="J524" t="s">
        <v>30</v>
      </c>
    </row>
    <row r="525" spans="1:10" x14ac:dyDescent="0.25">
      <c r="A525" t="s">
        <v>4192</v>
      </c>
      <c r="B525">
        <v>46.4</v>
      </c>
      <c r="C525" t="str">
        <f t="shared" si="16"/>
        <v>Obesity</v>
      </c>
      <c r="D525">
        <v>8.3699999999999992</v>
      </c>
      <c r="E525" t="str">
        <f t="shared" si="17"/>
        <v>Diabetes</v>
      </c>
      <c r="F525" t="s">
        <v>31</v>
      </c>
      <c r="G525" t="s">
        <v>30</v>
      </c>
      <c r="H525" t="s">
        <v>31</v>
      </c>
      <c r="I525">
        <v>1</v>
      </c>
      <c r="J525" t="s">
        <v>30</v>
      </c>
    </row>
    <row r="526" spans="1:10" x14ac:dyDescent="0.25">
      <c r="A526" t="s">
        <v>4193</v>
      </c>
      <c r="B526">
        <v>51.92</v>
      </c>
      <c r="C526" t="str">
        <f t="shared" si="16"/>
        <v>Obesity</v>
      </c>
      <c r="D526">
        <v>5.18</v>
      </c>
      <c r="E526" t="str">
        <f t="shared" si="17"/>
        <v>Normal</v>
      </c>
      <c r="F526" t="s">
        <v>31</v>
      </c>
      <c r="G526" t="s">
        <v>30</v>
      </c>
      <c r="H526" t="s">
        <v>31</v>
      </c>
      <c r="I526">
        <v>1</v>
      </c>
      <c r="J526" t="s">
        <v>30</v>
      </c>
    </row>
    <row r="527" spans="1:10" x14ac:dyDescent="0.25">
      <c r="A527" t="s">
        <v>4194</v>
      </c>
      <c r="B527">
        <v>32.395000000000003</v>
      </c>
      <c r="C527" t="str">
        <f t="shared" si="16"/>
        <v>Obesity</v>
      </c>
      <c r="D527">
        <v>5.68</v>
      </c>
      <c r="E527" t="str">
        <f t="shared" si="17"/>
        <v>Normal</v>
      </c>
      <c r="F527" t="s">
        <v>31</v>
      </c>
      <c r="G527" t="s">
        <v>30</v>
      </c>
      <c r="H527" t="s">
        <v>30</v>
      </c>
      <c r="I527">
        <v>1</v>
      </c>
      <c r="J527" t="s">
        <v>30</v>
      </c>
    </row>
    <row r="528" spans="1:10" x14ac:dyDescent="0.25">
      <c r="A528" t="s">
        <v>4195</v>
      </c>
      <c r="B528">
        <v>46.19</v>
      </c>
      <c r="C528" t="str">
        <f t="shared" si="16"/>
        <v>Obesity</v>
      </c>
      <c r="D528">
        <v>7.31</v>
      </c>
      <c r="E528" t="str">
        <f t="shared" si="17"/>
        <v>Diabetes</v>
      </c>
      <c r="F528" t="s">
        <v>31</v>
      </c>
      <c r="G528" t="s">
        <v>30</v>
      </c>
      <c r="H528" t="s">
        <v>31</v>
      </c>
      <c r="I528">
        <v>1</v>
      </c>
      <c r="J528" t="s">
        <v>30</v>
      </c>
    </row>
    <row r="529" spans="1:10" x14ac:dyDescent="0.25">
      <c r="A529" t="s">
        <v>4196</v>
      </c>
      <c r="B529">
        <v>27.93</v>
      </c>
      <c r="C529" t="str">
        <f t="shared" si="16"/>
        <v>Over Weight</v>
      </c>
      <c r="D529">
        <v>4.67</v>
      </c>
      <c r="E529" t="str">
        <f t="shared" si="17"/>
        <v>Normal</v>
      </c>
      <c r="F529" t="s">
        <v>30</v>
      </c>
      <c r="G529" t="s">
        <v>30</v>
      </c>
      <c r="H529" t="s">
        <v>31</v>
      </c>
      <c r="I529">
        <v>1</v>
      </c>
      <c r="J529" t="s">
        <v>30</v>
      </c>
    </row>
    <row r="530" spans="1:10" x14ac:dyDescent="0.25">
      <c r="A530" t="s">
        <v>4197</v>
      </c>
      <c r="B530">
        <v>45.62</v>
      </c>
      <c r="C530" t="str">
        <f t="shared" si="16"/>
        <v>Obesity</v>
      </c>
      <c r="D530">
        <v>6.87</v>
      </c>
      <c r="E530" t="str">
        <f t="shared" si="17"/>
        <v>Diabetes</v>
      </c>
      <c r="F530" t="s">
        <v>30</v>
      </c>
      <c r="G530" t="s">
        <v>30</v>
      </c>
      <c r="H530" t="s">
        <v>30</v>
      </c>
      <c r="I530">
        <v>0</v>
      </c>
      <c r="J530" t="s">
        <v>30</v>
      </c>
    </row>
    <row r="531" spans="1:10" x14ac:dyDescent="0.25">
      <c r="A531" t="s">
        <v>4198</v>
      </c>
      <c r="B531">
        <v>35.31</v>
      </c>
      <c r="C531" t="str">
        <f t="shared" si="16"/>
        <v>Obesity</v>
      </c>
      <c r="D531">
        <v>5.87</v>
      </c>
      <c r="E531" t="str">
        <f t="shared" si="17"/>
        <v>Prediabetes</v>
      </c>
      <c r="F531" t="s">
        <v>30</v>
      </c>
      <c r="G531" t="s">
        <v>30</v>
      </c>
      <c r="H531" t="s">
        <v>31</v>
      </c>
      <c r="I531">
        <v>1</v>
      </c>
      <c r="J531" t="s">
        <v>30</v>
      </c>
    </row>
    <row r="532" spans="1:10" x14ac:dyDescent="0.25">
      <c r="A532" t="s">
        <v>4199</v>
      </c>
      <c r="B532">
        <v>30.4</v>
      </c>
      <c r="C532" t="str">
        <f t="shared" si="16"/>
        <v>Obesity</v>
      </c>
      <c r="D532">
        <v>4.07</v>
      </c>
      <c r="E532" t="str">
        <f t="shared" si="17"/>
        <v>Normal</v>
      </c>
      <c r="F532" t="s">
        <v>31</v>
      </c>
      <c r="G532" t="s">
        <v>30</v>
      </c>
      <c r="H532" t="s">
        <v>30</v>
      </c>
      <c r="I532">
        <v>1</v>
      </c>
      <c r="J532" t="s">
        <v>30</v>
      </c>
    </row>
    <row r="533" spans="1:10" x14ac:dyDescent="0.25">
      <c r="A533" t="s">
        <v>4200</v>
      </c>
      <c r="B533">
        <v>20.13</v>
      </c>
      <c r="C533" t="str">
        <f t="shared" si="16"/>
        <v>Health Weight</v>
      </c>
      <c r="D533">
        <v>6.47</v>
      </c>
      <c r="E533" t="str">
        <f t="shared" si="17"/>
        <v>Diabetes</v>
      </c>
      <c r="F533" t="s">
        <v>30</v>
      </c>
      <c r="G533" t="s">
        <v>30</v>
      </c>
      <c r="H533" t="s">
        <v>31</v>
      </c>
      <c r="I533">
        <v>1</v>
      </c>
      <c r="J533" t="s">
        <v>31</v>
      </c>
    </row>
    <row r="534" spans="1:10" x14ac:dyDescent="0.25">
      <c r="A534" t="s">
        <v>4201</v>
      </c>
      <c r="B534">
        <v>23.655000000000001</v>
      </c>
      <c r="C534" t="str">
        <f t="shared" si="16"/>
        <v>Health Weight</v>
      </c>
      <c r="D534">
        <v>5.14</v>
      </c>
      <c r="E534" t="str">
        <f t="shared" si="17"/>
        <v>Normal</v>
      </c>
      <c r="F534" t="s">
        <v>30</v>
      </c>
      <c r="G534" t="s">
        <v>30</v>
      </c>
      <c r="H534" t="s">
        <v>30</v>
      </c>
      <c r="I534">
        <v>1</v>
      </c>
      <c r="J534" t="s">
        <v>31</v>
      </c>
    </row>
    <row r="535" spans="1:10" x14ac:dyDescent="0.25">
      <c r="A535" t="s">
        <v>4202</v>
      </c>
      <c r="B535">
        <v>49.05</v>
      </c>
      <c r="C535" t="str">
        <f t="shared" si="16"/>
        <v>Obesity</v>
      </c>
      <c r="D535">
        <v>9.77</v>
      </c>
      <c r="E535" t="str">
        <f t="shared" si="17"/>
        <v>Diabetes</v>
      </c>
      <c r="F535" t="s">
        <v>31</v>
      </c>
      <c r="G535" t="s">
        <v>30</v>
      </c>
      <c r="H535" t="s">
        <v>30</v>
      </c>
      <c r="I535">
        <v>0</v>
      </c>
      <c r="J535" t="s">
        <v>30</v>
      </c>
    </row>
    <row r="536" spans="1:10" x14ac:dyDescent="0.25">
      <c r="A536" t="s">
        <v>4203</v>
      </c>
      <c r="B536">
        <v>51.94</v>
      </c>
      <c r="C536" t="str">
        <f t="shared" si="16"/>
        <v>Obesity</v>
      </c>
      <c r="D536">
        <v>8.8000000000000007</v>
      </c>
      <c r="E536" t="str">
        <f t="shared" si="17"/>
        <v>Diabetes</v>
      </c>
      <c r="F536" t="s">
        <v>31</v>
      </c>
      <c r="G536" t="s">
        <v>30</v>
      </c>
      <c r="H536" t="s">
        <v>30</v>
      </c>
      <c r="I536">
        <v>2</v>
      </c>
      <c r="J536" t="s">
        <v>30</v>
      </c>
    </row>
    <row r="537" spans="1:10" x14ac:dyDescent="0.25">
      <c r="A537" t="s">
        <v>4204</v>
      </c>
      <c r="B537">
        <v>29.83</v>
      </c>
      <c r="C537" t="str">
        <f t="shared" si="16"/>
        <v>Over Weight</v>
      </c>
      <c r="D537">
        <v>5.84</v>
      </c>
      <c r="E537" t="str">
        <f t="shared" si="17"/>
        <v>Prediabetes</v>
      </c>
      <c r="F537" t="s">
        <v>30</v>
      </c>
      <c r="G537" t="s">
        <v>30</v>
      </c>
      <c r="H537" t="s">
        <v>30</v>
      </c>
      <c r="I537">
        <v>1</v>
      </c>
      <c r="J537" t="s">
        <v>31</v>
      </c>
    </row>
    <row r="538" spans="1:10" x14ac:dyDescent="0.25">
      <c r="A538" t="s">
        <v>4205</v>
      </c>
      <c r="B538">
        <v>22.6</v>
      </c>
      <c r="C538" t="str">
        <f t="shared" si="16"/>
        <v>Health Weight</v>
      </c>
      <c r="D538">
        <v>10.43</v>
      </c>
      <c r="E538" t="str">
        <f t="shared" si="17"/>
        <v>Diabetes</v>
      </c>
      <c r="F538" t="s">
        <v>31</v>
      </c>
      <c r="G538" t="s">
        <v>30</v>
      </c>
      <c r="H538" t="s">
        <v>30</v>
      </c>
      <c r="I538">
        <v>1</v>
      </c>
      <c r="J538" t="s">
        <v>31</v>
      </c>
    </row>
    <row r="539" spans="1:10" x14ac:dyDescent="0.25">
      <c r="A539" t="s">
        <v>4206</v>
      </c>
      <c r="B539">
        <v>46.69</v>
      </c>
      <c r="C539" t="str">
        <f t="shared" si="16"/>
        <v>Obesity</v>
      </c>
      <c r="D539">
        <v>4.25</v>
      </c>
      <c r="E539" t="str">
        <f t="shared" si="17"/>
        <v>Normal</v>
      </c>
      <c r="F539" t="s">
        <v>31</v>
      </c>
      <c r="G539" t="s">
        <v>30</v>
      </c>
      <c r="H539" t="s">
        <v>30</v>
      </c>
      <c r="I539">
        <v>1</v>
      </c>
      <c r="J539" t="s">
        <v>30</v>
      </c>
    </row>
    <row r="540" spans="1:10" x14ac:dyDescent="0.25">
      <c r="A540" t="s">
        <v>4207</v>
      </c>
      <c r="B540">
        <v>28.49</v>
      </c>
      <c r="C540" t="str">
        <f t="shared" si="16"/>
        <v>Over Weight</v>
      </c>
      <c r="D540">
        <v>4.8899999999999997</v>
      </c>
      <c r="E540" t="str">
        <f t="shared" si="17"/>
        <v>Normal</v>
      </c>
      <c r="F540" t="s">
        <v>30</v>
      </c>
      <c r="G540" t="s">
        <v>30</v>
      </c>
      <c r="H540" t="s">
        <v>30</v>
      </c>
      <c r="I540">
        <v>0</v>
      </c>
      <c r="J540" t="s">
        <v>31</v>
      </c>
    </row>
    <row r="541" spans="1:10" x14ac:dyDescent="0.25">
      <c r="A541" t="s">
        <v>4208</v>
      </c>
      <c r="B541">
        <v>28.5</v>
      </c>
      <c r="C541" t="str">
        <f t="shared" si="16"/>
        <v>Over Weight</v>
      </c>
      <c r="D541">
        <v>5.55</v>
      </c>
      <c r="E541" t="str">
        <f t="shared" si="17"/>
        <v>Normal</v>
      </c>
      <c r="F541" t="s">
        <v>31</v>
      </c>
      <c r="G541" t="s">
        <v>30</v>
      </c>
      <c r="H541" t="s">
        <v>30</v>
      </c>
      <c r="I541">
        <v>1</v>
      </c>
      <c r="J541" t="s">
        <v>31</v>
      </c>
    </row>
    <row r="542" spans="1:10" x14ac:dyDescent="0.25">
      <c r="A542" t="s">
        <v>4209</v>
      </c>
      <c r="B542">
        <v>24.4</v>
      </c>
      <c r="C542" t="str">
        <f t="shared" si="16"/>
        <v>Health Weight</v>
      </c>
      <c r="D542">
        <v>4.5199999999999996</v>
      </c>
      <c r="E542" t="str">
        <f t="shared" si="17"/>
        <v>Normal</v>
      </c>
      <c r="F542" t="s">
        <v>30</v>
      </c>
      <c r="G542" t="s">
        <v>30</v>
      </c>
      <c r="H542" t="s">
        <v>30</v>
      </c>
      <c r="I542">
        <v>1</v>
      </c>
      <c r="J542" t="s">
        <v>31</v>
      </c>
    </row>
    <row r="543" spans="1:10" x14ac:dyDescent="0.25">
      <c r="A543" t="s">
        <v>4210</v>
      </c>
      <c r="B543">
        <v>29.15</v>
      </c>
      <c r="C543" t="str">
        <f t="shared" si="16"/>
        <v>Over Weight</v>
      </c>
      <c r="D543">
        <v>4.45</v>
      </c>
      <c r="E543" t="str">
        <f t="shared" si="17"/>
        <v>Normal</v>
      </c>
      <c r="F543" t="s">
        <v>31</v>
      </c>
      <c r="G543" t="s">
        <v>30</v>
      </c>
      <c r="H543" t="s">
        <v>30</v>
      </c>
      <c r="I543">
        <v>1</v>
      </c>
      <c r="J543" t="s">
        <v>31</v>
      </c>
    </row>
    <row r="544" spans="1:10" x14ac:dyDescent="0.25">
      <c r="A544" t="s">
        <v>4211</v>
      </c>
      <c r="B544">
        <v>27.28</v>
      </c>
      <c r="C544" t="str">
        <f t="shared" si="16"/>
        <v>Over Weight</v>
      </c>
      <c r="D544">
        <v>4.72</v>
      </c>
      <c r="E544" t="str">
        <f t="shared" si="17"/>
        <v>Normal</v>
      </c>
      <c r="F544" t="s">
        <v>30</v>
      </c>
      <c r="G544" t="s">
        <v>31</v>
      </c>
      <c r="H544" t="s">
        <v>30</v>
      </c>
      <c r="I544">
        <v>1</v>
      </c>
      <c r="J544" t="s">
        <v>31</v>
      </c>
    </row>
    <row r="545" spans="1:10" x14ac:dyDescent="0.25">
      <c r="A545" t="s">
        <v>4212</v>
      </c>
      <c r="B545">
        <v>32.229999999999997</v>
      </c>
      <c r="C545" t="str">
        <f t="shared" si="16"/>
        <v>Obesity</v>
      </c>
      <c r="D545">
        <v>4.6500000000000004</v>
      </c>
      <c r="E545" t="str">
        <f t="shared" si="17"/>
        <v>Normal</v>
      </c>
      <c r="F545" t="s">
        <v>31</v>
      </c>
      <c r="G545" t="s">
        <v>30</v>
      </c>
      <c r="H545" t="s">
        <v>31</v>
      </c>
      <c r="I545">
        <v>1</v>
      </c>
      <c r="J545" t="s">
        <v>30</v>
      </c>
    </row>
    <row r="546" spans="1:10" x14ac:dyDescent="0.25">
      <c r="A546" t="s">
        <v>4213</v>
      </c>
      <c r="B546">
        <v>44.2</v>
      </c>
      <c r="C546" t="str">
        <f t="shared" si="16"/>
        <v>Obesity</v>
      </c>
      <c r="D546">
        <v>11.34</v>
      </c>
      <c r="E546" t="str">
        <f t="shared" si="17"/>
        <v>Diabetes</v>
      </c>
      <c r="F546" t="s">
        <v>31</v>
      </c>
      <c r="G546" t="s">
        <v>30</v>
      </c>
      <c r="H546" t="s">
        <v>31</v>
      </c>
      <c r="I546">
        <v>1</v>
      </c>
      <c r="J546" t="s">
        <v>30</v>
      </c>
    </row>
    <row r="547" spans="1:10" x14ac:dyDescent="0.25">
      <c r="A547" t="s">
        <v>4214</v>
      </c>
      <c r="B547">
        <v>29.734999999999999</v>
      </c>
      <c r="C547" t="str">
        <f t="shared" si="16"/>
        <v>Over Weight</v>
      </c>
      <c r="D547">
        <v>4.53</v>
      </c>
      <c r="E547" t="str">
        <f t="shared" si="17"/>
        <v>Normal</v>
      </c>
      <c r="F547" t="s">
        <v>30</v>
      </c>
      <c r="G547" t="s">
        <v>30</v>
      </c>
      <c r="H547" t="s">
        <v>31</v>
      </c>
      <c r="I547">
        <v>1</v>
      </c>
      <c r="J547" t="s">
        <v>30</v>
      </c>
    </row>
    <row r="548" spans="1:10" x14ac:dyDescent="0.25">
      <c r="A548" t="s">
        <v>4215</v>
      </c>
      <c r="B548">
        <v>28.31</v>
      </c>
      <c r="C548" t="str">
        <f t="shared" si="16"/>
        <v>Over Weight</v>
      </c>
      <c r="D548">
        <v>6.35</v>
      </c>
      <c r="E548" t="str">
        <f t="shared" si="17"/>
        <v>Prediabetes</v>
      </c>
      <c r="F548" t="s">
        <v>30</v>
      </c>
      <c r="G548" t="s">
        <v>30</v>
      </c>
      <c r="H548" t="s">
        <v>30</v>
      </c>
      <c r="I548">
        <v>0</v>
      </c>
      <c r="J548" t="s">
        <v>31</v>
      </c>
    </row>
    <row r="549" spans="1:10" x14ac:dyDescent="0.25">
      <c r="A549" t="s">
        <v>4216</v>
      </c>
      <c r="B549">
        <v>46.62</v>
      </c>
      <c r="C549" t="str">
        <f t="shared" si="16"/>
        <v>Obesity</v>
      </c>
      <c r="D549">
        <v>8.51</v>
      </c>
      <c r="E549" t="str">
        <f t="shared" si="17"/>
        <v>Diabetes</v>
      </c>
      <c r="F549" t="s">
        <v>30</v>
      </c>
      <c r="G549" t="s">
        <v>30</v>
      </c>
      <c r="H549" t="s">
        <v>30</v>
      </c>
      <c r="I549">
        <v>0</v>
      </c>
      <c r="J549" t="s">
        <v>30</v>
      </c>
    </row>
    <row r="550" spans="1:10" x14ac:dyDescent="0.25">
      <c r="A550" t="s">
        <v>4217</v>
      </c>
      <c r="B550">
        <v>51.75</v>
      </c>
      <c r="C550" t="str">
        <f t="shared" si="16"/>
        <v>Obesity</v>
      </c>
      <c r="D550">
        <v>8.59</v>
      </c>
      <c r="E550" t="str">
        <f t="shared" si="17"/>
        <v>Diabetes</v>
      </c>
      <c r="F550" t="s">
        <v>31</v>
      </c>
      <c r="G550" t="s">
        <v>30</v>
      </c>
      <c r="H550" t="s">
        <v>30</v>
      </c>
      <c r="I550">
        <v>1</v>
      </c>
      <c r="J550" t="s">
        <v>30</v>
      </c>
    </row>
    <row r="551" spans="1:10" x14ac:dyDescent="0.25">
      <c r="A551" t="s">
        <v>4218</v>
      </c>
      <c r="B551">
        <v>25.7</v>
      </c>
      <c r="C551" t="str">
        <f t="shared" si="16"/>
        <v>Over Weight</v>
      </c>
      <c r="D551">
        <v>4.13</v>
      </c>
      <c r="E551" t="str">
        <f t="shared" si="17"/>
        <v>Normal</v>
      </c>
      <c r="F551" t="s">
        <v>31</v>
      </c>
      <c r="G551" t="s">
        <v>30</v>
      </c>
      <c r="H551" t="s">
        <v>30</v>
      </c>
      <c r="I551">
        <v>0</v>
      </c>
      <c r="J551" t="s">
        <v>31</v>
      </c>
    </row>
    <row r="552" spans="1:10" x14ac:dyDescent="0.25">
      <c r="A552" t="s">
        <v>4219</v>
      </c>
      <c r="B552">
        <v>31.79</v>
      </c>
      <c r="C552" t="str">
        <f t="shared" si="16"/>
        <v>Obesity</v>
      </c>
      <c r="D552">
        <v>4.55</v>
      </c>
      <c r="E552" t="str">
        <f t="shared" si="17"/>
        <v>Normal</v>
      </c>
      <c r="F552" t="s">
        <v>30</v>
      </c>
      <c r="G552" t="s">
        <v>30</v>
      </c>
      <c r="H552" t="s">
        <v>30</v>
      </c>
      <c r="I552">
        <v>0</v>
      </c>
      <c r="J552" t="s">
        <v>30</v>
      </c>
    </row>
    <row r="553" spans="1:10" x14ac:dyDescent="0.25">
      <c r="A553" t="s">
        <v>4220</v>
      </c>
      <c r="B553">
        <v>24.795000000000002</v>
      </c>
      <c r="C553" t="str">
        <f t="shared" si="16"/>
        <v>Health Weight</v>
      </c>
      <c r="D553">
        <v>4.5199999999999996</v>
      </c>
      <c r="E553" t="str">
        <f t="shared" si="17"/>
        <v>Normal</v>
      </c>
      <c r="F553" t="s">
        <v>30</v>
      </c>
      <c r="G553" t="s">
        <v>30</v>
      </c>
      <c r="H553" t="s">
        <v>30</v>
      </c>
      <c r="I553">
        <v>0</v>
      </c>
      <c r="J553" t="s">
        <v>31</v>
      </c>
    </row>
    <row r="554" spans="1:10" x14ac:dyDescent="0.25">
      <c r="A554" t="s">
        <v>4221</v>
      </c>
      <c r="B554">
        <v>53.98</v>
      </c>
      <c r="C554" t="str">
        <f t="shared" si="16"/>
        <v>Obesity</v>
      </c>
      <c r="D554">
        <v>5.07</v>
      </c>
      <c r="E554" t="str">
        <f t="shared" si="17"/>
        <v>Normal</v>
      </c>
      <c r="F554" t="s">
        <v>30</v>
      </c>
      <c r="G554" t="s">
        <v>30</v>
      </c>
      <c r="H554" t="s">
        <v>31</v>
      </c>
      <c r="I554">
        <v>1</v>
      </c>
      <c r="J554" t="s">
        <v>30</v>
      </c>
    </row>
    <row r="555" spans="1:10" x14ac:dyDescent="0.25">
      <c r="A555" t="s">
        <v>4222</v>
      </c>
      <c r="B555">
        <v>41.325000000000003</v>
      </c>
      <c r="C555" t="str">
        <f t="shared" si="16"/>
        <v>Obesity</v>
      </c>
      <c r="D555">
        <v>4.04</v>
      </c>
      <c r="E555" t="str">
        <f t="shared" si="17"/>
        <v>Normal</v>
      </c>
      <c r="F555" t="s">
        <v>31</v>
      </c>
      <c r="G555" t="s">
        <v>30</v>
      </c>
      <c r="H555" t="s">
        <v>31</v>
      </c>
      <c r="I555">
        <v>1</v>
      </c>
      <c r="J555" t="s">
        <v>30</v>
      </c>
    </row>
    <row r="556" spans="1:10" x14ac:dyDescent="0.25">
      <c r="A556" t="s">
        <v>4223</v>
      </c>
      <c r="B556">
        <v>51.65</v>
      </c>
      <c r="C556" t="str">
        <f t="shared" si="16"/>
        <v>Obesity</v>
      </c>
      <c r="D556">
        <v>5.3</v>
      </c>
      <c r="E556" t="str">
        <f t="shared" si="17"/>
        <v>Normal</v>
      </c>
      <c r="F556" t="s">
        <v>31</v>
      </c>
      <c r="G556" t="s">
        <v>30</v>
      </c>
      <c r="H556" t="s">
        <v>30</v>
      </c>
      <c r="I556">
        <v>0</v>
      </c>
      <c r="J556" t="s">
        <v>30</v>
      </c>
    </row>
    <row r="557" spans="1:10" x14ac:dyDescent="0.25">
      <c r="A557" t="s">
        <v>4224</v>
      </c>
      <c r="B557">
        <v>44.52</v>
      </c>
      <c r="C557" t="str">
        <f t="shared" si="16"/>
        <v>Obesity</v>
      </c>
      <c r="D557">
        <v>8.64</v>
      </c>
      <c r="E557" t="str">
        <f t="shared" si="17"/>
        <v>Diabetes</v>
      </c>
      <c r="F557" t="s">
        <v>31</v>
      </c>
      <c r="G557" t="s">
        <v>30</v>
      </c>
      <c r="H557" t="s">
        <v>31</v>
      </c>
      <c r="I557">
        <v>1</v>
      </c>
      <c r="J557" t="s">
        <v>30</v>
      </c>
    </row>
    <row r="558" spans="1:10" x14ac:dyDescent="0.25">
      <c r="A558" t="s">
        <v>4225</v>
      </c>
      <c r="B558">
        <v>53.29</v>
      </c>
      <c r="C558" t="str">
        <f t="shared" si="16"/>
        <v>Obesity</v>
      </c>
      <c r="D558">
        <v>4.03</v>
      </c>
      <c r="E558" t="str">
        <f t="shared" si="17"/>
        <v>Normal</v>
      </c>
      <c r="F558" t="s">
        <v>30</v>
      </c>
      <c r="G558" t="s">
        <v>30</v>
      </c>
      <c r="H558" t="s">
        <v>31</v>
      </c>
      <c r="I558">
        <v>1</v>
      </c>
      <c r="J558" t="s">
        <v>30</v>
      </c>
    </row>
    <row r="559" spans="1:10" x14ac:dyDescent="0.25">
      <c r="A559" t="s">
        <v>4226</v>
      </c>
      <c r="B559">
        <v>46.63</v>
      </c>
      <c r="C559" t="str">
        <f t="shared" si="16"/>
        <v>Obesity</v>
      </c>
      <c r="D559">
        <v>4.26</v>
      </c>
      <c r="E559" t="str">
        <f t="shared" si="17"/>
        <v>Normal</v>
      </c>
      <c r="F559" t="s">
        <v>31</v>
      </c>
      <c r="G559" t="s">
        <v>30</v>
      </c>
      <c r="H559" t="s">
        <v>30</v>
      </c>
      <c r="I559">
        <v>2</v>
      </c>
      <c r="J559" t="s">
        <v>30</v>
      </c>
    </row>
    <row r="560" spans="1:10" x14ac:dyDescent="0.25">
      <c r="A560" t="s">
        <v>4227</v>
      </c>
      <c r="B560">
        <v>28.88</v>
      </c>
      <c r="C560" t="str">
        <f t="shared" si="16"/>
        <v>Over Weight</v>
      </c>
      <c r="D560">
        <v>5.35</v>
      </c>
      <c r="E560" t="str">
        <f t="shared" si="17"/>
        <v>Normal</v>
      </c>
      <c r="F560" t="s">
        <v>30</v>
      </c>
      <c r="G560" t="s">
        <v>30</v>
      </c>
      <c r="H560" t="s">
        <v>31</v>
      </c>
      <c r="I560">
        <v>1</v>
      </c>
      <c r="J560" t="s">
        <v>31</v>
      </c>
    </row>
    <row r="561" spans="1:10" x14ac:dyDescent="0.25">
      <c r="A561" t="s">
        <v>4228</v>
      </c>
      <c r="B561">
        <v>23.98</v>
      </c>
      <c r="C561" t="str">
        <f t="shared" si="16"/>
        <v>Health Weight</v>
      </c>
      <c r="D561">
        <v>4.9000000000000004</v>
      </c>
      <c r="E561" t="str">
        <f t="shared" si="17"/>
        <v>Normal</v>
      </c>
      <c r="F561" t="s">
        <v>30</v>
      </c>
      <c r="G561" t="s">
        <v>30</v>
      </c>
      <c r="H561" t="s">
        <v>30</v>
      </c>
      <c r="I561">
        <v>0</v>
      </c>
      <c r="J561" t="s">
        <v>30</v>
      </c>
    </row>
    <row r="562" spans="1:10" x14ac:dyDescent="0.25">
      <c r="A562" t="s">
        <v>4229</v>
      </c>
      <c r="B562">
        <v>23.65</v>
      </c>
      <c r="C562" t="str">
        <f t="shared" si="16"/>
        <v>Health Weight</v>
      </c>
      <c r="D562">
        <v>4.5</v>
      </c>
      <c r="E562" t="str">
        <f t="shared" si="17"/>
        <v>Normal</v>
      </c>
      <c r="F562" t="s">
        <v>30</v>
      </c>
      <c r="G562" t="s">
        <v>30</v>
      </c>
      <c r="H562" t="s">
        <v>30</v>
      </c>
      <c r="I562">
        <v>0</v>
      </c>
      <c r="J562" t="s">
        <v>30</v>
      </c>
    </row>
    <row r="563" spans="1:10" x14ac:dyDescent="0.25">
      <c r="A563" t="s">
        <v>4230</v>
      </c>
      <c r="B563">
        <v>49.09</v>
      </c>
      <c r="C563" t="str">
        <f t="shared" si="16"/>
        <v>Obesity</v>
      </c>
      <c r="D563">
        <v>8.3800000000000008</v>
      </c>
      <c r="E563" t="str">
        <f t="shared" si="17"/>
        <v>Diabetes</v>
      </c>
      <c r="F563" t="s">
        <v>31</v>
      </c>
      <c r="G563" t="s">
        <v>30</v>
      </c>
      <c r="H563" t="s">
        <v>30</v>
      </c>
      <c r="I563">
        <v>2</v>
      </c>
      <c r="J563" t="s">
        <v>30</v>
      </c>
    </row>
    <row r="564" spans="1:10" x14ac:dyDescent="0.25">
      <c r="A564" t="s">
        <v>4231</v>
      </c>
      <c r="B564">
        <v>28.024999999999999</v>
      </c>
      <c r="C564" t="str">
        <f t="shared" si="16"/>
        <v>Over Weight</v>
      </c>
      <c r="D564">
        <v>7.03</v>
      </c>
      <c r="E564" t="str">
        <f t="shared" si="17"/>
        <v>Diabetes</v>
      </c>
      <c r="F564" t="s">
        <v>30</v>
      </c>
      <c r="G564" t="s">
        <v>30</v>
      </c>
      <c r="H564" t="s">
        <v>30</v>
      </c>
      <c r="I564">
        <v>0</v>
      </c>
      <c r="J564" t="s">
        <v>31</v>
      </c>
    </row>
    <row r="565" spans="1:10" x14ac:dyDescent="0.25">
      <c r="A565" t="s">
        <v>4232</v>
      </c>
      <c r="B565">
        <v>43.32</v>
      </c>
      <c r="C565" t="str">
        <f t="shared" si="16"/>
        <v>Obesity</v>
      </c>
      <c r="D565">
        <v>8.75</v>
      </c>
      <c r="E565" t="str">
        <f t="shared" si="17"/>
        <v>Diabetes</v>
      </c>
      <c r="F565" t="s">
        <v>31</v>
      </c>
      <c r="G565" t="s">
        <v>30</v>
      </c>
      <c r="H565" t="s">
        <v>31</v>
      </c>
      <c r="I565">
        <v>1</v>
      </c>
      <c r="J565" t="s">
        <v>30</v>
      </c>
    </row>
    <row r="566" spans="1:10" x14ac:dyDescent="0.25">
      <c r="A566" t="s">
        <v>4234</v>
      </c>
      <c r="B566">
        <v>45.92</v>
      </c>
      <c r="C566" t="str">
        <f t="shared" si="16"/>
        <v>Obesity</v>
      </c>
      <c r="D566">
        <v>9.51</v>
      </c>
      <c r="E566" t="str">
        <f t="shared" si="17"/>
        <v>Diabetes</v>
      </c>
      <c r="F566" t="s">
        <v>30</v>
      </c>
      <c r="G566" t="s">
        <v>30</v>
      </c>
      <c r="H566" t="s">
        <v>30</v>
      </c>
      <c r="I566">
        <v>0</v>
      </c>
      <c r="J566" t="s">
        <v>30</v>
      </c>
    </row>
    <row r="567" spans="1:10" x14ac:dyDescent="0.25">
      <c r="A567" t="s">
        <v>4235</v>
      </c>
      <c r="B567">
        <v>44.03</v>
      </c>
      <c r="C567" t="str">
        <f t="shared" si="16"/>
        <v>Obesity</v>
      </c>
      <c r="D567">
        <v>9.36</v>
      </c>
      <c r="E567" t="str">
        <f t="shared" si="17"/>
        <v>Diabetes</v>
      </c>
      <c r="F567" t="s">
        <v>30</v>
      </c>
      <c r="G567" t="s">
        <v>30</v>
      </c>
      <c r="H567" t="s">
        <v>30</v>
      </c>
      <c r="I567">
        <v>0</v>
      </c>
      <c r="J567" t="s">
        <v>30</v>
      </c>
    </row>
    <row r="568" spans="1:10" x14ac:dyDescent="0.25">
      <c r="A568" t="s">
        <v>4236</v>
      </c>
      <c r="B568">
        <v>24.6</v>
      </c>
      <c r="C568" t="str">
        <f t="shared" si="16"/>
        <v>Health Weight</v>
      </c>
      <c r="D568">
        <v>4.8099999999999996</v>
      </c>
      <c r="E568" t="str">
        <f t="shared" si="17"/>
        <v>Normal</v>
      </c>
      <c r="F568" t="s">
        <v>30</v>
      </c>
      <c r="G568" t="s">
        <v>30</v>
      </c>
      <c r="H568" t="s">
        <v>30</v>
      </c>
      <c r="I568">
        <v>0</v>
      </c>
      <c r="J568" t="s">
        <v>31</v>
      </c>
    </row>
    <row r="569" spans="1:10" x14ac:dyDescent="0.25">
      <c r="A569" t="s">
        <v>4237</v>
      </c>
      <c r="B569">
        <v>49.15</v>
      </c>
      <c r="C569" t="str">
        <f t="shared" si="16"/>
        <v>Obesity</v>
      </c>
      <c r="D569">
        <v>8.08</v>
      </c>
      <c r="E569" t="str">
        <f t="shared" si="17"/>
        <v>Diabetes</v>
      </c>
      <c r="F569" t="s">
        <v>30</v>
      </c>
      <c r="G569" t="s">
        <v>30</v>
      </c>
      <c r="H569" t="s">
        <v>30</v>
      </c>
      <c r="I569">
        <v>0</v>
      </c>
      <c r="J569" t="s">
        <v>30</v>
      </c>
    </row>
    <row r="570" spans="1:10" x14ac:dyDescent="0.25">
      <c r="A570" t="s">
        <v>4238</v>
      </c>
      <c r="B570">
        <v>28.31</v>
      </c>
      <c r="C570" t="str">
        <f t="shared" si="16"/>
        <v>Over Weight</v>
      </c>
      <c r="D570">
        <v>6.29</v>
      </c>
      <c r="E570" t="str">
        <f t="shared" si="17"/>
        <v>Prediabetes</v>
      </c>
      <c r="F570" t="s">
        <v>30</v>
      </c>
      <c r="G570" t="s">
        <v>30</v>
      </c>
      <c r="H570" t="s">
        <v>31</v>
      </c>
      <c r="I570">
        <v>1</v>
      </c>
      <c r="J570" t="s">
        <v>31</v>
      </c>
    </row>
    <row r="571" spans="1:10" x14ac:dyDescent="0.25">
      <c r="A571" t="s">
        <v>4239</v>
      </c>
      <c r="B571">
        <v>22.99</v>
      </c>
      <c r="C571" t="str">
        <f t="shared" si="16"/>
        <v>Health Weight</v>
      </c>
      <c r="D571">
        <v>6.29</v>
      </c>
      <c r="E571" t="str">
        <f t="shared" si="17"/>
        <v>Prediabetes</v>
      </c>
      <c r="F571" t="s">
        <v>30</v>
      </c>
      <c r="G571" t="s">
        <v>30</v>
      </c>
      <c r="H571" t="s">
        <v>30</v>
      </c>
      <c r="I571">
        <v>1</v>
      </c>
      <c r="J571" t="s">
        <v>31</v>
      </c>
    </row>
    <row r="572" spans="1:10" x14ac:dyDescent="0.25">
      <c r="A572" t="s">
        <v>4240</v>
      </c>
      <c r="B572">
        <v>29.07</v>
      </c>
      <c r="C572" t="str">
        <f t="shared" si="16"/>
        <v>Over Weight</v>
      </c>
      <c r="D572">
        <v>5.12</v>
      </c>
      <c r="E572" t="str">
        <f t="shared" si="17"/>
        <v>Normal</v>
      </c>
      <c r="F572" t="s">
        <v>30</v>
      </c>
      <c r="G572" t="s">
        <v>30</v>
      </c>
      <c r="H572" t="s">
        <v>31</v>
      </c>
      <c r="I572">
        <v>1</v>
      </c>
      <c r="J572" t="s">
        <v>31</v>
      </c>
    </row>
    <row r="573" spans="1:10" x14ac:dyDescent="0.25">
      <c r="A573" t="s">
        <v>4241</v>
      </c>
      <c r="B573">
        <v>42.02</v>
      </c>
      <c r="C573" t="str">
        <f t="shared" si="16"/>
        <v>Obesity</v>
      </c>
      <c r="D573">
        <v>9.9499999999999993</v>
      </c>
      <c r="E573" t="str">
        <f t="shared" si="17"/>
        <v>Diabetes</v>
      </c>
      <c r="F573" t="s">
        <v>31</v>
      </c>
      <c r="G573" t="s">
        <v>30</v>
      </c>
      <c r="H573" t="s">
        <v>31</v>
      </c>
      <c r="I573">
        <v>1</v>
      </c>
      <c r="J573" t="s">
        <v>30</v>
      </c>
    </row>
    <row r="574" spans="1:10" x14ac:dyDescent="0.25">
      <c r="A574" t="s">
        <v>4242</v>
      </c>
      <c r="B574">
        <v>49.07</v>
      </c>
      <c r="C574" t="str">
        <f t="shared" si="16"/>
        <v>Obesity</v>
      </c>
      <c r="D574">
        <v>9.08</v>
      </c>
      <c r="E574" t="str">
        <f t="shared" si="17"/>
        <v>Diabetes</v>
      </c>
      <c r="F574" t="s">
        <v>31</v>
      </c>
      <c r="G574" t="s">
        <v>30</v>
      </c>
      <c r="H574" t="s">
        <v>30</v>
      </c>
      <c r="I574">
        <v>1</v>
      </c>
      <c r="J574" t="s">
        <v>30</v>
      </c>
    </row>
    <row r="575" spans="1:10" x14ac:dyDescent="0.25">
      <c r="A575" t="s">
        <v>4243</v>
      </c>
      <c r="B575">
        <v>19.8</v>
      </c>
      <c r="C575" t="str">
        <f t="shared" si="16"/>
        <v>Health Weight</v>
      </c>
      <c r="D575">
        <v>4.82</v>
      </c>
      <c r="E575" t="str">
        <f t="shared" si="17"/>
        <v>Normal</v>
      </c>
      <c r="F575" t="s">
        <v>30</v>
      </c>
      <c r="G575" t="s">
        <v>30</v>
      </c>
      <c r="H575" t="s">
        <v>30</v>
      </c>
      <c r="I575">
        <v>0</v>
      </c>
      <c r="J575" t="s">
        <v>31</v>
      </c>
    </row>
    <row r="576" spans="1:10" x14ac:dyDescent="0.25">
      <c r="A576" t="s">
        <v>4244</v>
      </c>
      <c r="B576">
        <v>27.36</v>
      </c>
      <c r="C576" t="str">
        <f t="shared" si="16"/>
        <v>Over Weight</v>
      </c>
      <c r="D576">
        <v>4.6500000000000004</v>
      </c>
      <c r="E576" t="str">
        <f t="shared" si="17"/>
        <v>Normal</v>
      </c>
      <c r="F576" t="s">
        <v>30</v>
      </c>
      <c r="G576" t="s">
        <v>31</v>
      </c>
      <c r="H576" t="s">
        <v>30</v>
      </c>
      <c r="I576">
        <v>1</v>
      </c>
      <c r="J576" t="s">
        <v>31</v>
      </c>
    </row>
    <row r="577" spans="1:10" x14ac:dyDescent="0.25">
      <c r="A577" t="s">
        <v>4245</v>
      </c>
      <c r="B577">
        <v>42.95</v>
      </c>
      <c r="C577" t="str">
        <f t="shared" si="16"/>
        <v>Obesity</v>
      </c>
      <c r="D577">
        <v>5.16</v>
      </c>
      <c r="E577" t="str">
        <f t="shared" si="17"/>
        <v>Normal</v>
      </c>
      <c r="F577" t="s">
        <v>31</v>
      </c>
      <c r="G577" t="s">
        <v>30</v>
      </c>
      <c r="H577" t="s">
        <v>30</v>
      </c>
      <c r="I577">
        <v>1</v>
      </c>
      <c r="J577" t="s">
        <v>30</v>
      </c>
    </row>
    <row r="578" spans="1:10" x14ac:dyDescent="0.25">
      <c r="A578" t="s">
        <v>4246</v>
      </c>
      <c r="B578">
        <v>42.66</v>
      </c>
      <c r="C578" t="str">
        <f t="shared" ref="C578:C641" si="18">IF(B578&lt;18.5, "Under Weight",IF(B578&lt;24.9, "Health Weight", IF(B578&lt;29.9, "Over Weight", "Obesity")))</f>
        <v>Obesity</v>
      </c>
      <c r="D578">
        <v>10.44</v>
      </c>
      <c r="E578" t="str">
        <f t="shared" ref="E578:E641" si="19">IF(D578&lt;5.7,"Normal",IF(D578&lt;6.4,"Prediabetes","Diabetes"))</f>
        <v>Diabetes</v>
      </c>
      <c r="F578" t="s">
        <v>30</v>
      </c>
      <c r="G578" t="s">
        <v>30</v>
      </c>
      <c r="H578" t="s">
        <v>30</v>
      </c>
      <c r="I578">
        <v>0</v>
      </c>
      <c r="J578" t="s">
        <v>30</v>
      </c>
    </row>
    <row r="579" spans="1:10" x14ac:dyDescent="0.25">
      <c r="A579" t="s">
        <v>4247</v>
      </c>
      <c r="B579">
        <v>33.630000000000003</v>
      </c>
      <c r="C579" t="str">
        <f t="shared" si="18"/>
        <v>Obesity</v>
      </c>
      <c r="D579">
        <v>5.69</v>
      </c>
      <c r="E579" t="str">
        <f t="shared" si="19"/>
        <v>Normal</v>
      </c>
      <c r="F579" t="s">
        <v>30</v>
      </c>
      <c r="G579" t="s">
        <v>30</v>
      </c>
      <c r="H579" t="s">
        <v>30</v>
      </c>
      <c r="I579">
        <v>1</v>
      </c>
      <c r="J579" t="s">
        <v>30</v>
      </c>
    </row>
    <row r="580" spans="1:10" x14ac:dyDescent="0.25">
      <c r="A580" t="s">
        <v>4248</v>
      </c>
      <c r="B580">
        <v>26.84</v>
      </c>
      <c r="C580" t="str">
        <f t="shared" si="18"/>
        <v>Over Weight</v>
      </c>
      <c r="D580">
        <v>6.5</v>
      </c>
      <c r="E580" t="str">
        <f t="shared" si="19"/>
        <v>Diabetes</v>
      </c>
      <c r="F580" t="s">
        <v>30</v>
      </c>
      <c r="G580" t="s">
        <v>30</v>
      </c>
      <c r="H580" t="s">
        <v>30</v>
      </c>
      <c r="I580">
        <v>0</v>
      </c>
      <c r="J580" t="s">
        <v>31</v>
      </c>
    </row>
    <row r="581" spans="1:10" x14ac:dyDescent="0.25">
      <c r="A581" t="s">
        <v>4249</v>
      </c>
      <c r="B581">
        <v>28.3</v>
      </c>
      <c r="C581" t="str">
        <f t="shared" si="18"/>
        <v>Over Weight</v>
      </c>
      <c r="D581">
        <v>5.73</v>
      </c>
      <c r="E581" t="str">
        <f t="shared" si="19"/>
        <v>Prediabetes</v>
      </c>
      <c r="F581" t="s">
        <v>30</v>
      </c>
      <c r="G581" t="s">
        <v>30</v>
      </c>
      <c r="H581" t="s">
        <v>31</v>
      </c>
      <c r="I581">
        <v>1</v>
      </c>
      <c r="J581" t="s">
        <v>31</v>
      </c>
    </row>
    <row r="582" spans="1:10" x14ac:dyDescent="0.25">
      <c r="A582" t="s">
        <v>4250</v>
      </c>
      <c r="B582">
        <v>27.06</v>
      </c>
      <c r="C582" t="str">
        <f t="shared" si="18"/>
        <v>Over Weight</v>
      </c>
      <c r="D582">
        <v>5.74</v>
      </c>
      <c r="E582" t="str">
        <f t="shared" si="19"/>
        <v>Prediabetes</v>
      </c>
      <c r="F582" t="s">
        <v>31</v>
      </c>
      <c r="G582" t="s">
        <v>30</v>
      </c>
      <c r="H582" t="s">
        <v>30</v>
      </c>
      <c r="I582">
        <v>0</v>
      </c>
      <c r="J582" t="s">
        <v>31</v>
      </c>
    </row>
    <row r="583" spans="1:10" x14ac:dyDescent="0.25">
      <c r="A583" t="s">
        <v>4251</v>
      </c>
      <c r="B583">
        <v>47.13</v>
      </c>
      <c r="C583" t="str">
        <f t="shared" si="18"/>
        <v>Obesity</v>
      </c>
      <c r="D583">
        <v>8.6999999999999993</v>
      </c>
      <c r="E583" t="str">
        <f t="shared" si="19"/>
        <v>Diabetes</v>
      </c>
      <c r="F583" t="s">
        <v>30</v>
      </c>
      <c r="G583" t="s">
        <v>30</v>
      </c>
      <c r="H583" t="s">
        <v>30</v>
      </c>
      <c r="I583">
        <v>0</v>
      </c>
      <c r="J583" t="s">
        <v>30</v>
      </c>
    </row>
    <row r="584" spans="1:10" x14ac:dyDescent="0.25">
      <c r="A584" t="s">
        <v>4252</v>
      </c>
      <c r="B584">
        <v>51.72</v>
      </c>
      <c r="C584" t="str">
        <f t="shared" si="18"/>
        <v>Obesity</v>
      </c>
      <c r="D584">
        <v>5.09</v>
      </c>
      <c r="E584" t="str">
        <f t="shared" si="19"/>
        <v>Normal</v>
      </c>
      <c r="F584" t="s">
        <v>30</v>
      </c>
      <c r="G584" t="s">
        <v>30</v>
      </c>
      <c r="H584" t="s">
        <v>30</v>
      </c>
      <c r="I584">
        <v>0</v>
      </c>
      <c r="J584" t="s">
        <v>30</v>
      </c>
    </row>
    <row r="585" spans="1:10" x14ac:dyDescent="0.25">
      <c r="A585" t="s">
        <v>4253</v>
      </c>
      <c r="B585">
        <v>48.59</v>
      </c>
      <c r="C585" t="str">
        <f t="shared" si="18"/>
        <v>Obesity</v>
      </c>
      <c r="D585">
        <v>5.57</v>
      </c>
      <c r="E585" t="str">
        <f t="shared" si="19"/>
        <v>Normal</v>
      </c>
      <c r="F585" t="s">
        <v>30</v>
      </c>
      <c r="G585" t="s">
        <v>30</v>
      </c>
      <c r="H585" t="s">
        <v>30</v>
      </c>
      <c r="I585">
        <v>0</v>
      </c>
      <c r="J585" t="s">
        <v>30</v>
      </c>
    </row>
    <row r="586" spans="1:10" x14ac:dyDescent="0.25">
      <c r="A586" t="s">
        <v>4254</v>
      </c>
      <c r="B586">
        <v>45.18</v>
      </c>
      <c r="C586" t="str">
        <f t="shared" si="18"/>
        <v>Obesity</v>
      </c>
      <c r="D586">
        <v>10.87</v>
      </c>
      <c r="E586" t="str">
        <f t="shared" si="19"/>
        <v>Diabetes</v>
      </c>
      <c r="F586" t="s">
        <v>30</v>
      </c>
      <c r="G586" t="s">
        <v>30</v>
      </c>
      <c r="H586" t="s">
        <v>30</v>
      </c>
      <c r="I586">
        <v>0</v>
      </c>
      <c r="J586" t="s">
        <v>30</v>
      </c>
    </row>
    <row r="587" spans="1:10" x14ac:dyDescent="0.25">
      <c r="A587" t="s">
        <v>4255</v>
      </c>
      <c r="B587">
        <v>27.9</v>
      </c>
      <c r="C587" t="str">
        <f t="shared" si="18"/>
        <v>Over Weight</v>
      </c>
      <c r="D587">
        <v>6.02</v>
      </c>
      <c r="E587" t="str">
        <f t="shared" si="19"/>
        <v>Prediabetes</v>
      </c>
      <c r="F587" t="s">
        <v>30</v>
      </c>
      <c r="G587" t="s">
        <v>30</v>
      </c>
      <c r="H587" t="s">
        <v>31</v>
      </c>
      <c r="I587">
        <v>1</v>
      </c>
      <c r="J587" t="s">
        <v>31</v>
      </c>
    </row>
    <row r="588" spans="1:10" x14ac:dyDescent="0.25">
      <c r="A588" t="s">
        <v>4256</v>
      </c>
      <c r="B588">
        <v>51.33</v>
      </c>
      <c r="C588" t="str">
        <f t="shared" si="18"/>
        <v>Obesity</v>
      </c>
      <c r="D588">
        <v>7</v>
      </c>
      <c r="E588" t="str">
        <f t="shared" si="19"/>
        <v>Diabetes</v>
      </c>
      <c r="F588" t="s">
        <v>30</v>
      </c>
      <c r="G588" t="s">
        <v>30</v>
      </c>
      <c r="H588" t="s">
        <v>30</v>
      </c>
      <c r="I588">
        <v>0</v>
      </c>
      <c r="J588" t="s">
        <v>30</v>
      </c>
    </row>
    <row r="589" spans="1:10" x14ac:dyDescent="0.25">
      <c r="A589" t="s">
        <v>4257</v>
      </c>
      <c r="B589">
        <v>30.59</v>
      </c>
      <c r="C589" t="str">
        <f t="shared" si="18"/>
        <v>Obesity</v>
      </c>
      <c r="D589">
        <v>5.56</v>
      </c>
      <c r="E589" t="str">
        <f t="shared" si="19"/>
        <v>Normal</v>
      </c>
      <c r="F589" t="s">
        <v>31</v>
      </c>
      <c r="G589" t="s">
        <v>30</v>
      </c>
      <c r="H589" t="s">
        <v>30</v>
      </c>
      <c r="I589">
        <v>1</v>
      </c>
      <c r="J589" t="s">
        <v>30</v>
      </c>
    </row>
    <row r="590" spans="1:10" x14ac:dyDescent="0.25">
      <c r="A590" t="s">
        <v>4258</v>
      </c>
      <c r="B590">
        <v>39.229999999999997</v>
      </c>
      <c r="C590" t="str">
        <f t="shared" si="18"/>
        <v>Obesity</v>
      </c>
      <c r="D590">
        <v>8.4499999999999993</v>
      </c>
      <c r="E590" t="str">
        <f t="shared" si="19"/>
        <v>Diabetes</v>
      </c>
      <c r="F590" t="s">
        <v>30</v>
      </c>
      <c r="G590" t="s">
        <v>30</v>
      </c>
      <c r="H590" t="s">
        <v>30</v>
      </c>
      <c r="I590">
        <v>0</v>
      </c>
      <c r="J590" t="s">
        <v>30</v>
      </c>
    </row>
    <row r="591" spans="1:10" x14ac:dyDescent="0.25">
      <c r="A591" t="s">
        <v>4259</v>
      </c>
      <c r="B591">
        <v>19.094999999999999</v>
      </c>
      <c r="C591" t="str">
        <f t="shared" si="18"/>
        <v>Health Weight</v>
      </c>
      <c r="D591">
        <v>6.19</v>
      </c>
      <c r="E591" t="str">
        <f t="shared" si="19"/>
        <v>Prediabetes</v>
      </c>
      <c r="F591" t="s">
        <v>30</v>
      </c>
      <c r="G591" t="s">
        <v>30</v>
      </c>
      <c r="H591" t="s">
        <v>30</v>
      </c>
      <c r="I591">
        <v>0</v>
      </c>
      <c r="J591" t="s">
        <v>31</v>
      </c>
    </row>
    <row r="592" spans="1:10" x14ac:dyDescent="0.25">
      <c r="A592" t="s">
        <v>4260</v>
      </c>
      <c r="B592">
        <v>49.72</v>
      </c>
      <c r="C592" t="str">
        <f t="shared" si="18"/>
        <v>Obesity</v>
      </c>
      <c r="D592">
        <v>7.71</v>
      </c>
      <c r="E592" t="str">
        <f t="shared" si="19"/>
        <v>Diabetes</v>
      </c>
      <c r="F592" t="s">
        <v>30</v>
      </c>
      <c r="G592" t="s">
        <v>30</v>
      </c>
      <c r="H592" t="s">
        <v>30</v>
      </c>
      <c r="I592">
        <v>0</v>
      </c>
      <c r="J592" t="s">
        <v>30</v>
      </c>
    </row>
    <row r="593" spans="1:10" x14ac:dyDescent="0.25">
      <c r="A593" t="s">
        <v>4261</v>
      </c>
      <c r="B593">
        <v>21.754999999999999</v>
      </c>
      <c r="C593" t="str">
        <f t="shared" si="18"/>
        <v>Health Weight</v>
      </c>
      <c r="D593">
        <v>4.63</v>
      </c>
      <c r="E593" t="str">
        <f t="shared" si="19"/>
        <v>Normal</v>
      </c>
      <c r="F593" t="s">
        <v>30</v>
      </c>
      <c r="G593" t="s">
        <v>30</v>
      </c>
      <c r="H593" t="s">
        <v>31</v>
      </c>
      <c r="I593">
        <v>1</v>
      </c>
      <c r="J593" t="s">
        <v>31</v>
      </c>
    </row>
    <row r="594" spans="1:10" x14ac:dyDescent="0.25">
      <c r="A594" t="s">
        <v>4262</v>
      </c>
      <c r="B594">
        <v>48.39</v>
      </c>
      <c r="C594" t="str">
        <f t="shared" si="18"/>
        <v>Obesity</v>
      </c>
      <c r="D594">
        <v>4.6100000000000003</v>
      </c>
      <c r="E594" t="str">
        <f t="shared" si="19"/>
        <v>Normal</v>
      </c>
      <c r="F594" t="s">
        <v>30</v>
      </c>
      <c r="G594" t="s">
        <v>30</v>
      </c>
      <c r="H594" t="s">
        <v>30</v>
      </c>
      <c r="I594">
        <v>0</v>
      </c>
      <c r="J594" t="s">
        <v>30</v>
      </c>
    </row>
    <row r="595" spans="1:10" x14ac:dyDescent="0.25">
      <c r="A595" t="s">
        <v>4263</v>
      </c>
      <c r="B595">
        <v>47.15</v>
      </c>
      <c r="C595" t="str">
        <f t="shared" si="18"/>
        <v>Obesity</v>
      </c>
      <c r="D595">
        <v>9.5299999999999994</v>
      </c>
      <c r="E595" t="str">
        <f t="shared" si="19"/>
        <v>Diabetes</v>
      </c>
      <c r="F595" t="s">
        <v>31</v>
      </c>
      <c r="G595" t="s">
        <v>30</v>
      </c>
      <c r="H595" t="s">
        <v>30</v>
      </c>
      <c r="I595">
        <v>1</v>
      </c>
      <c r="J595" t="s">
        <v>30</v>
      </c>
    </row>
    <row r="596" spans="1:10" x14ac:dyDescent="0.25">
      <c r="A596" t="s">
        <v>4264</v>
      </c>
      <c r="B596">
        <v>47.59</v>
      </c>
      <c r="C596" t="str">
        <f t="shared" si="18"/>
        <v>Obesity</v>
      </c>
      <c r="D596">
        <v>11.43</v>
      </c>
      <c r="E596" t="str">
        <f t="shared" si="19"/>
        <v>Diabetes</v>
      </c>
      <c r="F596" t="s">
        <v>31</v>
      </c>
      <c r="G596" t="s">
        <v>30</v>
      </c>
      <c r="H596" t="s">
        <v>30</v>
      </c>
      <c r="I596">
        <v>2</v>
      </c>
      <c r="J596" t="s">
        <v>30</v>
      </c>
    </row>
    <row r="597" spans="1:10" x14ac:dyDescent="0.25">
      <c r="A597" t="s">
        <v>4265</v>
      </c>
      <c r="B597">
        <v>39.81</v>
      </c>
      <c r="C597" t="str">
        <f t="shared" si="18"/>
        <v>Obesity</v>
      </c>
      <c r="D597">
        <v>7.65</v>
      </c>
      <c r="E597" t="str">
        <f t="shared" si="19"/>
        <v>Diabetes</v>
      </c>
      <c r="F597" t="s">
        <v>31</v>
      </c>
      <c r="G597" t="s">
        <v>30</v>
      </c>
      <c r="H597" t="s">
        <v>31</v>
      </c>
      <c r="I597">
        <v>1</v>
      </c>
      <c r="J597" t="s">
        <v>30</v>
      </c>
    </row>
    <row r="598" spans="1:10" x14ac:dyDescent="0.25">
      <c r="A598" t="s">
        <v>4266</v>
      </c>
      <c r="B598">
        <v>31.02</v>
      </c>
      <c r="C598" t="str">
        <f t="shared" si="18"/>
        <v>Obesity</v>
      </c>
      <c r="D598">
        <v>5.87</v>
      </c>
      <c r="E598" t="str">
        <f t="shared" si="19"/>
        <v>Prediabetes</v>
      </c>
      <c r="F598" t="s">
        <v>31</v>
      </c>
      <c r="G598" t="s">
        <v>30</v>
      </c>
      <c r="H598" t="s">
        <v>30</v>
      </c>
      <c r="I598">
        <v>0</v>
      </c>
      <c r="J598" t="s">
        <v>30</v>
      </c>
    </row>
    <row r="599" spans="1:10" x14ac:dyDescent="0.25">
      <c r="A599" t="s">
        <v>4267</v>
      </c>
      <c r="B599">
        <v>24.75</v>
      </c>
      <c r="C599" t="str">
        <f t="shared" si="18"/>
        <v>Health Weight</v>
      </c>
      <c r="D599">
        <v>4.3600000000000003</v>
      </c>
      <c r="E599" t="str">
        <f t="shared" si="19"/>
        <v>Normal</v>
      </c>
      <c r="F599" t="s">
        <v>31</v>
      </c>
      <c r="G599" t="s">
        <v>30</v>
      </c>
      <c r="H599" t="s">
        <v>30</v>
      </c>
      <c r="I599">
        <v>1</v>
      </c>
      <c r="J599" t="s">
        <v>31</v>
      </c>
    </row>
    <row r="600" spans="1:10" x14ac:dyDescent="0.25">
      <c r="A600" t="s">
        <v>4268</v>
      </c>
      <c r="B600">
        <v>30.114999999999998</v>
      </c>
      <c r="C600" t="str">
        <f t="shared" si="18"/>
        <v>Obesity</v>
      </c>
      <c r="D600">
        <v>10.119999999999999</v>
      </c>
      <c r="E600" t="str">
        <f t="shared" si="19"/>
        <v>Diabetes</v>
      </c>
      <c r="F600" t="s">
        <v>30</v>
      </c>
      <c r="G600" t="s">
        <v>30</v>
      </c>
      <c r="H600" t="s">
        <v>30</v>
      </c>
      <c r="I600">
        <v>3</v>
      </c>
      <c r="J600" t="s">
        <v>30</v>
      </c>
    </row>
    <row r="601" spans="1:10" x14ac:dyDescent="0.25">
      <c r="A601" t="s">
        <v>4269</v>
      </c>
      <c r="B601">
        <v>26.03</v>
      </c>
      <c r="C601" t="str">
        <f t="shared" si="18"/>
        <v>Over Weight</v>
      </c>
      <c r="D601">
        <v>4.01</v>
      </c>
      <c r="E601" t="str">
        <f t="shared" si="19"/>
        <v>Normal</v>
      </c>
      <c r="F601" t="s">
        <v>30</v>
      </c>
      <c r="G601" t="s">
        <v>30</v>
      </c>
      <c r="H601" t="s">
        <v>31</v>
      </c>
      <c r="I601">
        <v>1</v>
      </c>
      <c r="J601" t="s">
        <v>31</v>
      </c>
    </row>
    <row r="602" spans="1:10" x14ac:dyDescent="0.25">
      <c r="A602" t="s">
        <v>4270</v>
      </c>
      <c r="B602">
        <v>20.045000000000002</v>
      </c>
      <c r="C602" t="str">
        <f t="shared" si="18"/>
        <v>Health Weight</v>
      </c>
      <c r="D602">
        <v>4.7699999999999996</v>
      </c>
      <c r="E602" t="str">
        <f t="shared" si="19"/>
        <v>Normal</v>
      </c>
      <c r="F602" t="s">
        <v>31</v>
      </c>
      <c r="G602" t="s">
        <v>30</v>
      </c>
      <c r="H602" t="s">
        <v>30</v>
      </c>
      <c r="I602">
        <v>1</v>
      </c>
      <c r="J602" t="s">
        <v>31</v>
      </c>
    </row>
    <row r="603" spans="1:10" x14ac:dyDescent="0.25">
      <c r="A603" t="s">
        <v>4271</v>
      </c>
      <c r="B603">
        <v>40.24</v>
      </c>
      <c r="C603" t="str">
        <f t="shared" si="18"/>
        <v>Obesity</v>
      </c>
      <c r="D603">
        <v>6.83</v>
      </c>
      <c r="E603" t="str">
        <f t="shared" si="19"/>
        <v>Diabetes</v>
      </c>
      <c r="F603" t="s">
        <v>30</v>
      </c>
      <c r="G603" t="s">
        <v>30</v>
      </c>
      <c r="H603" t="s">
        <v>30</v>
      </c>
      <c r="I603">
        <v>0</v>
      </c>
      <c r="J603" t="s">
        <v>30</v>
      </c>
    </row>
    <row r="604" spans="1:10" x14ac:dyDescent="0.25">
      <c r="A604" t="s">
        <v>4272</v>
      </c>
      <c r="B604">
        <v>43.15</v>
      </c>
      <c r="C604" t="str">
        <f t="shared" si="18"/>
        <v>Obesity</v>
      </c>
      <c r="D604">
        <v>6.14</v>
      </c>
      <c r="E604" t="str">
        <f t="shared" si="19"/>
        <v>Prediabetes</v>
      </c>
      <c r="F604" t="s">
        <v>31</v>
      </c>
      <c r="G604" t="s">
        <v>30</v>
      </c>
      <c r="H604" t="s">
        <v>31</v>
      </c>
      <c r="I604">
        <v>1</v>
      </c>
      <c r="J604" t="s">
        <v>30</v>
      </c>
    </row>
    <row r="605" spans="1:10" x14ac:dyDescent="0.25">
      <c r="A605" t="s">
        <v>4273</v>
      </c>
      <c r="B605">
        <v>27.7</v>
      </c>
      <c r="C605" t="str">
        <f t="shared" si="18"/>
        <v>Over Weight</v>
      </c>
      <c r="D605">
        <v>5.6</v>
      </c>
      <c r="E605" t="str">
        <f t="shared" si="19"/>
        <v>Normal</v>
      </c>
      <c r="F605" t="s">
        <v>30</v>
      </c>
      <c r="G605" t="s">
        <v>30</v>
      </c>
      <c r="H605" t="s">
        <v>31</v>
      </c>
      <c r="I605">
        <v>1</v>
      </c>
      <c r="J605" t="s">
        <v>31</v>
      </c>
    </row>
    <row r="606" spans="1:10" x14ac:dyDescent="0.25">
      <c r="A606" t="s">
        <v>4274</v>
      </c>
      <c r="B606">
        <v>45.68</v>
      </c>
      <c r="C606" t="str">
        <f t="shared" si="18"/>
        <v>Obesity</v>
      </c>
      <c r="D606">
        <v>4.8</v>
      </c>
      <c r="E606" t="str">
        <f t="shared" si="19"/>
        <v>Normal</v>
      </c>
      <c r="F606" t="s">
        <v>30</v>
      </c>
      <c r="G606" t="s">
        <v>30</v>
      </c>
      <c r="H606" t="s">
        <v>30</v>
      </c>
      <c r="I606">
        <v>2</v>
      </c>
      <c r="J606" t="s">
        <v>30</v>
      </c>
    </row>
    <row r="607" spans="1:10" x14ac:dyDescent="0.25">
      <c r="A607" t="s">
        <v>4275</v>
      </c>
      <c r="B607">
        <v>27.3</v>
      </c>
      <c r="C607" t="str">
        <f t="shared" si="18"/>
        <v>Over Weight</v>
      </c>
      <c r="D607">
        <v>11.89</v>
      </c>
      <c r="E607" t="str">
        <f t="shared" si="19"/>
        <v>Diabetes</v>
      </c>
      <c r="F607" t="s">
        <v>30</v>
      </c>
      <c r="G607" t="s">
        <v>30</v>
      </c>
      <c r="H607" t="s">
        <v>30</v>
      </c>
      <c r="I607">
        <v>0</v>
      </c>
      <c r="J607" t="s">
        <v>31</v>
      </c>
    </row>
    <row r="608" spans="1:10" x14ac:dyDescent="0.25">
      <c r="A608" t="s">
        <v>4276</v>
      </c>
      <c r="B608">
        <v>54.45</v>
      </c>
      <c r="C608" t="str">
        <f t="shared" si="18"/>
        <v>Obesity</v>
      </c>
      <c r="D608">
        <v>4.7300000000000004</v>
      </c>
      <c r="E608" t="str">
        <f t="shared" si="19"/>
        <v>Normal</v>
      </c>
      <c r="F608" t="s">
        <v>31</v>
      </c>
      <c r="G608" t="s">
        <v>30</v>
      </c>
      <c r="H608" t="s">
        <v>30</v>
      </c>
      <c r="I608">
        <v>1</v>
      </c>
      <c r="J608" t="s">
        <v>30</v>
      </c>
    </row>
    <row r="609" spans="1:10" x14ac:dyDescent="0.25">
      <c r="A609" t="s">
        <v>4277</v>
      </c>
      <c r="B609">
        <v>54.43</v>
      </c>
      <c r="C609" t="str">
        <f t="shared" si="18"/>
        <v>Obesity</v>
      </c>
      <c r="D609">
        <v>4.6100000000000003</v>
      </c>
      <c r="E609" t="str">
        <f t="shared" si="19"/>
        <v>Normal</v>
      </c>
      <c r="F609" t="s">
        <v>31</v>
      </c>
      <c r="G609" t="s">
        <v>30</v>
      </c>
      <c r="H609" t="s">
        <v>30</v>
      </c>
      <c r="I609">
        <v>1</v>
      </c>
      <c r="J609" t="s">
        <v>30</v>
      </c>
    </row>
    <row r="610" spans="1:10" x14ac:dyDescent="0.25">
      <c r="A610" t="s">
        <v>4278</v>
      </c>
      <c r="B610">
        <v>48.01</v>
      </c>
      <c r="C610" t="str">
        <f t="shared" si="18"/>
        <v>Obesity</v>
      </c>
      <c r="D610">
        <v>7.3</v>
      </c>
      <c r="E610" t="str">
        <f t="shared" si="19"/>
        <v>Diabetes</v>
      </c>
      <c r="F610" t="s">
        <v>30</v>
      </c>
      <c r="G610" t="s">
        <v>30</v>
      </c>
      <c r="H610" t="s">
        <v>30</v>
      </c>
      <c r="I610">
        <v>0</v>
      </c>
      <c r="J610" t="s">
        <v>30</v>
      </c>
    </row>
    <row r="611" spans="1:10" x14ac:dyDescent="0.25">
      <c r="A611" t="s">
        <v>4279</v>
      </c>
      <c r="B611">
        <v>48.32</v>
      </c>
      <c r="C611" t="str">
        <f t="shared" si="18"/>
        <v>Obesity</v>
      </c>
      <c r="D611">
        <v>5.88</v>
      </c>
      <c r="E611" t="str">
        <f t="shared" si="19"/>
        <v>Prediabetes</v>
      </c>
      <c r="F611" t="s">
        <v>30</v>
      </c>
      <c r="G611" t="s">
        <v>30</v>
      </c>
      <c r="H611" t="s">
        <v>30</v>
      </c>
      <c r="I611">
        <v>0</v>
      </c>
      <c r="J611" t="s">
        <v>30</v>
      </c>
    </row>
    <row r="612" spans="1:10" x14ac:dyDescent="0.25">
      <c r="A612" t="s">
        <v>4280</v>
      </c>
      <c r="B612">
        <v>22.895</v>
      </c>
      <c r="C612" t="str">
        <f t="shared" si="18"/>
        <v>Health Weight</v>
      </c>
      <c r="D612">
        <v>4.0599999999999996</v>
      </c>
      <c r="E612" t="str">
        <f t="shared" si="19"/>
        <v>Normal</v>
      </c>
      <c r="F612" t="s">
        <v>30</v>
      </c>
      <c r="G612" t="s">
        <v>30</v>
      </c>
      <c r="H612" t="s">
        <v>31</v>
      </c>
      <c r="I612">
        <v>1</v>
      </c>
      <c r="J612" t="s">
        <v>31</v>
      </c>
    </row>
    <row r="613" spans="1:10" x14ac:dyDescent="0.25">
      <c r="A613" t="s">
        <v>4281</v>
      </c>
      <c r="B613">
        <v>54.85</v>
      </c>
      <c r="C613" t="str">
        <f t="shared" si="18"/>
        <v>Obesity</v>
      </c>
      <c r="D613">
        <v>4.9000000000000004</v>
      </c>
      <c r="E613" t="str">
        <f t="shared" si="19"/>
        <v>Normal</v>
      </c>
      <c r="F613" t="s">
        <v>30</v>
      </c>
      <c r="G613" t="s">
        <v>30</v>
      </c>
      <c r="H613" t="s">
        <v>30</v>
      </c>
      <c r="I613">
        <v>1</v>
      </c>
      <c r="J613" t="s">
        <v>30</v>
      </c>
    </row>
    <row r="614" spans="1:10" x14ac:dyDescent="0.25">
      <c r="A614" t="s">
        <v>4282</v>
      </c>
      <c r="B614">
        <v>21.85</v>
      </c>
      <c r="C614" t="str">
        <f t="shared" si="18"/>
        <v>Health Weight</v>
      </c>
      <c r="D614">
        <v>5.52</v>
      </c>
      <c r="E614" t="str">
        <f t="shared" si="19"/>
        <v>Normal</v>
      </c>
      <c r="F614" t="s">
        <v>30</v>
      </c>
      <c r="G614" t="s">
        <v>30</v>
      </c>
      <c r="H614" t="s">
        <v>31</v>
      </c>
      <c r="I614">
        <v>1</v>
      </c>
      <c r="J614" t="s">
        <v>31</v>
      </c>
    </row>
    <row r="615" spans="1:10" x14ac:dyDescent="0.25">
      <c r="A615" t="s">
        <v>4283</v>
      </c>
      <c r="B615">
        <v>51.86</v>
      </c>
      <c r="C615" t="str">
        <f t="shared" si="18"/>
        <v>Obesity</v>
      </c>
      <c r="D615">
        <v>5.2</v>
      </c>
      <c r="E615" t="str">
        <f t="shared" si="19"/>
        <v>Normal</v>
      </c>
      <c r="F615" t="s">
        <v>31</v>
      </c>
      <c r="G615" t="s">
        <v>30</v>
      </c>
      <c r="H615" t="s">
        <v>30</v>
      </c>
      <c r="I615">
        <v>0</v>
      </c>
      <c r="J615" t="s">
        <v>30</v>
      </c>
    </row>
    <row r="616" spans="1:10" x14ac:dyDescent="0.25">
      <c r="A616" t="s">
        <v>4285</v>
      </c>
      <c r="B616">
        <v>39.049999999999997</v>
      </c>
      <c r="C616" t="str">
        <f t="shared" si="18"/>
        <v>Obesity</v>
      </c>
      <c r="D616">
        <v>7.59</v>
      </c>
      <c r="E616" t="str">
        <f t="shared" si="19"/>
        <v>Diabetes</v>
      </c>
      <c r="F616" t="s">
        <v>30</v>
      </c>
      <c r="G616" t="s">
        <v>30</v>
      </c>
      <c r="H616" t="s">
        <v>30</v>
      </c>
      <c r="I616">
        <v>3</v>
      </c>
      <c r="J616" t="s">
        <v>30</v>
      </c>
    </row>
    <row r="617" spans="1:10" x14ac:dyDescent="0.25">
      <c r="A617" t="s">
        <v>4286</v>
      </c>
      <c r="B617">
        <v>31.824999999999999</v>
      </c>
      <c r="C617" t="str">
        <f t="shared" si="18"/>
        <v>Obesity</v>
      </c>
      <c r="D617">
        <v>8.2799999999999994</v>
      </c>
      <c r="E617" t="str">
        <f t="shared" si="19"/>
        <v>Diabetes</v>
      </c>
      <c r="F617" t="s">
        <v>30</v>
      </c>
      <c r="G617" t="s">
        <v>30</v>
      </c>
      <c r="H617" t="s">
        <v>30</v>
      </c>
      <c r="I617">
        <v>3</v>
      </c>
      <c r="J617" t="s">
        <v>30</v>
      </c>
    </row>
    <row r="618" spans="1:10" x14ac:dyDescent="0.25">
      <c r="A618" t="s">
        <v>4287</v>
      </c>
      <c r="B618">
        <v>46.43</v>
      </c>
      <c r="C618" t="str">
        <f t="shared" si="18"/>
        <v>Obesity</v>
      </c>
      <c r="D618">
        <v>6.72</v>
      </c>
      <c r="E618" t="str">
        <f t="shared" si="19"/>
        <v>Diabetes</v>
      </c>
      <c r="F618" t="s">
        <v>30</v>
      </c>
      <c r="G618" t="s">
        <v>30</v>
      </c>
      <c r="H618" t="s">
        <v>30</v>
      </c>
      <c r="I618">
        <v>0</v>
      </c>
      <c r="J618" t="s">
        <v>30</v>
      </c>
    </row>
    <row r="619" spans="1:10" x14ac:dyDescent="0.25">
      <c r="A619" t="s">
        <v>4288</v>
      </c>
      <c r="B619">
        <v>53.63</v>
      </c>
      <c r="C619" t="str">
        <f t="shared" si="18"/>
        <v>Obesity</v>
      </c>
      <c r="D619">
        <v>5.47</v>
      </c>
      <c r="E619" t="str">
        <f t="shared" si="19"/>
        <v>Normal</v>
      </c>
      <c r="F619" t="s">
        <v>31</v>
      </c>
      <c r="G619" t="s">
        <v>30</v>
      </c>
      <c r="H619" t="s">
        <v>30</v>
      </c>
      <c r="I619">
        <v>1</v>
      </c>
      <c r="J619" t="s">
        <v>30</v>
      </c>
    </row>
    <row r="620" spans="1:10" x14ac:dyDescent="0.25">
      <c r="A620" t="s">
        <v>4289</v>
      </c>
      <c r="B620">
        <v>48.7</v>
      </c>
      <c r="C620" t="str">
        <f t="shared" si="18"/>
        <v>Obesity</v>
      </c>
      <c r="D620">
        <v>4.71</v>
      </c>
      <c r="E620" t="str">
        <f t="shared" si="19"/>
        <v>Normal</v>
      </c>
      <c r="F620" t="s">
        <v>30</v>
      </c>
      <c r="G620" t="s">
        <v>30</v>
      </c>
      <c r="H620" t="s">
        <v>30</v>
      </c>
      <c r="I620">
        <v>0</v>
      </c>
      <c r="J620" t="s">
        <v>30</v>
      </c>
    </row>
    <row r="621" spans="1:10" x14ac:dyDescent="0.25">
      <c r="A621" t="s">
        <v>4290</v>
      </c>
      <c r="B621">
        <v>48.81</v>
      </c>
      <c r="C621" t="str">
        <f t="shared" si="18"/>
        <v>Obesity</v>
      </c>
      <c r="D621">
        <v>5.49</v>
      </c>
      <c r="E621" t="str">
        <f t="shared" si="19"/>
        <v>Normal</v>
      </c>
      <c r="F621" t="s">
        <v>30</v>
      </c>
      <c r="G621" t="s">
        <v>30</v>
      </c>
      <c r="H621" t="s">
        <v>30</v>
      </c>
      <c r="I621">
        <v>0</v>
      </c>
      <c r="J621" t="s">
        <v>30</v>
      </c>
    </row>
    <row r="622" spans="1:10" x14ac:dyDescent="0.25">
      <c r="A622" t="s">
        <v>4291</v>
      </c>
      <c r="B622">
        <v>47.53</v>
      </c>
      <c r="C622" t="str">
        <f t="shared" si="18"/>
        <v>Obesity</v>
      </c>
      <c r="D622">
        <v>4.72</v>
      </c>
      <c r="E622" t="str">
        <f t="shared" si="19"/>
        <v>Normal</v>
      </c>
      <c r="F622" t="s">
        <v>30</v>
      </c>
      <c r="G622" t="s">
        <v>30</v>
      </c>
      <c r="H622" t="s">
        <v>30</v>
      </c>
      <c r="I622">
        <v>0</v>
      </c>
      <c r="J622" t="s">
        <v>30</v>
      </c>
    </row>
    <row r="623" spans="1:10" x14ac:dyDescent="0.25">
      <c r="A623" t="s">
        <v>4292</v>
      </c>
      <c r="B623">
        <v>36.85</v>
      </c>
      <c r="C623" t="str">
        <f t="shared" si="18"/>
        <v>Obesity</v>
      </c>
      <c r="D623">
        <v>6.7</v>
      </c>
      <c r="E623" t="str">
        <f t="shared" si="19"/>
        <v>Diabetes</v>
      </c>
      <c r="F623" t="s">
        <v>30</v>
      </c>
      <c r="G623" t="s">
        <v>30</v>
      </c>
      <c r="H623" t="s">
        <v>30</v>
      </c>
      <c r="I623">
        <v>0</v>
      </c>
      <c r="J623" t="s">
        <v>30</v>
      </c>
    </row>
    <row r="624" spans="1:10" x14ac:dyDescent="0.25">
      <c r="A624" t="s">
        <v>4293</v>
      </c>
      <c r="B624">
        <v>29.3</v>
      </c>
      <c r="C624" t="str">
        <f t="shared" si="18"/>
        <v>Over Weight</v>
      </c>
      <c r="D624">
        <v>5.5</v>
      </c>
      <c r="E624" t="str">
        <f t="shared" si="19"/>
        <v>Normal</v>
      </c>
      <c r="F624" t="s">
        <v>30</v>
      </c>
      <c r="G624" t="s">
        <v>30</v>
      </c>
      <c r="H624" t="s">
        <v>30</v>
      </c>
      <c r="I624">
        <v>0</v>
      </c>
      <c r="J624" t="s">
        <v>30</v>
      </c>
    </row>
    <row r="625" spans="1:10" x14ac:dyDescent="0.25">
      <c r="A625" t="s">
        <v>4294</v>
      </c>
      <c r="B625">
        <v>19.3</v>
      </c>
      <c r="C625" t="str">
        <f t="shared" si="18"/>
        <v>Health Weight</v>
      </c>
      <c r="D625">
        <v>4.46</v>
      </c>
      <c r="E625" t="str">
        <f t="shared" si="19"/>
        <v>Normal</v>
      </c>
      <c r="F625" t="s">
        <v>30</v>
      </c>
      <c r="G625" t="s">
        <v>30</v>
      </c>
      <c r="H625" t="s">
        <v>30</v>
      </c>
      <c r="I625">
        <v>1</v>
      </c>
      <c r="J625" t="s">
        <v>31</v>
      </c>
    </row>
    <row r="626" spans="1:10" x14ac:dyDescent="0.25">
      <c r="A626" t="s">
        <v>4295</v>
      </c>
      <c r="B626">
        <v>24.13</v>
      </c>
      <c r="C626" t="str">
        <f t="shared" si="18"/>
        <v>Health Weight</v>
      </c>
      <c r="D626">
        <v>5.29</v>
      </c>
      <c r="E626" t="str">
        <f t="shared" si="19"/>
        <v>Normal</v>
      </c>
      <c r="F626" t="s">
        <v>31</v>
      </c>
      <c r="G626" t="s">
        <v>30</v>
      </c>
      <c r="H626" t="s">
        <v>31</v>
      </c>
      <c r="I626">
        <v>1</v>
      </c>
      <c r="J626" t="s">
        <v>31</v>
      </c>
    </row>
    <row r="627" spans="1:10" x14ac:dyDescent="0.25">
      <c r="A627" t="s">
        <v>4296</v>
      </c>
      <c r="B627">
        <v>46.7</v>
      </c>
      <c r="C627" t="str">
        <f t="shared" si="18"/>
        <v>Obesity</v>
      </c>
      <c r="D627">
        <v>10.99</v>
      </c>
      <c r="E627" t="str">
        <f t="shared" si="19"/>
        <v>Diabetes</v>
      </c>
      <c r="F627" t="s">
        <v>30</v>
      </c>
      <c r="G627" t="s">
        <v>30</v>
      </c>
      <c r="H627" t="s">
        <v>30</v>
      </c>
      <c r="I627">
        <v>0</v>
      </c>
      <c r="J627" t="s">
        <v>30</v>
      </c>
    </row>
    <row r="628" spans="1:10" x14ac:dyDescent="0.25">
      <c r="A628" t="s">
        <v>4297</v>
      </c>
      <c r="B628">
        <v>45.27</v>
      </c>
      <c r="C628" t="str">
        <f t="shared" si="18"/>
        <v>Obesity</v>
      </c>
      <c r="D628">
        <v>5.2</v>
      </c>
      <c r="E628" t="str">
        <f t="shared" si="19"/>
        <v>Normal</v>
      </c>
      <c r="F628" t="s">
        <v>31</v>
      </c>
      <c r="G628" t="s">
        <v>30</v>
      </c>
      <c r="H628" t="s">
        <v>30</v>
      </c>
      <c r="I628">
        <v>0</v>
      </c>
      <c r="J628" t="s">
        <v>30</v>
      </c>
    </row>
    <row r="629" spans="1:10" x14ac:dyDescent="0.25">
      <c r="A629" t="s">
        <v>4298</v>
      </c>
      <c r="B629">
        <v>44.29</v>
      </c>
      <c r="C629" t="str">
        <f t="shared" si="18"/>
        <v>Obesity</v>
      </c>
      <c r="D629">
        <v>9.66</v>
      </c>
      <c r="E629" t="str">
        <f t="shared" si="19"/>
        <v>Diabetes</v>
      </c>
      <c r="F629" t="s">
        <v>30</v>
      </c>
      <c r="G629" t="s">
        <v>30</v>
      </c>
      <c r="H629" t="s">
        <v>30</v>
      </c>
      <c r="I629">
        <v>2</v>
      </c>
      <c r="J629" t="s">
        <v>30</v>
      </c>
    </row>
    <row r="630" spans="1:10" x14ac:dyDescent="0.25">
      <c r="A630" t="s">
        <v>4299</v>
      </c>
      <c r="B630">
        <v>54.59</v>
      </c>
      <c r="C630" t="str">
        <f t="shared" si="18"/>
        <v>Obesity</v>
      </c>
      <c r="D630">
        <v>4.22</v>
      </c>
      <c r="E630" t="str">
        <f t="shared" si="19"/>
        <v>Normal</v>
      </c>
      <c r="F630" t="s">
        <v>31</v>
      </c>
      <c r="G630" t="s">
        <v>30</v>
      </c>
      <c r="H630" t="s">
        <v>30</v>
      </c>
      <c r="I630">
        <v>1</v>
      </c>
      <c r="J630" t="s">
        <v>30</v>
      </c>
    </row>
    <row r="631" spans="1:10" x14ac:dyDescent="0.25">
      <c r="A631" t="s">
        <v>4300</v>
      </c>
      <c r="B631">
        <v>32.965000000000003</v>
      </c>
      <c r="C631" t="str">
        <f t="shared" si="18"/>
        <v>Obesity</v>
      </c>
      <c r="D631">
        <v>11.78</v>
      </c>
      <c r="E631" t="str">
        <f t="shared" si="19"/>
        <v>Diabetes</v>
      </c>
      <c r="F631" t="s">
        <v>30</v>
      </c>
      <c r="G631" t="s">
        <v>30</v>
      </c>
      <c r="H631" t="s">
        <v>30</v>
      </c>
      <c r="I631">
        <v>0</v>
      </c>
      <c r="J631" t="s">
        <v>30</v>
      </c>
    </row>
    <row r="632" spans="1:10" x14ac:dyDescent="0.25">
      <c r="A632" t="s">
        <v>4301</v>
      </c>
      <c r="B632">
        <v>38.049999999999997</v>
      </c>
      <c r="C632" t="str">
        <f t="shared" si="18"/>
        <v>Obesity</v>
      </c>
      <c r="D632">
        <v>9.6199999999999992</v>
      </c>
      <c r="E632" t="str">
        <f t="shared" si="19"/>
        <v>Diabetes</v>
      </c>
      <c r="F632" t="s">
        <v>30</v>
      </c>
      <c r="G632" t="s">
        <v>30</v>
      </c>
      <c r="H632" t="s">
        <v>30</v>
      </c>
      <c r="I632">
        <v>0</v>
      </c>
      <c r="J632" t="s">
        <v>30</v>
      </c>
    </row>
    <row r="633" spans="1:10" x14ac:dyDescent="0.25">
      <c r="A633" t="s">
        <v>4302</v>
      </c>
      <c r="B633">
        <v>46.14</v>
      </c>
      <c r="C633" t="str">
        <f t="shared" si="18"/>
        <v>Obesity</v>
      </c>
      <c r="D633">
        <v>10.78</v>
      </c>
      <c r="E633" t="str">
        <f t="shared" si="19"/>
        <v>Diabetes</v>
      </c>
      <c r="F633" t="s">
        <v>30</v>
      </c>
      <c r="G633" t="s">
        <v>30</v>
      </c>
      <c r="H633" t="s">
        <v>30</v>
      </c>
      <c r="I633">
        <v>0</v>
      </c>
      <c r="J633" t="s">
        <v>30</v>
      </c>
    </row>
    <row r="634" spans="1:10" x14ac:dyDescent="0.25">
      <c r="A634" t="s">
        <v>4303</v>
      </c>
      <c r="B634">
        <v>41.325000000000003</v>
      </c>
      <c r="C634" t="str">
        <f t="shared" si="18"/>
        <v>Obesity</v>
      </c>
      <c r="D634">
        <v>5.1100000000000003</v>
      </c>
      <c r="E634" t="str">
        <f t="shared" si="19"/>
        <v>Normal</v>
      </c>
      <c r="F634" t="s">
        <v>31</v>
      </c>
      <c r="G634" t="s">
        <v>30</v>
      </c>
      <c r="H634" t="s">
        <v>30</v>
      </c>
      <c r="I634">
        <v>2</v>
      </c>
      <c r="J634" t="s">
        <v>30</v>
      </c>
    </row>
    <row r="635" spans="1:10" x14ac:dyDescent="0.25">
      <c r="A635" t="s">
        <v>4304</v>
      </c>
      <c r="B635">
        <v>44.64</v>
      </c>
      <c r="C635" t="str">
        <f t="shared" si="18"/>
        <v>Obesity</v>
      </c>
      <c r="D635">
        <v>7.18</v>
      </c>
      <c r="E635" t="str">
        <f t="shared" si="19"/>
        <v>Diabetes</v>
      </c>
      <c r="F635" t="s">
        <v>30</v>
      </c>
      <c r="G635" t="s">
        <v>30</v>
      </c>
      <c r="H635" t="s">
        <v>30</v>
      </c>
      <c r="I635">
        <v>0</v>
      </c>
      <c r="J635" t="s">
        <v>30</v>
      </c>
    </row>
    <row r="636" spans="1:10" x14ac:dyDescent="0.25">
      <c r="A636" t="s">
        <v>4305</v>
      </c>
      <c r="B636">
        <v>25.175000000000001</v>
      </c>
      <c r="C636" t="str">
        <f t="shared" si="18"/>
        <v>Over Weight</v>
      </c>
      <c r="D636">
        <v>4.96</v>
      </c>
      <c r="E636" t="str">
        <f t="shared" si="19"/>
        <v>Normal</v>
      </c>
      <c r="F636" t="s">
        <v>30</v>
      </c>
      <c r="G636" t="s">
        <v>31</v>
      </c>
      <c r="H636" t="s">
        <v>30</v>
      </c>
      <c r="I636">
        <v>1</v>
      </c>
      <c r="J636" t="s">
        <v>30</v>
      </c>
    </row>
    <row r="637" spans="1:10" x14ac:dyDescent="0.25">
      <c r="A637" t="s">
        <v>4306</v>
      </c>
      <c r="B637">
        <v>43.11</v>
      </c>
      <c r="C637" t="str">
        <f t="shared" si="18"/>
        <v>Obesity</v>
      </c>
      <c r="D637">
        <v>4.67</v>
      </c>
      <c r="E637" t="str">
        <f t="shared" si="19"/>
        <v>Normal</v>
      </c>
      <c r="F637" t="s">
        <v>31</v>
      </c>
      <c r="G637" t="s">
        <v>30</v>
      </c>
      <c r="H637" t="s">
        <v>30</v>
      </c>
      <c r="I637">
        <v>0</v>
      </c>
      <c r="J637" t="s">
        <v>30</v>
      </c>
    </row>
    <row r="638" spans="1:10" x14ac:dyDescent="0.25">
      <c r="A638" t="s">
        <v>4307</v>
      </c>
      <c r="B638">
        <v>53.32</v>
      </c>
      <c r="C638" t="str">
        <f t="shared" si="18"/>
        <v>Obesity</v>
      </c>
      <c r="D638">
        <v>5.0599999999999996</v>
      </c>
      <c r="E638" t="str">
        <f t="shared" si="19"/>
        <v>Normal</v>
      </c>
      <c r="F638" t="s">
        <v>30</v>
      </c>
      <c r="G638" t="s">
        <v>30</v>
      </c>
      <c r="H638" t="s">
        <v>30</v>
      </c>
      <c r="I638">
        <v>0</v>
      </c>
      <c r="J638" t="s">
        <v>30</v>
      </c>
    </row>
    <row r="639" spans="1:10" x14ac:dyDescent="0.25">
      <c r="A639" t="s">
        <v>4308</v>
      </c>
      <c r="B639">
        <v>38.04</v>
      </c>
      <c r="C639" t="str">
        <f t="shared" si="18"/>
        <v>Obesity</v>
      </c>
      <c r="D639">
        <v>5.0199999999999996</v>
      </c>
      <c r="E639" t="str">
        <f t="shared" si="19"/>
        <v>Normal</v>
      </c>
      <c r="F639" t="s">
        <v>31</v>
      </c>
      <c r="G639" t="s">
        <v>30</v>
      </c>
      <c r="H639" t="s">
        <v>30</v>
      </c>
      <c r="I639">
        <v>1</v>
      </c>
      <c r="J639" t="s">
        <v>30</v>
      </c>
    </row>
    <row r="640" spans="1:10" x14ac:dyDescent="0.25">
      <c r="A640" t="s">
        <v>4309</v>
      </c>
      <c r="B640">
        <v>37.9</v>
      </c>
      <c r="C640" t="str">
        <f t="shared" si="18"/>
        <v>Obesity</v>
      </c>
      <c r="D640">
        <v>7.76</v>
      </c>
      <c r="E640" t="str">
        <f t="shared" si="19"/>
        <v>Diabetes</v>
      </c>
      <c r="F640" t="s">
        <v>30</v>
      </c>
      <c r="G640" t="s">
        <v>30</v>
      </c>
      <c r="H640" t="s">
        <v>30</v>
      </c>
      <c r="I640">
        <v>0</v>
      </c>
      <c r="J640" t="s">
        <v>30</v>
      </c>
    </row>
    <row r="641" spans="1:10" x14ac:dyDescent="0.25">
      <c r="A641" t="s">
        <v>4310</v>
      </c>
      <c r="B641">
        <v>39.6</v>
      </c>
      <c r="C641" t="str">
        <f t="shared" si="18"/>
        <v>Obesity</v>
      </c>
      <c r="D641">
        <v>9.32</v>
      </c>
      <c r="E641" t="str">
        <f t="shared" si="19"/>
        <v>Diabetes</v>
      </c>
      <c r="F641" t="s">
        <v>30</v>
      </c>
      <c r="G641" t="s">
        <v>30</v>
      </c>
      <c r="H641" t="s">
        <v>30</v>
      </c>
      <c r="I641">
        <v>0</v>
      </c>
      <c r="J641" t="s">
        <v>30</v>
      </c>
    </row>
    <row r="642" spans="1:10" x14ac:dyDescent="0.25">
      <c r="A642" t="s">
        <v>4311</v>
      </c>
      <c r="B642">
        <v>50.92</v>
      </c>
      <c r="C642" t="str">
        <f t="shared" ref="C642:C705" si="20">IF(B642&lt;18.5, "Under Weight",IF(B642&lt;24.9, "Health Weight", IF(B642&lt;29.9, "Over Weight", "Obesity")))</f>
        <v>Obesity</v>
      </c>
      <c r="D642">
        <v>5.31</v>
      </c>
      <c r="E642" t="str">
        <f t="shared" ref="E642:E705" si="21">IF(D642&lt;5.7,"Normal",IF(D642&lt;6.4,"Prediabetes","Diabetes"))</f>
        <v>Normal</v>
      </c>
      <c r="F642" t="s">
        <v>31</v>
      </c>
      <c r="G642" t="s">
        <v>30</v>
      </c>
      <c r="H642" t="s">
        <v>30</v>
      </c>
      <c r="I642">
        <v>1</v>
      </c>
      <c r="J642" t="s">
        <v>30</v>
      </c>
    </row>
    <row r="643" spans="1:10" x14ac:dyDescent="0.25">
      <c r="A643" t="s">
        <v>4312</v>
      </c>
      <c r="B643">
        <v>21.85</v>
      </c>
      <c r="C643" t="str">
        <f t="shared" si="20"/>
        <v>Health Weight</v>
      </c>
      <c r="D643">
        <v>5.56</v>
      </c>
      <c r="E643" t="str">
        <f t="shared" si="21"/>
        <v>Normal</v>
      </c>
      <c r="F643" t="s">
        <v>31</v>
      </c>
      <c r="G643" t="s">
        <v>30</v>
      </c>
      <c r="H643" t="s">
        <v>30</v>
      </c>
      <c r="I643">
        <v>0</v>
      </c>
      <c r="J643" t="s">
        <v>31</v>
      </c>
    </row>
    <row r="644" spans="1:10" x14ac:dyDescent="0.25">
      <c r="A644" t="s">
        <v>4313</v>
      </c>
      <c r="B644">
        <v>36.08</v>
      </c>
      <c r="C644" t="str">
        <f t="shared" si="20"/>
        <v>Obesity</v>
      </c>
      <c r="D644">
        <v>7.11</v>
      </c>
      <c r="E644" t="str">
        <f t="shared" si="21"/>
        <v>Diabetes</v>
      </c>
      <c r="F644" t="s">
        <v>31</v>
      </c>
      <c r="G644" t="s">
        <v>30</v>
      </c>
      <c r="H644" t="s">
        <v>31</v>
      </c>
      <c r="I644">
        <v>1</v>
      </c>
      <c r="J644" t="s">
        <v>30</v>
      </c>
    </row>
    <row r="645" spans="1:10" x14ac:dyDescent="0.25">
      <c r="A645" t="s">
        <v>4314</v>
      </c>
      <c r="B645">
        <v>40.44</v>
      </c>
      <c r="C645" t="str">
        <f t="shared" si="20"/>
        <v>Obesity</v>
      </c>
      <c r="D645">
        <v>5.13</v>
      </c>
      <c r="E645" t="str">
        <f t="shared" si="21"/>
        <v>Normal</v>
      </c>
      <c r="F645" t="s">
        <v>31</v>
      </c>
      <c r="G645" t="s">
        <v>30</v>
      </c>
      <c r="H645" t="s">
        <v>31</v>
      </c>
      <c r="I645">
        <v>1</v>
      </c>
      <c r="J645" t="s">
        <v>30</v>
      </c>
    </row>
    <row r="646" spans="1:10" x14ac:dyDescent="0.25">
      <c r="A646" t="s">
        <v>4315</v>
      </c>
      <c r="B646">
        <v>38.094999999999999</v>
      </c>
      <c r="C646" t="str">
        <f t="shared" si="20"/>
        <v>Obesity</v>
      </c>
      <c r="D646">
        <v>10.199999999999999</v>
      </c>
      <c r="E646" t="str">
        <f t="shared" si="21"/>
        <v>Diabetes</v>
      </c>
      <c r="F646" t="s">
        <v>30</v>
      </c>
      <c r="G646" t="s">
        <v>30</v>
      </c>
      <c r="H646" t="s">
        <v>30</v>
      </c>
      <c r="I646">
        <v>0</v>
      </c>
      <c r="J646" t="s">
        <v>30</v>
      </c>
    </row>
    <row r="647" spans="1:10" x14ac:dyDescent="0.25">
      <c r="A647" t="s">
        <v>4316</v>
      </c>
      <c r="B647">
        <v>44.95</v>
      </c>
      <c r="C647" t="str">
        <f t="shared" si="20"/>
        <v>Obesity</v>
      </c>
      <c r="D647">
        <v>10.4</v>
      </c>
      <c r="E647" t="str">
        <f t="shared" si="21"/>
        <v>Diabetes</v>
      </c>
      <c r="F647" t="s">
        <v>30</v>
      </c>
      <c r="G647" t="s">
        <v>30</v>
      </c>
      <c r="H647" t="s">
        <v>30</v>
      </c>
      <c r="I647">
        <v>0</v>
      </c>
      <c r="J647" t="s">
        <v>30</v>
      </c>
    </row>
    <row r="648" spans="1:10" x14ac:dyDescent="0.25">
      <c r="A648" t="s">
        <v>4317</v>
      </c>
      <c r="B648">
        <v>35.54</v>
      </c>
      <c r="C648" t="str">
        <f t="shared" si="20"/>
        <v>Obesity</v>
      </c>
      <c r="D648">
        <v>10.67</v>
      </c>
      <c r="E648" t="str">
        <f t="shared" si="21"/>
        <v>Diabetes</v>
      </c>
      <c r="F648" t="s">
        <v>30</v>
      </c>
      <c r="G648" t="s">
        <v>30</v>
      </c>
      <c r="H648" t="s">
        <v>30</v>
      </c>
      <c r="I648">
        <v>0</v>
      </c>
      <c r="J648" t="s">
        <v>30</v>
      </c>
    </row>
    <row r="649" spans="1:10" x14ac:dyDescent="0.25">
      <c r="A649" t="s">
        <v>4318</v>
      </c>
      <c r="B649">
        <v>39.799999999999997</v>
      </c>
      <c r="C649" t="str">
        <f t="shared" si="20"/>
        <v>Obesity</v>
      </c>
      <c r="D649">
        <v>4.6500000000000004</v>
      </c>
      <c r="E649" t="str">
        <f t="shared" si="21"/>
        <v>Normal</v>
      </c>
      <c r="F649" t="s">
        <v>31</v>
      </c>
      <c r="G649" t="s">
        <v>30</v>
      </c>
      <c r="H649" t="s">
        <v>30</v>
      </c>
      <c r="I649">
        <v>2</v>
      </c>
      <c r="J649" t="s">
        <v>30</v>
      </c>
    </row>
    <row r="650" spans="1:10" x14ac:dyDescent="0.25">
      <c r="A650" t="s">
        <v>4319</v>
      </c>
      <c r="B650">
        <v>33.659999999999997</v>
      </c>
      <c r="C650" t="str">
        <f t="shared" si="20"/>
        <v>Obesity</v>
      </c>
      <c r="D650">
        <v>5.65</v>
      </c>
      <c r="E650" t="str">
        <f t="shared" si="21"/>
        <v>Normal</v>
      </c>
      <c r="F650" t="s">
        <v>31</v>
      </c>
      <c r="G650" t="s">
        <v>30</v>
      </c>
      <c r="H650" t="s">
        <v>30</v>
      </c>
      <c r="I650">
        <v>2</v>
      </c>
      <c r="J650" t="s">
        <v>30</v>
      </c>
    </row>
    <row r="651" spans="1:10" x14ac:dyDescent="0.25">
      <c r="A651" t="s">
        <v>4320</v>
      </c>
      <c r="B651">
        <v>35.5</v>
      </c>
      <c r="C651" t="str">
        <f t="shared" si="20"/>
        <v>Obesity</v>
      </c>
      <c r="D651">
        <v>11.97</v>
      </c>
      <c r="E651" t="str">
        <f t="shared" si="21"/>
        <v>Diabetes</v>
      </c>
      <c r="F651" t="s">
        <v>30</v>
      </c>
      <c r="G651" t="s">
        <v>30</v>
      </c>
      <c r="H651" t="s">
        <v>30</v>
      </c>
      <c r="I651">
        <v>0</v>
      </c>
      <c r="J651" t="s">
        <v>30</v>
      </c>
    </row>
    <row r="652" spans="1:10" x14ac:dyDescent="0.25">
      <c r="A652" t="s">
        <v>4321</v>
      </c>
      <c r="B652">
        <v>41.63</v>
      </c>
      <c r="C652" t="str">
        <f t="shared" si="20"/>
        <v>Obesity</v>
      </c>
      <c r="D652">
        <v>6.71</v>
      </c>
      <c r="E652" t="str">
        <f t="shared" si="21"/>
        <v>Diabetes</v>
      </c>
      <c r="F652" t="s">
        <v>30</v>
      </c>
      <c r="G652" t="s">
        <v>30</v>
      </c>
      <c r="H652" t="s">
        <v>30</v>
      </c>
      <c r="I652">
        <v>0</v>
      </c>
      <c r="J652" t="s">
        <v>30</v>
      </c>
    </row>
    <row r="653" spans="1:10" x14ac:dyDescent="0.25">
      <c r="A653" t="s">
        <v>4322</v>
      </c>
      <c r="B653">
        <v>46.49</v>
      </c>
      <c r="C653" t="str">
        <f t="shared" si="20"/>
        <v>Obesity</v>
      </c>
      <c r="D653">
        <v>11.92</v>
      </c>
      <c r="E653" t="str">
        <f t="shared" si="21"/>
        <v>Diabetes</v>
      </c>
      <c r="F653" t="s">
        <v>30</v>
      </c>
      <c r="G653" t="s">
        <v>30</v>
      </c>
      <c r="H653" t="s">
        <v>30</v>
      </c>
      <c r="I653">
        <v>0</v>
      </c>
      <c r="J653" t="s">
        <v>30</v>
      </c>
    </row>
    <row r="654" spans="1:10" x14ac:dyDescent="0.25">
      <c r="A654" t="s">
        <v>4323</v>
      </c>
      <c r="B654">
        <v>43.29</v>
      </c>
      <c r="C654" t="str">
        <f t="shared" si="20"/>
        <v>Obesity</v>
      </c>
      <c r="D654">
        <v>5.35</v>
      </c>
      <c r="E654" t="str">
        <f t="shared" si="21"/>
        <v>Normal</v>
      </c>
      <c r="F654" t="s">
        <v>30</v>
      </c>
      <c r="G654" t="s">
        <v>30</v>
      </c>
      <c r="H654" t="s">
        <v>30</v>
      </c>
      <c r="I654">
        <v>2</v>
      </c>
      <c r="J654" t="s">
        <v>30</v>
      </c>
    </row>
    <row r="655" spans="1:10" x14ac:dyDescent="0.25">
      <c r="A655" t="s">
        <v>4324</v>
      </c>
      <c r="B655">
        <v>43.08</v>
      </c>
      <c r="C655" t="str">
        <f t="shared" si="20"/>
        <v>Obesity</v>
      </c>
      <c r="D655">
        <v>8.9600000000000009</v>
      </c>
      <c r="E655" t="str">
        <f t="shared" si="21"/>
        <v>Diabetes</v>
      </c>
      <c r="F655" t="s">
        <v>31</v>
      </c>
      <c r="G655" t="s">
        <v>30</v>
      </c>
      <c r="H655" t="s">
        <v>30</v>
      </c>
      <c r="I655">
        <v>1</v>
      </c>
      <c r="J655" t="s">
        <v>30</v>
      </c>
    </row>
    <row r="656" spans="1:10" x14ac:dyDescent="0.25">
      <c r="A656" t="s">
        <v>4325</v>
      </c>
      <c r="B656">
        <v>39.07</v>
      </c>
      <c r="C656" t="str">
        <f t="shared" si="20"/>
        <v>Obesity</v>
      </c>
      <c r="D656">
        <v>11.93</v>
      </c>
      <c r="E656" t="str">
        <f t="shared" si="21"/>
        <v>Diabetes</v>
      </c>
      <c r="F656" t="s">
        <v>30</v>
      </c>
      <c r="G656" t="s">
        <v>30</v>
      </c>
      <c r="H656" t="s">
        <v>30</v>
      </c>
      <c r="I656">
        <v>0</v>
      </c>
      <c r="J656" t="s">
        <v>30</v>
      </c>
    </row>
    <row r="657" spans="1:10" x14ac:dyDescent="0.25">
      <c r="A657" t="s">
        <v>4326</v>
      </c>
      <c r="B657">
        <v>41.3</v>
      </c>
      <c r="C657" t="str">
        <f t="shared" si="20"/>
        <v>Obesity</v>
      </c>
      <c r="D657">
        <v>9.59</v>
      </c>
      <c r="E657" t="str">
        <f t="shared" si="21"/>
        <v>Diabetes</v>
      </c>
      <c r="F657" t="s">
        <v>30</v>
      </c>
      <c r="G657" t="s">
        <v>30</v>
      </c>
      <c r="H657" t="s">
        <v>30</v>
      </c>
      <c r="I657">
        <v>0</v>
      </c>
      <c r="J657" t="s">
        <v>30</v>
      </c>
    </row>
    <row r="658" spans="1:10" x14ac:dyDescent="0.25">
      <c r="A658" t="s">
        <v>4327</v>
      </c>
      <c r="B658">
        <v>42.95</v>
      </c>
      <c r="C658" t="str">
        <f t="shared" si="20"/>
        <v>Obesity</v>
      </c>
      <c r="D658">
        <v>11.88</v>
      </c>
      <c r="E658" t="str">
        <f t="shared" si="21"/>
        <v>Diabetes</v>
      </c>
      <c r="F658" t="s">
        <v>31</v>
      </c>
      <c r="G658" t="s">
        <v>30</v>
      </c>
      <c r="H658" t="s">
        <v>30</v>
      </c>
      <c r="I658">
        <v>2</v>
      </c>
      <c r="J658" t="s">
        <v>30</v>
      </c>
    </row>
    <row r="659" spans="1:10" x14ac:dyDescent="0.25">
      <c r="A659" t="s">
        <v>4328</v>
      </c>
      <c r="B659">
        <v>46.96</v>
      </c>
      <c r="C659" t="str">
        <f t="shared" si="20"/>
        <v>Obesity</v>
      </c>
      <c r="D659">
        <v>4.6399999999999997</v>
      </c>
      <c r="E659" t="str">
        <f t="shared" si="21"/>
        <v>Normal</v>
      </c>
      <c r="F659" t="s">
        <v>30</v>
      </c>
      <c r="G659" t="s">
        <v>30</v>
      </c>
      <c r="H659" t="s">
        <v>31</v>
      </c>
      <c r="I659">
        <v>1</v>
      </c>
      <c r="J659" t="s">
        <v>30</v>
      </c>
    </row>
    <row r="660" spans="1:10" x14ac:dyDescent="0.25">
      <c r="A660" t="s">
        <v>4329</v>
      </c>
      <c r="B660">
        <v>30.495000000000001</v>
      </c>
      <c r="C660" t="str">
        <f t="shared" si="20"/>
        <v>Obesity</v>
      </c>
      <c r="D660">
        <v>9.5299999999999994</v>
      </c>
      <c r="E660" t="str">
        <f t="shared" si="21"/>
        <v>Diabetes</v>
      </c>
      <c r="F660" t="s">
        <v>30</v>
      </c>
      <c r="G660" t="s">
        <v>30</v>
      </c>
      <c r="H660" t="s">
        <v>30</v>
      </c>
      <c r="I660">
        <v>0</v>
      </c>
      <c r="J660" t="s">
        <v>30</v>
      </c>
    </row>
    <row r="661" spans="1:10" x14ac:dyDescent="0.25">
      <c r="A661" t="s">
        <v>4330</v>
      </c>
      <c r="B661">
        <v>17.954999999999998</v>
      </c>
      <c r="C661" t="str">
        <f t="shared" si="20"/>
        <v>Under Weight</v>
      </c>
      <c r="D661">
        <v>5.29</v>
      </c>
      <c r="E661" t="str">
        <f t="shared" si="21"/>
        <v>Normal</v>
      </c>
      <c r="F661" t="s">
        <v>31</v>
      </c>
      <c r="G661" t="s">
        <v>30</v>
      </c>
      <c r="H661" t="s">
        <v>30</v>
      </c>
      <c r="I661">
        <v>1</v>
      </c>
      <c r="J661" t="s">
        <v>31</v>
      </c>
    </row>
    <row r="662" spans="1:10" x14ac:dyDescent="0.25">
      <c r="A662" t="s">
        <v>4331</v>
      </c>
      <c r="B662">
        <v>25.6</v>
      </c>
      <c r="C662" t="str">
        <f t="shared" si="20"/>
        <v>Over Weight</v>
      </c>
      <c r="D662">
        <v>10.95</v>
      </c>
      <c r="E662" t="str">
        <f t="shared" si="21"/>
        <v>Diabetes</v>
      </c>
      <c r="F662" t="s">
        <v>30</v>
      </c>
      <c r="G662" t="s">
        <v>30</v>
      </c>
      <c r="H662" t="s">
        <v>30</v>
      </c>
      <c r="I662">
        <v>3</v>
      </c>
      <c r="J662" t="s">
        <v>30</v>
      </c>
    </row>
    <row r="663" spans="1:10" x14ac:dyDescent="0.25">
      <c r="A663" t="s">
        <v>4332</v>
      </c>
      <c r="B663">
        <v>34.21</v>
      </c>
      <c r="C663" t="str">
        <f t="shared" si="20"/>
        <v>Obesity</v>
      </c>
      <c r="D663">
        <v>9.17</v>
      </c>
      <c r="E663" t="str">
        <f t="shared" si="21"/>
        <v>Diabetes</v>
      </c>
      <c r="F663" t="s">
        <v>30</v>
      </c>
      <c r="G663" t="s">
        <v>30</v>
      </c>
      <c r="H663" t="s">
        <v>30</v>
      </c>
      <c r="I663">
        <v>0</v>
      </c>
      <c r="J663" t="s">
        <v>30</v>
      </c>
    </row>
    <row r="664" spans="1:10" x14ac:dyDescent="0.25">
      <c r="A664" t="s">
        <v>4333</v>
      </c>
      <c r="B664">
        <v>39.74</v>
      </c>
      <c r="C664" t="str">
        <f t="shared" si="20"/>
        <v>Obesity</v>
      </c>
      <c r="D664">
        <v>7.39</v>
      </c>
      <c r="E664" t="str">
        <f t="shared" si="21"/>
        <v>Diabetes</v>
      </c>
      <c r="F664" t="s">
        <v>30</v>
      </c>
      <c r="G664" t="s">
        <v>30</v>
      </c>
      <c r="H664" t="s">
        <v>30</v>
      </c>
      <c r="I664">
        <v>0</v>
      </c>
      <c r="J664" t="s">
        <v>30</v>
      </c>
    </row>
    <row r="665" spans="1:10" x14ac:dyDescent="0.25">
      <c r="A665" t="s">
        <v>4334</v>
      </c>
      <c r="B665">
        <v>49.53</v>
      </c>
      <c r="C665" t="str">
        <f t="shared" si="20"/>
        <v>Obesity</v>
      </c>
      <c r="D665">
        <v>9.1300000000000008</v>
      </c>
      <c r="E665" t="str">
        <f t="shared" si="21"/>
        <v>Diabetes</v>
      </c>
      <c r="F665" t="s">
        <v>31</v>
      </c>
      <c r="G665" t="s">
        <v>30</v>
      </c>
      <c r="H665" t="s">
        <v>30</v>
      </c>
      <c r="I665">
        <v>0</v>
      </c>
      <c r="J665" t="s">
        <v>30</v>
      </c>
    </row>
    <row r="666" spans="1:10" x14ac:dyDescent="0.25">
      <c r="A666" t="s">
        <v>4335</v>
      </c>
      <c r="B666">
        <v>39.33</v>
      </c>
      <c r="C666" t="str">
        <f t="shared" si="20"/>
        <v>Obesity</v>
      </c>
      <c r="D666">
        <v>10.4</v>
      </c>
      <c r="E666" t="str">
        <f t="shared" si="21"/>
        <v>Diabetes</v>
      </c>
      <c r="F666" t="s">
        <v>30</v>
      </c>
      <c r="G666" t="s">
        <v>30</v>
      </c>
      <c r="H666" t="s">
        <v>30</v>
      </c>
      <c r="I666">
        <v>3</v>
      </c>
      <c r="J666" t="s">
        <v>30</v>
      </c>
    </row>
    <row r="667" spans="1:10" x14ac:dyDescent="0.25">
      <c r="A667" t="s">
        <v>4336</v>
      </c>
      <c r="B667">
        <v>39.979999999999997</v>
      </c>
      <c r="C667" t="str">
        <f t="shared" si="20"/>
        <v>Obesity</v>
      </c>
      <c r="D667">
        <v>9.4600000000000009</v>
      </c>
      <c r="E667" t="str">
        <f t="shared" si="21"/>
        <v>Diabetes</v>
      </c>
      <c r="F667" t="s">
        <v>31</v>
      </c>
      <c r="G667" t="s">
        <v>30</v>
      </c>
      <c r="H667" t="s">
        <v>30</v>
      </c>
      <c r="I667">
        <v>2</v>
      </c>
      <c r="J667" t="s">
        <v>30</v>
      </c>
    </row>
    <row r="668" spans="1:10" x14ac:dyDescent="0.25">
      <c r="A668" t="s">
        <v>4337</v>
      </c>
      <c r="B668">
        <v>46.51</v>
      </c>
      <c r="C668" t="str">
        <f t="shared" si="20"/>
        <v>Obesity</v>
      </c>
      <c r="D668">
        <v>8.69</v>
      </c>
      <c r="E668" t="str">
        <f t="shared" si="21"/>
        <v>Diabetes</v>
      </c>
      <c r="F668" t="s">
        <v>31</v>
      </c>
      <c r="G668" t="s">
        <v>30</v>
      </c>
      <c r="H668" t="s">
        <v>30</v>
      </c>
      <c r="I668">
        <v>0</v>
      </c>
      <c r="J668" t="s">
        <v>30</v>
      </c>
    </row>
    <row r="669" spans="1:10" x14ac:dyDescent="0.25">
      <c r="A669" t="s">
        <v>4338</v>
      </c>
      <c r="B669">
        <v>43.58</v>
      </c>
      <c r="C669" t="str">
        <f t="shared" si="20"/>
        <v>Obesity</v>
      </c>
      <c r="D669">
        <v>4.2300000000000004</v>
      </c>
      <c r="E669" t="str">
        <f t="shared" si="21"/>
        <v>Normal</v>
      </c>
      <c r="F669" t="s">
        <v>30</v>
      </c>
      <c r="G669" t="s">
        <v>30</v>
      </c>
      <c r="H669" t="s">
        <v>31</v>
      </c>
      <c r="I669">
        <v>1</v>
      </c>
      <c r="J669" t="s">
        <v>30</v>
      </c>
    </row>
    <row r="670" spans="1:10" x14ac:dyDescent="0.25">
      <c r="A670" t="s">
        <v>4339</v>
      </c>
      <c r="B670">
        <v>42.28</v>
      </c>
      <c r="C670" t="str">
        <f t="shared" si="20"/>
        <v>Obesity</v>
      </c>
      <c r="D670">
        <v>9.16</v>
      </c>
      <c r="E670" t="str">
        <f t="shared" si="21"/>
        <v>Diabetes</v>
      </c>
      <c r="F670" t="s">
        <v>31</v>
      </c>
      <c r="G670" t="s">
        <v>30</v>
      </c>
      <c r="H670" t="s">
        <v>30</v>
      </c>
      <c r="I670">
        <v>1</v>
      </c>
      <c r="J670" t="s">
        <v>30</v>
      </c>
    </row>
    <row r="671" spans="1:10" x14ac:dyDescent="0.25">
      <c r="A671" t="s">
        <v>4340</v>
      </c>
      <c r="B671">
        <v>35.520000000000003</v>
      </c>
      <c r="C671" t="str">
        <f t="shared" si="20"/>
        <v>Obesity</v>
      </c>
      <c r="D671">
        <v>8.26</v>
      </c>
      <c r="E671" t="str">
        <f t="shared" si="21"/>
        <v>Diabetes</v>
      </c>
      <c r="F671" t="s">
        <v>30</v>
      </c>
      <c r="G671" t="s">
        <v>30</v>
      </c>
      <c r="H671" t="s">
        <v>30</v>
      </c>
      <c r="I671">
        <v>0</v>
      </c>
      <c r="J671" t="s">
        <v>30</v>
      </c>
    </row>
    <row r="672" spans="1:10" x14ac:dyDescent="0.25">
      <c r="A672" t="s">
        <v>4341</v>
      </c>
      <c r="B672">
        <v>33.6</v>
      </c>
      <c r="C672" t="str">
        <f t="shared" si="20"/>
        <v>Obesity</v>
      </c>
      <c r="D672">
        <v>11.25</v>
      </c>
      <c r="E672" t="str">
        <f t="shared" si="21"/>
        <v>Diabetes</v>
      </c>
      <c r="F672" t="s">
        <v>30</v>
      </c>
      <c r="G672" t="s">
        <v>30</v>
      </c>
      <c r="H672" t="s">
        <v>30</v>
      </c>
      <c r="I672">
        <v>0</v>
      </c>
      <c r="J672" t="s">
        <v>30</v>
      </c>
    </row>
    <row r="673" spans="1:10" x14ac:dyDescent="0.25">
      <c r="A673" t="s">
        <v>4342</v>
      </c>
      <c r="B673">
        <v>22.42</v>
      </c>
      <c r="C673" t="str">
        <f t="shared" si="20"/>
        <v>Health Weight</v>
      </c>
      <c r="D673">
        <v>6.74</v>
      </c>
      <c r="E673" t="str">
        <f t="shared" si="21"/>
        <v>Diabetes</v>
      </c>
      <c r="F673" t="s">
        <v>30</v>
      </c>
      <c r="G673" t="s">
        <v>30</v>
      </c>
      <c r="H673" t="s">
        <v>30</v>
      </c>
      <c r="I673">
        <v>0</v>
      </c>
      <c r="J673" t="s">
        <v>31</v>
      </c>
    </row>
    <row r="674" spans="1:10" x14ac:dyDescent="0.25">
      <c r="A674" t="s">
        <v>4343</v>
      </c>
      <c r="B674">
        <v>46.86</v>
      </c>
      <c r="C674" t="str">
        <f t="shared" si="20"/>
        <v>Obesity</v>
      </c>
      <c r="D674">
        <v>4.87</v>
      </c>
      <c r="E674" t="str">
        <f t="shared" si="21"/>
        <v>Normal</v>
      </c>
      <c r="F674" t="s">
        <v>30</v>
      </c>
      <c r="G674" t="s">
        <v>30</v>
      </c>
      <c r="H674" t="s">
        <v>30</v>
      </c>
      <c r="I674">
        <v>0</v>
      </c>
      <c r="J674" t="s">
        <v>30</v>
      </c>
    </row>
    <row r="675" spans="1:10" x14ac:dyDescent="0.25">
      <c r="A675" t="s">
        <v>4344</v>
      </c>
      <c r="B675">
        <v>32.965000000000003</v>
      </c>
      <c r="C675" t="str">
        <f t="shared" si="20"/>
        <v>Obesity</v>
      </c>
      <c r="D675">
        <v>6.68</v>
      </c>
      <c r="E675" t="str">
        <f t="shared" si="21"/>
        <v>Diabetes</v>
      </c>
      <c r="F675" t="s">
        <v>30</v>
      </c>
      <c r="G675" t="s">
        <v>30</v>
      </c>
      <c r="H675" t="s">
        <v>30</v>
      </c>
      <c r="I675">
        <v>3</v>
      </c>
      <c r="J675" t="s">
        <v>30</v>
      </c>
    </row>
    <row r="676" spans="1:10" x14ac:dyDescent="0.25">
      <c r="A676" t="s">
        <v>4345</v>
      </c>
      <c r="B676">
        <v>39.340000000000003</v>
      </c>
      <c r="C676" t="str">
        <f t="shared" si="20"/>
        <v>Obesity</v>
      </c>
      <c r="D676">
        <v>5.0199999999999996</v>
      </c>
      <c r="E676" t="str">
        <f t="shared" si="21"/>
        <v>Normal</v>
      </c>
      <c r="F676" t="s">
        <v>31</v>
      </c>
      <c r="G676" t="s">
        <v>30</v>
      </c>
      <c r="H676" t="s">
        <v>31</v>
      </c>
      <c r="I676">
        <v>1</v>
      </c>
      <c r="J676" t="s">
        <v>30</v>
      </c>
    </row>
    <row r="677" spans="1:10" x14ac:dyDescent="0.25">
      <c r="A677" t="s">
        <v>4346</v>
      </c>
      <c r="B677">
        <v>47</v>
      </c>
      <c r="C677" t="str">
        <f t="shared" si="20"/>
        <v>Obesity</v>
      </c>
      <c r="D677">
        <v>10.64</v>
      </c>
      <c r="E677" t="str">
        <f t="shared" si="21"/>
        <v>Diabetes</v>
      </c>
      <c r="F677" t="s">
        <v>31</v>
      </c>
      <c r="G677" t="s">
        <v>30</v>
      </c>
      <c r="H677" t="s">
        <v>30</v>
      </c>
      <c r="I677">
        <v>0</v>
      </c>
      <c r="J677" t="s">
        <v>30</v>
      </c>
    </row>
    <row r="678" spans="1:10" x14ac:dyDescent="0.25">
      <c r="A678" t="s">
        <v>4347</v>
      </c>
      <c r="B678">
        <v>36.71</v>
      </c>
      <c r="C678" t="str">
        <f t="shared" si="20"/>
        <v>Obesity</v>
      </c>
      <c r="D678">
        <v>8.74</v>
      </c>
      <c r="E678" t="str">
        <f t="shared" si="21"/>
        <v>Diabetes</v>
      </c>
      <c r="F678" t="s">
        <v>31</v>
      </c>
      <c r="G678" t="s">
        <v>30</v>
      </c>
      <c r="H678" t="s">
        <v>30</v>
      </c>
      <c r="I678">
        <v>0</v>
      </c>
      <c r="J678" t="s">
        <v>30</v>
      </c>
    </row>
    <row r="679" spans="1:10" x14ac:dyDescent="0.25">
      <c r="A679" t="s">
        <v>4348</v>
      </c>
      <c r="B679">
        <v>53.48</v>
      </c>
      <c r="C679" t="str">
        <f t="shared" si="20"/>
        <v>Obesity</v>
      </c>
      <c r="D679">
        <v>5.64</v>
      </c>
      <c r="E679" t="str">
        <f t="shared" si="21"/>
        <v>Normal</v>
      </c>
      <c r="F679" t="s">
        <v>30</v>
      </c>
      <c r="G679" t="s">
        <v>30</v>
      </c>
      <c r="H679" t="s">
        <v>30</v>
      </c>
      <c r="I679">
        <v>0</v>
      </c>
      <c r="J679" t="s">
        <v>30</v>
      </c>
    </row>
    <row r="680" spans="1:10" x14ac:dyDescent="0.25">
      <c r="A680" t="s">
        <v>4349</v>
      </c>
      <c r="B680">
        <v>35.5</v>
      </c>
      <c r="C680" t="str">
        <f t="shared" si="20"/>
        <v>Obesity</v>
      </c>
      <c r="D680">
        <v>10.37</v>
      </c>
      <c r="E680" t="str">
        <f t="shared" si="21"/>
        <v>Diabetes</v>
      </c>
      <c r="F680" t="s">
        <v>30</v>
      </c>
      <c r="G680" t="s">
        <v>30</v>
      </c>
      <c r="H680" t="s">
        <v>30</v>
      </c>
      <c r="I680">
        <v>0</v>
      </c>
      <c r="J680" t="s">
        <v>30</v>
      </c>
    </row>
    <row r="681" spans="1:10" x14ac:dyDescent="0.25">
      <c r="A681" t="s">
        <v>4350</v>
      </c>
      <c r="B681">
        <v>36.979999999999997</v>
      </c>
      <c r="C681" t="str">
        <f t="shared" si="20"/>
        <v>Obesity</v>
      </c>
      <c r="D681">
        <v>9.56</v>
      </c>
      <c r="E681" t="str">
        <f t="shared" si="21"/>
        <v>Diabetes</v>
      </c>
      <c r="F681" t="s">
        <v>31</v>
      </c>
      <c r="G681" t="s">
        <v>30</v>
      </c>
      <c r="H681" t="s">
        <v>30</v>
      </c>
      <c r="I681">
        <v>0</v>
      </c>
      <c r="J681" t="s">
        <v>30</v>
      </c>
    </row>
    <row r="682" spans="1:10" x14ac:dyDescent="0.25">
      <c r="A682" t="s">
        <v>4351</v>
      </c>
      <c r="B682">
        <v>32.395000000000003</v>
      </c>
      <c r="C682" t="str">
        <f t="shared" si="20"/>
        <v>Obesity</v>
      </c>
      <c r="D682">
        <v>8.23</v>
      </c>
      <c r="E682" t="str">
        <f t="shared" si="21"/>
        <v>Diabetes</v>
      </c>
      <c r="F682" t="s">
        <v>31</v>
      </c>
      <c r="G682" t="s">
        <v>30</v>
      </c>
      <c r="H682" t="s">
        <v>31</v>
      </c>
      <c r="I682">
        <v>1</v>
      </c>
      <c r="J682" t="s">
        <v>30</v>
      </c>
    </row>
    <row r="683" spans="1:10" x14ac:dyDescent="0.25">
      <c r="A683" t="s">
        <v>4352</v>
      </c>
      <c r="B683">
        <v>32.729999999999997</v>
      </c>
      <c r="C683" t="str">
        <f t="shared" si="20"/>
        <v>Obesity</v>
      </c>
      <c r="D683">
        <v>7.03</v>
      </c>
      <c r="E683" t="str">
        <f t="shared" si="21"/>
        <v>Diabetes</v>
      </c>
      <c r="F683" t="s">
        <v>30</v>
      </c>
      <c r="G683" t="s">
        <v>30</v>
      </c>
      <c r="H683" t="s">
        <v>30</v>
      </c>
      <c r="I683">
        <v>0</v>
      </c>
      <c r="J683" t="s">
        <v>30</v>
      </c>
    </row>
    <row r="684" spans="1:10" x14ac:dyDescent="0.25">
      <c r="A684" t="s">
        <v>4353</v>
      </c>
      <c r="B684">
        <v>20.52</v>
      </c>
      <c r="C684" t="str">
        <f t="shared" si="20"/>
        <v>Health Weight</v>
      </c>
      <c r="D684">
        <v>5.45</v>
      </c>
      <c r="E684" t="str">
        <f t="shared" si="21"/>
        <v>Normal</v>
      </c>
      <c r="F684" t="s">
        <v>30</v>
      </c>
      <c r="G684" t="s">
        <v>30</v>
      </c>
      <c r="H684" t="s">
        <v>30</v>
      </c>
      <c r="I684">
        <v>1</v>
      </c>
      <c r="J684" t="s">
        <v>31</v>
      </c>
    </row>
    <row r="685" spans="1:10" x14ac:dyDescent="0.25">
      <c r="A685" t="s">
        <v>4354</v>
      </c>
      <c r="B685">
        <v>51.72</v>
      </c>
      <c r="C685" t="str">
        <f t="shared" si="20"/>
        <v>Obesity</v>
      </c>
      <c r="D685">
        <v>5.76</v>
      </c>
      <c r="E685" t="str">
        <f t="shared" si="21"/>
        <v>Prediabetes</v>
      </c>
      <c r="F685" t="s">
        <v>30</v>
      </c>
      <c r="G685" t="s">
        <v>30</v>
      </c>
      <c r="H685" t="s">
        <v>30</v>
      </c>
      <c r="I685">
        <v>0</v>
      </c>
      <c r="J685" t="s">
        <v>30</v>
      </c>
    </row>
    <row r="686" spans="1:10" x14ac:dyDescent="0.25">
      <c r="A686" t="s">
        <v>4355</v>
      </c>
      <c r="B686">
        <v>50.2</v>
      </c>
      <c r="C686" t="str">
        <f t="shared" si="20"/>
        <v>Obesity</v>
      </c>
      <c r="D686">
        <v>5.4</v>
      </c>
      <c r="E686" t="str">
        <f t="shared" si="21"/>
        <v>Normal</v>
      </c>
      <c r="F686" t="s">
        <v>30</v>
      </c>
      <c r="G686" t="s">
        <v>30</v>
      </c>
      <c r="H686" t="s">
        <v>30</v>
      </c>
      <c r="I686">
        <v>0</v>
      </c>
      <c r="J686" t="s">
        <v>30</v>
      </c>
    </row>
    <row r="687" spans="1:10" x14ac:dyDescent="0.25">
      <c r="A687" t="s">
        <v>4356</v>
      </c>
      <c r="B687">
        <v>25.52</v>
      </c>
      <c r="C687" t="str">
        <f t="shared" si="20"/>
        <v>Over Weight</v>
      </c>
      <c r="D687">
        <v>6.35</v>
      </c>
      <c r="E687" t="str">
        <f t="shared" si="21"/>
        <v>Prediabetes</v>
      </c>
      <c r="F687" t="s">
        <v>30</v>
      </c>
      <c r="G687" t="s">
        <v>30</v>
      </c>
      <c r="H687" t="s">
        <v>31</v>
      </c>
      <c r="I687">
        <v>1</v>
      </c>
      <c r="J687" t="s">
        <v>30</v>
      </c>
    </row>
    <row r="688" spans="1:10" x14ac:dyDescent="0.25">
      <c r="A688" t="s">
        <v>4357</v>
      </c>
      <c r="B688">
        <v>35.200000000000003</v>
      </c>
      <c r="C688" t="str">
        <f t="shared" si="20"/>
        <v>Obesity</v>
      </c>
      <c r="D688">
        <v>6.26</v>
      </c>
      <c r="E688" t="str">
        <f t="shared" si="21"/>
        <v>Prediabetes</v>
      </c>
      <c r="F688" t="s">
        <v>31</v>
      </c>
      <c r="G688" t="s">
        <v>30</v>
      </c>
      <c r="H688" t="s">
        <v>30</v>
      </c>
      <c r="I688">
        <v>2</v>
      </c>
      <c r="J688" t="s">
        <v>30</v>
      </c>
    </row>
    <row r="689" spans="1:10" x14ac:dyDescent="0.25">
      <c r="A689" t="s">
        <v>4358</v>
      </c>
      <c r="B689">
        <v>41.26</v>
      </c>
      <c r="C689" t="str">
        <f t="shared" si="20"/>
        <v>Obesity</v>
      </c>
      <c r="D689">
        <v>5.97</v>
      </c>
      <c r="E689" t="str">
        <f t="shared" si="21"/>
        <v>Prediabetes</v>
      </c>
      <c r="F689" t="s">
        <v>31</v>
      </c>
      <c r="G689" t="s">
        <v>30</v>
      </c>
      <c r="H689" t="s">
        <v>30</v>
      </c>
      <c r="I689">
        <v>0</v>
      </c>
      <c r="J689" t="s">
        <v>30</v>
      </c>
    </row>
    <row r="690" spans="1:10" x14ac:dyDescent="0.25">
      <c r="A690" t="s">
        <v>4359</v>
      </c>
      <c r="B690">
        <v>17.195</v>
      </c>
      <c r="C690" t="str">
        <f t="shared" si="20"/>
        <v>Under Weight</v>
      </c>
      <c r="D690">
        <v>5.29</v>
      </c>
      <c r="E690" t="str">
        <f t="shared" si="21"/>
        <v>Normal</v>
      </c>
      <c r="F690" t="s">
        <v>31</v>
      </c>
      <c r="G690" t="s">
        <v>30</v>
      </c>
      <c r="H690" t="s">
        <v>30</v>
      </c>
      <c r="I690">
        <v>0</v>
      </c>
      <c r="J690" t="s">
        <v>31</v>
      </c>
    </row>
    <row r="691" spans="1:10" x14ac:dyDescent="0.25">
      <c r="A691" t="s">
        <v>4360</v>
      </c>
      <c r="B691">
        <v>23.085000000000001</v>
      </c>
      <c r="C691" t="str">
        <f t="shared" si="20"/>
        <v>Health Weight</v>
      </c>
      <c r="D691">
        <v>4.2699999999999996</v>
      </c>
      <c r="E691" t="str">
        <f t="shared" si="21"/>
        <v>Normal</v>
      </c>
      <c r="F691" t="s">
        <v>31</v>
      </c>
      <c r="G691" t="s">
        <v>30</v>
      </c>
      <c r="H691" t="s">
        <v>30</v>
      </c>
      <c r="I691">
        <v>2</v>
      </c>
      <c r="J691" t="s">
        <v>30</v>
      </c>
    </row>
    <row r="692" spans="1:10" x14ac:dyDescent="0.25">
      <c r="A692" t="s">
        <v>4361</v>
      </c>
      <c r="B692">
        <v>21.66</v>
      </c>
      <c r="C692" t="str">
        <f t="shared" si="20"/>
        <v>Health Weight</v>
      </c>
      <c r="D692">
        <v>5.2</v>
      </c>
      <c r="E692" t="str">
        <f t="shared" si="21"/>
        <v>Normal</v>
      </c>
      <c r="F692" t="s">
        <v>31</v>
      </c>
      <c r="G692" t="s">
        <v>30</v>
      </c>
      <c r="H692" t="s">
        <v>30</v>
      </c>
      <c r="I692">
        <v>2</v>
      </c>
      <c r="J692" t="s">
        <v>30</v>
      </c>
    </row>
    <row r="693" spans="1:10" x14ac:dyDescent="0.25">
      <c r="A693" t="s">
        <v>4362</v>
      </c>
      <c r="B693">
        <v>36.47</v>
      </c>
      <c r="C693" t="str">
        <f t="shared" si="20"/>
        <v>Obesity</v>
      </c>
      <c r="D693">
        <v>8.23</v>
      </c>
      <c r="E693" t="str">
        <f t="shared" si="21"/>
        <v>Diabetes</v>
      </c>
      <c r="F693" t="s">
        <v>31</v>
      </c>
      <c r="G693" t="s">
        <v>30</v>
      </c>
      <c r="H693" t="s">
        <v>30</v>
      </c>
      <c r="I693">
        <v>0</v>
      </c>
      <c r="J693" t="s">
        <v>30</v>
      </c>
    </row>
    <row r="694" spans="1:10" x14ac:dyDescent="0.25">
      <c r="A694" t="s">
        <v>4363</v>
      </c>
      <c r="B694">
        <v>36.08</v>
      </c>
      <c r="C694" t="str">
        <f t="shared" si="20"/>
        <v>Obesity</v>
      </c>
      <c r="D694">
        <v>10.33</v>
      </c>
      <c r="E694" t="str">
        <f t="shared" si="21"/>
        <v>Diabetes</v>
      </c>
      <c r="F694" t="s">
        <v>31</v>
      </c>
      <c r="G694" t="s">
        <v>30</v>
      </c>
      <c r="H694" t="s">
        <v>30</v>
      </c>
      <c r="I694">
        <v>0</v>
      </c>
      <c r="J694" t="s">
        <v>30</v>
      </c>
    </row>
    <row r="695" spans="1:10" x14ac:dyDescent="0.25">
      <c r="A695" t="s">
        <v>4364</v>
      </c>
      <c r="B695">
        <v>23.18</v>
      </c>
      <c r="C695" t="str">
        <f t="shared" si="20"/>
        <v>Health Weight</v>
      </c>
      <c r="D695">
        <v>6.13</v>
      </c>
      <c r="E695" t="str">
        <f t="shared" si="21"/>
        <v>Prediabetes</v>
      </c>
      <c r="F695" t="s">
        <v>30</v>
      </c>
      <c r="G695" t="s">
        <v>30</v>
      </c>
      <c r="H695" t="s">
        <v>30</v>
      </c>
      <c r="I695">
        <v>0</v>
      </c>
      <c r="J695" t="s">
        <v>30</v>
      </c>
    </row>
    <row r="696" spans="1:10" x14ac:dyDescent="0.25">
      <c r="A696" t="s">
        <v>4365</v>
      </c>
      <c r="B696">
        <v>39.159999999999997</v>
      </c>
      <c r="C696" t="str">
        <f t="shared" si="20"/>
        <v>Obesity</v>
      </c>
      <c r="D696">
        <v>8.08</v>
      </c>
      <c r="E696" t="str">
        <f t="shared" si="21"/>
        <v>Diabetes</v>
      </c>
      <c r="F696" t="s">
        <v>30</v>
      </c>
      <c r="G696" t="s">
        <v>30</v>
      </c>
      <c r="H696" t="s">
        <v>30</v>
      </c>
      <c r="I696">
        <v>3</v>
      </c>
      <c r="J696" t="s">
        <v>30</v>
      </c>
    </row>
    <row r="697" spans="1:10" x14ac:dyDescent="0.25">
      <c r="A697" t="s">
        <v>4366</v>
      </c>
      <c r="B697">
        <v>38.19</v>
      </c>
      <c r="C697" t="str">
        <f t="shared" si="20"/>
        <v>Obesity</v>
      </c>
      <c r="D697">
        <v>10.49</v>
      </c>
      <c r="E697" t="str">
        <f t="shared" si="21"/>
        <v>Diabetes</v>
      </c>
      <c r="F697" t="s">
        <v>30</v>
      </c>
      <c r="G697" t="s">
        <v>30</v>
      </c>
      <c r="H697" t="s">
        <v>30</v>
      </c>
      <c r="I697">
        <v>3</v>
      </c>
      <c r="J697" t="s">
        <v>30</v>
      </c>
    </row>
    <row r="698" spans="1:10" x14ac:dyDescent="0.25">
      <c r="A698" t="s">
        <v>4367</v>
      </c>
      <c r="B698">
        <v>26.41</v>
      </c>
      <c r="C698" t="str">
        <f t="shared" si="20"/>
        <v>Over Weight</v>
      </c>
      <c r="D698">
        <v>8.11</v>
      </c>
      <c r="E698" t="str">
        <f t="shared" si="21"/>
        <v>Diabetes</v>
      </c>
      <c r="F698" t="s">
        <v>30</v>
      </c>
      <c r="G698" t="s">
        <v>30</v>
      </c>
      <c r="H698" t="s">
        <v>30</v>
      </c>
      <c r="I698">
        <v>3</v>
      </c>
      <c r="J698" t="s">
        <v>30</v>
      </c>
    </row>
    <row r="699" spans="1:10" x14ac:dyDescent="0.25">
      <c r="A699" t="s">
        <v>4368</v>
      </c>
      <c r="B699">
        <v>28.785</v>
      </c>
      <c r="C699" t="str">
        <f t="shared" si="20"/>
        <v>Over Weight</v>
      </c>
      <c r="D699">
        <v>6.6</v>
      </c>
      <c r="E699" t="str">
        <f t="shared" si="21"/>
        <v>Diabetes</v>
      </c>
      <c r="F699" t="s">
        <v>30</v>
      </c>
      <c r="G699" t="s">
        <v>30</v>
      </c>
      <c r="H699" t="s">
        <v>30</v>
      </c>
      <c r="I699">
        <v>0</v>
      </c>
      <c r="J699" t="s">
        <v>30</v>
      </c>
    </row>
    <row r="700" spans="1:10" x14ac:dyDescent="0.25">
      <c r="A700" t="s">
        <v>4369</v>
      </c>
      <c r="B700">
        <v>26.695</v>
      </c>
      <c r="C700" t="str">
        <f t="shared" si="20"/>
        <v>Over Weight</v>
      </c>
      <c r="D700">
        <v>10.14</v>
      </c>
      <c r="E700" t="str">
        <f t="shared" si="21"/>
        <v>Diabetes</v>
      </c>
      <c r="F700" t="s">
        <v>31</v>
      </c>
      <c r="G700" t="s">
        <v>30</v>
      </c>
      <c r="H700" t="s">
        <v>31</v>
      </c>
      <c r="I700">
        <v>1</v>
      </c>
      <c r="J700" t="s">
        <v>30</v>
      </c>
    </row>
    <row r="701" spans="1:10" x14ac:dyDescent="0.25">
      <c r="A701" t="s">
        <v>4370</v>
      </c>
      <c r="B701">
        <v>32.799999999999997</v>
      </c>
      <c r="C701" t="str">
        <f t="shared" si="20"/>
        <v>Obesity</v>
      </c>
      <c r="D701">
        <v>6.06</v>
      </c>
      <c r="E701" t="str">
        <f t="shared" si="21"/>
        <v>Prediabetes</v>
      </c>
      <c r="F701" t="s">
        <v>31</v>
      </c>
      <c r="G701" t="s">
        <v>30</v>
      </c>
      <c r="H701" t="s">
        <v>30</v>
      </c>
      <c r="I701">
        <v>1</v>
      </c>
      <c r="J701" t="s">
        <v>30</v>
      </c>
    </row>
    <row r="702" spans="1:10" x14ac:dyDescent="0.25">
      <c r="A702" t="s">
        <v>4371</v>
      </c>
      <c r="B702">
        <v>35.869999999999997</v>
      </c>
      <c r="C702" t="str">
        <f t="shared" si="20"/>
        <v>Obesity</v>
      </c>
      <c r="D702">
        <v>9.91</v>
      </c>
      <c r="E702" t="str">
        <f t="shared" si="21"/>
        <v>Diabetes</v>
      </c>
      <c r="F702" t="s">
        <v>31</v>
      </c>
      <c r="G702" t="s">
        <v>30</v>
      </c>
      <c r="H702" t="s">
        <v>30</v>
      </c>
      <c r="I702">
        <v>0</v>
      </c>
      <c r="J702" t="s">
        <v>30</v>
      </c>
    </row>
    <row r="703" spans="1:10" x14ac:dyDescent="0.25">
      <c r="A703" t="s">
        <v>4372</v>
      </c>
      <c r="B703">
        <v>21.66</v>
      </c>
      <c r="C703" t="str">
        <f t="shared" si="20"/>
        <v>Health Weight</v>
      </c>
      <c r="D703">
        <v>4.1399999999999997</v>
      </c>
      <c r="E703" t="str">
        <f t="shared" si="21"/>
        <v>Normal</v>
      </c>
      <c r="F703" t="s">
        <v>31</v>
      </c>
      <c r="G703" t="s">
        <v>30</v>
      </c>
      <c r="H703" t="s">
        <v>30</v>
      </c>
      <c r="I703">
        <v>2</v>
      </c>
      <c r="J703" t="s">
        <v>30</v>
      </c>
    </row>
    <row r="704" spans="1:10" x14ac:dyDescent="0.25">
      <c r="A704" t="s">
        <v>4373</v>
      </c>
      <c r="B704">
        <v>37.72</v>
      </c>
      <c r="C704" t="str">
        <f t="shared" si="20"/>
        <v>Obesity</v>
      </c>
      <c r="D704">
        <v>4.38</v>
      </c>
      <c r="E704" t="str">
        <f t="shared" si="21"/>
        <v>Normal</v>
      </c>
      <c r="F704" t="s">
        <v>31</v>
      </c>
      <c r="G704" t="s">
        <v>30</v>
      </c>
      <c r="H704" t="s">
        <v>31</v>
      </c>
      <c r="I704">
        <v>1</v>
      </c>
      <c r="J704" t="s">
        <v>30</v>
      </c>
    </row>
    <row r="705" spans="1:10" x14ac:dyDescent="0.25">
      <c r="A705" t="s">
        <v>4374</v>
      </c>
      <c r="B705">
        <v>39.700000000000003</v>
      </c>
      <c r="C705" t="str">
        <f t="shared" si="20"/>
        <v>Obesity</v>
      </c>
      <c r="D705">
        <v>9.83</v>
      </c>
      <c r="E705" t="str">
        <f t="shared" si="21"/>
        <v>Diabetes</v>
      </c>
      <c r="F705" t="s">
        <v>30</v>
      </c>
      <c r="G705" t="s">
        <v>30</v>
      </c>
      <c r="H705" t="s">
        <v>30</v>
      </c>
      <c r="I705">
        <v>3</v>
      </c>
      <c r="J705" t="s">
        <v>30</v>
      </c>
    </row>
    <row r="706" spans="1:10" x14ac:dyDescent="0.25">
      <c r="A706" t="s">
        <v>4375</v>
      </c>
      <c r="B706">
        <v>35.97</v>
      </c>
      <c r="C706" t="str">
        <f t="shared" ref="C706:C769" si="22">IF(B706&lt;18.5, "Under Weight",IF(B706&lt;24.9, "Health Weight", IF(B706&lt;29.9, "Over Weight", "Obesity")))</f>
        <v>Obesity</v>
      </c>
      <c r="D706">
        <v>11.08</v>
      </c>
      <c r="E706" t="str">
        <f t="shared" ref="E706:E769" si="23">IF(D706&lt;5.7,"Normal",IF(D706&lt;6.4,"Prediabetes","Diabetes"))</f>
        <v>Diabetes</v>
      </c>
      <c r="F706" t="s">
        <v>30</v>
      </c>
      <c r="G706" t="s">
        <v>30</v>
      </c>
      <c r="H706" t="s">
        <v>30</v>
      </c>
      <c r="I706">
        <v>3</v>
      </c>
      <c r="J706" t="s">
        <v>30</v>
      </c>
    </row>
    <row r="707" spans="1:10" x14ac:dyDescent="0.25">
      <c r="A707" t="s">
        <v>4376</v>
      </c>
      <c r="B707">
        <v>37.85</v>
      </c>
      <c r="C707" t="str">
        <f t="shared" si="22"/>
        <v>Obesity</v>
      </c>
      <c r="D707">
        <v>11.01</v>
      </c>
      <c r="E707" t="str">
        <f t="shared" si="23"/>
        <v>Diabetes</v>
      </c>
      <c r="F707" t="s">
        <v>30</v>
      </c>
      <c r="G707" t="s">
        <v>30</v>
      </c>
      <c r="H707" t="s">
        <v>30</v>
      </c>
      <c r="I707">
        <v>0</v>
      </c>
      <c r="J707" t="s">
        <v>30</v>
      </c>
    </row>
    <row r="708" spans="1:10" x14ac:dyDescent="0.25">
      <c r="A708" t="s">
        <v>4377</v>
      </c>
      <c r="B708">
        <v>21.66</v>
      </c>
      <c r="C708" t="str">
        <f t="shared" si="22"/>
        <v>Health Weight</v>
      </c>
      <c r="D708">
        <v>4.37</v>
      </c>
      <c r="E708" t="str">
        <f t="shared" si="23"/>
        <v>Normal</v>
      </c>
      <c r="F708" t="s">
        <v>30</v>
      </c>
      <c r="G708" t="s">
        <v>31</v>
      </c>
      <c r="H708" t="s">
        <v>30</v>
      </c>
      <c r="I708">
        <v>1</v>
      </c>
      <c r="J708" t="s">
        <v>31</v>
      </c>
    </row>
    <row r="709" spans="1:10" x14ac:dyDescent="0.25">
      <c r="A709" t="s">
        <v>4378</v>
      </c>
      <c r="B709">
        <v>39.369999999999997</v>
      </c>
      <c r="C709" t="str">
        <f t="shared" si="22"/>
        <v>Obesity</v>
      </c>
      <c r="D709">
        <v>5.91</v>
      </c>
      <c r="E709" t="str">
        <f t="shared" si="23"/>
        <v>Prediabetes</v>
      </c>
      <c r="F709" t="s">
        <v>30</v>
      </c>
      <c r="G709" t="s">
        <v>30</v>
      </c>
      <c r="H709" t="s">
        <v>30</v>
      </c>
      <c r="I709">
        <v>2</v>
      </c>
      <c r="J709" t="s">
        <v>30</v>
      </c>
    </row>
    <row r="710" spans="1:10" x14ac:dyDescent="0.25">
      <c r="A710" t="s">
        <v>4379</v>
      </c>
      <c r="B710">
        <v>40.880000000000003</v>
      </c>
      <c r="C710" t="str">
        <f t="shared" si="22"/>
        <v>Obesity</v>
      </c>
      <c r="D710">
        <v>7.65</v>
      </c>
      <c r="E710" t="str">
        <f t="shared" si="23"/>
        <v>Diabetes</v>
      </c>
      <c r="F710" t="s">
        <v>30</v>
      </c>
      <c r="G710" t="s">
        <v>30</v>
      </c>
      <c r="H710" t="s">
        <v>30</v>
      </c>
      <c r="I710">
        <v>0</v>
      </c>
      <c r="J710" t="s">
        <v>30</v>
      </c>
    </row>
    <row r="711" spans="1:10" x14ac:dyDescent="0.25">
      <c r="A711" t="s">
        <v>4380</v>
      </c>
      <c r="B711">
        <v>26.22</v>
      </c>
      <c r="C711" t="str">
        <f t="shared" si="22"/>
        <v>Over Weight</v>
      </c>
      <c r="D711">
        <v>5.37</v>
      </c>
      <c r="E711" t="str">
        <f t="shared" si="23"/>
        <v>Normal</v>
      </c>
      <c r="F711" t="s">
        <v>31</v>
      </c>
      <c r="G711" t="s">
        <v>30</v>
      </c>
      <c r="H711" t="s">
        <v>30</v>
      </c>
      <c r="I711">
        <v>2</v>
      </c>
      <c r="J711" t="s">
        <v>30</v>
      </c>
    </row>
    <row r="712" spans="1:10" x14ac:dyDescent="0.25">
      <c r="A712" t="s">
        <v>4381</v>
      </c>
      <c r="B712">
        <v>25.08</v>
      </c>
      <c r="C712" t="str">
        <f t="shared" si="22"/>
        <v>Over Weight</v>
      </c>
      <c r="D712">
        <v>5.75</v>
      </c>
      <c r="E712" t="str">
        <f t="shared" si="23"/>
        <v>Prediabetes</v>
      </c>
      <c r="F712" t="s">
        <v>31</v>
      </c>
      <c r="G712" t="s">
        <v>30</v>
      </c>
      <c r="H712" t="s">
        <v>30</v>
      </c>
      <c r="I712">
        <v>2</v>
      </c>
      <c r="J712" t="s">
        <v>30</v>
      </c>
    </row>
    <row r="713" spans="1:10" x14ac:dyDescent="0.25">
      <c r="A713" t="s">
        <v>4382</v>
      </c>
      <c r="B713">
        <v>39.1</v>
      </c>
      <c r="C713" t="str">
        <f t="shared" si="22"/>
        <v>Obesity</v>
      </c>
      <c r="D713">
        <v>6.79</v>
      </c>
      <c r="E713" t="str">
        <f t="shared" si="23"/>
        <v>Diabetes</v>
      </c>
      <c r="F713" t="s">
        <v>31</v>
      </c>
      <c r="G713" t="s">
        <v>30</v>
      </c>
      <c r="H713" t="s">
        <v>30</v>
      </c>
      <c r="I713">
        <v>2</v>
      </c>
      <c r="J713" t="s">
        <v>30</v>
      </c>
    </row>
    <row r="714" spans="1:10" x14ac:dyDescent="0.25">
      <c r="A714" t="s">
        <v>4383</v>
      </c>
      <c r="B714">
        <v>37.905000000000001</v>
      </c>
      <c r="C714" t="str">
        <f t="shared" si="22"/>
        <v>Obesity</v>
      </c>
      <c r="D714">
        <v>7.03</v>
      </c>
      <c r="E714" t="str">
        <f t="shared" si="23"/>
        <v>Diabetes</v>
      </c>
      <c r="F714" t="s">
        <v>30</v>
      </c>
      <c r="G714" t="s">
        <v>30</v>
      </c>
      <c r="H714" t="s">
        <v>30</v>
      </c>
      <c r="I714">
        <v>3</v>
      </c>
      <c r="J714" t="s">
        <v>30</v>
      </c>
    </row>
    <row r="715" spans="1:10" x14ac:dyDescent="0.25">
      <c r="A715" t="s">
        <v>4384</v>
      </c>
      <c r="B715">
        <v>43.35</v>
      </c>
      <c r="C715" t="str">
        <f t="shared" si="22"/>
        <v>Obesity</v>
      </c>
      <c r="D715">
        <v>5.41</v>
      </c>
      <c r="E715" t="str">
        <f t="shared" si="23"/>
        <v>Normal</v>
      </c>
      <c r="F715" t="s">
        <v>31</v>
      </c>
      <c r="G715" t="s">
        <v>30</v>
      </c>
      <c r="H715" t="s">
        <v>31</v>
      </c>
      <c r="I715">
        <v>1</v>
      </c>
      <c r="J715" t="s">
        <v>30</v>
      </c>
    </row>
    <row r="716" spans="1:10" x14ac:dyDescent="0.25">
      <c r="A716" t="s">
        <v>4385</v>
      </c>
      <c r="B716">
        <v>36.15</v>
      </c>
      <c r="C716" t="str">
        <f t="shared" si="22"/>
        <v>Obesity</v>
      </c>
      <c r="D716">
        <v>8.0500000000000007</v>
      </c>
      <c r="E716" t="str">
        <f t="shared" si="23"/>
        <v>Diabetes</v>
      </c>
      <c r="F716" t="s">
        <v>30</v>
      </c>
      <c r="G716" t="s">
        <v>30</v>
      </c>
      <c r="H716" t="s">
        <v>30</v>
      </c>
      <c r="I716">
        <v>0</v>
      </c>
      <c r="J716" t="s">
        <v>30</v>
      </c>
    </row>
    <row r="717" spans="1:10" x14ac:dyDescent="0.25">
      <c r="A717" t="s">
        <v>4386</v>
      </c>
      <c r="B717">
        <v>44.98</v>
      </c>
      <c r="C717" t="str">
        <f t="shared" si="22"/>
        <v>Obesity</v>
      </c>
      <c r="D717">
        <v>5.94</v>
      </c>
      <c r="E717" t="str">
        <f t="shared" si="23"/>
        <v>Prediabetes</v>
      </c>
      <c r="F717" t="s">
        <v>30</v>
      </c>
      <c r="G717" t="s">
        <v>30</v>
      </c>
      <c r="H717" t="s">
        <v>30</v>
      </c>
      <c r="I717">
        <v>1</v>
      </c>
      <c r="J717" t="s">
        <v>30</v>
      </c>
    </row>
    <row r="718" spans="1:10" x14ac:dyDescent="0.25">
      <c r="A718" t="s">
        <v>4387</v>
      </c>
      <c r="B718">
        <v>38.28</v>
      </c>
      <c r="C718" t="str">
        <f t="shared" si="22"/>
        <v>Obesity</v>
      </c>
      <c r="D718">
        <v>5.51</v>
      </c>
      <c r="E718" t="str">
        <f t="shared" si="23"/>
        <v>Normal</v>
      </c>
      <c r="F718" t="s">
        <v>30</v>
      </c>
      <c r="G718" t="s">
        <v>31</v>
      </c>
      <c r="H718" t="s">
        <v>30</v>
      </c>
      <c r="I718">
        <v>1</v>
      </c>
      <c r="J718" t="s">
        <v>30</v>
      </c>
    </row>
    <row r="719" spans="1:10" x14ac:dyDescent="0.25">
      <c r="A719" t="s">
        <v>4388</v>
      </c>
      <c r="B719">
        <v>32.299999999999997</v>
      </c>
      <c r="C719" t="str">
        <f t="shared" si="22"/>
        <v>Obesity</v>
      </c>
      <c r="D719">
        <v>6.55</v>
      </c>
      <c r="E719" t="str">
        <f t="shared" si="23"/>
        <v>Diabetes</v>
      </c>
      <c r="F719" t="s">
        <v>31</v>
      </c>
      <c r="G719" t="s">
        <v>30</v>
      </c>
      <c r="H719" t="s">
        <v>30</v>
      </c>
      <c r="I719">
        <v>2</v>
      </c>
      <c r="J719" t="s">
        <v>30</v>
      </c>
    </row>
    <row r="720" spans="1:10" x14ac:dyDescent="0.25">
      <c r="A720" t="s">
        <v>4389</v>
      </c>
      <c r="B720">
        <v>39.51</v>
      </c>
      <c r="C720" t="str">
        <f t="shared" si="22"/>
        <v>Obesity</v>
      </c>
      <c r="D720">
        <v>5.79</v>
      </c>
      <c r="E720" t="str">
        <f t="shared" si="23"/>
        <v>Prediabetes</v>
      </c>
      <c r="F720" t="s">
        <v>31</v>
      </c>
      <c r="G720" t="s">
        <v>30</v>
      </c>
      <c r="H720" t="s">
        <v>30</v>
      </c>
      <c r="I720">
        <v>0</v>
      </c>
      <c r="J720" t="s">
        <v>30</v>
      </c>
    </row>
    <row r="721" spans="1:10" x14ac:dyDescent="0.25">
      <c r="A721" t="s">
        <v>4390</v>
      </c>
      <c r="B721">
        <v>50.46</v>
      </c>
      <c r="C721" t="str">
        <f t="shared" si="22"/>
        <v>Obesity</v>
      </c>
      <c r="D721">
        <v>4.5599999999999996</v>
      </c>
      <c r="E721" t="str">
        <f t="shared" si="23"/>
        <v>Normal</v>
      </c>
      <c r="F721" t="s">
        <v>30</v>
      </c>
      <c r="G721" t="s">
        <v>30</v>
      </c>
      <c r="H721" t="s">
        <v>30</v>
      </c>
      <c r="I721">
        <v>0</v>
      </c>
      <c r="J721" t="s">
        <v>30</v>
      </c>
    </row>
    <row r="722" spans="1:10" x14ac:dyDescent="0.25">
      <c r="A722" t="s">
        <v>4391</v>
      </c>
      <c r="B722">
        <v>31.73</v>
      </c>
      <c r="C722" t="str">
        <f t="shared" si="22"/>
        <v>Obesity</v>
      </c>
      <c r="D722">
        <v>7</v>
      </c>
      <c r="E722" t="str">
        <f t="shared" si="23"/>
        <v>Diabetes</v>
      </c>
      <c r="F722" t="s">
        <v>30</v>
      </c>
      <c r="G722" t="s">
        <v>30</v>
      </c>
      <c r="H722" t="s">
        <v>30</v>
      </c>
      <c r="I722">
        <v>0</v>
      </c>
      <c r="J722" t="s">
        <v>30</v>
      </c>
    </row>
    <row r="723" spans="1:10" x14ac:dyDescent="0.25">
      <c r="A723" t="s">
        <v>4392</v>
      </c>
      <c r="B723">
        <v>32.1</v>
      </c>
      <c r="C723" t="str">
        <f t="shared" si="22"/>
        <v>Obesity</v>
      </c>
      <c r="D723">
        <v>6.57</v>
      </c>
      <c r="E723" t="str">
        <f t="shared" si="23"/>
        <v>Diabetes</v>
      </c>
      <c r="F723" t="s">
        <v>31</v>
      </c>
      <c r="G723" t="s">
        <v>30</v>
      </c>
      <c r="H723" t="s">
        <v>31</v>
      </c>
      <c r="I723">
        <v>1</v>
      </c>
      <c r="J723" t="s">
        <v>30</v>
      </c>
    </row>
    <row r="724" spans="1:10" x14ac:dyDescent="0.25">
      <c r="A724" t="s">
        <v>4393</v>
      </c>
      <c r="B724">
        <v>27.83</v>
      </c>
      <c r="C724" t="str">
        <f t="shared" si="22"/>
        <v>Over Weight</v>
      </c>
      <c r="D724">
        <v>11.61</v>
      </c>
      <c r="E724" t="str">
        <f t="shared" si="23"/>
        <v>Diabetes</v>
      </c>
      <c r="F724" t="s">
        <v>31</v>
      </c>
      <c r="G724" t="s">
        <v>30</v>
      </c>
      <c r="H724" t="s">
        <v>31</v>
      </c>
      <c r="I724">
        <v>1</v>
      </c>
      <c r="J724" t="s">
        <v>30</v>
      </c>
    </row>
    <row r="725" spans="1:10" x14ac:dyDescent="0.25">
      <c r="A725" t="s">
        <v>4394</v>
      </c>
      <c r="B725">
        <v>27.72</v>
      </c>
      <c r="C725" t="str">
        <f t="shared" si="22"/>
        <v>Over Weight</v>
      </c>
      <c r="D725">
        <v>8.16</v>
      </c>
      <c r="E725" t="str">
        <f t="shared" si="23"/>
        <v>Diabetes</v>
      </c>
      <c r="F725" t="s">
        <v>31</v>
      </c>
      <c r="G725" t="s">
        <v>30</v>
      </c>
      <c r="H725" t="s">
        <v>31</v>
      </c>
      <c r="I725">
        <v>1</v>
      </c>
      <c r="J725" t="s">
        <v>30</v>
      </c>
    </row>
    <row r="726" spans="1:10" x14ac:dyDescent="0.25">
      <c r="A726" t="s">
        <v>4395</v>
      </c>
      <c r="B726">
        <v>36.765000000000001</v>
      </c>
      <c r="C726" t="str">
        <f t="shared" si="22"/>
        <v>Obesity</v>
      </c>
      <c r="D726">
        <v>4.4800000000000004</v>
      </c>
      <c r="E726" t="str">
        <f t="shared" si="23"/>
        <v>Normal</v>
      </c>
      <c r="F726" t="s">
        <v>31</v>
      </c>
      <c r="G726" t="s">
        <v>30</v>
      </c>
      <c r="H726" t="s">
        <v>30</v>
      </c>
      <c r="I726">
        <v>2</v>
      </c>
      <c r="J726" t="s">
        <v>30</v>
      </c>
    </row>
    <row r="727" spans="1:10" x14ac:dyDescent="0.25">
      <c r="A727" t="s">
        <v>4396</v>
      </c>
      <c r="B727">
        <v>48.36</v>
      </c>
      <c r="C727" t="str">
        <f t="shared" si="22"/>
        <v>Obesity</v>
      </c>
      <c r="D727">
        <v>4.08</v>
      </c>
      <c r="E727" t="str">
        <f t="shared" si="23"/>
        <v>Normal</v>
      </c>
      <c r="F727" t="s">
        <v>30</v>
      </c>
      <c r="G727" t="s">
        <v>30</v>
      </c>
      <c r="H727" t="s">
        <v>30</v>
      </c>
      <c r="I727">
        <v>0</v>
      </c>
      <c r="J727" t="s">
        <v>30</v>
      </c>
    </row>
    <row r="728" spans="1:10" x14ac:dyDescent="0.25">
      <c r="A728" t="s">
        <v>4397</v>
      </c>
      <c r="B728">
        <v>31.445</v>
      </c>
      <c r="C728" t="str">
        <f t="shared" si="22"/>
        <v>Obesity</v>
      </c>
      <c r="D728">
        <v>4.4000000000000004</v>
      </c>
      <c r="E728" t="str">
        <f t="shared" si="23"/>
        <v>Normal</v>
      </c>
      <c r="F728" t="s">
        <v>31</v>
      </c>
      <c r="G728" t="s">
        <v>30</v>
      </c>
      <c r="H728" t="s">
        <v>30</v>
      </c>
      <c r="I728">
        <v>2</v>
      </c>
      <c r="J728" t="s">
        <v>30</v>
      </c>
    </row>
    <row r="729" spans="1:10" x14ac:dyDescent="0.25">
      <c r="A729" t="s">
        <v>4398</v>
      </c>
      <c r="B729">
        <v>27.55</v>
      </c>
      <c r="C729" t="str">
        <f t="shared" si="22"/>
        <v>Over Weight</v>
      </c>
      <c r="D729">
        <v>9.02</v>
      </c>
      <c r="E729" t="str">
        <f t="shared" si="23"/>
        <v>Diabetes</v>
      </c>
      <c r="F729" t="s">
        <v>30</v>
      </c>
      <c r="G729" t="s">
        <v>30</v>
      </c>
      <c r="H729" t="s">
        <v>30</v>
      </c>
      <c r="I729">
        <v>0</v>
      </c>
      <c r="J729" t="s">
        <v>30</v>
      </c>
    </row>
    <row r="730" spans="1:10" x14ac:dyDescent="0.25">
      <c r="A730" t="s">
        <v>4399</v>
      </c>
      <c r="B730">
        <v>33.11</v>
      </c>
      <c r="C730" t="str">
        <f t="shared" si="22"/>
        <v>Obesity</v>
      </c>
      <c r="D730">
        <v>8.06</v>
      </c>
      <c r="E730" t="str">
        <f t="shared" si="23"/>
        <v>Diabetes</v>
      </c>
      <c r="F730" t="s">
        <v>30</v>
      </c>
      <c r="G730" t="s">
        <v>30</v>
      </c>
      <c r="H730" t="s">
        <v>30</v>
      </c>
      <c r="I730">
        <v>0</v>
      </c>
      <c r="J730" t="s">
        <v>30</v>
      </c>
    </row>
    <row r="731" spans="1:10" x14ac:dyDescent="0.25">
      <c r="A731" t="s">
        <v>4400</v>
      </c>
      <c r="B731">
        <v>36.85</v>
      </c>
      <c r="C731" t="str">
        <f t="shared" si="22"/>
        <v>Obesity</v>
      </c>
      <c r="D731">
        <v>6.21</v>
      </c>
      <c r="E731" t="str">
        <f t="shared" si="23"/>
        <v>Prediabetes</v>
      </c>
      <c r="F731" t="s">
        <v>31</v>
      </c>
      <c r="G731" t="s">
        <v>30</v>
      </c>
      <c r="H731" t="s">
        <v>30</v>
      </c>
      <c r="I731">
        <v>2</v>
      </c>
      <c r="J731" t="s">
        <v>30</v>
      </c>
    </row>
    <row r="732" spans="1:10" x14ac:dyDescent="0.25">
      <c r="A732" t="s">
        <v>4401</v>
      </c>
      <c r="B732">
        <v>36.299999999999997</v>
      </c>
      <c r="C732" t="str">
        <f t="shared" si="22"/>
        <v>Obesity</v>
      </c>
      <c r="D732">
        <v>5.79</v>
      </c>
      <c r="E732" t="str">
        <f t="shared" si="23"/>
        <v>Prediabetes</v>
      </c>
      <c r="F732" t="s">
        <v>31</v>
      </c>
      <c r="G732" t="s">
        <v>30</v>
      </c>
      <c r="H732" t="s">
        <v>30</v>
      </c>
      <c r="I732">
        <v>2</v>
      </c>
      <c r="J732" t="s">
        <v>30</v>
      </c>
    </row>
    <row r="733" spans="1:10" x14ac:dyDescent="0.25">
      <c r="A733" t="s">
        <v>4402</v>
      </c>
      <c r="B733">
        <v>45.34</v>
      </c>
      <c r="C733" t="str">
        <f t="shared" si="22"/>
        <v>Obesity</v>
      </c>
      <c r="D733">
        <v>5.69</v>
      </c>
      <c r="E733" t="str">
        <f t="shared" si="23"/>
        <v>Normal</v>
      </c>
      <c r="F733" t="s">
        <v>31</v>
      </c>
      <c r="G733" t="s">
        <v>30</v>
      </c>
      <c r="H733" t="s">
        <v>30</v>
      </c>
      <c r="I733">
        <v>0</v>
      </c>
      <c r="J733" t="s">
        <v>30</v>
      </c>
    </row>
    <row r="734" spans="1:10" x14ac:dyDescent="0.25">
      <c r="A734" t="s">
        <v>4403</v>
      </c>
      <c r="B734">
        <v>31.8</v>
      </c>
      <c r="C734" t="str">
        <f t="shared" si="22"/>
        <v>Obesity</v>
      </c>
      <c r="D734">
        <v>5.36</v>
      </c>
      <c r="E734" t="str">
        <f t="shared" si="23"/>
        <v>Normal</v>
      </c>
      <c r="F734" t="s">
        <v>31</v>
      </c>
      <c r="G734" t="s">
        <v>30</v>
      </c>
      <c r="H734" t="s">
        <v>30</v>
      </c>
      <c r="I734">
        <v>2</v>
      </c>
      <c r="J734" t="s">
        <v>30</v>
      </c>
    </row>
    <row r="735" spans="1:10" x14ac:dyDescent="0.25">
      <c r="A735" t="s">
        <v>4404</v>
      </c>
      <c r="B735">
        <v>41.02</v>
      </c>
      <c r="C735" t="str">
        <f t="shared" si="22"/>
        <v>Obesity</v>
      </c>
      <c r="D735">
        <v>11.37</v>
      </c>
      <c r="E735" t="str">
        <f t="shared" si="23"/>
        <v>Diabetes</v>
      </c>
      <c r="F735" t="s">
        <v>30</v>
      </c>
      <c r="G735" t="s">
        <v>30</v>
      </c>
      <c r="H735" t="s">
        <v>30</v>
      </c>
      <c r="I735">
        <v>0</v>
      </c>
      <c r="J735" t="s">
        <v>30</v>
      </c>
    </row>
    <row r="736" spans="1:10" x14ac:dyDescent="0.25">
      <c r="A736" t="s">
        <v>4405</v>
      </c>
      <c r="B736">
        <v>32.68</v>
      </c>
      <c r="C736" t="str">
        <f t="shared" si="22"/>
        <v>Obesity</v>
      </c>
      <c r="D736">
        <v>11.87</v>
      </c>
      <c r="E736" t="str">
        <f t="shared" si="23"/>
        <v>Diabetes</v>
      </c>
      <c r="F736" t="s">
        <v>30</v>
      </c>
      <c r="G736" t="s">
        <v>30</v>
      </c>
      <c r="H736" t="s">
        <v>30</v>
      </c>
      <c r="I736">
        <v>0</v>
      </c>
      <c r="J736" t="s">
        <v>30</v>
      </c>
    </row>
    <row r="737" spans="1:10" x14ac:dyDescent="0.25">
      <c r="A737" t="s">
        <v>4406</v>
      </c>
      <c r="B737">
        <v>21.7</v>
      </c>
      <c r="C737" t="str">
        <f t="shared" si="22"/>
        <v>Health Weight</v>
      </c>
      <c r="D737">
        <v>4.9000000000000004</v>
      </c>
      <c r="E737" t="str">
        <f t="shared" si="23"/>
        <v>Normal</v>
      </c>
      <c r="F737" t="s">
        <v>30</v>
      </c>
      <c r="G737" t="s">
        <v>30</v>
      </c>
      <c r="H737" t="s">
        <v>31</v>
      </c>
      <c r="I737">
        <v>1</v>
      </c>
      <c r="J737" t="s">
        <v>31</v>
      </c>
    </row>
    <row r="738" spans="1:10" x14ac:dyDescent="0.25">
      <c r="A738" t="s">
        <v>4407</v>
      </c>
      <c r="B738">
        <v>40.479999999999997</v>
      </c>
      <c r="C738" t="str">
        <f t="shared" si="22"/>
        <v>Obesity</v>
      </c>
      <c r="D738">
        <v>6.7</v>
      </c>
      <c r="E738" t="str">
        <f t="shared" si="23"/>
        <v>Diabetes</v>
      </c>
      <c r="F738" t="s">
        <v>30</v>
      </c>
      <c r="G738" t="s">
        <v>30</v>
      </c>
      <c r="H738" t="s">
        <v>30</v>
      </c>
      <c r="I738">
        <v>3</v>
      </c>
      <c r="J738" t="s">
        <v>30</v>
      </c>
    </row>
    <row r="739" spans="1:10" x14ac:dyDescent="0.25">
      <c r="A739" t="s">
        <v>4408</v>
      </c>
      <c r="B739">
        <v>34.5</v>
      </c>
      <c r="C739" t="str">
        <f t="shared" si="22"/>
        <v>Obesity</v>
      </c>
      <c r="D739">
        <v>10.3</v>
      </c>
      <c r="E739" t="str">
        <f t="shared" si="23"/>
        <v>Diabetes</v>
      </c>
      <c r="F739" t="s">
        <v>30</v>
      </c>
      <c r="G739" t="s">
        <v>30</v>
      </c>
      <c r="H739" t="s">
        <v>30</v>
      </c>
      <c r="I739">
        <v>3</v>
      </c>
      <c r="J739" t="s">
        <v>30</v>
      </c>
    </row>
    <row r="740" spans="1:10" x14ac:dyDescent="0.25">
      <c r="A740" t="s">
        <v>4409</v>
      </c>
      <c r="B740">
        <v>45.9</v>
      </c>
      <c r="C740" t="str">
        <f t="shared" si="22"/>
        <v>Obesity</v>
      </c>
      <c r="D740">
        <v>11.14</v>
      </c>
      <c r="E740" t="str">
        <f t="shared" si="23"/>
        <v>Diabetes</v>
      </c>
      <c r="F740" t="s">
        <v>31</v>
      </c>
      <c r="G740" t="s">
        <v>30</v>
      </c>
      <c r="H740" t="s">
        <v>30</v>
      </c>
      <c r="I740">
        <v>1</v>
      </c>
      <c r="J740" t="s">
        <v>30</v>
      </c>
    </row>
    <row r="741" spans="1:10" x14ac:dyDescent="0.25">
      <c r="A741" t="s">
        <v>4410</v>
      </c>
      <c r="B741">
        <v>33.479999999999997</v>
      </c>
      <c r="C741" t="str">
        <f t="shared" si="22"/>
        <v>Obesity</v>
      </c>
      <c r="D741">
        <v>4.74</v>
      </c>
      <c r="E741" t="str">
        <f t="shared" si="23"/>
        <v>Normal</v>
      </c>
      <c r="F741" t="s">
        <v>31</v>
      </c>
      <c r="G741" t="s">
        <v>30</v>
      </c>
      <c r="H741" t="s">
        <v>30</v>
      </c>
      <c r="I741">
        <v>2</v>
      </c>
      <c r="J741" t="s">
        <v>30</v>
      </c>
    </row>
    <row r="742" spans="1:10" x14ac:dyDescent="0.25">
      <c r="A742" t="s">
        <v>4411</v>
      </c>
      <c r="B742">
        <v>28.31</v>
      </c>
      <c r="C742" t="str">
        <f t="shared" si="22"/>
        <v>Over Weight</v>
      </c>
      <c r="D742">
        <v>5.96</v>
      </c>
      <c r="E742" t="str">
        <f t="shared" si="23"/>
        <v>Prediabetes</v>
      </c>
      <c r="F742" t="s">
        <v>31</v>
      </c>
      <c r="G742" t="s">
        <v>30</v>
      </c>
      <c r="H742" t="s">
        <v>30</v>
      </c>
      <c r="I742">
        <v>2</v>
      </c>
      <c r="J742" t="s">
        <v>30</v>
      </c>
    </row>
    <row r="743" spans="1:10" x14ac:dyDescent="0.25">
      <c r="A743" t="s">
        <v>4412</v>
      </c>
      <c r="B743">
        <v>21.565000000000001</v>
      </c>
      <c r="C743" t="str">
        <f t="shared" si="22"/>
        <v>Health Weight</v>
      </c>
      <c r="D743">
        <v>4.95</v>
      </c>
      <c r="E743" t="str">
        <f t="shared" si="23"/>
        <v>Normal</v>
      </c>
      <c r="F743" t="s">
        <v>30</v>
      </c>
      <c r="G743" t="s">
        <v>31</v>
      </c>
      <c r="H743" t="s">
        <v>30</v>
      </c>
      <c r="I743">
        <v>1</v>
      </c>
      <c r="J743" t="s">
        <v>31</v>
      </c>
    </row>
    <row r="744" spans="1:10" x14ac:dyDescent="0.25">
      <c r="A744" t="s">
        <v>4413</v>
      </c>
      <c r="B744">
        <v>35.590000000000003</v>
      </c>
      <c r="C744" t="str">
        <f t="shared" si="22"/>
        <v>Obesity</v>
      </c>
      <c r="D744">
        <v>5.21</v>
      </c>
      <c r="E744" t="str">
        <f t="shared" si="23"/>
        <v>Normal</v>
      </c>
      <c r="F744" t="s">
        <v>31</v>
      </c>
      <c r="G744" t="s">
        <v>30</v>
      </c>
      <c r="H744" t="s">
        <v>31</v>
      </c>
      <c r="I744">
        <v>1</v>
      </c>
      <c r="J744" t="s">
        <v>30</v>
      </c>
    </row>
    <row r="745" spans="1:10" x14ac:dyDescent="0.25">
      <c r="A745" t="s">
        <v>4414</v>
      </c>
      <c r="B745">
        <v>43.44</v>
      </c>
      <c r="C745" t="str">
        <f t="shared" si="22"/>
        <v>Obesity</v>
      </c>
      <c r="D745">
        <v>4.8600000000000003</v>
      </c>
      <c r="E745" t="str">
        <f t="shared" si="23"/>
        <v>Normal</v>
      </c>
      <c r="F745" t="s">
        <v>31</v>
      </c>
      <c r="G745" t="s">
        <v>30</v>
      </c>
      <c r="H745" t="s">
        <v>30</v>
      </c>
      <c r="I745">
        <v>0</v>
      </c>
      <c r="J745" t="s">
        <v>30</v>
      </c>
    </row>
    <row r="746" spans="1:10" x14ac:dyDescent="0.25">
      <c r="A746" t="s">
        <v>4415</v>
      </c>
      <c r="B746">
        <v>21.754999999999999</v>
      </c>
      <c r="C746" t="str">
        <f t="shared" si="22"/>
        <v>Health Weight</v>
      </c>
      <c r="D746">
        <v>7.79</v>
      </c>
      <c r="E746" t="str">
        <f t="shared" si="23"/>
        <v>Diabetes</v>
      </c>
      <c r="F746" t="s">
        <v>31</v>
      </c>
      <c r="G746" t="s">
        <v>30</v>
      </c>
      <c r="H746" t="s">
        <v>30</v>
      </c>
      <c r="I746">
        <v>0</v>
      </c>
      <c r="J746" t="s">
        <v>30</v>
      </c>
    </row>
    <row r="747" spans="1:10" x14ac:dyDescent="0.25">
      <c r="A747" t="s">
        <v>4416</v>
      </c>
      <c r="B747">
        <v>44.55</v>
      </c>
      <c r="C747" t="str">
        <f t="shared" si="22"/>
        <v>Obesity</v>
      </c>
      <c r="D747">
        <v>7.12</v>
      </c>
      <c r="E747" t="str">
        <f t="shared" si="23"/>
        <v>Diabetes</v>
      </c>
      <c r="F747" t="s">
        <v>31</v>
      </c>
      <c r="G747" t="s">
        <v>30</v>
      </c>
      <c r="H747" t="s">
        <v>30</v>
      </c>
      <c r="I747">
        <v>1</v>
      </c>
      <c r="J747" t="s">
        <v>30</v>
      </c>
    </row>
    <row r="748" spans="1:10" x14ac:dyDescent="0.25">
      <c r="A748" t="s">
        <v>4417</v>
      </c>
      <c r="B748">
        <v>43.32</v>
      </c>
      <c r="C748" t="str">
        <f t="shared" si="22"/>
        <v>Obesity</v>
      </c>
      <c r="D748">
        <v>4.67</v>
      </c>
      <c r="E748" t="str">
        <f t="shared" si="23"/>
        <v>Normal</v>
      </c>
      <c r="F748" t="s">
        <v>31</v>
      </c>
      <c r="G748" t="s">
        <v>30</v>
      </c>
      <c r="H748" t="s">
        <v>30</v>
      </c>
      <c r="I748">
        <v>0</v>
      </c>
      <c r="J748" t="s">
        <v>30</v>
      </c>
    </row>
    <row r="749" spans="1:10" x14ac:dyDescent="0.25">
      <c r="A749" t="s">
        <v>4418</v>
      </c>
      <c r="B749">
        <v>31.23</v>
      </c>
      <c r="C749" t="str">
        <f t="shared" si="22"/>
        <v>Obesity</v>
      </c>
      <c r="D749">
        <v>9.1199999999999992</v>
      </c>
      <c r="E749" t="str">
        <f t="shared" si="23"/>
        <v>Diabetes</v>
      </c>
      <c r="F749" t="s">
        <v>31</v>
      </c>
      <c r="G749" t="s">
        <v>30</v>
      </c>
      <c r="H749" t="s">
        <v>31</v>
      </c>
      <c r="I749">
        <v>1</v>
      </c>
      <c r="J749" t="s">
        <v>30</v>
      </c>
    </row>
    <row r="750" spans="1:10" x14ac:dyDescent="0.25">
      <c r="A750" t="s">
        <v>4419</v>
      </c>
      <c r="B750">
        <v>42.81</v>
      </c>
      <c r="C750" t="str">
        <f t="shared" si="22"/>
        <v>Obesity</v>
      </c>
      <c r="D750">
        <v>4.1500000000000004</v>
      </c>
      <c r="E750" t="str">
        <f t="shared" si="23"/>
        <v>Normal</v>
      </c>
      <c r="F750" t="s">
        <v>30</v>
      </c>
      <c r="G750" t="s">
        <v>30</v>
      </c>
      <c r="H750" t="s">
        <v>30</v>
      </c>
      <c r="I750">
        <v>1</v>
      </c>
      <c r="J750" t="s">
        <v>30</v>
      </c>
    </row>
    <row r="751" spans="1:10" x14ac:dyDescent="0.25">
      <c r="A751" t="s">
        <v>4420</v>
      </c>
      <c r="B751">
        <v>35.909999999999997</v>
      </c>
      <c r="C751" t="str">
        <f t="shared" si="22"/>
        <v>Obesity</v>
      </c>
      <c r="D751">
        <v>6.72</v>
      </c>
      <c r="E751" t="str">
        <f t="shared" si="23"/>
        <v>Diabetes</v>
      </c>
      <c r="F751" t="s">
        <v>31</v>
      </c>
      <c r="G751" t="s">
        <v>30</v>
      </c>
      <c r="H751" t="s">
        <v>30</v>
      </c>
      <c r="I751">
        <v>2</v>
      </c>
      <c r="J751" t="s">
        <v>30</v>
      </c>
    </row>
    <row r="752" spans="1:10" x14ac:dyDescent="0.25">
      <c r="A752" t="s">
        <v>4421</v>
      </c>
      <c r="B752">
        <v>36.65</v>
      </c>
      <c r="C752" t="str">
        <f t="shared" si="22"/>
        <v>Obesity</v>
      </c>
      <c r="D752">
        <v>5.01</v>
      </c>
      <c r="E752" t="str">
        <f t="shared" si="23"/>
        <v>Normal</v>
      </c>
      <c r="F752" t="s">
        <v>31</v>
      </c>
      <c r="G752" t="s">
        <v>30</v>
      </c>
      <c r="H752" t="s">
        <v>31</v>
      </c>
      <c r="I752">
        <v>1</v>
      </c>
      <c r="J752" t="s">
        <v>30</v>
      </c>
    </row>
    <row r="753" spans="1:10" x14ac:dyDescent="0.25">
      <c r="A753" t="s">
        <v>4422</v>
      </c>
      <c r="B753">
        <v>22.04</v>
      </c>
      <c r="C753" t="str">
        <f t="shared" si="22"/>
        <v>Health Weight</v>
      </c>
      <c r="D753">
        <v>10.9</v>
      </c>
      <c r="E753" t="str">
        <f t="shared" si="23"/>
        <v>Diabetes</v>
      </c>
      <c r="F753" t="s">
        <v>31</v>
      </c>
      <c r="G753" t="s">
        <v>30</v>
      </c>
      <c r="H753" t="s">
        <v>30</v>
      </c>
      <c r="I753">
        <v>2</v>
      </c>
      <c r="J753" t="s">
        <v>30</v>
      </c>
    </row>
    <row r="754" spans="1:10" x14ac:dyDescent="0.25">
      <c r="A754" t="s">
        <v>4423</v>
      </c>
      <c r="B754">
        <v>31.824999999999999</v>
      </c>
      <c r="C754" t="str">
        <f t="shared" si="22"/>
        <v>Obesity</v>
      </c>
      <c r="D754">
        <v>5.52</v>
      </c>
      <c r="E754" t="str">
        <f t="shared" si="23"/>
        <v>Normal</v>
      </c>
      <c r="F754" t="s">
        <v>31</v>
      </c>
      <c r="G754" t="s">
        <v>30</v>
      </c>
      <c r="H754" t="s">
        <v>30</v>
      </c>
      <c r="I754">
        <v>1</v>
      </c>
      <c r="J754" t="s">
        <v>30</v>
      </c>
    </row>
    <row r="755" spans="1:10" x14ac:dyDescent="0.25">
      <c r="A755" t="s">
        <v>4424</v>
      </c>
      <c r="B755">
        <v>53.58</v>
      </c>
      <c r="C755" t="str">
        <f t="shared" si="22"/>
        <v>Obesity</v>
      </c>
      <c r="D755">
        <v>4.55</v>
      </c>
      <c r="E755" t="str">
        <f t="shared" si="23"/>
        <v>Normal</v>
      </c>
      <c r="F755" t="s">
        <v>30</v>
      </c>
      <c r="G755" t="s">
        <v>30</v>
      </c>
      <c r="H755" t="s">
        <v>30</v>
      </c>
      <c r="I755">
        <v>1</v>
      </c>
      <c r="J755" t="s">
        <v>30</v>
      </c>
    </row>
    <row r="756" spans="1:10" x14ac:dyDescent="0.25">
      <c r="A756" t="s">
        <v>4425</v>
      </c>
      <c r="B756">
        <v>34.299999999999997</v>
      </c>
      <c r="C756" t="str">
        <f t="shared" si="22"/>
        <v>Obesity</v>
      </c>
      <c r="D756">
        <v>11.76</v>
      </c>
      <c r="E756" t="str">
        <f t="shared" si="23"/>
        <v>Diabetes</v>
      </c>
      <c r="F756" t="s">
        <v>30</v>
      </c>
      <c r="G756" t="s">
        <v>30</v>
      </c>
      <c r="H756" t="s">
        <v>30</v>
      </c>
      <c r="I756">
        <v>0</v>
      </c>
      <c r="J756" t="s">
        <v>30</v>
      </c>
    </row>
    <row r="757" spans="1:10" x14ac:dyDescent="0.25">
      <c r="A757" t="s">
        <v>4427</v>
      </c>
      <c r="B757">
        <v>32.11</v>
      </c>
      <c r="C757" t="str">
        <f t="shared" si="22"/>
        <v>Obesity</v>
      </c>
      <c r="D757">
        <v>7.06</v>
      </c>
      <c r="E757" t="str">
        <f t="shared" si="23"/>
        <v>Diabetes</v>
      </c>
      <c r="F757" t="s">
        <v>30</v>
      </c>
      <c r="G757" t="s">
        <v>30</v>
      </c>
      <c r="H757" t="s">
        <v>30</v>
      </c>
      <c r="I757">
        <v>0</v>
      </c>
      <c r="J757" t="s">
        <v>30</v>
      </c>
    </row>
    <row r="758" spans="1:10" x14ac:dyDescent="0.25">
      <c r="A758" t="s">
        <v>4428</v>
      </c>
      <c r="B758">
        <v>31.78</v>
      </c>
      <c r="C758" t="str">
        <f t="shared" si="22"/>
        <v>Obesity</v>
      </c>
      <c r="D758">
        <v>11.35</v>
      </c>
      <c r="E758" t="str">
        <f t="shared" si="23"/>
        <v>Diabetes</v>
      </c>
      <c r="F758" t="s">
        <v>31</v>
      </c>
      <c r="G758" t="s">
        <v>30</v>
      </c>
      <c r="H758" t="s">
        <v>31</v>
      </c>
      <c r="I758">
        <v>1</v>
      </c>
      <c r="J758" t="s">
        <v>30</v>
      </c>
    </row>
    <row r="759" spans="1:10" x14ac:dyDescent="0.25">
      <c r="A759" t="s">
        <v>4429</v>
      </c>
      <c r="B759">
        <v>46.89</v>
      </c>
      <c r="C759" t="str">
        <f t="shared" si="22"/>
        <v>Obesity</v>
      </c>
      <c r="D759">
        <v>5.52</v>
      </c>
      <c r="E759" t="str">
        <f t="shared" si="23"/>
        <v>Normal</v>
      </c>
      <c r="F759" t="s">
        <v>30</v>
      </c>
      <c r="G759" t="s">
        <v>30</v>
      </c>
      <c r="H759" t="s">
        <v>30</v>
      </c>
      <c r="I759">
        <v>0</v>
      </c>
      <c r="J759" t="s">
        <v>30</v>
      </c>
    </row>
    <row r="760" spans="1:10" x14ac:dyDescent="0.25">
      <c r="A760" t="s">
        <v>4430</v>
      </c>
      <c r="B760">
        <v>39.35</v>
      </c>
      <c r="C760" t="str">
        <f t="shared" si="22"/>
        <v>Obesity</v>
      </c>
      <c r="D760">
        <v>7.86</v>
      </c>
      <c r="E760" t="str">
        <f t="shared" si="23"/>
        <v>Diabetes</v>
      </c>
      <c r="F760" t="s">
        <v>31</v>
      </c>
      <c r="G760" t="s">
        <v>30</v>
      </c>
      <c r="H760" t="s">
        <v>30</v>
      </c>
      <c r="I760">
        <v>1</v>
      </c>
      <c r="J760" t="s">
        <v>30</v>
      </c>
    </row>
    <row r="761" spans="1:10" x14ac:dyDescent="0.25">
      <c r="A761" t="s">
        <v>4431</v>
      </c>
      <c r="B761">
        <v>39.200000000000003</v>
      </c>
      <c r="C761" t="str">
        <f t="shared" si="22"/>
        <v>Obesity</v>
      </c>
      <c r="D761">
        <v>11.38</v>
      </c>
      <c r="E761" t="str">
        <f t="shared" si="23"/>
        <v>Diabetes</v>
      </c>
      <c r="F761" t="s">
        <v>30</v>
      </c>
      <c r="G761" t="s">
        <v>30</v>
      </c>
      <c r="H761" t="s">
        <v>30</v>
      </c>
      <c r="I761">
        <v>0</v>
      </c>
      <c r="J761" t="s">
        <v>30</v>
      </c>
    </row>
    <row r="762" spans="1:10" x14ac:dyDescent="0.25">
      <c r="A762" t="s">
        <v>4432</v>
      </c>
      <c r="B762">
        <v>39.159999999999997</v>
      </c>
      <c r="C762" t="str">
        <f t="shared" si="22"/>
        <v>Obesity</v>
      </c>
      <c r="D762">
        <v>10.48</v>
      </c>
      <c r="E762" t="str">
        <f t="shared" si="23"/>
        <v>Diabetes</v>
      </c>
      <c r="F762" t="s">
        <v>30</v>
      </c>
      <c r="G762" t="s">
        <v>30</v>
      </c>
      <c r="H762" t="s">
        <v>30</v>
      </c>
      <c r="I762">
        <v>0</v>
      </c>
      <c r="J762" t="s">
        <v>30</v>
      </c>
    </row>
    <row r="763" spans="1:10" x14ac:dyDescent="0.25">
      <c r="A763" t="s">
        <v>4433</v>
      </c>
      <c r="B763">
        <v>44.1</v>
      </c>
      <c r="C763" t="str">
        <f t="shared" si="22"/>
        <v>Obesity</v>
      </c>
      <c r="D763">
        <v>5.04</v>
      </c>
      <c r="E763" t="str">
        <f t="shared" si="23"/>
        <v>Normal</v>
      </c>
      <c r="F763" t="s">
        <v>31</v>
      </c>
      <c r="G763" t="s">
        <v>30</v>
      </c>
      <c r="H763" t="s">
        <v>30</v>
      </c>
      <c r="I763">
        <v>0</v>
      </c>
      <c r="J763" t="s">
        <v>30</v>
      </c>
    </row>
    <row r="764" spans="1:10" x14ac:dyDescent="0.25">
      <c r="A764" t="s">
        <v>4434</v>
      </c>
      <c r="B764">
        <v>33.200000000000003</v>
      </c>
      <c r="C764" t="str">
        <f t="shared" si="22"/>
        <v>Obesity</v>
      </c>
      <c r="D764">
        <v>9.06</v>
      </c>
      <c r="E764" t="str">
        <f t="shared" si="23"/>
        <v>Diabetes</v>
      </c>
      <c r="F764" t="s">
        <v>30</v>
      </c>
      <c r="G764" t="s">
        <v>30</v>
      </c>
      <c r="H764" t="s">
        <v>30</v>
      </c>
      <c r="I764">
        <v>0</v>
      </c>
      <c r="J764" t="s">
        <v>30</v>
      </c>
    </row>
    <row r="765" spans="1:10" x14ac:dyDescent="0.25">
      <c r="A765" t="s">
        <v>4435</v>
      </c>
      <c r="B765">
        <v>29.92</v>
      </c>
      <c r="C765" t="str">
        <f t="shared" si="22"/>
        <v>Obesity</v>
      </c>
      <c r="D765">
        <v>11.07</v>
      </c>
      <c r="E765" t="str">
        <f t="shared" si="23"/>
        <v>Diabetes</v>
      </c>
      <c r="F765" t="s">
        <v>30</v>
      </c>
      <c r="G765" t="s">
        <v>30</v>
      </c>
      <c r="H765" t="s">
        <v>30</v>
      </c>
      <c r="I765">
        <v>0</v>
      </c>
      <c r="J765" t="s">
        <v>30</v>
      </c>
    </row>
    <row r="766" spans="1:10" x14ac:dyDescent="0.25">
      <c r="A766" t="s">
        <v>4436</v>
      </c>
      <c r="B766">
        <v>25</v>
      </c>
      <c r="C766" t="str">
        <f t="shared" si="22"/>
        <v>Over Weight</v>
      </c>
      <c r="D766">
        <v>10.45</v>
      </c>
      <c r="E766" t="str">
        <f t="shared" si="23"/>
        <v>Diabetes</v>
      </c>
      <c r="F766" t="s">
        <v>30</v>
      </c>
      <c r="G766" t="s">
        <v>30</v>
      </c>
      <c r="H766" t="s">
        <v>30</v>
      </c>
      <c r="I766">
        <v>0</v>
      </c>
      <c r="J766" t="s">
        <v>30</v>
      </c>
    </row>
    <row r="767" spans="1:10" x14ac:dyDescent="0.25">
      <c r="A767" t="s">
        <v>4437</v>
      </c>
      <c r="B767">
        <v>38.869999999999997</v>
      </c>
      <c r="C767" t="str">
        <f t="shared" si="22"/>
        <v>Obesity</v>
      </c>
      <c r="D767">
        <v>8.6300000000000008</v>
      </c>
      <c r="E767" t="str">
        <f t="shared" si="23"/>
        <v>Diabetes</v>
      </c>
      <c r="F767" t="s">
        <v>31</v>
      </c>
      <c r="G767" t="s">
        <v>30</v>
      </c>
      <c r="H767" t="s">
        <v>30</v>
      </c>
      <c r="I767">
        <v>1</v>
      </c>
      <c r="J767" t="s">
        <v>30</v>
      </c>
    </row>
    <row r="768" spans="1:10" x14ac:dyDescent="0.25">
      <c r="A768" t="s">
        <v>4438</v>
      </c>
      <c r="B768">
        <v>32.299999999999997</v>
      </c>
      <c r="C768" t="str">
        <f t="shared" si="22"/>
        <v>Obesity</v>
      </c>
      <c r="D768">
        <v>5.28</v>
      </c>
      <c r="E768" t="str">
        <f t="shared" si="23"/>
        <v>Normal</v>
      </c>
      <c r="F768" t="s">
        <v>31</v>
      </c>
      <c r="G768" t="s">
        <v>30</v>
      </c>
      <c r="H768" t="s">
        <v>30</v>
      </c>
      <c r="I768">
        <v>2</v>
      </c>
      <c r="J768" t="s">
        <v>30</v>
      </c>
    </row>
    <row r="769" spans="1:10" x14ac:dyDescent="0.25">
      <c r="A769" t="s">
        <v>4439</v>
      </c>
      <c r="B769">
        <v>31.16</v>
      </c>
      <c r="C769" t="str">
        <f t="shared" si="22"/>
        <v>Obesity</v>
      </c>
      <c r="D769">
        <v>7.49</v>
      </c>
      <c r="E769" t="str">
        <f t="shared" si="23"/>
        <v>Diabetes</v>
      </c>
      <c r="F769" t="s">
        <v>31</v>
      </c>
      <c r="G769" t="s">
        <v>30</v>
      </c>
      <c r="H769" t="s">
        <v>30</v>
      </c>
      <c r="I769">
        <v>2</v>
      </c>
      <c r="J769" t="s">
        <v>30</v>
      </c>
    </row>
    <row r="770" spans="1:10" x14ac:dyDescent="0.25">
      <c r="A770" t="s">
        <v>4440</v>
      </c>
      <c r="B770">
        <v>54.59</v>
      </c>
      <c r="C770" t="str">
        <f t="shared" ref="C770:C833" si="24">IF(B770&lt;18.5, "Under Weight",IF(B770&lt;24.9, "Health Weight", IF(B770&lt;29.9, "Over Weight", "Obesity")))</f>
        <v>Obesity</v>
      </c>
      <c r="D770">
        <v>4.2699999999999996</v>
      </c>
      <c r="E770" t="str">
        <f t="shared" ref="E770:E833" si="25">IF(D770&lt;5.7,"Normal",IF(D770&lt;6.4,"Prediabetes","Diabetes"))</f>
        <v>Normal</v>
      </c>
      <c r="F770" t="s">
        <v>30</v>
      </c>
      <c r="G770" t="s">
        <v>30</v>
      </c>
      <c r="H770" t="s">
        <v>30</v>
      </c>
      <c r="I770">
        <v>0</v>
      </c>
      <c r="J770" t="s">
        <v>30</v>
      </c>
    </row>
    <row r="771" spans="1:10" x14ac:dyDescent="0.25">
      <c r="A771" t="s">
        <v>4441</v>
      </c>
      <c r="B771">
        <v>21.09</v>
      </c>
      <c r="C771" t="str">
        <f t="shared" si="24"/>
        <v>Health Weight</v>
      </c>
      <c r="D771">
        <v>9.2200000000000006</v>
      </c>
      <c r="E771" t="str">
        <f t="shared" si="25"/>
        <v>Diabetes</v>
      </c>
      <c r="F771" t="s">
        <v>31</v>
      </c>
      <c r="G771" t="s">
        <v>30</v>
      </c>
      <c r="H771" t="s">
        <v>30</v>
      </c>
      <c r="I771">
        <v>2</v>
      </c>
      <c r="J771" t="s">
        <v>30</v>
      </c>
    </row>
    <row r="772" spans="1:10" x14ac:dyDescent="0.25">
      <c r="A772" t="s">
        <v>4442</v>
      </c>
      <c r="B772">
        <v>52.41</v>
      </c>
      <c r="C772" t="str">
        <f t="shared" si="24"/>
        <v>Obesity</v>
      </c>
      <c r="D772">
        <v>5.99</v>
      </c>
      <c r="E772" t="str">
        <f t="shared" si="25"/>
        <v>Prediabetes</v>
      </c>
      <c r="F772" t="s">
        <v>30</v>
      </c>
      <c r="G772" t="s">
        <v>30</v>
      </c>
      <c r="H772" t="s">
        <v>30</v>
      </c>
      <c r="I772">
        <v>1</v>
      </c>
      <c r="J772" t="s">
        <v>30</v>
      </c>
    </row>
    <row r="773" spans="1:10" x14ac:dyDescent="0.25">
      <c r="A773" t="s">
        <v>4443</v>
      </c>
      <c r="B773">
        <v>41.47</v>
      </c>
      <c r="C773" t="str">
        <f t="shared" si="24"/>
        <v>Obesity</v>
      </c>
      <c r="D773">
        <v>5.86</v>
      </c>
      <c r="E773" t="str">
        <f t="shared" si="25"/>
        <v>Prediabetes</v>
      </c>
      <c r="F773" t="s">
        <v>31</v>
      </c>
      <c r="G773" t="s">
        <v>30</v>
      </c>
      <c r="H773" t="s">
        <v>30</v>
      </c>
      <c r="I773">
        <v>2</v>
      </c>
      <c r="J773" t="s">
        <v>30</v>
      </c>
    </row>
    <row r="774" spans="1:10" x14ac:dyDescent="0.25">
      <c r="A774" t="s">
        <v>4444</v>
      </c>
      <c r="B774">
        <v>33.1</v>
      </c>
      <c r="C774" t="str">
        <f t="shared" si="24"/>
        <v>Obesity</v>
      </c>
      <c r="D774">
        <v>5.19</v>
      </c>
      <c r="E774" t="str">
        <f t="shared" si="25"/>
        <v>Normal</v>
      </c>
      <c r="F774" t="s">
        <v>31</v>
      </c>
      <c r="G774" t="s">
        <v>30</v>
      </c>
      <c r="H774" t="s">
        <v>30</v>
      </c>
      <c r="I774">
        <v>2</v>
      </c>
      <c r="J774" t="s">
        <v>30</v>
      </c>
    </row>
    <row r="775" spans="1:10" x14ac:dyDescent="0.25">
      <c r="A775" t="s">
        <v>4445</v>
      </c>
      <c r="B775">
        <v>30.8</v>
      </c>
      <c r="C775" t="str">
        <f t="shared" si="24"/>
        <v>Obesity</v>
      </c>
      <c r="D775">
        <v>4.37</v>
      </c>
      <c r="E775" t="str">
        <f t="shared" si="25"/>
        <v>Normal</v>
      </c>
      <c r="F775" t="s">
        <v>31</v>
      </c>
      <c r="G775" t="s">
        <v>30</v>
      </c>
      <c r="H775" t="s">
        <v>30</v>
      </c>
      <c r="I775">
        <v>2</v>
      </c>
      <c r="J775" t="s">
        <v>30</v>
      </c>
    </row>
    <row r="776" spans="1:10" x14ac:dyDescent="0.25">
      <c r="A776" t="s">
        <v>4446</v>
      </c>
      <c r="B776">
        <v>42.06</v>
      </c>
      <c r="C776" t="str">
        <f t="shared" si="24"/>
        <v>Obesity</v>
      </c>
      <c r="D776">
        <v>5.32</v>
      </c>
      <c r="E776" t="str">
        <f t="shared" si="25"/>
        <v>Normal</v>
      </c>
      <c r="F776" t="s">
        <v>30</v>
      </c>
      <c r="G776" t="s">
        <v>30</v>
      </c>
      <c r="H776" t="s">
        <v>30</v>
      </c>
      <c r="I776">
        <v>1</v>
      </c>
      <c r="J776" t="s">
        <v>30</v>
      </c>
    </row>
    <row r="777" spans="1:10" x14ac:dyDescent="0.25">
      <c r="A777" t="s">
        <v>4447</v>
      </c>
      <c r="B777">
        <v>39.270000000000003</v>
      </c>
      <c r="C777" t="str">
        <f t="shared" si="24"/>
        <v>Obesity</v>
      </c>
      <c r="D777">
        <v>5.64</v>
      </c>
      <c r="E777" t="str">
        <f t="shared" si="25"/>
        <v>Normal</v>
      </c>
      <c r="F777" t="s">
        <v>30</v>
      </c>
      <c r="G777" t="s">
        <v>30</v>
      </c>
      <c r="H777" t="s">
        <v>31</v>
      </c>
      <c r="I777">
        <v>1</v>
      </c>
      <c r="J777" t="s">
        <v>30</v>
      </c>
    </row>
    <row r="778" spans="1:10" x14ac:dyDescent="0.25">
      <c r="A778" t="s">
        <v>4448</v>
      </c>
      <c r="B778">
        <v>30.71</v>
      </c>
      <c r="C778" t="str">
        <f t="shared" si="24"/>
        <v>Obesity</v>
      </c>
      <c r="D778">
        <v>5.59</v>
      </c>
      <c r="E778" t="str">
        <f t="shared" si="25"/>
        <v>Normal</v>
      </c>
      <c r="F778" t="s">
        <v>31</v>
      </c>
      <c r="G778" t="s">
        <v>30</v>
      </c>
      <c r="H778" t="s">
        <v>30</v>
      </c>
      <c r="I778">
        <v>1</v>
      </c>
      <c r="J778" t="s">
        <v>30</v>
      </c>
    </row>
    <row r="779" spans="1:10" x14ac:dyDescent="0.25">
      <c r="A779" t="s">
        <v>4449</v>
      </c>
      <c r="B779">
        <v>47.19</v>
      </c>
      <c r="C779" t="str">
        <f t="shared" si="24"/>
        <v>Obesity</v>
      </c>
      <c r="D779">
        <v>5.29</v>
      </c>
      <c r="E779" t="str">
        <f t="shared" si="25"/>
        <v>Normal</v>
      </c>
      <c r="F779" t="s">
        <v>30</v>
      </c>
      <c r="G779" t="s">
        <v>30</v>
      </c>
      <c r="H779" t="s">
        <v>30</v>
      </c>
      <c r="I779">
        <v>0</v>
      </c>
      <c r="J779" t="s">
        <v>30</v>
      </c>
    </row>
    <row r="780" spans="1:10" x14ac:dyDescent="0.25">
      <c r="A780" t="s">
        <v>4450</v>
      </c>
      <c r="B780">
        <v>30.02</v>
      </c>
      <c r="C780" t="str">
        <f t="shared" si="24"/>
        <v>Obesity</v>
      </c>
      <c r="D780">
        <v>6.65</v>
      </c>
      <c r="E780" t="str">
        <f t="shared" si="25"/>
        <v>Diabetes</v>
      </c>
      <c r="F780" t="s">
        <v>30</v>
      </c>
      <c r="G780" t="s">
        <v>30</v>
      </c>
      <c r="H780" t="s">
        <v>30</v>
      </c>
      <c r="I780">
        <v>0</v>
      </c>
      <c r="J780" t="s">
        <v>30</v>
      </c>
    </row>
    <row r="781" spans="1:10" x14ac:dyDescent="0.25">
      <c r="A781" t="s">
        <v>4451</v>
      </c>
      <c r="B781">
        <v>37.909999999999997</v>
      </c>
      <c r="C781" t="str">
        <f t="shared" si="24"/>
        <v>Obesity</v>
      </c>
      <c r="D781">
        <v>5.68</v>
      </c>
      <c r="E781" t="str">
        <f t="shared" si="25"/>
        <v>Normal</v>
      </c>
      <c r="F781" t="s">
        <v>31</v>
      </c>
      <c r="G781" t="s">
        <v>30</v>
      </c>
      <c r="H781" t="s">
        <v>30</v>
      </c>
      <c r="I781">
        <v>0</v>
      </c>
      <c r="J781" t="s">
        <v>30</v>
      </c>
    </row>
    <row r="782" spans="1:10" x14ac:dyDescent="0.25">
      <c r="A782" t="s">
        <v>4452</v>
      </c>
      <c r="B782">
        <v>54.61</v>
      </c>
      <c r="C782" t="str">
        <f t="shared" si="24"/>
        <v>Obesity</v>
      </c>
      <c r="D782">
        <v>4.49</v>
      </c>
      <c r="E782" t="str">
        <f t="shared" si="25"/>
        <v>Normal</v>
      </c>
      <c r="F782" t="s">
        <v>30</v>
      </c>
      <c r="G782" t="s">
        <v>30</v>
      </c>
      <c r="H782" t="s">
        <v>30</v>
      </c>
      <c r="I782">
        <v>0</v>
      </c>
      <c r="J782" t="s">
        <v>30</v>
      </c>
    </row>
    <row r="783" spans="1:10" x14ac:dyDescent="0.25">
      <c r="A783" t="s">
        <v>4453</v>
      </c>
      <c r="B783">
        <v>36.005000000000003</v>
      </c>
      <c r="C783" t="str">
        <f t="shared" si="24"/>
        <v>Obesity</v>
      </c>
      <c r="D783">
        <v>6.9</v>
      </c>
      <c r="E783" t="str">
        <f t="shared" si="25"/>
        <v>Diabetes</v>
      </c>
      <c r="F783" t="s">
        <v>30</v>
      </c>
      <c r="G783" t="s">
        <v>30</v>
      </c>
      <c r="H783" t="s">
        <v>30</v>
      </c>
      <c r="I783">
        <v>0</v>
      </c>
      <c r="J783" t="s">
        <v>30</v>
      </c>
    </row>
    <row r="784" spans="1:10" x14ac:dyDescent="0.25">
      <c r="A784" t="s">
        <v>4454</v>
      </c>
      <c r="B784">
        <v>28.7</v>
      </c>
      <c r="C784" t="str">
        <f t="shared" si="24"/>
        <v>Over Weight</v>
      </c>
      <c r="D784">
        <v>11.52</v>
      </c>
      <c r="E784" t="str">
        <f t="shared" si="25"/>
        <v>Diabetes</v>
      </c>
      <c r="F784" t="s">
        <v>30</v>
      </c>
      <c r="G784" t="s">
        <v>30</v>
      </c>
      <c r="H784" t="s">
        <v>30</v>
      </c>
      <c r="I784">
        <v>0</v>
      </c>
      <c r="J784" t="s">
        <v>30</v>
      </c>
    </row>
    <row r="785" spans="1:10" x14ac:dyDescent="0.25">
      <c r="A785" t="s">
        <v>4455</v>
      </c>
      <c r="B785">
        <v>34.295000000000002</v>
      </c>
      <c r="C785" t="str">
        <f t="shared" si="24"/>
        <v>Obesity</v>
      </c>
      <c r="D785">
        <v>11.24</v>
      </c>
      <c r="E785" t="str">
        <f t="shared" si="25"/>
        <v>Diabetes</v>
      </c>
      <c r="F785" t="s">
        <v>30</v>
      </c>
      <c r="G785" t="s">
        <v>30</v>
      </c>
      <c r="H785" t="s">
        <v>30</v>
      </c>
      <c r="I785">
        <v>0</v>
      </c>
      <c r="J785" t="s">
        <v>30</v>
      </c>
    </row>
    <row r="786" spans="1:10" x14ac:dyDescent="0.25">
      <c r="A786" t="s">
        <v>4456</v>
      </c>
      <c r="B786">
        <v>27.55</v>
      </c>
      <c r="C786" t="str">
        <f t="shared" si="24"/>
        <v>Over Weight</v>
      </c>
      <c r="D786">
        <v>10.98</v>
      </c>
      <c r="E786" t="str">
        <f t="shared" si="25"/>
        <v>Diabetes</v>
      </c>
      <c r="F786" t="s">
        <v>30</v>
      </c>
      <c r="G786" t="s">
        <v>30</v>
      </c>
      <c r="H786" t="s">
        <v>30</v>
      </c>
      <c r="I786">
        <v>0</v>
      </c>
      <c r="J786" t="s">
        <v>30</v>
      </c>
    </row>
    <row r="787" spans="1:10" x14ac:dyDescent="0.25">
      <c r="A787" t="s">
        <v>4457</v>
      </c>
      <c r="B787">
        <v>40.700000000000003</v>
      </c>
      <c r="C787" t="str">
        <f t="shared" si="24"/>
        <v>Obesity</v>
      </c>
      <c r="D787">
        <v>5.42</v>
      </c>
      <c r="E787" t="str">
        <f t="shared" si="25"/>
        <v>Normal</v>
      </c>
      <c r="F787" t="s">
        <v>30</v>
      </c>
      <c r="G787" t="s">
        <v>30</v>
      </c>
      <c r="H787" t="s">
        <v>30</v>
      </c>
      <c r="I787">
        <v>0</v>
      </c>
      <c r="J787" t="s">
        <v>30</v>
      </c>
    </row>
    <row r="788" spans="1:10" x14ac:dyDescent="0.25">
      <c r="A788" t="s">
        <v>4458</v>
      </c>
      <c r="B788">
        <v>18.335000000000001</v>
      </c>
      <c r="C788" t="str">
        <f t="shared" si="24"/>
        <v>Under Weight</v>
      </c>
      <c r="D788">
        <v>10.97</v>
      </c>
      <c r="E788" t="str">
        <f t="shared" si="25"/>
        <v>Diabetes</v>
      </c>
      <c r="F788" t="s">
        <v>30</v>
      </c>
      <c r="G788" t="s">
        <v>30</v>
      </c>
      <c r="H788" t="s">
        <v>30</v>
      </c>
      <c r="I788">
        <v>0</v>
      </c>
      <c r="J788" t="s">
        <v>30</v>
      </c>
    </row>
    <row r="789" spans="1:10" x14ac:dyDescent="0.25">
      <c r="A789" t="s">
        <v>4459</v>
      </c>
      <c r="B789">
        <v>33.914999999999999</v>
      </c>
      <c r="C789" t="str">
        <f t="shared" si="24"/>
        <v>Obesity</v>
      </c>
      <c r="D789">
        <v>9.56</v>
      </c>
      <c r="E789" t="str">
        <f t="shared" si="25"/>
        <v>Diabetes</v>
      </c>
      <c r="F789" t="s">
        <v>31</v>
      </c>
      <c r="G789" t="s">
        <v>30</v>
      </c>
      <c r="H789" t="s">
        <v>30</v>
      </c>
      <c r="I789">
        <v>2</v>
      </c>
      <c r="J789" t="s">
        <v>30</v>
      </c>
    </row>
    <row r="790" spans="1:10" x14ac:dyDescent="0.25">
      <c r="A790" t="s">
        <v>4460</v>
      </c>
      <c r="B790">
        <v>33.534999999999997</v>
      </c>
      <c r="C790" t="str">
        <f t="shared" si="24"/>
        <v>Obesity</v>
      </c>
      <c r="D790">
        <v>9.4</v>
      </c>
      <c r="E790" t="str">
        <f t="shared" si="25"/>
        <v>Diabetes</v>
      </c>
      <c r="F790" t="s">
        <v>31</v>
      </c>
      <c r="G790" t="s">
        <v>30</v>
      </c>
      <c r="H790" t="s">
        <v>30</v>
      </c>
      <c r="I790">
        <v>2</v>
      </c>
      <c r="J790" t="s">
        <v>30</v>
      </c>
    </row>
    <row r="791" spans="1:10" x14ac:dyDescent="0.25">
      <c r="A791" t="s">
        <v>4461</v>
      </c>
      <c r="B791">
        <v>23.655000000000001</v>
      </c>
      <c r="C791" t="str">
        <f t="shared" si="24"/>
        <v>Health Weight</v>
      </c>
      <c r="D791">
        <v>8.48</v>
      </c>
      <c r="E791" t="str">
        <f t="shared" si="25"/>
        <v>Diabetes</v>
      </c>
      <c r="F791" t="s">
        <v>31</v>
      </c>
      <c r="G791" t="s">
        <v>30</v>
      </c>
      <c r="H791" t="s">
        <v>30</v>
      </c>
      <c r="I791">
        <v>2</v>
      </c>
      <c r="J791" t="s">
        <v>30</v>
      </c>
    </row>
    <row r="792" spans="1:10" x14ac:dyDescent="0.25">
      <c r="A792" t="s">
        <v>4462</v>
      </c>
      <c r="B792">
        <v>28</v>
      </c>
      <c r="C792" t="str">
        <f t="shared" si="24"/>
        <v>Over Weight</v>
      </c>
      <c r="D792">
        <v>5.57</v>
      </c>
      <c r="E792" t="str">
        <f t="shared" si="25"/>
        <v>Normal</v>
      </c>
      <c r="F792" t="s">
        <v>30</v>
      </c>
      <c r="G792" t="s">
        <v>30</v>
      </c>
      <c r="H792" t="s">
        <v>30</v>
      </c>
      <c r="I792">
        <v>0</v>
      </c>
      <c r="J792" t="s">
        <v>30</v>
      </c>
    </row>
    <row r="793" spans="1:10" x14ac:dyDescent="0.25">
      <c r="A793" t="s">
        <v>4463</v>
      </c>
      <c r="B793">
        <v>30.23</v>
      </c>
      <c r="C793" t="str">
        <f t="shared" si="24"/>
        <v>Obesity</v>
      </c>
      <c r="D793">
        <v>6.94</v>
      </c>
      <c r="E793" t="str">
        <f t="shared" si="25"/>
        <v>Diabetes</v>
      </c>
      <c r="F793" t="s">
        <v>31</v>
      </c>
      <c r="G793" t="s">
        <v>30</v>
      </c>
      <c r="H793" t="s">
        <v>31</v>
      </c>
      <c r="I793">
        <v>1</v>
      </c>
      <c r="J793" t="s">
        <v>30</v>
      </c>
    </row>
    <row r="794" spans="1:10" x14ac:dyDescent="0.25">
      <c r="A794" t="s">
        <v>4464</v>
      </c>
      <c r="B794">
        <v>51.14</v>
      </c>
      <c r="C794" t="str">
        <f t="shared" si="24"/>
        <v>Obesity</v>
      </c>
      <c r="D794">
        <v>4.05</v>
      </c>
      <c r="E794" t="str">
        <f t="shared" si="25"/>
        <v>Normal</v>
      </c>
      <c r="F794" t="s">
        <v>30</v>
      </c>
      <c r="G794" t="s">
        <v>30</v>
      </c>
      <c r="H794" t="s">
        <v>30</v>
      </c>
      <c r="I794">
        <v>1</v>
      </c>
      <c r="J794" t="s">
        <v>30</v>
      </c>
    </row>
    <row r="795" spans="1:10" x14ac:dyDescent="0.25">
      <c r="A795" t="s">
        <v>4465</v>
      </c>
      <c r="B795">
        <v>24.32</v>
      </c>
      <c r="C795" t="str">
        <f t="shared" si="24"/>
        <v>Health Weight</v>
      </c>
      <c r="D795">
        <v>10.220000000000001</v>
      </c>
      <c r="E795" t="str">
        <f t="shared" si="25"/>
        <v>Diabetes</v>
      </c>
      <c r="F795" t="s">
        <v>30</v>
      </c>
      <c r="G795" t="s">
        <v>30</v>
      </c>
      <c r="H795" t="s">
        <v>30</v>
      </c>
      <c r="I795">
        <v>0</v>
      </c>
      <c r="J795" t="s">
        <v>30</v>
      </c>
    </row>
    <row r="796" spans="1:10" x14ac:dyDescent="0.25">
      <c r="A796" t="s">
        <v>4466</v>
      </c>
      <c r="B796">
        <v>38.06</v>
      </c>
      <c r="C796" t="str">
        <f t="shared" si="24"/>
        <v>Obesity</v>
      </c>
      <c r="D796">
        <v>9.24</v>
      </c>
      <c r="E796" t="str">
        <f t="shared" si="25"/>
        <v>Diabetes</v>
      </c>
      <c r="F796" t="s">
        <v>30</v>
      </c>
      <c r="G796" t="s">
        <v>30</v>
      </c>
      <c r="H796" t="s">
        <v>30</v>
      </c>
      <c r="I796">
        <v>0</v>
      </c>
      <c r="J796" t="s">
        <v>30</v>
      </c>
    </row>
    <row r="797" spans="1:10" x14ac:dyDescent="0.25">
      <c r="A797" t="s">
        <v>4467</v>
      </c>
      <c r="B797">
        <v>37.700000000000003</v>
      </c>
      <c r="C797" t="str">
        <f t="shared" si="24"/>
        <v>Obesity</v>
      </c>
      <c r="D797">
        <v>8.6</v>
      </c>
      <c r="E797" t="str">
        <f t="shared" si="25"/>
        <v>Diabetes</v>
      </c>
      <c r="F797" t="s">
        <v>30</v>
      </c>
      <c r="G797" t="s">
        <v>30</v>
      </c>
      <c r="H797" t="s">
        <v>30</v>
      </c>
      <c r="I797">
        <v>0</v>
      </c>
      <c r="J797" t="s">
        <v>30</v>
      </c>
    </row>
    <row r="798" spans="1:10" x14ac:dyDescent="0.25">
      <c r="A798" t="s">
        <v>4468</v>
      </c>
      <c r="B798">
        <v>44</v>
      </c>
      <c r="C798" t="str">
        <f t="shared" si="24"/>
        <v>Obesity</v>
      </c>
      <c r="D798">
        <v>9.32</v>
      </c>
      <c r="E798" t="str">
        <f t="shared" si="25"/>
        <v>Diabetes</v>
      </c>
      <c r="F798" t="s">
        <v>31</v>
      </c>
      <c r="G798" t="s">
        <v>30</v>
      </c>
      <c r="H798" t="s">
        <v>30</v>
      </c>
      <c r="I798">
        <v>2</v>
      </c>
      <c r="J798" t="s">
        <v>30</v>
      </c>
    </row>
    <row r="799" spans="1:10" x14ac:dyDescent="0.25">
      <c r="A799" t="s">
        <v>4469</v>
      </c>
      <c r="B799">
        <v>41.45</v>
      </c>
      <c r="C799" t="str">
        <f t="shared" si="24"/>
        <v>Obesity</v>
      </c>
      <c r="D799">
        <v>6.12</v>
      </c>
      <c r="E799" t="str">
        <f t="shared" si="25"/>
        <v>Prediabetes</v>
      </c>
      <c r="F799" t="s">
        <v>31</v>
      </c>
      <c r="G799" t="s">
        <v>30</v>
      </c>
      <c r="H799" t="s">
        <v>30</v>
      </c>
      <c r="I799">
        <v>0</v>
      </c>
      <c r="J799" t="s">
        <v>30</v>
      </c>
    </row>
    <row r="800" spans="1:10" x14ac:dyDescent="0.25">
      <c r="A800" t="s">
        <v>4470</v>
      </c>
      <c r="B800">
        <v>25.364999999999998</v>
      </c>
      <c r="C800" t="str">
        <f t="shared" si="24"/>
        <v>Over Weight</v>
      </c>
      <c r="D800">
        <v>9.19</v>
      </c>
      <c r="E800" t="str">
        <f t="shared" si="25"/>
        <v>Diabetes</v>
      </c>
      <c r="F800" t="s">
        <v>31</v>
      </c>
      <c r="G800" t="s">
        <v>30</v>
      </c>
      <c r="H800" t="s">
        <v>30</v>
      </c>
      <c r="I800">
        <v>0</v>
      </c>
      <c r="J800" t="s">
        <v>30</v>
      </c>
    </row>
    <row r="801" spans="1:10" x14ac:dyDescent="0.25">
      <c r="A801" t="s">
        <v>4471</v>
      </c>
      <c r="B801">
        <v>34.56</v>
      </c>
      <c r="C801" t="str">
        <f t="shared" si="24"/>
        <v>Obesity</v>
      </c>
      <c r="D801">
        <v>5.84</v>
      </c>
      <c r="E801" t="str">
        <f t="shared" si="25"/>
        <v>Prediabetes</v>
      </c>
      <c r="F801" t="s">
        <v>31</v>
      </c>
      <c r="G801" t="s">
        <v>30</v>
      </c>
      <c r="H801" t="s">
        <v>31</v>
      </c>
      <c r="I801">
        <v>1</v>
      </c>
      <c r="J801" t="s">
        <v>30</v>
      </c>
    </row>
    <row r="802" spans="1:10" x14ac:dyDescent="0.25">
      <c r="A802" t="s">
        <v>4472</v>
      </c>
      <c r="B802">
        <v>28.2</v>
      </c>
      <c r="C802" t="str">
        <f t="shared" si="24"/>
        <v>Over Weight</v>
      </c>
      <c r="D802">
        <v>7.19</v>
      </c>
      <c r="E802" t="str">
        <f t="shared" si="25"/>
        <v>Diabetes</v>
      </c>
      <c r="F802" t="s">
        <v>31</v>
      </c>
      <c r="G802" t="s">
        <v>30</v>
      </c>
      <c r="H802" t="s">
        <v>30</v>
      </c>
      <c r="I802">
        <v>2</v>
      </c>
      <c r="J802" t="s">
        <v>30</v>
      </c>
    </row>
    <row r="803" spans="1:10" x14ac:dyDescent="0.25">
      <c r="A803" t="s">
        <v>4473</v>
      </c>
      <c r="B803">
        <v>30.43</v>
      </c>
      <c r="C803" t="str">
        <f t="shared" si="24"/>
        <v>Obesity</v>
      </c>
      <c r="D803">
        <v>9.39</v>
      </c>
      <c r="E803" t="str">
        <f t="shared" si="25"/>
        <v>Diabetes</v>
      </c>
      <c r="F803" t="s">
        <v>30</v>
      </c>
      <c r="G803" t="s">
        <v>30</v>
      </c>
      <c r="H803" t="s">
        <v>30</v>
      </c>
      <c r="I803">
        <v>0</v>
      </c>
      <c r="J803" t="s">
        <v>30</v>
      </c>
    </row>
    <row r="804" spans="1:10" x14ac:dyDescent="0.25">
      <c r="A804" t="s">
        <v>4474</v>
      </c>
      <c r="B804">
        <v>32.395000000000003</v>
      </c>
      <c r="C804" t="str">
        <f t="shared" si="24"/>
        <v>Obesity</v>
      </c>
      <c r="D804">
        <v>4.2699999999999996</v>
      </c>
      <c r="E804" t="str">
        <f t="shared" si="25"/>
        <v>Normal</v>
      </c>
      <c r="F804" t="s">
        <v>31</v>
      </c>
      <c r="G804" t="s">
        <v>30</v>
      </c>
      <c r="H804" t="s">
        <v>30</v>
      </c>
      <c r="I804">
        <v>1</v>
      </c>
      <c r="J804" t="s">
        <v>30</v>
      </c>
    </row>
    <row r="805" spans="1:10" x14ac:dyDescent="0.25">
      <c r="A805" t="s">
        <v>4475</v>
      </c>
      <c r="B805">
        <v>24.035</v>
      </c>
      <c r="C805" t="str">
        <f t="shared" si="24"/>
        <v>Health Weight</v>
      </c>
      <c r="D805">
        <v>11.71</v>
      </c>
      <c r="E805" t="str">
        <f t="shared" si="25"/>
        <v>Diabetes</v>
      </c>
      <c r="F805" t="s">
        <v>30</v>
      </c>
      <c r="G805" t="s">
        <v>30</v>
      </c>
      <c r="H805" t="s">
        <v>30</v>
      </c>
      <c r="I805">
        <v>0</v>
      </c>
      <c r="J805" t="s">
        <v>30</v>
      </c>
    </row>
    <row r="806" spans="1:10" x14ac:dyDescent="0.25">
      <c r="A806" t="s">
        <v>4476</v>
      </c>
      <c r="B806">
        <v>37.119999999999997</v>
      </c>
      <c r="C806" t="str">
        <f t="shared" si="24"/>
        <v>Obesity</v>
      </c>
      <c r="D806">
        <v>5.29</v>
      </c>
      <c r="E806" t="str">
        <f t="shared" si="25"/>
        <v>Normal</v>
      </c>
      <c r="F806" t="s">
        <v>30</v>
      </c>
      <c r="G806" t="s">
        <v>30</v>
      </c>
      <c r="H806" t="s">
        <v>30</v>
      </c>
      <c r="I806">
        <v>2</v>
      </c>
      <c r="J806" t="s">
        <v>30</v>
      </c>
    </row>
    <row r="807" spans="1:10" x14ac:dyDescent="0.25">
      <c r="A807" t="s">
        <v>4477</v>
      </c>
      <c r="B807">
        <v>34.840000000000003</v>
      </c>
      <c r="C807" t="str">
        <f t="shared" si="24"/>
        <v>Obesity</v>
      </c>
      <c r="D807">
        <v>6</v>
      </c>
      <c r="E807" t="str">
        <f t="shared" si="25"/>
        <v>Prediabetes</v>
      </c>
      <c r="F807" t="s">
        <v>31</v>
      </c>
      <c r="G807" t="s">
        <v>30</v>
      </c>
      <c r="H807" t="s">
        <v>31</v>
      </c>
      <c r="I807">
        <v>1</v>
      </c>
      <c r="J807" t="s">
        <v>30</v>
      </c>
    </row>
    <row r="808" spans="1:10" x14ac:dyDescent="0.25">
      <c r="A808" t="s">
        <v>4478</v>
      </c>
      <c r="B808">
        <v>29.53</v>
      </c>
      <c r="C808" t="str">
        <f t="shared" si="24"/>
        <v>Over Weight</v>
      </c>
      <c r="D808">
        <v>10.64</v>
      </c>
      <c r="E808" t="str">
        <f t="shared" si="25"/>
        <v>Diabetes</v>
      </c>
      <c r="F808" t="s">
        <v>30</v>
      </c>
      <c r="G808" t="s">
        <v>30</v>
      </c>
      <c r="H808" t="s">
        <v>30</v>
      </c>
      <c r="I808">
        <v>0</v>
      </c>
      <c r="J808" t="s">
        <v>30</v>
      </c>
    </row>
    <row r="809" spans="1:10" x14ac:dyDescent="0.25">
      <c r="A809" t="s">
        <v>4479</v>
      </c>
      <c r="B809">
        <v>42.51</v>
      </c>
      <c r="C809" t="str">
        <f t="shared" si="24"/>
        <v>Obesity</v>
      </c>
      <c r="D809">
        <v>8.2100000000000009</v>
      </c>
      <c r="E809" t="str">
        <f t="shared" si="25"/>
        <v>Diabetes</v>
      </c>
      <c r="F809" t="s">
        <v>31</v>
      </c>
      <c r="G809" t="s">
        <v>30</v>
      </c>
      <c r="H809" t="s">
        <v>30</v>
      </c>
      <c r="I809">
        <v>0</v>
      </c>
      <c r="J809" t="s">
        <v>30</v>
      </c>
    </row>
    <row r="810" spans="1:10" x14ac:dyDescent="0.25">
      <c r="A810" t="s">
        <v>4480</v>
      </c>
      <c r="B810">
        <v>38.14</v>
      </c>
      <c r="C810" t="str">
        <f t="shared" si="24"/>
        <v>Obesity</v>
      </c>
      <c r="D810">
        <v>5.58</v>
      </c>
      <c r="E810" t="str">
        <f t="shared" si="25"/>
        <v>Normal</v>
      </c>
      <c r="F810" t="s">
        <v>30</v>
      </c>
      <c r="G810" t="s">
        <v>30</v>
      </c>
      <c r="H810" t="s">
        <v>31</v>
      </c>
      <c r="I810">
        <v>1</v>
      </c>
      <c r="J810" t="s">
        <v>30</v>
      </c>
    </row>
    <row r="811" spans="1:10" x14ac:dyDescent="0.25">
      <c r="A811" t="s">
        <v>4481</v>
      </c>
      <c r="B811">
        <v>39.93</v>
      </c>
      <c r="C811" t="str">
        <f t="shared" si="24"/>
        <v>Obesity</v>
      </c>
      <c r="D811">
        <v>8.75</v>
      </c>
      <c r="E811" t="str">
        <f t="shared" si="25"/>
        <v>Diabetes</v>
      </c>
      <c r="F811" t="s">
        <v>30</v>
      </c>
      <c r="G811" t="s">
        <v>30</v>
      </c>
      <c r="H811" t="s">
        <v>30</v>
      </c>
      <c r="I811">
        <v>0</v>
      </c>
      <c r="J811" t="s">
        <v>30</v>
      </c>
    </row>
    <row r="812" spans="1:10" x14ac:dyDescent="0.25">
      <c r="A812" t="s">
        <v>4482</v>
      </c>
      <c r="B812">
        <v>38.83</v>
      </c>
      <c r="C812" t="str">
        <f t="shared" si="24"/>
        <v>Obesity</v>
      </c>
      <c r="D812">
        <v>11.86</v>
      </c>
      <c r="E812" t="str">
        <f t="shared" si="25"/>
        <v>Diabetes</v>
      </c>
      <c r="F812" t="s">
        <v>30</v>
      </c>
      <c r="G812" t="s">
        <v>30</v>
      </c>
      <c r="H812" t="s">
        <v>30</v>
      </c>
      <c r="I812">
        <v>0</v>
      </c>
      <c r="J812" t="s">
        <v>30</v>
      </c>
    </row>
    <row r="813" spans="1:10" x14ac:dyDescent="0.25">
      <c r="A813" t="s">
        <v>4483</v>
      </c>
      <c r="B813">
        <v>37.4</v>
      </c>
      <c r="C813" t="str">
        <f t="shared" si="24"/>
        <v>Obesity</v>
      </c>
      <c r="D813">
        <v>11.46</v>
      </c>
      <c r="E813" t="str">
        <f t="shared" si="25"/>
        <v>Diabetes</v>
      </c>
      <c r="F813" t="s">
        <v>30</v>
      </c>
      <c r="G813" t="s">
        <v>30</v>
      </c>
      <c r="H813" t="s">
        <v>30</v>
      </c>
      <c r="I813">
        <v>0</v>
      </c>
      <c r="J813" t="s">
        <v>30</v>
      </c>
    </row>
    <row r="814" spans="1:10" x14ac:dyDescent="0.25">
      <c r="A814" t="s">
        <v>4484</v>
      </c>
      <c r="B814">
        <v>21.4</v>
      </c>
      <c r="C814" t="str">
        <f t="shared" si="24"/>
        <v>Health Weight</v>
      </c>
      <c r="D814">
        <v>9.0299999999999994</v>
      </c>
      <c r="E814" t="str">
        <f t="shared" si="25"/>
        <v>Diabetes</v>
      </c>
      <c r="F814" t="s">
        <v>30</v>
      </c>
      <c r="G814" t="s">
        <v>30</v>
      </c>
      <c r="H814" t="s">
        <v>30</v>
      </c>
      <c r="I814">
        <v>0</v>
      </c>
      <c r="J814" t="s">
        <v>30</v>
      </c>
    </row>
    <row r="815" spans="1:10" x14ac:dyDescent="0.25">
      <c r="A815" t="s">
        <v>4485</v>
      </c>
      <c r="B815">
        <v>38.380000000000003</v>
      </c>
      <c r="C815" t="str">
        <f t="shared" si="24"/>
        <v>Obesity</v>
      </c>
      <c r="D815">
        <v>8.26</v>
      </c>
      <c r="E815" t="str">
        <f t="shared" si="25"/>
        <v>Diabetes</v>
      </c>
      <c r="F815" t="s">
        <v>31</v>
      </c>
      <c r="G815" t="s">
        <v>30</v>
      </c>
      <c r="H815" t="s">
        <v>30</v>
      </c>
      <c r="I815">
        <v>2</v>
      </c>
      <c r="J815" t="s">
        <v>30</v>
      </c>
    </row>
    <row r="816" spans="1:10" x14ac:dyDescent="0.25">
      <c r="A816" t="s">
        <v>4486</v>
      </c>
      <c r="B816">
        <v>33.659999999999997</v>
      </c>
      <c r="C816" t="str">
        <f t="shared" si="24"/>
        <v>Obesity</v>
      </c>
      <c r="D816">
        <v>5.42</v>
      </c>
      <c r="E816" t="str">
        <f t="shared" si="25"/>
        <v>Normal</v>
      </c>
      <c r="F816" t="s">
        <v>31</v>
      </c>
      <c r="G816" t="s">
        <v>30</v>
      </c>
      <c r="H816" t="s">
        <v>30</v>
      </c>
      <c r="I816">
        <v>2</v>
      </c>
      <c r="J816" t="s">
        <v>30</v>
      </c>
    </row>
    <row r="817" spans="1:10" x14ac:dyDescent="0.25">
      <c r="A817" t="s">
        <v>4487</v>
      </c>
      <c r="B817">
        <v>31.79</v>
      </c>
      <c r="C817" t="str">
        <f t="shared" si="24"/>
        <v>Obesity</v>
      </c>
      <c r="D817">
        <v>11.33</v>
      </c>
      <c r="E817" t="str">
        <f t="shared" si="25"/>
        <v>Diabetes</v>
      </c>
      <c r="F817" t="s">
        <v>31</v>
      </c>
      <c r="G817" t="s">
        <v>30</v>
      </c>
      <c r="H817" t="s">
        <v>31</v>
      </c>
      <c r="I817">
        <v>1</v>
      </c>
      <c r="J817" t="s">
        <v>30</v>
      </c>
    </row>
    <row r="818" spans="1:10" x14ac:dyDescent="0.25">
      <c r="A818" t="s">
        <v>4488</v>
      </c>
      <c r="B818">
        <v>29.7</v>
      </c>
      <c r="C818" t="str">
        <f t="shared" si="24"/>
        <v>Over Weight</v>
      </c>
      <c r="D818">
        <v>7.69</v>
      </c>
      <c r="E818" t="str">
        <f t="shared" si="25"/>
        <v>Diabetes</v>
      </c>
      <c r="F818" t="s">
        <v>31</v>
      </c>
      <c r="G818" t="s">
        <v>30</v>
      </c>
      <c r="H818" t="s">
        <v>31</v>
      </c>
      <c r="I818">
        <v>1</v>
      </c>
      <c r="J818" t="s">
        <v>30</v>
      </c>
    </row>
    <row r="819" spans="1:10" x14ac:dyDescent="0.25">
      <c r="A819" t="s">
        <v>4489</v>
      </c>
      <c r="B819">
        <v>25.46</v>
      </c>
      <c r="C819" t="str">
        <f t="shared" si="24"/>
        <v>Over Weight</v>
      </c>
      <c r="D819">
        <v>8.77</v>
      </c>
      <c r="E819" t="str">
        <f t="shared" si="25"/>
        <v>Diabetes</v>
      </c>
      <c r="F819" t="s">
        <v>31</v>
      </c>
      <c r="G819" t="s">
        <v>30</v>
      </c>
      <c r="H819" t="s">
        <v>31</v>
      </c>
      <c r="I819">
        <v>1</v>
      </c>
      <c r="J819" t="s">
        <v>30</v>
      </c>
    </row>
    <row r="820" spans="1:10" x14ac:dyDescent="0.25">
      <c r="A820" t="s">
        <v>4490</v>
      </c>
      <c r="B820">
        <v>39.14</v>
      </c>
      <c r="C820" t="str">
        <f t="shared" si="24"/>
        <v>Obesity</v>
      </c>
      <c r="D820">
        <v>4.91</v>
      </c>
      <c r="E820" t="str">
        <f t="shared" si="25"/>
        <v>Normal</v>
      </c>
      <c r="F820" t="s">
        <v>30</v>
      </c>
      <c r="G820" t="s">
        <v>31</v>
      </c>
      <c r="H820" t="s">
        <v>30</v>
      </c>
      <c r="I820">
        <v>1</v>
      </c>
      <c r="J820" t="s">
        <v>30</v>
      </c>
    </row>
    <row r="821" spans="1:10" x14ac:dyDescent="0.25">
      <c r="A821" t="s">
        <v>4491</v>
      </c>
      <c r="B821">
        <v>41.2</v>
      </c>
      <c r="C821" t="str">
        <f t="shared" si="24"/>
        <v>Obesity</v>
      </c>
      <c r="D821">
        <v>4.95</v>
      </c>
      <c r="E821" t="str">
        <f t="shared" si="25"/>
        <v>Normal</v>
      </c>
      <c r="F821" t="s">
        <v>30</v>
      </c>
      <c r="G821" t="s">
        <v>30</v>
      </c>
      <c r="H821" t="s">
        <v>30</v>
      </c>
      <c r="I821">
        <v>1</v>
      </c>
      <c r="J821" t="s">
        <v>30</v>
      </c>
    </row>
    <row r="822" spans="1:10" x14ac:dyDescent="0.25">
      <c r="A822" t="s">
        <v>4492</v>
      </c>
      <c r="B822">
        <v>28.81</v>
      </c>
      <c r="C822" t="str">
        <f t="shared" si="24"/>
        <v>Over Weight</v>
      </c>
      <c r="D822">
        <v>10.8</v>
      </c>
      <c r="E822" t="str">
        <f t="shared" si="25"/>
        <v>Diabetes</v>
      </c>
      <c r="F822" t="s">
        <v>31</v>
      </c>
      <c r="G822" t="s">
        <v>30</v>
      </c>
      <c r="H822" t="s">
        <v>31</v>
      </c>
      <c r="I822">
        <v>1</v>
      </c>
      <c r="J822" t="s">
        <v>30</v>
      </c>
    </row>
    <row r="823" spans="1:10" x14ac:dyDescent="0.25">
      <c r="A823" t="s">
        <v>4493</v>
      </c>
      <c r="B823">
        <v>37.409999999999997</v>
      </c>
      <c r="C823" t="str">
        <f t="shared" si="24"/>
        <v>Obesity</v>
      </c>
      <c r="D823">
        <v>7.21</v>
      </c>
      <c r="E823" t="str">
        <f t="shared" si="25"/>
        <v>Diabetes</v>
      </c>
      <c r="F823" t="s">
        <v>30</v>
      </c>
      <c r="G823" t="s">
        <v>30</v>
      </c>
      <c r="H823" t="s">
        <v>30</v>
      </c>
      <c r="I823">
        <v>2</v>
      </c>
      <c r="J823" t="s">
        <v>30</v>
      </c>
    </row>
    <row r="824" spans="1:10" x14ac:dyDescent="0.25">
      <c r="A824" t="s">
        <v>4494</v>
      </c>
      <c r="B824">
        <v>52.54</v>
      </c>
      <c r="C824" t="str">
        <f t="shared" si="24"/>
        <v>Obesity</v>
      </c>
      <c r="D824">
        <v>5.12</v>
      </c>
      <c r="E824" t="str">
        <f t="shared" si="25"/>
        <v>Normal</v>
      </c>
      <c r="F824" t="s">
        <v>30</v>
      </c>
      <c r="G824" t="s">
        <v>30</v>
      </c>
      <c r="H824" t="s">
        <v>31</v>
      </c>
      <c r="I824">
        <v>1</v>
      </c>
      <c r="J824" t="s">
        <v>30</v>
      </c>
    </row>
    <row r="825" spans="1:10" x14ac:dyDescent="0.25">
      <c r="A825" t="s">
        <v>4495</v>
      </c>
      <c r="B825">
        <v>17.29</v>
      </c>
      <c r="C825" t="str">
        <f t="shared" si="24"/>
        <v>Under Weight</v>
      </c>
      <c r="D825">
        <v>4.62</v>
      </c>
      <c r="E825" t="str">
        <f t="shared" si="25"/>
        <v>Normal</v>
      </c>
      <c r="F825" t="s">
        <v>30</v>
      </c>
      <c r="G825" t="s">
        <v>31</v>
      </c>
      <c r="H825" t="s">
        <v>30</v>
      </c>
      <c r="I825">
        <v>1</v>
      </c>
      <c r="J825" t="s">
        <v>31</v>
      </c>
    </row>
    <row r="826" spans="1:10" x14ac:dyDescent="0.25">
      <c r="A826" t="s">
        <v>4496</v>
      </c>
      <c r="B826">
        <v>31.74</v>
      </c>
      <c r="C826" t="str">
        <f t="shared" si="24"/>
        <v>Obesity</v>
      </c>
      <c r="D826">
        <v>7.68</v>
      </c>
      <c r="E826" t="str">
        <f t="shared" si="25"/>
        <v>Diabetes</v>
      </c>
      <c r="F826" t="s">
        <v>31</v>
      </c>
      <c r="G826" t="s">
        <v>30</v>
      </c>
      <c r="H826" t="s">
        <v>30</v>
      </c>
      <c r="I826">
        <v>0</v>
      </c>
      <c r="J826" t="s">
        <v>30</v>
      </c>
    </row>
    <row r="827" spans="1:10" x14ac:dyDescent="0.25">
      <c r="A827" t="s">
        <v>4497</v>
      </c>
      <c r="B827">
        <v>26.504999999999999</v>
      </c>
      <c r="C827" t="str">
        <f t="shared" si="24"/>
        <v>Over Weight</v>
      </c>
      <c r="D827">
        <v>6.79</v>
      </c>
      <c r="E827" t="str">
        <f t="shared" si="25"/>
        <v>Diabetes</v>
      </c>
      <c r="F827" t="s">
        <v>31</v>
      </c>
      <c r="G827" t="s">
        <v>30</v>
      </c>
      <c r="H827" t="s">
        <v>31</v>
      </c>
      <c r="I827">
        <v>1</v>
      </c>
      <c r="J827" t="s">
        <v>30</v>
      </c>
    </row>
    <row r="828" spans="1:10" x14ac:dyDescent="0.25">
      <c r="A828" t="s">
        <v>4498</v>
      </c>
      <c r="B828">
        <v>36.479999999999997</v>
      </c>
      <c r="C828" t="str">
        <f t="shared" si="24"/>
        <v>Obesity</v>
      </c>
      <c r="D828">
        <v>11.09</v>
      </c>
      <c r="E828" t="str">
        <f t="shared" si="25"/>
        <v>Diabetes</v>
      </c>
      <c r="F828" t="s">
        <v>30</v>
      </c>
      <c r="G828" t="s">
        <v>30</v>
      </c>
      <c r="H828" t="s">
        <v>30</v>
      </c>
      <c r="I828">
        <v>0</v>
      </c>
      <c r="J828" t="s">
        <v>30</v>
      </c>
    </row>
    <row r="829" spans="1:10" x14ac:dyDescent="0.25">
      <c r="A829" t="s">
        <v>4499</v>
      </c>
      <c r="B829">
        <v>39.159999999999997</v>
      </c>
      <c r="C829" t="str">
        <f t="shared" si="24"/>
        <v>Obesity</v>
      </c>
      <c r="D829">
        <v>5.24</v>
      </c>
      <c r="E829" t="str">
        <f t="shared" si="25"/>
        <v>Normal</v>
      </c>
      <c r="F829" t="s">
        <v>31</v>
      </c>
      <c r="G829" t="s">
        <v>30</v>
      </c>
      <c r="H829" t="s">
        <v>31</v>
      </c>
      <c r="I829">
        <v>1</v>
      </c>
      <c r="J829" t="s">
        <v>30</v>
      </c>
    </row>
    <row r="830" spans="1:10" x14ac:dyDescent="0.25">
      <c r="A830" t="s">
        <v>4500</v>
      </c>
      <c r="B830">
        <v>28.22</v>
      </c>
      <c r="C830" t="str">
        <f t="shared" si="24"/>
        <v>Over Weight</v>
      </c>
      <c r="D830">
        <v>7.51</v>
      </c>
      <c r="E830" t="str">
        <f t="shared" si="25"/>
        <v>Diabetes</v>
      </c>
      <c r="F830" t="s">
        <v>31</v>
      </c>
      <c r="G830" t="s">
        <v>30</v>
      </c>
      <c r="H830" t="s">
        <v>31</v>
      </c>
      <c r="I830">
        <v>1</v>
      </c>
      <c r="J830" t="s">
        <v>30</v>
      </c>
    </row>
    <row r="831" spans="1:10" x14ac:dyDescent="0.25">
      <c r="A831" t="s">
        <v>4501</v>
      </c>
      <c r="B831">
        <v>35</v>
      </c>
      <c r="C831" t="str">
        <f t="shared" si="24"/>
        <v>Obesity</v>
      </c>
      <c r="D831">
        <v>4.13</v>
      </c>
      <c r="E831" t="str">
        <f t="shared" si="25"/>
        <v>Normal</v>
      </c>
      <c r="F831" t="s">
        <v>30</v>
      </c>
      <c r="G831" t="s">
        <v>30</v>
      </c>
      <c r="H831" t="s">
        <v>30</v>
      </c>
      <c r="I831">
        <v>2</v>
      </c>
      <c r="J831" t="s">
        <v>30</v>
      </c>
    </row>
    <row r="832" spans="1:10" x14ac:dyDescent="0.25">
      <c r="A832" t="s">
        <v>4502</v>
      </c>
      <c r="B832">
        <v>36.24</v>
      </c>
      <c r="C832" t="str">
        <f t="shared" si="24"/>
        <v>Obesity</v>
      </c>
      <c r="D832">
        <v>8.3800000000000008</v>
      </c>
      <c r="E832" t="str">
        <f t="shared" si="25"/>
        <v>Diabetes</v>
      </c>
      <c r="F832" t="s">
        <v>31</v>
      </c>
      <c r="G832" t="s">
        <v>30</v>
      </c>
      <c r="H832" t="s">
        <v>30</v>
      </c>
      <c r="I832">
        <v>1</v>
      </c>
      <c r="J832" t="s">
        <v>30</v>
      </c>
    </row>
    <row r="833" spans="1:10" x14ac:dyDescent="0.25">
      <c r="A833" t="s">
        <v>4503</v>
      </c>
      <c r="B833">
        <v>36.954999999999998</v>
      </c>
      <c r="C833" t="str">
        <f t="shared" si="24"/>
        <v>Obesity</v>
      </c>
      <c r="D833">
        <v>8.07</v>
      </c>
      <c r="E833" t="str">
        <f t="shared" si="25"/>
        <v>Diabetes</v>
      </c>
      <c r="F833" t="s">
        <v>30</v>
      </c>
      <c r="G833" t="s">
        <v>30</v>
      </c>
      <c r="H833" t="s">
        <v>30</v>
      </c>
      <c r="I833">
        <v>0</v>
      </c>
      <c r="J833" t="s">
        <v>30</v>
      </c>
    </row>
    <row r="834" spans="1:10" x14ac:dyDescent="0.25">
      <c r="A834" t="s">
        <v>4504</v>
      </c>
      <c r="B834">
        <v>29.64</v>
      </c>
      <c r="C834" t="str">
        <f t="shared" ref="C834:C897" si="26">IF(B834&lt;18.5, "Under Weight",IF(B834&lt;24.9, "Health Weight", IF(B834&lt;29.9, "Over Weight", "Obesity")))</f>
        <v>Over Weight</v>
      </c>
      <c r="D834">
        <v>8.9499999999999993</v>
      </c>
      <c r="E834" t="str">
        <f t="shared" ref="E834:E897" si="27">IF(D834&lt;5.7,"Normal",IF(D834&lt;6.4,"Prediabetes","Diabetes"))</f>
        <v>Diabetes</v>
      </c>
      <c r="F834" t="s">
        <v>30</v>
      </c>
      <c r="G834" t="s">
        <v>30</v>
      </c>
      <c r="H834" t="s">
        <v>30</v>
      </c>
      <c r="I834">
        <v>0</v>
      </c>
      <c r="J834" t="s">
        <v>30</v>
      </c>
    </row>
    <row r="835" spans="1:10" x14ac:dyDescent="0.25">
      <c r="A835" t="s">
        <v>4505</v>
      </c>
      <c r="B835">
        <v>42.74</v>
      </c>
      <c r="C835" t="str">
        <f t="shared" si="26"/>
        <v>Obesity</v>
      </c>
      <c r="D835">
        <v>6.31</v>
      </c>
      <c r="E835" t="str">
        <f t="shared" si="27"/>
        <v>Prediabetes</v>
      </c>
      <c r="F835" t="s">
        <v>31</v>
      </c>
      <c r="G835" t="s">
        <v>30</v>
      </c>
      <c r="H835" t="s">
        <v>30</v>
      </c>
      <c r="I835">
        <v>1</v>
      </c>
      <c r="J835" t="s">
        <v>30</v>
      </c>
    </row>
    <row r="836" spans="1:10" x14ac:dyDescent="0.25">
      <c r="A836" t="s">
        <v>4506</v>
      </c>
      <c r="B836">
        <v>36.130000000000003</v>
      </c>
      <c r="C836" t="str">
        <f t="shared" si="26"/>
        <v>Obesity</v>
      </c>
      <c r="D836">
        <v>7.19</v>
      </c>
      <c r="E836" t="str">
        <f t="shared" si="27"/>
        <v>Diabetes</v>
      </c>
      <c r="F836" t="s">
        <v>31</v>
      </c>
      <c r="G836" t="s">
        <v>30</v>
      </c>
      <c r="H836" t="s">
        <v>30</v>
      </c>
      <c r="I836">
        <v>2</v>
      </c>
      <c r="J836" t="s">
        <v>30</v>
      </c>
    </row>
    <row r="837" spans="1:10" x14ac:dyDescent="0.25">
      <c r="A837" t="s">
        <v>4507</v>
      </c>
      <c r="B837">
        <v>31.55</v>
      </c>
      <c r="C837" t="str">
        <f t="shared" si="26"/>
        <v>Obesity</v>
      </c>
      <c r="D837">
        <v>6.11</v>
      </c>
      <c r="E837" t="str">
        <f t="shared" si="27"/>
        <v>Prediabetes</v>
      </c>
      <c r="F837" t="s">
        <v>31</v>
      </c>
      <c r="G837" t="s">
        <v>30</v>
      </c>
      <c r="H837" t="s">
        <v>30</v>
      </c>
      <c r="I837">
        <v>1</v>
      </c>
      <c r="J837" t="s">
        <v>30</v>
      </c>
    </row>
    <row r="838" spans="1:10" x14ac:dyDescent="0.25">
      <c r="A838" t="s">
        <v>4508</v>
      </c>
      <c r="B838">
        <v>52.75</v>
      </c>
      <c r="C838" t="str">
        <f t="shared" si="26"/>
        <v>Obesity</v>
      </c>
      <c r="D838">
        <v>6.02</v>
      </c>
      <c r="E838" t="str">
        <f t="shared" si="27"/>
        <v>Prediabetes</v>
      </c>
      <c r="F838" t="s">
        <v>30</v>
      </c>
      <c r="G838" t="s">
        <v>30</v>
      </c>
      <c r="H838" t="s">
        <v>30</v>
      </c>
      <c r="I838">
        <v>1</v>
      </c>
      <c r="J838" t="s">
        <v>30</v>
      </c>
    </row>
    <row r="839" spans="1:10" x14ac:dyDescent="0.25">
      <c r="A839" t="s">
        <v>4509</v>
      </c>
      <c r="B839">
        <v>36.67</v>
      </c>
      <c r="C839" t="str">
        <f t="shared" si="26"/>
        <v>Obesity</v>
      </c>
      <c r="D839">
        <v>11.86</v>
      </c>
      <c r="E839" t="str">
        <f t="shared" si="27"/>
        <v>Diabetes</v>
      </c>
      <c r="F839" t="s">
        <v>30</v>
      </c>
      <c r="G839" t="s">
        <v>30</v>
      </c>
      <c r="H839" t="s">
        <v>30</v>
      </c>
      <c r="I839">
        <v>0</v>
      </c>
      <c r="J839" t="s">
        <v>30</v>
      </c>
    </row>
    <row r="840" spans="1:10" x14ac:dyDescent="0.25">
      <c r="A840" t="s">
        <v>4510</v>
      </c>
      <c r="B840">
        <v>38.06</v>
      </c>
      <c r="C840" t="str">
        <f t="shared" si="26"/>
        <v>Obesity</v>
      </c>
      <c r="D840">
        <v>8.25</v>
      </c>
      <c r="E840" t="str">
        <f t="shared" si="27"/>
        <v>Diabetes</v>
      </c>
      <c r="F840" t="s">
        <v>30</v>
      </c>
      <c r="G840" t="s">
        <v>30</v>
      </c>
      <c r="H840" t="s">
        <v>30</v>
      </c>
      <c r="I840">
        <v>0</v>
      </c>
      <c r="J840" t="s">
        <v>30</v>
      </c>
    </row>
    <row r="841" spans="1:10" x14ac:dyDescent="0.25">
      <c r="A841" t="s">
        <v>4511</v>
      </c>
      <c r="B841">
        <v>38</v>
      </c>
      <c r="C841" t="str">
        <f t="shared" si="26"/>
        <v>Obesity</v>
      </c>
      <c r="D841">
        <v>8.1300000000000008</v>
      </c>
      <c r="E841" t="str">
        <f t="shared" si="27"/>
        <v>Diabetes</v>
      </c>
      <c r="F841" t="s">
        <v>30</v>
      </c>
      <c r="G841" t="s">
        <v>30</v>
      </c>
      <c r="H841" t="s">
        <v>30</v>
      </c>
      <c r="I841">
        <v>0</v>
      </c>
      <c r="J841" t="s">
        <v>30</v>
      </c>
    </row>
    <row r="842" spans="1:10" x14ac:dyDescent="0.25">
      <c r="A842" t="s">
        <v>4512</v>
      </c>
      <c r="B842">
        <v>35.1</v>
      </c>
      <c r="C842" t="str">
        <f t="shared" si="26"/>
        <v>Obesity</v>
      </c>
      <c r="D842">
        <v>10.1</v>
      </c>
      <c r="E842" t="str">
        <f t="shared" si="27"/>
        <v>Diabetes</v>
      </c>
      <c r="F842" t="s">
        <v>30</v>
      </c>
      <c r="G842" t="s">
        <v>30</v>
      </c>
      <c r="H842" t="s">
        <v>30</v>
      </c>
      <c r="I842">
        <v>0</v>
      </c>
      <c r="J842" t="s">
        <v>30</v>
      </c>
    </row>
    <row r="843" spans="1:10" x14ac:dyDescent="0.25">
      <c r="A843" t="s">
        <v>4513</v>
      </c>
      <c r="B843">
        <v>33.82</v>
      </c>
      <c r="C843" t="str">
        <f t="shared" si="26"/>
        <v>Obesity</v>
      </c>
      <c r="D843">
        <v>5.89</v>
      </c>
      <c r="E843" t="str">
        <f t="shared" si="27"/>
        <v>Prediabetes</v>
      </c>
      <c r="F843" t="s">
        <v>31</v>
      </c>
      <c r="G843" t="s">
        <v>30</v>
      </c>
      <c r="H843" t="s">
        <v>30</v>
      </c>
      <c r="I843">
        <v>2</v>
      </c>
      <c r="J843" t="s">
        <v>30</v>
      </c>
    </row>
    <row r="844" spans="1:10" x14ac:dyDescent="0.25">
      <c r="A844" t="s">
        <v>4515</v>
      </c>
      <c r="B844">
        <v>37.43</v>
      </c>
      <c r="C844" t="str">
        <f t="shared" si="26"/>
        <v>Obesity</v>
      </c>
      <c r="D844">
        <v>4.97</v>
      </c>
      <c r="E844" t="str">
        <f t="shared" si="27"/>
        <v>Normal</v>
      </c>
      <c r="F844" t="s">
        <v>30</v>
      </c>
      <c r="G844" t="s">
        <v>30</v>
      </c>
      <c r="H844" t="s">
        <v>30</v>
      </c>
      <c r="I844">
        <v>2</v>
      </c>
      <c r="J844" t="s">
        <v>30</v>
      </c>
    </row>
    <row r="845" spans="1:10" x14ac:dyDescent="0.25">
      <c r="A845" t="s">
        <v>4516</v>
      </c>
      <c r="B845">
        <v>30.5</v>
      </c>
      <c r="C845" t="str">
        <f t="shared" si="26"/>
        <v>Obesity</v>
      </c>
      <c r="D845">
        <v>9.9</v>
      </c>
      <c r="E845" t="str">
        <f t="shared" si="27"/>
        <v>Diabetes</v>
      </c>
      <c r="F845" t="s">
        <v>30</v>
      </c>
      <c r="G845" t="s">
        <v>30</v>
      </c>
      <c r="H845" t="s">
        <v>30</v>
      </c>
      <c r="I845">
        <v>0</v>
      </c>
      <c r="J845" t="s">
        <v>30</v>
      </c>
    </row>
    <row r="846" spans="1:10" x14ac:dyDescent="0.25">
      <c r="A846" t="s">
        <v>4517</v>
      </c>
      <c r="B846">
        <v>24.53</v>
      </c>
      <c r="C846" t="str">
        <f t="shared" si="26"/>
        <v>Health Weight</v>
      </c>
      <c r="D846">
        <v>9.0500000000000007</v>
      </c>
      <c r="E846" t="str">
        <f t="shared" si="27"/>
        <v>Diabetes</v>
      </c>
      <c r="F846" t="s">
        <v>30</v>
      </c>
      <c r="G846" t="s">
        <v>30</v>
      </c>
      <c r="H846" t="s">
        <v>30</v>
      </c>
      <c r="I846">
        <v>0</v>
      </c>
      <c r="J846" t="s">
        <v>30</v>
      </c>
    </row>
    <row r="847" spans="1:10" x14ac:dyDescent="0.25">
      <c r="A847" t="s">
        <v>4518</v>
      </c>
      <c r="B847">
        <v>25.74</v>
      </c>
      <c r="C847" t="str">
        <f t="shared" si="26"/>
        <v>Over Weight</v>
      </c>
      <c r="D847">
        <v>10.93</v>
      </c>
      <c r="E847" t="str">
        <f t="shared" si="27"/>
        <v>Diabetes</v>
      </c>
      <c r="F847" t="s">
        <v>30</v>
      </c>
      <c r="G847" t="s">
        <v>30</v>
      </c>
      <c r="H847" t="s">
        <v>30</v>
      </c>
      <c r="I847">
        <v>0</v>
      </c>
      <c r="J847" t="s">
        <v>30</v>
      </c>
    </row>
    <row r="848" spans="1:10" x14ac:dyDescent="0.25">
      <c r="A848" t="s">
        <v>4519</v>
      </c>
      <c r="B848">
        <v>34.08</v>
      </c>
      <c r="C848" t="str">
        <f t="shared" si="26"/>
        <v>Obesity</v>
      </c>
      <c r="D848">
        <v>7.58</v>
      </c>
      <c r="E848" t="str">
        <f t="shared" si="27"/>
        <v>Diabetes</v>
      </c>
      <c r="F848" t="s">
        <v>31</v>
      </c>
      <c r="G848" t="s">
        <v>30</v>
      </c>
      <c r="H848" t="s">
        <v>30</v>
      </c>
      <c r="I848">
        <v>2</v>
      </c>
      <c r="J848" t="s">
        <v>30</v>
      </c>
    </row>
    <row r="849" spans="1:10" x14ac:dyDescent="0.25">
      <c r="A849" t="s">
        <v>4520</v>
      </c>
      <c r="B849">
        <v>31.35</v>
      </c>
      <c r="C849" t="str">
        <f t="shared" si="26"/>
        <v>Obesity</v>
      </c>
      <c r="D849">
        <v>11</v>
      </c>
      <c r="E849" t="str">
        <f t="shared" si="27"/>
        <v>Diabetes</v>
      </c>
      <c r="F849" t="s">
        <v>31</v>
      </c>
      <c r="G849" t="s">
        <v>30</v>
      </c>
      <c r="H849" t="s">
        <v>31</v>
      </c>
      <c r="I849">
        <v>1</v>
      </c>
      <c r="J849" t="s">
        <v>30</v>
      </c>
    </row>
    <row r="850" spans="1:10" x14ac:dyDescent="0.25">
      <c r="A850" t="s">
        <v>4521</v>
      </c>
      <c r="B850">
        <v>26.79</v>
      </c>
      <c r="C850" t="str">
        <f t="shared" si="26"/>
        <v>Over Weight</v>
      </c>
      <c r="D850">
        <v>5.0599999999999996</v>
      </c>
      <c r="E850" t="str">
        <f t="shared" si="27"/>
        <v>Normal</v>
      </c>
      <c r="F850" t="s">
        <v>30</v>
      </c>
      <c r="G850" t="s">
        <v>30</v>
      </c>
      <c r="H850" t="s">
        <v>30</v>
      </c>
      <c r="I850">
        <v>1</v>
      </c>
      <c r="J850" t="s">
        <v>30</v>
      </c>
    </row>
    <row r="851" spans="1:10" x14ac:dyDescent="0.25">
      <c r="A851" t="s">
        <v>4522</v>
      </c>
      <c r="B851">
        <v>42.78</v>
      </c>
      <c r="C851" t="str">
        <f t="shared" si="26"/>
        <v>Obesity</v>
      </c>
      <c r="D851">
        <v>6.11</v>
      </c>
      <c r="E851" t="str">
        <f t="shared" si="27"/>
        <v>Prediabetes</v>
      </c>
      <c r="F851" t="s">
        <v>31</v>
      </c>
      <c r="G851" t="s">
        <v>30</v>
      </c>
      <c r="H851" t="s">
        <v>30</v>
      </c>
      <c r="I851">
        <v>1</v>
      </c>
      <c r="J851" t="s">
        <v>30</v>
      </c>
    </row>
    <row r="852" spans="1:10" x14ac:dyDescent="0.25">
      <c r="A852" t="s">
        <v>4523</v>
      </c>
      <c r="B852">
        <v>46.75</v>
      </c>
      <c r="C852" t="str">
        <f t="shared" si="26"/>
        <v>Obesity</v>
      </c>
      <c r="D852">
        <v>6.66</v>
      </c>
      <c r="E852" t="str">
        <f t="shared" si="27"/>
        <v>Diabetes</v>
      </c>
      <c r="F852" t="s">
        <v>31</v>
      </c>
      <c r="G852" t="s">
        <v>30</v>
      </c>
      <c r="H852" t="s">
        <v>30</v>
      </c>
      <c r="I852">
        <v>2</v>
      </c>
      <c r="J852" t="s">
        <v>30</v>
      </c>
    </row>
    <row r="853" spans="1:10" x14ac:dyDescent="0.25">
      <c r="A853" t="s">
        <v>4524</v>
      </c>
      <c r="B853">
        <v>32.15</v>
      </c>
      <c r="C853" t="str">
        <f t="shared" si="26"/>
        <v>Obesity</v>
      </c>
      <c r="D853">
        <v>4.0199999999999996</v>
      </c>
      <c r="E853" t="str">
        <f t="shared" si="27"/>
        <v>Normal</v>
      </c>
      <c r="F853" t="s">
        <v>31</v>
      </c>
      <c r="G853" t="s">
        <v>30</v>
      </c>
      <c r="H853" t="s">
        <v>31</v>
      </c>
      <c r="I853">
        <v>1</v>
      </c>
      <c r="J853" t="s">
        <v>30</v>
      </c>
    </row>
    <row r="854" spans="1:10" x14ac:dyDescent="0.25">
      <c r="A854" t="s">
        <v>4525</v>
      </c>
      <c r="B854">
        <v>43.4</v>
      </c>
      <c r="C854" t="str">
        <f t="shared" si="26"/>
        <v>Obesity</v>
      </c>
      <c r="D854">
        <v>8.81</v>
      </c>
      <c r="E854" t="str">
        <f t="shared" si="27"/>
        <v>Diabetes</v>
      </c>
      <c r="F854" t="s">
        <v>31</v>
      </c>
      <c r="G854" t="s">
        <v>30</v>
      </c>
      <c r="H854" t="s">
        <v>30</v>
      </c>
      <c r="I854">
        <v>2</v>
      </c>
      <c r="J854" t="s">
        <v>30</v>
      </c>
    </row>
    <row r="855" spans="1:10" x14ac:dyDescent="0.25">
      <c r="A855" t="s">
        <v>4526</v>
      </c>
      <c r="B855">
        <v>31.57</v>
      </c>
      <c r="C855" t="str">
        <f t="shared" si="26"/>
        <v>Obesity</v>
      </c>
      <c r="D855">
        <v>7.92</v>
      </c>
      <c r="E855" t="str">
        <f t="shared" si="27"/>
        <v>Diabetes</v>
      </c>
      <c r="F855" t="s">
        <v>31</v>
      </c>
      <c r="G855" t="s">
        <v>30</v>
      </c>
      <c r="H855" t="s">
        <v>30</v>
      </c>
      <c r="I855">
        <v>2</v>
      </c>
      <c r="J855" t="s">
        <v>30</v>
      </c>
    </row>
    <row r="856" spans="1:10" x14ac:dyDescent="0.25">
      <c r="A856" t="s">
        <v>4527</v>
      </c>
      <c r="B856">
        <v>24.32</v>
      </c>
      <c r="C856" t="str">
        <f t="shared" si="26"/>
        <v>Health Weight</v>
      </c>
      <c r="D856">
        <v>7.48</v>
      </c>
      <c r="E856" t="str">
        <f t="shared" si="27"/>
        <v>Diabetes</v>
      </c>
      <c r="F856" t="s">
        <v>30</v>
      </c>
      <c r="G856" t="s">
        <v>30</v>
      </c>
      <c r="H856" t="s">
        <v>30</v>
      </c>
      <c r="I856">
        <v>0</v>
      </c>
      <c r="J856" t="s">
        <v>30</v>
      </c>
    </row>
    <row r="857" spans="1:10" x14ac:dyDescent="0.25">
      <c r="A857" t="s">
        <v>4528</v>
      </c>
      <c r="B857">
        <v>31.07</v>
      </c>
      <c r="C857" t="str">
        <f t="shared" si="26"/>
        <v>Obesity</v>
      </c>
      <c r="D857">
        <v>4.62</v>
      </c>
      <c r="E857" t="str">
        <f t="shared" si="27"/>
        <v>Normal</v>
      </c>
      <c r="F857" t="s">
        <v>31</v>
      </c>
      <c r="G857" t="s">
        <v>30</v>
      </c>
      <c r="H857" t="s">
        <v>30</v>
      </c>
      <c r="I857">
        <v>2</v>
      </c>
      <c r="J857" t="s">
        <v>30</v>
      </c>
    </row>
    <row r="858" spans="1:10" x14ac:dyDescent="0.25">
      <c r="A858" t="s">
        <v>4529</v>
      </c>
      <c r="B858">
        <v>35.814999999999998</v>
      </c>
      <c r="C858" t="str">
        <f t="shared" si="26"/>
        <v>Obesity</v>
      </c>
      <c r="D858">
        <v>8.4700000000000006</v>
      </c>
      <c r="E858" t="str">
        <f t="shared" si="27"/>
        <v>Diabetes</v>
      </c>
      <c r="F858" t="s">
        <v>30</v>
      </c>
      <c r="G858" t="s">
        <v>30</v>
      </c>
      <c r="H858" t="s">
        <v>30</v>
      </c>
      <c r="I858">
        <v>0</v>
      </c>
      <c r="J858" t="s">
        <v>30</v>
      </c>
    </row>
    <row r="859" spans="1:10" x14ac:dyDescent="0.25">
      <c r="A859" t="s">
        <v>4530</v>
      </c>
      <c r="B859">
        <v>40.81</v>
      </c>
      <c r="C859" t="str">
        <f t="shared" si="26"/>
        <v>Obesity</v>
      </c>
      <c r="D859">
        <v>10.58</v>
      </c>
      <c r="E859" t="str">
        <f t="shared" si="27"/>
        <v>Diabetes</v>
      </c>
      <c r="F859" t="s">
        <v>31</v>
      </c>
      <c r="G859" t="s">
        <v>30</v>
      </c>
      <c r="H859" t="s">
        <v>30</v>
      </c>
      <c r="I859">
        <v>0</v>
      </c>
      <c r="J859" t="s">
        <v>30</v>
      </c>
    </row>
    <row r="860" spans="1:10" x14ac:dyDescent="0.25">
      <c r="A860" t="s">
        <v>4531</v>
      </c>
      <c r="B860">
        <v>24.605</v>
      </c>
      <c r="C860" t="str">
        <f t="shared" si="26"/>
        <v>Health Weight</v>
      </c>
      <c r="D860">
        <v>7.48</v>
      </c>
      <c r="E860" t="str">
        <f t="shared" si="27"/>
        <v>Diabetes</v>
      </c>
      <c r="F860" t="s">
        <v>30</v>
      </c>
      <c r="G860" t="s">
        <v>30</v>
      </c>
      <c r="H860" t="s">
        <v>30</v>
      </c>
      <c r="I860">
        <v>0</v>
      </c>
      <c r="J860" t="s">
        <v>30</v>
      </c>
    </row>
    <row r="861" spans="1:10" x14ac:dyDescent="0.25">
      <c r="A861" t="s">
        <v>4532</v>
      </c>
      <c r="B861">
        <v>21.47</v>
      </c>
      <c r="C861" t="str">
        <f t="shared" si="26"/>
        <v>Health Weight</v>
      </c>
      <c r="D861">
        <v>7.82</v>
      </c>
      <c r="E861" t="str">
        <f t="shared" si="27"/>
        <v>Diabetes</v>
      </c>
      <c r="F861" t="s">
        <v>30</v>
      </c>
      <c r="G861" t="s">
        <v>30</v>
      </c>
      <c r="H861" t="s">
        <v>30</v>
      </c>
      <c r="I861">
        <v>0</v>
      </c>
      <c r="J861" t="s">
        <v>30</v>
      </c>
    </row>
    <row r="862" spans="1:10" x14ac:dyDescent="0.25">
      <c r="A862" t="s">
        <v>4533</v>
      </c>
      <c r="B862">
        <v>52.89</v>
      </c>
      <c r="C862" t="str">
        <f t="shared" si="26"/>
        <v>Obesity</v>
      </c>
      <c r="D862">
        <v>4.96</v>
      </c>
      <c r="E862" t="str">
        <f t="shared" si="27"/>
        <v>Normal</v>
      </c>
      <c r="F862" t="s">
        <v>31</v>
      </c>
      <c r="G862" t="s">
        <v>30</v>
      </c>
      <c r="H862" t="s">
        <v>30</v>
      </c>
      <c r="I862">
        <v>1</v>
      </c>
      <c r="J862" t="s">
        <v>30</v>
      </c>
    </row>
    <row r="863" spans="1:10" x14ac:dyDescent="0.25">
      <c r="A863" t="s">
        <v>4534</v>
      </c>
      <c r="B863">
        <v>32.965000000000003</v>
      </c>
      <c r="C863" t="str">
        <f t="shared" si="26"/>
        <v>Obesity</v>
      </c>
      <c r="D863">
        <v>6.15</v>
      </c>
      <c r="E863" t="str">
        <f t="shared" si="27"/>
        <v>Prediabetes</v>
      </c>
      <c r="F863" t="s">
        <v>31</v>
      </c>
      <c r="G863" t="s">
        <v>30</v>
      </c>
      <c r="H863" t="s">
        <v>30</v>
      </c>
      <c r="I863">
        <v>1</v>
      </c>
      <c r="J863" t="s">
        <v>30</v>
      </c>
    </row>
    <row r="864" spans="1:10" x14ac:dyDescent="0.25">
      <c r="A864" t="s">
        <v>4535</v>
      </c>
      <c r="B864">
        <v>36.799999999999997</v>
      </c>
      <c r="C864" t="str">
        <f t="shared" si="26"/>
        <v>Obesity</v>
      </c>
      <c r="D864">
        <v>4.62</v>
      </c>
      <c r="E864" t="str">
        <f t="shared" si="27"/>
        <v>Normal</v>
      </c>
      <c r="F864" t="s">
        <v>30</v>
      </c>
      <c r="G864" t="s">
        <v>30</v>
      </c>
      <c r="H864" t="s">
        <v>31</v>
      </c>
      <c r="I864">
        <v>1</v>
      </c>
      <c r="J864" t="s">
        <v>30</v>
      </c>
    </row>
    <row r="865" spans="1:10" x14ac:dyDescent="0.25">
      <c r="A865" t="s">
        <v>4536</v>
      </c>
      <c r="B865">
        <v>34.299999999999997</v>
      </c>
      <c r="C865" t="str">
        <f t="shared" si="26"/>
        <v>Obesity</v>
      </c>
      <c r="D865">
        <v>4.87</v>
      </c>
      <c r="E865" t="str">
        <f t="shared" si="27"/>
        <v>Normal</v>
      </c>
      <c r="F865" t="s">
        <v>30</v>
      </c>
      <c r="G865" t="s">
        <v>30</v>
      </c>
      <c r="H865" t="s">
        <v>30</v>
      </c>
      <c r="I865">
        <v>2</v>
      </c>
      <c r="J865" t="s">
        <v>30</v>
      </c>
    </row>
    <row r="866" spans="1:10" x14ac:dyDescent="0.25">
      <c r="A866" t="s">
        <v>4537</v>
      </c>
      <c r="B866">
        <v>35.244999999999997</v>
      </c>
      <c r="C866" t="str">
        <f t="shared" si="26"/>
        <v>Obesity</v>
      </c>
      <c r="D866">
        <v>4.63</v>
      </c>
      <c r="E866" t="str">
        <f t="shared" si="27"/>
        <v>Normal</v>
      </c>
      <c r="F866" t="s">
        <v>30</v>
      </c>
      <c r="G866" t="s">
        <v>30</v>
      </c>
      <c r="H866" t="s">
        <v>30</v>
      </c>
      <c r="I866">
        <v>0</v>
      </c>
      <c r="J866" t="s">
        <v>30</v>
      </c>
    </row>
    <row r="867" spans="1:10" x14ac:dyDescent="0.25">
      <c r="A867" t="s">
        <v>4538</v>
      </c>
      <c r="B867">
        <v>26.23</v>
      </c>
      <c r="C867" t="str">
        <f t="shared" si="26"/>
        <v>Over Weight</v>
      </c>
      <c r="D867">
        <v>11.93</v>
      </c>
      <c r="E867" t="str">
        <f t="shared" si="27"/>
        <v>Diabetes</v>
      </c>
      <c r="F867" t="s">
        <v>30</v>
      </c>
      <c r="G867" t="s">
        <v>30</v>
      </c>
      <c r="H867" t="s">
        <v>30</v>
      </c>
      <c r="I867">
        <v>0</v>
      </c>
      <c r="J867" t="s">
        <v>30</v>
      </c>
    </row>
    <row r="868" spans="1:10" x14ac:dyDescent="0.25">
      <c r="A868" t="s">
        <v>4539</v>
      </c>
      <c r="B868">
        <v>36.1</v>
      </c>
      <c r="C868" t="str">
        <f t="shared" si="26"/>
        <v>Obesity</v>
      </c>
      <c r="D868">
        <v>5.65</v>
      </c>
      <c r="E868" t="str">
        <f t="shared" si="27"/>
        <v>Normal</v>
      </c>
      <c r="F868" t="s">
        <v>31</v>
      </c>
      <c r="G868" t="s">
        <v>30</v>
      </c>
      <c r="H868" t="s">
        <v>30</v>
      </c>
      <c r="I868">
        <v>2</v>
      </c>
      <c r="J868" t="s">
        <v>30</v>
      </c>
    </row>
    <row r="869" spans="1:10" x14ac:dyDescent="0.25">
      <c r="A869" t="s">
        <v>4540</v>
      </c>
      <c r="B869">
        <v>37.1</v>
      </c>
      <c r="C869" t="str">
        <f t="shared" si="26"/>
        <v>Obesity</v>
      </c>
      <c r="D869">
        <v>11.21</v>
      </c>
      <c r="E869" t="str">
        <f t="shared" si="27"/>
        <v>Diabetes</v>
      </c>
      <c r="F869" t="s">
        <v>31</v>
      </c>
      <c r="G869" t="s">
        <v>30</v>
      </c>
      <c r="H869" t="s">
        <v>31</v>
      </c>
      <c r="I869">
        <v>1</v>
      </c>
      <c r="J869" t="s">
        <v>30</v>
      </c>
    </row>
    <row r="870" spans="1:10" x14ac:dyDescent="0.25">
      <c r="A870" t="s">
        <v>4541</v>
      </c>
      <c r="B870">
        <v>27.5</v>
      </c>
      <c r="C870" t="str">
        <f t="shared" si="26"/>
        <v>Over Weight</v>
      </c>
      <c r="D870">
        <v>10.62</v>
      </c>
      <c r="E870" t="str">
        <f t="shared" si="27"/>
        <v>Diabetes</v>
      </c>
      <c r="F870" t="s">
        <v>31</v>
      </c>
      <c r="G870" t="s">
        <v>30</v>
      </c>
      <c r="H870" t="s">
        <v>31</v>
      </c>
      <c r="I870">
        <v>1</v>
      </c>
      <c r="J870" t="s">
        <v>30</v>
      </c>
    </row>
    <row r="871" spans="1:10" x14ac:dyDescent="0.25">
      <c r="A871" t="s">
        <v>4542</v>
      </c>
      <c r="B871">
        <v>24.7</v>
      </c>
      <c r="C871" t="str">
        <f t="shared" si="26"/>
        <v>Health Weight</v>
      </c>
      <c r="D871">
        <v>10.7</v>
      </c>
      <c r="E871" t="str">
        <f t="shared" si="27"/>
        <v>Diabetes</v>
      </c>
      <c r="F871" t="s">
        <v>31</v>
      </c>
      <c r="G871" t="s">
        <v>30</v>
      </c>
      <c r="H871" t="s">
        <v>31</v>
      </c>
      <c r="I871">
        <v>1</v>
      </c>
      <c r="J871" t="s">
        <v>30</v>
      </c>
    </row>
    <row r="872" spans="1:10" x14ac:dyDescent="0.25">
      <c r="A872" t="s">
        <v>4543</v>
      </c>
      <c r="B872">
        <v>26.78</v>
      </c>
      <c r="C872" t="str">
        <f t="shared" si="26"/>
        <v>Over Weight</v>
      </c>
      <c r="D872">
        <v>10.02</v>
      </c>
      <c r="E872" t="str">
        <f t="shared" si="27"/>
        <v>Diabetes</v>
      </c>
      <c r="F872" t="s">
        <v>31</v>
      </c>
      <c r="G872" t="s">
        <v>30</v>
      </c>
      <c r="H872" t="s">
        <v>31</v>
      </c>
      <c r="I872">
        <v>1</v>
      </c>
      <c r="J872" t="s">
        <v>30</v>
      </c>
    </row>
    <row r="873" spans="1:10" x14ac:dyDescent="0.25">
      <c r="A873" t="s">
        <v>4544</v>
      </c>
      <c r="B873">
        <v>45.8</v>
      </c>
      <c r="C873" t="str">
        <f t="shared" si="26"/>
        <v>Obesity</v>
      </c>
      <c r="D873">
        <v>4.8499999999999996</v>
      </c>
      <c r="E873" t="str">
        <f t="shared" si="27"/>
        <v>Normal</v>
      </c>
      <c r="F873" t="s">
        <v>30</v>
      </c>
      <c r="G873" t="s">
        <v>30</v>
      </c>
      <c r="H873" t="s">
        <v>30</v>
      </c>
      <c r="I873">
        <v>0</v>
      </c>
      <c r="J873" t="s">
        <v>30</v>
      </c>
    </row>
    <row r="874" spans="1:10" x14ac:dyDescent="0.25">
      <c r="A874" t="s">
        <v>4545</v>
      </c>
      <c r="B874">
        <v>29</v>
      </c>
      <c r="C874" t="str">
        <f t="shared" si="26"/>
        <v>Over Weight</v>
      </c>
      <c r="D874">
        <v>4.3899999999999997</v>
      </c>
      <c r="E874" t="str">
        <f t="shared" si="27"/>
        <v>Normal</v>
      </c>
      <c r="F874" t="s">
        <v>31</v>
      </c>
      <c r="G874" t="s">
        <v>30</v>
      </c>
      <c r="H874" t="s">
        <v>30</v>
      </c>
      <c r="I874">
        <v>2</v>
      </c>
      <c r="J874" t="s">
        <v>30</v>
      </c>
    </row>
    <row r="875" spans="1:10" x14ac:dyDescent="0.25">
      <c r="A875" t="s">
        <v>4546</v>
      </c>
      <c r="B875">
        <v>33.534999999999997</v>
      </c>
      <c r="C875" t="str">
        <f t="shared" si="26"/>
        <v>Obesity</v>
      </c>
      <c r="D875">
        <v>8.24</v>
      </c>
      <c r="E875" t="str">
        <f t="shared" si="27"/>
        <v>Diabetes</v>
      </c>
      <c r="F875" t="s">
        <v>31</v>
      </c>
      <c r="G875" t="s">
        <v>30</v>
      </c>
      <c r="H875" t="s">
        <v>30</v>
      </c>
      <c r="I875">
        <v>0</v>
      </c>
      <c r="J875" t="s">
        <v>30</v>
      </c>
    </row>
    <row r="876" spans="1:10" x14ac:dyDescent="0.25">
      <c r="A876" t="s">
        <v>4547</v>
      </c>
      <c r="B876">
        <v>32.774999999999999</v>
      </c>
      <c r="C876" t="str">
        <f t="shared" si="26"/>
        <v>Obesity</v>
      </c>
      <c r="D876">
        <v>9.77</v>
      </c>
      <c r="E876" t="str">
        <f t="shared" si="27"/>
        <v>Diabetes</v>
      </c>
      <c r="F876" t="s">
        <v>31</v>
      </c>
      <c r="G876" t="s">
        <v>30</v>
      </c>
      <c r="H876" t="s">
        <v>30</v>
      </c>
      <c r="I876">
        <v>0</v>
      </c>
      <c r="J876" t="s">
        <v>30</v>
      </c>
    </row>
    <row r="877" spans="1:10" x14ac:dyDescent="0.25">
      <c r="A877" t="s">
        <v>4548</v>
      </c>
      <c r="B877">
        <v>37.51</v>
      </c>
      <c r="C877" t="str">
        <f t="shared" si="26"/>
        <v>Obesity</v>
      </c>
      <c r="D877">
        <v>5.5</v>
      </c>
      <c r="E877" t="str">
        <f t="shared" si="27"/>
        <v>Normal</v>
      </c>
      <c r="F877" t="s">
        <v>31</v>
      </c>
      <c r="G877" t="s">
        <v>30</v>
      </c>
      <c r="H877" t="s">
        <v>30</v>
      </c>
      <c r="I877">
        <v>2</v>
      </c>
      <c r="J877" t="s">
        <v>30</v>
      </c>
    </row>
    <row r="878" spans="1:10" x14ac:dyDescent="0.25">
      <c r="A878" t="s">
        <v>4549</v>
      </c>
      <c r="B878">
        <v>39.86</v>
      </c>
      <c r="C878" t="str">
        <f t="shared" si="26"/>
        <v>Obesity</v>
      </c>
      <c r="D878">
        <v>11.84</v>
      </c>
      <c r="E878" t="str">
        <f t="shared" si="27"/>
        <v>Diabetes</v>
      </c>
      <c r="F878" t="s">
        <v>31</v>
      </c>
      <c r="G878" t="s">
        <v>30</v>
      </c>
      <c r="H878" t="s">
        <v>30</v>
      </c>
      <c r="I878">
        <v>1</v>
      </c>
      <c r="J878" t="s">
        <v>30</v>
      </c>
    </row>
    <row r="879" spans="1:10" x14ac:dyDescent="0.25">
      <c r="A879" t="s">
        <v>4550</v>
      </c>
      <c r="B879">
        <v>42.13</v>
      </c>
      <c r="C879" t="str">
        <f t="shared" si="26"/>
        <v>Obesity</v>
      </c>
      <c r="D879">
        <v>4.66</v>
      </c>
      <c r="E879" t="str">
        <f t="shared" si="27"/>
        <v>Normal</v>
      </c>
      <c r="F879" t="s">
        <v>30</v>
      </c>
      <c r="G879" t="s">
        <v>30</v>
      </c>
      <c r="H879" t="s">
        <v>30</v>
      </c>
      <c r="I879">
        <v>0</v>
      </c>
      <c r="J879" t="s">
        <v>30</v>
      </c>
    </row>
    <row r="880" spans="1:10" x14ac:dyDescent="0.25">
      <c r="A880" t="s">
        <v>4551</v>
      </c>
      <c r="B880">
        <v>35.99</v>
      </c>
      <c r="C880" t="str">
        <f t="shared" si="26"/>
        <v>Obesity</v>
      </c>
      <c r="D880">
        <v>11.11</v>
      </c>
      <c r="E880" t="str">
        <f t="shared" si="27"/>
        <v>Diabetes</v>
      </c>
      <c r="F880" t="s">
        <v>30</v>
      </c>
      <c r="G880" t="s">
        <v>30</v>
      </c>
      <c r="H880" t="s">
        <v>30</v>
      </c>
      <c r="I880">
        <v>0</v>
      </c>
      <c r="J880" t="s">
        <v>30</v>
      </c>
    </row>
    <row r="881" spans="1:10" x14ac:dyDescent="0.25">
      <c r="A881" t="s">
        <v>4552</v>
      </c>
      <c r="B881">
        <v>35.200000000000003</v>
      </c>
      <c r="C881" t="str">
        <f t="shared" si="26"/>
        <v>Obesity</v>
      </c>
      <c r="D881">
        <v>7.72</v>
      </c>
      <c r="E881" t="str">
        <f t="shared" si="27"/>
        <v>Diabetes</v>
      </c>
      <c r="F881" t="s">
        <v>31</v>
      </c>
      <c r="G881" t="s">
        <v>30</v>
      </c>
      <c r="H881" t="s">
        <v>31</v>
      </c>
      <c r="I881">
        <v>1</v>
      </c>
      <c r="J881" t="s">
        <v>30</v>
      </c>
    </row>
    <row r="882" spans="1:10" x14ac:dyDescent="0.25">
      <c r="A882" t="s">
        <v>4553</v>
      </c>
      <c r="B882">
        <v>29.91</v>
      </c>
      <c r="C882" t="str">
        <f t="shared" si="26"/>
        <v>Obesity</v>
      </c>
      <c r="D882">
        <v>5.55</v>
      </c>
      <c r="E882" t="str">
        <f t="shared" si="27"/>
        <v>Normal</v>
      </c>
      <c r="F882" t="s">
        <v>31</v>
      </c>
      <c r="G882" t="s">
        <v>30</v>
      </c>
      <c r="H882" t="s">
        <v>30</v>
      </c>
      <c r="I882">
        <v>2</v>
      </c>
      <c r="J882" t="s">
        <v>30</v>
      </c>
    </row>
    <row r="883" spans="1:10" x14ac:dyDescent="0.25">
      <c r="A883" t="s">
        <v>4554</v>
      </c>
      <c r="B883">
        <v>36.479999999999997</v>
      </c>
      <c r="C883" t="str">
        <f t="shared" si="26"/>
        <v>Obesity</v>
      </c>
      <c r="D883">
        <v>5.05</v>
      </c>
      <c r="E883" t="str">
        <f t="shared" si="27"/>
        <v>Normal</v>
      </c>
      <c r="F883" t="s">
        <v>31</v>
      </c>
      <c r="G883" t="s">
        <v>30</v>
      </c>
      <c r="H883" t="s">
        <v>30</v>
      </c>
      <c r="I883">
        <v>1</v>
      </c>
      <c r="J883" t="s">
        <v>30</v>
      </c>
    </row>
    <row r="884" spans="1:10" x14ac:dyDescent="0.25">
      <c r="A884" t="s">
        <v>4555</v>
      </c>
      <c r="B884">
        <v>27.5</v>
      </c>
      <c r="C884" t="str">
        <f t="shared" si="26"/>
        <v>Over Weight</v>
      </c>
      <c r="D884">
        <v>8.69</v>
      </c>
      <c r="E884" t="str">
        <f t="shared" si="27"/>
        <v>Diabetes</v>
      </c>
      <c r="F884" t="s">
        <v>31</v>
      </c>
      <c r="G884" t="s">
        <v>30</v>
      </c>
      <c r="H884" t="s">
        <v>31</v>
      </c>
      <c r="I884">
        <v>1</v>
      </c>
      <c r="J884" t="s">
        <v>30</v>
      </c>
    </row>
    <row r="885" spans="1:10" x14ac:dyDescent="0.25">
      <c r="A885" t="s">
        <v>4556</v>
      </c>
      <c r="B885">
        <v>33.44</v>
      </c>
      <c r="C885" t="str">
        <f t="shared" si="26"/>
        <v>Obesity</v>
      </c>
      <c r="D885">
        <v>5.9</v>
      </c>
      <c r="E885" t="str">
        <f t="shared" si="27"/>
        <v>Prediabetes</v>
      </c>
      <c r="F885" t="s">
        <v>31</v>
      </c>
      <c r="G885" t="s">
        <v>30</v>
      </c>
      <c r="H885" t="s">
        <v>30</v>
      </c>
      <c r="I885">
        <v>1</v>
      </c>
      <c r="J885" t="s">
        <v>30</v>
      </c>
    </row>
    <row r="886" spans="1:10" x14ac:dyDescent="0.25">
      <c r="A886" t="s">
        <v>4557</v>
      </c>
      <c r="B886">
        <v>28.215</v>
      </c>
      <c r="C886" t="str">
        <f t="shared" si="26"/>
        <v>Over Weight</v>
      </c>
      <c r="D886">
        <v>6.29</v>
      </c>
      <c r="E886" t="str">
        <f t="shared" si="27"/>
        <v>Prediabetes</v>
      </c>
      <c r="F886" t="s">
        <v>31</v>
      </c>
      <c r="G886" t="s">
        <v>30</v>
      </c>
      <c r="H886" t="s">
        <v>30</v>
      </c>
      <c r="I886">
        <v>1</v>
      </c>
      <c r="J886" t="s">
        <v>30</v>
      </c>
    </row>
    <row r="887" spans="1:10" x14ac:dyDescent="0.25">
      <c r="A887" t="s">
        <v>4558</v>
      </c>
      <c r="B887">
        <v>27.17</v>
      </c>
      <c r="C887" t="str">
        <f t="shared" si="26"/>
        <v>Over Weight</v>
      </c>
      <c r="D887">
        <v>5.84</v>
      </c>
      <c r="E887" t="str">
        <f t="shared" si="27"/>
        <v>Prediabetes</v>
      </c>
      <c r="F887" t="s">
        <v>31</v>
      </c>
      <c r="G887" t="s">
        <v>30</v>
      </c>
      <c r="H887" t="s">
        <v>30</v>
      </c>
      <c r="I887">
        <v>1</v>
      </c>
      <c r="J887" t="s">
        <v>30</v>
      </c>
    </row>
    <row r="888" spans="1:10" x14ac:dyDescent="0.25">
      <c r="A888" t="s">
        <v>4559</v>
      </c>
      <c r="B888">
        <v>35.380000000000003</v>
      </c>
      <c r="C888" t="str">
        <f t="shared" si="26"/>
        <v>Obesity</v>
      </c>
      <c r="D888">
        <v>6.12</v>
      </c>
      <c r="E888" t="str">
        <f t="shared" si="27"/>
        <v>Prediabetes</v>
      </c>
      <c r="F888" t="s">
        <v>30</v>
      </c>
      <c r="G888" t="s">
        <v>30</v>
      </c>
      <c r="H888" t="s">
        <v>30</v>
      </c>
      <c r="I888">
        <v>0</v>
      </c>
      <c r="J888" t="s">
        <v>30</v>
      </c>
    </row>
    <row r="889" spans="1:10" x14ac:dyDescent="0.25">
      <c r="A889" t="s">
        <v>4560</v>
      </c>
      <c r="B889">
        <v>43.48</v>
      </c>
      <c r="C889" t="str">
        <f t="shared" si="26"/>
        <v>Obesity</v>
      </c>
      <c r="D889">
        <v>6.24</v>
      </c>
      <c r="E889" t="str">
        <f t="shared" si="27"/>
        <v>Prediabetes</v>
      </c>
      <c r="F889" t="s">
        <v>30</v>
      </c>
      <c r="G889" t="s">
        <v>30</v>
      </c>
      <c r="H889" t="s">
        <v>30</v>
      </c>
      <c r="I889">
        <v>0</v>
      </c>
      <c r="J889" t="s">
        <v>30</v>
      </c>
    </row>
    <row r="890" spans="1:10" x14ac:dyDescent="0.25">
      <c r="A890" t="s">
        <v>4561</v>
      </c>
      <c r="B890">
        <v>41.73</v>
      </c>
      <c r="C890" t="str">
        <f t="shared" si="26"/>
        <v>Obesity</v>
      </c>
      <c r="D890">
        <v>6.25</v>
      </c>
      <c r="E890" t="str">
        <f t="shared" si="27"/>
        <v>Prediabetes</v>
      </c>
      <c r="F890" t="s">
        <v>30</v>
      </c>
      <c r="G890" t="s">
        <v>30</v>
      </c>
      <c r="H890" t="s">
        <v>30</v>
      </c>
      <c r="I890">
        <v>1</v>
      </c>
      <c r="J890" t="s">
        <v>30</v>
      </c>
    </row>
    <row r="891" spans="1:10" x14ac:dyDescent="0.25">
      <c r="A891" t="s">
        <v>4562</v>
      </c>
      <c r="B891">
        <v>28.9</v>
      </c>
      <c r="C891" t="str">
        <f t="shared" si="26"/>
        <v>Over Weight</v>
      </c>
      <c r="D891">
        <v>11.96</v>
      </c>
      <c r="E891" t="str">
        <f t="shared" si="27"/>
        <v>Diabetes</v>
      </c>
      <c r="F891" t="s">
        <v>30</v>
      </c>
      <c r="G891" t="s">
        <v>30</v>
      </c>
      <c r="H891" t="s">
        <v>30</v>
      </c>
      <c r="I891">
        <v>0</v>
      </c>
      <c r="J891" t="s">
        <v>30</v>
      </c>
    </row>
    <row r="892" spans="1:10" x14ac:dyDescent="0.25">
      <c r="A892" t="s">
        <v>4563</v>
      </c>
      <c r="B892">
        <v>25.74</v>
      </c>
      <c r="C892" t="str">
        <f t="shared" si="26"/>
        <v>Over Weight</v>
      </c>
      <c r="D892">
        <v>7.69</v>
      </c>
      <c r="E892" t="str">
        <f t="shared" si="27"/>
        <v>Diabetes</v>
      </c>
      <c r="F892" t="s">
        <v>30</v>
      </c>
      <c r="G892" t="s">
        <v>30</v>
      </c>
      <c r="H892" t="s">
        <v>30</v>
      </c>
      <c r="I892">
        <v>0</v>
      </c>
      <c r="J892" t="s">
        <v>30</v>
      </c>
    </row>
    <row r="893" spans="1:10" x14ac:dyDescent="0.25">
      <c r="A893" t="s">
        <v>4564</v>
      </c>
      <c r="B893">
        <v>36.06</v>
      </c>
      <c r="C893" t="str">
        <f t="shared" si="26"/>
        <v>Obesity</v>
      </c>
      <c r="D893">
        <v>8.83</v>
      </c>
      <c r="E893" t="str">
        <f t="shared" si="27"/>
        <v>Diabetes</v>
      </c>
      <c r="F893" t="s">
        <v>30</v>
      </c>
      <c r="G893" t="s">
        <v>30</v>
      </c>
      <c r="H893" t="s">
        <v>30</v>
      </c>
      <c r="I893">
        <v>0</v>
      </c>
      <c r="J893" t="s">
        <v>30</v>
      </c>
    </row>
    <row r="894" spans="1:10" x14ac:dyDescent="0.25">
      <c r="A894" t="s">
        <v>4565</v>
      </c>
      <c r="B894">
        <v>43.28</v>
      </c>
      <c r="C894" t="str">
        <f t="shared" si="26"/>
        <v>Obesity</v>
      </c>
      <c r="D894">
        <v>4.41</v>
      </c>
      <c r="E894" t="str">
        <f t="shared" si="27"/>
        <v>Normal</v>
      </c>
      <c r="F894" t="s">
        <v>30</v>
      </c>
      <c r="G894" t="s">
        <v>30</v>
      </c>
      <c r="H894" t="s">
        <v>30</v>
      </c>
      <c r="I894">
        <v>0</v>
      </c>
      <c r="J894" t="s">
        <v>30</v>
      </c>
    </row>
    <row r="895" spans="1:10" x14ac:dyDescent="0.25">
      <c r="A895" t="s">
        <v>4566</v>
      </c>
      <c r="B895">
        <v>28.785</v>
      </c>
      <c r="C895" t="str">
        <f t="shared" si="26"/>
        <v>Over Weight</v>
      </c>
      <c r="D895">
        <v>9.1</v>
      </c>
      <c r="E895" t="str">
        <f t="shared" si="27"/>
        <v>Diabetes</v>
      </c>
      <c r="F895" t="s">
        <v>31</v>
      </c>
      <c r="G895" t="s">
        <v>30</v>
      </c>
      <c r="H895" t="s">
        <v>31</v>
      </c>
      <c r="I895">
        <v>1</v>
      </c>
      <c r="J895" t="s">
        <v>30</v>
      </c>
    </row>
    <row r="896" spans="1:10" x14ac:dyDescent="0.25">
      <c r="A896" t="s">
        <v>4567</v>
      </c>
      <c r="B896">
        <v>25.46</v>
      </c>
      <c r="C896" t="str">
        <f t="shared" si="26"/>
        <v>Over Weight</v>
      </c>
      <c r="D896">
        <v>11.52</v>
      </c>
      <c r="E896" t="str">
        <f t="shared" si="27"/>
        <v>Diabetes</v>
      </c>
      <c r="F896" t="s">
        <v>31</v>
      </c>
      <c r="G896" t="s">
        <v>30</v>
      </c>
      <c r="H896" t="s">
        <v>31</v>
      </c>
      <c r="I896">
        <v>1</v>
      </c>
      <c r="J896" t="s">
        <v>30</v>
      </c>
    </row>
    <row r="897" spans="1:10" x14ac:dyDescent="0.25">
      <c r="A897" t="s">
        <v>4568</v>
      </c>
      <c r="B897">
        <v>30.8</v>
      </c>
      <c r="C897" t="str">
        <f t="shared" si="26"/>
        <v>Obesity</v>
      </c>
      <c r="D897">
        <v>10.95</v>
      </c>
      <c r="E897" t="str">
        <f t="shared" si="27"/>
        <v>Diabetes</v>
      </c>
      <c r="F897" t="s">
        <v>30</v>
      </c>
      <c r="G897" t="s">
        <v>30</v>
      </c>
      <c r="H897" t="s">
        <v>30</v>
      </c>
      <c r="I897">
        <v>0</v>
      </c>
      <c r="J897" t="s">
        <v>30</v>
      </c>
    </row>
    <row r="898" spans="1:10" x14ac:dyDescent="0.25">
      <c r="A898" t="s">
        <v>4569</v>
      </c>
      <c r="B898">
        <v>28.88</v>
      </c>
      <c r="C898" t="str">
        <f t="shared" ref="C898:C961" si="28">IF(B898&lt;18.5, "Under Weight",IF(B898&lt;24.9, "Health Weight", IF(B898&lt;29.9, "Over Weight", "Obesity")))</f>
        <v>Over Weight</v>
      </c>
      <c r="D898">
        <v>11.5</v>
      </c>
      <c r="E898" t="str">
        <f t="shared" ref="E898:E961" si="29">IF(D898&lt;5.7,"Normal",IF(D898&lt;6.4,"Prediabetes","Diabetes"))</f>
        <v>Diabetes</v>
      </c>
      <c r="F898" t="s">
        <v>30</v>
      </c>
      <c r="G898" t="s">
        <v>30</v>
      </c>
      <c r="H898" t="s">
        <v>30</v>
      </c>
      <c r="I898">
        <v>0</v>
      </c>
      <c r="J898" t="s">
        <v>30</v>
      </c>
    </row>
    <row r="899" spans="1:10" x14ac:dyDescent="0.25">
      <c r="A899" t="s">
        <v>4570</v>
      </c>
      <c r="B899">
        <v>23</v>
      </c>
      <c r="C899" t="str">
        <f t="shared" si="28"/>
        <v>Health Weight</v>
      </c>
      <c r="D899">
        <v>9.8800000000000008</v>
      </c>
      <c r="E899" t="str">
        <f t="shared" si="29"/>
        <v>Diabetes</v>
      </c>
      <c r="F899" t="s">
        <v>30</v>
      </c>
      <c r="G899" t="s">
        <v>30</v>
      </c>
      <c r="H899" t="s">
        <v>30</v>
      </c>
      <c r="I899">
        <v>0</v>
      </c>
      <c r="J899" t="s">
        <v>30</v>
      </c>
    </row>
    <row r="900" spans="1:10" x14ac:dyDescent="0.25">
      <c r="A900" t="s">
        <v>4571</v>
      </c>
      <c r="B900">
        <v>38.25</v>
      </c>
      <c r="C900" t="str">
        <f t="shared" si="28"/>
        <v>Obesity</v>
      </c>
      <c r="D900">
        <v>6.2</v>
      </c>
      <c r="E900" t="str">
        <f t="shared" si="29"/>
        <v>Prediabetes</v>
      </c>
      <c r="F900" t="s">
        <v>30</v>
      </c>
      <c r="G900" t="s">
        <v>30</v>
      </c>
      <c r="H900" t="s">
        <v>30</v>
      </c>
      <c r="I900">
        <v>1</v>
      </c>
      <c r="J900" t="s">
        <v>30</v>
      </c>
    </row>
    <row r="901" spans="1:10" x14ac:dyDescent="0.25">
      <c r="A901" t="s">
        <v>4572</v>
      </c>
      <c r="B901">
        <v>39.25</v>
      </c>
      <c r="C901" t="str">
        <f t="shared" si="28"/>
        <v>Obesity</v>
      </c>
      <c r="D901">
        <v>8.41</v>
      </c>
      <c r="E901" t="str">
        <f t="shared" si="29"/>
        <v>Diabetes</v>
      </c>
      <c r="F901" t="s">
        <v>31</v>
      </c>
      <c r="G901" t="s">
        <v>30</v>
      </c>
      <c r="H901" t="s">
        <v>30</v>
      </c>
      <c r="I901">
        <v>1</v>
      </c>
      <c r="J901" t="s">
        <v>30</v>
      </c>
    </row>
    <row r="902" spans="1:10" x14ac:dyDescent="0.25">
      <c r="A902" t="s">
        <v>4573</v>
      </c>
      <c r="B902">
        <v>26.6</v>
      </c>
      <c r="C902" t="str">
        <f t="shared" si="28"/>
        <v>Over Weight</v>
      </c>
      <c r="D902">
        <v>5.07</v>
      </c>
      <c r="E902" t="str">
        <f t="shared" si="29"/>
        <v>Normal</v>
      </c>
      <c r="F902" t="s">
        <v>31</v>
      </c>
      <c r="G902" t="s">
        <v>30</v>
      </c>
      <c r="H902" t="s">
        <v>30</v>
      </c>
      <c r="I902">
        <v>2</v>
      </c>
      <c r="J902" t="s">
        <v>30</v>
      </c>
    </row>
    <row r="903" spans="1:10" x14ac:dyDescent="0.25">
      <c r="A903" t="s">
        <v>4574</v>
      </c>
      <c r="B903">
        <v>35.700000000000003</v>
      </c>
      <c r="C903" t="str">
        <f t="shared" si="28"/>
        <v>Obesity</v>
      </c>
      <c r="D903">
        <v>4.0599999999999996</v>
      </c>
      <c r="E903" t="str">
        <f t="shared" si="29"/>
        <v>Normal</v>
      </c>
      <c r="F903" t="s">
        <v>30</v>
      </c>
      <c r="G903" t="s">
        <v>30</v>
      </c>
      <c r="H903" t="s">
        <v>31</v>
      </c>
      <c r="I903">
        <v>1</v>
      </c>
      <c r="J903" t="s">
        <v>30</v>
      </c>
    </row>
    <row r="904" spans="1:10" x14ac:dyDescent="0.25">
      <c r="A904" t="s">
        <v>4575</v>
      </c>
      <c r="B904">
        <v>20.100000000000001</v>
      </c>
      <c r="C904" t="str">
        <f t="shared" si="28"/>
        <v>Health Weight</v>
      </c>
      <c r="D904">
        <v>10.52</v>
      </c>
      <c r="E904" t="str">
        <f t="shared" si="29"/>
        <v>Diabetes</v>
      </c>
      <c r="F904" t="s">
        <v>30</v>
      </c>
      <c r="G904" t="s">
        <v>30</v>
      </c>
      <c r="H904" t="s">
        <v>30</v>
      </c>
      <c r="I904">
        <v>0</v>
      </c>
      <c r="J904" t="s">
        <v>30</v>
      </c>
    </row>
    <row r="905" spans="1:10" x14ac:dyDescent="0.25">
      <c r="A905" t="s">
        <v>4576</v>
      </c>
      <c r="B905">
        <v>22.23</v>
      </c>
      <c r="C905" t="str">
        <f t="shared" si="28"/>
        <v>Health Weight</v>
      </c>
      <c r="D905">
        <v>9.65</v>
      </c>
      <c r="E905" t="str">
        <f t="shared" si="29"/>
        <v>Diabetes</v>
      </c>
      <c r="F905" t="s">
        <v>30</v>
      </c>
      <c r="G905" t="s">
        <v>30</v>
      </c>
      <c r="H905" t="s">
        <v>30</v>
      </c>
      <c r="I905">
        <v>0</v>
      </c>
      <c r="J905" t="s">
        <v>30</v>
      </c>
    </row>
    <row r="906" spans="1:10" x14ac:dyDescent="0.25">
      <c r="A906" t="s">
        <v>4577</v>
      </c>
      <c r="B906">
        <v>36.47</v>
      </c>
      <c r="C906" t="str">
        <f t="shared" si="28"/>
        <v>Obesity</v>
      </c>
      <c r="D906">
        <v>6.21</v>
      </c>
      <c r="E906" t="str">
        <f t="shared" si="29"/>
        <v>Prediabetes</v>
      </c>
      <c r="F906" t="s">
        <v>30</v>
      </c>
      <c r="G906" t="s">
        <v>30</v>
      </c>
      <c r="H906" t="s">
        <v>30</v>
      </c>
      <c r="I906">
        <v>0</v>
      </c>
      <c r="J906" t="s">
        <v>30</v>
      </c>
    </row>
    <row r="907" spans="1:10" x14ac:dyDescent="0.25">
      <c r="A907" t="s">
        <v>4578</v>
      </c>
      <c r="B907">
        <v>49.64</v>
      </c>
      <c r="C907" t="str">
        <f t="shared" si="28"/>
        <v>Obesity</v>
      </c>
      <c r="D907">
        <v>4.76</v>
      </c>
      <c r="E907" t="str">
        <f t="shared" si="29"/>
        <v>Normal</v>
      </c>
      <c r="F907" t="s">
        <v>30</v>
      </c>
      <c r="G907" t="s">
        <v>30</v>
      </c>
      <c r="H907" t="s">
        <v>31</v>
      </c>
      <c r="I907">
        <v>1</v>
      </c>
      <c r="J907" t="s">
        <v>30</v>
      </c>
    </row>
    <row r="908" spans="1:10" x14ac:dyDescent="0.25">
      <c r="A908" t="s">
        <v>4579</v>
      </c>
      <c r="B908">
        <v>36.799999999999997</v>
      </c>
      <c r="C908" t="str">
        <f t="shared" si="28"/>
        <v>Obesity</v>
      </c>
      <c r="D908">
        <v>5.73</v>
      </c>
      <c r="E908" t="str">
        <f t="shared" si="29"/>
        <v>Prediabetes</v>
      </c>
      <c r="F908" t="s">
        <v>31</v>
      </c>
      <c r="G908" t="s">
        <v>30</v>
      </c>
      <c r="H908" t="s">
        <v>31</v>
      </c>
      <c r="I908">
        <v>1</v>
      </c>
      <c r="J908" t="s">
        <v>30</v>
      </c>
    </row>
    <row r="909" spans="1:10" x14ac:dyDescent="0.25">
      <c r="A909" t="s">
        <v>4580</v>
      </c>
      <c r="B909">
        <v>33.880000000000003</v>
      </c>
      <c r="C909" t="str">
        <f t="shared" si="28"/>
        <v>Obesity</v>
      </c>
      <c r="D909">
        <v>10.78</v>
      </c>
      <c r="E909" t="str">
        <f t="shared" si="29"/>
        <v>Diabetes</v>
      </c>
      <c r="F909" t="s">
        <v>31</v>
      </c>
      <c r="G909" t="s">
        <v>30</v>
      </c>
      <c r="H909" t="s">
        <v>30</v>
      </c>
      <c r="I909">
        <v>0</v>
      </c>
      <c r="J909" t="s">
        <v>30</v>
      </c>
    </row>
    <row r="910" spans="1:10" x14ac:dyDescent="0.25">
      <c r="A910" t="s">
        <v>4581</v>
      </c>
      <c r="B910">
        <v>32.01</v>
      </c>
      <c r="C910" t="str">
        <f t="shared" si="28"/>
        <v>Obesity</v>
      </c>
      <c r="D910">
        <v>5.08</v>
      </c>
      <c r="E910" t="str">
        <f t="shared" si="29"/>
        <v>Normal</v>
      </c>
      <c r="F910" t="s">
        <v>31</v>
      </c>
      <c r="G910" t="s">
        <v>30</v>
      </c>
      <c r="H910" t="s">
        <v>30</v>
      </c>
      <c r="I910">
        <v>1</v>
      </c>
      <c r="J910" t="s">
        <v>30</v>
      </c>
    </row>
    <row r="911" spans="1:10" x14ac:dyDescent="0.25">
      <c r="A911" t="s">
        <v>4582</v>
      </c>
      <c r="B911">
        <v>33.630000000000003</v>
      </c>
      <c r="C911" t="str">
        <f t="shared" si="28"/>
        <v>Obesity</v>
      </c>
      <c r="D911">
        <v>11.39</v>
      </c>
      <c r="E911" t="str">
        <f t="shared" si="29"/>
        <v>Diabetes</v>
      </c>
      <c r="F911" t="s">
        <v>30</v>
      </c>
      <c r="G911" t="s">
        <v>30</v>
      </c>
      <c r="H911" t="s">
        <v>30</v>
      </c>
      <c r="I911">
        <v>0</v>
      </c>
      <c r="J911" t="s">
        <v>30</v>
      </c>
    </row>
    <row r="912" spans="1:10" x14ac:dyDescent="0.25">
      <c r="A912" t="s">
        <v>4583</v>
      </c>
      <c r="B912">
        <v>34.865000000000002</v>
      </c>
      <c r="C912" t="str">
        <f t="shared" si="28"/>
        <v>Obesity</v>
      </c>
      <c r="D912">
        <v>5.35</v>
      </c>
      <c r="E912" t="str">
        <f t="shared" si="29"/>
        <v>Normal</v>
      </c>
      <c r="F912" t="s">
        <v>31</v>
      </c>
      <c r="G912" t="s">
        <v>30</v>
      </c>
      <c r="H912" t="s">
        <v>30</v>
      </c>
      <c r="I912">
        <v>1</v>
      </c>
      <c r="J912" t="s">
        <v>30</v>
      </c>
    </row>
    <row r="913" spans="1:10" x14ac:dyDescent="0.25">
      <c r="A913" t="s">
        <v>4584</v>
      </c>
      <c r="B913">
        <v>43.11</v>
      </c>
      <c r="C913" t="str">
        <f t="shared" si="28"/>
        <v>Obesity</v>
      </c>
      <c r="D913">
        <v>5.6</v>
      </c>
      <c r="E913" t="str">
        <f t="shared" si="29"/>
        <v>Normal</v>
      </c>
      <c r="F913" t="s">
        <v>30</v>
      </c>
      <c r="G913" t="s">
        <v>30</v>
      </c>
      <c r="H913" t="s">
        <v>30</v>
      </c>
      <c r="I913">
        <v>0</v>
      </c>
      <c r="J913" t="s">
        <v>30</v>
      </c>
    </row>
    <row r="914" spans="1:10" x14ac:dyDescent="0.25">
      <c r="A914" t="s">
        <v>4585</v>
      </c>
      <c r="B914">
        <v>30.305</v>
      </c>
      <c r="C914" t="str">
        <f t="shared" si="28"/>
        <v>Obesity</v>
      </c>
      <c r="D914">
        <v>4.2699999999999996</v>
      </c>
      <c r="E914" t="str">
        <f t="shared" si="29"/>
        <v>Normal</v>
      </c>
      <c r="F914" t="s">
        <v>31</v>
      </c>
      <c r="G914" t="s">
        <v>30</v>
      </c>
      <c r="H914" t="s">
        <v>30</v>
      </c>
      <c r="I914">
        <v>1</v>
      </c>
      <c r="J914" t="s">
        <v>30</v>
      </c>
    </row>
    <row r="915" spans="1:10" x14ac:dyDescent="0.25">
      <c r="A915" t="s">
        <v>4586</v>
      </c>
      <c r="B915">
        <v>25.175000000000001</v>
      </c>
      <c r="C915" t="str">
        <f t="shared" si="28"/>
        <v>Over Weight</v>
      </c>
      <c r="D915">
        <v>5.57</v>
      </c>
      <c r="E915" t="str">
        <f t="shared" si="29"/>
        <v>Normal</v>
      </c>
      <c r="F915" t="s">
        <v>31</v>
      </c>
      <c r="G915" t="s">
        <v>30</v>
      </c>
      <c r="H915" t="s">
        <v>30</v>
      </c>
      <c r="I915">
        <v>1</v>
      </c>
      <c r="J915" t="s">
        <v>30</v>
      </c>
    </row>
    <row r="916" spans="1:10" x14ac:dyDescent="0.25">
      <c r="A916" t="s">
        <v>4587</v>
      </c>
      <c r="B916">
        <v>26.8</v>
      </c>
      <c r="C916" t="str">
        <f t="shared" si="28"/>
        <v>Over Weight</v>
      </c>
      <c r="D916">
        <v>5.68</v>
      </c>
      <c r="E916" t="str">
        <f t="shared" si="29"/>
        <v>Normal</v>
      </c>
      <c r="F916" t="s">
        <v>31</v>
      </c>
      <c r="G916" t="s">
        <v>30</v>
      </c>
      <c r="H916" t="s">
        <v>30</v>
      </c>
      <c r="I916">
        <v>1</v>
      </c>
      <c r="J916" t="s">
        <v>30</v>
      </c>
    </row>
    <row r="917" spans="1:10" x14ac:dyDescent="0.25">
      <c r="A917" t="s">
        <v>4588</v>
      </c>
      <c r="B917">
        <v>21.78</v>
      </c>
      <c r="C917" t="str">
        <f t="shared" si="28"/>
        <v>Health Weight</v>
      </c>
      <c r="D917">
        <v>5.3</v>
      </c>
      <c r="E917" t="str">
        <f t="shared" si="29"/>
        <v>Normal</v>
      </c>
      <c r="F917" t="s">
        <v>30</v>
      </c>
      <c r="G917" t="s">
        <v>31</v>
      </c>
      <c r="H917" t="s">
        <v>30</v>
      </c>
      <c r="I917">
        <v>1</v>
      </c>
      <c r="J917" t="s">
        <v>30</v>
      </c>
    </row>
    <row r="918" spans="1:10" x14ac:dyDescent="0.25">
      <c r="A918" t="s">
        <v>4589</v>
      </c>
      <c r="B918">
        <v>30.14</v>
      </c>
      <c r="C918" t="str">
        <f t="shared" si="28"/>
        <v>Obesity</v>
      </c>
      <c r="D918">
        <v>9.4499999999999993</v>
      </c>
      <c r="E918" t="str">
        <f t="shared" si="29"/>
        <v>Diabetes</v>
      </c>
      <c r="F918" t="s">
        <v>31</v>
      </c>
      <c r="G918" t="s">
        <v>30</v>
      </c>
      <c r="H918" t="s">
        <v>30</v>
      </c>
      <c r="I918">
        <v>0</v>
      </c>
      <c r="J918" t="s">
        <v>30</v>
      </c>
    </row>
    <row r="919" spans="1:10" x14ac:dyDescent="0.25">
      <c r="A919" t="s">
        <v>4590</v>
      </c>
      <c r="B919">
        <v>29.7</v>
      </c>
      <c r="C919" t="str">
        <f t="shared" si="28"/>
        <v>Over Weight</v>
      </c>
      <c r="D919">
        <v>6.79</v>
      </c>
      <c r="E919" t="str">
        <f t="shared" si="29"/>
        <v>Diabetes</v>
      </c>
      <c r="F919" t="s">
        <v>31</v>
      </c>
      <c r="G919" t="s">
        <v>30</v>
      </c>
      <c r="H919" t="s">
        <v>30</v>
      </c>
      <c r="I919">
        <v>0</v>
      </c>
      <c r="J919" t="s">
        <v>30</v>
      </c>
    </row>
    <row r="920" spans="1:10" x14ac:dyDescent="0.25">
      <c r="A920" t="s">
        <v>4591</v>
      </c>
      <c r="B920">
        <v>32.395000000000003</v>
      </c>
      <c r="C920" t="str">
        <f t="shared" si="28"/>
        <v>Obesity</v>
      </c>
      <c r="D920">
        <v>11.1</v>
      </c>
      <c r="E920" t="str">
        <f t="shared" si="29"/>
        <v>Diabetes</v>
      </c>
      <c r="F920" t="s">
        <v>31</v>
      </c>
      <c r="G920" t="s">
        <v>30</v>
      </c>
      <c r="H920" t="s">
        <v>30</v>
      </c>
      <c r="I920">
        <v>0</v>
      </c>
      <c r="J920" t="s">
        <v>30</v>
      </c>
    </row>
    <row r="921" spans="1:10" x14ac:dyDescent="0.25">
      <c r="A921" t="s">
        <v>4592</v>
      </c>
      <c r="B921">
        <v>36.64</v>
      </c>
      <c r="C921" t="str">
        <f t="shared" si="28"/>
        <v>Obesity</v>
      </c>
      <c r="D921">
        <v>7.26</v>
      </c>
      <c r="E921" t="str">
        <f t="shared" si="29"/>
        <v>Diabetes</v>
      </c>
      <c r="F921" t="s">
        <v>30</v>
      </c>
      <c r="G921" t="s">
        <v>30</v>
      </c>
      <c r="H921" t="s">
        <v>30</v>
      </c>
      <c r="I921">
        <v>0</v>
      </c>
      <c r="J921" t="s">
        <v>30</v>
      </c>
    </row>
    <row r="922" spans="1:10" x14ac:dyDescent="0.25">
      <c r="A922" t="s">
        <v>4593</v>
      </c>
      <c r="B922">
        <v>39.049999999999997</v>
      </c>
      <c r="C922" t="str">
        <f t="shared" si="28"/>
        <v>Obesity</v>
      </c>
      <c r="D922">
        <v>5.27</v>
      </c>
      <c r="E922" t="str">
        <f t="shared" si="29"/>
        <v>Normal</v>
      </c>
      <c r="F922" t="s">
        <v>31</v>
      </c>
      <c r="G922" t="s">
        <v>30</v>
      </c>
      <c r="H922" t="s">
        <v>30</v>
      </c>
      <c r="I922">
        <v>1</v>
      </c>
      <c r="J922" t="s">
        <v>30</v>
      </c>
    </row>
    <row r="923" spans="1:10" x14ac:dyDescent="0.25">
      <c r="A923" t="s">
        <v>4594</v>
      </c>
      <c r="B923">
        <v>33.1</v>
      </c>
      <c r="C923" t="str">
        <f t="shared" si="28"/>
        <v>Obesity</v>
      </c>
      <c r="D923">
        <v>5.46</v>
      </c>
      <c r="E923" t="str">
        <f t="shared" si="29"/>
        <v>Normal</v>
      </c>
      <c r="F923" t="s">
        <v>31</v>
      </c>
      <c r="G923" t="s">
        <v>30</v>
      </c>
      <c r="H923" t="s">
        <v>30</v>
      </c>
      <c r="I923">
        <v>1</v>
      </c>
      <c r="J923" t="s">
        <v>30</v>
      </c>
    </row>
    <row r="924" spans="1:10" x14ac:dyDescent="0.25">
      <c r="A924" t="s">
        <v>4595</v>
      </c>
      <c r="B924">
        <v>31.824999999999999</v>
      </c>
      <c r="C924" t="str">
        <f t="shared" si="28"/>
        <v>Obesity</v>
      </c>
      <c r="D924">
        <v>8.1300000000000008</v>
      </c>
      <c r="E924" t="str">
        <f t="shared" si="29"/>
        <v>Diabetes</v>
      </c>
      <c r="F924" t="s">
        <v>30</v>
      </c>
      <c r="G924" t="s">
        <v>30</v>
      </c>
      <c r="H924" t="s">
        <v>30</v>
      </c>
      <c r="I924">
        <v>0</v>
      </c>
      <c r="J924" t="s">
        <v>30</v>
      </c>
    </row>
    <row r="925" spans="1:10" x14ac:dyDescent="0.25">
      <c r="A925" t="s">
        <v>4596</v>
      </c>
      <c r="B925">
        <v>29</v>
      </c>
      <c r="C925" t="str">
        <f t="shared" si="28"/>
        <v>Over Weight</v>
      </c>
      <c r="D925">
        <v>4.25</v>
      </c>
      <c r="E925" t="str">
        <f t="shared" si="29"/>
        <v>Normal</v>
      </c>
      <c r="F925" t="s">
        <v>31</v>
      </c>
      <c r="G925" t="s">
        <v>30</v>
      </c>
      <c r="H925" t="s">
        <v>30</v>
      </c>
      <c r="I925">
        <v>1</v>
      </c>
      <c r="J925" t="s">
        <v>30</v>
      </c>
    </row>
    <row r="926" spans="1:10" x14ac:dyDescent="0.25">
      <c r="A926" t="s">
        <v>4597</v>
      </c>
      <c r="B926">
        <v>30.495000000000001</v>
      </c>
      <c r="C926" t="str">
        <f t="shared" si="28"/>
        <v>Obesity</v>
      </c>
      <c r="D926">
        <v>8.68</v>
      </c>
      <c r="E926" t="str">
        <f t="shared" si="29"/>
        <v>Diabetes</v>
      </c>
      <c r="F926" t="s">
        <v>30</v>
      </c>
      <c r="G926" t="s">
        <v>30</v>
      </c>
      <c r="H926" t="s">
        <v>30</v>
      </c>
      <c r="I926">
        <v>0</v>
      </c>
      <c r="J926" t="s">
        <v>30</v>
      </c>
    </row>
    <row r="927" spans="1:10" x14ac:dyDescent="0.25">
      <c r="A927" t="s">
        <v>4598</v>
      </c>
      <c r="B927">
        <v>25.2</v>
      </c>
      <c r="C927" t="str">
        <f t="shared" si="28"/>
        <v>Over Weight</v>
      </c>
      <c r="D927">
        <v>6.25</v>
      </c>
      <c r="E927" t="str">
        <f t="shared" si="29"/>
        <v>Prediabetes</v>
      </c>
      <c r="F927" t="s">
        <v>31</v>
      </c>
      <c r="G927" t="s">
        <v>30</v>
      </c>
      <c r="H927" t="s">
        <v>30</v>
      </c>
      <c r="I927">
        <v>1</v>
      </c>
      <c r="J927" t="s">
        <v>30</v>
      </c>
    </row>
    <row r="928" spans="1:10" x14ac:dyDescent="0.25">
      <c r="A928" t="s">
        <v>4599</v>
      </c>
      <c r="B928">
        <v>22.77</v>
      </c>
      <c r="C928" t="str">
        <f t="shared" si="28"/>
        <v>Health Weight</v>
      </c>
      <c r="D928">
        <v>4.47</v>
      </c>
      <c r="E928" t="str">
        <f t="shared" si="29"/>
        <v>Normal</v>
      </c>
      <c r="F928" t="s">
        <v>31</v>
      </c>
      <c r="G928" t="s">
        <v>30</v>
      </c>
      <c r="H928" t="s">
        <v>30</v>
      </c>
      <c r="I928">
        <v>1</v>
      </c>
      <c r="J928" t="s">
        <v>30</v>
      </c>
    </row>
    <row r="929" spans="1:10" x14ac:dyDescent="0.25">
      <c r="A929" t="s">
        <v>4600</v>
      </c>
      <c r="B929">
        <v>23.18</v>
      </c>
      <c r="C929" t="str">
        <f t="shared" si="28"/>
        <v>Health Weight</v>
      </c>
      <c r="D929">
        <v>8.31</v>
      </c>
      <c r="E929" t="str">
        <f t="shared" si="29"/>
        <v>Diabetes</v>
      </c>
      <c r="F929" t="s">
        <v>30</v>
      </c>
      <c r="G929" t="s">
        <v>30</v>
      </c>
      <c r="H929" t="s">
        <v>30</v>
      </c>
      <c r="I929">
        <v>0</v>
      </c>
      <c r="J929" t="s">
        <v>30</v>
      </c>
    </row>
    <row r="930" spans="1:10" x14ac:dyDescent="0.25">
      <c r="A930" t="s">
        <v>4601</v>
      </c>
      <c r="B930">
        <v>35.409999999999997</v>
      </c>
      <c r="C930" t="str">
        <f t="shared" si="28"/>
        <v>Obesity</v>
      </c>
      <c r="D930">
        <v>5.68</v>
      </c>
      <c r="E930" t="str">
        <f t="shared" si="29"/>
        <v>Normal</v>
      </c>
      <c r="F930" t="s">
        <v>30</v>
      </c>
      <c r="G930" t="s">
        <v>30</v>
      </c>
      <c r="H930" t="s">
        <v>30</v>
      </c>
      <c r="I930">
        <v>0</v>
      </c>
      <c r="J930" t="s">
        <v>30</v>
      </c>
    </row>
    <row r="931" spans="1:10" x14ac:dyDescent="0.25">
      <c r="A931" t="s">
        <v>4602</v>
      </c>
      <c r="B931">
        <v>32.11</v>
      </c>
      <c r="C931" t="str">
        <f t="shared" si="28"/>
        <v>Obesity</v>
      </c>
      <c r="D931">
        <v>4.75</v>
      </c>
      <c r="E931" t="str">
        <f t="shared" si="29"/>
        <v>Normal</v>
      </c>
      <c r="F931" t="s">
        <v>31</v>
      </c>
      <c r="G931" t="s">
        <v>30</v>
      </c>
      <c r="H931" t="s">
        <v>30</v>
      </c>
      <c r="I931">
        <v>2</v>
      </c>
      <c r="J931" t="s">
        <v>30</v>
      </c>
    </row>
    <row r="932" spans="1:10" x14ac:dyDescent="0.25">
      <c r="A932" t="s">
        <v>4603</v>
      </c>
      <c r="B932">
        <v>34.479999999999997</v>
      </c>
      <c r="C932" t="str">
        <f t="shared" si="28"/>
        <v>Obesity</v>
      </c>
      <c r="D932">
        <v>6.31</v>
      </c>
      <c r="E932" t="str">
        <f t="shared" si="29"/>
        <v>Prediabetes</v>
      </c>
      <c r="F932" t="s">
        <v>30</v>
      </c>
      <c r="G932" t="s">
        <v>30</v>
      </c>
      <c r="H932" t="s">
        <v>31</v>
      </c>
      <c r="I932">
        <v>1</v>
      </c>
      <c r="J932" t="s">
        <v>30</v>
      </c>
    </row>
    <row r="933" spans="1:10" x14ac:dyDescent="0.25">
      <c r="A933" t="s">
        <v>4604</v>
      </c>
      <c r="B933">
        <v>34.39</v>
      </c>
      <c r="C933" t="str">
        <f t="shared" si="28"/>
        <v>Obesity</v>
      </c>
      <c r="D933">
        <v>6.28</v>
      </c>
      <c r="E933" t="str">
        <f t="shared" si="29"/>
        <v>Prediabetes</v>
      </c>
      <c r="F933" t="s">
        <v>31</v>
      </c>
      <c r="G933" t="s">
        <v>30</v>
      </c>
      <c r="H933" t="s">
        <v>30</v>
      </c>
      <c r="I933">
        <v>1</v>
      </c>
      <c r="J933" t="s">
        <v>30</v>
      </c>
    </row>
    <row r="934" spans="1:10" x14ac:dyDescent="0.25">
      <c r="A934" t="s">
        <v>4605</v>
      </c>
      <c r="B934">
        <v>26.4</v>
      </c>
      <c r="C934" t="str">
        <f t="shared" si="28"/>
        <v>Over Weight</v>
      </c>
      <c r="D934">
        <v>9.2899999999999991</v>
      </c>
      <c r="E934" t="str">
        <f t="shared" si="29"/>
        <v>Diabetes</v>
      </c>
      <c r="F934" t="s">
        <v>31</v>
      </c>
      <c r="G934" t="s">
        <v>30</v>
      </c>
      <c r="H934" t="s">
        <v>31</v>
      </c>
      <c r="I934">
        <v>1</v>
      </c>
      <c r="J934" t="s">
        <v>30</v>
      </c>
    </row>
    <row r="935" spans="1:10" x14ac:dyDescent="0.25">
      <c r="A935" t="s">
        <v>4606</v>
      </c>
      <c r="B935">
        <v>28.1</v>
      </c>
      <c r="C935" t="str">
        <f t="shared" si="28"/>
        <v>Over Weight</v>
      </c>
      <c r="D935">
        <v>5.79</v>
      </c>
      <c r="E935" t="str">
        <f t="shared" si="29"/>
        <v>Prediabetes</v>
      </c>
      <c r="F935" t="s">
        <v>31</v>
      </c>
      <c r="G935" t="s">
        <v>30</v>
      </c>
      <c r="H935" t="s">
        <v>31</v>
      </c>
      <c r="I935">
        <v>1</v>
      </c>
      <c r="J935" t="s">
        <v>30</v>
      </c>
    </row>
    <row r="936" spans="1:10" x14ac:dyDescent="0.25">
      <c r="A936" t="s">
        <v>4607</v>
      </c>
      <c r="B936">
        <v>27</v>
      </c>
      <c r="C936" t="str">
        <f t="shared" si="28"/>
        <v>Over Weight</v>
      </c>
      <c r="D936">
        <v>4.54</v>
      </c>
      <c r="E936" t="str">
        <f t="shared" si="29"/>
        <v>Normal</v>
      </c>
      <c r="F936" t="s">
        <v>31</v>
      </c>
      <c r="G936" t="s">
        <v>30</v>
      </c>
      <c r="H936" t="s">
        <v>30</v>
      </c>
      <c r="I936">
        <v>1</v>
      </c>
      <c r="J936" t="s">
        <v>30</v>
      </c>
    </row>
    <row r="937" spans="1:10" x14ac:dyDescent="0.25">
      <c r="A937" t="s">
        <v>4608</v>
      </c>
      <c r="B937">
        <v>28.594999999999999</v>
      </c>
      <c r="C937" t="str">
        <f t="shared" si="28"/>
        <v>Over Weight</v>
      </c>
      <c r="D937">
        <v>4.68</v>
      </c>
      <c r="E937" t="str">
        <f t="shared" si="29"/>
        <v>Normal</v>
      </c>
      <c r="F937" t="s">
        <v>31</v>
      </c>
      <c r="G937" t="s">
        <v>30</v>
      </c>
      <c r="H937" t="s">
        <v>30</v>
      </c>
      <c r="I937">
        <v>1</v>
      </c>
      <c r="J937" t="s">
        <v>30</v>
      </c>
    </row>
    <row r="938" spans="1:10" x14ac:dyDescent="0.25">
      <c r="A938" t="s">
        <v>4609</v>
      </c>
      <c r="B938">
        <v>36.799999999999997</v>
      </c>
      <c r="C938" t="str">
        <f t="shared" si="28"/>
        <v>Obesity</v>
      </c>
      <c r="D938">
        <v>5.88</v>
      </c>
      <c r="E938" t="str">
        <f t="shared" si="29"/>
        <v>Prediabetes</v>
      </c>
      <c r="F938" t="s">
        <v>30</v>
      </c>
      <c r="G938" t="s">
        <v>30</v>
      </c>
      <c r="H938" t="s">
        <v>30</v>
      </c>
      <c r="I938">
        <v>1</v>
      </c>
      <c r="J938" t="s">
        <v>30</v>
      </c>
    </row>
    <row r="939" spans="1:10" x14ac:dyDescent="0.25">
      <c r="A939" t="s">
        <v>4610</v>
      </c>
      <c r="B939">
        <v>23.75</v>
      </c>
      <c r="C939" t="str">
        <f t="shared" si="28"/>
        <v>Health Weight</v>
      </c>
      <c r="D939">
        <v>5.42</v>
      </c>
      <c r="E939" t="str">
        <f t="shared" si="29"/>
        <v>Normal</v>
      </c>
      <c r="F939" t="s">
        <v>31</v>
      </c>
      <c r="G939" t="s">
        <v>30</v>
      </c>
      <c r="H939" t="s">
        <v>31</v>
      </c>
      <c r="I939">
        <v>1</v>
      </c>
      <c r="J939" t="s">
        <v>30</v>
      </c>
    </row>
    <row r="940" spans="1:10" x14ac:dyDescent="0.25">
      <c r="A940" t="s">
        <v>4611</v>
      </c>
      <c r="B940">
        <v>35.619999999999997</v>
      </c>
      <c r="C940" t="str">
        <f t="shared" si="28"/>
        <v>Obesity</v>
      </c>
      <c r="D940">
        <v>4.16</v>
      </c>
      <c r="E940" t="str">
        <f t="shared" si="29"/>
        <v>Normal</v>
      </c>
      <c r="F940" t="s">
        <v>30</v>
      </c>
      <c r="G940" t="s">
        <v>30</v>
      </c>
      <c r="H940" t="s">
        <v>30</v>
      </c>
      <c r="I940">
        <v>0</v>
      </c>
      <c r="J940" t="s">
        <v>30</v>
      </c>
    </row>
    <row r="941" spans="1:10" x14ac:dyDescent="0.25">
      <c r="A941" t="s">
        <v>4612</v>
      </c>
      <c r="B941">
        <v>30.69</v>
      </c>
      <c r="C941" t="str">
        <f t="shared" si="28"/>
        <v>Obesity</v>
      </c>
      <c r="D941">
        <v>7.05</v>
      </c>
      <c r="E941" t="str">
        <f t="shared" si="29"/>
        <v>Diabetes</v>
      </c>
      <c r="F941" t="s">
        <v>31</v>
      </c>
      <c r="G941" t="s">
        <v>30</v>
      </c>
      <c r="H941" t="s">
        <v>30</v>
      </c>
      <c r="I941">
        <v>2</v>
      </c>
      <c r="J941" t="s">
        <v>30</v>
      </c>
    </row>
    <row r="942" spans="1:10" x14ac:dyDescent="0.25">
      <c r="A942" t="s">
        <v>4613</v>
      </c>
      <c r="B942">
        <v>35.799999999999997</v>
      </c>
      <c r="C942" t="str">
        <f t="shared" si="28"/>
        <v>Obesity</v>
      </c>
      <c r="D942">
        <v>5.63</v>
      </c>
      <c r="E942" t="str">
        <f t="shared" si="29"/>
        <v>Normal</v>
      </c>
      <c r="F942" t="s">
        <v>31</v>
      </c>
      <c r="G942" t="s">
        <v>30</v>
      </c>
      <c r="H942" t="s">
        <v>30</v>
      </c>
      <c r="I942">
        <v>2</v>
      </c>
      <c r="J942" t="s">
        <v>30</v>
      </c>
    </row>
    <row r="943" spans="1:10" x14ac:dyDescent="0.25">
      <c r="A943" t="s">
        <v>4614</v>
      </c>
      <c r="B943">
        <v>28.785</v>
      </c>
      <c r="C943" t="str">
        <f t="shared" si="28"/>
        <v>Over Weight</v>
      </c>
      <c r="D943">
        <v>4.24</v>
      </c>
      <c r="E943" t="str">
        <f t="shared" si="29"/>
        <v>Normal</v>
      </c>
      <c r="F943" t="s">
        <v>31</v>
      </c>
      <c r="G943" t="s">
        <v>30</v>
      </c>
      <c r="H943" t="s">
        <v>30</v>
      </c>
      <c r="I943">
        <v>2</v>
      </c>
      <c r="J943" t="s">
        <v>30</v>
      </c>
    </row>
    <row r="944" spans="1:10" x14ac:dyDescent="0.25">
      <c r="A944" t="s">
        <v>4615</v>
      </c>
      <c r="B944">
        <v>28.594999999999999</v>
      </c>
      <c r="C944" t="str">
        <f t="shared" si="28"/>
        <v>Over Weight</v>
      </c>
      <c r="D944">
        <v>4.96</v>
      </c>
      <c r="E944" t="str">
        <f t="shared" si="29"/>
        <v>Normal</v>
      </c>
      <c r="F944" t="s">
        <v>31</v>
      </c>
      <c r="G944" t="s">
        <v>30</v>
      </c>
      <c r="H944" t="s">
        <v>30</v>
      </c>
      <c r="I944">
        <v>2</v>
      </c>
      <c r="J944" t="s">
        <v>30</v>
      </c>
    </row>
    <row r="945" spans="1:10" x14ac:dyDescent="0.25">
      <c r="A945" t="s">
        <v>4616</v>
      </c>
      <c r="B945">
        <v>48.75</v>
      </c>
      <c r="C945" t="str">
        <f t="shared" si="28"/>
        <v>Obesity</v>
      </c>
      <c r="D945">
        <v>4.34</v>
      </c>
      <c r="E945" t="str">
        <f t="shared" si="29"/>
        <v>Normal</v>
      </c>
      <c r="F945" t="s">
        <v>30</v>
      </c>
      <c r="G945" t="s">
        <v>30</v>
      </c>
      <c r="H945" t="s">
        <v>30</v>
      </c>
      <c r="I945">
        <v>0</v>
      </c>
      <c r="J945" t="s">
        <v>30</v>
      </c>
    </row>
    <row r="946" spans="1:10" x14ac:dyDescent="0.25">
      <c r="A946" t="s">
        <v>4617</v>
      </c>
      <c r="B946">
        <v>28.31</v>
      </c>
      <c r="C946" t="str">
        <f t="shared" si="28"/>
        <v>Over Weight</v>
      </c>
      <c r="D946">
        <v>5.43</v>
      </c>
      <c r="E946" t="str">
        <f t="shared" si="29"/>
        <v>Normal</v>
      </c>
      <c r="F946" t="s">
        <v>31</v>
      </c>
      <c r="G946" t="s">
        <v>30</v>
      </c>
      <c r="H946" t="s">
        <v>30</v>
      </c>
      <c r="I946">
        <v>2</v>
      </c>
      <c r="J946" t="s">
        <v>30</v>
      </c>
    </row>
    <row r="947" spans="1:10" x14ac:dyDescent="0.25">
      <c r="A947" t="s">
        <v>4618</v>
      </c>
      <c r="B947">
        <v>38.39</v>
      </c>
      <c r="C947" t="str">
        <f t="shared" si="28"/>
        <v>Obesity</v>
      </c>
      <c r="D947">
        <v>8.33</v>
      </c>
      <c r="E947" t="str">
        <f t="shared" si="29"/>
        <v>Diabetes</v>
      </c>
      <c r="F947" t="s">
        <v>31</v>
      </c>
      <c r="G947" t="s">
        <v>30</v>
      </c>
      <c r="H947" t="s">
        <v>30</v>
      </c>
      <c r="I947">
        <v>1</v>
      </c>
      <c r="J947" t="s">
        <v>30</v>
      </c>
    </row>
    <row r="948" spans="1:10" x14ac:dyDescent="0.25">
      <c r="A948" t="s">
        <v>4619</v>
      </c>
      <c r="B948">
        <v>25.87</v>
      </c>
      <c r="C948" t="str">
        <f t="shared" si="28"/>
        <v>Over Weight</v>
      </c>
      <c r="D948">
        <v>5.63</v>
      </c>
      <c r="E948" t="str">
        <f t="shared" si="29"/>
        <v>Normal</v>
      </c>
      <c r="F948" t="s">
        <v>31</v>
      </c>
      <c r="G948" t="s">
        <v>30</v>
      </c>
      <c r="H948" t="s">
        <v>30</v>
      </c>
      <c r="I948">
        <v>1</v>
      </c>
      <c r="J948" t="s">
        <v>30</v>
      </c>
    </row>
    <row r="949" spans="1:10" x14ac:dyDescent="0.25">
      <c r="A949" t="s">
        <v>4620</v>
      </c>
      <c r="B949">
        <v>43.7</v>
      </c>
      <c r="C949" t="str">
        <f t="shared" si="28"/>
        <v>Obesity</v>
      </c>
      <c r="D949">
        <v>7.23</v>
      </c>
      <c r="E949" t="str">
        <f t="shared" si="29"/>
        <v>Diabetes</v>
      </c>
      <c r="F949" t="s">
        <v>30</v>
      </c>
      <c r="G949" t="s">
        <v>30</v>
      </c>
      <c r="H949" t="s">
        <v>30</v>
      </c>
      <c r="I949">
        <v>0</v>
      </c>
      <c r="J949" t="s">
        <v>30</v>
      </c>
    </row>
    <row r="950" spans="1:10" x14ac:dyDescent="0.25">
      <c r="A950" t="s">
        <v>4621</v>
      </c>
      <c r="B950">
        <v>40.945</v>
      </c>
      <c r="C950" t="str">
        <f t="shared" si="28"/>
        <v>Obesity</v>
      </c>
      <c r="D950">
        <v>10.57</v>
      </c>
      <c r="E950" t="str">
        <f t="shared" si="29"/>
        <v>Diabetes</v>
      </c>
      <c r="F950" t="s">
        <v>30</v>
      </c>
      <c r="G950" t="s">
        <v>30</v>
      </c>
      <c r="H950" t="s">
        <v>30</v>
      </c>
      <c r="I950">
        <v>0</v>
      </c>
      <c r="J950" t="s">
        <v>30</v>
      </c>
    </row>
    <row r="951" spans="1:10" x14ac:dyDescent="0.25">
      <c r="A951" t="s">
        <v>4622</v>
      </c>
      <c r="B951">
        <v>27.94</v>
      </c>
      <c r="C951" t="str">
        <f t="shared" si="28"/>
        <v>Over Weight</v>
      </c>
      <c r="D951">
        <v>7.92</v>
      </c>
      <c r="E951" t="str">
        <f t="shared" si="29"/>
        <v>Diabetes</v>
      </c>
      <c r="F951" t="s">
        <v>30</v>
      </c>
      <c r="G951" t="s">
        <v>30</v>
      </c>
      <c r="H951" t="s">
        <v>30</v>
      </c>
      <c r="I951">
        <v>0</v>
      </c>
      <c r="J951" t="s">
        <v>30</v>
      </c>
    </row>
    <row r="952" spans="1:10" x14ac:dyDescent="0.25">
      <c r="A952" t="s">
        <v>4623</v>
      </c>
      <c r="B952">
        <v>31.9</v>
      </c>
      <c r="C952" t="str">
        <f t="shared" si="28"/>
        <v>Obesity</v>
      </c>
      <c r="D952">
        <v>10.119999999999999</v>
      </c>
      <c r="E952" t="str">
        <f t="shared" si="29"/>
        <v>Diabetes</v>
      </c>
      <c r="F952" t="s">
        <v>30</v>
      </c>
      <c r="G952" t="s">
        <v>30</v>
      </c>
      <c r="H952" t="s">
        <v>30</v>
      </c>
      <c r="I952">
        <v>2</v>
      </c>
      <c r="J952" t="s">
        <v>30</v>
      </c>
    </row>
    <row r="953" spans="1:10" x14ac:dyDescent="0.25">
      <c r="A953" t="s">
        <v>4624</v>
      </c>
      <c r="B953">
        <v>31.64</v>
      </c>
      <c r="C953" t="str">
        <f t="shared" si="28"/>
        <v>Obesity</v>
      </c>
      <c r="D953">
        <v>7.91</v>
      </c>
      <c r="E953" t="str">
        <f t="shared" si="29"/>
        <v>Diabetes</v>
      </c>
      <c r="F953" t="s">
        <v>30</v>
      </c>
      <c r="G953" t="s">
        <v>30</v>
      </c>
      <c r="H953" t="s">
        <v>30</v>
      </c>
      <c r="I953">
        <v>0</v>
      </c>
      <c r="J953" t="s">
        <v>30</v>
      </c>
    </row>
    <row r="954" spans="1:10" x14ac:dyDescent="0.25">
      <c r="A954" t="s">
        <v>4625</v>
      </c>
      <c r="B954">
        <v>46.7</v>
      </c>
      <c r="C954" t="str">
        <f t="shared" si="28"/>
        <v>Obesity</v>
      </c>
      <c r="D954">
        <v>10.9</v>
      </c>
      <c r="E954" t="str">
        <f t="shared" si="29"/>
        <v>Diabetes</v>
      </c>
      <c r="F954" t="s">
        <v>30</v>
      </c>
      <c r="G954" t="s">
        <v>30</v>
      </c>
      <c r="H954" t="s">
        <v>30</v>
      </c>
      <c r="I954">
        <v>0</v>
      </c>
      <c r="J954" t="s">
        <v>30</v>
      </c>
    </row>
    <row r="955" spans="1:10" x14ac:dyDescent="0.25">
      <c r="A955" t="s">
        <v>4626</v>
      </c>
      <c r="B955">
        <v>18.335000000000001</v>
      </c>
      <c r="C955" t="str">
        <f t="shared" si="28"/>
        <v>Under Weight</v>
      </c>
      <c r="D955">
        <v>11.83</v>
      </c>
      <c r="E955" t="str">
        <f t="shared" si="29"/>
        <v>Diabetes</v>
      </c>
      <c r="F955" t="s">
        <v>30</v>
      </c>
      <c r="G955" t="s">
        <v>30</v>
      </c>
      <c r="H955" t="s">
        <v>30</v>
      </c>
      <c r="I955">
        <v>0</v>
      </c>
      <c r="J955" t="s">
        <v>30</v>
      </c>
    </row>
    <row r="956" spans="1:10" x14ac:dyDescent="0.25">
      <c r="A956" t="s">
        <v>4627</v>
      </c>
      <c r="B956">
        <v>31.24</v>
      </c>
      <c r="C956" t="str">
        <f t="shared" si="28"/>
        <v>Obesity</v>
      </c>
      <c r="D956">
        <v>7.42</v>
      </c>
      <c r="E956" t="str">
        <f t="shared" si="29"/>
        <v>Diabetes</v>
      </c>
      <c r="F956" t="s">
        <v>31</v>
      </c>
      <c r="G956" t="s">
        <v>30</v>
      </c>
      <c r="H956" t="s">
        <v>30</v>
      </c>
      <c r="I956">
        <v>2</v>
      </c>
      <c r="J956" t="s">
        <v>30</v>
      </c>
    </row>
    <row r="957" spans="1:10" x14ac:dyDescent="0.25">
      <c r="A957" t="s">
        <v>4628</v>
      </c>
      <c r="B957">
        <v>39.22</v>
      </c>
      <c r="C957" t="str">
        <f t="shared" si="28"/>
        <v>Obesity</v>
      </c>
      <c r="D957">
        <v>5.62</v>
      </c>
      <c r="E957" t="str">
        <f t="shared" si="29"/>
        <v>Normal</v>
      </c>
      <c r="F957" t="s">
        <v>31</v>
      </c>
      <c r="G957" t="s">
        <v>30</v>
      </c>
      <c r="H957" t="s">
        <v>30</v>
      </c>
      <c r="I957">
        <v>1</v>
      </c>
      <c r="J957" t="s">
        <v>30</v>
      </c>
    </row>
    <row r="958" spans="1:10" x14ac:dyDescent="0.25">
      <c r="A958" t="s">
        <v>4629</v>
      </c>
      <c r="B958">
        <v>24.414999999999999</v>
      </c>
      <c r="C958" t="str">
        <f t="shared" si="28"/>
        <v>Health Weight</v>
      </c>
      <c r="D958">
        <v>7.16</v>
      </c>
      <c r="E958" t="str">
        <f t="shared" si="29"/>
        <v>Diabetes</v>
      </c>
      <c r="F958" t="s">
        <v>30</v>
      </c>
      <c r="G958" t="s">
        <v>30</v>
      </c>
      <c r="H958" t="s">
        <v>30</v>
      </c>
      <c r="I958">
        <v>0</v>
      </c>
      <c r="J958" t="s">
        <v>30</v>
      </c>
    </row>
    <row r="959" spans="1:10" x14ac:dyDescent="0.25">
      <c r="A959" t="s">
        <v>4630</v>
      </c>
      <c r="B959">
        <v>32.299999999999997</v>
      </c>
      <c r="C959" t="str">
        <f t="shared" si="28"/>
        <v>Obesity</v>
      </c>
      <c r="D959">
        <v>9.89</v>
      </c>
      <c r="E959" t="str">
        <f t="shared" si="29"/>
        <v>Diabetes</v>
      </c>
      <c r="F959" t="s">
        <v>30</v>
      </c>
      <c r="G959" t="s">
        <v>30</v>
      </c>
      <c r="H959" t="s">
        <v>30</v>
      </c>
      <c r="I959">
        <v>0</v>
      </c>
      <c r="J959" t="s">
        <v>30</v>
      </c>
    </row>
    <row r="960" spans="1:10" x14ac:dyDescent="0.25">
      <c r="A960" t="s">
        <v>4631</v>
      </c>
      <c r="B960">
        <v>39.94</v>
      </c>
      <c r="C960" t="str">
        <f t="shared" si="28"/>
        <v>Obesity</v>
      </c>
      <c r="D960">
        <v>5.14</v>
      </c>
      <c r="E960" t="str">
        <f t="shared" si="29"/>
        <v>Normal</v>
      </c>
      <c r="F960" t="s">
        <v>30</v>
      </c>
      <c r="G960" t="s">
        <v>30</v>
      </c>
      <c r="H960" t="s">
        <v>30</v>
      </c>
      <c r="I960">
        <v>0</v>
      </c>
      <c r="J960" t="s">
        <v>30</v>
      </c>
    </row>
    <row r="961" spans="1:10" x14ac:dyDescent="0.25">
      <c r="A961" t="s">
        <v>4632</v>
      </c>
      <c r="B961">
        <v>30</v>
      </c>
      <c r="C961" t="str">
        <f t="shared" si="28"/>
        <v>Obesity</v>
      </c>
      <c r="D961">
        <v>5.61</v>
      </c>
      <c r="E961" t="str">
        <f t="shared" si="29"/>
        <v>Normal</v>
      </c>
      <c r="F961" t="s">
        <v>31</v>
      </c>
      <c r="G961" t="s">
        <v>30</v>
      </c>
      <c r="H961" t="s">
        <v>31</v>
      </c>
      <c r="I961">
        <v>1</v>
      </c>
      <c r="J961" t="s">
        <v>30</v>
      </c>
    </row>
    <row r="962" spans="1:10" x14ac:dyDescent="0.25">
      <c r="A962" t="s">
        <v>4633</v>
      </c>
      <c r="B962">
        <v>35.340000000000003</v>
      </c>
      <c r="C962" t="str">
        <f t="shared" ref="C962:C1025" si="30">IF(B962&lt;18.5, "Under Weight",IF(B962&lt;24.9, "Health Weight", IF(B962&lt;29.9, "Over Weight", "Obesity")))</f>
        <v>Obesity</v>
      </c>
      <c r="D962">
        <v>5.51</v>
      </c>
      <c r="E962" t="str">
        <f t="shared" ref="E962:E1025" si="31">IF(D962&lt;5.7,"Normal",IF(D962&lt;6.4,"Prediabetes","Diabetes"))</f>
        <v>Normal</v>
      </c>
      <c r="F962" t="s">
        <v>31</v>
      </c>
      <c r="G962" t="s">
        <v>30</v>
      </c>
      <c r="H962" t="s">
        <v>31</v>
      </c>
      <c r="I962">
        <v>1</v>
      </c>
      <c r="J962" t="s">
        <v>30</v>
      </c>
    </row>
    <row r="963" spans="1:10" x14ac:dyDescent="0.25">
      <c r="A963" t="s">
        <v>4634</v>
      </c>
      <c r="B963">
        <v>32.204999999999998</v>
      </c>
      <c r="C963" t="str">
        <f t="shared" si="30"/>
        <v>Obesity</v>
      </c>
      <c r="D963">
        <v>8.3800000000000008</v>
      </c>
      <c r="E963" t="str">
        <f t="shared" si="31"/>
        <v>Diabetes</v>
      </c>
      <c r="F963" t="s">
        <v>31</v>
      </c>
      <c r="G963" t="s">
        <v>30</v>
      </c>
      <c r="H963" t="s">
        <v>30</v>
      </c>
      <c r="I963">
        <v>2</v>
      </c>
      <c r="J963" t="s">
        <v>30</v>
      </c>
    </row>
    <row r="964" spans="1:10" x14ac:dyDescent="0.25">
      <c r="A964" t="s">
        <v>4635</v>
      </c>
      <c r="B964">
        <v>33.880000000000003</v>
      </c>
      <c r="C964" t="str">
        <f t="shared" si="30"/>
        <v>Obesity</v>
      </c>
      <c r="D964">
        <v>4.68</v>
      </c>
      <c r="E964" t="str">
        <f t="shared" si="31"/>
        <v>Normal</v>
      </c>
      <c r="F964" t="s">
        <v>30</v>
      </c>
      <c r="G964" t="s">
        <v>31</v>
      </c>
      <c r="H964" t="s">
        <v>30</v>
      </c>
      <c r="I964">
        <v>1</v>
      </c>
      <c r="J964" t="s">
        <v>30</v>
      </c>
    </row>
    <row r="965" spans="1:10" x14ac:dyDescent="0.25">
      <c r="A965" t="s">
        <v>4636</v>
      </c>
      <c r="B965">
        <v>26.63</v>
      </c>
      <c r="C965" t="str">
        <f t="shared" si="30"/>
        <v>Over Weight</v>
      </c>
      <c r="D965">
        <v>4.3600000000000003</v>
      </c>
      <c r="E965" t="str">
        <f t="shared" si="31"/>
        <v>Normal</v>
      </c>
      <c r="F965" t="s">
        <v>31</v>
      </c>
      <c r="G965" t="s">
        <v>30</v>
      </c>
      <c r="H965" t="s">
        <v>30</v>
      </c>
      <c r="I965">
        <v>2</v>
      </c>
      <c r="J965" t="s">
        <v>30</v>
      </c>
    </row>
    <row r="966" spans="1:10" x14ac:dyDescent="0.25">
      <c r="A966" t="s">
        <v>4637</v>
      </c>
      <c r="B966">
        <v>28.7</v>
      </c>
      <c r="C966" t="str">
        <f t="shared" si="30"/>
        <v>Over Weight</v>
      </c>
      <c r="D966">
        <v>7.74</v>
      </c>
      <c r="E966" t="str">
        <f t="shared" si="31"/>
        <v>Diabetes</v>
      </c>
      <c r="F966" t="s">
        <v>30</v>
      </c>
      <c r="G966" t="s">
        <v>30</v>
      </c>
      <c r="H966" t="s">
        <v>30</v>
      </c>
      <c r="I966">
        <v>0</v>
      </c>
      <c r="J966" t="s">
        <v>30</v>
      </c>
    </row>
    <row r="967" spans="1:10" x14ac:dyDescent="0.25">
      <c r="A967" t="s">
        <v>4638</v>
      </c>
      <c r="B967">
        <v>25.65</v>
      </c>
      <c r="C967" t="str">
        <f t="shared" si="30"/>
        <v>Over Weight</v>
      </c>
      <c r="D967">
        <v>4.05</v>
      </c>
      <c r="E967" t="str">
        <f t="shared" si="31"/>
        <v>Normal</v>
      </c>
      <c r="F967" t="s">
        <v>31</v>
      </c>
      <c r="G967" t="s">
        <v>30</v>
      </c>
      <c r="H967" t="s">
        <v>30</v>
      </c>
      <c r="I967">
        <v>2</v>
      </c>
      <c r="J967" t="s">
        <v>30</v>
      </c>
    </row>
    <row r="968" spans="1:10" x14ac:dyDescent="0.25">
      <c r="A968" t="s">
        <v>4639</v>
      </c>
      <c r="B968">
        <v>36.384999999999998</v>
      </c>
      <c r="C968" t="str">
        <f t="shared" si="30"/>
        <v>Obesity</v>
      </c>
      <c r="D968">
        <v>11.49</v>
      </c>
      <c r="E968" t="str">
        <f t="shared" si="31"/>
        <v>Diabetes</v>
      </c>
      <c r="F968" t="s">
        <v>30</v>
      </c>
      <c r="G968" t="s">
        <v>30</v>
      </c>
      <c r="H968" t="s">
        <v>30</v>
      </c>
      <c r="I968">
        <v>0</v>
      </c>
      <c r="J968" t="s">
        <v>30</v>
      </c>
    </row>
    <row r="969" spans="1:10" x14ac:dyDescent="0.25">
      <c r="A969" t="s">
        <v>4640</v>
      </c>
      <c r="B969">
        <v>34.69</v>
      </c>
      <c r="C969" t="str">
        <f t="shared" si="30"/>
        <v>Obesity</v>
      </c>
      <c r="D969">
        <v>5.65</v>
      </c>
      <c r="E969" t="str">
        <f t="shared" si="31"/>
        <v>Normal</v>
      </c>
      <c r="F969" t="s">
        <v>30</v>
      </c>
      <c r="G969" t="s">
        <v>30</v>
      </c>
      <c r="H969" t="s">
        <v>30</v>
      </c>
      <c r="I969">
        <v>0</v>
      </c>
      <c r="J969" t="s">
        <v>30</v>
      </c>
    </row>
    <row r="970" spans="1:10" x14ac:dyDescent="0.25">
      <c r="A970" t="s">
        <v>4641</v>
      </c>
      <c r="B970">
        <v>37.68</v>
      </c>
      <c r="C970" t="str">
        <f t="shared" si="30"/>
        <v>Obesity</v>
      </c>
      <c r="D970">
        <v>4.29</v>
      </c>
      <c r="E970" t="str">
        <f t="shared" si="31"/>
        <v>Normal</v>
      </c>
      <c r="F970" t="s">
        <v>31</v>
      </c>
      <c r="G970" t="s">
        <v>30</v>
      </c>
      <c r="H970" t="s">
        <v>30</v>
      </c>
      <c r="I970">
        <v>0</v>
      </c>
      <c r="J970" t="s">
        <v>30</v>
      </c>
    </row>
    <row r="971" spans="1:10" x14ac:dyDescent="0.25">
      <c r="A971" t="s">
        <v>4643</v>
      </c>
      <c r="B971">
        <v>35.49</v>
      </c>
      <c r="C971" t="str">
        <f t="shared" si="30"/>
        <v>Obesity</v>
      </c>
      <c r="D971">
        <v>4.74</v>
      </c>
      <c r="E971" t="str">
        <f t="shared" si="31"/>
        <v>Normal</v>
      </c>
      <c r="F971" t="s">
        <v>31</v>
      </c>
      <c r="G971" t="s">
        <v>30</v>
      </c>
      <c r="H971" t="s">
        <v>31</v>
      </c>
      <c r="I971">
        <v>1</v>
      </c>
      <c r="J971" t="s">
        <v>30</v>
      </c>
    </row>
    <row r="972" spans="1:10" x14ac:dyDescent="0.25">
      <c r="A972" t="s">
        <v>4644</v>
      </c>
      <c r="B972">
        <v>44.7</v>
      </c>
      <c r="C972" t="str">
        <f t="shared" si="30"/>
        <v>Obesity</v>
      </c>
      <c r="D972">
        <v>7.6</v>
      </c>
      <c r="E972" t="str">
        <f t="shared" si="31"/>
        <v>Diabetes</v>
      </c>
      <c r="F972" t="s">
        <v>31</v>
      </c>
      <c r="G972" t="s">
        <v>30</v>
      </c>
      <c r="H972" t="s">
        <v>30</v>
      </c>
      <c r="I972">
        <v>2</v>
      </c>
      <c r="J972" t="s">
        <v>30</v>
      </c>
    </row>
    <row r="973" spans="1:10" x14ac:dyDescent="0.25">
      <c r="A973" t="s">
        <v>4645</v>
      </c>
      <c r="B973">
        <v>38.380000000000003</v>
      </c>
      <c r="C973" t="str">
        <f t="shared" si="30"/>
        <v>Obesity</v>
      </c>
      <c r="D973">
        <v>8.5</v>
      </c>
      <c r="E973" t="str">
        <f t="shared" si="31"/>
        <v>Diabetes</v>
      </c>
      <c r="F973" t="s">
        <v>31</v>
      </c>
      <c r="G973" t="s">
        <v>30</v>
      </c>
      <c r="H973" t="s">
        <v>30</v>
      </c>
      <c r="I973">
        <v>2</v>
      </c>
      <c r="J973" t="s">
        <v>30</v>
      </c>
    </row>
    <row r="974" spans="1:10" x14ac:dyDescent="0.25">
      <c r="A974" t="s">
        <v>4646</v>
      </c>
      <c r="B974">
        <v>35.244999999999997</v>
      </c>
      <c r="C974" t="str">
        <f t="shared" si="30"/>
        <v>Obesity</v>
      </c>
      <c r="D974">
        <v>11.22</v>
      </c>
      <c r="E974" t="str">
        <f t="shared" si="31"/>
        <v>Diabetes</v>
      </c>
      <c r="F974" t="s">
        <v>31</v>
      </c>
      <c r="G974" t="s">
        <v>30</v>
      </c>
      <c r="H974" t="s">
        <v>30</v>
      </c>
      <c r="I974">
        <v>0</v>
      </c>
      <c r="J974" t="s">
        <v>30</v>
      </c>
    </row>
    <row r="975" spans="1:10" x14ac:dyDescent="0.25">
      <c r="A975" t="s">
        <v>4647</v>
      </c>
      <c r="B975">
        <v>49.84</v>
      </c>
      <c r="C975" t="str">
        <f t="shared" si="30"/>
        <v>Obesity</v>
      </c>
      <c r="D975">
        <v>5.0999999999999996</v>
      </c>
      <c r="E975" t="str">
        <f t="shared" si="31"/>
        <v>Normal</v>
      </c>
      <c r="F975" t="s">
        <v>31</v>
      </c>
      <c r="G975" t="s">
        <v>30</v>
      </c>
      <c r="H975" t="s">
        <v>31</v>
      </c>
      <c r="I975">
        <v>1</v>
      </c>
      <c r="J975" t="s">
        <v>30</v>
      </c>
    </row>
    <row r="976" spans="1:10" x14ac:dyDescent="0.25">
      <c r="A976" t="s">
        <v>4648</v>
      </c>
      <c r="B976">
        <v>49.06</v>
      </c>
      <c r="C976" t="str">
        <f t="shared" si="30"/>
        <v>Obesity</v>
      </c>
      <c r="D976">
        <v>5.43</v>
      </c>
      <c r="E976" t="str">
        <f t="shared" si="31"/>
        <v>Normal</v>
      </c>
      <c r="F976" t="s">
        <v>31</v>
      </c>
      <c r="G976" t="s">
        <v>30</v>
      </c>
      <c r="H976" t="s">
        <v>30</v>
      </c>
      <c r="I976">
        <v>1</v>
      </c>
      <c r="J976" t="s">
        <v>30</v>
      </c>
    </row>
    <row r="977" spans="1:10" x14ac:dyDescent="0.25">
      <c r="A977" t="s">
        <v>4649</v>
      </c>
      <c r="B977">
        <v>30.88</v>
      </c>
      <c r="C977" t="str">
        <f t="shared" si="30"/>
        <v>Obesity</v>
      </c>
      <c r="D977">
        <v>5.82</v>
      </c>
      <c r="E977" t="str">
        <f t="shared" si="31"/>
        <v>Prediabetes</v>
      </c>
      <c r="F977" t="s">
        <v>30</v>
      </c>
      <c r="G977" t="s">
        <v>30</v>
      </c>
      <c r="H977" t="s">
        <v>30</v>
      </c>
      <c r="I977">
        <v>2</v>
      </c>
      <c r="J977" t="s">
        <v>30</v>
      </c>
    </row>
    <row r="978" spans="1:10" x14ac:dyDescent="0.25">
      <c r="A978" t="s">
        <v>4650</v>
      </c>
      <c r="B978">
        <v>33.35</v>
      </c>
      <c r="C978" t="str">
        <f t="shared" si="30"/>
        <v>Obesity</v>
      </c>
      <c r="D978">
        <v>6.05</v>
      </c>
      <c r="E978" t="str">
        <f t="shared" si="31"/>
        <v>Prediabetes</v>
      </c>
      <c r="F978" t="s">
        <v>30</v>
      </c>
      <c r="G978" t="s">
        <v>30</v>
      </c>
      <c r="H978" t="s">
        <v>31</v>
      </c>
      <c r="I978">
        <v>1</v>
      </c>
      <c r="J978" t="s">
        <v>30</v>
      </c>
    </row>
    <row r="979" spans="1:10" x14ac:dyDescent="0.25">
      <c r="A979" t="s">
        <v>4651</v>
      </c>
      <c r="B979">
        <v>38</v>
      </c>
      <c r="C979" t="str">
        <f t="shared" si="30"/>
        <v>Obesity</v>
      </c>
      <c r="D979">
        <v>6.38</v>
      </c>
      <c r="E979" t="str">
        <f t="shared" si="31"/>
        <v>Prediabetes</v>
      </c>
      <c r="F979" t="s">
        <v>31</v>
      </c>
      <c r="G979" t="s">
        <v>30</v>
      </c>
      <c r="H979" t="s">
        <v>30</v>
      </c>
      <c r="I979">
        <v>1</v>
      </c>
      <c r="J979" t="s">
        <v>30</v>
      </c>
    </row>
    <row r="980" spans="1:10" x14ac:dyDescent="0.25">
      <c r="A980" t="s">
        <v>4652</v>
      </c>
      <c r="B980">
        <v>36.08</v>
      </c>
      <c r="C980" t="str">
        <f t="shared" si="30"/>
        <v>Obesity</v>
      </c>
      <c r="D980">
        <v>5.73</v>
      </c>
      <c r="E980" t="str">
        <f t="shared" si="31"/>
        <v>Prediabetes</v>
      </c>
      <c r="F980" t="s">
        <v>31</v>
      </c>
      <c r="G980" t="s">
        <v>30</v>
      </c>
      <c r="H980" t="s">
        <v>30</v>
      </c>
      <c r="I980">
        <v>1</v>
      </c>
      <c r="J980" t="s">
        <v>30</v>
      </c>
    </row>
    <row r="981" spans="1:10" x14ac:dyDescent="0.25">
      <c r="A981" t="s">
        <v>4653</v>
      </c>
      <c r="B981">
        <v>35.700000000000003</v>
      </c>
      <c r="C981" t="str">
        <f t="shared" si="30"/>
        <v>Obesity</v>
      </c>
      <c r="D981">
        <v>5.47</v>
      </c>
      <c r="E981" t="str">
        <f t="shared" si="31"/>
        <v>Normal</v>
      </c>
      <c r="F981" t="s">
        <v>31</v>
      </c>
      <c r="G981" t="s">
        <v>30</v>
      </c>
      <c r="H981" t="s">
        <v>30</v>
      </c>
      <c r="I981">
        <v>1</v>
      </c>
      <c r="J981" t="s">
        <v>30</v>
      </c>
    </row>
    <row r="982" spans="1:10" x14ac:dyDescent="0.25">
      <c r="A982" t="s">
        <v>4654</v>
      </c>
      <c r="B982">
        <v>34.01</v>
      </c>
      <c r="C982" t="str">
        <f t="shared" si="30"/>
        <v>Obesity</v>
      </c>
      <c r="D982">
        <v>11.3</v>
      </c>
      <c r="E982" t="str">
        <f t="shared" si="31"/>
        <v>Diabetes</v>
      </c>
      <c r="F982" t="s">
        <v>30</v>
      </c>
      <c r="G982" t="s">
        <v>30</v>
      </c>
      <c r="H982" t="s">
        <v>30</v>
      </c>
      <c r="I982">
        <v>0</v>
      </c>
      <c r="J982" t="s">
        <v>30</v>
      </c>
    </row>
    <row r="983" spans="1:10" x14ac:dyDescent="0.25">
      <c r="A983" t="s">
        <v>4655</v>
      </c>
      <c r="B983">
        <v>31.54</v>
      </c>
      <c r="C983" t="str">
        <f t="shared" si="30"/>
        <v>Obesity</v>
      </c>
      <c r="D983">
        <v>6.72</v>
      </c>
      <c r="E983" t="str">
        <f t="shared" si="31"/>
        <v>Diabetes</v>
      </c>
      <c r="F983" t="s">
        <v>30</v>
      </c>
      <c r="G983" t="s">
        <v>30</v>
      </c>
      <c r="H983" t="s">
        <v>30</v>
      </c>
      <c r="I983">
        <v>0</v>
      </c>
      <c r="J983" t="s">
        <v>30</v>
      </c>
    </row>
    <row r="984" spans="1:10" x14ac:dyDescent="0.25">
      <c r="A984" t="s">
        <v>4656</v>
      </c>
      <c r="B984">
        <v>23.3</v>
      </c>
      <c r="C984" t="str">
        <f t="shared" si="30"/>
        <v>Health Weight</v>
      </c>
      <c r="D984">
        <v>5.36</v>
      </c>
      <c r="E984" t="str">
        <f t="shared" si="31"/>
        <v>Normal</v>
      </c>
      <c r="F984" t="s">
        <v>31</v>
      </c>
      <c r="G984" t="s">
        <v>30</v>
      </c>
      <c r="H984" t="s">
        <v>30</v>
      </c>
      <c r="I984">
        <v>1</v>
      </c>
      <c r="J984" t="s">
        <v>30</v>
      </c>
    </row>
    <row r="985" spans="1:10" x14ac:dyDescent="0.25">
      <c r="A985" t="s">
        <v>4657</v>
      </c>
      <c r="B985">
        <v>27.75</v>
      </c>
      <c r="C985" t="str">
        <f t="shared" si="30"/>
        <v>Over Weight</v>
      </c>
      <c r="D985">
        <v>9.8800000000000008</v>
      </c>
      <c r="E985" t="str">
        <f t="shared" si="31"/>
        <v>Diabetes</v>
      </c>
      <c r="F985" t="s">
        <v>30</v>
      </c>
      <c r="G985" t="s">
        <v>30</v>
      </c>
      <c r="H985" t="s">
        <v>30</v>
      </c>
      <c r="I985">
        <v>0</v>
      </c>
      <c r="J985" t="s">
        <v>30</v>
      </c>
    </row>
    <row r="986" spans="1:10" x14ac:dyDescent="0.25">
      <c r="A986" t="s">
        <v>4658</v>
      </c>
      <c r="B986">
        <v>42.46</v>
      </c>
      <c r="C986" t="str">
        <f t="shared" si="30"/>
        <v>Obesity</v>
      </c>
      <c r="D986">
        <v>4.1100000000000003</v>
      </c>
      <c r="E986" t="str">
        <f t="shared" si="31"/>
        <v>Normal</v>
      </c>
      <c r="F986" t="s">
        <v>30</v>
      </c>
      <c r="G986" t="s">
        <v>30</v>
      </c>
      <c r="H986" t="s">
        <v>30</v>
      </c>
      <c r="I986">
        <v>0</v>
      </c>
      <c r="J986" t="s">
        <v>30</v>
      </c>
    </row>
    <row r="987" spans="1:10" x14ac:dyDescent="0.25">
      <c r="A987" t="s">
        <v>4659</v>
      </c>
      <c r="B987">
        <v>54.47</v>
      </c>
      <c r="C987" t="str">
        <f t="shared" si="30"/>
        <v>Obesity</v>
      </c>
      <c r="D987">
        <v>7.48</v>
      </c>
      <c r="E987" t="str">
        <f t="shared" si="31"/>
        <v>Diabetes</v>
      </c>
      <c r="F987" t="s">
        <v>30</v>
      </c>
      <c r="G987" t="s">
        <v>30</v>
      </c>
      <c r="H987" t="s">
        <v>30</v>
      </c>
      <c r="I987">
        <v>0</v>
      </c>
      <c r="J987" t="s">
        <v>30</v>
      </c>
    </row>
    <row r="988" spans="1:10" x14ac:dyDescent="0.25">
      <c r="A988" t="s">
        <v>4660</v>
      </c>
      <c r="B988">
        <v>24.93</v>
      </c>
      <c r="C988" t="str">
        <f t="shared" si="30"/>
        <v>Over Weight</v>
      </c>
      <c r="D988">
        <v>9.18</v>
      </c>
      <c r="E988" t="str">
        <f t="shared" si="31"/>
        <v>Diabetes</v>
      </c>
      <c r="F988" t="s">
        <v>31</v>
      </c>
      <c r="G988" t="s">
        <v>30</v>
      </c>
      <c r="H988" t="s">
        <v>31</v>
      </c>
      <c r="I988">
        <v>1</v>
      </c>
      <c r="J988" t="s">
        <v>30</v>
      </c>
    </row>
    <row r="989" spans="1:10" x14ac:dyDescent="0.25">
      <c r="A989" t="s">
        <v>4661</v>
      </c>
      <c r="B989">
        <v>48.12</v>
      </c>
      <c r="C989" t="str">
        <f t="shared" si="30"/>
        <v>Obesity</v>
      </c>
      <c r="D989">
        <v>4.51</v>
      </c>
      <c r="E989" t="str">
        <f t="shared" si="31"/>
        <v>Normal</v>
      </c>
      <c r="F989" t="s">
        <v>31</v>
      </c>
      <c r="G989" t="s">
        <v>30</v>
      </c>
      <c r="H989" t="s">
        <v>30</v>
      </c>
      <c r="I989">
        <v>1</v>
      </c>
      <c r="J989" t="s">
        <v>30</v>
      </c>
    </row>
    <row r="990" spans="1:10" x14ac:dyDescent="0.25">
      <c r="A990" t="s">
        <v>4662</v>
      </c>
      <c r="B990">
        <v>24.91</v>
      </c>
      <c r="C990" t="str">
        <f t="shared" si="30"/>
        <v>Over Weight</v>
      </c>
      <c r="D990">
        <v>7.33</v>
      </c>
      <c r="E990" t="str">
        <f t="shared" si="31"/>
        <v>Diabetes</v>
      </c>
      <c r="F990" t="s">
        <v>31</v>
      </c>
      <c r="G990" t="s">
        <v>30</v>
      </c>
      <c r="H990" t="s">
        <v>31</v>
      </c>
      <c r="I990">
        <v>1</v>
      </c>
      <c r="J990" t="s">
        <v>30</v>
      </c>
    </row>
    <row r="991" spans="1:10" x14ac:dyDescent="0.25">
      <c r="A991" t="s">
        <v>4663</v>
      </c>
      <c r="B991">
        <v>27.645</v>
      </c>
      <c r="C991" t="str">
        <f t="shared" si="30"/>
        <v>Over Weight</v>
      </c>
      <c r="D991">
        <v>10.56</v>
      </c>
      <c r="E991" t="str">
        <f t="shared" si="31"/>
        <v>Diabetes</v>
      </c>
      <c r="F991" t="s">
        <v>30</v>
      </c>
      <c r="G991" t="s">
        <v>30</v>
      </c>
      <c r="H991" t="s">
        <v>30</v>
      </c>
      <c r="I991">
        <v>0</v>
      </c>
      <c r="J991" t="s">
        <v>30</v>
      </c>
    </row>
    <row r="992" spans="1:10" x14ac:dyDescent="0.25">
      <c r="A992" t="s">
        <v>4664</v>
      </c>
      <c r="B992">
        <v>33.700000000000003</v>
      </c>
      <c r="C992" t="str">
        <f t="shared" si="30"/>
        <v>Obesity</v>
      </c>
      <c r="D992">
        <v>4.01</v>
      </c>
      <c r="E992" t="str">
        <f t="shared" si="31"/>
        <v>Normal</v>
      </c>
      <c r="F992" t="s">
        <v>30</v>
      </c>
      <c r="G992" t="s">
        <v>30</v>
      </c>
      <c r="H992" t="s">
        <v>30</v>
      </c>
      <c r="I992">
        <v>2</v>
      </c>
      <c r="J992" t="s">
        <v>30</v>
      </c>
    </row>
    <row r="993" spans="1:10" x14ac:dyDescent="0.25">
      <c r="A993" t="s">
        <v>4665</v>
      </c>
      <c r="B993">
        <v>38.93</v>
      </c>
      <c r="C993" t="str">
        <f t="shared" si="30"/>
        <v>Obesity</v>
      </c>
      <c r="D993">
        <v>5.64</v>
      </c>
      <c r="E993" t="str">
        <f t="shared" si="31"/>
        <v>Normal</v>
      </c>
      <c r="F993" t="s">
        <v>31</v>
      </c>
      <c r="G993" t="s">
        <v>30</v>
      </c>
      <c r="H993" t="s">
        <v>30</v>
      </c>
      <c r="I993">
        <v>1</v>
      </c>
      <c r="J993" t="s">
        <v>30</v>
      </c>
    </row>
    <row r="994" spans="1:10" x14ac:dyDescent="0.25">
      <c r="A994" t="s">
        <v>4666</v>
      </c>
      <c r="B994">
        <v>32.774999999999999</v>
      </c>
      <c r="C994" t="str">
        <f t="shared" si="30"/>
        <v>Obesity</v>
      </c>
      <c r="D994">
        <v>8.02</v>
      </c>
      <c r="E994" t="str">
        <f t="shared" si="31"/>
        <v>Diabetes</v>
      </c>
      <c r="F994" t="s">
        <v>31</v>
      </c>
      <c r="G994" t="s">
        <v>30</v>
      </c>
      <c r="H994" t="s">
        <v>30</v>
      </c>
      <c r="I994">
        <v>2</v>
      </c>
      <c r="J994" t="s">
        <v>30</v>
      </c>
    </row>
    <row r="995" spans="1:10" x14ac:dyDescent="0.25">
      <c r="A995" t="s">
        <v>4667</v>
      </c>
      <c r="B995">
        <v>29.83</v>
      </c>
      <c r="C995" t="str">
        <f t="shared" si="30"/>
        <v>Over Weight</v>
      </c>
      <c r="D995">
        <v>7.2</v>
      </c>
      <c r="E995" t="str">
        <f t="shared" si="31"/>
        <v>Diabetes</v>
      </c>
      <c r="F995" t="s">
        <v>31</v>
      </c>
      <c r="G995" t="s">
        <v>30</v>
      </c>
      <c r="H995" t="s">
        <v>30</v>
      </c>
      <c r="I995">
        <v>0</v>
      </c>
      <c r="J995" t="s">
        <v>30</v>
      </c>
    </row>
    <row r="996" spans="1:10" x14ac:dyDescent="0.25">
      <c r="A996" t="s">
        <v>4668</v>
      </c>
      <c r="B996">
        <v>28.31</v>
      </c>
      <c r="C996" t="str">
        <f t="shared" si="30"/>
        <v>Over Weight</v>
      </c>
      <c r="D996">
        <v>4.55</v>
      </c>
      <c r="E996" t="str">
        <f t="shared" si="31"/>
        <v>Normal</v>
      </c>
      <c r="F996" t="s">
        <v>30</v>
      </c>
      <c r="G996" t="s">
        <v>31</v>
      </c>
      <c r="H996" t="s">
        <v>30</v>
      </c>
      <c r="I996">
        <v>1</v>
      </c>
      <c r="J996" t="s">
        <v>30</v>
      </c>
    </row>
    <row r="997" spans="1:10" x14ac:dyDescent="0.25">
      <c r="A997" t="s">
        <v>4669</v>
      </c>
      <c r="B997">
        <v>29.79</v>
      </c>
      <c r="C997" t="str">
        <f t="shared" si="30"/>
        <v>Over Weight</v>
      </c>
      <c r="D997">
        <v>9.0299999999999994</v>
      </c>
      <c r="E997" t="str">
        <f t="shared" si="31"/>
        <v>Diabetes</v>
      </c>
      <c r="F997" t="s">
        <v>30</v>
      </c>
      <c r="G997" t="s">
        <v>30</v>
      </c>
      <c r="H997" t="s">
        <v>30</v>
      </c>
      <c r="I997">
        <v>0</v>
      </c>
      <c r="J997" t="s">
        <v>30</v>
      </c>
    </row>
    <row r="998" spans="1:10" x14ac:dyDescent="0.25">
      <c r="A998" t="s">
        <v>4670</v>
      </c>
      <c r="B998">
        <v>36.6</v>
      </c>
      <c r="C998" t="str">
        <f t="shared" si="30"/>
        <v>Obesity</v>
      </c>
      <c r="D998">
        <v>5.2</v>
      </c>
      <c r="E998" t="str">
        <f t="shared" si="31"/>
        <v>Normal</v>
      </c>
      <c r="F998" t="s">
        <v>31</v>
      </c>
      <c r="G998" t="s">
        <v>30</v>
      </c>
      <c r="H998" t="s">
        <v>31</v>
      </c>
      <c r="I998">
        <v>1</v>
      </c>
      <c r="J998" t="s">
        <v>30</v>
      </c>
    </row>
    <row r="999" spans="1:10" x14ac:dyDescent="0.25">
      <c r="A999" t="s">
        <v>4671</v>
      </c>
      <c r="B999">
        <v>35.93</v>
      </c>
      <c r="C999" t="str">
        <f t="shared" si="30"/>
        <v>Obesity</v>
      </c>
      <c r="D999">
        <v>8.3000000000000007</v>
      </c>
      <c r="E999" t="str">
        <f t="shared" si="31"/>
        <v>Diabetes</v>
      </c>
      <c r="F999" t="s">
        <v>31</v>
      </c>
      <c r="G999" t="s">
        <v>30</v>
      </c>
      <c r="H999" t="s">
        <v>30</v>
      </c>
      <c r="I999">
        <v>0</v>
      </c>
      <c r="J999" t="s">
        <v>30</v>
      </c>
    </row>
    <row r="1000" spans="1:10" x14ac:dyDescent="0.25">
      <c r="A1000" t="s">
        <v>4672</v>
      </c>
      <c r="B1000">
        <v>28.6</v>
      </c>
      <c r="C1000" t="str">
        <f t="shared" si="30"/>
        <v>Over Weight</v>
      </c>
      <c r="D1000">
        <v>5.56</v>
      </c>
      <c r="E1000" t="str">
        <f t="shared" si="31"/>
        <v>Normal</v>
      </c>
      <c r="F1000" t="s">
        <v>31</v>
      </c>
      <c r="G1000" t="s">
        <v>30</v>
      </c>
      <c r="H1000" t="s">
        <v>31</v>
      </c>
      <c r="I1000">
        <v>1</v>
      </c>
      <c r="J1000" t="s">
        <v>30</v>
      </c>
    </row>
    <row r="1001" spans="1:10" x14ac:dyDescent="0.25">
      <c r="A1001" t="s">
        <v>4673</v>
      </c>
      <c r="B1001">
        <v>39.17</v>
      </c>
      <c r="C1001" t="str">
        <f t="shared" si="30"/>
        <v>Obesity</v>
      </c>
      <c r="D1001">
        <v>4.1500000000000004</v>
      </c>
      <c r="E1001" t="str">
        <f t="shared" si="31"/>
        <v>Normal</v>
      </c>
      <c r="F1001" t="s">
        <v>30</v>
      </c>
      <c r="G1001" t="s">
        <v>30</v>
      </c>
      <c r="H1001" t="s">
        <v>30</v>
      </c>
      <c r="I1001">
        <v>0</v>
      </c>
      <c r="J1001" t="s">
        <v>30</v>
      </c>
    </row>
    <row r="1002" spans="1:10" x14ac:dyDescent="0.25">
      <c r="A1002" t="s">
        <v>4674</v>
      </c>
      <c r="B1002">
        <v>26.41</v>
      </c>
      <c r="C1002" t="str">
        <f t="shared" si="30"/>
        <v>Over Weight</v>
      </c>
      <c r="D1002">
        <v>5.99</v>
      </c>
      <c r="E1002" t="str">
        <f t="shared" si="31"/>
        <v>Prediabetes</v>
      </c>
      <c r="F1002" t="s">
        <v>31</v>
      </c>
      <c r="G1002" t="s">
        <v>30</v>
      </c>
      <c r="H1002" t="s">
        <v>31</v>
      </c>
      <c r="I1002">
        <v>1</v>
      </c>
      <c r="J1002" t="s">
        <v>30</v>
      </c>
    </row>
    <row r="1003" spans="1:10" x14ac:dyDescent="0.25">
      <c r="A1003" t="s">
        <v>4675</v>
      </c>
      <c r="B1003">
        <v>30.63</v>
      </c>
      <c r="C1003" t="str">
        <f t="shared" si="30"/>
        <v>Obesity</v>
      </c>
      <c r="D1003">
        <v>5.8</v>
      </c>
      <c r="E1003" t="str">
        <f t="shared" si="31"/>
        <v>Prediabetes</v>
      </c>
      <c r="F1003" t="s">
        <v>31</v>
      </c>
      <c r="G1003" t="s">
        <v>30</v>
      </c>
      <c r="H1003" t="s">
        <v>30</v>
      </c>
      <c r="I1003">
        <v>0</v>
      </c>
      <c r="J1003" t="s">
        <v>30</v>
      </c>
    </row>
    <row r="1004" spans="1:10" x14ac:dyDescent="0.25">
      <c r="A1004" t="s">
        <v>4676</v>
      </c>
      <c r="B1004">
        <v>31.73</v>
      </c>
      <c r="C1004" t="str">
        <f t="shared" si="30"/>
        <v>Obesity</v>
      </c>
      <c r="D1004">
        <v>7.32</v>
      </c>
      <c r="E1004" t="str">
        <f t="shared" si="31"/>
        <v>Diabetes</v>
      </c>
      <c r="F1004" t="s">
        <v>31</v>
      </c>
      <c r="G1004" t="s">
        <v>30</v>
      </c>
      <c r="H1004" t="s">
        <v>30</v>
      </c>
      <c r="I1004">
        <v>2</v>
      </c>
      <c r="J1004" t="s">
        <v>30</v>
      </c>
    </row>
    <row r="1005" spans="1:10" x14ac:dyDescent="0.25">
      <c r="A1005" t="s">
        <v>4677</v>
      </c>
      <c r="B1005">
        <v>30.7</v>
      </c>
      <c r="C1005" t="str">
        <f t="shared" si="30"/>
        <v>Obesity</v>
      </c>
      <c r="D1005">
        <v>5.16</v>
      </c>
      <c r="E1005" t="str">
        <f t="shared" si="31"/>
        <v>Normal</v>
      </c>
      <c r="F1005" t="s">
        <v>30</v>
      </c>
      <c r="G1005" t="s">
        <v>30</v>
      </c>
      <c r="H1005" t="s">
        <v>30</v>
      </c>
      <c r="I1005">
        <v>2</v>
      </c>
      <c r="J1005" t="s">
        <v>30</v>
      </c>
    </row>
    <row r="1006" spans="1:10" x14ac:dyDescent="0.25">
      <c r="A1006" t="s">
        <v>4678</v>
      </c>
      <c r="B1006">
        <v>25.934999999999999</v>
      </c>
      <c r="C1006" t="str">
        <f t="shared" si="30"/>
        <v>Over Weight</v>
      </c>
      <c r="D1006">
        <v>5.96</v>
      </c>
      <c r="E1006" t="str">
        <f t="shared" si="31"/>
        <v>Prediabetes</v>
      </c>
      <c r="F1006" t="s">
        <v>31</v>
      </c>
      <c r="G1006" t="s">
        <v>30</v>
      </c>
      <c r="H1006" t="s">
        <v>30</v>
      </c>
      <c r="I1006">
        <v>2</v>
      </c>
      <c r="J1006" t="s">
        <v>30</v>
      </c>
    </row>
    <row r="1007" spans="1:10" x14ac:dyDescent="0.25">
      <c r="A1007" t="s">
        <v>4679</v>
      </c>
      <c r="B1007">
        <v>35.9</v>
      </c>
      <c r="C1007" t="str">
        <f t="shared" si="30"/>
        <v>Obesity</v>
      </c>
      <c r="D1007">
        <v>4.8499999999999996</v>
      </c>
      <c r="E1007" t="str">
        <f t="shared" si="31"/>
        <v>Normal</v>
      </c>
      <c r="F1007" t="s">
        <v>31</v>
      </c>
      <c r="G1007" t="s">
        <v>30</v>
      </c>
      <c r="H1007" t="s">
        <v>31</v>
      </c>
      <c r="I1007">
        <v>1</v>
      </c>
      <c r="J1007" t="s">
        <v>30</v>
      </c>
    </row>
    <row r="1008" spans="1:10" x14ac:dyDescent="0.25">
      <c r="A1008" t="s">
        <v>4680</v>
      </c>
      <c r="B1008">
        <v>26.7</v>
      </c>
      <c r="C1008" t="str">
        <f t="shared" si="30"/>
        <v>Over Weight</v>
      </c>
      <c r="D1008">
        <v>5.09</v>
      </c>
      <c r="E1008" t="str">
        <f t="shared" si="31"/>
        <v>Normal</v>
      </c>
      <c r="F1008" t="s">
        <v>31</v>
      </c>
      <c r="G1008" t="s">
        <v>30</v>
      </c>
      <c r="H1008" t="s">
        <v>31</v>
      </c>
      <c r="I1008">
        <v>1</v>
      </c>
      <c r="J1008" t="s">
        <v>30</v>
      </c>
    </row>
    <row r="1009" spans="1:10" x14ac:dyDescent="0.25">
      <c r="A1009" t="s">
        <v>4681</v>
      </c>
      <c r="B1009">
        <v>33.71</v>
      </c>
      <c r="C1009" t="str">
        <f t="shared" si="30"/>
        <v>Obesity</v>
      </c>
      <c r="D1009">
        <v>4.9400000000000004</v>
      </c>
      <c r="E1009" t="str">
        <f t="shared" si="31"/>
        <v>Normal</v>
      </c>
      <c r="F1009" t="s">
        <v>30</v>
      </c>
      <c r="G1009" t="s">
        <v>30</v>
      </c>
      <c r="H1009" t="s">
        <v>30</v>
      </c>
      <c r="I1009">
        <v>0</v>
      </c>
      <c r="J1009" t="s">
        <v>30</v>
      </c>
    </row>
    <row r="1010" spans="1:10" x14ac:dyDescent="0.25">
      <c r="A1010" t="s">
        <v>4682</v>
      </c>
      <c r="B1010">
        <v>41.91</v>
      </c>
      <c r="C1010" t="str">
        <f t="shared" si="30"/>
        <v>Obesity</v>
      </c>
      <c r="D1010">
        <v>4.92</v>
      </c>
      <c r="E1010" t="str">
        <f t="shared" si="31"/>
        <v>Normal</v>
      </c>
      <c r="F1010" t="s">
        <v>31</v>
      </c>
      <c r="G1010" t="s">
        <v>30</v>
      </c>
      <c r="H1010" t="s">
        <v>30</v>
      </c>
      <c r="I1010">
        <v>2</v>
      </c>
      <c r="J1010" t="s">
        <v>30</v>
      </c>
    </row>
    <row r="1011" spans="1:10" x14ac:dyDescent="0.25">
      <c r="A1011" t="s">
        <v>4683</v>
      </c>
      <c r="B1011">
        <v>39.82</v>
      </c>
      <c r="C1011" t="str">
        <f t="shared" si="30"/>
        <v>Obesity</v>
      </c>
      <c r="D1011">
        <v>6.05</v>
      </c>
      <c r="E1011" t="str">
        <f t="shared" si="31"/>
        <v>Prediabetes</v>
      </c>
      <c r="F1011" t="s">
        <v>31</v>
      </c>
      <c r="G1011" t="s">
        <v>30</v>
      </c>
      <c r="H1011" t="s">
        <v>30</v>
      </c>
      <c r="I1011">
        <v>2</v>
      </c>
      <c r="J1011" t="s">
        <v>30</v>
      </c>
    </row>
    <row r="1012" spans="1:10" x14ac:dyDescent="0.25">
      <c r="A1012" t="s">
        <v>4684</v>
      </c>
      <c r="B1012">
        <v>28.12</v>
      </c>
      <c r="C1012" t="str">
        <f t="shared" si="30"/>
        <v>Over Weight</v>
      </c>
      <c r="D1012">
        <v>4.67</v>
      </c>
      <c r="E1012" t="str">
        <f t="shared" si="31"/>
        <v>Normal</v>
      </c>
      <c r="F1012" t="s">
        <v>30</v>
      </c>
      <c r="G1012" t="s">
        <v>30</v>
      </c>
      <c r="H1012" t="s">
        <v>30</v>
      </c>
      <c r="I1012">
        <v>2</v>
      </c>
      <c r="J1012" t="s">
        <v>30</v>
      </c>
    </row>
    <row r="1013" spans="1:10" x14ac:dyDescent="0.25">
      <c r="A1013" t="s">
        <v>4685</v>
      </c>
      <c r="B1013">
        <v>26.98</v>
      </c>
      <c r="C1013" t="str">
        <f t="shared" si="30"/>
        <v>Over Weight</v>
      </c>
      <c r="D1013">
        <v>9.81</v>
      </c>
      <c r="E1013" t="str">
        <f t="shared" si="31"/>
        <v>Diabetes</v>
      </c>
      <c r="F1013" t="s">
        <v>31</v>
      </c>
      <c r="G1013" t="s">
        <v>30</v>
      </c>
      <c r="H1013" t="s">
        <v>30</v>
      </c>
      <c r="I1013">
        <v>0</v>
      </c>
      <c r="J1013" t="s">
        <v>30</v>
      </c>
    </row>
    <row r="1014" spans="1:10" x14ac:dyDescent="0.25">
      <c r="A1014" t="s">
        <v>4686</v>
      </c>
      <c r="B1014">
        <v>27.2</v>
      </c>
      <c r="C1014" t="str">
        <f t="shared" si="30"/>
        <v>Over Weight</v>
      </c>
      <c r="D1014">
        <v>6.06</v>
      </c>
      <c r="E1014" t="str">
        <f t="shared" si="31"/>
        <v>Prediabetes</v>
      </c>
      <c r="F1014" t="s">
        <v>31</v>
      </c>
      <c r="G1014" t="s">
        <v>30</v>
      </c>
      <c r="H1014" t="s">
        <v>30</v>
      </c>
      <c r="I1014">
        <v>2</v>
      </c>
      <c r="J1014" t="s">
        <v>30</v>
      </c>
    </row>
    <row r="1015" spans="1:10" x14ac:dyDescent="0.25">
      <c r="A1015" t="s">
        <v>4687</v>
      </c>
      <c r="B1015">
        <v>25.3</v>
      </c>
      <c r="C1015" t="str">
        <f t="shared" si="30"/>
        <v>Over Weight</v>
      </c>
      <c r="D1015">
        <v>5.19</v>
      </c>
      <c r="E1015" t="str">
        <f t="shared" si="31"/>
        <v>Normal</v>
      </c>
      <c r="F1015" t="s">
        <v>31</v>
      </c>
      <c r="G1015" t="s">
        <v>30</v>
      </c>
      <c r="H1015" t="s">
        <v>30</v>
      </c>
      <c r="I1015">
        <v>2</v>
      </c>
      <c r="J1015" t="s">
        <v>30</v>
      </c>
    </row>
    <row r="1016" spans="1:10" x14ac:dyDescent="0.25">
      <c r="A1016" t="s">
        <v>4688</v>
      </c>
      <c r="B1016">
        <v>30.25</v>
      </c>
      <c r="C1016" t="str">
        <f t="shared" si="30"/>
        <v>Obesity</v>
      </c>
      <c r="D1016">
        <v>10.16</v>
      </c>
      <c r="E1016" t="str">
        <f t="shared" si="31"/>
        <v>Diabetes</v>
      </c>
      <c r="F1016" t="s">
        <v>30</v>
      </c>
      <c r="G1016" t="s">
        <v>30</v>
      </c>
      <c r="H1016" t="s">
        <v>30</v>
      </c>
      <c r="I1016">
        <v>0</v>
      </c>
      <c r="J1016" t="s">
        <v>30</v>
      </c>
    </row>
    <row r="1017" spans="1:10" x14ac:dyDescent="0.25">
      <c r="A1017" t="s">
        <v>4689</v>
      </c>
      <c r="B1017">
        <v>54</v>
      </c>
      <c r="C1017" t="str">
        <f t="shared" si="30"/>
        <v>Obesity</v>
      </c>
      <c r="D1017">
        <v>4.68</v>
      </c>
      <c r="E1017" t="str">
        <f t="shared" si="31"/>
        <v>Normal</v>
      </c>
      <c r="F1017" t="s">
        <v>31</v>
      </c>
      <c r="G1017" t="s">
        <v>31</v>
      </c>
      <c r="H1017" t="s">
        <v>30</v>
      </c>
      <c r="I1017">
        <v>2</v>
      </c>
      <c r="J1017" t="s">
        <v>30</v>
      </c>
    </row>
    <row r="1018" spans="1:10" x14ac:dyDescent="0.25">
      <c r="A1018" t="s">
        <v>4690</v>
      </c>
      <c r="B1018">
        <v>51.86</v>
      </c>
      <c r="C1018" t="str">
        <f t="shared" si="30"/>
        <v>Obesity</v>
      </c>
      <c r="D1018">
        <v>5.32</v>
      </c>
      <c r="E1018" t="str">
        <f t="shared" si="31"/>
        <v>Normal</v>
      </c>
      <c r="F1018" t="s">
        <v>31</v>
      </c>
      <c r="G1018" t="s">
        <v>30</v>
      </c>
      <c r="H1018" t="s">
        <v>30</v>
      </c>
      <c r="I1018">
        <v>0</v>
      </c>
      <c r="J1018" t="s">
        <v>30</v>
      </c>
    </row>
    <row r="1019" spans="1:10" x14ac:dyDescent="0.25">
      <c r="A1019" t="s">
        <v>4691</v>
      </c>
      <c r="B1019">
        <v>31.39</v>
      </c>
      <c r="C1019" t="str">
        <f t="shared" si="30"/>
        <v>Obesity</v>
      </c>
      <c r="D1019">
        <v>6.99</v>
      </c>
      <c r="E1019" t="str">
        <f t="shared" si="31"/>
        <v>Diabetes</v>
      </c>
      <c r="F1019" t="s">
        <v>30</v>
      </c>
      <c r="G1019" t="s">
        <v>30</v>
      </c>
      <c r="H1019" t="s">
        <v>30</v>
      </c>
      <c r="I1019">
        <v>0</v>
      </c>
      <c r="J1019" t="s">
        <v>30</v>
      </c>
    </row>
    <row r="1020" spans="1:10" x14ac:dyDescent="0.25">
      <c r="A1020" t="s">
        <v>4692</v>
      </c>
      <c r="B1020">
        <v>39.97</v>
      </c>
      <c r="C1020" t="str">
        <f t="shared" si="30"/>
        <v>Obesity</v>
      </c>
      <c r="D1020">
        <v>5.55</v>
      </c>
      <c r="E1020" t="str">
        <f t="shared" si="31"/>
        <v>Normal</v>
      </c>
      <c r="F1020" t="s">
        <v>30</v>
      </c>
      <c r="G1020" t="s">
        <v>30</v>
      </c>
      <c r="H1020" t="s">
        <v>30</v>
      </c>
      <c r="I1020">
        <v>0</v>
      </c>
      <c r="J1020" t="s">
        <v>30</v>
      </c>
    </row>
    <row r="1021" spans="1:10" x14ac:dyDescent="0.25">
      <c r="A1021" t="s">
        <v>4693</v>
      </c>
      <c r="B1021">
        <v>41.23</v>
      </c>
      <c r="C1021" t="str">
        <f t="shared" si="30"/>
        <v>Obesity</v>
      </c>
      <c r="D1021">
        <v>6.94</v>
      </c>
      <c r="E1021" t="str">
        <f t="shared" si="31"/>
        <v>Diabetes</v>
      </c>
      <c r="F1021" t="s">
        <v>30</v>
      </c>
      <c r="G1021" t="s">
        <v>30</v>
      </c>
      <c r="H1021" t="s">
        <v>30</v>
      </c>
      <c r="I1021">
        <v>0</v>
      </c>
      <c r="J1021" t="s">
        <v>30</v>
      </c>
    </row>
    <row r="1022" spans="1:10" x14ac:dyDescent="0.25">
      <c r="A1022" t="s">
        <v>4694</v>
      </c>
      <c r="B1022">
        <v>49.45</v>
      </c>
      <c r="C1022" t="str">
        <f t="shared" si="30"/>
        <v>Obesity</v>
      </c>
      <c r="D1022">
        <v>4.2</v>
      </c>
      <c r="E1022" t="str">
        <f t="shared" si="31"/>
        <v>Normal</v>
      </c>
      <c r="F1022" t="s">
        <v>31</v>
      </c>
      <c r="G1022" t="s">
        <v>30</v>
      </c>
      <c r="H1022" t="s">
        <v>30</v>
      </c>
      <c r="I1022">
        <v>0</v>
      </c>
      <c r="J1022" t="s">
        <v>30</v>
      </c>
    </row>
    <row r="1023" spans="1:10" x14ac:dyDescent="0.25">
      <c r="A1023" t="s">
        <v>4695</v>
      </c>
      <c r="B1023">
        <v>41.04</v>
      </c>
      <c r="C1023" t="str">
        <f t="shared" si="30"/>
        <v>Obesity</v>
      </c>
      <c r="D1023">
        <v>5.59</v>
      </c>
      <c r="E1023" t="str">
        <f t="shared" si="31"/>
        <v>Normal</v>
      </c>
      <c r="F1023" t="s">
        <v>30</v>
      </c>
      <c r="G1023" t="s">
        <v>30</v>
      </c>
      <c r="H1023" t="s">
        <v>30</v>
      </c>
      <c r="I1023">
        <v>0</v>
      </c>
      <c r="J1023" t="s">
        <v>30</v>
      </c>
    </row>
    <row r="1024" spans="1:10" x14ac:dyDescent="0.25">
      <c r="A1024" t="s">
        <v>4696</v>
      </c>
      <c r="B1024">
        <v>27.93</v>
      </c>
      <c r="C1024" t="str">
        <f t="shared" si="30"/>
        <v>Over Weight</v>
      </c>
      <c r="D1024">
        <v>9.9600000000000009</v>
      </c>
      <c r="E1024" t="str">
        <f t="shared" si="31"/>
        <v>Diabetes</v>
      </c>
      <c r="F1024" t="s">
        <v>30</v>
      </c>
      <c r="G1024" t="s">
        <v>30</v>
      </c>
      <c r="H1024" t="s">
        <v>30</v>
      </c>
      <c r="I1024">
        <v>0</v>
      </c>
      <c r="J1024" t="s">
        <v>30</v>
      </c>
    </row>
    <row r="1025" spans="1:10" x14ac:dyDescent="0.25">
      <c r="A1025" t="s">
        <v>4697</v>
      </c>
      <c r="B1025">
        <v>21.01</v>
      </c>
      <c r="C1025" t="str">
        <f t="shared" si="30"/>
        <v>Health Weight</v>
      </c>
      <c r="D1025">
        <v>7.37</v>
      </c>
      <c r="E1025" t="str">
        <f t="shared" si="31"/>
        <v>Diabetes</v>
      </c>
      <c r="F1025" t="s">
        <v>30</v>
      </c>
      <c r="G1025" t="s">
        <v>30</v>
      </c>
      <c r="H1025" t="s">
        <v>30</v>
      </c>
      <c r="I1025">
        <v>0</v>
      </c>
      <c r="J1025" t="s">
        <v>30</v>
      </c>
    </row>
    <row r="1026" spans="1:10" x14ac:dyDescent="0.25">
      <c r="A1026" t="s">
        <v>4698</v>
      </c>
      <c r="B1026">
        <v>52.37</v>
      </c>
      <c r="C1026" t="str">
        <f t="shared" ref="C1026:C1089" si="32">IF(B1026&lt;18.5, "Under Weight",IF(B1026&lt;24.9, "Health Weight", IF(B1026&lt;29.9, "Over Weight", "Obesity")))</f>
        <v>Obesity</v>
      </c>
      <c r="D1026">
        <v>5.0599999999999996</v>
      </c>
      <c r="E1026" t="str">
        <f t="shared" ref="E1026:E1089" si="33">IF(D1026&lt;5.7,"Normal",IF(D1026&lt;6.4,"Prediabetes","Diabetes"))</f>
        <v>Normal</v>
      </c>
      <c r="F1026" t="s">
        <v>31</v>
      </c>
      <c r="G1026" t="s">
        <v>31</v>
      </c>
      <c r="H1026" t="s">
        <v>30</v>
      </c>
      <c r="I1026">
        <v>2</v>
      </c>
      <c r="J1026" t="s">
        <v>30</v>
      </c>
    </row>
    <row r="1027" spans="1:10" x14ac:dyDescent="0.25">
      <c r="A1027" t="s">
        <v>4699</v>
      </c>
      <c r="B1027">
        <v>40.369999999999997</v>
      </c>
      <c r="C1027" t="str">
        <f t="shared" si="32"/>
        <v>Obesity</v>
      </c>
      <c r="D1027">
        <v>8.2100000000000009</v>
      </c>
      <c r="E1027" t="str">
        <f t="shared" si="33"/>
        <v>Diabetes</v>
      </c>
      <c r="F1027" t="s">
        <v>30</v>
      </c>
      <c r="G1027" t="s">
        <v>30</v>
      </c>
      <c r="H1027" t="s">
        <v>30</v>
      </c>
      <c r="I1027">
        <v>0</v>
      </c>
      <c r="J1027" t="s">
        <v>30</v>
      </c>
    </row>
    <row r="1028" spans="1:10" x14ac:dyDescent="0.25">
      <c r="A1028" t="s">
        <v>4700</v>
      </c>
      <c r="B1028">
        <v>41.47</v>
      </c>
      <c r="C1028" t="str">
        <f t="shared" si="32"/>
        <v>Obesity</v>
      </c>
      <c r="D1028">
        <v>10.34</v>
      </c>
      <c r="E1028" t="str">
        <f t="shared" si="33"/>
        <v>Diabetes</v>
      </c>
      <c r="F1028" t="s">
        <v>30</v>
      </c>
      <c r="G1028" t="s">
        <v>30</v>
      </c>
      <c r="H1028" t="s">
        <v>30</v>
      </c>
      <c r="I1028">
        <v>2</v>
      </c>
      <c r="J1028" t="s">
        <v>30</v>
      </c>
    </row>
    <row r="1029" spans="1:10" x14ac:dyDescent="0.25">
      <c r="A1029" t="s">
        <v>4701</v>
      </c>
      <c r="B1029">
        <v>33.725000000000001</v>
      </c>
      <c r="C1029" t="str">
        <f t="shared" si="32"/>
        <v>Obesity</v>
      </c>
      <c r="D1029">
        <v>5.51</v>
      </c>
      <c r="E1029" t="str">
        <f t="shared" si="33"/>
        <v>Normal</v>
      </c>
      <c r="F1029" t="s">
        <v>31</v>
      </c>
      <c r="G1029" t="s">
        <v>30</v>
      </c>
      <c r="H1029" t="s">
        <v>30</v>
      </c>
      <c r="I1029">
        <v>2</v>
      </c>
      <c r="J1029" t="s">
        <v>30</v>
      </c>
    </row>
    <row r="1030" spans="1:10" x14ac:dyDescent="0.25">
      <c r="A1030" t="s">
        <v>4702</v>
      </c>
      <c r="B1030">
        <v>28.1</v>
      </c>
      <c r="C1030" t="str">
        <f t="shared" si="32"/>
        <v>Over Weight</v>
      </c>
      <c r="D1030">
        <v>11.2</v>
      </c>
      <c r="E1030" t="str">
        <f t="shared" si="33"/>
        <v>Diabetes</v>
      </c>
      <c r="F1030" t="s">
        <v>30</v>
      </c>
      <c r="G1030" t="s">
        <v>30</v>
      </c>
      <c r="H1030" t="s">
        <v>30</v>
      </c>
      <c r="I1030">
        <v>0</v>
      </c>
      <c r="J1030" t="s">
        <v>30</v>
      </c>
    </row>
    <row r="1031" spans="1:10" x14ac:dyDescent="0.25">
      <c r="A1031" t="s">
        <v>4703</v>
      </c>
      <c r="B1031">
        <v>37.43</v>
      </c>
      <c r="C1031" t="str">
        <f t="shared" si="32"/>
        <v>Obesity</v>
      </c>
      <c r="D1031">
        <v>4.3499999999999996</v>
      </c>
      <c r="E1031" t="str">
        <f t="shared" si="33"/>
        <v>Normal</v>
      </c>
      <c r="F1031" t="s">
        <v>31</v>
      </c>
      <c r="G1031" t="s">
        <v>30</v>
      </c>
      <c r="H1031" t="s">
        <v>31</v>
      </c>
      <c r="I1031">
        <v>1</v>
      </c>
      <c r="J1031" t="s">
        <v>30</v>
      </c>
    </row>
    <row r="1032" spans="1:10" x14ac:dyDescent="0.25">
      <c r="A1032" t="s">
        <v>4705</v>
      </c>
      <c r="B1032">
        <v>23.7</v>
      </c>
      <c r="C1032" t="str">
        <f t="shared" si="32"/>
        <v>Health Weight</v>
      </c>
      <c r="D1032">
        <v>10.45</v>
      </c>
      <c r="E1032" t="str">
        <f t="shared" si="33"/>
        <v>Diabetes</v>
      </c>
      <c r="F1032" t="s">
        <v>30</v>
      </c>
      <c r="G1032" t="s">
        <v>30</v>
      </c>
      <c r="H1032" t="s">
        <v>30</v>
      </c>
      <c r="I1032">
        <v>0</v>
      </c>
      <c r="J1032" t="s">
        <v>30</v>
      </c>
    </row>
    <row r="1033" spans="1:10" x14ac:dyDescent="0.25">
      <c r="A1033" t="s">
        <v>4706</v>
      </c>
      <c r="B1033">
        <v>24.795000000000002</v>
      </c>
      <c r="C1033" t="str">
        <f t="shared" si="32"/>
        <v>Health Weight</v>
      </c>
      <c r="D1033">
        <v>4.07</v>
      </c>
      <c r="E1033" t="str">
        <f t="shared" si="33"/>
        <v>Normal</v>
      </c>
      <c r="F1033" t="s">
        <v>31</v>
      </c>
      <c r="G1033" t="s">
        <v>30</v>
      </c>
      <c r="H1033" t="s">
        <v>31</v>
      </c>
      <c r="I1033">
        <v>1</v>
      </c>
      <c r="J1033" t="s">
        <v>30</v>
      </c>
    </row>
    <row r="1034" spans="1:10" x14ac:dyDescent="0.25">
      <c r="A1034" t="s">
        <v>4707</v>
      </c>
      <c r="B1034">
        <v>31.9</v>
      </c>
      <c r="C1034" t="str">
        <f t="shared" si="32"/>
        <v>Obesity</v>
      </c>
      <c r="D1034">
        <v>8.34</v>
      </c>
      <c r="E1034" t="str">
        <f t="shared" si="33"/>
        <v>Diabetes</v>
      </c>
      <c r="F1034" t="s">
        <v>30</v>
      </c>
      <c r="G1034" t="s">
        <v>30</v>
      </c>
      <c r="H1034" t="s">
        <v>30</v>
      </c>
      <c r="I1034">
        <v>0</v>
      </c>
      <c r="J1034" t="s">
        <v>30</v>
      </c>
    </row>
    <row r="1035" spans="1:10" x14ac:dyDescent="0.25">
      <c r="A1035" t="s">
        <v>4708</v>
      </c>
      <c r="B1035">
        <v>32.68</v>
      </c>
      <c r="C1035" t="str">
        <f t="shared" si="32"/>
        <v>Obesity</v>
      </c>
      <c r="D1035">
        <v>7.41</v>
      </c>
      <c r="E1035" t="str">
        <f t="shared" si="33"/>
        <v>Diabetes</v>
      </c>
      <c r="F1035" t="s">
        <v>30</v>
      </c>
      <c r="G1035" t="s">
        <v>30</v>
      </c>
      <c r="H1035" t="s">
        <v>30</v>
      </c>
      <c r="I1035">
        <v>0</v>
      </c>
      <c r="J1035" t="s">
        <v>30</v>
      </c>
    </row>
    <row r="1036" spans="1:10" x14ac:dyDescent="0.25">
      <c r="A1036" t="s">
        <v>4709</v>
      </c>
      <c r="B1036">
        <v>47.13</v>
      </c>
      <c r="C1036" t="str">
        <f t="shared" si="32"/>
        <v>Obesity</v>
      </c>
      <c r="D1036">
        <v>4.3099999999999996</v>
      </c>
      <c r="E1036" t="str">
        <f t="shared" si="33"/>
        <v>Normal</v>
      </c>
      <c r="F1036" t="s">
        <v>30</v>
      </c>
      <c r="G1036" t="s">
        <v>30</v>
      </c>
      <c r="H1036" t="s">
        <v>30</v>
      </c>
      <c r="I1036">
        <v>0</v>
      </c>
      <c r="J1036" t="s">
        <v>30</v>
      </c>
    </row>
    <row r="1037" spans="1:10" x14ac:dyDescent="0.25">
      <c r="A1037" t="s">
        <v>4710</v>
      </c>
      <c r="B1037">
        <v>36.67</v>
      </c>
      <c r="C1037" t="str">
        <f t="shared" si="32"/>
        <v>Obesity</v>
      </c>
      <c r="D1037">
        <v>10.83</v>
      </c>
      <c r="E1037" t="str">
        <f t="shared" si="33"/>
        <v>Diabetes</v>
      </c>
      <c r="F1037" t="s">
        <v>30</v>
      </c>
      <c r="G1037" t="s">
        <v>30</v>
      </c>
      <c r="H1037" t="s">
        <v>30</v>
      </c>
      <c r="I1037">
        <v>0</v>
      </c>
      <c r="J1037" t="s">
        <v>30</v>
      </c>
    </row>
    <row r="1038" spans="1:10" x14ac:dyDescent="0.25">
      <c r="A1038" t="s">
        <v>4711</v>
      </c>
      <c r="B1038">
        <v>33.630000000000003</v>
      </c>
      <c r="C1038" t="str">
        <f t="shared" si="32"/>
        <v>Obesity</v>
      </c>
      <c r="D1038">
        <v>11.31</v>
      </c>
      <c r="E1038" t="str">
        <f t="shared" si="33"/>
        <v>Diabetes</v>
      </c>
      <c r="F1038" t="s">
        <v>30</v>
      </c>
      <c r="G1038" t="s">
        <v>30</v>
      </c>
      <c r="H1038" t="s">
        <v>30</v>
      </c>
      <c r="I1038">
        <v>0</v>
      </c>
      <c r="J1038" t="s">
        <v>30</v>
      </c>
    </row>
    <row r="1039" spans="1:10" x14ac:dyDescent="0.25">
      <c r="A1039" t="s">
        <v>4712</v>
      </c>
      <c r="B1039">
        <v>32.67</v>
      </c>
      <c r="C1039" t="str">
        <f t="shared" si="32"/>
        <v>Obesity</v>
      </c>
      <c r="D1039">
        <v>11.81</v>
      </c>
      <c r="E1039" t="str">
        <f t="shared" si="33"/>
        <v>Diabetes</v>
      </c>
      <c r="F1039" t="s">
        <v>31</v>
      </c>
      <c r="G1039" t="s">
        <v>30</v>
      </c>
      <c r="H1039" t="s">
        <v>30</v>
      </c>
      <c r="I1039">
        <v>0</v>
      </c>
      <c r="J1039" t="s">
        <v>30</v>
      </c>
    </row>
    <row r="1040" spans="1:10" x14ac:dyDescent="0.25">
      <c r="A1040" t="s">
        <v>4713</v>
      </c>
      <c r="B1040">
        <v>33.299999999999997</v>
      </c>
      <c r="C1040" t="str">
        <f t="shared" si="32"/>
        <v>Obesity</v>
      </c>
      <c r="D1040">
        <v>8.26</v>
      </c>
      <c r="E1040" t="str">
        <f t="shared" si="33"/>
        <v>Diabetes</v>
      </c>
      <c r="F1040" t="s">
        <v>31</v>
      </c>
      <c r="G1040" t="s">
        <v>30</v>
      </c>
      <c r="H1040" t="s">
        <v>30</v>
      </c>
      <c r="I1040">
        <v>2</v>
      </c>
      <c r="J1040" t="s">
        <v>30</v>
      </c>
    </row>
    <row r="1041" spans="1:10" x14ac:dyDescent="0.25">
      <c r="A1041" t="s">
        <v>4714</v>
      </c>
      <c r="B1041">
        <v>30.78</v>
      </c>
      <c r="C1041" t="str">
        <f t="shared" si="32"/>
        <v>Obesity</v>
      </c>
      <c r="D1041">
        <v>10.74</v>
      </c>
      <c r="E1041" t="str">
        <f t="shared" si="33"/>
        <v>Diabetes</v>
      </c>
      <c r="F1041" t="s">
        <v>31</v>
      </c>
      <c r="G1041" t="s">
        <v>30</v>
      </c>
      <c r="H1041" t="s">
        <v>30</v>
      </c>
      <c r="I1041">
        <v>2</v>
      </c>
      <c r="J1041" t="s">
        <v>30</v>
      </c>
    </row>
    <row r="1042" spans="1:10" x14ac:dyDescent="0.25">
      <c r="A1042" t="s">
        <v>4715</v>
      </c>
      <c r="B1042">
        <v>28.975000000000001</v>
      </c>
      <c r="C1042" t="str">
        <f t="shared" si="32"/>
        <v>Over Weight</v>
      </c>
      <c r="D1042">
        <v>7.69</v>
      </c>
      <c r="E1042" t="str">
        <f t="shared" si="33"/>
        <v>Diabetes</v>
      </c>
      <c r="F1042" t="s">
        <v>31</v>
      </c>
      <c r="G1042" t="s">
        <v>30</v>
      </c>
      <c r="H1042" t="s">
        <v>30</v>
      </c>
      <c r="I1042">
        <v>0</v>
      </c>
      <c r="J1042" t="s">
        <v>30</v>
      </c>
    </row>
    <row r="1043" spans="1:10" x14ac:dyDescent="0.25">
      <c r="A1043" t="s">
        <v>4716</v>
      </c>
      <c r="B1043">
        <v>33.4</v>
      </c>
      <c r="C1043" t="str">
        <f t="shared" si="32"/>
        <v>Obesity</v>
      </c>
      <c r="D1043">
        <v>4.84</v>
      </c>
      <c r="E1043" t="str">
        <f t="shared" si="33"/>
        <v>Normal</v>
      </c>
      <c r="F1043" t="s">
        <v>30</v>
      </c>
      <c r="G1043" t="s">
        <v>30</v>
      </c>
      <c r="H1043" t="s">
        <v>30</v>
      </c>
      <c r="I1043">
        <v>0</v>
      </c>
      <c r="J1043" t="s">
        <v>30</v>
      </c>
    </row>
    <row r="1044" spans="1:10" x14ac:dyDescent="0.25">
      <c r="A1044" t="s">
        <v>4717</v>
      </c>
      <c r="B1044">
        <v>21.5</v>
      </c>
      <c r="C1044" t="str">
        <f t="shared" si="32"/>
        <v>Health Weight</v>
      </c>
      <c r="D1044">
        <v>9.77</v>
      </c>
      <c r="E1044" t="str">
        <f t="shared" si="33"/>
        <v>Diabetes</v>
      </c>
      <c r="F1044" t="s">
        <v>31</v>
      </c>
      <c r="G1044" t="s">
        <v>30</v>
      </c>
      <c r="H1044" t="s">
        <v>30</v>
      </c>
      <c r="I1044">
        <v>0</v>
      </c>
      <c r="J1044" t="s">
        <v>30</v>
      </c>
    </row>
    <row r="1045" spans="1:10" x14ac:dyDescent="0.25">
      <c r="A1045" t="s">
        <v>4718</v>
      </c>
      <c r="B1045">
        <v>38.14</v>
      </c>
      <c r="C1045" t="str">
        <f t="shared" si="32"/>
        <v>Obesity</v>
      </c>
      <c r="D1045">
        <v>5.84</v>
      </c>
      <c r="E1045" t="str">
        <f t="shared" si="33"/>
        <v>Prediabetes</v>
      </c>
      <c r="F1045" t="s">
        <v>30</v>
      </c>
      <c r="G1045" t="s">
        <v>30</v>
      </c>
      <c r="H1045" t="s">
        <v>30</v>
      </c>
      <c r="I1045">
        <v>0</v>
      </c>
      <c r="J1045" t="s">
        <v>30</v>
      </c>
    </row>
    <row r="1046" spans="1:10" x14ac:dyDescent="0.25">
      <c r="A1046" t="s">
        <v>4719</v>
      </c>
      <c r="B1046">
        <v>35.42</v>
      </c>
      <c r="C1046" t="str">
        <f t="shared" si="32"/>
        <v>Obesity</v>
      </c>
      <c r="D1046">
        <v>8.6999999999999993</v>
      </c>
      <c r="E1046" t="str">
        <f t="shared" si="33"/>
        <v>Diabetes</v>
      </c>
      <c r="F1046" t="s">
        <v>31</v>
      </c>
      <c r="G1046" t="s">
        <v>30</v>
      </c>
      <c r="H1046" t="s">
        <v>30</v>
      </c>
      <c r="I1046">
        <v>1</v>
      </c>
      <c r="J1046" t="s">
        <v>30</v>
      </c>
    </row>
    <row r="1047" spans="1:10" x14ac:dyDescent="0.25">
      <c r="A1047" t="s">
        <v>4720</v>
      </c>
      <c r="B1047">
        <v>35.625</v>
      </c>
      <c r="C1047" t="str">
        <f t="shared" si="32"/>
        <v>Obesity</v>
      </c>
      <c r="D1047">
        <v>10.79</v>
      </c>
      <c r="E1047" t="str">
        <f t="shared" si="33"/>
        <v>Diabetes</v>
      </c>
      <c r="F1047" t="s">
        <v>30</v>
      </c>
      <c r="G1047" t="s">
        <v>30</v>
      </c>
      <c r="H1047" t="s">
        <v>30</v>
      </c>
      <c r="I1047">
        <v>0</v>
      </c>
      <c r="J1047" t="s">
        <v>30</v>
      </c>
    </row>
    <row r="1048" spans="1:10" x14ac:dyDescent="0.25">
      <c r="A1048" t="s">
        <v>4721</v>
      </c>
      <c r="B1048">
        <v>45.51</v>
      </c>
      <c r="C1048" t="str">
        <f t="shared" si="32"/>
        <v>Obesity</v>
      </c>
      <c r="D1048">
        <v>4.32</v>
      </c>
      <c r="E1048" t="str">
        <f t="shared" si="33"/>
        <v>Normal</v>
      </c>
      <c r="F1048" t="s">
        <v>30</v>
      </c>
      <c r="G1048" t="s">
        <v>30</v>
      </c>
      <c r="H1048" t="s">
        <v>30</v>
      </c>
      <c r="I1048">
        <v>1</v>
      </c>
      <c r="J1048" t="s">
        <v>30</v>
      </c>
    </row>
    <row r="1049" spans="1:10" x14ac:dyDescent="0.25">
      <c r="A1049" t="s">
        <v>4722</v>
      </c>
      <c r="B1049">
        <v>37.1</v>
      </c>
      <c r="C1049" t="str">
        <f t="shared" si="32"/>
        <v>Obesity</v>
      </c>
      <c r="D1049">
        <v>7.19</v>
      </c>
      <c r="E1049" t="str">
        <f t="shared" si="33"/>
        <v>Diabetes</v>
      </c>
      <c r="F1049" t="s">
        <v>31</v>
      </c>
      <c r="G1049" t="s">
        <v>30</v>
      </c>
      <c r="H1049" t="s">
        <v>30</v>
      </c>
      <c r="I1049">
        <v>0</v>
      </c>
      <c r="J1049" t="s">
        <v>30</v>
      </c>
    </row>
    <row r="1050" spans="1:10" x14ac:dyDescent="0.25">
      <c r="A1050" t="s">
        <v>4723</v>
      </c>
      <c r="B1050">
        <v>30.5</v>
      </c>
      <c r="C1050" t="str">
        <f t="shared" si="32"/>
        <v>Obesity</v>
      </c>
      <c r="D1050">
        <v>11.94</v>
      </c>
      <c r="E1050" t="str">
        <f t="shared" si="33"/>
        <v>Diabetes</v>
      </c>
      <c r="F1050" t="s">
        <v>31</v>
      </c>
      <c r="G1050" t="s">
        <v>30</v>
      </c>
      <c r="H1050" t="s">
        <v>30</v>
      </c>
      <c r="I1050">
        <v>0</v>
      </c>
      <c r="J1050" t="s">
        <v>30</v>
      </c>
    </row>
    <row r="1051" spans="1:10" x14ac:dyDescent="0.25">
      <c r="A1051" t="s">
        <v>4724</v>
      </c>
      <c r="B1051">
        <v>28.16</v>
      </c>
      <c r="C1051" t="str">
        <f t="shared" si="32"/>
        <v>Over Weight</v>
      </c>
      <c r="D1051">
        <v>5.56</v>
      </c>
      <c r="E1051" t="str">
        <f t="shared" si="33"/>
        <v>Normal</v>
      </c>
      <c r="F1051" t="s">
        <v>30</v>
      </c>
      <c r="G1051" t="s">
        <v>30</v>
      </c>
      <c r="H1051" t="s">
        <v>30</v>
      </c>
      <c r="I1051">
        <v>2</v>
      </c>
      <c r="J1051" t="s">
        <v>30</v>
      </c>
    </row>
    <row r="1052" spans="1:10" x14ac:dyDescent="0.25">
      <c r="A1052" t="s">
        <v>4725</v>
      </c>
      <c r="B1052">
        <v>29.1</v>
      </c>
      <c r="C1052" t="str">
        <f t="shared" si="32"/>
        <v>Over Weight</v>
      </c>
      <c r="D1052">
        <v>5.64</v>
      </c>
      <c r="E1052" t="str">
        <f t="shared" si="33"/>
        <v>Normal</v>
      </c>
      <c r="F1052" t="s">
        <v>31</v>
      </c>
      <c r="G1052" t="s">
        <v>30</v>
      </c>
      <c r="H1052" t="s">
        <v>30</v>
      </c>
      <c r="I1052">
        <v>0</v>
      </c>
      <c r="J1052" t="s">
        <v>30</v>
      </c>
    </row>
    <row r="1053" spans="1:10" x14ac:dyDescent="0.25">
      <c r="A1053" t="s">
        <v>4726</v>
      </c>
      <c r="B1053">
        <v>30.22</v>
      </c>
      <c r="C1053" t="str">
        <f t="shared" si="32"/>
        <v>Obesity</v>
      </c>
      <c r="D1053">
        <v>4.6500000000000004</v>
      </c>
      <c r="E1053" t="str">
        <f t="shared" si="33"/>
        <v>Normal</v>
      </c>
      <c r="F1053" t="s">
        <v>30</v>
      </c>
      <c r="G1053" t="s">
        <v>30</v>
      </c>
      <c r="H1053" t="s">
        <v>30</v>
      </c>
      <c r="I1053">
        <v>0</v>
      </c>
      <c r="J1053" t="s">
        <v>30</v>
      </c>
    </row>
    <row r="1054" spans="1:10" x14ac:dyDescent="0.25">
      <c r="A1054" t="s">
        <v>4727</v>
      </c>
      <c r="B1054">
        <v>24.29</v>
      </c>
      <c r="C1054" t="str">
        <f t="shared" si="32"/>
        <v>Health Weight</v>
      </c>
      <c r="D1054">
        <v>9.0500000000000007</v>
      </c>
      <c r="E1054" t="str">
        <f t="shared" si="33"/>
        <v>Diabetes</v>
      </c>
      <c r="F1054" t="s">
        <v>30</v>
      </c>
      <c r="G1054" t="s">
        <v>30</v>
      </c>
      <c r="H1054" t="s">
        <v>30</v>
      </c>
      <c r="I1054">
        <v>0</v>
      </c>
      <c r="J1054" t="s">
        <v>30</v>
      </c>
    </row>
    <row r="1055" spans="1:10" x14ac:dyDescent="0.25">
      <c r="A1055" t="s">
        <v>4728</v>
      </c>
      <c r="B1055">
        <v>29.39</v>
      </c>
      <c r="C1055" t="str">
        <f t="shared" si="32"/>
        <v>Over Weight</v>
      </c>
      <c r="D1055">
        <v>4.5199999999999996</v>
      </c>
      <c r="E1055" t="str">
        <f t="shared" si="33"/>
        <v>Normal</v>
      </c>
      <c r="F1055" t="s">
        <v>31</v>
      </c>
      <c r="G1055" t="s">
        <v>30</v>
      </c>
      <c r="H1055" t="s">
        <v>30</v>
      </c>
      <c r="I1055">
        <v>0</v>
      </c>
      <c r="J1055" t="s">
        <v>30</v>
      </c>
    </row>
    <row r="1056" spans="1:10" x14ac:dyDescent="0.25">
      <c r="A1056" t="s">
        <v>4729</v>
      </c>
      <c r="B1056">
        <v>25.66</v>
      </c>
      <c r="C1056" t="str">
        <f t="shared" si="32"/>
        <v>Over Weight</v>
      </c>
      <c r="D1056">
        <v>4.62</v>
      </c>
      <c r="E1056" t="str">
        <f t="shared" si="33"/>
        <v>Normal</v>
      </c>
      <c r="F1056" t="s">
        <v>31</v>
      </c>
      <c r="G1056" t="s">
        <v>30</v>
      </c>
      <c r="H1056" t="s">
        <v>30</v>
      </c>
      <c r="I1056">
        <v>1</v>
      </c>
      <c r="J1056" t="s">
        <v>30</v>
      </c>
    </row>
    <row r="1057" spans="1:10" x14ac:dyDescent="0.25">
      <c r="A1057" t="s">
        <v>4730</v>
      </c>
      <c r="B1057">
        <v>39.11</v>
      </c>
      <c r="C1057" t="str">
        <f t="shared" si="32"/>
        <v>Obesity</v>
      </c>
      <c r="D1057">
        <v>5.87</v>
      </c>
      <c r="E1057" t="str">
        <f t="shared" si="33"/>
        <v>Prediabetes</v>
      </c>
      <c r="F1057" t="s">
        <v>30</v>
      </c>
      <c r="G1057" t="s">
        <v>30</v>
      </c>
      <c r="H1057" t="s">
        <v>30</v>
      </c>
      <c r="I1057">
        <v>0</v>
      </c>
      <c r="J1057" t="s">
        <v>30</v>
      </c>
    </row>
    <row r="1058" spans="1:10" x14ac:dyDescent="0.25">
      <c r="A1058" t="s">
        <v>4731</v>
      </c>
      <c r="B1058">
        <v>43.78</v>
      </c>
      <c r="C1058" t="str">
        <f t="shared" si="32"/>
        <v>Obesity</v>
      </c>
      <c r="D1058">
        <v>5.71</v>
      </c>
      <c r="E1058" t="str">
        <f t="shared" si="33"/>
        <v>Prediabetes</v>
      </c>
      <c r="F1058" t="s">
        <v>30</v>
      </c>
      <c r="G1058" t="s">
        <v>30</v>
      </c>
      <c r="H1058" t="s">
        <v>30</v>
      </c>
      <c r="I1058">
        <v>1</v>
      </c>
      <c r="J1058" t="s">
        <v>30</v>
      </c>
    </row>
    <row r="1059" spans="1:10" x14ac:dyDescent="0.25">
      <c r="A1059" t="s">
        <v>4732</v>
      </c>
      <c r="B1059">
        <v>24.35</v>
      </c>
      <c r="C1059" t="str">
        <f t="shared" si="32"/>
        <v>Health Weight</v>
      </c>
      <c r="D1059">
        <v>9.08</v>
      </c>
      <c r="E1059" t="str">
        <f t="shared" si="33"/>
        <v>Diabetes</v>
      </c>
      <c r="F1059" t="s">
        <v>30</v>
      </c>
      <c r="G1059" t="s">
        <v>30</v>
      </c>
      <c r="H1059" t="s">
        <v>30</v>
      </c>
      <c r="I1059">
        <v>0</v>
      </c>
      <c r="J1059" t="s">
        <v>30</v>
      </c>
    </row>
    <row r="1060" spans="1:10" x14ac:dyDescent="0.25">
      <c r="A1060" t="s">
        <v>4733</v>
      </c>
      <c r="B1060">
        <v>40.299999999999997</v>
      </c>
      <c r="C1060" t="str">
        <f t="shared" si="32"/>
        <v>Obesity</v>
      </c>
      <c r="D1060">
        <v>5.3</v>
      </c>
      <c r="E1060" t="str">
        <f t="shared" si="33"/>
        <v>Normal</v>
      </c>
      <c r="F1060" t="s">
        <v>31</v>
      </c>
      <c r="G1060" t="s">
        <v>30</v>
      </c>
      <c r="H1060" t="s">
        <v>30</v>
      </c>
      <c r="I1060">
        <v>2</v>
      </c>
      <c r="J1060" t="s">
        <v>30</v>
      </c>
    </row>
    <row r="1061" spans="1:10" x14ac:dyDescent="0.25">
      <c r="A1061" t="s">
        <v>4734</v>
      </c>
      <c r="B1061">
        <v>32.774999999999999</v>
      </c>
      <c r="C1061" t="str">
        <f t="shared" si="32"/>
        <v>Obesity</v>
      </c>
      <c r="D1061">
        <v>11.76</v>
      </c>
      <c r="E1061" t="str">
        <f t="shared" si="33"/>
        <v>Diabetes</v>
      </c>
      <c r="F1061" t="s">
        <v>31</v>
      </c>
      <c r="G1061" t="s">
        <v>30</v>
      </c>
      <c r="H1061" t="s">
        <v>30</v>
      </c>
      <c r="I1061">
        <v>0</v>
      </c>
      <c r="J1061" t="s">
        <v>30</v>
      </c>
    </row>
    <row r="1062" spans="1:10" x14ac:dyDescent="0.25">
      <c r="A1062" t="s">
        <v>4735</v>
      </c>
      <c r="B1062">
        <v>39.6</v>
      </c>
      <c r="C1062" t="str">
        <f t="shared" si="32"/>
        <v>Obesity</v>
      </c>
      <c r="D1062">
        <v>5.1100000000000003</v>
      </c>
      <c r="E1062" t="str">
        <f t="shared" si="33"/>
        <v>Normal</v>
      </c>
      <c r="F1062" t="s">
        <v>31</v>
      </c>
      <c r="G1062" t="s">
        <v>30</v>
      </c>
      <c r="H1062" t="s">
        <v>30</v>
      </c>
      <c r="I1062">
        <v>2</v>
      </c>
      <c r="J1062" t="s">
        <v>30</v>
      </c>
    </row>
    <row r="1063" spans="1:10" x14ac:dyDescent="0.25">
      <c r="A1063" t="s">
        <v>4736</v>
      </c>
      <c r="B1063">
        <v>30.97</v>
      </c>
      <c r="C1063" t="str">
        <f t="shared" si="32"/>
        <v>Obesity</v>
      </c>
      <c r="D1063">
        <v>5.54</v>
      </c>
      <c r="E1063" t="str">
        <f t="shared" si="33"/>
        <v>Normal</v>
      </c>
      <c r="F1063" t="s">
        <v>30</v>
      </c>
      <c r="G1063" t="s">
        <v>30</v>
      </c>
      <c r="H1063" t="s">
        <v>30</v>
      </c>
      <c r="I1063">
        <v>2</v>
      </c>
      <c r="J1063" t="s">
        <v>30</v>
      </c>
    </row>
    <row r="1064" spans="1:10" x14ac:dyDescent="0.25">
      <c r="A1064" t="s">
        <v>4737</v>
      </c>
      <c r="B1064">
        <v>27.645</v>
      </c>
      <c r="C1064" t="str">
        <f t="shared" si="32"/>
        <v>Over Weight</v>
      </c>
      <c r="D1064">
        <v>8.8699999999999992</v>
      </c>
      <c r="E1064" t="str">
        <f t="shared" si="33"/>
        <v>Diabetes</v>
      </c>
      <c r="F1064" t="s">
        <v>31</v>
      </c>
      <c r="G1064" t="s">
        <v>30</v>
      </c>
      <c r="H1064" t="s">
        <v>30</v>
      </c>
      <c r="I1064">
        <v>0</v>
      </c>
      <c r="J1064" t="s">
        <v>30</v>
      </c>
    </row>
    <row r="1065" spans="1:10" x14ac:dyDescent="0.25">
      <c r="A1065" t="s">
        <v>4738</v>
      </c>
      <c r="B1065">
        <v>34.43</v>
      </c>
      <c r="C1065" t="str">
        <f t="shared" si="32"/>
        <v>Obesity</v>
      </c>
      <c r="D1065">
        <v>5.96</v>
      </c>
      <c r="E1065" t="str">
        <f t="shared" si="33"/>
        <v>Prediabetes</v>
      </c>
      <c r="F1065" t="s">
        <v>31</v>
      </c>
      <c r="G1065" t="s">
        <v>30</v>
      </c>
      <c r="H1065" t="s">
        <v>30</v>
      </c>
      <c r="I1065">
        <v>2</v>
      </c>
      <c r="J1065" t="s">
        <v>30</v>
      </c>
    </row>
    <row r="1066" spans="1:10" x14ac:dyDescent="0.25">
      <c r="A1066" t="s">
        <v>4739</v>
      </c>
      <c r="B1066">
        <v>39.6</v>
      </c>
      <c r="C1066" t="str">
        <f t="shared" si="32"/>
        <v>Obesity</v>
      </c>
      <c r="D1066">
        <v>4.4400000000000004</v>
      </c>
      <c r="E1066" t="str">
        <f t="shared" si="33"/>
        <v>Normal</v>
      </c>
      <c r="F1066" t="s">
        <v>31</v>
      </c>
      <c r="G1066" t="s">
        <v>30</v>
      </c>
      <c r="H1066" t="s">
        <v>31</v>
      </c>
      <c r="I1066">
        <v>1</v>
      </c>
      <c r="J1066" t="s">
        <v>30</v>
      </c>
    </row>
    <row r="1067" spans="1:10" x14ac:dyDescent="0.25">
      <c r="A1067" t="s">
        <v>4740</v>
      </c>
      <c r="B1067">
        <v>22.1</v>
      </c>
      <c r="C1067" t="str">
        <f t="shared" si="32"/>
        <v>Health Weight</v>
      </c>
      <c r="D1067">
        <v>4.6500000000000004</v>
      </c>
      <c r="E1067" t="str">
        <f t="shared" si="33"/>
        <v>Normal</v>
      </c>
      <c r="F1067" t="s">
        <v>31</v>
      </c>
      <c r="G1067" t="s">
        <v>30</v>
      </c>
      <c r="H1067" t="s">
        <v>30</v>
      </c>
      <c r="I1067">
        <v>2</v>
      </c>
      <c r="J1067" t="s">
        <v>30</v>
      </c>
    </row>
    <row r="1068" spans="1:10" x14ac:dyDescent="0.25">
      <c r="A1068" t="s">
        <v>4741</v>
      </c>
      <c r="B1068">
        <v>33.25</v>
      </c>
      <c r="C1068" t="str">
        <f t="shared" si="32"/>
        <v>Obesity</v>
      </c>
      <c r="D1068">
        <v>5.64</v>
      </c>
      <c r="E1068" t="str">
        <f t="shared" si="33"/>
        <v>Normal</v>
      </c>
      <c r="F1068" t="s">
        <v>31</v>
      </c>
      <c r="G1068" t="s">
        <v>30</v>
      </c>
      <c r="H1068" t="s">
        <v>31</v>
      </c>
      <c r="I1068">
        <v>1</v>
      </c>
      <c r="J1068" t="s">
        <v>30</v>
      </c>
    </row>
    <row r="1069" spans="1:10" x14ac:dyDescent="0.25">
      <c r="A1069" t="s">
        <v>4742</v>
      </c>
      <c r="B1069">
        <v>33.33</v>
      </c>
      <c r="C1069" t="str">
        <f t="shared" si="32"/>
        <v>Obesity</v>
      </c>
      <c r="D1069">
        <v>10.19</v>
      </c>
      <c r="E1069" t="str">
        <f t="shared" si="33"/>
        <v>Diabetes</v>
      </c>
      <c r="F1069" t="s">
        <v>30</v>
      </c>
      <c r="G1069" t="s">
        <v>30</v>
      </c>
      <c r="H1069" t="s">
        <v>30</v>
      </c>
      <c r="I1069">
        <v>0</v>
      </c>
      <c r="J1069" t="s">
        <v>30</v>
      </c>
    </row>
    <row r="1070" spans="1:10" x14ac:dyDescent="0.25">
      <c r="A1070" t="s">
        <v>4743</v>
      </c>
      <c r="B1070">
        <v>30.5</v>
      </c>
      <c r="C1070" t="str">
        <f t="shared" si="32"/>
        <v>Obesity</v>
      </c>
      <c r="D1070">
        <v>10.79</v>
      </c>
      <c r="E1070" t="str">
        <f t="shared" si="33"/>
        <v>Diabetes</v>
      </c>
      <c r="F1070" t="s">
        <v>30</v>
      </c>
      <c r="G1070" t="s">
        <v>30</v>
      </c>
      <c r="H1070" t="s">
        <v>30</v>
      </c>
      <c r="I1070">
        <v>0</v>
      </c>
      <c r="J1070" t="s">
        <v>30</v>
      </c>
    </row>
    <row r="1071" spans="1:10" x14ac:dyDescent="0.25">
      <c r="A1071" t="s">
        <v>4744</v>
      </c>
      <c r="B1071">
        <v>30.3</v>
      </c>
      <c r="C1071" t="str">
        <f t="shared" si="32"/>
        <v>Obesity</v>
      </c>
      <c r="D1071">
        <v>4.24</v>
      </c>
      <c r="E1071" t="str">
        <f t="shared" si="33"/>
        <v>Normal</v>
      </c>
      <c r="F1071" t="s">
        <v>30</v>
      </c>
      <c r="G1071" t="s">
        <v>30</v>
      </c>
      <c r="H1071" t="s">
        <v>30</v>
      </c>
      <c r="I1071">
        <v>0</v>
      </c>
      <c r="J1071" t="s">
        <v>30</v>
      </c>
    </row>
    <row r="1072" spans="1:10" x14ac:dyDescent="0.25">
      <c r="A1072" t="s">
        <v>4745</v>
      </c>
      <c r="B1072">
        <v>26.22</v>
      </c>
      <c r="C1072" t="str">
        <f t="shared" si="32"/>
        <v>Over Weight</v>
      </c>
      <c r="D1072">
        <v>5.83</v>
      </c>
      <c r="E1072" t="str">
        <f t="shared" si="33"/>
        <v>Prediabetes</v>
      </c>
      <c r="F1072" t="s">
        <v>30</v>
      </c>
      <c r="G1072" t="s">
        <v>30</v>
      </c>
      <c r="H1072" t="s">
        <v>30</v>
      </c>
      <c r="I1072">
        <v>2</v>
      </c>
      <c r="J1072" t="s">
        <v>30</v>
      </c>
    </row>
    <row r="1073" spans="1:10" x14ac:dyDescent="0.25">
      <c r="A1073" t="s">
        <v>4746</v>
      </c>
      <c r="B1073">
        <v>29.99</v>
      </c>
      <c r="C1073" t="str">
        <f t="shared" si="32"/>
        <v>Obesity</v>
      </c>
      <c r="D1073">
        <v>11.85</v>
      </c>
      <c r="E1073" t="str">
        <f t="shared" si="33"/>
        <v>Diabetes</v>
      </c>
      <c r="F1073" t="s">
        <v>30</v>
      </c>
      <c r="G1073" t="s">
        <v>30</v>
      </c>
      <c r="H1073" t="s">
        <v>30</v>
      </c>
      <c r="I1073">
        <v>0</v>
      </c>
      <c r="J1073" t="s">
        <v>30</v>
      </c>
    </row>
    <row r="1074" spans="1:10" x14ac:dyDescent="0.25">
      <c r="A1074" t="s">
        <v>4747</v>
      </c>
      <c r="B1074">
        <v>36.380000000000003</v>
      </c>
      <c r="C1074" t="str">
        <f t="shared" si="32"/>
        <v>Obesity</v>
      </c>
      <c r="D1074">
        <v>5.98</v>
      </c>
      <c r="E1074" t="str">
        <f t="shared" si="33"/>
        <v>Prediabetes</v>
      </c>
      <c r="F1074" t="s">
        <v>30</v>
      </c>
      <c r="G1074" t="s">
        <v>30</v>
      </c>
      <c r="H1074" t="s">
        <v>30</v>
      </c>
      <c r="I1074">
        <v>1</v>
      </c>
      <c r="J1074" t="s">
        <v>30</v>
      </c>
    </row>
    <row r="1075" spans="1:10" x14ac:dyDescent="0.25">
      <c r="A1075" t="s">
        <v>4748</v>
      </c>
      <c r="B1075">
        <v>31.16</v>
      </c>
      <c r="C1075" t="str">
        <f t="shared" si="32"/>
        <v>Obesity</v>
      </c>
      <c r="D1075">
        <v>4.26</v>
      </c>
      <c r="E1075" t="str">
        <f t="shared" si="33"/>
        <v>Normal</v>
      </c>
      <c r="F1075" t="s">
        <v>31</v>
      </c>
      <c r="G1075" t="s">
        <v>30</v>
      </c>
      <c r="H1075" t="s">
        <v>31</v>
      </c>
      <c r="I1075">
        <v>1</v>
      </c>
      <c r="J1075" t="s">
        <v>30</v>
      </c>
    </row>
    <row r="1076" spans="1:10" x14ac:dyDescent="0.25">
      <c r="A1076" t="s">
        <v>4749</v>
      </c>
      <c r="B1076">
        <v>25.55</v>
      </c>
      <c r="C1076" t="str">
        <f t="shared" si="32"/>
        <v>Over Weight</v>
      </c>
      <c r="D1076">
        <v>4.96</v>
      </c>
      <c r="E1076" t="str">
        <f t="shared" si="33"/>
        <v>Normal</v>
      </c>
      <c r="F1076" t="s">
        <v>31</v>
      </c>
      <c r="G1076" t="s">
        <v>30</v>
      </c>
      <c r="H1076" t="s">
        <v>30</v>
      </c>
      <c r="I1076">
        <v>1</v>
      </c>
      <c r="J1076" t="s">
        <v>30</v>
      </c>
    </row>
    <row r="1077" spans="1:10" x14ac:dyDescent="0.25">
      <c r="A1077" t="s">
        <v>4750</v>
      </c>
      <c r="B1077">
        <v>28.77</v>
      </c>
      <c r="C1077" t="str">
        <f t="shared" si="32"/>
        <v>Over Weight</v>
      </c>
      <c r="D1077">
        <v>4</v>
      </c>
      <c r="E1077" t="str">
        <f t="shared" si="33"/>
        <v>Normal</v>
      </c>
      <c r="F1077" t="s">
        <v>31</v>
      </c>
      <c r="G1077" t="s">
        <v>30</v>
      </c>
      <c r="H1077" t="s">
        <v>30</v>
      </c>
      <c r="I1077">
        <v>0</v>
      </c>
      <c r="J1077" t="s">
        <v>30</v>
      </c>
    </row>
    <row r="1078" spans="1:10" x14ac:dyDescent="0.25">
      <c r="A1078" t="s">
        <v>4751</v>
      </c>
      <c r="B1078">
        <v>23.14</v>
      </c>
      <c r="C1078" t="str">
        <f t="shared" si="32"/>
        <v>Health Weight</v>
      </c>
      <c r="D1078">
        <v>4.1500000000000004</v>
      </c>
      <c r="E1078" t="str">
        <f t="shared" si="33"/>
        <v>Normal</v>
      </c>
      <c r="F1078" t="s">
        <v>31</v>
      </c>
      <c r="G1078" t="s">
        <v>30</v>
      </c>
      <c r="H1078" t="s">
        <v>30</v>
      </c>
      <c r="I1078">
        <v>1</v>
      </c>
      <c r="J1078" t="s">
        <v>30</v>
      </c>
    </row>
    <row r="1079" spans="1:10" x14ac:dyDescent="0.25">
      <c r="A1079" t="s">
        <v>4752</v>
      </c>
      <c r="B1079">
        <v>39.6</v>
      </c>
      <c r="C1079" t="str">
        <f t="shared" si="32"/>
        <v>Obesity</v>
      </c>
      <c r="D1079">
        <v>11.36</v>
      </c>
      <c r="E1079" t="str">
        <f t="shared" si="33"/>
        <v>Diabetes</v>
      </c>
      <c r="F1079" t="s">
        <v>30</v>
      </c>
      <c r="G1079" t="s">
        <v>30</v>
      </c>
      <c r="H1079" t="s">
        <v>30</v>
      </c>
      <c r="I1079">
        <v>0</v>
      </c>
      <c r="J1079" t="s">
        <v>30</v>
      </c>
    </row>
    <row r="1080" spans="1:10" x14ac:dyDescent="0.25">
      <c r="A1080" t="s">
        <v>4753</v>
      </c>
      <c r="B1080">
        <v>29.2</v>
      </c>
      <c r="C1080" t="str">
        <f t="shared" si="32"/>
        <v>Over Weight</v>
      </c>
      <c r="D1080">
        <v>7.53</v>
      </c>
      <c r="E1080" t="str">
        <f t="shared" si="33"/>
        <v>Diabetes</v>
      </c>
      <c r="F1080" t="s">
        <v>30</v>
      </c>
      <c r="G1080" t="s">
        <v>30</v>
      </c>
      <c r="H1080" t="s">
        <v>30</v>
      </c>
      <c r="I1080">
        <v>0</v>
      </c>
      <c r="J1080" t="s">
        <v>30</v>
      </c>
    </row>
    <row r="1081" spans="1:10" x14ac:dyDescent="0.25">
      <c r="A1081" t="s">
        <v>4754</v>
      </c>
      <c r="B1081">
        <v>32.774999999999999</v>
      </c>
      <c r="C1081" t="str">
        <f t="shared" si="32"/>
        <v>Obesity</v>
      </c>
      <c r="D1081">
        <v>7.95</v>
      </c>
      <c r="E1081" t="str">
        <f t="shared" si="33"/>
        <v>Diabetes</v>
      </c>
      <c r="F1081" t="s">
        <v>30</v>
      </c>
      <c r="G1081" t="s">
        <v>30</v>
      </c>
      <c r="H1081" t="s">
        <v>30</v>
      </c>
      <c r="I1081">
        <v>0</v>
      </c>
      <c r="J1081" t="s">
        <v>30</v>
      </c>
    </row>
    <row r="1082" spans="1:10" x14ac:dyDescent="0.25">
      <c r="A1082" t="s">
        <v>4755</v>
      </c>
      <c r="B1082">
        <v>24.035</v>
      </c>
      <c r="C1082" t="str">
        <f t="shared" si="32"/>
        <v>Health Weight</v>
      </c>
      <c r="D1082">
        <v>8.5</v>
      </c>
      <c r="E1082" t="str">
        <f t="shared" si="33"/>
        <v>Diabetes</v>
      </c>
      <c r="F1082" t="s">
        <v>30</v>
      </c>
      <c r="G1082" t="s">
        <v>30</v>
      </c>
      <c r="H1082" t="s">
        <v>30</v>
      </c>
      <c r="I1082">
        <v>0</v>
      </c>
      <c r="J1082" t="s">
        <v>30</v>
      </c>
    </row>
    <row r="1083" spans="1:10" x14ac:dyDescent="0.25">
      <c r="A1083" t="s">
        <v>4756</v>
      </c>
      <c r="B1083">
        <v>30.55</v>
      </c>
      <c r="C1083" t="str">
        <f t="shared" si="32"/>
        <v>Obesity</v>
      </c>
      <c r="D1083">
        <v>5.89</v>
      </c>
      <c r="E1083" t="str">
        <f t="shared" si="33"/>
        <v>Prediabetes</v>
      </c>
      <c r="F1083" t="s">
        <v>30</v>
      </c>
      <c r="G1083" t="s">
        <v>30</v>
      </c>
      <c r="H1083" t="s">
        <v>31</v>
      </c>
      <c r="I1083">
        <v>1</v>
      </c>
      <c r="J1083" t="s">
        <v>30</v>
      </c>
    </row>
    <row r="1084" spans="1:10" x14ac:dyDescent="0.25">
      <c r="A1084" t="s">
        <v>4757</v>
      </c>
      <c r="B1084">
        <v>28.81</v>
      </c>
      <c r="C1084" t="str">
        <f t="shared" si="32"/>
        <v>Over Weight</v>
      </c>
      <c r="D1084">
        <v>8.76</v>
      </c>
      <c r="E1084" t="str">
        <f t="shared" si="33"/>
        <v>Diabetes</v>
      </c>
      <c r="F1084" t="s">
        <v>30</v>
      </c>
      <c r="G1084" t="s">
        <v>30</v>
      </c>
      <c r="H1084" t="s">
        <v>30</v>
      </c>
      <c r="I1084">
        <v>2</v>
      </c>
      <c r="J1084" t="s">
        <v>30</v>
      </c>
    </row>
    <row r="1085" spans="1:10" x14ac:dyDescent="0.25">
      <c r="A1085" t="s">
        <v>4758</v>
      </c>
      <c r="B1085">
        <v>31.66</v>
      </c>
      <c r="C1085" t="str">
        <f t="shared" si="32"/>
        <v>Obesity</v>
      </c>
      <c r="D1085">
        <v>4.1100000000000003</v>
      </c>
      <c r="E1085" t="str">
        <f t="shared" si="33"/>
        <v>Normal</v>
      </c>
      <c r="F1085" t="s">
        <v>30</v>
      </c>
      <c r="G1085" t="s">
        <v>30</v>
      </c>
      <c r="H1085" t="s">
        <v>30</v>
      </c>
      <c r="I1085">
        <v>0</v>
      </c>
      <c r="J1085" t="s">
        <v>30</v>
      </c>
    </row>
    <row r="1086" spans="1:10" x14ac:dyDescent="0.25">
      <c r="A1086" t="s">
        <v>4759</v>
      </c>
      <c r="B1086">
        <v>28.215</v>
      </c>
      <c r="C1086" t="str">
        <f t="shared" si="32"/>
        <v>Over Weight</v>
      </c>
      <c r="D1086">
        <v>7.56</v>
      </c>
      <c r="E1086" t="str">
        <f t="shared" si="33"/>
        <v>Diabetes</v>
      </c>
      <c r="F1086" t="s">
        <v>31</v>
      </c>
      <c r="G1086" t="s">
        <v>30</v>
      </c>
      <c r="H1086" t="s">
        <v>30</v>
      </c>
      <c r="I1086">
        <v>1</v>
      </c>
      <c r="J1086" t="s">
        <v>30</v>
      </c>
    </row>
    <row r="1087" spans="1:10" x14ac:dyDescent="0.25">
      <c r="A1087" t="s">
        <v>4760</v>
      </c>
      <c r="B1087">
        <v>26.12</v>
      </c>
      <c r="C1087" t="str">
        <f t="shared" si="32"/>
        <v>Over Weight</v>
      </c>
      <c r="D1087">
        <v>4.17</v>
      </c>
      <c r="E1087" t="str">
        <f t="shared" si="33"/>
        <v>Normal</v>
      </c>
      <c r="F1087" t="s">
        <v>31</v>
      </c>
      <c r="G1087" t="s">
        <v>30</v>
      </c>
      <c r="H1087" t="s">
        <v>31</v>
      </c>
      <c r="I1087">
        <v>1</v>
      </c>
      <c r="J1087" t="s">
        <v>30</v>
      </c>
    </row>
    <row r="1088" spans="1:10" x14ac:dyDescent="0.25">
      <c r="A1088" t="s">
        <v>4761</v>
      </c>
      <c r="B1088">
        <v>36.630000000000003</v>
      </c>
      <c r="C1088" t="str">
        <f t="shared" si="32"/>
        <v>Obesity</v>
      </c>
      <c r="D1088">
        <v>11.42</v>
      </c>
      <c r="E1088" t="str">
        <f t="shared" si="33"/>
        <v>Diabetes</v>
      </c>
      <c r="F1088" t="s">
        <v>30</v>
      </c>
      <c r="G1088" t="s">
        <v>30</v>
      </c>
      <c r="H1088" t="s">
        <v>30</v>
      </c>
      <c r="I1088">
        <v>2</v>
      </c>
      <c r="J1088" t="s">
        <v>30</v>
      </c>
    </row>
    <row r="1089" spans="1:10" x14ac:dyDescent="0.25">
      <c r="A1089" t="s">
        <v>4762</v>
      </c>
      <c r="B1089">
        <v>33.344999999999999</v>
      </c>
      <c r="C1089" t="str">
        <f t="shared" si="32"/>
        <v>Obesity</v>
      </c>
      <c r="D1089">
        <v>7.33</v>
      </c>
      <c r="E1089" t="str">
        <f t="shared" si="33"/>
        <v>Diabetes</v>
      </c>
      <c r="F1089" t="s">
        <v>30</v>
      </c>
      <c r="G1089" t="s">
        <v>30</v>
      </c>
      <c r="H1089" t="s">
        <v>30</v>
      </c>
      <c r="I1089">
        <v>2</v>
      </c>
      <c r="J1089" t="s">
        <v>30</v>
      </c>
    </row>
    <row r="1090" spans="1:10" x14ac:dyDescent="0.25">
      <c r="A1090" t="s">
        <v>4763</v>
      </c>
      <c r="B1090">
        <v>27.11</v>
      </c>
      <c r="C1090" t="str">
        <f t="shared" ref="C1090:C1153" si="34">IF(B1090&lt;18.5, "Under Weight",IF(B1090&lt;24.9, "Health Weight", IF(B1090&lt;29.9, "Over Weight", "Obesity")))</f>
        <v>Over Weight</v>
      </c>
      <c r="D1090">
        <v>6.7</v>
      </c>
      <c r="E1090" t="str">
        <f t="shared" ref="E1090:E1153" si="35">IF(D1090&lt;5.7,"Normal",IF(D1090&lt;6.4,"Prediabetes","Diabetes"))</f>
        <v>Diabetes</v>
      </c>
      <c r="F1090" t="s">
        <v>30</v>
      </c>
      <c r="G1090" t="s">
        <v>30</v>
      </c>
      <c r="H1090" t="s">
        <v>30</v>
      </c>
      <c r="I1090">
        <v>0</v>
      </c>
      <c r="J1090" t="s">
        <v>30</v>
      </c>
    </row>
    <row r="1091" spans="1:10" x14ac:dyDescent="0.25">
      <c r="A1091" t="s">
        <v>4764</v>
      </c>
      <c r="B1091">
        <v>26.6</v>
      </c>
      <c r="C1091" t="str">
        <f t="shared" si="34"/>
        <v>Over Weight</v>
      </c>
      <c r="D1091">
        <v>5.27</v>
      </c>
      <c r="E1091" t="str">
        <f t="shared" si="35"/>
        <v>Normal</v>
      </c>
      <c r="F1091" t="s">
        <v>31</v>
      </c>
      <c r="G1091" t="s">
        <v>30</v>
      </c>
      <c r="H1091" t="s">
        <v>31</v>
      </c>
      <c r="I1091">
        <v>1</v>
      </c>
      <c r="J1091" t="s">
        <v>30</v>
      </c>
    </row>
    <row r="1092" spans="1:10" x14ac:dyDescent="0.25">
      <c r="A1092" t="s">
        <v>4765</v>
      </c>
      <c r="B1092">
        <v>30.41</v>
      </c>
      <c r="C1092" t="str">
        <f t="shared" si="34"/>
        <v>Obesity</v>
      </c>
      <c r="D1092">
        <v>7.72</v>
      </c>
      <c r="E1092" t="str">
        <f t="shared" si="35"/>
        <v>Diabetes</v>
      </c>
      <c r="F1092" t="s">
        <v>30</v>
      </c>
      <c r="G1092" t="s">
        <v>30</v>
      </c>
      <c r="H1092" t="s">
        <v>30</v>
      </c>
      <c r="I1092">
        <v>0</v>
      </c>
      <c r="J1092" t="s">
        <v>30</v>
      </c>
    </row>
    <row r="1093" spans="1:10" x14ac:dyDescent="0.25">
      <c r="A1093" t="s">
        <v>4766</v>
      </c>
      <c r="B1093">
        <v>28.98</v>
      </c>
      <c r="C1093" t="str">
        <f t="shared" si="34"/>
        <v>Over Weight</v>
      </c>
      <c r="D1093">
        <v>8.68</v>
      </c>
      <c r="E1093" t="str">
        <f t="shared" si="35"/>
        <v>Diabetes</v>
      </c>
      <c r="F1093" t="s">
        <v>30</v>
      </c>
      <c r="G1093" t="s">
        <v>30</v>
      </c>
      <c r="H1093" t="s">
        <v>30</v>
      </c>
      <c r="I1093">
        <v>2</v>
      </c>
      <c r="J1093" t="s">
        <v>30</v>
      </c>
    </row>
    <row r="1094" spans="1:10" x14ac:dyDescent="0.25">
      <c r="A1094" t="s">
        <v>4767</v>
      </c>
      <c r="B1094">
        <v>31.24</v>
      </c>
      <c r="C1094" t="str">
        <f t="shared" si="34"/>
        <v>Obesity</v>
      </c>
      <c r="D1094">
        <v>9.8000000000000007</v>
      </c>
      <c r="E1094" t="str">
        <f t="shared" si="35"/>
        <v>Diabetes</v>
      </c>
      <c r="F1094" t="s">
        <v>30</v>
      </c>
      <c r="G1094" t="s">
        <v>30</v>
      </c>
      <c r="H1094" t="s">
        <v>30</v>
      </c>
      <c r="I1094">
        <v>0</v>
      </c>
      <c r="J1094" t="s">
        <v>30</v>
      </c>
    </row>
    <row r="1095" spans="1:10" x14ac:dyDescent="0.25">
      <c r="A1095" t="s">
        <v>4768</v>
      </c>
      <c r="B1095">
        <v>31.54</v>
      </c>
      <c r="C1095" t="str">
        <f t="shared" si="34"/>
        <v>Obesity</v>
      </c>
      <c r="D1095">
        <v>4.4400000000000004</v>
      </c>
      <c r="E1095" t="str">
        <f t="shared" si="35"/>
        <v>Normal</v>
      </c>
      <c r="F1095" t="s">
        <v>30</v>
      </c>
      <c r="G1095" t="s">
        <v>30</v>
      </c>
      <c r="H1095" t="s">
        <v>30</v>
      </c>
      <c r="I1095">
        <v>0</v>
      </c>
      <c r="J1095" t="s">
        <v>30</v>
      </c>
    </row>
    <row r="1096" spans="1:10" x14ac:dyDescent="0.25">
      <c r="A1096" t="s">
        <v>4769</v>
      </c>
      <c r="B1096">
        <v>38.6</v>
      </c>
      <c r="C1096" t="str">
        <f t="shared" si="34"/>
        <v>Obesity</v>
      </c>
      <c r="D1096">
        <v>7.19</v>
      </c>
      <c r="E1096" t="str">
        <f t="shared" si="35"/>
        <v>Diabetes</v>
      </c>
      <c r="F1096" t="s">
        <v>31</v>
      </c>
      <c r="G1096" t="s">
        <v>30</v>
      </c>
      <c r="H1096" t="s">
        <v>30</v>
      </c>
      <c r="I1096">
        <v>2</v>
      </c>
      <c r="J1096" t="s">
        <v>30</v>
      </c>
    </row>
    <row r="1097" spans="1:10" x14ac:dyDescent="0.25">
      <c r="A1097" t="s">
        <v>4771</v>
      </c>
      <c r="B1097">
        <v>37.950000000000003</v>
      </c>
      <c r="C1097" t="str">
        <f t="shared" si="34"/>
        <v>Obesity</v>
      </c>
      <c r="D1097">
        <v>6.06</v>
      </c>
      <c r="E1097" t="str">
        <f t="shared" si="35"/>
        <v>Prediabetes</v>
      </c>
      <c r="F1097" t="s">
        <v>30</v>
      </c>
      <c r="G1097" t="s">
        <v>30</v>
      </c>
      <c r="H1097" t="s">
        <v>30</v>
      </c>
      <c r="I1097">
        <v>0</v>
      </c>
      <c r="J1097" t="s">
        <v>30</v>
      </c>
    </row>
    <row r="1098" spans="1:10" x14ac:dyDescent="0.25">
      <c r="A1098" t="s">
        <v>4772</v>
      </c>
      <c r="B1098">
        <v>38.97</v>
      </c>
      <c r="C1098" t="str">
        <f t="shared" si="34"/>
        <v>Obesity</v>
      </c>
      <c r="D1098">
        <v>5.12</v>
      </c>
      <c r="E1098" t="str">
        <f t="shared" si="35"/>
        <v>Normal</v>
      </c>
      <c r="F1098" t="s">
        <v>30</v>
      </c>
      <c r="G1098" t="s">
        <v>30</v>
      </c>
      <c r="H1098" t="s">
        <v>30</v>
      </c>
      <c r="I1098">
        <v>0</v>
      </c>
      <c r="J1098" t="s">
        <v>30</v>
      </c>
    </row>
    <row r="1099" spans="1:10" x14ac:dyDescent="0.25">
      <c r="A1099" t="s">
        <v>4773</v>
      </c>
      <c r="B1099">
        <v>21.2</v>
      </c>
      <c r="C1099" t="str">
        <f t="shared" si="34"/>
        <v>Health Weight</v>
      </c>
      <c r="D1099">
        <v>10.72</v>
      </c>
      <c r="E1099" t="str">
        <f t="shared" si="35"/>
        <v>Diabetes</v>
      </c>
      <c r="F1099" t="s">
        <v>30</v>
      </c>
      <c r="G1099" t="s">
        <v>30</v>
      </c>
      <c r="H1099" t="s">
        <v>30</v>
      </c>
      <c r="I1099">
        <v>0</v>
      </c>
      <c r="J1099" t="s">
        <v>30</v>
      </c>
    </row>
    <row r="1100" spans="1:10" x14ac:dyDescent="0.25">
      <c r="A1100" t="s">
        <v>4774</v>
      </c>
      <c r="B1100">
        <v>23.96</v>
      </c>
      <c r="C1100" t="str">
        <f t="shared" si="34"/>
        <v>Health Weight</v>
      </c>
      <c r="D1100">
        <v>9.58</v>
      </c>
      <c r="E1100" t="str">
        <f t="shared" si="35"/>
        <v>Diabetes</v>
      </c>
      <c r="F1100" t="s">
        <v>31</v>
      </c>
      <c r="G1100" t="s">
        <v>30</v>
      </c>
      <c r="H1100" t="s">
        <v>31</v>
      </c>
      <c r="I1100">
        <v>1</v>
      </c>
      <c r="J1100" t="s">
        <v>30</v>
      </c>
    </row>
    <row r="1101" spans="1:10" x14ac:dyDescent="0.25">
      <c r="A1101" t="s">
        <v>4775</v>
      </c>
      <c r="B1101">
        <v>35.93</v>
      </c>
      <c r="C1101" t="str">
        <f t="shared" si="34"/>
        <v>Obesity</v>
      </c>
      <c r="D1101">
        <v>6.4</v>
      </c>
      <c r="E1101" t="str">
        <f t="shared" si="35"/>
        <v>Diabetes</v>
      </c>
      <c r="F1101" t="s">
        <v>31</v>
      </c>
      <c r="G1101" t="s">
        <v>30</v>
      </c>
      <c r="H1101" t="s">
        <v>30</v>
      </c>
      <c r="I1101">
        <v>1</v>
      </c>
      <c r="J1101" t="s">
        <v>30</v>
      </c>
    </row>
    <row r="1102" spans="1:10" x14ac:dyDescent="0.25">
      <c r="A1102" t="s">
        <v>4776</v>
      </c>
      <c r="B1102">
        <v>26.11</v>
      </c>
      <c r="C1102" t="str">
        <f t="shared" si="34"/>
        <v>Over Weight</v>
      </c>
      <c r="D1102">
        <v>6.8</v>
      </c>
      <c r="E1102" t="str">
        <f t="shared" si="35"/>
        <v>Diabetes</v>
      </c>
      <c r="F1102" t="s">
        <v>31</v>
      </c>
      <c r="G1102" t="s">
        <v>30</v>
      </c>
      <c r="H1102" t="s">
        <v>30</v>
      </c>
      <c r="I1102">
        <v>2</v>
      </c>
      <c r="J1102" t="s">
        <v>30</v>
      </c>
    </row>
    <row r="1103" spans="1:10" x14ac:dyDescent="0.25">
      <c r="A1103" t="s">
        <v>4777</v>
      </c>
      <c r="B1103">
        <v>32.299999999999997</v>
      </c>
      <c r="C1103" t="str">
        <f t="shared" si="34"/>
        <v>Obesity</v>
      </c>
      <c r="D1103">
        <v>9.48</v>
      </c>
      <c r="E1103" t="str">
        <f t="shared" si="35"/>
        <v>Diabetes</v>
      </c>
      <c r="F1103" t="s">
        <v>30</v>
      </c>
      <c r="G1103" t="s">
        <v>30</v>
      </c>
      <c r="H1103" t="s">
        <v>30</v>
      </c>
      <c r="I1103">
        <v>2</v>
      </c>
      <c r="J1103" t="s">
        <v>30</v>
      </c>
    </row>
    <row r="1104" spans="1:10" x14ac:dyDescent="0.25">
      <c r="A1104" t="s">
        <v>4778</v>
      </c>
      <c r="B1104">
        <v>28.69</v>
      </c>
      <c r="C1104" t="str">
        <f t="shared" si="34"/>
        <v>Over Weight</v>
      </c>
      <c r="D1104">
        <v>7.45</v>
      </c>
      <c r="E1104" t="str">
        <f t="shared" si="35"/>
        <v>Diabetes</v>
      </c>
      <c r="F1104" t="s">
        <v>30</v>
      </c>
      <c r="G1104" t="s">
        <v>30</v>
      </c>
      <c r="H1104" t="s">
        <v>30</v>
      </c>
      <c r="I1104">
        <v>2</v>
      </c>
      <c r="J1104" t="s">
        <v>30</v>
      </c>
    </row>
    <row r="1105" spans="1:10" x14ac:dyDescent="0.25">
      <c r="A1105" t="s">
        <v>4779</v>
      </c>
      <c r="B1105">
        <v>31.28</v>
      </c>
      <c r="C1105" t="str">
        <f t="shared" si="34"/>
        <v>Obesity</v>
      </c>
      <c r="D1105">
        <v>6.94</v>
      </c>
      <c r="E1105" t="str">
        <f t="shared" si="35"/>
        <v>Diabetes</v>
      </c>
      <c r="F1105" t="s">
        <v>31</v>
      </c>
      <c r="G1105" t="s">
        <v>30</v>
      </c>
      <c r="H1105" t="s">
        <v>30</v>
      </c>
      <c r="I1105">
        <v>1</v>
      </c>
      <c r="J1105" t="s">
        <v>30</v>
      </c>
    </row>
    <row r="1106" spans="1:10" x14ac:dyDescent="0.25">
      <c r="A1106" t="s">
        <v>4780</v>
      </c>
      <c r="B1106">
        <v>30.21</v>
      </c>
      <c r="C1106" t="str">
        <f t="shared" si="34"/>
        <v>Obesity</v>
      </c>
      <c r="D1106">
        <v>7.83</v>
      </c>
      <c r="E1106" t="str">
        <f t="shared" si="35"/>
        <v>Diabetes</v>
      </c>
      <c r="F1106" t="s">
        <v>30</v>
      </c>
      <c r="G1106" t="s">
        <v>30</v>
      </c>
      <c r="H1106" t="s">
        <v>30</v>
      </c>
      <c r="I1106">
        <v>0</v>
      </c>
      <c r="J1106" t="s">
        <v>30</v>
      </c>
    </row>
    <row r="1107" spans="1:10" x14ac:dyDescent="0.25">
      <c r="A1107" t="s">
        <v>4781</v>
      </c>
      <c r="B1107">
        <v>38.28</v>
      </c>
      <c r="C1107" t="str">
        <f t="shared" si="34"/>
        <v>Obesity</v>
      </c>
      <c r="D1107">
        <v>10.17</v>
      </c>
      <c r="E1107" t="str">
        <f t="shared" si="35"/>
        <v>Diabetes</v>
      </c>
      <c r="F1107" t="s">
        <v>31</v>
      </c>
      <c r="G1107" t="s">
        <v>30</v>
      </c>
      <c r="H1107" t="s">
        <v>30</v>
      </c>
      <c r="I1107">
        <v>0</v>
      </c>
      <c r="J1107" t="s">
        <v>30</v>
      </c>
    </row>
    <row r="1108" spans="1:10" x14ac:dyDescent="0.25">
      <c r="A1108" t="s">
        <v>4782</v>
      </c>
      <c r="B1108">
        <v>29.9</v>
      </c>
      <c r="C1108" t="str">
        <f t="shared" si="34"/>
        <v>Obesity</v>
      </c>
      <c r="D1108">
        <v>8.9600000000000009</v>
      </c>
      <c r="E1108" t="str">
        <f t="shared" si="35"/>
        <v>Diabetes</v>
      </c>
      <c r="F1108" t="s">
        <v>31</v>
      </c>
      <c r="G1108" t="s">
        <v>30</v>
      </c>
      <c r="H1108" t="s">
        <v>30</v>
      </c>
      <c r="I1108">
        <v>0</v>
      </c>
      <c r="J1108" t="s">
        <v>30</v>
      </c>
    </row>
    <row r="1109" spans="1:10" x14ac:dyDescent="0.25">
      <c r="A1109" t="s">
        <v>4783</v>
      </c>
      <c r="B1109">
        <v>23.18</v>
      </c>
      <c r="C1109" t="str">
        <f t="shared" si="34"/>
        <v>Health Weight</v>
      </c>
      <c r="D1109">
        <v>6.96</v>
      </c>
      <c r="E1109" t="str">
        <f t="shared" si="35"/>
        <v>Diabetes</v>
      </c>
      <c r="F1109" t="s">
        <v>31</v>
      </c>
      <c r="G1109" t="s">
        <v>30</v>
      </c>
      <c r="H1109" t="s">
        <v>30</v>
      </c>
      <c r="I1109">
        <v>2</v>
      </c>
      <c r="J1109" t="s">
        <v>30</v>
      </c>
    </row>
    <row r="1110" spans="1:10" x14ac:dyDescent="0.25">
      <c r="A1110" t="s">
        <v>4784</v>
      </c>
      <c r="B1110">
        <v>33.020000000000003</v>
      </c>
      <c r="C1110" t="str">
        <f t="shared" si="34"/>
        <v>Obesity</v>
      </c>
      <c r="D1110">
        <v>5.07</v>
      </c>
      <c r="E1110" t="str">
        <f t="shared" si="35"/>
        <v>Normal</v>
      </c>
      <c r="F1110" t="s">
        <v>31</v>
      </c>
      <c r="G1110" t="s">
        <v>30</v>
      </c>
      <c r="H1110" t="s">
        <v>30</v>
      </c>
      <c r="I1110">
        <v>0</v>
      </c>
      <c r="J1110" t="s">
        <v>30</v>
      </c>
    </row>
    <row r="1111" spans="1:10" x14ac:dyDescent="0.25">
      <c r="A1111" t="s">
        <v>4786</v>
      </c>
      <c r="B1111">
        <v>27.29</v>
      </c>
      <c r="C1111" t="str">
        <f t="shared" si="34"/>
        <v>Over Weight</v>
      </c>
      <c r="D1111">
        <v>5.85</v>
      </c>
      <c r="E1111" t="str">
        <f t="shared" si="35"/>
        <v>Prediabetes</v>
      </c>
      <c r="F1111" t="s">
        <v>30</v>
      </c>
      <c r="G1111" t="s">
        <v>30</v>
      </c>
      <c r="H1111" t="s">
        <v>30</v>
      </c>
      <c r="I1111">
        <v>2</v>
      </c>
      <c r="J1111" t="s">
        <v>30</v>
      </c>
    </row>
    <row r="1112" spans="1:10" x14ac:dyDescent="0.25">
      <c r="A1112" t="s">
        <v>4787</v>
      </c>
      <c r="B1112">
        <v>23.18</v>
      </c>
      <c r="C1112" t="str">
        <f t="shared" si="34"/>
        <v>Health Weight</v>
      </c>
      <c r="D1112">
        <v>10.56</v>
      </c>
      <c r="E1112" t="str">
        <f t="shared" si="35"/>
        <v>Diabetes</v>
      </c>
      <c r="F1112" t="s">
        <v>30</v>
      </c>
      <c r="G1112" t="s">
        <v>30</v>
      </c>
      <c r="H1112" t="s">
        <v>30</v>
      </c>
      <c r="I1112">
        <v>2</v>
      </c>
      <c r="J1112" t="s">
        <v>30</v>
      </c>
    </row>
    <row r="1113" spans="1:10" x14ac:dyDescent="0.25">
      <c r="A1113" t="s">
        <v>4788</v>
      </c>
      <c r="B1113">
        <v>32.659999999999997</v>
      </c>
      <c r="C1113" t="str">
        <f t="shared" si="34"/>
        <v>Obesity</v>
      </c>
      <c r="D1113">
        <v>8.92</v>
      </c>
      <c r="E1113" t="str">
        <f t="shared" si="35"/>
        <v>Diabetes</v>
      </c>
      <c r="F1113" t="s">
        <v>31</v>
      </c>
      <c r="G1113" t="s">
        <v>30</v>
      </c>
      <c r="H1113" t="s">
        <v>30</v>
      </c>
      <c r="I1113">
        <v>0</v>
      </c>
      <c r="J1113" t="s">
        <v>30</v>
      </c>
    </row>
    <row r="1114" spans="1:10" x14ac:dyDescent="0.25">
      <c r="A1114" t="s">
        <v>4789</v>
      </c>
      <c r="B1114">
        <v>30.78</v>
      </c>
      <c r="C1114" t="str">
        <f t="shared" si="34"/>
        <v>Obesity</v>
      </c>
      <c r="D1114">
        <v>8.6300000000000008</v>
      </c>
      <c r="E1114" t="str">
        <f t="shared" si="35"/>
        <v>Diabetes</v>
      </c>
      <c r="F1114" t="s">
        <v>30</v>
      </c>
      <c r="G1114" t="s">
        <v>30</v>
      </c>
      <c r="H1114" t="s">
        <v>30</v>
      </c>
      <c r="I1114">
        <v>0</v>
      </c>
      <c r="J1114" t="s">
        <v>30</v>
      </c>
    </row>
    <row r="1115" spans="1:10" x14ac:dyDescent="0.25">
      <c r="A1115" t="s">
        <v>4790</v>
      </c>
      <c r="B1115">
        <v>47.2</v>
      </c>
      <c r="C1115" t="str">
        <f t="shared" si="34"/>
        <v>Obesity</v>
      </c>
      <c r="D1115">
        <v>6.29</v>
      </c>
      <c r="E1115" t="str">
        <f t="shared" si="35"/>
        <v>Prediabetes</v>
      </c>
      <c r="F1115" t="s">
        <v>31</v>
      </c>
      <c r="G1115" t="s">
        <v>30</v>
      </c>
      <c r="H1115" t="s">
        <v>31</v>
      </c>
      <c r="I1115">
        <v>1</v>
      </c>
      <c r="J1115" t="s">
        <v>30</v>
      </c>
    </row>
    <row r="1116" spans="1:10" x14ac:dyDescent="0.25">
      <c r="A1116" t="s">
        <v>4791</v>
      </c>
      <c r="B1116">
        <v>31.6</v>
      </c>
      <c r="C1116" t="str">
        <f t="shared" si="34"/>
        <v>Obesity</v>
      </c>
      <c r="D1116">
        <v>5.75</v>
      </c>
      <c r="E1116" t="str">
        <f t="shared" si="35"/>
        <v>Prediabetes</v>
      </c>
      <c r="F1116" t="s">
        <v>30</v>
      </c>
      <c r="G1116" t="s">
        <v>30</v>
      </c>
      <c r="H1116" t="s">
        <v>30</v>
      </c>
      <c r="I1116">
        <v>2</v>
      </c>
      <c r="J1116" t="s">
        <v>30</v>
      </c>
    </row>
    <row r="1117" spans="1:10" x14ac:dyDescent="0.25">
      <c r="A1117" t="s">
        <v>4792</v>
      </c>
      <c r="B1117">
        <v>33.914999999999999</v>
      </c>
      <c r="C1117" t="str">
        <f t="shared" si="34"/>
        <v>Obesity</v>
      </c>
      <c r="D1117">
        <v>6.66</v>
      </c>
      <c r="E1117" t="str">
        <f t="shared" si="35"/>
        <v>Diabetes</v>
      </c>
      <c r="F1117" t="s">
        <v>31</v>
      </c>
      <c r="G1117" t="s">
        <v>30</v>
      </c>
      <c r="H1117" t="s">
        <v>30</v>
      </c>
      <c r="I1117">
        <v>1</v>
      </c>
      <c r="J1117" t="s">
        <v>30</v>
      </c>
    </row>
    <row r="1118" spans="1:10" x14ac:dyDescent="0.25">
      <c r="A1118" t="s">
        <v>4793</v>
      </c>
      <c r="B1118">
        <v>23.54</v>
      </c>
      <c r="C1118" t="str">
        <f t="shared" si="34"/>
        <v>Health Weight</v>
      </c>
      <c r="D1118">
        <v>5.0999999999999996</v>
      </c>
      <c r="E1118" t="str">
        <f t="shared" si="35"/>
        <v>Normal</v>
      </c>
      <c r="F1118" t="s">
        <v>30</v>
      </c>
      <c r="G1118" t="s">
        <v>30</v>
      </c>
      <c r="H1118" t="s">
        <v>30</v>
      </c>
      <c r="I1118">
        <v>2</v>
      </c>
      <c r="J1118" t="s">
        <v>30</v>
      </c>
    </row>
    <row r="1119" spans="1:10" x14ac:dyDescent="0.25">
      <c r="A1119" t="s">
        <v>4794</v>
      </c>
      <c r="B1119">
        <v>27.074999999999999</v>
      </c>
      <c r="C1119" t="str">
        <f t="shared" si="34"/>
        <v>Over Weight</v>
      </c>
      <c r="D1119">
        <v>4.41</v>
      </c>
      <c r="E1119" t="str">
        <f t="shared" si="35"/>
        <v>Normal</v>
      </c>
      <c r="F1119" t="s">
        <v>30</v>
      </c>
      <c r="G1119" t="s">
        <v>30</v>
      </c>
      <c r="H1119" t="s">
        <v>30</v>
      </c>
      <c r="I1119">
        <v>2</v>
      </c>
      <c r="J1119" t="s">
        <v>30</v>
      </c>
    </row>
    <row r="1120" spans="1:10" x14ac:dyDescent="0.25">
      <c r="A1120" t="s">
        <v>4795</v>
      </c>
      <c r="B1120">
        <v>25.8</v>
      </c>
      <c r="C1120" t="str">
        <f t="shared" si="34"/>
        <v>Over Weight</v>
      </c>
      <c r="D1120">
        <v>5.52</v>
      </c>
      <c r="E1120" t="str">
        <f t="shared" si="35"/>
        <v>Normal</v>
      </c>
      <c r="F1120" t="s">
        <v>31</v>
      </c>
      <c r="G1120" t="s">
        <v>30</v>
      </c>
      <c r="H1120" t="s">
        <v>30</v>
      </c>
      <c r="I1120">
        <v>0</v>
      </c>
      <c r="J1120" t="s">
        <v>30</v>
      </c>
    </row>
    <row r="1121" spans="1:10" x14ac:dyDescent="0.25">
      <c r="A1121" t="s">
        <v>4796</v>
      </c>
      <c r="B1121">
        <v>36.1</v>
      </c>
      <c r="C1121" t="str">
        <f t="shared" si="34"/>
        <v>Obesity</v>
      </c>
      <c r="D1121">
        <v>4.62</v>
      </c>
      <c r="E1121" t="str">
        <f t="shared" si="35"/>
        <v>Normal</v>
      </c>
      <c r="F1121" t="s">
        <v>31</v>
      </c>
      <c r="G1121" t="s">
        <v>30</v>
      </c>
      <c r="H1121" t="s">
        <v>31</v>
      </c>
      <c r="I1121">
        <v>1</v>
      </c>
      <c r="J1121" t="s">
        <v>30</v>
      </c>
    </row>
    <row r="1122" spans="1:10" x14ac:dyDescent="0.25">
      <c r="A1122" t="s">
        <v>4797</v>
      </c>
      <c r="B1122">
        <v>30.495000000000001</v>
      </c>
      <c r="C1122" t="str">
        <f t="shared" si="34"/>
        <v>Obesity</v>
      </c>
      <c r="D1122">
        <v>5.74</v>
      </c>
      <c r="E1122" t="str">
        <f t="shared" si="35"/>
        <v>Prediabetes</v>
      </c>
      <c r="F1122" t="s">
        <v>31</v>
      </c>
      <c r="G1122" t="s">
        <v>30</v>
      </c>
      <c r="H1122" t="s">
        <v>31</v>
      </c>
      <c r="I1122">
        <v>1</v>
      </c>
      <c r="J1122" t="s">
        <v>30</v>
      </c>
    </row>
    <row r="1123" spans="1:10" x14ac:dyDescent="0.25">
      <c r="A1123" t="s">
        <v>4798</v>
      </c>
      <c r="B1123">
        <v>21.4</v>
      </c>
      <c r="C1123" t="str">
        <f t="shared" si="34"/>
        <v>Health Weight</v>
      </c>
      <c r="D1123">
        <v>6.3</v>
      </c>
      <c r="E1123" t="str">
        <f t="shared" si="35"/>
        <v>Prediabetes</v>
      </c>
      <c r="F1123" t="s">
        <v>31</v>
      </c>
      <c r="G1123" t="s">
        <v>30</v>
      </c>
      <c r="H1123" t="s">
        <v>31</v>
      </c>
      <c r="I1123">
        <v>1</v>
      </c>
      <c r="J1123" t="s">
        <v>30</v>
      </c>
    </row>
    <row r="1124" spans="1:10" x14ac:dyDescent="0.25">
      <c r="A1124" t="s">
        <v>4799</v>
      </c>
      <c r="B1124">
        <v>32.299999999999997</v>
      </c>
      <c r="C1124" t="str">
        <f t="shared" si="34"/>
        <v>Obesity</v>
      </c>
      <c r="D1124">
        <v>10.27</v>
      </c>
      <c r="E1124" t="str">
        <f t="shared" si="35"/>
        <v>Diabetes</v>
      </c>
      <c r="F1124" t="s">
        <v>30</v>
      </c>
      <c r="G1124" t="s">
        <v>30</v>
      </c>
      <c r="H1124" t="s">
        <v>30</v>
      </c>
      <c r="I1124">
        <v>0</v>
      </c>
      <c r="J1124" t="s">
        <v>30</v>
      </c>
    </row>
    <row r="1125" spans="1:10" x14ac:dyDescent="0.25">
      <c r="A1125" t="s">
        <v>4800</v>
      </c>
      <c r="B1125">
        <v>29.78</v>
      </c>
      <c r="C1125" t="str">
        <f t="shared" si="34"/>
        <v>Over Weight</v>
      </c>
      <c r="D1125">
        <v>5.85</v>
      </c>
      <c r="E1125" t="str">
        <f t="shared" si="35"/>
        <v>Prediabetes</v>
      </c>
      <c r="F1125" t="s">
        <v>30</v>
      </c>
      <c r="G1125" t="s">
        <v>30</v>
      </c>
      <c r="H1125" t="s">
        <v>31</v>
      </c>
      <c r="I1125">
        <v>1</v>
      </c>
      <c r="J1125" t="s">
        <v>30</v>
      </c>
    </row>
    <row r="1126" spans="1:10" x14ac:dyDescent="0.25">
      <c r="A1126" t="s">
        <v>4801</v>
      </c>
      <c r="B1126">
        <v>34.76</v>
      </c>
      <c r="C1126" t="str">
        <f t="shared" si="34"/>
        <v>Obesity</v>
      </c>
      <c r="D1126">
        <v>5.92</v>
      </c>
      <c r="E1126" t="str">
        <f t="shared" si="35"/>
        <v>Prediabetes</v>
      </c>
      <c r="F1126" t="s">
        <v>31</v>
      </c>
      <c r="G1126" t="s">
        <v>30</v>
      </c>
      <c r="H1126" t="s">
        <v>30</v>
      </c>
      <c r="I1126">
        <v>1</v>
      </c>
      <c r="J1126" t="s">
        <v>30</v>
      </c>
    </row>
    <row r="1127" spans="1:10" x14ac:dyDescent="0.25">
      <c r="A1127" t="s">
        <v>4802</v>
      </c>
      <c r="B1127">
        <v>18.335000000000001</v>
      </c>
      <c r="C1127" t="str">
        <f t="shared" si="34"/>
        <v>Under Weight</v>
      </c>
      <c r="D1127">
        <v>10.01</v>
      </c>
      <c r="E1127" t="str">
        <f t="shared" si="35"/>
        <v>Diabetes</v>
      </c>
      <c r="F1127" t="s">
        <v>31</v>
      </c>
      <c r="G1127" t="s">
        <v>30</v>
      </c>
      <c r="H1127" t="s">
        <v>30</v>
      </c>
      <c r="I1127">
        <v>2</v>
      </c>
      <c r="J1127" t="s">
        <v>30</v>
      </c>
    </row>
    <row r="1128" spans="1:10" x14ac:dyDescent="0.25">
      <c r="A1128" t="s">
        <v>4803</v>
      </c>
      <c r="B1128">
        <v>32.299999999999997</v>
      </c>
      <c r="C1128" t="str">
        <f t="shared" si="34"/>
        <v>Obesity</v>
      </c>
      <c r="D1128">
        <v>9.59</v>
      </c>
      <c r="E1128" t="str">
        <f t="shared" si="35"/>
        <v>Diabetes</v>
      </c>
      <c r="F1128" t="s">
        <v>30</v>
      </c>
      <c r="G1128" t="s">
        <v>30</v>
      </c>
      <c r="H1128" t="s">
        <v>30</v>
      </c>
      <c r="I1128">
        <v>0</v>
      </c>
      <c r="J1128" t="s">
        <v>30</v>
      </c>
    </row>
    <row r="1129" spans="1:10" x14ac:dyDescent="0.25">
      <c r="A1129" t="s">
        <v>4804</v>
      </c>
      <c r="B1129">
        <v>27.74</v>
      </c>
      <c r="C1129" t="str">
        <f t="shared" si="34"/>
        <v>Over Weight</v>
      </c>
      <c r="D1129">
        <v>10.37</v>
      </c>
      <c r="E1129" t="str">
        <f t="shared" si="35"/>
        <v>Diabetes</v>
      </c>
      <c r="F1129" t="s">
        <v>30</v>
      </c>
      <c r="G1129" t="s">
        <v>30</v>
      </c>
      <c r="H1129" t="s">
        <v>30</v>
      </c>
      <c r="I1129">
        <v>0</v>
      </c>
      <c r="J1129" t="s">
        <v>30</v>
      </c>
    </row>
    <row r="1130" spans="1:10" x14ac:dyDescent="0.25">
      <c r="A1130" t="s">
        <v>4805</v>
      </c>
      <c r="B1130">
        <v>24</v>
      </c>
      <c r="C1130" t="str">
        <f t="shared" si="34"/>
        <v>Health Weight</v>
      </c>
      <c r="D1130">
        <v>4.01</v>
      </c>
      <c r="E1130" t="str">
        <f t="shared" si="35"/>
        <v>Normal</v>
      </c>
      <c r="F1130" t="s">
        <v>31</v>
      </c>
      <c r="G1130" t="s">
        <v>30</v>
      </c>
      <c r="H1130" t="s">
        <v>30</v>
      </c>
      <c r="I1130">
        <v>1</v>
      </c>
      <c r="J1130" t="s">
        <v>30</v>
      </c>
    </row>
    <row r="1131" spans="1:10" x14ac:dyDescent="0.25">
      <c r="A1131" t="s">
        <v>4806</v>
      </c>
      <c r="B1131">
        <v>31.78</v>
      </c>
      <c r="C1131" t="str">
        <f t="shared" si="34"/>
        <v>Obesity</v>
      </c>
      <c r="D1131">
        <v>4.24</v>
      </c>
      <c r="E1131" t="str">
        <f t="shared" si="35"/>
        <v>Normal</v>
      </c>
      <c r="F1131" t="s">
        <v>31</v>
      </c>
      <c r="G1131" t="s">
        <v>30</v>
      </c>
      <c r="H1131" t="s">
        <v>31</v>
      </c>
      <c r="I1131">
        <v>1</v>
      </c>
      <c r="J1131" t="s">
        <v>30</v>
      </c>
    </row>
    <row r="1132" spans="1:10" x14ac:dyDescent="0.25">
      <c r="A1132" t="s">
        <v>4807</v>
      </c>
      <c r="B1132">
        <v>32.25</v>
      </c>
      <c r="C1132" t="str">
        <f t="shared" si="34"/>
        <v>Obesity</v>
      </c>
      <c r="D1132">
        <v>5.36</v>
      </c>
      <c r="E1132" t="str">
        <f t="shared" si="35"/>
        <v>Normal</v>
      </c>
      <c r="F1132" t="s">
        <v>31</v>
      </c>
      <c r="G1132" t="s">
        <v>30</v>
      </c>
      <c r="H1132" t="s">
        <v>30</v>
      </c>
      <c r="I1132">
        <v>0</v>
      </c>
      <c r="J1132" t="s">
        <v>30</v>
      </c>
    </row>
    <row r="1133" spans="1:10" x14ac:dyDescent="0.25">
      <c r="A1133" t="s">
        <v>4808</v>
      </c>
      <c r="B1133">
        <v>30.114999999999998</v>
      </c>
      <c r="C1133" t="str">
        <f t="shared" si="34"/>
        <v>Obesity</v>
      </c>
      <c r="D1133">
        <v>4.99</v>
      </c>
      <c r="E1133" t="str">
        <f t="shared" si="35"/>
        <v>Normal</v>
      </c>
      <c r="F1133" t="s">
        <v>30</v>
      </c>
      <c r="G1133" t="s">
        <v>30</v>
      </c>
      <c r="H1133" t="s">
        <v>30</v>
      </c>
      <c r="I1133">
        <v>2</v>
      </c>
      <c r="J1133" t="s">
        <v>30</v>
      </c>
    </row>
    <row r="1134" spans="1:10" x14ac:dyDescent="0.25">
      <c r="A1134" t="s">
        <v>4809</v>
      </c>
      <c r="B1134">
        <v>22.41</v>
      </c>
      <c r="C1134" t="str">
        <f t="shared" si="34"/>
        <v>Health Weight</v>
      </c>
      <c r="D1134">
        <v>8.68</v>
      </c>
      <c r="E1134" t="str">
        <f t="shared" si="35"/>
        <v>Diabetes</v>
      </c>
      <c r="F1134" t="s">
        <v>30</v>
      </c>
      <c r="G1134" t="s">
        <v>30</v>
      </c>
      <c r="H1134" t="s">
        <v>30</v>
      </c>
      <c r="I1134">
        <v>0</v>
      </c>
      <c r="J1134" t="s">
        <v>30</v>
      </c>
    </row>
    <row r="1135" spans="1:10" x14ac:dyDescent="0.25">
      <c r="A1135" t="s">
        <v>4810</v>
      </c>
      <c r="B1135">
        <v>45.72</v>
      </c>
      <c r="C1135" t="str">
        <f t="shared" si="34"/>
        <v>Obesity</v>
      </c>
      <c r="D1135">
        <v>4.2300000000000004</v>
      </c>
      <c r="E1135" t="str">
        <f t="shared" si="35"/>
        <v>Normal</v>
      </c>
      <c r="F1135" t="s">
        <v>31</v>
      </c>
      <c r="G1135" t="s">
        <v>30</v>
      </c>
      <c r="H1135" t="s">
        <v>30</v>
      </c>
      <c r="I1135">
        <v>0</v>
      </c>
      <c r="J1135" t="s">
        <v>30</v>
      </c>
    </row>
    <row r="1136" spans="1:10" x14ac:dyDescent="0.25">
      <c r="A1136" t="s">
        <v>4811</v>
      </c>
      <c r="B1136">
        <v>25</v>
      </c>
      <c r="C1136" t="str">
        <f t="shared" si="34"/>
        <v>Over Weight</v>
      </c>
      <c r="D1136">
        <v>5.32</v>
      </c>
      <c r="E1136" t="str">
        <f t="shared" si="35"/>
        <v>Normal</v>
      </c>
      <c r="F1136" t="s">
        <v>31</v>
      </c>
      <c r="G1136" t="s">
        <v>30</v>
      </c>
      <c r="H1136" t="s">
        <v>30</v>
      </c>
      <c r="I1136">
        <v>2</v>
      </c>
      <c r="J1136" t="s">
        <v>30</v>
      </c>
    </row>
    <row r="1137" spans="1:10" x14ac:dyDescent="0.25">
      <c r="A1137" t="s">
        <v>4812</v>
      </c>
      <c r="B1137">
        <v>39.5</v>
      </c>
      <c r="C1137" t="str">
        <f t="shared" si="34"/>
        <v>Obesity</v>
      </c>
      <c r="D1137">
        <v>6.66</v>
      </c>
      <c r="E1137" t="str">
        <f t="shared" si="35"/>
        <v>Diabetes</v>
      </c>
      <c r="F1137" t="s">
        <v>30</v>
      </c>
      <c r="G1137" t="s">
        <v>30</v>
      </c>
      <c r="H1137" t="s">
        <v>30</v>
      </c>
      <c r="I1137">
        <v>0</v>
      </c>
      <c r="J1137" t="s">
        <v>30</v>
      </c>
    </row>
    <row r="1138" spans="1:10" x14ac:dyDescent="0.25">
      <c r="A1138" t="s">
        <v>4813</v>
      </c>
      <c r="B1138">
        <v>37.729999999999997</v>
      </c>
      <c r="C1138" t="str">
        <f t="shared" si="34"/>
        <v>Obesity</v>
      </c>
      <c r="D1138">
        <v>7.4</v>
      </c>
      <c r="E1138" t="str">
        <f t="shared" si="35"/>
        <v>Diabetes</v>
      </c>
      <c r="F1138" t="s">
        <v>30</v>
      </c>
      <c r="G1138" t="s">
        <v>30</v>
      </c>
      <c r="H1138" t="s">
        <v>30</v>
      </c>
      <c r="I1138">
        <v>0</v>
      </c>
      <c r="J1138" t="s">
        <v>30</v>
      </c>
    </row>
    <row r="1139" spans="1:10" x14ac:dyDescent="0.25">
      <c r="A1139" t="s">
        <v>4814</v>
      </c>
      <c r="B1139">
        <v>40.659999999999997</v>
      </c>
      <c r="C1139" t="str">
        <f t="shared" si="34"/>
        <v>Obesity</v>
      </c>
      <c r="D1139">
        <v>10.08</v>
      </c>
      <c r="E1139" t="str">
        <f t="shared" si="35"/>
        <v>Diabetes</v>
      </c>
      <c r="F1139" t="s">
        <v>30</v>
      </c>
      <c r="G1139" t="s">
        <v>30</v>
      </c>
      <c r="H1139" t="s">
        <v>30</v>
      </c>
      <c r="I1139">
        <v>0</v>
      </c>
      <c r="J1139" t="s">
        <v>30</v>
      </c>
    </row>
    <row r="1140" spans="1:10" x14ac:dyDescent="0.25">
      <c r="A1140" t="s">
        <v>4815</v>
      </c>
      <c r="B1140">
        <v>34.200000000000003</v>
      </c>
      <c r="C1140" t="str">
        <f t="shared" si="34"/>
        <v>Obesity</v>
      </c>
      <c r="D1140">
        <v>8.58</v>
      </c>
      <c r="E1140" t="str">
        <f t="shared" si="35"/>
        <v>Diabetes</v>
      </c>
      <c r="F1140" t="s">
        <v>30</v>
      </c>
      <c r="G1140" t="s">
        <v>30</v>
      </c>
      <c r="H1140" t="s">
        <v>30</v>
      </c>
      <c r="I1140">
        <v>0</v>
      </c>
      <c r="J1140" t="s">
        <v>30</v>
      </c>
    </row>
    <row r="1141" spans="1:10" x14ac:dyDescent="0.25">
      <c r="A1141" t="s">
        <v>4816</v>
      </c>
      <c r="B1141">
        <v>46.51</v>
      </c>
      <c r="C1141" t="str">
        <f t="shared" si="34"/>
        <v>Obesity</v>
      </c>
      <c r="D1141">
        <v>5.84</v>
      </c>
      <c r="E1141" t="str">
        <f t="shared" si="35"/>
        <v>Prediabetes</v>
      </c>
      <c r="F1141" t="s">
        <v>30</v>
      </c>
      <c r="G1141" t="s">
        <v>30</v>
      </c>
      <c r="H1141" t="s">
        <v>30</v>
      </c>
      <c r="I1141">
        <v>1</v>
      </c>
      <c r="J1141" t="s">
        <v>30</v>
      </c>
    </row>
    <row r="1142" spans="1:10" x14ac:dyDescent="0.25">
      <c r="A1142" t="s">
        <v>4817</v>
      </c>
      <c r="B1142">
        <v>28.88</v>
      </c>
      <c r="C1142" t="str">
        <f t="shared" si="34"/>
        <v>Over Weight</v>
      </c>
      <c r="D1142">
        <v>4.8600000000000003</v>
      </c>
      <c r="E1142" t="str">
        <f t="shared" si="35"/>
        <v>Normal</v>
      </c>
      <c r="F1142" t="s">
        <v>31</v>
      </c>
      <c r="G1142" t="s">
        <v>30</v>
      </c>
      <c r="H1142" t="s">
        <v>31</v>
      </c>
      <c r="I1142">
        <v>1</v>
      </c>
      <c r="J1142" t="s">
        <v>30</v>
      </c>
    </row>
    <row r="1143" spans="1:10" x14ac:dyDescent="0.25">
      <c r="A1143" t="s">
        <v>4818</v>
      </c>
      <c r="B1143">
        <v>33.914999999999999</v>
      </c>
      <c r="C1143" t="str">
        <f t="shared" si="34"/>
        <v>Obesity</v>
      </c>
      <c r="D1143">
        <v>11.52</v>
      </c>
      <c r="E1143" t="str">
        <f t="shared" si="35"/>
        <v>Diabetes</v>
      </c>
      <c r="F1143" t="s">
        <v>30</v>
      </c>
      <c r="G1143" t="s">
        <v>30</v>
      </c>
      <c r="H1143" t="s">
        <v>30</v>
      </c>
      <c r="I1143">
        <v>0</v>
      </c>
      <c r="J1143" t="s">
        <v>30</v>
      </c>
    </row>
    <row r="1144" spans="1:10" x14ac:dyDescent="0.25">
      <c r="A1144" t="s">
        <v>4819</v>
      </c>
      <c r="B1144">
        <v>24.32</v>
      </c>
      <c r="C1144" t="str">
        <f t="shared" si="34"/>
        <v>Health Weight</v>
      </c>
      <c r="D1144">
        <v>6.15</v>
      </c>
      <c r="E1144" t="str">
        <f t="shared" si="35"/>
        <v>Prediabetes</v>
      </c>
      <c r="F1144" t="s">
        <v>31</v>
      </c>
      <c r="G1144" t="s">
        <v>30</v>
      </c>
      <c r="H1144" t="s">
        <v>31</v>
      </c>
      <c r="I1144">
        <v>1</v>
      </c>
      <c r="J1144" t="s">
        <v>30</v>
      </c>
    </row>
    <row r="1145" spans="1:10" x14ac:dyDescent="0.25">
      <c r="A1145" t="s">
        <v>4820</v>
      </c>
      <c r="B1145">
        <v>25.8</v>
      </c>
      <c r="C1145" t="str">
        <f t="shared" si="34"/>
        <v>Over Weight</v>
      </c>
      <c r="D1145">
        <v>9.94</v>
      </c>
      <c r="E1145" t="str">
        <f t="shared" si="35"/>
        <v>Diabetes</v>
      </c>
      <c r="F1145" t="s">
        <v>30</v>
      </c>
      <c r="G1145" t="s">
        <v>30</v>
      </c>
      <c r="H1145" t="s">
        <v>30</v>
      </c>
      <c r="I1145">
        <v>0</v>
      </c>
      <c r="J1145" t="s">
        <v>30</v>
      </c>
    </row>
    <row r="1146" spans="1:10" x14ac:dyDescent="0.25">
      <c r="A1146" t="s">
        <v>4821</v>
      </c>
      <c r="B1146">
        <v>21.56</v>
      </c>
      <c r="C1146" t="str">
        <f t="shared" si="34"/>
        <v>Health Weight</v>
      </c>
      <c r="D1146">
        <v>10.56</v>
      </c>
      <c r="E1146" t="str">
        <f t="shared" si="35"/>
        <v>Diabetes</v>
      </c>
      <c r="F1146" t="s">
        <v>30</v>
      </c>
      <c r="G1146" t="s">
        <v>30</v>
      </c>
      <c r="H1146" t="s">
        <v>30</v>
      </c>
      <c r="I1146">
        <v>0</v>
      </c>
      <c r="J1146" t="s">
        <v>30</v>
      </c>
    </row>
    <row r="1147" spans="1:10" x14ac:dyDescent="0.25">
      <c r="A1147" t="s">
        <v>4822</v>
      </c>
      <c r="B1147">
        <v>31.6</v>
      </c>
      <c r="C1147" t="str">
        <f t="shared" si="34"/>
        <v>Obesity</v>
      </c>
      <c r="D1147">
        <v>6.79</v>
      </c>
      <c r="E1147" t="str">
        <f t="shared" si="35"/>
        <v>Diabetes</v>
      </c>
      <c r="F1147" t="s">
        <v>30</v>
      </c>
      <c r="G1147" t="s">
        <v>30</v>
      </c>
      <c r="H1147" t="s">
        <v>30</v>
      </c>
      <c r="I1147">
        <v>0</v>
      </c>
      <c r="J1147" t="s">
        <v>30</v>
      </c>
    </row>
    <row r="1148" spans="1:10" x14ac:dyDescent="0.25">
      <c r="A1148" t="s">
        <v>4823</v>
      </c>
      <c r="B1148">
        <v>42.93</v>
      </c>
      <c r="C1148" t="str">
        <f t="shared" si="34"/>
        <v>Obesity</v>
      </c>
      <c r="D1148">
        <v>4.8</v>
      </c>
      <c r="E1148" t="str">
        <f t="shared" si="35"/>
        <v>Normal</v>
      </c>
      <c r="F1148" t="s">
        <v>30</v>
      </c>
      <c r="G1148" t="s">
        <v>30</v>
      </c>
      <c r="H1148" t="s">
        <v>30</v>
      </c>
      <c r="I1148">
        <v>1</v>
      </c>
      <c r="J1148" t="s">
        <v>30</v>
      </c>
    </row>
    <row r="1149" spans="1:10" x14ac:dyDescent="0.25">
      <c r="A1149" t="s">
        <v>4824</v>
      </c>
      <c r="B1149">
        <v>26.72</v>
      </c>
      <c r="C1149" t="str">
        <f t="shared" si="34"/>
        <v>Over Weight</v>
      </c>
      <c r="D1149">
        <v>5.75</v>
      </c>
      <c r="E1149" t="str">
        <f t="shared" si="35"/>
        <v>Prediabetes</v>
      </c>
      <c r="F1149" t="s">
        <v>30</v>
      </c>
      <c r="G1149" t="s">
        <v>30</v>
      </c>
      <c r="H1149" t="s">
        <v>30</v>
      </c>
      <c r="I1149">
        <v>2</v>
      </c>
      <c r="J1149" t="s">
        <v>30</v>
      </c>
    </row>
    <row r="1150" spans="1:10" x14ac:dyDescent="0.25">
      <c r="A1150" t="s">
        <v>4825</v>
      </c>
      <c r="B1150">
        <v>26.67</v>
      </c>
      <c r="C1150" t="str">
        <f t="shared" si="34"/>
        <v>Over Weight</v>
      </c>
      <c r="D1150">
        <v>5.81</v>
      </c>
      <c r="E1150" t="str">
        <f t="shared" si="35"/>
        <v>Prediabetes</v>
      </c>
      <c r="F1150" t="s">
        <v>30</v>
      </c>
      <c r="G1150" t="s">
        <v>30</v>
      </c>
      <c r="H1150" t="s">
        <v>30</v>
      </c>
      <c r="I1150">
        <v>2</v>
      </c>
      <c r="J1150" t="s">
        <v>30</v>
      </c>
    </row>
    <row r="1151" spans="1:10" x14ac:dyDescent="0.25">
      <c r="A1151" t="s">
        <v>4826</v>
      </c>
      <c r="B1151">
        <v>42.68</v>
      </c>
      <c r="C1151" t="str">
        <f t="shared" si="34"/>
        <v>Obesity</v>
      </c>
      <c r="D1151">
        <v>9.2799999999999994</v>
      </c>
      <c r="E1151" t="str">
        <f t="shared" si="35"/>
        <v>Diabetes</v>
      </c>
      <c r="F1151" t="s">
        <v>30</v>
      </c>
      <c r="G1151" t="s">
        <v>30</v>
      </c>
      <c r="H1151" t="s">
        <v>30</v>
      </c>
      <c r="I1151">
        <v>2</v>
      </c>
      <c r="J1151" t="s">
        <v>30</v>
      </c>
    </row>
    <row r="1152" spans="1:10" x14ac:dyDescent="0.25">
      <c r="A1152" t="s">
        <v>4827</v>
      </c>
      <c r="B1152">
        <v>24.31</v>
      </c>
      <c r="C1152" t="str">
        <f t="shared" si="34"/>
        <v>Health Weight</v>
      </c>
      <c r="D1152">
        <v>6.37</v>
      </c>
      <c r="E1152" t="str">
        <f t="shared" si="35"/>
        <v>Prediabetes</v>
      </c>
      <c r="F1152" t="s">
        <v>30</v>
      </c>
      <c r="G1152" t="s">
        <v>30</v>
      </c>
      <c r="H1152" t="s">
        <v>30</v>
      </c>
      <c r="I1152">
        <v>0</v>
      </c>
      <c r="J1152" t="s">
        <v>30</v>
      </c>
    </row>
    <row r="1153" spans="1:10" x14ac:dyDescent="0.25">
      <c r="A1153" t="s">
        <v>4828</v>
      </c>
      <c r="B1153">
        <v>44.75</v>
      </c>
      <c r="C1153" t="str">
        <f t="shared" si="34"/>
        <v>Obesity</v>
      </c>
      <c r="D1153">
        <v>5.09</v>
      </c>
      <c r="E1153" t="str">
        <f t="shared" si="35"/>
        <v>Normal</v>
      </c>
      <c r="F1153" t="s">
        <v>31</v>
      </c>
      <c r="G1153" t="s">
        <v>30</v>
      </c>
      <c r="H1153" t="s">
        <v>30</v>
      </c>
      <c r="I1153">
        <v>0</v>
      </c>
      <c r="J1153" t="s">
        <v>30</v>
      </c>
    </row>
    <row r="1154" spans="1:10" x14ac:dyDescent="0.25">
      <c r="A1154" t="s">
        <v>4829</v>
      </c>
      <c r="B1154">
        <v>30.78</v>
      </c>
      <c r="C1154" t="str">
        <f t="shared" ref="C1154:C1217" si="36">IF(B1154&lt;18.5, "Under Weight",IF(B1154&lt;24.9, "Health Weight", IF(B1154&lt;29.9, "Over Weight", "Obesity")))</f>
        <v>Obesity</v>
      </c>
      <c r="D1154">
        <v>7.94</v>
      </c>
      <c r="E1154" t="str">
        <f t="shared" ref="E1154:E1217" si="37">IF(D1154&lt;5.7,"Normal",IF(D1154&lt;6.4,"Prediabetes","Diabetes"))</f>
        <v>Diabetes</v>
      </c>
      <c r="F1154" t="s">
        <v>30</v>
      </c>
      <c r="G1154" t="s">
        <v>30</v>
      </c>
      <c r="H1154" t="s">
        <v>30</v>
      </c>
      <c r="I1154">
        <v>2</v>
      </c>
      <c r="J1154" t="s">
        <v>30</v>
      </c>
    </row>
    <row r="1155" spans="1:10" x14ac:dyDescent="0.25">
      <c r="A1155" t="s">
        <v>4830</v>
      </c>
      <c r="B1155">
        <v>21.86</v>
      </c>
      <c r="C1155" t="str">
        <f t="shared" si="36"/>
        <v>Health Weight</v>
      </c>
      <c r="D1155">
        <v>10.95</v>
      </c>
      <c r="E1155" t="str">
        <f t="shared" si="37"/>
        <v>Diabetes</v>
      </c>
      <c r="F1155" t="s">
        <v>30</v>
      </c>
      <c r="G1155" t="s">
        <v>30</v>
      </c>
      <c r="H1155" t="s">
        <v>30</v>
      </c>
      <c r="I1155">
        <v>0</v>
      </c>
      <c r="J1155" t="s">
        <v>30</v>
      </c>
    </row>
    <row r="1156" spans="1:10" x14ac:dyDescent="0.25">
      <c r="A1156" t="s">
        <v>4831</v>
      </c>
      <c r="B1156">
        <v>49.09</v>
      </c>
      <c r="C1156" t="str">
        <f t="shared" si="36"/>
        <v>Obesity</v>
      </c>
      <c r="D1156">
        <v>6.3</v>
      </c>
      <c r="E1156" t="str">
        <f t="shared" si="37"/>
        <v>Prediabetes</v>
      </c>
      <c r="F1156" t="s">
        <v>31</v>
      </c>
      <c r="G1156" t="s">
        <v>30</v>
      </c>
      <c r="H1156" t="s">
        <v>30</v>
      </c>
      <c r="I1156">
        <v>0</v>
      </c>
      <c r="J1156" t="s">
        <v>30</v>
      </c>
    </row>
    <row r="1157" spans="1:10" x14ac:dyDescent="0.25">
      <c r="A1157" t="s">
        <v>4832</v>
      </c>
      <c r="B1157">
        <v>47.74</v>
      </c>
      <c r="C1157" t="str">
        <f t="shared" si="36"/>
        <v>Obesity</v>
      </c>
      <c r="D1157">
        <v>8.0500000000000007</v>
      </c>
      <c r="E1157" t="str">
        <f t="shared" si="37"/>
        <v>Diabetes</v>
      </c>
      <c r="F1157" t="s">
        <v>31</v>
      </c>
      <c r="G1157" t="s">
        <v>30</v>
      </c>
      <c r="H1157" t="s">
        <v>30</v>
      </c>
      <c r="I1157">
        <v>2</v>
      </c>
      <c r="J1157" t="s">
        <v>30</v>
      </c>
    </row>
    <row r="1158" spans="1:10" x14ac:dyDescent="0.25">
      <c r="A1158" t="s">
        <v>4833</v>
      </c>
      <c r="B1158">
        <v>30.2</v>
      </c>
      <c r="C1158" t="str">
        <f t="shared" si="36"/>
        <v>Obesity</v>
      </c>
      <c r="D1158">
        <v>9.8800000000000008</v>
      </c>
      <c r="E1158" t="str">
        <f t="shared" si="37"/>
        <v>Diabetes</v>
      </c>
      <c r="F1158" t="s">
        <v>31</v>
      </c>
      <c r="G1158" t="s">
        <v>30</v>
      </c>
      <c r="H1158" t="s">
        <v>30</v>
      </c>
      <c r="I1158">
        <v>2</v>
      </c>
      <c r="J1158" t="s">
        <v>30</v>
      </c>
    </row>
    <row r="1159" spans="1:10" x14ac:dyDescent="0.25">
      <c r="A1159" t="s">
        <v>4834</v>
      </c>
      <c r="B1159">
        <v>33.25</v>
      </c>
      <c r="C1159" t="str">
        <f t="shared" si="36"/>
        <v>Obesity</v>
      </c>
      <c r="D1159">
        <v>7.42</v>
      </c>
      <c r="E1159" t="str">
        <f t="shared" si="37"/>
        <v>Diabetes</v>
      </c>
      <c r="F1159" t="s">
        <v>31</v>
      </c>
      <c r="G1159" t="s">
        <v>30</v>
      </c>
      <c r="H1159" t="s">
        <v>30</v>
      </c>
      <c r="I1159">
        <v>2</v>
      </c>
      <c r="J1159" t="s">
        <v>30</v>
      </c>
    </row>
    <row r="1160" spans="1:10" x14ac:dyDescent="0.25">
      <c r="A1160" t="s">
        <v>4835</v>
      </c>
      <c r="B1160">
        <v>26.6</v>
      </c>
      <c r="C1160" t="str">
        <f t="shared" si="36"/>
        <v>Over Weight</v>
      </c>
      <c r="D1160">
        <v>8.4499999999999993</v>
      </c>
      <c r="E1160" t="str">
        <f t="shared" si="37"/>
        <v>Diabetes</v>
      </c>
      <c r="F1160" t="s">
        <v>31</v>
      </c>
      <c r="G1160" t="s">
        <v>30</v>
      </c>
      <c r="H1160" t="s">
        <v>30</v>
      </c>
      <c r="I1160">
        <v>1</v>
      </c>
      <c r="J1160" t="s">
        <v>30</v>
      </c>
    </row>
    <row r="1161" spans="1:10" x14ac:dyDescent="0.25">
      <c r="A1161" t="s">
        <v>4836</v>
      </c>
      <c r="B1161">
        <v>26.35</v>
      </c>
      <c r="C1161" t="str">
        <f t="shared" si="36"/>
        <v>Over Weight</v>
      </c>
      <c r="D1161">
        <v>6.21</v>
      </c>
      <c r="E1161" t="str">
        <f t="shared" si="37"/>
        <v>Prediabetes</v>
      </c>
      <c r="F1161" t="s">
        <v>30</v>
      </c>
      <c r="G1161" t="s">
        <v>30</v>
      </c>
      <c r="H1161" t="s">
        <v>30</v>
      </c>
      <c r="I1161">
        <v>2</v>
      </c>
      <c r="J1161" t="s">
        <v>30</v>
      </c>
    </row>
    <row r="1162" spans="1:10" x14ac:dyDescent="0.25">
      <c r="A1162" t="s">
        <v>4837</v>
      </c>
      <c r="B1162">
        <v>39.994999999999997</v>
      </c>
      <c r="C1162" t="str">
        <f t="shared" si="36"/>
        <v>Obesity</v>
      </c>
      <c r="D1162">
        <v>4.6500000000000004</v>
      </c>
      <c r="E1162" t="str">
        <f t="shared" si="37"/>
        <v>Normal</v>
      </c>
      <c r="F1162" t="s">
        <v>30</v>
      </c>
      <c r="G1162" t="s">
        <v>30</v>
      </c>
      <c r="H1162" t="s">
        <v>30</v>
      </c>
      <c r="I1162">
        <v>0</v>
      </c>
      <c r="J1162" t="s">
        <v>30</v>
      </c>
    </row>
    <row r="1163" spans="1:10" x14ac:dyDescent="0.25">
      <c r="A1163" t="s">
        <v>4838</v>
      </c>
      <c r="B1163">
        <v>22.92</v>
      </c>
      <c r="C1163" t="str">
        <f t="shared" si="36"/>
        <v>Health Weight</v>
      </c>
      <c r="D1163">
        <v>5.87</v>
      </c>
      <c r="E1163" t="str">
        <f t="shared" si="37"/>
        <v>Prediabetes</v>
      </c>
      <c r="F1163" t="s">
        <v>31</v>
      </c>
      <c r="G1163" t="s">
        <v>30</v>
      </c>
      <c r="H1163" t="s">
        <v>30</v>
      </c>
      <c r="I1163">
        <v>1</v>
      </c>
      <c r="J1163" t="s">
        <v>30</v>
      </c>
    </row>
    <row r="1164" spans="1:10" x14ac:dyDescent="0.25">
      <c r="A1164" t="s">
        <v>4839</v>
      </c>
      <c r="B1164">
        <v>24.78</v>
      </c>
      <c r="C1164" t="str">
        <f t="shared" si="36"/>
        <v>Health Weight</v>
      </c>
      <c r="D1164">
        <v>4.24</v>
      </c>
      <c r="E1164" t="str">
        <f t="shared" si="37"/>
        <v>Normal</v>
      </c>
      <c r="F1164" t="s">
        <v>31</v>
      </c>
      <c r="G1164" t="s">
        <v>30</v>
      </c>
      <c r="H1164" t="s">
        <v>30</v>
      </c>
      <c r="I1164">
        <v>2</v>
      </c>
      <c r="J1164" t="s">
        <v>30</v>
      </c>
    </row>
    <row r="1165" spans="1:10" x14ac:dyDescent="0.25">
      <c r="A1165" t="s">
        <v>4840</v>
      </c>
      <c r="B1165">
        <v>34.07</v>
      </c>
      <c r="C1165" t="str">
        <f t="shared" si="36"/>
        <v>Obesity</v>
      </c>
      <c r="D1165">
        <v>7.81</v>
      </c>
      <c r="E1165" t="str">
        <f t="shared" si="37"/>
        <v>Diabetes</v>
      </c>
      <c r="F1165" t="s">
        <v>31</v>
      </c>
      <c r="G1165" t="s">
        <v>30</v>
      </c>
      <c r="H1165" t="s">
        <v>30</v>
      </c>
      <c r="I1165">
        <v>0</v>
      </c>
      <c r="J1165" t="s">
        <v>30</v>
      </c>
    </row>
    <row r="1166" spans="1:10" x14ac:dyDescent="0.25">
      <c r="A1166" t="s">
        <v>4841</v>
      </c>
      <c r="B1166">
        <v>30.14</v>
      </c>
      <c r="C1166" t="str">
        <f t="shared" si="36"/>
        <v>Obesity</v>
      </c>
      <c r="D1166">
        <v>9.85</v>
      </c>
      <c r="E1166" t="str">
        <f t="shared" si="37"/>
        <v>Diabetes</v>
      </c>
      <c r="F1166" t="s">
        <v>30</v>
      </c>
      <c r="G1166" t="s">
        <v>30</v>
      </c>
      <c r="H1166" t="s">
        <v>30</v>
      </c>
      <c r="I1166">
        <v>0</v>
      </c>
      <c r="J1166" t="s">
        <v>30</v>
      </c>
    </row>
    <row r="1167" spans="1:10" x14ac:dyDescent="0.25">
      <c r="A1167" t="s">
        <v>4842</v>
      </c>
      <c r="B1167">
        <v>18.05</v>
      </c>
      <c r="C1167" t="str">
        <f t="shared" si="36"/>
        <v>Under Weight</v>
      </c>
      <c r="D1167">
        <v>6.94</v>
      </c>
      <c r="E1167" t="str">
        <f t="shared" si="37"/>
        <v>Diabetes</v>
      </c>
      <c r="F1167" t="s">
        <v>30</v>
      </c>
      <c r="G1167" t="s">
        <v>30</v>
      </c>
      <c r="H1167" t="s">
        <v>30</v>
      </c>
      <c r="I1167">
        <v>0</v>
      </c>
      <c r="J1167" t="s">
        <v>30</v>
      </c>
    </row>
    <row r="1168" spans="1:10" x14ac:dyDescent="0.25">
      <c r="A1168" t="s">
        <v>4843</v>
      </c>
      <c r="B1168">
        <v>37.4</v>
      </c>
      <c r="C1168" t="str">
        <f t="shared" si="36"/>
        <v>Obesity</v>
      </c>
      <c r="D1168">
        <v>11.3</v>
      </c>
      <c r="E1168" t="str">
        <f t="shared" si="37"/>
        <v>Diabetes</v>
      </c>
      <c r="F1168" t="s">
        <v>31</v>
      </c>
      <c r="G1168" t="s">
        <v>30</v>
      </c>
      <c r="H1168" t="s">
        <v>30</v>
      </c>
      <c r="I1168">
        <v>2</v>
      </c>
      <c r="J1168" t="s">
        <v>30</v>
      </c>
    </row>
    <row r="1169" spans="1:10" x14ac:dyDescent="0.25">
      <c r="A1169" t="s">
        <v>4844</v>
      </c>
      <c r="B1169">
        <v>25.75</v>
      </c>
      <c r="C1169" t="str">
        <f t="shared" si="36"/>
        <v>Over Weight</v>
      </c>
      <c r="D1169">
        <v>9.23</v>
      </c>
      <c r="E1169" t="str">
        <f t="shared" si="37"/>
        <v>Diabetes</v>
      </c>
      <c r="F1169" t="s">
        <v>30</v>
      </c>
      <c r="G1169" t="s">
        <v>30</v>
      </c>
      <c r="H1169" t="s">
        <v>30</v>
      </c>
      <c r="I1169">
        <v>0</v>
      </c>
      <c r="J1169" t="s">
        <v>30</v>
      </c>
    </row>
    <row r="1170" spans="1:10" x14ac:dyDescent="0.25">
      <c r="A1170" t="s">
        <v>4845</v>
      </c>
      <c r="B1170">
        <v>32.299999999999997</v>
      </c>
      <c r="C1170" t="str">
        <f t="shared" si="36"/>
        <v>Obesity</v>
      </c>
      <c r="D1170">
        <v>4.37</v>
      </c>
      <c r="E1170" t="str">
        <f t="shared" si="37"/>
        <v>Normal</v>
      </c>
      <c r="F1170" t="s">
        <v>30</v>
      </c>
      <c r="G1170" t="s">
        <v>30</v>
      </c>
      <c r="H1170" t="s">
        <v>30</v>
      </c>
      <c r="I1170">
        <v>2</v>
      </c>
      <c r="J1170" t="s">
        <v>30</v>
      </c>
    </row>
    <row r="1171" spans="1:10" x14ac:dyDescent="0.25">
      <c r="A1171" t="s">
        <v>4847</v>
      </c>
      <c r="B1171">
        <v>28.61</v>
      </c>
      <c r="C1171" t="str">
        <f t="shared" si="36"/>
        <v>Over Weight</v>
      </c>
      <c r="D1171">
        <v>5.76</v>
      </c>
      <c r="E1171" t="str">
        <f t="shared" si="37"/>
        <v>Prediabetes</v>
      </c>
      <c r="F1171" t="s">
        <v>30</v>
      </c>
      <c r="G1171" t="s">
        <v>30</v>
      </c>
      <c r="H1171" t="s">
        <v>31</v>
      </c>
      <c r="I1171">
        <v>1</v>
      </c>
      <c r="J1171" t="s">
        <v>30</v>
      </c>
    </row>
    <row r="1172" spans="1:10" x14ac:dyDescent="0.25">
      <c r="A1172" t="s">
        <v>4848</v>
      </c>
      <c r="B1172">
        <v>45.41</v>
      </c>
      <c r="C1172" t="str">
        <f t="shared" si="36"/>
        <v>Obesity</v>
      </c>
      <c r="D1172">
        <v>4.96</v>
      </c>
      <c r="E1172" t="str">
        <f t="shared" si="37"/>
        <v>Normal</v>
      </c>
      <c r="F1172" t="s">
        <v>30</v>
      </c>
      <c r="G1172" t="s">
        <v>30</v>
      </c>
      <c r="H1172" t="s">
        <v>30</v>
      </c>
      <c r="I1172">
        <v>1</v>
      </c>
      <c r="J1172" t="s">
        <v>30</v>
      </c>
    </row>
    <row r="1173" spans="1:10" x14ac:dyDescent="0.25">
      <c r="A1173" t="s">
        <v>4849</v>
      </c>
      <c r="B1173">
        <v>31.2</v>
      </c>
      <c r="C1173" t="str">
        <f t="shared" si="36"/>
        <v>Obesity</v>
      </c>
      <c r="D1173">
        <v>11.04</v>
      </c>
      <c r="E1173" t="str">
        <f t="shared" si="37"/>
        <v>Diabetes</v>
      </c>
      <c r="F1173" t="s">
        <v>31</v>
      </c>
      <c r="G1173" t="s">
        <v>30</v>
      </c>
      <c r="H1173" t="s">
        <v>30</v>
      </c>
      <c r="I1173">
        <v>2</v>
      </c>
      <c r="J1173" t="s">
        <v>30</v>
      </c>
    </row>
    <row r="1174" spans="1:10" x14ac:dyDescent="0.25">
      <c r="A1174" t="s">
        <v>4850</v>
      </c>
      <c r="B1174">
        <v>29.83</v>
      </c>
      <c r="C1174" t="str">
        <f t="shared" si="36"/>
        <v>Over Weight</v>
      </c>
      <c r="D1174">
        <v>7.81</v>
      </c>
      <c r="E1174" t="str">
        <f t="shared" si="37"/>
        <v>Diabetes</v>
      </c>
      <c r="F1174" t="s">
        <v>31</v>
      </c>
      <c r="G1174" t="s">
        <v>30</v>
      </c>
      <c r="H1174" t="s">
        <v>30</v>
      </c>
      <c r="I1174">
        <v>1</v>
      </c>
      <c r="J1174" t="s">
        <v>30</v>
      </c>
    </row>
    <row r="1175" spans="1:10" x14ac:dyDescent="0.25">
      <c r="A1175" t="s">
        <v>4851</v>
      </c>
      <c r="B1175">
        <v>29.06</v>
      </c>
      <c r="C1175" t="str">
        <f t="shared" si="36"/>
        <v>Over Weight</v>
      </c>
      <c r="D1175">
        <v>4.55</v>
      </c>
      <c r="E1175" t="str">
        <f t="shared" si="37"/>
        <v>Normal</v>
      </c>
      <c r="F1175" t="s">
        <v>30</v>
      </c>
      <c r="G1175" t="s">
        <v>30</v>
      </c>
      <c r="H1175" t="s">
        <v>30</v>
      </c>
      <c r="I1175">
        <v>0</v>
      </c>
      <c r="J1175" t="s">
        <v>30</v>
      </c>
    </row>
    <row r="1176" spans="1:10" x14ac:dyDescent="0.25">
      <c r="A1176" t="s">
        <v>4852</v>
      </c>
      <c r="B1176">
        <v>27.454999999999998</v>
      </c>
      <c r="C1176" t="str">
        <f t="shared" si="36"/>
        <v>Over Weight</v>
      </c>
      <c r="D1176">
        <v>6.13</v>
      </c>
      <c r="E1176" t="str">
        <f t="shared" si="37"/>
        <v>Prediabetes</v>
      </c>
      <c r="F1176" t="s">
        <v>30</v>
      </c>
      <c r="G1176" t="s">
        <v>30</v>
      </c>
      <c r="H1176" t="s">
        <v>30</v>
      </c>
      <c r="I1176">
        <v>2</v>
      </c>
      <c r="J1176" t="s">
        <v>30</v>
      </c>
    </row>
    <row r="1177" spans="1:10" x14ac:dyDescent="0.25">
      <c r="A1177" t="s">
        <v>4853</v>
      </c>
      <c r="B1177">
        <v>23.01</v>
      </c>
      <c r="C1177" t="str">
        <f t="shared" si="36"/>
        <v>Health Weight</v>
      </c>
      <c r="D1177">
        <v>6.04</v>
      </c>
      <c r="E1177" t="str">
        <f t="shared" si="37"/>
        <v>Prediabetes</v>
      </c>
      <c r="F1177" t="s">
        <v>31</v>
      </c>
      <c r="G1177" t="s">
        <v>30</v>
      </c>
      <c r="H1177" t="s">
        <v>30</v>
      </c>
      <c r="I1177">
        <v>1</v>
      </c>
      <c r="J1177" t="s">
        <v>30</v>
      </c>
    </row>
    <row r="1178" spans="1:10" x14ac:dyDescent="0.25">
      <c r="A1178" t="s">
        <v>4854</v>
      </c>
      <c r="B1178">
        <v>31.39</v>
      </c>
      <c r="C1178" t="str">
        <f t="shared" si="36"/>
        <v>Obesity</v>
      </c>
      <c r="D1178">
        <v>8.85</v>
      </c>
      <c r="E1178" t="str">
        <f t="shared" si="37"/>
        <v>Diabetes</v>
      </c>
      <c r="F1178" t="s">
        <v>31</v>
      </c>
      <c r="G1178" t="s">
        <v>30</v>
      </c>
      <c r="H1178" t="s">
        <v>30</v>
      </c>
      <c r="I1178">
        <v>0</v>
      </c>
      <c r="J1178" t="s">
        <v>30</v>
      </c>
    </row>
    <row r="1179" spans="1:10" x14ac:dyDescent="0.25">
      <c r="A1179" t="s">
        <v>4855</v>
      </c>
      <c r="B1179">
        <v>34.770000000000003</v>
      </c>
      <c r="C1179" t="str">
        <f t="shared" si="36"/>
        <v>Obesity</v>
      </c>
      <c r="D1179">
        <v>10.54</v>
      </c>
      <c r="E1179" t="str">
        <f t="shared" si="37"/>
        <v>Diabetes</v>
      </c>
      <c r="F1179" t="s">
        <v>30</v>
      </c>
      <c r="G1179" t="s">
        <v>30</v>
      </c>
      <c r="H1179" t="s">
        <v>30</v>
      </c>
      <c r="I1179">
        <v>2</v>
      </c>
      <c r="J1179" t="s">
        <v>30</v>
      </c>
    </row>
    <row r="1180" spans="1:10" x14ac:dyDescent="0.25">
      <c r="A1180" t="s">
        <v>4856</v>
      </c>
      <c r="B1180">
        <v>24.48</v>
      </c>
      <c r="C1180" t="str">
        <f t="shared" si="36"/>
        <v>Health Weight</v>
      </c>
      <c r="D1180">
        <v>4.37</v>
      </c>
      <c r="E1180" t="str">
        <f t="shared" si="37"/>
        <v>Normal</v>
      </c>
      <c r="F1180" t="s">
        <v>31</v>
      </c>
      <c r="G1180" t="s">
        <v>30</v>
      </c>
      <c r="H1180" t="s">
        <v>30</v>
      </c>
      <c r="I1180">
        <v>2</v>
      </c>
      <c r="J1180" t="s">
        <v>30</v>
      </c>
    </row>
    <row r="1181" spans="1:10" x14ac:dyDescent="0.25">
      <c r="A1181" t="s">
        <v>4857</v>
      </c>
      <c r="B1181">
        <v>22.61</v>
      </c>
      <c r="C1181" t="str">
        <f t="shared" si="36"/>
        <v>Health Weight</v>
      </c>
      <c r="D1181">
        <v>9.6300000000000008</v>
      </c>
      <c r="E1181" t="str">
        <f t="shared" si="37"/>
        <v>Diabetes</v>
      </c>
      <c r="F1181" t="s">
        <v>30</v>
      </c>
      <c r="G1181" t="s">
        <v>30</v>
      </c>
      <c r="H1181" t="s">
        <v>30</v>
      </c>
      <c r="I1181">
        <v>2</v>
      </c>
      <c r="J1181" t="s">
        <v>30</v>
      </c>
    </row>
    <row r="1182" spans="1:10" x14ac:dyDescent="0.25">
      <c r="A1182" t="s">
        <v>4858</v>
      </c>
      <c r="B1182">
        <v>34.299999999999997</v>
      </c>
      <c r="C1182" t="str">
        <f t="shared" si="36"/>
        <v>Obesity</v>
      </c>
      <c r="D1182">
        <v>10.37</v>
      </c>
      <c r="E1182" t="str">
        <f t="shared" si="37"/>
        <v>Diabetes</v>
      </c>
      <c r="F1182" t="s">
        <v>30</v>
      </c>
      <c r="G1182" t="s">
        <v>30</v>
      </c>
      <c r="H1182" t="s">
        <v>30</v>
      </c>
      <c r="I1182">
        <v>0</v>
      </c>
      <c r="J1182" t="s">
        <v>30</v>
      </c>
    </row>
    <row r="1183" spans="1:10" x14ac:dyDescent="0.25">
      <c r="A1183" t="s">
        <v>4859</v>
      </c>
      <c r="B1183">
        <v>46.09</v>
      </c>
      <c r="C1183" t="str">
        <f t="shared" si="36"/>
        <v>Obesity</v>
      </c>
      <c r="D1183">
        <v>5.44</v>
      </c>
      <c r="E1183" t="str">
        <f t="shared" si="37"/>
        <v>Normal</v>
      </c>
      <c r="F1183" t="s">
        <v>30</v>
      </c>
      <c r="G1183" t="s">
        <v>30</v>
      </c>
      <c r="H1183" t="s">
        <v>30</v>
      </c>
      <c r="I1183">
        <v>2</v>
      </c>
      <c r="J1183" t="s">
        <v>30</v>
      </c>
    </row>
    <row r="1184" spans="1:10" x14ac:dyDescent="0.25">
      <c r="A1184" t="s">
        <v>4860</v>
      </c>
      <c r="B1184">
        <v>44.744999999999997</v>
      </c>
      <c r="C1184" t="str">
        <f t="shared" si="36"/>
        <v>Obesity</v>
      </c>
      <c r="D1184">
        <v>5.19</v>
      </c>
      <c r="E1184" t="str">
        <f t="shared" si="37"/>
        <v>Normal</v>
      </c>
      <c r="F1184" t="s">
        <v>30</v>
      </c>
      <c r="G1184" t="s">
        <v>30</v>
      </c>
      <c r="H1184" t="s">
        <v>30</v>
      </c>
      <c r="I1184">
        <v>2</v>
      </c>
      <c r="J1184" t="s">
        <v>30</v>
      </c>
    </row>
    <row r="1185" spans="1:10" x14ac:dyDescent="0.25">
      <c r="A1185" t="s">
        <v>4861</v>
      </c>
      <c r="B1185">
        <v>26.33</v>
      </c>
      <c r="C1185" t="str">
        <f t="shared" si="36"/>
        <v>Over Weight</v>
      </c>
      <c r="D1185">
        <v>11.8</v>
      </c>
      <c r="E1185" t="str">
        <f t="shared" si="37"/>
        <v>Diabetes</v>
      </c>
      <c r="F1185" t="s">
        <v>31</v>
      </c>
      <c r="G1185" t="s">
        <v>30</v>
      </c>
      <c r="H1185" t="s">
        <v>30</v>
      </c>
      <c r="I1185">
        <v>1</v>
      </c>
      <c r="J1185" t="s">
        <v>30</v>
      </c>
    </row>
    <row r="1186" spans="1:10" x14ac:dyDescent="0.25">
      <c r="A1186" t="s">
        <v>4862</v>
      </c>
      <c r="B1186">
        <v>26.6</v>
      </c>
      <c r="C1186" t="str">
        <f t="shared" si="36"/>
        <v>Over Weight</v>
      </c>
      <c r="D1186">
        <v>8.3800000000000008</v>
      </c>
      <c r="E1186" t="str">
        <f t="shared" si="37"/>
        <v>Diabetes</v>
      </c>
      <c r="F1186" t="s">
        <v>30</v>
      </c>
      <c r="G1186" t="s">
        <v>30</v>
      </c>
      <c r="H1186" t="s">
        <v>30</v>
      </c>
      <c r="I1186">
        <v>2</v>
      </c>
      <c r="J1186" t="s">
        <v>30</v>
      </c>
    </row>
    <row r="1187" spans="1:10" x14ac:dyDescent="0.25">
      <c r="A1187" t="s">
        <v>4863</v>
      </c>
      <c r="B1187">
        <v>27.5</v>
      </c>
      <c r="C1187" t="str">
        <f t="shared" si="36"/>
        <v>Over Weight</v>
      </c>
      <c r="D1187">
        <v>7.58</v>
      </c>
      <c r="E1187" t="str">
        <f t="shared" si="37"/>
        <v>Diabetes</v>
      </c>
      <c r="F1187" t="s">
        <v>30</v>
      </c>
      <c r="G1187" t="s">
        <v>30</v>
      </c>
      <c r="H1187" t="s">
        <v>30</v>
      </c>
      <c r="I1187">
        <v>0</v>
      </c>
      <c r="J1187" t="s">
        <v>30</v>
      </c>
    </row>
    <row r="1188" spans="1:10" x14ac:dyDescent="0.25">
      <c r="A1188" t="s">
        <v>4864</v>
      </c>
      <c r="B1188">
        <v>41.55</v>
      </c>
      <c r="C1188" t="str">
        <f t="shared" si="36"/>
        <v>Obesity</v>
      </c>
      <c r="D1188">
        <v>4.6100000000000003</v>
      </c>
      <c r="E1188" t="str">
        <f t="shared" si="37"/>
        <v>Normal</v>
      </c>
      <c r="F1188" t="s">
        <v>30</v>
      </c>
      <c r="G1188" t="s">
        <v>30</v>
      </c>
      <c r="H1188" t="s">
        <v>30</v>
      </c>
      <c r="I1188">
        <v>1</v>
      </c>
      <c r="J1188" t="s">
        <v>30</v>
      </c>
    </row>
    <row r="1189" spans="1:10" x14ac:dyDescent="0.25">
      <c r="A1189" t="s">
        <v>4865</v>
      </c>
      <c r="B1189">
        <v>41.47</v>
      </c>
      <c r="C1189" t="str">
        <f t="shared" si="36"/>
        <v>Obesity</v>
      </c>
      <c r="D1189">
        <v>4.7</v>
      </c>
      <c r="E1189" t="str">
        <f t="shared" si="37"/>
        <v>Normal</v>
      </c>
      <c r="F1189" t="s">
        <v>31</v>
      </c>
      <c r="G1189" t="s">
        <v>30</v>
      </c>
      <c r="H1189" t="s">
        <v>31</v>
      </c>
      <c r="I1189">
        <v>1</v>
      </c>
      <c r="J1189" t="s">
        <v>30</v>
      </c>
    </row>
    <row r="1190" spans="1:10" x14ac:dyDescent="0.25">
      <c r="A1190" t="s">
        <v>4866</v>
      </c>
      <c r="B1190">
        <v>24.795000000000002</v>
      </c>
      <c r="C1190" t="str">
        <f t="shared" si="36"/>
        <v>Health Weight</v>
      </c>
      <c r="D1190">
        <v>6.05</v>
      </c>
      <c r="E1190" t="str">
        <f t="shared" si="37"/>
        <v>Prediabetes</v>
      </c>
      <c r="F1190" t="s">
        <v>31</v>
      </c>
      <c r="G1190" t="s">
        <v>30</v>
      </c>
      <c r="H1190" t="s">
        <v>30</v>
      </c>
      <c r="I1190">
        <v>0</v>
      </c>
      <c r="J1190" t="s">
        <v>30</v>
      </c>
    </row>
    <row r="1191" spans="1:10" x14ac:dyDescent="0.25">
      <c r="A1191" t="s">
        <v>4867</v>
      </c>
      <c r="B1191">
        <v>29.48</v>
      </c>
      <c r="C1191" t="str">
        <f t="shared" si="36"/>
        <v>Over Weight</v>
      </c>
      <c r="D1191">
        <v>5.63</v>
      </c>
      <c r="E1191" t="str">
        <f t="shared" si="37"/>
        <v>Normal</v>
      </c>
      <c r="F1191" t="s">
        <v>31</v>
      </c>
      <c r="G1191" t="s">
        <v>30</v>
      </c>
      <c r="H1191" t="s">
        <v>31</v>
      </c>
      <c r="I1191">
        <v>1</v>
      </c>
      <c r="J1191" t="s">
        <v>30</v>
      </c>
    </row>
    <row r="1192" spans="1:10" x14ac:dyDescent="0.25">
      <c r="A1192" t="s">
        <v>4868</v>
      </c>
      <c r="B1192">
        <v>28.09</v>
      </c>
      <c r="C1192" t="str">
        <f t="shared" si="36"/>
        <v>Over Weight</v>
      </c>
      <c r="D1192">
        <v>6.06</v>
      </c>
      <c r="E1192" t="str">
        <f t="shared" si="37"/>
        <v>Prediabetes</v>
      </c>
      <c r="F1192" t="s">
        <v>30</v>
      </c>
      <c r="G1192" t="s">
        <v>30</v>
      </c>
      <c r="H1192" t="s">
        <v>31</v>
      </c>
      <c r="I1192">
        <v>1</v>
      </c>
      <c r="J1192" t="s">
        <v>30</v>
      </c>
    </row>
    <row r="1193" spans="1:10" x14ac:dyDescent="0.25">
      <c r="A1193" t="s">
        <v>4869</v>
      </c>
      <c r="B1193">
        <v>32.729999999999997</v>
      </c>
      <c r="C1193" t="str">
        <f t="shared" si="36"/>
        <v>Obesity</v>
      </c>
      <c r="D1193">
        <v>5.19</v>
      </c>
      <c r="E1193" t="str">
        <f t="shared" si="37"/>
        <v>Normal</v>
      </c>
      <c r="F1193" t="s">
        <v>30</v>
      </c>
      <c r="G1193" t="s">
        <v>30</v>
      </c>
      <c r="H1193" t="s">
        <v>30</v>
      </c>
      <c r="I1193">
        <v>1</v>
      </c>
      <c r="J1193" t="s">
        <v>30</v>
      </c>
    </row>
    <row r="1194" spans="1:10" x14ac:dyDescent="0.25">
      <c r="A1194" t="s">
        <v>4870</v>
      </c>
      <c r="B1194">
        <v>27.36</v>
      </c>
      <c r="C1194" t="str">
        <f t="shared" si="36"/>
        <v>Over Weight</v>
      </c>
      <c r="D1194">
        <v>8.9600000000000009</v>
      </c>
      <c r="E1194" t="str">
        <f t="shared" si="37"/>
        <v>Diabetes</v>
      </c>
      <c r="F1194" t="s">
        <v>30</v>
      </c>
      <c r="G1194" t="s">
        <v>30</v>
      </c>
      <c r="H1194" t="s">
        <v>30</v>
      </c>
      <c r="I1194">
        <v>0</v>
      </c>
      <c r="J1194" t="s">
        <v>30</v>
      </c>
    </row>
    <row r="1195" spans="1:10" x14ac:dyDescent="0.25">
      <c r="A1195" t="s">
        <v>4871</v>
      </c>
      <c r="B1195">
        <v>27.265000000000001</v>
      </c>
      <c r="C1195" t="str">
        <f t="shared" si="36"/>
        <v>Over Weight</v>
      </c>
      <c r="D1195">
        <v>11.39</v>
      </c>
      <c r="E1195" t="str">
        <f t="shared" si="37"/>
        <v>Diabetes</v>
      </c>
      <c r="F1195" t="s">
        <v>30</v>
      </c>
      <c r="G1195" t="s">
        <v>30</v>
      </c>
      <c r="H1195" t="s">
        <v>30</v>
      </c>
      <c r="I1195">
        <v>0</v>
      </c>
      <c r="J1195" t="s">
        <v>30</v>
      </c>
    </row>
    <row r="1196" spans="1:10" x14ac:dyDescent="0.25">
      <c r="A1196" t="s">
        <v>4872</v>
      </c>
      <c r="B1196">
        <v>48.07</v>
      </c>
      <c r="C1196" t="str">
        <f t="shared" si="36"/>
        <v>Obesity</v>
      </c>
      <c r="D1196">
        <v>4.0599999999999996</v>
      </c>
      <c r="E1196" t="str">
        <f t="shared" si="37"/>
        <v>Normal</v>
      </c>
      <c r="F1196" t="s">
        <v>31</v>
      </c>
      <c r="G1196" t="s">
        <v>30</v>
      </c>
      <c r="H1196" t="s">
        <v>30</v>
      </c>
      <c r="I1196">
        <v>0</v>
      </c>
      <c r="J1196" t="s">
        <v>30</v>
      </c>
    </row>
    <row r="1197" spans="1:10" x14ac:dyDescent="0.25">
      <c r="A1197" t="s">
        <v>4873</v>
      </c>
      <c r="B1197">
        <v>30.8</v>
      </c>
      <c r="C1197" t="str">
        <f t="shared" si="36"/>
        <v>Obesity</v>
      </c>
      <c r="D1197">
        <v>5.23</v>
      </c>
      <c r="E1197" t="str">
        <f t="shared" si="37"/>
        <v>Normal</v>
      </c>
      <c r="F1197" t="s">
        <v>31</v>
      </c>
      <c r="G1197" t="s">
        <v>30</v>
      </c>
      <c r="H1197" t="s">
        <v>30</v>
      </c>
      <c r="I1197">
        <v>0</v>
      </c>
      <c r="J1197" t="s">
        <v>30</v>
      </c>
    </row>
    <row r="1198" spans="1:10" x14ac:dyDescent="0.25">
      <c r="A1198" t="s">
        <v>4874</v>
      </c>
      <c r="B1198">
        <v>32.299999999999997</v>
      </c>
      <c r="C1198" t="str">
        <f t="shared" si="36"/>
        <v>Obesity</v>
      </c>
      <c r="D1198">
        <v>5.05</v>
      </c>
      <c r="E1198" t="str">
        <f t="shared" si="37"/>
        <v>Normal</v>
      </c>
      <c r="F1198" t="s">
        <v>31</v>
      </c>
      <c r="G1198" t="s">
        <v>30</v>
      </c>
      <c r="H1198" t="s">
        <v>30</v>
      </c>
      <c r="I1198">
        <v>0</v>
      </c>
      <c r="J1198" t="s">
        <v>30</v>
      </c>
    </row>
    <row r="1199" spans="1:10" x14ac:dyDescent="0.25">
      <c r="A1199" t="s">
        <v>4875</v>
      </c>
      <c r="B1199">
        <v>39.700000000000003</v>
      </c>
      <c r="C1199" t="str">
        <f t="shared" si="36"/>
        <v>Obesity</v>
      </c>
      <c r="D1199">
        <v>7.34</v>
      </c>
      <c r="E1199" t="str">
        <f t="shared" si="37"/>
        <v>Diabetes</v>
      </c>
      <c r="F1199" t="s">
        <v>30</v>
      </c>
      <c r="G1199" t="s">
        <v>30</v>
      </c>
      <c r="H1199" t="s">
        <v>30</v>
      </c>
      <c r="I1199">
        <v>0</v>
      </c>
      <c r="J1199" t="s">
        <v>30</v>
      </c>
    </row>
    <row r="1200" spans="1:10" x14ac:dyDescent="0.25">
      <c r="A1200" t="s">
        <v>4876</v>
      </c>
      <c r="B1200">
        <v>35.97</v>
      </c>
      <c r="C1200" t="str">
        <f t="shared" si="36"/>
        <v>Obesity</v>
      </c>
      <c r="D1200">
        <v>8.1300000000000008</v>
      </c>
      <c r="E1200" t="str">
        <f t="shared" si="37"/>
        <v>Diabetes</v>
      </c>
      <c r="F1200" t="s">
        <v>30</v>
      </c>
      <c r="G1200" t="s">
        <v>30</v>
      </c>
      <c r="H1200" t="s">
        <v>30</v>
      </c>
      <c r="I1200">
        <v>0</v>
      </c>
      <c r="J1200" t="s">
        <v>30</v>
      </c>
    </row>
    <row r="1201" spans="1:10" x14ac:dyDescent="0.25">
      <c r="A1201" t="s">
        <v>4877</v>
      </c>
      <c r="B1201">
        <v>25.86</v>
      </c>
      <c r="C1201" t="str">
        <f t="shared" si="36"/>
        <v>Over Weight</v>
      </c>
      <c r="D1201">
        <v>6.68</v>
      </c>
      <c r="E1201" t="str">
        <f t="shared" si="37"/>
        <v>Diabetes</v>
      </c>
      <c r="F1201" t="s">
        <v>31</v>
      </c>
      <c r="G1201" t="s">
        <v>30</v>
      </c>
      <c r="H1201" t="s">
        <v>30</v>
      </c>
      <c r="I1201">
        <v>1</v>
      </c>
      <c r="J1201" t="s">
        <v>30</v>
      </c>
    </row>
    <row r="1202" spans="1:10" x14ac:dyDescent="0.25">
      <c r="A1202" t="s">
        <v>4878</v>
      </c>
      <c r="B1202">
        <v>30.03</v>
      </c>
      <c r="C1202" t="str">
        <f t="shared" si="36"/>
        <v>Obesity</v>
      </c>
      <c r="D1202">
        <v>11.51</v>
      </c>
      <c r="E1202" t="str">
        <f t="shared" si="37"/>
        <v>Diabetes</v>
      </c>
      <c r="F1202" t="s">
        <v>30</v>
      </c>
      <c r="G1202" t="s">
        <v>30</v>
      </c>
      <c r="H1202" t="s">
        <v>30</v>
      </c>
      <c r="I1202">
        <v>0</v>
      </c>
      <c r="J1202" t="s">
        <v>30</v>
      </c>
    </row>
    <row r="1203" spans="1:10" x14ac:dyDescent="0.25">
      <c r="A1203" t="s">
        <v>4879</v>
      </c>
      <c r="B1203">
        <v>25.76</v>
      </c>
      <c r="C1203" t="str">
        <f t="shared" si="36"/>
        <v>Over Weight</v>
      </c>
      <c r="D1203">
        <v>6.02</v>
      </c>
      <c r="E1203" t="str">
        <f t="shared" si="37"/>
        <v>Prediabetes</v>
      </c>
      <c r="F1203" t="s">
        <v>31</v>
      </c>
      <c r="G1203" t="s">
        <v>30</v>
      </c>
      <c r="H1203" t="s">
        <v>31</v>
      </c>
      <c r="I1203">
        <v>1</v>
      </c>
      <c r="J1203" t="s">
        <v>30</v>
      </c>
    </row>
    <row r="1204" spans="1:10" x14ac:dyDescent="0.25">
      <c r="A1204" t="s">
        <v>4880</v>
      </c>
      <c r="B1204">
        <v>22.42</v>
      </c>
      <c r="C1204" t="str">
        <f t="shared" si="36"/>
        <v>Health Weight</v>
      </c>
      <c r="D1204">
        <v>7.96</v>
      </c>
      <c r="E1204" t="str">
        <f t="shared" si="37"/>
        <v>Diabetes</v>
      </c>
      <c r="F1204" t="s">
        <v>30</v>
      </c>
      <c r="G1204" t="s">
        <v>30</v>
      </c>
      <c r="H1204" t="s">
        <v>30</v>
      </c>
      <c r="I1204">
        <v>0</v>
      </c>
      <c r="J1204" t="s">
        <v>30</v>
      </c>
    </row>
    <row r="1205" spans="1:10" x14ac:dyDescent="0.25">
      <c r="A1205" t="s">
        <v>4881</v>
      </c>
      <c r="B1205">
        <v>33.18</v>
      </c>
      <c r="C1205" t="str">
        <f t="shared" si="36"/>
        <v>Obesity</v>
      </c>
      <c r="D1205">
        <v>6.01</v>
      </c>
      <c r="E1205" t="str">
        <f t="shared" si="37"/>
        <v>Prediabetes</v>
      </c>
      <c r="F1205" t="s">
        <v>31</v>
      </c>
      <c r="G1205" t="s">
        <v>30</v>
      </c>
      <c r="H1205" t="s">
        <v>30</v>
      </c>
      <c r="I1205">
        <v>1</v>
      </c>
      <c r="J1205" t="s">
        <v>30</v>
      </c>
    </row>
    <row r="1206" spans="1:10" x14ac:dyDescent="0.25">
      <c r="A1206" t="s">
        <v>4882</v>
      </c>
      <c r="B1206">
        <v>43.04</v>
      </c>
      <c r="C1206" t="str">
        <f t="shared" si="36"/>
        <v>Obesity</v>
      </c>
      <c r="D1206">
        <v>5.9</v>
      </c>
      <c r="E1206" t="str">
        <f t="shared" si="37"/>
        <v>Prediabetes</v>
      </c>
      <c r="F1206" t="s">
        <v>31</v>
      </c>
      <c r="G1206" t="s">
        <v>30</v>
      </c>
      <c r="H1206" t="s">
        <v>30</v>
      </c>
      <c r="I1206">
        <v>0</v>
      </c>
      <c r="J1206" t="s">
        <v>30</v>
      </c>
    </row>
    <row r="1207" spans="1:10" x14ac:dyDescent="0.25">
      <c r="A1207" t="s">
        <v>4883</v>
      </c>
      <c r="B1207">
        <v>34.15</v>
      </c>
      <c r="C1207" t="str">
        <f t="shared" si="36"/>
        <v>Obesity</v>
      </c>
      <c r="D1207">
        <v>4.49</v>
      </c>
      <c r="E1207" t="str">
        <f t="shared" si="37"/>
        <v>Normal</v>
      </c>
      <c r="F1207" t="s">
        <v>31</v>
      </c>
      <c r="G1207" t="s">
        <v>30</v>
      </c>
      <c r="H1207" t="s">
        <v>30</v>
      </c>
      <c r="I1207">
        <v>1</v>
      </c>
      <c r="J1207" t="s">
        <v>30</v>
      </c>
    </row>
    <row r="1208" spans="1:10" x14ac:dyDescent="0.25">
      <c r="A1208" t="s">
        <v>4884</v>
      </c>
      <c r="B1208">
        <v>25.78</v>
      </c>
      <c r="C1208" t="str">
        <f t="shared" si="36"/>
        <v>Over Weight</v>
      </c>
      <c r="D1208">
        <v>6.25</v>
      </c>
      <c r="E1208" t="str">
        <f t="shared" si="37"/>
        <v>Prediabetes</v>
      </c>
      <c r="F1208" t="s">
        <v>30</v>
      </c>
      <c r="G1208" t="s">
        <v>30</v>
      </c>
      <c r="H1208" t="s">
        <v>30</v>
      </c>
      <c r="I1208">
        <v>0</v>
      </c>
      <c r="J1208" t="s">
        <v>30</v>
      </c>
    </row>
    <row r="1209" spans="1:10" x14ac:dyDescent="0.25">
      <c r="A1209" t="s">
        <v>4885</v>
      </c>
      <c r="B1209">
        <v>21.02</v>
      </c>
      <c r="C1209" t="str">
        <f t="shared" si="36"/>
        <v>Health Weight</v>
      </c>
      <c r="D1209">
        <v>9.6199999999999992</v>
      </c>
      <c r="E1209" t="str">
        <f t="shared" si="37"/>
        <v>Diabetes</v>
      </c>
      <c r="F1209" t="s">
        <v>31</v>
      </c>
      <c r="G1209" t="s">
        <v>30</v>
      </c>
      <c r="H1209" t="s">
        <v>31</v>
      </c>
      <c r="I1209">
        <v>1</v>
      </c>
      <c r="J1209" t="s">
        <v>30</v>
      </c>
    </row>
    <row r="1210" spans="1:10" x14ac:dyDescent="0.25">
      <c r="A1210" t="s">
        <v>4886</v>
      </c>
      <c r="B1210">
        <v>37.51</v>
      </c>
      <c r="C1210" t="str">
        <f t="shared" si="36"/>
        <v>Obesity</v>
      </c>
      <c r="D1210">
        <v>11.06</v>
      </c>
      <c r="E1210" t="str">
        <f t="shared" si="37"/>
        <v>Diabetes</v>
      </c>
      <c r="F1210" t="s">
        <v>30</v>
      </c>
      <c r="G1210" t="s">
        <v>30</v>
      </c>
      <c r="H1210" t="s">
        <v>30</v>
      </c>
      <c r="I1210">
        <v>2</v>
      </c>
      <c r="J1210" t="s">
        <v>30</v>
      </c>
    </row>
    <row r="1211" spans="1:10" x14ac:dyDescent="0.25">
      <c r="A1211" t="s">
        <v>4887</v>
      </c>
      <c r="B1211">
        <v>25.745000000000001</v>
      </c>
      <c r="C1211" t="str">
        <f t="shared" si="36"/>
        <v>Over Weight</v>
      </c>
      <c r="D1211">
        <v>6.11</v>
      </c>
      <c r="E1211" t="str">
        <f t="shared" si="37"/>
        <v>Prediabetes</v>
      </c>
      <c r="F1211" t="s">
        <v>31</v>
      </c>
      <c r="G1211" t="s">
        <v>30</v>
      </c>
      <c r="H1211" t="s">
        <v>30</v>
      </c>
      <c r="I1211">
        <v>0</v>
      </c>
      <c r="J1211" t="s">
        <v>30</v>
      </c>
    </row>
    <row r="1212" spans="1:10" x14ac:dyDescent="0.25">
      <c r="A1212" t="s">
        <v>4888</v>
      </c>
      <c r="B1212">
        <v>31.35</v>
      </c>
      <c r="C1212" t="str">
        <f t="shared" si="36"/>
        <v>Obesity</v>
      </c>
      <c r="D1212">
        <v>11.49</v>
      </c>
      <c r="E1212" t="str">
        <f t="shared" si="37"/>
        <v>Diabetes</v>
      </c>
      <c r="F1212" t="s">
        <v>30</v>
      </c>
      <c r="G1212" t="s">
        <v>30</v>
      </c>
      <c r="H1212" t="s">
        <v>30</v>
      </c>
      <c r="I1212">
        <v>2</v>
      </c>
      <c r="J1212" t="s">
        <v>30</v>
      </c>
    </row>
    <row r="1213" spans="1:10" x14ac:dyDescent="0.25">
      <c r="A1213" t="s">
        <v>4889</v>
      </c>
      <c r="B1213">
        <v>29.83</v>
      </c>
      <c r="C1213" t="str">
        <f t="shared" si="36"/>
        <v>Over Weight</v>
      </c>
      <c r="D1213">
        <v>8.68</v>
      </c>
      <c r="E1213" t="str">
        <f t="shared" si="37"/>
        <v>Diabetes</v>
      </c>
      <c r="F1213" t="s">
        <v>30</v>
      </c>
      <c r="G1213" t="s">
        <v>30</v>
      </c>
      <c r="H1213" t="s">
        <v>30</v>
      </c>
      <c r="I1213">
        <v>2</v>
      </c>
      <c r="J1213" t="s">
        <v>30</v>
      </c>
    </row>
    <row r="1214" spans="1:10" x14ac:dyDescent="0.25">
      <c r="A1214" t="s">
        <v>4890</v>
      </c>
      <c r="B1214">
        <v>25.49</v>
      </c>
      <c r="C1214" t="str">
        <f t="shared" si="36"/>
        <v>Over Weight</v>
      </c>
      <c r="D1214">
        <v>5.68</v>
      </c>
      <c r="E1214" t="str">
        <f t="shared" si="37"/>
        <v>Normal</v>
      </c>
      <c r="F1214" t="s">
        <v>31</v>
      </c>
      <c r="G1214" t="s">
        <v>30</v>
      </c>
      <c r="H1214" t="s">
        <v>31</v>
      </c>
      <c r="I1214">
        <v>1</v>
      </c>
      <c r="J1214" t="s">
        <v>30</v>
      </c>
    </row>
    <row r="1215" spans="1:10" x14ac:dyDescent="0.25">
      <c r="A1215" t="s">
        <v>4891</v>
      </c>
      <c r="B1215">
        <v>34.1</v>
      </c>
      <c r="C1215" t="str">
        <f t="shared" si="36"/>
        <v>Obesity</v>
      </c>
      <c r="D1215">
        <v>8.4499999999999993</v>
      </c>
      <c r="E1215" t="str">
        <f t="shared" si="37"/>
        <v>Diabetes</v>
      </c>
      <c r="F1215" t="s">
        <v>30</v>
      </c>
      <c r="G1215" t="s">
        <v>30</v>
      </c>
      <c r="H1215" t="s">
        <v>30</v>
      </c>
      <c r="I1215">
        <v>0</v>
      </c>
      <c r="J1215" t="s">
        <v>30</v>
      </c>
    </row>
    <row r="1216" spans="1:10" x14ac:dyDescent="0.25">
      <c r="A1216" t="s">
        <v>4892</v>
      </c>
      <c r="B1216">
        <v>25.84</v>
      </c>
      <c r="C1216" t="str">
        <f t="shared" si="36"/>
        <v>Over Weight</v>
      </c>
      <c r="D1216">
        <v>8.51</v>
      </c>
      <c r="E1216" t="str">
        <f t="shared" si="37"/>
        <v>Diabetes</v>
      </c>
      <c r="F1216" t="s">
        <v>30</v>
      </c>
      <c r="G1216" t="s">
        <v>30</v>
      </c>
      <c r="H1216" t="s">
        <v>30</v>
      </c>
      <c r="I1216">
        <v>2</v>
      </c>
      <c r="J1216" t="s">
        <v>30</v>
      </c>
    </row>
    <row r="1217" spans="1:10" x14ac:dyDescent="0.25">
      <c r="A1217" t="s">
        <v>4893</v>
      </c>
      <c r="B1217">
        <v>20.6</v>
      </c>
      <c r="C1217" t="str">
        <f t="shared" si="36"/>
        <v>Health Weight</v>
      </c>
      <c r="D1217">
        <v>7.62</v>
      </c>
      <c r="E1217" t="str">
        <f t="shared" si="37"/>
        <v>Diabetes</v>
      </c>
      <c r="F1217" t="s">
        <v>30</v>
      </c>
      <c r="G1217" t="s">
        <v>30</v>
      </c>
      <c r="H1217" t="s">
        <v>30</v>
      </c>
      <c r="I1217">
        <v>0</v>
      </c>
      <c r="J1217" t="s">
        <v>30</v>
      </c>
    </row>
    <row r="1218" spans="1:10" x14ac:dyDescent="0.25">
      <c r="A1218" t="s">
        <v>4894</v>
      </c>
      <c r="B1218">
        <v>28.88</v>
      </c>
      <c r="C1218" t="str">
        <f t="shared" ref="C1218:C1281" si="38">IF(B1218&lt;18.5, "Under Weight",IF(B1218&lt;24.9, "Health Weight", IF(B1218&lt;29.9, "Over Weight", "Obesity")))</f>
        <v>Over Weight</v>
      </c>
      <c r="D1218">
        <v>10.18</v>
      </c>
      <c r="E1218" t="str">
        <f t="shared" ref="E1218:E1281" si="39">IF(D1218&lt;5.7,"Normal",IF(D1218&lt;6.4,"Prediabetes","Diabetes"))</f>
        <v>Diabetes</v>
      </c>
      <c r="F1218" t="s">
        <v>30</v>
      </c>
      <c r="G1218" t="s">
        <v>30</v>
      </c>
      <c r="H1218" t="s">
        <v>30</v>
      </c>
      <c r="I1218">
        <v>0</v>
      </c>
      <c r="J1218" t="s">
        <v>30</v>
      </c>
    </row>
    <row r="1219" spans="1:10" x14ac:dyDescent="0.25">
      <c r="A1219" t="s">
        <v>4895</v>
      </c>
      <c r="B1219">
        <v>28.24</v>
      </c>
      <c r="C1219" t="str">
        <f t="shared" si="38"/>
        <v>Over Weight</v>
      </c>
      <c r="D1219">
        <v>5.36</v>
      </c>
      <c r="E1219" t="str">
        <f t="shared" si="39"/>
        <v>Normal</v>
      </c>
      <c r="F1219" t="s">
        <v>30</v>
      </c>
      <c r="G1219" t="s">
        <v>30</v>
      </c>
      <c r="H1219" t="s">
        <v>30</v>
      </c>
      <c r="I1219">
        <v>0</v>
      </c>
      <c r="J1219" t="s">
        <v>30</v>
      </c>
    </row>
    <row r="1220" spans="1:10" x14ac:dyDescent="0.25">
      <c r="A1220" t="s">
        <v>4896</v>
      </c>
      <c r="B1220">
        <v>25.46</v>
      </c>
      <c r="C1220" t="str">
        <f t="shared" si="38"/>
        <v>Over Weight</v>
      </c>
      <c r="D1220">
        <v>11.78</v>
      </c>
      <c r="E1220" t="str">
        <f t="shared" si="39"/>
        <v>Diabetes</v>
      </c>
      <c r="F1220" t="s">
        <v>31</v>
      </c>
      <c r="G1220" t="s">
        <v>30</v>
      </c>
      <c r="H1220" t="s">
        <v>30</v>
      </c>
      <c r="I1220">
        <v>1</v>
      </c>
      <c r="J1220" t="s">
        <v>30</v>
      </c>
    </row>
    <row r="1221" spans="1:10" x14ac:dyDescent="0.25">
      <c r="A1221" t="s">
        <v>4897</v>
      </c>
      <c r="B1221">
        <v>29.64</v>
      </c>
      <c r="C1221" t="str">
        <f t="shared" si="38"/>
        <v>Over Weight</v>
      </c>
      <c r="D1221">
        <v>10.82</v>
      </c>
      <c r="E1221" t="str">
        <f t="shared" si="39"/>
        <v>Diabetes</v>
      </c>
      <c r="F1221" t="s">
        <v>31</v>
      </c>
      <c r="G1221" t="s">
        <v>30</v>
      </c>
      <c r="H1221" t="s">
        <v>30</v>
      </c>
      <c r="I1221">
        <v>0</v>
      </c>
      <c r="J1221" t="s">
        <v>30</v>
      </c>
    </row>
    <row r="1222" spans="1:10" x14ac:dyDescent="0.25">
      <c r="A1222" t="s">
        <v>4898</v>
      </c>
      <c r="B1222">
        <v>31.27</v>
      </c>
      <c r="C1222" t="str">
        <f t="shared" si="38"/>
        <v>Obesity</v>
      </c>
      <c r="D1222">
        <v>7.73</v>
      </c>
      <c r="E1222" t="str">
        <f t="shared" si="39"/>
        <v>Diabetes</v>
      </c>
      <c r="F1222" t="s">
        <v>31</v>
      </c>
      <c r="G1222" t="s">
        <v>30</v>
      </c>
      <c r="H1222" t="s">
        <v>30</v>
      </c>
      <c r="I1222">
        <v>1</v>
      </c>
      <c r="J1222" t="s">
        <v>30</v>
      </c>
    </row>
    <row r="1223" spans="1:10" x14ac:dyDescent="0.25">
      <c r="A1223" t="s">
        <v>4899</v>
      </c>
      <c r="B1223">
        <v>19.95</v>
      </c>
      <c r="C1223" t="str">
        <f t="shared" si="38"/>
        <v>Health Weight</v>
      </c>
      <c r="D1223">
        <v>6.24</v>
      </c>
      <c r="E1223" t="str">
        <f t="shared" si="39"/>
        <v>Prediabetes</v>
      </c>
      <c r="F1223" t="s">
        <v>31</v>
      </c>
      <c r="G1223" t="s">
        <v>30</v>
      </c>
      <c r="H1223" t="s">
        <v>30</v>
      </c>
      <c r="I1223">
        <v>0</v>
      </c>
      <c r="J1223" t="s">
        <v>30</v>
      </c>
    </row>
    <row r="1224" spans="1:10" x14ac:dyDescent="0.25">
      <c r="A1224" t="s">
        <v>4900</v>
      </c>
      <c r="B1224">
        <v>21.3</v>
      </c>
      <c r="C1224" t="str">
        <f t="shared" si="38"/>
        <v>Health Weight</v>
      </c>
      <c r="D1224">
        <v>10.42</v>
      </c>
      <c r="E1224" t="str">
        <f t="shared" si="39"/>
        <v>Diabetes</v>
      </c>
      <c r="F1224" t="s">
        <v>30</v>
      </c>
      <c r="G1224" t="s">
        <v>30</v>
      </c>
      <c r="H1224" t="s">
        <v>30</v>
      </c>
      <c r="I1224">
        <v>2</v>
      </c>
      <c r="J1224" t="s">
        <v>30</v>
      </c>
    </row>
    <row r="1225" spans="1:10" x14ac:dyDescent="0.25">
      <c r="A1225" t="s">
        <v>4901</v>
      </c>
      <c r="B1225">
        <v>31.635000000000002</v>
      </c>
      <c r="C1225" t="str">
        <f t="shared" si="38"/>
        <v>Obesity</v>
      </c>
      <c r="D1225">
        <v>11.11</v>
      </c>
      <c r="E1225" t="str">
        <f t="shared" si="39"/>
        <v>Diabetes</v>
      </c>
      <c r="F1225" t="s">
        <v>30</v>
      </c>
      <c r="G1225" t="s">
        <v>30</v>
      </c>
      <c r="H1225" t="s">
        <v>30</v>
      </c>
      <c r="I1225">
        <v>0</v>
      </c>
      <c r="J1225" t="s">
        <v>30</v>
      </c>
    </row>
    <row r="1226" spans="1:10" x14ac:dyDescent="0.25">
      <c r="A1226" t="s">
        <v>4902</v>
      </c>
      <c r="B1226">
        <v>23.9</v>
      </c>
      <c r="C1226" t="str">
        <f t="shared" si="38"/>
        <v>Health Weight</v>
      </c>
      <c r="D1226">
        <v>7.67</v>
      </c>
      <c r="E1226" t="str">
        <f t="shared" si="39"/>
        <v>Diabetes</v>
      </c>
      <c r="F1226" t="s">
        <v>31</v>
      </c>
      <c r="G1226" t="s">
        <v>30</v>
      </c>
      <c r="H1226" t="s">
        <v>30</v>
      </c>
      <c r="I1226">
        <v>2</v>
      </c>
      <c r="J1226" t="s">
        <v>30</v>
      </c>
    </row>
    <row r="1227" spans="1:10" x14ac:dyDescent="0.25">
      <c r="A1227" t="s">
        <v>4903</v>
      </c>
      <c r="B1227">
        <v>34.15</v>
      </c>
      <c r="C1227" t="str">
        <f t="shared" si="38"/>
        <v>Obesity</v>
      </c>
      <c r="D1227">
        <v>6.15</v>
      </c>
      <c r="E1227" t="str">
        <f t="shared" si="39"/>
        <v>Prediabetes</v>
      </c>
      <c r="F1227" t="s">
        <v>30</v>
      </c>
      <c r="G1227" t="s">
        <v>30</v>
      </c>
      <c r="H1227" t="s">
        <v>30</v>
      </c>
      <c r="I1227">
        <v>0</v>
      </c>
      <c r="J1227" t="s">
        <v>30</v>
      </c>
    </row>
    <row r="1228" spans="1:10" x14ac:dyDescent="0.25">
      <c r="A1228" t="s">
        <v>4904</v>
      </c>
      <c r="B1228">
        <v>28.71</v>
      </c>
      <c r="C1228" t="str">
        <f t="shared" si="38"/>
        <v>Over Weight</v>
      </c>
      <c r="D1228">
        <v>5.71</v>
      </c>
      <c r="E1228" t="str">
        <f t="shared" si="39"/>
        <v>Prediabetes</v>
      </c>
      <c r="F1228" t="s">
        <v>30</v>
      </c>
      <c r="G1228" t="s">
        <v>30</v>
      </c>
      <c r="H1228" t="s">
        <v>30</v>
      </c>
      <c r="I1228">
        <v>0</v>
      </c>
      <c r="J1228" t="s">
        <v>30</v>
      </c>
    </row>
    <row r="1229" spans="1:10" x14ac:dyDescent="0.25">
      <c r="A1229" t="s">
        <v>4905</v>
      </c>
      <c r="B1229">
        <v>36.700000000000003</v>
      </c>
      <c r="C1229" t="str">
        <f t="shared" si="38"/>
        <v>Obesity</v>
      </c>
      <c r="D1229">
        <v>8.6999999999999993</v>
      </c>
      <c r="E1229" t="str">
        <f t="shared" si="39"/>
        <v>Diabetes</v>
      </c>
      <c r="F1229" t="s">
        <v>31</v>
      </c>
      <c r="G1229" t="s">
        <v>30</v>
      </c>
      <c r="H1229" t="s">
        <v>30</v>
      </c>
      <c r="I1229">
        <v>2</v>
      </c>
      <c r="J1229" t="s">
        <v>30</v>
      </c>
    </row>
    <row r="1230" spans="1:10" x14ac:dyDescent="0.25">
      <c r="A1230" t="s">
        <v>4906</v>
      </c>
      <c r="B1230">
        <v>34.1</v>
      </c>
      <c r="C1230" t="str">
        <f t="shared" si="38"/>
        <v>Obesity</v>
      </c>
      <c r="D1230">
        <v>9.0399999999999991</v>
      </c>
      <c r="E1230" t="str">
        <f t="shared" si="39"/>
        <v>Diabetes</v>
      </c>
      <c r="F1230" t="s">
        <v>31</v>
      </c>
      <c r="G1230" t="s">
        <v>30</v>
      </c>
      <c r="H1230" t="s">
        <v>30</v>
      </c>
      <c r="I1230">
        <v>2</v>
      </c>
      <c r="J1230" t="s">
        <v>30</v>
      </c>
    </row>
    <row r="1231" spans="1:10" x14ac:dyDescent="0.25">
      <c r="A1231" t="s">
        <v>4907</v>
      </c>
      <c r="B1231">
        <v>25.7</v>
      </c>
      <c r="C1231" t="str">
        <f t="shared" si="38"/>
        <v>Over Weight</v>
      </c>
      <c r="D1231">
        <v>5.61</v>
      </c>
      <c r="E1231" t="str">
        <f t="shared" si="39"/>
        <v>Normal</v>
      </c>
      <c r="F1231" t="s">
        <v>30</v>
      </c>
      <c r="G1231" t="s">
        <v>30</v>
      </c>
      <c r="H1231" t="s">
        <v>30</v>
      </c>
      <c r="I1231">
        <v>0</v>
      </c>
      <c r="J1231" t="s">
        <v>30</v>
      </c>
    </row>
    <row r="1232" spans="1:10" x14ac:dyDescent="0.25">
      <c r="A1232" t="s">
        <v>4908</v>
      </c>
      <c r="B1232">
        <v>21.68</v>
      </c>
      <c r="C1232" t="str">
        <f t="shared" si="38"/>
        <v>Health Weight</v>
      </c>
      <c r="D1232">
        <v>8.1199999999999992</v>
      </c>
      <c r="E1232" t="str">
        <f t="shared" si="39"/>
        <v>Diabetes</v>
      </c>
      <c r="F1232" t="s">
        <v>30</v>
      </c>
      <c r="G1232" t="s">
        <v>30</v>
      </c>
      <c r="H1232" t="s">
        <v>30</v>
      </c>
      <c r="I1232">
        <v>0</v>
      </c>
      <c r="J1232" t="s">
        <v>30</v>
      </c>
    </row>
    <row r="1233" spans="1:10" x14ac:dyDescent="0.25">
      <c r="A1233" t="s">
        <v>4909</v>
      </c>
      <c r="B1233">
        <v>25.175000000000001</v>
      </c>
      <c r="C1233" t="str">
        <f t="shared" si="38"/>
        <v>Over Weight</v>
      </c>
      <c r="D1233">
        <v>4.74</v>
      </c>
      <c r="E1233" t="str">
        <f t="shared" si="39"/>
        <v>Normal</v>
      </c>
      <c r="F1233" t="s">
        <v>30</v>
      </c>
      <c r="G1233" t="s">
        <v>30</v>
      </c>
      <c r="H1233" t="s">
        <v>30</v>
      </c>
      <c r="I1233">
        <v>0</v>
      </c>
      <c r="J1233" t="s">
        <v>30</v>
      </c>
    </row>
    <row r="1234" spans="1:10" x14ac:dyDescent="0.25">
      <c r="A1234" t="s">
        <v>4910</v>
      </c>
      <c r="B1234">
        <v>44.77</v>
      </c>
      <c r="C1234" t="str">
        <f t="shared" si="38"/>
        <v>Obesity</v>
      </c>
      <c r="D1234">
        <v>4.0599999999999996</v>
      </c>
      <c r="E1234" t="str">
        <f t="shared" si="39"/>
        <v>Normal</v>
      </c>
      <c r="F1234" t="s">
        <v>30</v>
      </c>
      <c r="G1234" t="s">
        <v>30</v>
      </c>
      <c r="H1234" t="s">
        <v>30</v>
      </c>
      <c r="I1234">
        <v>2</v>
      </c>
      <c r="J1234" t="s">
        <v>30</v>
      </c>
    </row>
    <row r="1235" spans="1:10" x14ac:dyDescent="0.25">
      <c r="A1235" t="s">
        <v>4911</v>
      </c>
      <c r="B1235">
        <v>37.07</v>
      </c>
      <c r="C1235" t="str">
        <f t="shared" si="38"/>
        <v>Obesity</v>
      </c>
      <c r="D1235">
        <v>5.69</v>
      </c>
      <c r="E1235" t="str">
        <f t="shared" si="39"/>
        <v>Normal</v>
      </c>
      <c r="F1235" t="s">
        <v>30</v>
      </c>
      <c r="G1235" t="s">
        <v>30</v>
      </c>
      <c r="H1235" t="s">
        <v>30</v>
      </c>
      <c r="I1235">
        <v>2</v>
      </c>
      <c r="J1235" t="s">
        <v>30</v>
      </c>
    </row>
    <row r="1236" spans="1:10" x14ac:dyDescent="0.25">
      <c r="A1236" t="s">
        <v>4912</v>
      </c>
      <c r="B1236">
        <v>39.799999999999997</v>
      </c>
      <c r="C1236" t="str">
        <f t="shared" si="38"/>
        <v>Obesity</v>
      </c>
      <c r="D1236">
        <v>5.66</v>
      </c>
      <c r="E1236" t="str">
        <f t="shared" si="39"/>
        <v>Normal</v>
      </c>
      <c r="F1236" t="s">
        <v>30</v>
      </c>
      <c r="G1236" t="s">
        <v>30</v>
      </c>
      <c r="H1236" t="s">
        <v>31</v>
      </c>
      <c r="I1236">
        <v>1</v>
      </c>
      <c r="J1236" t="s">
        <v>30</v>
      </c>
    </row>
    <row r="1237" spans="1:10" x14ac:dyDescent="0.25">
      <c r="A1237" t="s">
        <v>4913</v>
      </c>
      <c r="B1237">
        <v>26.36</v>
      </c>
      <c r="C1237" t="str">
        <f t="shared" si="38"/>
        <v>Over Weight</v>
      </c>
      <c r="D1237">
        <v>4.32</v>
      </c>
      <c r="E1237" t="str">
        <f t="shared" si="39"/>
        <v>Normal</v>
      </c>
      <c r="F1237" t="s">
        <v>30</v>
      </c>
      <c r="G1237" t="s">
        <v>30</v>
      </c>
      <c r="H1237" t="s">
        <v>31</v>
      </c>
      <c r="I1237">
        <v>1</v>
      </c>
      <c r="J1237" t="s">
        <v>30</v>
      </c>
    </row>
    <row r="1238" spans="1:10" x14ac:dyDescent="0.25">
      <c r="A1238" t="s">
        <v>4914</v>
      </c>
      <c r="B1238">
        <v>29.925000000000001</v>
      </c>
      <c r="C1238" t="str">
        <f t="shared" si="38"/>
        <v>Obesity</v>
      </c>
      <c r="D1238">
        <v>8.2899999999999991</v>
      </c>
      <c r="E1238" t="str">
        <f t="shared" si="39"/>
        <v>Diabetes</v>
      </c>
      <c r="F1238" t="s">
        <v>30</v>
      </c>
      <c r="G1238" t="s">
        <v>30</v>
      </c>
      <c r="H1238" t="s">
        <v>30</v>
      </c>
      <c r="I1238">
        <v>2</v>
      </c>
      <c r="J1238" t="s">
        <v>30</v>
      </c>
    </row>
    <row r="1239" spans="1:10" x14ac:dyDescent="0.25">
      <c r="A1239" t="s">
        <v>4915</v>
      </c>
      <c r="B1239">
        <v>37.29</v>
      </c>
      <c r="C1239" t="str">
        <f t="shared" si="38"/>
        <v>Obesity</v>
      </c>
      <c r="D1239">
        <v>10.46</v>
      </c>
      <c r="E1239" t="str">
        <f t="shared" si="39"/>
        <v>Diabetes</v>
      </c>
      <c r="F1239" t="s">
        <v>30</v>
      </c>
      <c r="G1239" t="s">
        <v>30</v>
      </c>
      <c r="H1239" t="s">
        <v>30</v>
      </c>
      <c r="I1239">
        <v>0</v>
      </c>
      <c r="J1239" t="s">
        <v>30</v>
      </c>
    </row>
    <row r="1240" spans="1:10" x14ac:dyDescent="0.25">
      <c r="A1240" t="s">
        <v>4916</v>
      </c>
      <c r="B1240">
        <v>30.2</v>
      </c>
      <c r="C1240" t="str">
        <f t="shared" si="38"/>
        <v>Obesity</v>
      </c>
      <c r="D1240">
        <v>11.96</v>
      </c>
      <c r="E1240" t="str">
        <f t="shared" si="39"/>
        <v>Diabetes</v>
      </c>
      <c r="F1240" t="s">
        <v>30</v>
      </c>
      <c r="G1240" t="s">
        <v>30</v>
      </c>
      <c r="H1240" t="s">
        <v>30</v>
      </c>
      <c r="I1240">
        <v>0</v>
      </c>
      <c r="J1240" t="s">
        <v>30</v>
      </c>
    </row>
    <row r="1241" spans="1:10" x14ac:dyDescent="0.25">
      <c r="A1241" t="s">
        <v>4917</v>
      </c>
      <c r="B1241">
        <v>24.225000000000001</v>
      </c>
      <c r="C1241" t="str">
        <f t="shared" si="38"/>
        <v>Health Weight</v>
      </c>
      <c r="D1241">
        <v>4.25</v>
      </c>
      <c r="E1241" t="str">
        <f t="shared" si="39"/>
        <v>Normal</v>
      </c>
      <c r="F1241" t="s">
        <v>31</v>
      </c>
      <c r="G1241" t="s">
        <v>30</v>
      </c>
      <c r="H1241" t="s">
        <v>31</v>
      </c>
      <c r="I1241">
        <v>1</v>
      </c>
      <c r="J1241" t="s">
        <v>30</v>
      </c>
    </row>
    <row r="1242" spans="1:10" x14ac:dyDescent="0.25">
      <c r="A1242" t="s">
        <v>4918</v>
      </c>
      <c r="B1242">
        <v>31.445</v>
      </c>
      <c r="C1242" t="str">
        <f t="shared" si="38"/>
        <v>Obesity</v>
      </c>
      <c r="D1242">
        <v>8.33</v>
      </c>
      <c r="E1242" t="str">
        <f t="shared" si="39"/>
        <v>Diabetes</v>
      </c>
      <c r="F1242" t="s">
        <v>30</v>
      </c>
      <c r="G1242" t="s">
        <v>30</v>
      </c>
      <c r="H1242" t="s">
        <v>30</v>
      </c>
      <c r="I1242">
        <v>0</v>
      </c>
      <c r="J1242" t="s">
        <v>30</v>
      </c>
    </row>
    <row r="1243" spans="1:10" x14ac:dyDescent="0.25">
      <c r="A1243" t="s">
        <v>4919</v>
      </c>
      <c r="B1243">
        <v>38.880000000000003</v>
      </c>
      <c r="C1243" t="str">
        <f t="shared" si="38"/>
        <v>Obesity</v>
      </c>
      <c r="D1243">
        <v>4.29</v>
      </c>
      <c r="E1243" t="str">
        <f t="shared" si="39"/>
        <v>Normal</v>
      </c>
      <c r="F1243" t="s">
        <v>30</v>
      </c>
      <c r="G1243" t="s">
        <v>30</v>
      </c>
      <c r="H1243" t="s">
        <v>30</v>
      </c>
      <c r="I1243">
        <v>1</v>
      </c>
      <c r="J1243" t="s">
        <v>30</v>
      </c>
    </row>
    <row r="1244" spans="1:10" x14ac:dyDescent="0.25">
      <c r="A1244" t="s">
        <v>4920</v>
      </c>
      <c r="B1244">
        <v>43.89</v>
      </c>
      <c r="C1244" t="str">
        <f t="shared" si="38"/>
        <v>Obesity</v>
      </c>
      <c r="D1244">
        <v>6.32</v>
      </c>
      <c r="E1244" t="str">
        <f t="shared" si="39"/>
        <v>Prediabetes</v>
      </c>
      <c r="F1244" t="s">
        <v>31</v>
      </c>
      <c r="G1244" t="s">
        <v>30</v>
      </c>
      <c r="H1244" t="s">
        <v>30</v>
      </c>
      <c r="I1244">
        <v>0</v>
      </c>
      <c r="J1244" t="s">
        <v>30</v>
      </c>
    </row>
    <row r="1245" spans="1:10" x14ac:dyDescent="0.25">
      <c r="A1245" t="s">
        <v>4921</v>
      </c>
      <c r="B1245">
        <v>25.6</v>
      </c>
      <c r="C1245" t="str">
        <f t="shared" si="38"/>
        <v>Over Weight</v>
      </c>
      <c r="D1245">
        <v>5.65</v>
      </c>
      <c r="E1245" t="str">
        <f t="shared" si="39"/>
        <v>Normal</v>
      </c>
      <c r="F1245" t="s">
        <v>30</v>
      </c>
      <c r="G1245" t="s">
        <v>30</v>
      </c>
      <c r="H1245" t="s">
        <v>30</v>
      </c>
      <c r="I1245">
        <v>2</v>
      </c>
      <c r="J1245" t="s">
        <v>30</v>
      </c>
    </row>
    <row r="1246" spans="1:10" x14ac:dyDescent="0.25">
      <c r="A1246" t="s">
        <v>4922</v>
      </c>
      <c r="B1246">
        <v>29.545000000000002</v>
      </c>
      <c r="C1246" t="str">
        <f t="shared" si="38"/>
        <v>Over Weight</v>
      </c>
      <c r="D1246">
        <v>8.41</v>
      </c>
      <c r="E1246" t="str">
        <f t="shared" si="39"/>
        <v>Diabetes</v>
      </c>
      <c r="F1246" t="s">
        <v>31</v>
      </c>
      <c r="G1246" t="s">
        <v>30</v>
      </c>
      <c r="H1246" t="s">
        <v>30</v>
      </c>
      <c r="I1246">
        <v>1</v>
      </c>
      <c r="J1246" t="s">
        <v>30</v>
      </c>
    </row>
    <row r="1247" spans="1:10" x14ac:dyDescent="0.25">
      <c r="A1247" t="s">
        <v>4923</v>
      </c>
      <c r="B1247">
        <v>23.25</v>
      </c>
      <c r="C1247" t="str">
        <f t="shared" si="38"/>
        <v>Health Weight</v>
      </c>
      <c r="D1247">
        <v>11.96</v>
      </c>
      <c r="E1247" t="str">
        <f t="shared" si="39"/>
        <v>Diabetes</v>
      </c>
      <c r="F1247" t="s">
        <v>31</v>
      </c>
      <c r="G1247" t="s">
        <v>30</v>
      </c>
      <c r="H1247" t="s">
        <v>30</v>
      </c>
      <c r="I1247">
        <v>0</v>
      </c>
      <c r="J1247" t="s">
        <v>30</v>
      </c>
    </row>
    <row r="1248" spans="1:10" x14ac:dyDescent="0.25">
      <c r="A1248" t="s">
        <v>4924</v>
      </c>
      <c r="B1248">
        <v>43.95</v>
      </c>
      <c r="C1248" t="str">
        <f t="shared" si="38"/>
        <v>Obesity</v>
      </c>
      <c r="D1248">
        <v>5.17</v>
      </c>
      <c r="E1248" t="str">
        <f t="shared" si="39"/>
        <v>Normal</v>
      </c>
      <c r="F1248" t="s">
        <v>31</v>
      </c>
      <c r="G1248" t="s">
        <v>30</v>
      </c>
      <c r="H1248" t="s">
        <v>31</v>
      </c>
      <c r="I1248">
        <v>1</v>
      </c>
      <c r="J1248" t="s">
        <v>30</v>
      </c>
    </row>
    <row r="1249" spans="1:10" x14ac:dyDescent="0.25">
      <c r="A1249" t="s">
        <v>4925</v>
      </c>
      <c r="B1249">
        <v>21.85</v>
      </c>
      <c r="C1249" t="str">
        <f t="shared" si="38"/>
        <v>Health Weight</v>
      </c>
      <c r="D1249">
        <v>8.76</v>
      </c>
      <c r="E1249" t="str">
        <f t="shared" si="39"/>
        <v>Diabetes</v>
      </c>
      <c r="F1249" t="s">
        <v>30</v>
      </c>
      <c r="G1249" t="s">
        <v>30</v>
      </c>
      <c r="H1249" t="s">
        <v>30</v>
      </c>
      <c r="I1249">
        <v>0</v>
      </c>
      <c r="J1249" t="s">
        <v>30</v>
      </c>
    </row>
    <row r="1250" spans="1:10" x14ac:dyDescent="0.25">
      <c r="A1250" t="s">
        <v>4926</v>
      </c>
      <c r="B1250">
        <v>25.73</v>
      </c>
      <c r="C1250" t="str">
        <f t="shared" si="38"/>
        <v>Over Weight</v>
      </c>
      <c r="D1250">
        <v>7.99</v>
      </c>
      <c r="E1250" t="str">
        <f t="shared" si="39"/>
        <v>Diabetes</v>
      </c>
      <c r="F1250" t="s">
        <v>30</v>
      </c>
      <c r="G1250" t="s">
        <v>30</v>
      </c>
      <c r="H1250" t="s">
        <v>30</v>
      </c>
      <c r="I1250">
        <v>2</v>
      </c>
      <c r="J1250" t="s">
        <v>30</v>
      </c>
    </row>
    <row r="1251" spans="1:10" x14ac:dyDescent="0.25">
      <c r="A1251" t="s">
        <v>4927</v>
      </c>
      <c r="B1251">
        <v>32.229999999999997</v>
      </c>
      <c r="C1251" t="str">
        <f t="shared" si="38"/>
        <v>Obesity</v>
      </c>
      <c r="D1251">
        <v>8.59</v>
      </c>
      <c r="E1251" t="str">
        <f t="shared" si="39"/>
        <v>Diabetes</v>
      </c>
      <c r="F1251" t="s">
        <v>30</v>
      </c>
      <c r="G1251" t="s">
        <v>30</v>
      </c>
      <c r="H1251" t="s">
        <v>30</v>
      </c>
      <c r="I1251">
        <v>0</v>
      </c>
      <c r="J1251" t="s">
        <v>30</v>
      </c>
    </row>
    <row r="1252" spans="1:10" x14ac:dyDescent="0.25">
      <c r="A1252" t="s">
        <v>4928</v>
      </c>
      <c r="B1252">
        <v>32.204999999999998</v>
      </c>
      <c r="C1252" t="str">
        <f t="shared" si="38"/>
        <v>Obesity</v>
      </c>
      <c r="D1252">
        <v>6.14</v>
      </c>
      <c r="E1252" t="str">
        <f t="shared" si="39"/>
        <v>Prediabetes</v>
      </c>
      <c r="F1252" t="s">
        <v>30</v>
      </c>
      <c r="G1252" t="s">
        <v>30</v>
      </c>
      <c r="H1252" t="s">
        <v>30</v>
      </c>
      <c r="I1252">
        <v>2</v>
      </c>
      <c r="J1252" t="s">
        <v>30</v>
      </c>
    </row>
    <row r="1253" spans="1:10" x14ac:dyDescent="0.25">
      <c r="A1253" t="s">
        <v>4929</v>
      </c>
      <c r="B1253">
        <v>26.41</v>
      </c>
      <c r="C1253" t="str">
        <f t="shared" si="38"/>
        <v>Over Weight</v>
      </c>
      <c r="D1253">
        <v>4.08</v>
      </c>
      <c r="E1253" t="str">
        <f t="shared" si="39"/>
        <v>Normal</v>
      </c>
      <c r="F1253" t="s">
        <v>30</v>
      </c>
      <c r="G1253" t="s">
        <v>30</v>
      </c>
      <c r="H1253" t="s">
        <v>30</v>
      </c>
      <c r="I1253">
        <v>2</v>
      </c>
      <c r="J1253" t="s">
        <v>30</v>
      </c>
    </row>
    <row r="1254" spans="1:10" x14ac:dyDescent="0.25">
      <c r="A1254" t="s">
        <v>4930</v>
      </c>
      <c r="B1254">
        <v>30.2</v>
      </c>
      <c r="C1254" t="str">
        <f t="shared" si="38"/>
        <v>Obesity</v>
      </c>
      <c r="D1254">
        <v>6.25</v>
      </c>
      <c r="E1254" t="str">
        <f t="shared" si="39"/>
        <v>Prediabetes</v>
      </c>
      <c r="F1254" t="s">
        <v>31</v>
      </c>
      <c r="G1254" t="s">
        <v>30</v>
      </c>
      <c r="H1254" t="s">
        <v>30</v>
      </c>
      <c r="I1254">
        <v>0</v>
      </c>
      <c r="J1254" t="s">
        <v>30</v>
      </c>
    </row>
    <row r="1255" spans="1:10" x14ac:dyDescent="0.25">
      <c r="A1255" t="s">
        <v>4931</v>
      </c>
      <c r="B1255">
        <v>31.26</v>
      </c>
      <c r="C1255" t="str">
        <f t="shared" si="38"/>
        <v>Obesity</v>
      </c>
      <c r="D1255">
        <v>5.94</v>
      </c>
      <c r="E1255" t="str">
        <f t="shared" si="39"/>
        <v>Prediabetes</v>
      </c>
      <c r="F1255" t="s">
        <v>31</v>
      </c>
      <c r="G1255" t="s">
        <v>30</v>
      </c>
      <c r="H1255" t="s">
        <v>30</v>
      </c>
      <c r="I1255">
        <v>1</v>
      </c>
      <c r="J1255" t="s">
        <v>30</v>
      </c>
    </row>
    <row r="1256" spans="1:10" x14ac:dyDescent="0.25">
      <c r="A1256" t="s">
        <v>4932</v>
      </c>
      <c r="B1256">
        <v>33.725000000000001</v>
      </c>
      <c r="C1256" t="str">
        <f t="shared" si="38"/>
        <v>Obesity</v>
      </c>
      <c r="D1256">
        <v>6.45</v>
      </c>
      <c r="E1256" t="str">
        <f t="shared" si="39"/>
        <v>Diabetes</v>
      </c>
      <c r="F1256" t="s">
        <v>31</v>
      </c>
      <c r="G1256" t="s">
        <v>30</v>
      </c>
      <c r="H1256" t="s">
        <v>30</v>
      </c>
      <c r="I1256">
        <v>0</v>
      </c>
      <c r="J1256" t="s">
        <v>30</v>
      </c>
    </row>
    <row r="1257" spans="1:10" x14ac:dyDescent="0.25">
      <c r="A1257" t="s">
        <v>4933</v>
      </c>
      <c r="B1257">
        <v>28.9</v>
      </c>
      <c r="C1257" t="str">
        <f t="shared" si="38"/>
        <v>Over Weight</v>
      </c>
      <c r="D1257">
        <v>5.74</v>
      </c>
      <c r="E1257" t="str">
        <f t="shared" si="39"/>
        <v>Prediabetes</v>
      </c>
      <c r="F1257" t="s">
        <v>31</v>
      </c>
      <c r="G1257" t="s">
        <v>30</v>
      </c>
      <c r="H1257" t="s">
        <v>30</v>
      </c>
      <c r="I1257">
        <v>0</v>
      </c>
      <c r="J1257" t="s">
        <v>30</v>
      </c>
    </row>
    <row r="1258" spans="1:10" x14ac:dyDescent="0.25">
      <c r="A1258" t="s">
        <v>4934</v>
      </c>
      <c r="B1258">
        <v>45.69</v>
      </c>
      <c r="C1258" t="str">
        <f t="shared" si="38"/>
        <v>Obesity</v>
      </c>
      <c r="D1258">
        <v>4.43</v>
      </c>
      <c r="E1258" t="str">
        <f t="shared" si="39"/>
        <v>Normal</v>
      </c>
      <c r="F1258" t="s">
        <v>31</v>
      </c>
      <c r="G1258" t="s">
        <v>30</v>
      </c>
      <c r="H1258" t="s">
        <v>30</v>
      </c>
      <c r="I1258">
        <v>0</v>
      </c>
      <c r="J1258" t="s">
        <v>30</v>
      </c>
    </row>
    <row r="1259" spans="1:10" x14ac:dyDescent="0.25">
      <c r="A1259" t="s">
        <v>4935</v>
      </c>
      <c r="B1259">
        <v>21.03</v>
      </c>
      <c r="C1259" t="str">
        <f t="shared" si="38"/>
        <v>Health Weight</v>
      </c>
      <c r="D1259">
        <v>6.5</v>
      </c>
      <c r="E1259" t="str">
        <f t="shared" si="39"/>
        <v>Diabetes</v>
      </c>
      <c r="F1259" t="s">
        <v>30</v>
      </c>
      <c r="G1259" t="s">
        <v>30</v>
      </c>
      <c r="H1259" t="s">
        <v>30</v>
      </c>
      <c r="I1259">
        <v>0</v>
      </c>
      <c r="J1259" t="s">
        <v>30</v>
      </c>
    </row>
    <row r="1260" spans="1:10" x14ac:dyDescent="0.25">
      <c r="A1260" t="s">
        <v>4936</v>
      </c>
      <c r="B1260">
        <v>37</v>
      </c>
      <c r="C1260" t="str">
        <f t="shared" si="38"/>
        <v>Obesity</v>
      </c>
      <c r="D1260">
        <v>8.75</v>
      </c>
      <c r="E1260" t="str">
        <f t="shared" si="39"/>
        <v>Diabetes</v>
      </c>
      <c r="F1260" t="s">
        <v>30</v>
      </c>
      <c r="G1260" t="s">
        <v>30</v>
      </c>
      <c r="H1260" t="s">
        <v>30</v>
      </c>
      <c r="I1260">
        <v>0</v>
      </c>
      <c r="J1260" t="s">
        <v>30</v>
      </c>
    </row>
    <row r="1261" spans="1:10" x14ac:dyDescent="0.25">
      <c r="A1261" t="s">
        <v>4937</v>
      </c>
      <c r="B1261">
        <v>25.4</v>
      </c>
      <c r="C1261" t="str">
        <f t="shared" si="38"/>
        <v>Over Weight</v>
      </c>
      <c r="D1261">
        <v>11.96</v>
      </c>
      <c r="E1261" t="str">
        <f t="shared" si="39"/>
        <v>Diabetes</v>
      </c>
      <c r="F1261" t="s">
        <v>30</v>
      </c>
      <c r="G1261" t="s">
        <v>30</v>
      </c>
      <c r="H1261" t="s">
        <v>30</v>
      </c>
      <c r="I1261">
        <v>0</v>
      </c>
      <c r="J1261" t="s">
        <v>30</v>
      </c>
    </row>
    <row r="1262" spans="1:10" x14ac:dyDescent="0.25">
      <c r="A1262" t="s">
        <v>4938</v>
      </c>
      <c r="B1262">
        <v>32.299999999999997</v>
      </c>
      <c r="C1262" t="str">
        <f t="shared" si="38"/>
        <v>Obesity</v>
      </c>
      <c r="D1262">
        <v>10.54</v>
      </c>
      <c r="E1262" t="str">
        <f t="shared" si="39"/>
        <v>Diabetes</v>
      </c>
      <c r="F1262" t="s">
        <v>30</v>
      </c>
      <c r="G1262" t="s">
        <v>30</v>
      </c>
      <c r="H1262" t="s">
        <v>30</v>
      </c>
      <c r="I1262">
        <v>0</v>
      </c>
      <c r="J1262" t="s">
        <v>30</v>
      </c>
    </row>
    <row r="1263" spans="1:10" x14ac:dyDescent="0.25">
      <c r="A1263" t="s">
        <v>4939</v>
      </c>
      <c r="B1263">
        <v>23.94</v>
      </c>
      <c r="C1263" t="str">
        <f t="shared" si="38"/>
        <v>Health Weight</v>
      </c>
      <c r="D1263">
        <v>4.54</v>
      </c>
      <c r="E1263" t="str">
        <f t="shared" si="39"/>
        <v>Normal</v>
      </c>
      <c r="F1263" t="s">
        <v>31</v>
      </c>
      <c r="G1263" t="s">
        <v>30</v>
      </c>
      <c r="H1263" t="s">
        <v>31</v>
      </c>
      <c r="I1263">
        <v>1</v>
      </c>
      <c r="J1263" t="s">
        <v>30</v>
      </c>
    </row>
    <row r="1264" spans="1:10" x14ac:dyDescent="0.25">
      <c r="A1264" t="s">
        <v>4940</v>
      </c>
      <c r="B1264">
        <v>46.4</v>
      </c>
      <c r="C1264" t="str">
        <f t="shared" si="38"/>
        <v>Obesity</v>
      </c>
      <c r="D1264">
        <v>5.71</v>
      </c>
      <c r="E1264" t="str">
        <f t="shared" si="39"/>
        <v>Prediabetes</v>
      </c>
      <c r="F1264" t="s">
        <v>30</v>
      </c>
      <c r="G1264" t="s">
        <v>30</v>
      </c>
      <c r="H1264" t="s">
        <v>30</v>
      </c>
      <c r="I1264">
        <v>0</v>
      </c>
      <c r="J1264" t="s">
        <v>30</v>
      </c>
    </row>
    <row r="1265" spans="1:10" x14ac:dyDescent="0.25">
      <c r="A1265" t="s">
        <v>4941</v>
      </c>
      <c r="B1265">
        <v>40.375</v>
      </c>
      <c r="C1265" t="str">
        <f t="shared" si="38"/>
        <v>Obesity</v>
      </c>
      <c r="D1265">
        <v>6.25</v>
      </c>
      <c r="E1265" t="str">
        <f t="shared" si="39"/>
        <v>Prediabetes</v>
      </c>
      <c r="F1265" t="s">
        <v>31</v>
      </c>
      <c r="G1265" t="s">
        <v>30</v>
      </c>
      <c r="H1265" t="s">
        <v>30</v>
      </c>
      <c r="I1265">
        <v>0</v>
      </c>
      <c r="J1265" t="s">
        <v>30</v>
      </c>
    </row>
    <row r="1266" spans="1:10" x14ac:dyDescent="0.25">
      <c r="A1266" t="s">
        <v>4942</v>
      </c>
      <c r="B1266">
        <v>28.7</v>
      </c>
      <c r="C1266" t="str">
        <f t="shared" si="38"/>
        <v>Over Weight</v>
      </c>
      <c r="D1266">
        <v>9.4700000000000006</v>
      </c>
      <c r="E1266" t="str">
        <f t="shared" si="39"/>
        <v>Diabetes</v>
      </c>
      <c r="F1266" t="s">
        <v>30</v>
      </c>
      <c r="G1266" t="s">
        <v>30</v>
      </c>
      <c r="H1266" t="s">
        <v>30</v>
      </c>
      <c r="I1266">
        <v>2</v>
      </c>
      <c r="J1266" t="s">
        <v>30</v>
      </c>
    </row>
    <row r="1267" spans="1:10" x14ac:dyDescent="0.25">
      <c r="A1267" t="s">
        <v>4943</v>
      </c>
      <c r="B1267">
        <v>26.63</v>
      </c>
      <c r="C1267" t="str">
        <f t="shared" si="38"/>
        <v>Over Weight</v>
      </c>
      <c r="D1267">
        <v>5.7</v>
      </c>
      <c r="E1267" t="str">
        <f t="shared" si="39"/>
        <v>Prediabetes</v>
      </c>
      <c r="F1267" t="s">
        <v>30</v>
      </c>
      <c r="G1267" t="s">
        <v>30</v>
      </c>
      <c r="H1267" t="s">
        <v>30</v>
      </c>
      <c r="I1267">
        <v>0</v>
      </c>
      <c r="J1267" t="s">
        <v>30</v>
      </c>
    </row>
    <row r="1268" spans="1:10" x14ac:dyDescent="0.25">
      <c r="A1268" t="s">
        <v>4944</v>
      </c>
      <c r="B1268">
        <v>22.515000000000001</v>
      </c>
      <c r="C1268" t="str">
        <f t="shared" si="38"/>
        <v>Health Weight</v>
      </c>
      <c r="D1268">
        <v>11.18</v>
      </c>
      <c r="E1268" t="str">
        <f t="shared" si="39"/>
        <v>Diabetes</v>
      </c>
      <c r="F1268" t="s">
        <v>30</v>
      </c>
      <c r="G1268" t="s">
        <v>30</v>
      </c>
      <c r="H1268" t="s">
        <v>30</v>
      </c>
      <c r="I1268">
        <v>2</v>
      </c>
      <c r="J1268" t="s">
        <v>30</v>
      </c>
    </row>
    <row r="1269" spans="1:10" x14ac:dyDescent="0.25">
      <c r="A1269" t="s">
        <v>4945</v>
      </c>
      <c r="B1269">
        <v>36.575000000000003</v>
      </c>
      <c r="C1269" t="str">
        <f t="shared" si="38"/>
        <v>Obesity</v>
      </c>
      <c r="D1269">
        <v>10.98</v>
      </c>
      <c r="E1269" t="str">
        <f t="shared" si="39"/>
        <v>Diabetes</v>
      </c>
      <c r="F1269" t="s">
        <v>30</v>
      </c>
      <c r="G1269" t="s">
        <v>30</v>
      </c>
      <c r="H1269" t="s">
        <v>30</v>
      </c>
      <c r="I1269">
        <v>0</v>
      </c>
      <c r="J1269" t="s">
        <v>30</v>
      </c>
    </row>
    <row r="1270" spans="1:10" x14ac:dyDescent="0.25">
      <c r="A1270" t="s">
        <v>4946</v>
      </c>
      <c r="B1270">
        <v>23.66</v>
      </c>
      <c r="C1270" t="str">
        <f t="shared" si="38"/>
        <v>Health Weight</v>
      </c>
      <c r="D1270">
        <v>5.1100000000000003</v>
      </c>
      <c r="E1270" t="str">
        <f t="shared" si="39"/>
        <v>Normal</v>
      </c>
      <c r="F1270" t="s">
        <v>31</v>
      </c>
      <c r="G1270" t="s">
        <v>30</v>
      </c>
      <c r="H1270" t="s">
        <v>31</v>
      </c>
      <c r="I1270">
        <v>1</v>
      </c>
      <c r="J1270" t="s">
        <v>30</v>
      </c>
    </row>
    <row r="1271" spans="1:10" x14ac:dyDescent="0.25">
      <c r="A1271" t="s">
        <v>4948</v>
      </c>
      <c r="B1271">
        <v>18.62</v>
      </c>
      <c r="C1271" t="str">
        <f t="shared" si="38"/>
        <v>Health Weight</v>
      </c>
      <c r="D1271">
        <v>10.24</v>
      </c>
      <c r="E1271" t="str">
        <f t="shared" si="39"/>
        <v>Diabetes</v>
      </c>
      <c r="F1271" t="s">
        <v>30</v>
      </c>
      <c r="G1271" t="s">
        <v>30</v>
      </c>
      <c r="H1271" t="s">
        <v>30</v>
      </c>
      <c r="I1271">
        <v>0</v>
      </c>
      <c r="J1271" t="s">
        <v>30</v>
      </c>
    </row>
    <row r="1272" spans="1:10" x14ac:dyDescent="0.25">
      <c r="A1272" t="s">
        <v>4949</v>
      </c>
      <c r="B1272">
        <v>19.190000000000001</v>
      </c>
      <c r="C1272" t="str">
        <f t="shared" si="38"/>
        <v>Health Weight</v>
      </c>
      <c r="D1272">
        <v>7.71</v>
      </c>
      <c r="E1272" t="str">
        <f t="shared" si="39"/>
        <v>Diabetes</v>
      </c>
      <c r="F1272" t="s">
        <v>31</v>
      </c>
      <c r="G1272" t="s">
        <v>30</v>
      </c>
      <c r="H1272" t="s">
        <v>30</v>
      </c>
      <c r="I1272">
        <v>1</v>
      </c>
      <c r="J1272" t="s">
        <v>30</v>
      </c>
    </row>
    <row r="1273" spans="1:10" x14ac:dyDescent="0.25">
      <c r="A1273" t="s">
        <v>4950</v>
      </c>
      <c r="B1273">
        <v>27.5</v>
      </c>
      <c r="C1273" t="str">
        <f t="shared" si="38"/>
        <v>Over Weight</v>
      </c>
      <c r="D1273">
        <v>6.03</v>
      </c>
      <c r="E1273" t="str">
        <f t="shared" si="39"/>
        <v>Prediabetes</v>
      </c>
      <c r="F1273" t="s">
        <v>30</v>
      </c>
      <c r="G1273" t="s">
        <v>30</v>
      </c>
      <c r="H1273" t="s">
        <v>30</v>
      </c>
      <c r="I1273">
        <v>0</v>
      </c>
      <c r="J1273" t="s">
        <v>30</v>
      </c>
    </row>
    <row r="1274" spans="1:10" x14ac:dyDescent="0.25">
      <c r="A1274" t="s">
        <v>4951</v>
      </c>
      <c r="B1274">
        <v>27.36</v>
      </c>
      <c r="C1274" t="str">
        <f t="shared" si="38"/>
        <v>Over Weight</v>
      </c>
      <c r="D1274">
        <v>5.96</v>
      </c>
      <c r="E1274" t="str">
        <f t="shared" si="39"/>
        <v>Prediabetes</v>
      </c>
      <c r="F1274" t="s">
        <v>30</v>
      </c>
      <c r="G1274" t="s">
        <v>30</v>
      </c>
      <c r="H1274" t="s">
        <v>31</v>
      </c>
      <c r="I1274">
        <v>1</v>
      </c>
      <c r="J1274" t="s">
        <v>30</v>
      </c>
    </row>
    <row r="1275" spans="1:10" x14ac:dyDescent="0.25">
      <c r="A1275" t="s">
        <v>4952</v>
      </c>
      <c r="B1275">
        <v>20.350000000000001</v>
      </c>
      <c r="C1275" t="str">
        <f t="shared" si="38"/>
        <v>Health Weight</v>
      </c>
      <c r="D1275">
        <v>4.16</v>
      </c>
      <c r="E1275" t="str">
        <f t="shared" si="39"/>
        <v>Normal</v>
      </c>
      <c r="F1275" t="s">
        <v>30</v>
      </c>
      <c r="G1275" t="s">
        <v>30</v>
      </c>
      <c r="H1275" t="s">
        <v>30</v>
      </c>
      <c r="I1275">
        <v>0</v>
      </c>
      <c r="J1275" t="s">
        <v>30</v>
      </c>
    </row>
    <row r="1276" spans="1:10" x14ac:dyDescent="0.25">
      <c r="A1276" t="s">
        <v>4953</v>
      </c>
      <c r="B1276">
        <v>24.035</v>
      </c>
      <c r="C1276" t="str">
        <f t="shared" si="38"/>
        <v>Health Weight</v>
      </c>
      <c r="D1276">
        <v>6.11</v>
      </c>
      <c r="E1276" t="str">
        <f t="shared" si="39"/>
        <v>Prediabetes</v>
      </c>
      <c r="F1276" t="s">
        <v>30</v>
      </c>
      <c r="G1276" t="s">
        <v>30</v>
      </c>
      <c r="H1276" t="s">
        <v>30</v>
      </c>
      <c r="I1276">
        <v>0</v>
      </c>
      <c r="J1276" t="s">
        <v>30</v>
      </c>
    </row>
    <row r="1277" spans="1:10" x14ac:dyDescent="0.25">
      <c r="A1277" t="s">
        <v>4954</v>
      </c>
      <c r="B1277">
        <v>23.56</v>
      </c>
      <c r="C1277" t="str">
        <f t="shared" si="38"/>
        <v>Health Weight</v>
      </c>
      <c r="D1277">
        <v>5.97</v>
      </c>
      <c r="E1277" t="str">
        <f t="shared" si="39"/>
        <v>Prediabetes</v>
      </c>
      <c r="F1277" t="s">
        <v>30</v>
      </c>
      <c r="G1277" t="s">
        <v>30</v>
      </c>
      <c r="H1277" t="s">
        <v>30</v>
      </c>
      <c r="I1277">
        <v>0</v>
      </c>
      <c r="J1277" t="s">
        <v>30</v>
      </c>
    </row>
    <row r="1278" spans="1:10" x14ac:dyDescent="0.25">
      <c r="A1278" t="s">
        <v>4955</v>
      </c>
      <c r="B1278">
        <v>27.17</v>
      </c>
      <c r="C1278" t="str">
        <f t="shared" si="38"/>
        <v>Over Weight</v>
      </c>
      <c r="D1278">
        <v>10.81</v>
      </c>
      <c r="E1278" t="str">
        <f t="shared" si="39"/>
        <v>Diabetes</v>
      </c>
      <c r="F1278" t="s">
        <v>30</v>
      </c>
      <c r="G1278" t="s">
        <v>30</v>
      </c>
      <c r="H1278" t="s">
        <v>30</v>
      </c>
      <c r="I1278">
        <v>2</v>
      </c>
      <c r="J1278" t="s">
        <v>30</v>
      </c>
    </row>
    <row r="1279" spans="1:10" x14ac:dyDescent="0.25">
      <c r="A1279" t="s">
        <v>4956</v>
      </c>
      <c r="B1279">
        <v>34.32</v>
      </c>
      <c r="C1279" t="str">
        <f t="shared" si="38"/>
        <v>Obesity</v>
      </c>
      <c r="D1279">
        <v>5.7</v>
      </c>
      <c r="E1279" t="str">
        <f t="shared" si="39"/>
        <v>Prediabetes</v>
      </c>
      <c r="F1279" t="s">
        <v>31</v>
      </c>
      <c r="G1279" t="s">
        <v>30</v>
      </c>
      <c r="H1279" t="s">
        <v>31</v>
      </c>
      <c r="I1279">
        <v>1</v>
      </c>
      <c r="J1279" t="s">
        <v>30</v>
      </c>
    </row>
    <row r="1280" spans="1:10" x14ac:dyDescent="0.25">
      <c r="A1280" t="s">
        <v>4957</v>
      </c>
      <c r="B1280">
        <v>23.87</v>
      </c>
      <c r="C1280" t="str">
        <f t="shared" si="38"/>
        <v>Health Weight</v>
      </c>
      <c r="D1280">
        <v>4.7699999999999996</v>
      </c>
      <c r="E1280" t="str">
        <f t="shared" si="39"/>
        <v>Normal</v>
      </c>
      <c r="F1280" t="s">
        <v>31</v>
      </c>
      <c r="G1280" t="s">
        <v>30</v>
      </c>
      <c r="H1280" t="s">
        <v>31</v>
      </c>
      <c r="I1280">
        <v>1</v>
      </c>
      <c r="J1280" t="s">
        <v>30</v>
      </c>
    </row>
    <row r="1281" spans="1:10" x14ac:dyDescent="0.25">
      <c r="A1281" t="s">
        <v>4958</v>
      </c>
      <c r="B1281">
        <v>30.15</v>
      </c>
      <c r="C1281" t="str">
        <f t="shared" si="38"/>
        <v>Obesity</v>
      </c>
      <c r="D1281">
        <v>4.25</v>
      </c>
      <c r="E1281" t="str">
        <f t="shared" si="39"/>
        <v>Normal</v>
      </c>
      <c r="F1281" t="s">
        <v>30</v>
      </c>
      <c r="G1281" t="s">
        <v>30</v>
      </c>
      <c r="H1281" t="s">
        <v>30</v>
      </c>
      <c r="I1281">
        <v>1</v>
      </c>
      <c r="J1281" t="s">
        <v>30</v>
      </c>
    </row>
    <row r="1282" spans="1:10" x14ac:dyDescent="0.25">
      <c r="A1282" t="s">
        <v>4959</v>
      </c>
      <c r="B1282">
        <v>26.36</v>
      </c>
      <c r="C1282" t="str">
        <f t="shared" ref="C1282:C1345" si="40">IF(B1282&lt;18.5, "Under Weight",IF(B1282&lt;24.9, "Health Weight", IF(B1282&lt;29.9, "Over Weight", "Obesity")))</f>
        <v>Over Weight</v>
      </c>
      <c r="D1282">
        <v>5.52</v>
      </c>
      <c r="E1282" t="str">
        <f t="shared" ref="E1282:E1345" si="41">IF(D1282&lt;5.7,"Normal",IF(D1282&lt;6.4,"Prediabetes","Diabetes"))</f>
        <v>Normal</v>
      </c>
      <c r="F1282" t="s">
        <v>30</v>
      </c>
      <c r="G1282" t="s">
        <v>30</v>
      </c>
      <c r="H1282" t="s">
        <v>30</v>
      </c>
      <c r="I1282">
        <v>0</v>
      </c>
      <c r="J1282" t="s">
        <v>30</v>
      </c>
    </row>
    <row r="1283" spans="1:10" x14ac:dyDescent="0.25">
      <c r="A1283" t="s">
        <v>4960</v>
      </c>
      <c r="B1283">
        <v>45.32</v>
      </c>
      <c r="C1283" t="str">
        <f t="shared" si="40"/>
        <v>Obesity</v>
      </c>
      <c r="D1283">
        <v>6.53</v>
      </c>
      <c r="E1283" t="str">
        <f t="shared" si="41"/>
        <v>Diabetes</v>
      </c>
      <c r="F1283" t="s">
        <v>31</v>
      </c>
      <c r="G1283" t="s">
        <v>30</v>
      </c>
      <c r="H1283" t="s">
        <v>30</v>
      </c>
      <c r="I1283">
        <v>1</v>
      </c>
      <c r="J1283" t="s">
        <v>30</v>
      </c>
    </row>
    <row r="1284" spans="1:10" x14ac:dyDescent="0.25">
      <c r="A1284" t="s">
        <v>4961</v>
      </c>
      <c r="B1284">
        <v>31.93</v>
      </c>
      <c r="C1284" t="str">
        <f t="shared" si="40"/>
        <v>Obesity</v>
      </c>
      <c r="D1284">
        <v>4.82</v>
      </c>
      <c r="E1284" t="str">
        <f t="shared" si="41"/>
        <v>Normal</v>
      </c>
      <c r="F1284" t="s">
        <v>31</v>
      </c>
      <c r="G1284" t="s">
        <v>30</v>
      </c>
      <c r="H1284" t="s">
        <v>30</v>
      </c>
      <c r="I1284">
        <v>1</v>
      </c>
      <c r="J1284" t="s">
        <v>30</v>
      </c>
    </row>
    <row r="1285" spans="1:10" x14ac:dyDescent="0.25">
      <c r="A1285" t="s">
        <v>4962</v>
      </c>
      <c r="B1285">
        <v>36</v>
      </c>
      <c r="C1285" t="str">
        <f t="shared" si="40"/>
        <v>Obesity</v>
      </c>
      <c r="D1285">
        <v>11.94</v>
      </c>
      <c r="E1285" t="str">
        <f t="shared" si="41"/>
        <v>Diabetes</v>
      </c>
      <c r="F1285" t="s">
        <v>31</v>
      </c>
      <c r="G1285" t="s">
        <v>30</v>
      </c>
      <c r="H1285" t="s">
        <v>30</v>
      </c>
      <c r="I1285">
        <v>1</v>
      </c>
      <c r="J1285" t="s">
        <v>30</v>
      </c>
    </row>
    <row r="1286" spans="1:10" x14ac:dyDescent="0.25">
      <c r="A1286" t="s">
        <v>4963</v>
      </c>
      <c r="B1286">
        <v>32</v>
      </c>
      <c r="C1286" t="str">
        <f t="shared" si="40"/>
        <v>Obesity</v>
      </c>
      <c r="D1286">
        <v>7.85</v>
      </c>
      <c r="E1286" t="str">
        <f t="shared" si="41"/>
        <v>Diabetes</v>
      </c>
      <c r="F1286" t="s">
        <v>31</v>
      </c>
      <c r="G1286" t="s">
        <v>30</v>
      </c>
      <c r="H1286" t="s">
        <v>30</v>
      </c>
      <c r="I1286">
        <v>1</v>
      </c>
      <c r="J1286" t="s">
        <v>30</v>
      </c>
    </row>
    <row r="1287" spans="1:10" x14ac:dyDescent="0.25">
      <c r="A1287" t="s">
        <v>4964</v>
      </c>
      <c r="B1287">
        <v>29.37</v>
      </c>
      <c r="C1287" t="str">
        <f t="shared" si="40"/>
        <v>Over Weight</v>
      </c>
      <c r="D1287">
        <v>8.01</v>
      </c>
      <c r="E1287" t="str">
        <f t="shared" si="41"/>
        <v>Diabetes</v>
      </c>
      <c r="F1287" t="s">
        <v>31</v>
      </c>
      <c r="G1287" t="s">
        <v>30</v>
      </c>
      <c r="H1287" t="s">
        <v>30</v>
      </c>
      <c r="I1287">
        <v>1</v>
      </c>
      <c r="J1287" t="s">
        <v>30</v>
      </c>
    </row>
    <row r="1288" spans="1:10" x14ac:dyDescent="0.25">
      <c r="A1288" t="s">
        <v>4965</v>
      </c>
      <c r="B1288">
        <v>23.6</v>
      </c>
      <c r="C1288" t="str">
        <f t="shared" si="40"/>
        <v>Health Weight</v>
      </c>
      <c r="D1288">
        <v>7.4</v>
      </c>
      <c r="E1288" t="str">
        <f t="shared" si="41"/>
        <v>Diabetes</v>
      </c>
      <c r="F1288" t="s">
        <v>31</v>
      </c>
      <c r="G1288" t="s">
        <v>30</v>
      </c>
      <c r="H1288" t="s">
        <v>30</v>
      </c>
      <c r="I1288">
        <v>1</v>
      </c>
      <c r="J1288" t="s">
        <v>30</v>
      </c>
    </row>
    <row r="1289" spans="1:10" x14ac:dyDescent="0.25">
      <c r="A1289" t="s">
        <v>4966</v>
      </c>
      <c r="B1289">
        <v>33.155000000000001</v>
      </c>
      <c r="C1289" t="str">
        <f t="shared" si="40"/>
        <v>Obesity</v>
      </c>
      <c r="D1289">
        <v>8.3800000000000008</v>
      </c>
      <c r="E1289" t="str">
        <f t="shared" si="41"/>
        <v>Diabetes</v>
      </c>
      <c r="F1289" t="s">
        <v>31</v>
      </c>
      <c r="G1289" t="s">
        <v>30</v>
      </c>
      <c r="H1289" t="s">
        <v>30</v>
      </c>
      <c r="I1289">
        <v>0</v>
      </c>
      <c r="J1289" t="s">
        <v>30</v>
      </c>
    </row>
    <row r="1290" spans="1:10" x14ac:dyDescent="0.25">
      <c r="A1290" t="s">
        <v>4967</v>
      </c>
      <c r="B1290">
        <v>24.32</v>
      </c>
      <c r="C1290" t="str">
        <f t="shared" si="40"/>
        <v>Health Weight</v>
      </c>
      <c r="D1290">
        <v>11.56</v>
      </c>
      <c r="E1290" t="str">
        <f t="shared" si="41"/>
        <v>Diabetes</v>
      </c>
      <c r="F1290" t="s">
        <v>31</v>
      </c>
      <c r="G1290" t="s">
        <v>30</v>
      </c>
      <c r="H1290" t="s">
        <v>30</v>
      </c>
      <c r="I1290">
        <v>1</v>
      </c>
      <c r="J1290" t="s">
        <v>30</v>
      </c>
    </row>
    <row r="1291" spans="1:10" x14ac:dyDescent="0.25">
      <c r="A1291" t="s">
        <v>4968</v>
      </c>
      <c r="B1291">
        <v>36.299999999999997</v>
      </c>
      <c r="C1291" t="str">
        <f t="shared" si="40"/>
        <v>Obesity</v>
      </c>
      <c r="D1291">
        <v>4.6100000000000003</v>
      </c>
      <c r="E1291" t="str">
        <f t="shared" si="41"/>
        <v>Normal</v>
      </c>
      <c r="F1291" t="s">
        <v>30</v>
      </c>
      <c r="G1291" t="s">
        <v>30</v>
      </c>
      <c r="H1291" t="s">
        <v>30</v>
      </c>
      <c r="I1291">
        <v>0</v>
      </c>
      <c r="J1291" t="s">
        <v>30</v>
      </c>
    </row>
    <row r="1292" spans="1:10" x14ac:dyDescent="0.25">
      <c r="A1292" t="s">
        <v>4969</v>
      </c>
      <c r="B1292">
        <v>34.4</v>
      </c>
      <c r="C1292" t="str">
        <f t="shared" si="40"/>
        <v>Obesity</v>
      </c>
      <c r="D1292">
        <v>4.95</v>
      </c>
      <c r="E1292" t="str">
        <f t="shared" si="41"/>
        <v>Normal</v>
      </c>
      <c r="F1292" t="s">
        <v>30</v>
      </c>
      <c r="G1292" t="s">
        <v>30</v>
      </c>
      <c r="H1292" t="s">
        <v>31</v>
      </c>
      <c r="I1292">
        <v>1</v>
      </c>
      <c r="J1292" t="s">
        <v>30</v>
      </c>
    </row>
    <row r="1293" spans="1:10" x14ac:dyDescent="0.25">
      <c r="A1293" t="s">
        <v>4970</v>
      </c>
      <c r="B1293">
        <v>30.9</v>
      </c>
      <c r="C1293" t="str">
        <f t="shared" si="40"/>
        <v>Obesity</v>
      </c>
      <c r="D1293">
        <v>5.04</v>
      </c>
      <c r="E1293" t="str">
        <f t="shared" si="41"/>
        <v>Normal</v>
      </c>
      <c r="F1293" t="s">
        <v>30</v>
      </c>
      <c r="G1293" t="s">
        <v>30</v>
      </c>
      <c r="H1293" t="s">
        <v>30</v>
      </c>
      <c r="I1293">
        <v>0</v>
      </c>
      <c r="J1293" t="s">
        <v>30</v>
      </c>
    </row>
    <row r="1294" spans="1:10" x14ac:dyDescent="0.25">
      <c r="A1294" t="s">
        <v>4971</v>
      </c>
      <c r="B1294">
        <v>28.6</v>
      </c>
      <c r="C1294" t="str">
        <f t="shared" si="40"/>
        <v>Over Weight</v>
      </c>
      <c r="D1294">
        <v>5.42</v>
      </c>
      <c r="E1294" t="str">
        <f t="shared" si="41"/>
        <v>Normal</v>
      </c>
      <c r="F1294" t="s">
        <v>30</v>
      </c>
      <c r="G1294" t="s">
        <v>30</v>
      </c>
      <c r="H1294" t="s">
        <v>30</v>
      </c>
      <c r="I1294">
        <v>0</v>
      </c>
      <c r="J1294" t="s">
        <v>30</v>
      </c>
    </row>
    <row r="1295" spans="1:10" x14ac:dyDescent="0.25">
      <c r="A1295" t="s">
        <v>4972</v>
      </c>
      <c r="B1295">
        <v>27.83</v>
      </c>
      <c r="C1295" t="str">
        <f t="shared" si="40"/>
        <v>Over Weight</v>
      </c>
      <c r="D1295">
        <v>5.39</v>
      </c>
      <c r="E1295" t="str">
        <f t="shared" si="41"/>
        <v>Normal</v>
      </c>
      <c r="F1295" t="s">
        <v>30</v>
      </c>
      <c r="G1295" t="s">
        <v>30</v>
      </c>
      <c r="H1295" t="s">
        <v>30</v>
      </c>
      <c r="I1295">
        <v>0</v>
      </c>
      <c r="J1295" t="s">
        <v>30</v>
      </c>
    </row>
    <row r="1296" spans="1:10" x14ac:dyDescent="0.25">
      <c r="A1296" t="s">
        <v>4973</v>
      </c>
      <c r="B1296">
        <v>39.64</v>
      </c>
      <c r="C1296" t="str">
        <f t="shared" si="40"/>
        <v>Obesity</v>
      </c>
      <c r="D1296">
        <v>6</v>
      </c>
      <c r="E1296" t="str">
        <f t="shared" si="41"/>
        <v>Prediabetes</v>
      </c>
      <c r="F1296" t="s">
        <v>30</v>
      </c>
      <c r="G1296" t="s">
        <v>30</v>
      </c>
      <c r="H1296" t="s">
        <v>31</v>
      </c>
      <c r="I1296">
        <v>1</v>
      </c>
      <c r="J1296" t="s">
        <v>30</v>
      </c>
    </row>
    <row r="1297" spans="1:10" x14ac:dyDescent="0.25">
      <c r="A1297" t="s">
        <v>4974</v>
      </c>
      <c r="B1297">
        <v>38.479999999999997</v>
      </c>
      <c r="C1297" t="str">
        <f t="shared" si="40"/>
        <v>Obesity</v>
      </c>
      <c r="D1297">
        <v>6.02</v>
      </c>
      <c r="E1297" t="str">
        <f t="shared" si="41"/>
        <v>Prediabetes</v>
      </c>
      <c r="F1297" t="s">
        <v>30</v>
      </c>
      <c r="G1297" t="s">
        <v>30</v>
      </c>
      <c r="H1297" t="s">
        <v>30</v>
      </c>
      <c r="I1297">
        <v>1</v>
      </c>
      <c r="J1297" t="s">
        <v>30</v>
      </c>
    </row>
    <row r="1298" spans="1:10" x14ac:dyDescent="0.25">
      <c r="A1298" t="s">
        <v>4975</v>
      </c>
      <c r="B1298">
        <v>36.200000000000003</v>
      </c>
      <c r="C1298" t="str">
        <f t="shared" si="40"/>
        <v>Obesity</v>
      </c>
      <c r="D1298">
        <v>4.62</v>
      </c>
      <c r="E1298" t="str">
        <f t="shared" si="41"/>
        <v>Normal</v>
      </c>
      <c r="F1298" t="s">
        <v>30</v>
      </c>
      <c r="G1298" t="s">
        <v>30</v>
      </c>
      <c r="H1298" t="s">
        <v>30</v>
      </c>
      <c r="I1298">
        <v>2</v>
      </c>
      <c r="J1298" t="s">
        <v>30</v>
      </c>
    </row>
    <row r="1299" spans="1:10" x14ac:dyDescent="0.25">
      <c r="A1299" t="s">
        <v>4976</v>
      </c>
      <c r="B1299">
        <v>27.13</v>
      </c>
      <c r="C1299" t="str">
        <f t="shared" si="40"/>
        <v>Over Weight</v>
      </c>
      <c r="D1299">
        <v>5.59</v>
      </c>
      <c r="E1299" t="str">
        <f t="shared" si="41"/>
        <v>Normal</v>
      </c>
      <c r="F1299" t="s">
        <v>30</v>
      </c>
      <c r="G1299" t="s">
        <v>30</v>
      </c>
      <c r="H1299" t="s">
        <v>30</v>
      </c>
      <c r="I1299">
        <v>1</v>
      </c>
      <c r="J1299" t="s">
        <v>30</v>
      </c>
    </row>
    <row r="1300" spans="1:10" x14ac:dyDescent="0.25">
      <c r="A1300" t="s">
        <v>4977</v>
      </c>
      <c r="B1300">
        <v>20.75</v>
      </c>
      <c r="C1300" t="str">
        <f t="shared" si="40"/>
        <v>Health Weight</v>
      </c>
      <c r="D1300">
        <v>5.18</v>
      </c>
      <c r="E1300" t="str">
        <f t="shared" si="41"/>
        <v>Normal</v>
      </c>
      <c r="F1300" t="s">
        <v>31</v>
      </c>
      <c r="G1300" t="s">
        <v>30</v>
      </c>
      <c r="H1300" t="s">
        <v>30</v>
      </c>
      <c r="I1300">
        <v>2</v>
      </c>
      <c r="J1300" t="s">
        <v>30</v>
      </c>
    </row>
    <row r="1301" spans="1:10" x14ac:dyDescent="0.25">
      <c r="A1301" t="s">
        <v>4978</v>
      </c>
      <c r="B1301">
        <v>26.6</v>
      </c>
      <c r="C1301" t="str">
        <f t="shared" si="40"/>
        <v>Over Weight</v>
      </c>
      <c r="D1301">
        <v>6.29</v>
      </c>
      <c r="E1301" t="str">
        <f t="shared" si="41"/>
        <v>Prediabetes</v>
      </c>
      <c r="F1301" t="s">
        <v>30</v>
      </c>
      <c r="G1301" t="s">
        <v>30</v>
      </c>
      <c r="H1301" t="s">
        <v>30</v>
      </c>
      <c r="I1301">
        <v>2</v>
      </c>
      <c r="J1301" t="s">
        <v>30</v>
      </c>
    </row>
    <row r="1302" spans="1:10" x14ac:dyDescent="0.25">
      <c r="A1302" t="s">
        <v>4979</v>
      </c>
      <c r="B1302">
        <v>25.3</v>
      </c>
      <c r="C1302" t="str">
        <f t="shared" si="40"/>
        <v>Over Weight</v>
      </c>
      <c r="D1302">
        <v>4.49</v>
      </c>
      <c r="E1302" t="str">
        <f t="shared" si="41"/>
        <v>Normal</v>
      </c>
      <c r="F1302" t="s">
        <v>30</v>
      </c>
      <c r="G1302" t="s">
        <v>30</v>
      </c>
      <c r="H1302" t="s">
        <v>30</v>
      </c>
      <c r="I1302">
        <v>2</v>
      </c>
      <c r="J1302" t="s">
        <v>30</v>
      </c>
    </row>
    <row r="1303" spans="1:10" x14ac:dyDescent="0.25">
      <c r="A1303" t="s">
        <v>4980</v>
      </c>
      <c r="B1303">
        <v>18.84</v>
      </c>
      <c r="C1303" t="str">
        <f t="shared" si="40"/>
        <v>Health Weight</v>
      </c>
      <c r="D1303">
        <v>11.82</v>
      </c>
      <c r="E1303" t="str">
        <f t="shared" si="41"/>
        <v>Diabetes</v>
      </c>
      <c r="F1303" t="s">
        <v>31</v>
      </c>
      <c r="G1303" t="s">
        <v>30</v>
      </c>
      <c r="H1303" t="s">
        <v>31</v>
      </c>
      <c r="I1303">
        <v>1</v>
      </c>
      <c r="J1303" t="s">
        <v>30</v>
      </c>
    </row>
    <row r="1304" spans="1:10" x14ac:dyDescent="0.25">
      <c r="A1304" t="s">
        <v>4981</v>
      </c>
      <c r="B1304">
        <v>19.57</v>
      </c>
      <c r="C1304" t="str">
        <f t="shared" si="40"/>
        <v>Health Weight</v>
      </c>
      <c r="D1304">
        <v>7.41</v>
      </c>
      <c r="E1304" t="str">
        <f t="shared" si="41"/>
        <v>Diabetes</v>
      </c>
      <c r="F1304" t="s">
        <v>31</v>
      </c>
      <c r="G1304" t="s">
        <v>30</v>
      </c>
      <c r="H1304" t="s">
        <v>30</v>
      </c>
      <c r="I1304">
        <v>1</v>
      </c>
      <c r="J1304" t="s">
        <v>30</v>
      </c>
    </row>
    <row r="1305" spans="1:10" x14ac:dyDescent="0.25">
      <c r="A1305" t="s">
        <v>4982</v>
      </c>
      <c r="B1305">
        <v>30.495000000000001</v>
      </c>
      <c r="C1305" t="str">
        <f t="shared" si="40"/>
        <v>Obesity</v>
      </c>
      <c r="D1305">
        <v>5.97</v>
      </c>
      <c r="E1305" t="str">
        <f t="shared" si="41"/>
        <v>Prediabetes</v>
      </c>
      <c r="F1305" t="s">
        <v>30</v>
      </c>
      <c r="G1305" t="s">
        <v>30</v>
      </c>
      <c r="H1305" t="s">
        <v>30</v>
      </c>
      <c r="I1305">
        <v>0</v>
      </c>
      <c r="J1305" t="s">
        <v>30</v>
      </c>
    </row>
    <row r="1306" spans="1:10" x14ac:dyDescent="0.25">
      <c r="A1306" t="s">
        <v>4983</v>
      </c>
      <c r="B1306">
        <v>30.114999999999998</v>
      </c>
      <c r="C1306" t="str">
        <f t="shared" si="40"/>
        <v>Obesity</v>
      </c>
      <c r="D1306">
        <v>5.74</v>
      </c>
      <c r="E1306" t="str">
        <f t="shared" si="41"/>
        <v>Prediabetes</v>
      </c>
      <c r="F1306" t="s">
        <v>30</v>
      </c>
      <c r="G1306" t="s">
        <v>30</v>
      </c>
      <c r="H1306" t="s">
        <v>31</v>
      </c>
      <c r="I1306">
        <v>1</v>
      </c>
      <c r="J1306" t="s">
        <v>30</v>
      </c>
    </row>
    <row r="1307" spans="1:10" x14ac:dyDescent="0.25">
      <c r="A1307" t="s">
        <v>4984</v>
      </c>
      <c r="B1307">
        <v>24.78</v>
      </c>
      <c r="C1307" t="str">
        <f t="shared" si="40"/>
        <v>Health Weight</v>
      </c>
      <c r="D1307">
        <v>9.85</v>
      </c>
      <c r="E1307" t="str">
        <f t="shared" si="41"/>
        <v>Diabetes</v>
      </c>
      <c r="F1307" t="s">
        <v>30</v>
      </c>
      <c r="G1307" t="s">
        <v>30</v>
      </c>
      <c r="H1307" t="s">
        <v>30</v>
      </c>
      <c r="I1307">
        <v>0</v>
      </c>
      <c r="J1307" t="s">
        <v>30</v>
      </c>
    </row>
    <row r="1308" spans="1:10" x14ac:dyDescent="0.25">
      <c r="A1308" t="s">
        <v>4985</v>
      </c>
      <c r="B1308">
        <v>24.77</v>
      </c>
      <c r="C1308" t="str">
        <f t="shared" si="40"/>
        <v>Health Weight</v>
      </c>
      <c r="D1308">
        <v>7.59</v>
      </c>
      <c r="E1308" t="str">
        <f t="shared" si="41"/>
        <v>Diabetes</v>
      </c>
      <c r="F1308" t="s">
        <v>30</v>
      </c>
      <c r="G1308" t="s">
        <v>30</v>
      </c>
      <c r="H1308" t="s">
        <v>30</v>
      </c>
      <c r="I1308">
        <v>0</v>
      </c>
      <c r="J1308" t="s">
        <v>30</v>
      </c>
    </row>
    <row r="1309" spans="1:10" x14ac:dyDescent="0.25">
      <c r="A1309" t="s">
        <v>4986</v>
      </c>
      <c r="B1309">
        <v>16.579999999999998</v>
      </c>
      <c r="C1309" t="str">
        <f t="shared" si="40"/>
        <v>Under Weight</v>
      </c>
      <c r="D1309">
        <v>6.98</v>
      </c>
      <c r="E1309" t="str">
        <f t="shared" si="41"/>
        <v>Diabetes</v>
      </c>
      <c r="F1309" t="s">
        <v>31</v>
      </c>
      <c r="G1309" t="s">
        <v>30</v>
      </c>
      <c r="H1309" t="s">
        <v>31</v>
      </c>
      <c r="I1309">
        <v>1</v>
      </c>
      <c r="J1309" t="s">
        <v>30</v>
      </c>
    </row>
    <row r="1310" spans="1:10" x14ac:dyDescent="0.25">
      <c r="A1310" t="s">
        <v>4987</v>
      </c>
      <c r="B1310">
        <v>38.17</v>
      </c>
      <c r="C1310" t="str">
        <f t="shared" si="40"/>
        <v>Obesity</v>
      </c>
      <c r="D1310">
        <v>4.7300000000000004</v>
      </c>
      <c r="E1310" t="str">
        <f t="shared" si="41"/>
        <v>Normal</v>
      </c>
      <c r="F1310" t="s">
        <v>31</v>
      </c>
      <c r="G1310" t="s">
        <v>30</v>
      </c>
      <c r="H1310" t="s">
        <v>30</v>
      </c>
      <c r="I1310">
        <v>0</v>
      </c>
      <c r="J1310" t="s">
        <v>30</v>
      </c>
    </row>
    <row r="1311" spans="1:10" x14ac:dyDescent="0.25">
      <c r="A1311" t="s">
        <v>4988</v>
      </c>
      <c r="B1311">
        <v>39.424999999999997</v>
      </c>
      <c r="C1311" t="str">
        <f t="shared" si="40"/>
        <v>Obesity</v>
      </c>
      <c r="D1311">
        <v>4.76</v>
      </c>
      <c r="E1311" t="str">
        <f t="shared" si="41"/>
        <v>Normal</v>
      </c>
      <c r="F1311" t="s">
        <v>31</v>
      </c>
      <c r="G1311" t="s">
        <v>30</v>
      </c>
      <c r="H1311" t="s">
        <v>30</v>
      </c>
      <c r="I1311">
        <v>0</v>
      </c>
      <c r="J1311" t="s">
        <v>30</v>
      </c>
    </row>
    <row r="1312" spans="1:10" x14ac:dyDescent="0.25">
      <c r="A1312" t="s">
        <v>4989</v>
      </c>
      <c r="B1312">
        <v>33.44</v>
      </c>
      <c r="C1312" t="str">
        <f t="shared" si="40"/>
        <v>Obesity</v>
      </c>
      <c r="D1312">
        <v>6.24</v>
      </c>
      <c r="E1312" t="str">
        <f t="shared" si="41"/>
        <v>Prediabetes</v>
      </c>
      <c r="F1312" t="s">
        <v>31</v>
      </c>
      <c r="G1312" t="s">
        <v>30</v>
      </c>
      <c r="H1312" t="s">
        <v>30</v>
      </c>
      <c r="I1312">
        <v>0</v>
      </c>
      <c r="J1312" t="s">
        <v>30</v>
      </c>
    </row>
    <row r="1313" spans="1:10" x14ac:dyDescent="0.25">
      <c r="A1313" t="s">
        <v>4990</v>
      </c>
      <c r="B1313">
        <v>33.344999999999999</v>
      </c>
      <c r="C1313" t="str">
        <f t="shared" si="40"/>
        <v>Obesity</v>
      </c>
      <c r="D1313">
        <v>5.44</v>
      </c>
      <c r="E1313" t="str">
        <f t="shared" si="41"/>
        <v>Normal</v>
      </c>
      <c r="F1313" t="s">
        <v>31</v>
      </c>
      <c r="G1313" t="s">
        <v>30</v>
      </c>
      <c r="H1313" t="s">
        <v>30</v>
      </c>
      <c r="I1313">
        <v>0</v>
      </c>
      <c r="J1313" t="s">
        <v>30</v>
      </c>
    </row>
    <row r="1314" spans="1:10" x14ac:dyDescent="0.25">
      <c r="A1314" t="s">
        <v>4991</v>
      </c>
      <c r="B1314">
        <v>38.79</v>
      </c>
      <c r="C1314" t="str">
        <f t="shared" si="40"/>
        <v>Obesity</v>
      </c>
      <c r="D1314">
        <v>5.08</v>
      </c>
      <c r="E1314" t="str">
        <f t="shared" si="41"/>
        <v>Normal</v>
      </c>
      <c r="F1314" t="s">
        <v>30</v>
      </c>
      <c r="G1314" t="s">
        <v>30</v>
      </c>
      <c r="H1314" t="s">
        <v>31</v>
      </c>
      <c r="I1314">
        <v>1</v>
      </c>
      <c r="J1314" t="s">
        <v>30</v>
      </c>
    </row>
    <row r="1315" spans="1:10" x14ac:dyDescent="0.25">
      <c r="A1315" t="s">
        <v>4992</v>
      </c>
      <c r="B1315">
        <v>30.684999999999999</v>
      </c>
      <c r="C1315" t="str">
        <f t="shared" si="40"/>
        <v>Obesity</v>
      </c>
      <c r="D1315">
        <v>4.87</v>
      </c>
      <c r="E1315" t="str">
        <f t="shared" si="41"/>
        <v>Normal</v>
      </c>
      <c r="F1315" t="s">
        <v>30</v>
      </c>
      <c r="G1315" t="s">
        <v>30</v>
      </c>
      <c r="H1315" t="s">
        <v>31</v>
      </c>
      <c r="I1315">
        <v>1</v>
      </c>
      <c r="J1315" t="s">
        <v>30</v>
      </c>
    </row>
    <row r="1316" spans="1:10" x14ac:dyDescent="0.25">
      <c r="A1316" t="s">
        <v>4993</v>
      </c>
      <c r="B1316">
        <v>22.135000000000002</v>
      </c>
      <c r="C1316" t="str">
        <f t="shared" si="40"/>
        <v>Health Weight</v>
      </c>
      <c r="D1316">
        <v>8.17</v>
      </c>
      <c r="E1316" t="str">
        <f t="shared" si="41"/>
        <v>Diabetes</v>
      </c>
      <c r="F1316" t="s">
        <v>30</v>
      </c>
      <c r="G1316" t="s">
        <v>30</v>
      </c>
      <c r="H1316" t="s">
        <v>30</v>
      </c>
      <c r="I1316">
        <v>0</v>
      </c>
      <c r="J1316" t="s">
        <v>30</v>
      </c>
    </row>
    <row r="1317" spans="1:10" x14ac:dyDescent="0.25">
      <c r="A1317" t="s">
        <v>4994</v>
      </c>
      <c r="B1317">
        <v>33.33</v>
      </c>
      <c r="C1317" t="str">
        <f t="shared" si="40"/>
        <v>Obesity</v>
      </c>
      <c r="D1317">
        <v>7.61</v>
      </c>
      <c r="E1317" t="str">
        <f t="shared" si="41"/>
        <v>Diabetes</v>
      </c>
      <c r="F1317" t="s">
        <v>30</v>
      </c>
      <c r="G1317" t="s">
        <v>30</v>
      </c>
      <c r="H1317" t="s">
        <v>30</v>
      </c>
      <c r="I1317">
        <v>0</v>
      </c>
      <c r="J1317" t="s">
        <v>30</v>
      </c>
    </row>
    <row r="1318" spans="1:10" x14ac:dyDescent="0.25">
      <c r="A1318" t="s">
        <v>4995</v>
      </c>
      <c r="B1318">
        <v>31.13</v>
      </c>
      <c r="C1318" t="str">
        <f t="shared" si="40"/>
        <v>Obesity</v>
      </c>
      <c r="D1318">
        <v>10.1</v>
      </c>
      <c r="E1318" t="str">
        <f t="shared" si="41"/>
        <v>Diabetes</v>
      </c>
      <c r="F1318" t="s">
        <v>30</v>
      </c>
      <c r="G1318" t="s">
        <v>30</v>
      </c>
      <c r="H1318" t="s">
        <v>30</v>
      </c>
      <c r="I1318">
        <v>0</v>
      </c>
      <c r="J1318" t="s">
        <v>30</v>
      </c>
    </row>
    <row r="1319" spans="1:10" x14ac:dyDescent="0.25">
      <c r="A1319" t="s">
        <v>4996</v>
      </c>
      <c r="B1319">
        <v>28.9</v>
      </c>
      <c r="C1319" t="str">
        <f t="shared" si="40"/>
        <v>Over Weight</v>
      </c>
      <c r="D1319">
        <v>11.24</v>
      </c>
      <c r="E1319" t="str">
        <f t="shared" si="41"/>
        <v>Diabetes</v>
      </c>
      <c r="F1319" t="s">
        <v>30</v>
      </c>
      <c r="G1319" t="s">
        <v>30</v>
      </c>
      <c r="H1319" t="s">
        <v>30</v>
      </c>
      <c r="I1319">
        <v>0</v>
      </c>
      <c r="J1319" t="s">
        <v>30</v>
      </c>
    </row>
    <row r="1320" spans="1:10" x14ac:dyDescent="0.25">
      <c r="A1320" t="s">
        <v>4997</v>
      </c>
      <c r="B1320">
        <v>43.31</v>
      </c>
      <c r="C1320" t="str">
        <f t="shared" si="40"/>
        <v>Obesity</v>
      </c>
      <c r="D1320">
        <v>6.1</v>
      </c>
      <c r="E1320" t="str">
        <f t="shared" si="41"/>
        <v>Prediabetes</v>
      </c>
      <c r="F1320" t="s">
        <v>31</v>
      </c>
      <c r="G1320" t="s">
        <v>31</v>
      </c>
      <c r="H1320" t="s">
        <v>30</v>
      </c>
      <c r="I1320">
        <v>1</v>
      </c>
      <c r="J1320" t="s">
        <v>30</v>
      </c>
    </row>
    <row r="1321" spans="1:10" x14ac:dyDescent="0.25">
      <c r="A1321" t="s">
        <v>4998</v>
      </c>
      <c r="B1321">
        <v>22.8</v>
      </c>
      <c r="C1321" t="str">
        <f t="shared" si="40"/>
        <v>Health Weight</v>
      </c>
      <c r="D1321">
        <v>6.98</v>
      </c>
      <c r="E1321" t="str">
        <f t="shared" si="41"/>
        <v>Diabetes</v>
      </c>
      <c r="F1321" t="s">
        <v>30</v>
      </c>
      <c r="G1321" t="s">
        <v>30</v>
      </c>
      <c r="H1321" t="s">
        <v>30</v>
      </c>
      <c r="I1321">
        <v>0</v>
      </c>
      <c r="J1321" t="s">
        <v>30</v>
      </c>
    </row>
    <row r="1322" spans="1:10" x14ac:dyDescent="0.25">
      <c r="A1322" t="s">
        <v>4999</v>
      </c>
      <c r="B1322">
        <v>19.09</v>
      </c>
      <c r="C1322" t="str">
        <f t="shared" si="40"/>
        <v>Health Weight</v>
      </c>
      <c r="D1322">
        <v>4</v>
      </c>
      <c r="E1322" t="str">
        <f t="shared" si="41"/>
        <v>Normal</v>
      </c>
      <c r="F1322" t="s">
        <v>31</v>
      </c>
      <c r="G1322" t="s">
        <v>30</v>
      </c>
      <c r="H1322" t="s">
        <v>30</v>
      </c>
      <c r="I1322">
        <v>1</v>
      </c>
      <c r="J1322" t="s">
        <v>30</v>
      </c>
    </row>
    <row r="1323" spans="1:10" x14ac:dyDescent="0.25">
      <c r="A1323" t="s">
        <v>5000</v>
      </c>
      <c r="B1323">
        <v>23.37</v>
      </c>
      <c r="C1323" t="str">
        <f t="shared" si="40"/>
        <v>Health Weight</v>
      </c>
      <c r="D1323">
        <v>4.2300000000000004</v>
      </c>
      <c r="E1323" t="str">
        <f t="shared" si="41"/>
        <v>Normal</v>
      </c>
      <c r="F1323" t="s">
        <v>30</v>
      </c>
      <c r="G1323" t="s">
        <v>30</v>
      </c>
      <c r="H1323" t="s">
        <v>30</v>
      </c>
      <c r="I1323">
        <v>0</v>
      </c>
      <c r="J1323" t="s">
        <v>30</v>
      </c>
    </row>
    <row r="1324" spans="1:10" x14ac:dyDescent="0.25">
      <c r="A1324" t="s">
        <v>5001</v>
      </c>
      <c r="B1324">
        <v>33.44</v>
      </c>
      <c r="C1324" t="str">
        <f t="shared" si="40"/>
        <v>Obesity</v>
      </c>
      <c r="D1324">
        <v>4.72</v>
      </c>
      <c r="E1324" t="str">
        <f t="shared" si="41"/>
        <v>Normal</v>
      </c>
      <c r="F1324" t="s">
        <v>31</v>
      </c>
      <c r="G1324" t="s">
        <v>30</v>
      </c>
      <c r="H1324" t="s">
        <v>30</v>
      </c>
      <c r="I1324">
        <v>0</v>
      </c>
      <c r="J1324" t="s">
        <v>30</v>
      </c>
    </row>
    <row r="1325" spans="1:10" x14ac:dyDescent="0.25">
      <c r="A1325" t="s">
        <v>5002</v>
      </c>
      <c r="B1325">
        <v>28.05</v>
      </c>
      <c r="C1325" t="str">
        <f t="shared" si="40"/>
        <v>Over Weight</v>
      </c>
      <c r="D1325">
        <v>5.63</v>
      </c>
      <c r="E1325" t="str">
        <f t="shared" si="41"/>
        <v>Normal</v>
      </c>
      <c r="F1325" t="s">
        <v>31</v>
      </c>
      <c r="G1325" t="s">
        <v>30</v>
      </c>
      <c r="H1325" t="s">
        <v>30</v>
      </c>
      <c r="I1325">
        <v>0</v>
      </c>
      <c r="J1325" t="s">
        <v>30</v>
      </c>
    </row>
    <row r="1326" spans="1:10" x14ac:dyDescent="0.25">
      <c r="A1326" t="s">
        <v>5003</v>
      </c>
      <c r="B1326">
        <v>27.72</v>
      </c>
      <c r="C1326" t="str">
        <f t="shared" si="40"/>
        <v>Over Weight</v>
      </c>
      <c r="D1326">
        <v>5.83</v>
      </c>
      <c r="E1326" t="str">
        <f t="shared" si="41"/>
        <v>Prediabetes</v>
      </c>
      <c r="F1326" t="s">
        <v>31</v>
      </c>
      <c r="G1326" t="s">
        <v>30</v>
      </c>
      <c r="H1326" t="s">
        <v>30</v>
      </c>
      <c r="I1326">
        <v>0</v>
      </c>
      <c r="J1326" t="s">
        <v>30</v>
      </c>
    </row>
    <row r="1327" spans="1:10" x14ac:dyDescent="0.25">
      <c r="A1327" t="s">
        <v>5004</v>
      </c>
      <c r="B1327">
        <v>29.81</v>
      </c>
      <c r="C1327" t="str">
        <f t="shared" si="40"/>
        <v>Over Weight</v>
      </c>
      <c r="D1327">
        <v>9.23</v>
      </c>
      <c r="E1327" t="str">
        <f t="shared" si="41"/>
        <v>Diabetes</v>
      </c>
      <c r="F1327" t="s">
        <v>30</v>
      </c>
      <c r="G1327" t="s">
        <v>30</v>
      </c>
      <c r="H1327" t="s">
        <v>30</v>
      </c>
      <c r="I1327">
        <v>0</v>
      </c>
      <c r="J1327" t="s">
        <v>30</v>
      </c>
    </row>
    <row r="1328" spans="1:10" x14ac:dyDescent="0.25">
      <c r="A1328" t="s">
        <v>5005</v>
      </c>
      <c r="B1328">
        <v>23.98</v>
      </c>
      <c r="C1328" t="str">
        <f t="shared" si="40"/>
        <v>Health Weight</v>
      </c>
      <c r="D1328">
        <v>9.89</v>
      </c>
      <c r="E1328" t="str">
        <f t="shared" si="41"/>
        <v>Diabetes</v>
      </c>
      <c r="F1328" t="s">
        <v>30</v>
      </c>
      <c r="G1328" t="s">
        <v>30</v>
      </c>
      <c r="H1328" t="s">
        <v>30</v>
      </c>
      <c r="I1328">
        <v>0</v>
      </c>
      <c r="J1328" t="s">
        <v>30</v>
      </c>
    </row>
    <row r="1329" spans="1:10" x14ac:dyDescent="0.25">
      <c r="A1329" t="s">
        <v>5006</v>
      </c>
      <c r="B1329">
        <v>17.34</v>
      </c>
      <c r="C1329" t="str">
        <f t="shared" si="40"/>
        <v>Under Weight</v>
      </c>
      <c r="D1329">
        <v>12</v>
      </c>
      <c r="E1329" t="str">
        <f t="shared" si="41"/>
        <v>Diabetes</v>
      </c>
      <c r="F1329" t="s">
        <v>30</v>
      </c>
      <c r="G1329" t="s">
        <v>30</v>
      </c>
      <c r="H1329" t="s">
        <v>30</v>
      </c>
      <c r="I1329">
        <v>0</v>
      </c>
      <c r="J1329" t="s">
        <v>30</v>
      </c>
    </row>
    <row r="1330" spans="1:10" x14ac:dyDescent="0.25">
      <c r="A1330" t="s">
        <v>5007</v>
      </c>
      <c r="B1330">
        <v>40.39</v>
      </c>
      <c r="C1330" t="str">
        <f t="shared" si="40"/>
        <v>Obesity</v>
      </c>
      <c r="D1330">
        <v>4.24</v>
      </c>
      <c r="E1330" t="str">
        <f t="shared" si="41"/>
        <v>Normal</v>
      </c>
      <c r="F1330" t="s">
        <v>31</v>
      </c>
      <c r="G1330" t="s">
        <v>30</v>
      </c>
      <c r="H1330" t="s">
        <v>31</v>
      </c>
      <c r="I1330">
        <v>1</v>
      </c>
      <c r="J1330" t="s">
        <v>30</v>
      </c>
    </row>
    <row r="1331" spans="1:10" x14ac:dyDescent="0.25">
      <c r="A1331" t="s">
        <v>5008</v>
      </c>
      <c r="B1331">
        <v>25.96</v>
      </c>
      <c r="C1331" t="str">
        <f t="shared" si="40"/>
        <v>Over Weight</v>
      </c>
      <c r="D1331">
        <v>4.68</v>
      </c>
      <c r="E1331" t="str">
        <f t="shared" si="41"/>
        <v>Normal</v>
      </c>
      <c r="F1331" t="s">
        <v>31</v>
      </c>
      <c r="G1331" t="s">
        <v>30</v>
      </c>
      <c r="H1331" t="s">
        <v>31</v>
      </c>
      <c r="I1331">
        <v>1</v>
      </c>
      <c r="J1331" t="s">
        <v>30</v>
      </c>
    </row>
    <row r="1332" spans="1:10" x14ac:dyDescent="0.25">
      <c r="A1332" t="s">
        <v>5009</v>
      </c>
      <c r="B1332">
        <v>17.68</v>
      </c>
      <c r="C1332" t="str">
        <f t="shared" si="40"/>
        <v>Under Weight</v>
      </c>
      <c r="D1332">
        <v>8.57</v>
      </c>
      <c r="E1332" t="str">
        <f t="shared" si="41"/>
        <v>Diabetes</v>
      </c>
      <c r="F1332" t="s">
        <v>31</v>
      </c>
      <c r="G1332" t="s">
        <v>30</v>
      </c>
      <c r="H1332" t="s">
        <v>31</v>
      </c>
      <c r="I1332">
        <v>1</v>
      </c>
      <c r="J1332" t="s">
        <v>30</v>
      </c>
    </row>
    <row r="1333" spans="1:10" x14ac:dyDescent="0.25">
      <c r="A1333" t="s">
        <v>5010</v>
      </c>
      <c r="B1333">
        <v>30.875</v>
      </c>
      <c r="C1333" t="str">
        <f t="shared" si="40"/>
        <v>Obesity</v>
      </c>
      <c r="D1333">
        <v>4.0999999999999996</v>
      </c>
      <c r="E1333" t="str">
        <f t="shared" si="41"/>
        <v>Normal</v>
      </c>
      <c r="F1333" t="s">
        <v>30</v>
      </c>
      <c r="G1333" t="s">
        <v>30</v>
      </c>
      <c r="H1333" t="s">
        <v>30</v>
      </c>
      <c r="I1333">
        <v>0</v>
      </c>
      <c r="J1333" t="s">
        <v>30</v>
      </c>
    </row>
    <row r="1334" spans="1:10" x14ac:dyDescent="0.25">
      <c r="A1334" t="s">
        <v>5011</v>
      </c>
      <c r="B1334">
        <v>30.81</v>
      </c>
      <c r="C1334" t="str">
        <f t="shared" si="40"/>
        <v>Obesity</v>
      </c>
      <c r="D1334">
        <v>4.49</v>
      </c>
      <c r="E1334" t="str">
        <f t="shared" si="41"/>
        <v>Normal</v>
      </c>
      <c r="F1334" t="s">
        <v>30</v>
      </c>
      <c r="G1334" t="s">
        <v>30</v>
      </c>
      <c r="H1334" t="s">
        <v>30</v>
      </c>
      <c r="I1334">
        <v>0</v>
      </c>
      <c r="J1334" t="s">
        <v>30</v>
      </c>
    </row>
    <row r="1335" spans="1:10" x14ac:dyDescent="0.25">
      <c r="A1335" t="s">
        <v>5012</v>
      </c>
      <c r="B1335">
        <v>36.85</v>
      </c>
      <c r="C1335" t="str">
        <f t="shared" si="40"/>
        <v>Obesity</v>
      </c>
      <c r="D1335">
        <v>8.8000000000000007</v>
      </c>
      <c r="E1335" t="str">
        <f t="shared" si="41"/>
        <v>Diabetes</v>
      </c>
      <c r="F1335" t="s">
        <v>30</v>
      </c>
      <c r="G1335" t="s">
        <v>30</v>
      </c>
      <c r="H1335" t="s">
        <v>30</v>
      </c>
      <c r="I1335">
        <v>2</v>
      </c>
      <c r="J1335" t="s">
        <v>30</v>
      </c>
    </row>
    <row r="1336" spans="1:10" x14ac:dyDescent="0.25">
      <c r="A1336" t="s">
        <v>5013</v>
      </c>
      <c r="B1336">
        <v>35.86</v>
      </c>
      <c r="C1336" t="str">
        <f t="shared" si="40"/>
        <v>Obesity</v>
      </c>
      <c r="D1336">
        <v>7.93</v>
      </c>
      <c r="E1336" t="str">
        <f t="shared" si="41"/>
        <v>Diabetes</v>
      </c>
      <c r="F1336" t="s">
        <v>30</v>
      </c>
      <c r="G1336" t="s">
        <v>30</v>
      </c>
      <c r="H1336" t="s">
        <v>30</v>
      </c>
      <c r="I1336">
        <v>2</v>
      </c>
      <c r="J1336" t="s">
        <v>30</v>
      </c>
    </row>
    <row r="1337" spans="1:10" x14ac:dyDescent="0.25">
      <c r="A1337" t="s">
        <v>5014</v>
      </c>
      <c r="B1337">
        <v>30.3</v>
      </c>
      <c r="C1337" t="str">
        <f t="shared" si="40"/>
        <v>Obesity</v>
      </c>
      <c r="D1337">
        <v>9.4499999999999993</v>
      </c>
      <c r="E1337" t="str">
        <f t="shared" si="41"/>
        <v>Diabetes</v>
      </c>
      <c r="F1337" t="s">
        <v>30</v>
      </c>
      <c r="G1337" t="s">
        <v>30</v>
      </c>
      <c r="H1337" t="s">
        <v>30</v>
      </c>
      <c r="I1337">
        <v>2</v>
      </c>
      <c r="J1337" t="s">
        <v>30</v>
      </c>
    </row>
    <row r="1338" spans="1:10" x14ac:dyDescent="0.25">
      <c r="A1338" t="s">
        <v>5015</v>
      </c>
      <c r="B1338">
        <v>32.015000000000001</v>
      </c>
      <c r="C1338" t="str">
        <f t="shared" si="40"/>
        <v>Obesity</v>
      </c>
      <c r="D1338">
        <v>7.67</v>
      </c>
      <c r="E1338" t="str">
        <f t="shared" si="41"/>
        <v>Diabetes</v>
      </c>
      <c r="F1338" t="s">
        <v>30</v>
      </c>
      <c r="G1338" t="s">
        <v>30</v>
      </c>
      <c r="H1338" t="s">
        <v>30</v>
      </c>
      <c r="I1338">
        <v>0</v>
      </c>
      <c r="J1338" t="s">
        <v>30</v>
      </c>
    </row>
    <row r="1339" spans="1:10" x14ac:dyDescent="0.25">
      <c r="A1339" t="s">
        <v>5017</v>
      </c>
      <c r="B1339">
        <v>25.06</v>
      </c>
      <c r="C1339" t="str">
        <f t="shared" si="40"/>
        <v>Over Weight</v>
      </c>
      <c r="D1339">
        <v>10.53</v>
      </c>
      <c r="E1339" t="str">
        <f t="shared" si="41"/>
        <v>Diabetes</v>
      </c>
      <c r="F1339" t="s">
        <v>30</v>
      </c>
      <c r="G1339" t="s">
        <v>30</v>
      </c>
      <c r="H1339" t="s">
        <v>30</v>
      </c>
      <c r="I1339">
        <v>2</v>
      </c>
      <c r="J1339" t="s">
        <v>30</v>
      </c>
    </row>
    <row r="1340" spans="1:10" x14ac:dyDescent="0.25">
      <c r="A1340" t="s">
        <v>5018</v>
      </c>
      <c r="B1340">
        <v>18.829999999999998</v>
      </c>
      <c r="C1340" t="str">
        <f t="shared" si="40"/>
        <v>Health Weight</v>
      </c>
      <c r="D1340">
        <v>10.08</v>
      </c>
      <c r="E1340" t="str">
        <f t="shared" si="41"/>
        <v>Diabetes</v>
      </c>
      <c r="F1340" t="s">
        <v>31</v>
      </c>
      <c r="G1340" t="s">
        <v>30</v>
      </c>
      <c r="H1340" t="s">
        <v>30</v>
      </c>
      <c r="I1340">
        <v>0</v>
      </c>
      <c r="J1340" t="s">
        <v>30</v>
      </c>
    </row>
    <row r="1341" spans="1:10" x14ac:dyDescent="0.25">
      <c r="A1341" t="s">
        <v>5019</v>
      </c>
      <c r="B1341">
        <v>47.52</v>
      </c>
      <c r="C1341" t="str">
        <f t="shared" si="40"/>
        <v>Obesity</v>
      </c>
      <c r="D1341">
        <v>11.39</v>
      </c>
      <c r="E1341" t="str">
        <f t="shared" si="41"/>
        <v>Diabetes</v>
      </c>
      <c r="F1341" t="s">
        <v>31</v>
      </c>
      <c r="G1341" t="s">
        <v>30</v>
      </c>
      <c r="H1341" t="s">
        <v>30</v>
      </c>
      <c r="I1341">
        <v>1</v>
      </c>
      <c r="J1341" t="s">
        <v>30</v>
      </c>
    </row>
    <row r="1342" spans="1:10" x14ac:dyDescent="0.25">
      <c r="A1342" t="s">
        <v>5020</v>
      </c>
      <c r="B1342">
        <v>37.82</v>
      </c>
      <c r="C1342" t="str">
        <f t="shared" si="40"/>
        <v>Obesity</v>
      </c>
      <c r="D1342">
        <v>6.36</v>
      </c>
      <c r="E1342" t="str">
        <f t="shared" si="41"/>
        <v>Prediabetes</v>
      </c>
      <c r="F1342" t="s">
        <v>30</v>
      </c>
      <c r="G1342" t="s">
        <v>30</v>
      </c>
      <c r="H1342" t="s">
        <v>30</v>
      </c>
      <c r="I1342">
        <v>0</v>
      </c>
      <c r="J1342" t="s">
        <v>30</v>
      </c>
    </row>
    <row r="1343" spans="1:10" x14ac:dyDescent="0.25">
      <c r="A1343" t="s">
        <v>5021</v>
      </c>
      <c r="B1343">
        <v>44.16</v>
      </c>
      <c r="C1343" t="str">
        <f t="shared" si="40"/>
        <v>Obesity</v>
      </c>
      <c r="D1343">
        <v>5.31</v>
      </c>
      <c r="E1343" t="str">
        <f t="shared" si="41"/>
        <v>Normal</v>
      </c>
      <c r="F1343" t="s">
        <v>31</v>
      </c>
      <c r="G1343" t="s">
        <v>30</v>
      </c>
      <c r="H1343" t="s">
        <v>30</v>
      </c>
      <c r="I1343">
        <v>0</v>
      </c>
      <c r="J1343" t="s">
        <v>30</v>
      </c>
    </row>
    <row r="1344" spans="1:10" x14ac:dyDescent="0.25">
      <c r="A1344" t="s">
        <v>5022</v>
      </c>
      <c r="B1344">
        <v>37.049999999999997</v>
      </c>
      <c r="C1344" t="str">
        <f t="shared" si="40"/>
        <v>Obesity</v>
      </c>
      <c r="D1344">
        <v>4.74</v>
      </c>
      <c r="E1344" t="str">
        <f t="shared" si="41"/>
        <v>Normal</v>
      </c>
      <c r="F1344" t="s">
        <v>30</v>
      </c>
      <c r="G1344" t="s">
        <v>30</v>
      </c>
      <c r="H1344" t="s">
        <v>31</v>
      </c>
      <c r="I1344">
        <v>1</v>
      </c>
      <c r="J1344" t="s">
        <v>30</v>
      </c>
    </row>
    <row r="1345" spans="1:10" x14ac:dyDescent="0.25">
      <c r="A1345" t="s">
        <v>5023</v>
      </c>
      <c r="B1345">
        <v>18.66</v>
      </c>
      <c r="C1345" t="str">
        <f t="shared" si="40"/>
        <v>Health Weight</v>
      </c>
      <c r="D1345">
        <v>11.35</v>
      </c>
      <c r="E1345" t="str">
        <f t="shared" si="41"/>
        <v>Diabetes</v>
      </c>
      <c r="F1345" t="s">
        <v>30</v>
      </c>
      <c r="G1345" t="s">
        <v>30</v>
      </c>
      <c r="H1345" t="s">
        <v>30</v>
      </c>
      <c r="I1345">
        <v>0</v>
      </c>
      <c r="J1345" t="s">
        <v>30</v>
      </c>
    </row>
    <row r="1346" spans="1:10" x14ac:dyDescent="0.25">
      <c r="A1346" t="s">
        <v>5024</v>
      </c>
      <c r="B1346">
        <v>36.200000000000003</v>
      </c>
      <c r="C1346" t="str">
        <f t="shared" ref="C1346:C1409" si="42">IF(B1346&lt;18.5, "Under Weight",IF(B1346&lt;24.9, "Health Weight", IF(B1346&lt;29.9, "Over Weight", "Obesity")))</f>
        <v>Obesity</v>
      </c>
      <c r="D1346">
        <v>6.81</v>
      </c>
      <c r="E1346" t="str">
        <f t="shared" ref="E1346:E1409" si="43">IF(D1346&lt;5.7,"Normal",IF(D1346&lt;6.4,"Prediabetes","Diabetes"))</f>
        <v>Diabetes</v>
      </c>
      <c r="F1346" t="s">
        <v>31</v>
      </c>
      <c r="G1346" t="s">
        <v>30</v>
      </c>
      <c r="H1346" t="s">
        <v>30</v>
      </c>
      <c r="I1346">
        <v>1</v>
      </c>
      <c r="J1346" t="s">
        <v>30</v>
      </c>
    </row>
    <row r="1347" spans="1:10" x14ac:dyDescent="0.25">
      <c r="A1347" t="s">
        <v>5025</v>
      </c>
      <c r="B1347">
        <v>18.87</v>
      </c>
      <c r="C1347" t="str">
        <f t="shared" si="42"/>
        <v>Health Weight</v>
      </c>
      <c r="D1347">
        <v>8.06</v>
      </c>
      <c r="E1347" t="str">
        <f t="shared" si="43"/>
        <v>Diabetes</v>
      </c>
      <c r="F1347" t="s">
        <v>30</v>
      </c>
      <c r="G1347" t="s">
        <v>30</v>
      </c>
      <c r="H1347" t="s">
        <v>30</v>
      </c>
      <c r="I1347">
        <v>0</v>
      </c>
      <c r="J1347" t="s">
        <v>30</v>
      </c>
    </row>
    <row r="1348" spans="1:10" x14ac:dyDescent="0.25">
      <c r="A1348" t="s">
        <v>5026</v>
      </c>
      <c r="B1348">
        <v>32.299999999999997</v>
      </c>
      <c r="C1348" t="str">
        <f t="shared" si="42"/>
        <v>Obesity</v>
      </c>
      <c r="D1348">
        <v>6.74</v>
      </c>
      <c r="E1348" t="str">
        <f t="shared" si="43"/>
        <v>Diabetes</v>
      </c>
      <c r="F1348" t="s">
        <v>31</v>
      </c>
      <c r="G1348" t="s">
        <v>30</v>
      </c>
      <c r="H1348" t="s">
        <v>30</v>
      </c>
      <c r="I1348">
        <v>1</v>
      </c>
      <c r="J1348" t="s">
        <v>30</v>
      </c>
    </row>
    <row r="1349" spans="1:10" x14ac:dyDescent="0.25">
      <c r="A1349" t="s">
        <v>5027</v>
      </c>
      <c r="B1349">
        <v>22.64</v>
      </c>
      <c r="C1349" t="str">
        <f t="shared" si="42"/>
        <v>Health Weight</v>
      </c>
      <c r="D1349">
        <v>6.54</v>
      </c>
      <c r="E1349" t="str">
        <f t="shared" si="43"/>
        <v>Diabetes</v>
      </c>
      <c r="F1349" t="s">
        <v>31</v>
      </c>
      <c r="G1349" t="s">
        <v>30</v>
      </c>
      <c r="H1349" t="s">
        <v>30</v>
      </c>
      <c r="I1349">
        <v>2</v>
      </c>
      <c r="J1349" t="s">
        <v>30</v>
      </c>
    </row>
    <row r="1350" spans="1:10" x14ac:dyDescent="0.25">
      <c r="A1350" t="s">
        <v>5028</v>
      </c>
      <c r="B1350">
        <v>28.69</v>
      </c>
      <c r="C1350" t="str">
        <f t="shared" si="42"/>
        <v>Over Weight</v>
      </c>
      <c r="D1350">
        <v>5.4</v>
      </c>
      <c r="E1350" t="str">
        <f t="shared" si="43"/>
        <v>Normal</v>
      </c>
      <c r="F1350" t="s">
        <v>30</v>
      </c>
      <c r="G1350" t="s">
        <v>30</v>
      </c>
      <c r="H1350" t="s">
        <v>30</v>
      </c>
      <c r="I1350">
        <v>0</v>
      </c>
      <c r="J1350" t="s">
        <v>30</v>
      </c>
    </row>
    <row r="1351" spans="1:10" x14ac:dyDescent="0.25">
      <c r="A1351" t="s">
        <v>5029</v>
      </c>
      <c r="B1351">
        <v>28.16</v>
      </c>
      <c r="C1351" t="str">
        <f t="shared" si="42"/>
        <v>Over Weight</v>
      </c>
      <c r="D1351">
        <v>5.58</v>
      </c>
      <c r="E1351" t="str">
        <f t="shared" si="43"/>
        <v>Normal</v>
      </c>
      <c r="F1351" t="s">
        <v>31</v>
      </c>
      <c r="G1351" t="s">
        <v>30</v>
      </c>
      <c r="H1351" t="s">
        <v>30</v>
      </c>
      <c r="I1351">
        <v>0</v>
      </c>
      <c r="J1351" t="s">
        <v>30</v>
      </c>
    </row>
    <row r="1352" spans="1:10" x14ac:dyDescent="0.25">
      <c r="A1352" t="s">
        <v>5030</v>
      </c>
      <c r="B1352">
        <v>45.54</v>
      </c>
      <c r="C1352" t="str">
        <f t="shared" si="42"/>
        <v>Obesity</v>
      </c>
      <c r="D1352">
        <v>5.84</v>
      </c>
      <c r="E1352" t="str">
        <f t="shared" si="43"/>
        <v>Prediabetes</v>
      </c>
      <c r="F1352" t="s">
        <v>30</v>
      </c>
      <c r="G1352" t="s">
        <v>30</v>
      </c>
      <c r="H1352" t="s">
        <v>31</v>
      </c>
      <c r="I1352">
        <v>1</v>
      </c>
      <c r="J1352" t="s">
        <v>30</v>
      </c>
    </row>
    <row r="1353" spans="1:10" x14ac:dyDescent="0.25">
      <c r="A1353" t="s">
        <v>5031</v>
      </c>
      <c r="B1353">
        <v>28.7</v>
      </c>
      <c r="C1353" t="str">
        <f t="shared" si="42"/>
        <v>Over Weight</v>
      </c>
      <c r="D1353">
        <v>4.2</v>
      </c>
      <c r="E1353" t="str">
        <f t="shared" si="43"/>
        <v>Normal</v>
      </c>
      <c r="F1353" t="s">
        <v>30</v>
      </c>
      <c r="G1353" t="s">
        <v>30</v>
      </c>
      <c r="H1353" t="s">
        <v>30</v>
      </c>
      <c r="I1353">
        <v>0</v>
      </c>
      <c r="J1353" t="s">
        <v>30</v>
      </c>
    </row>
    <row r="1354" spans="1:10" x14ac:dyDescent="0.25">
      <c r="A1354" t="s">
        <v>5032</v>
      </c>
      <c r="B1354">
        <v>27.74</v>
      </c>
      <c r="C1354" t="str">
        <f t="shared" si="42"/>
        <v>Over Weight</v>
      </c>
      <c r="D1354">
        <v>6.06</v>
      </c>
      <c r="E1354" t="str">
        <f t="shared" si="43"/>
        <v>Prediabetes</v>
      </c>
      <c r="F1354" t="s">
        <v>31</v>
      </c>
      <c r="G1354" t="s">
        <v>30</v>
      </c>
      <c r="H1354" t="s">
        <v>30</v>
      </c>
      <c r="I1354">
        <v>0</v>
      </c>
      <c r="J1354" t="s">
        <v>30</v>
      </c>
    </row>
    <row r="1355" spans="1:10" x14ac:dyDescent="0.25">
      <c r="A1355" t="s">
        <v>5033</v>
      </c>
      <c r="B1355">
        <v>36.954999999999998</v>
      </c>
      <c r="C1355" t="str">
        <f t="shared" si="42"/>
        <v>Obesity</v>
      </c>
      <c r="D1355">
        <v>7.57</v>
      </c>
      <c r="E1355" t="str">
        <f t="shared" si="43"/>
        <v>Diabetes</v>
      </c>
      <c r="F1355" t="s">
        <v>30</v>
      </c>
      <c r="G1355" t="s">
        <v>30</v>
      </c>
      <c r="H1355" t="s">
        <v>30</v>
      </c>
      <c r="I1355">
        <v>0</v>
      </c>
      <c r="J1355" t="s">
        <v>30</v>
      </c>
    </row>
    <row r="1356" spans="1:10" x14ac:dyDescent="0.25">
      <c r="A1356" t="s">
        <v>5034</v>
      </c>
      <c r="B1356">
        <v>30.69</v>
      </c>
      <c r="C1356" t="str">
        <f t="shared" si="42"/>
        <v>Obesity</v>
      </c>
      <c r="D1356">
        <v>6.15</v>
      </c>
      <c r="E1356" t="str">
        <f t="shared" si="43"/>
        <v>Prediabetes</v>
      </c>
      <c r="F1356" t="s">
        <v>30</v>
      </c>
      <c r="G1356" t="s">
        <v>30</v>
      </c>
      <c r="H1356" t="s">
        <v>30</v>
      </c>
      <c r="I1356">
        <v>0</v>
      </c>
      <c r="J1356" t="s">
        <v>30</v>
      </c>
    </row>
    <row r="1357" spans="1:10" x14ac:dyDescent="0.25">
      <c r="A1357" t="s">
        <v>5035</v>
      </c>
      <c r="B1357">
        <v>24.984999999999999</v>
      </c>
      <c r="C1357" t="str">
        <f t="shared" si="42"/>
        <v>Over Weight</v>
      </c>
      <c r="D1357">
        <v>4.5599999999999996</v>
      </c>
      <c r="E1357" t="str">
        <f t="shared" si="43"/>
        <v>Normal</v>
      </c>
      <c r="F1357" t="s">
        <v>30</v>
      </c>
      <c r="G1357" t="s">
        <v>30</v>
      </c>
      <c r="H1357" t="s">
        <v>30</v>
      </c>
      <c r="I1357">
        <v>0</v>
      </c>
      <c r="J1357" t="s">
        <v>30</v>
      </c>
    </row>
    <row r="1358" spans="1:10" x14ac:dyDescent="0.25">
      <c r="A1358" t="s">
        <v>5036</v>
      </c>
      <c r="B1358">
        <v>39.42</v>
      </c>
      <c r="C1358" t="str">
        <f t="shared" si="42"/>
        <v>Obesity</v>
      </c>
      <c r="D1358">
        <v>4.72</v>
      </c>
      <c r="E1358" t="str">
        <f t="shared" si="43"/>
        <v>Normal</v>
      </c>
      <c r="F1358" t="s">
        <v>31</v>
      </c>
      <c r="G1358" t="s">
        <v>30</v>
      </c>
      <c r="H1358" t="s">
        <v>30</v>
      </c>
      <c r="I1358">
        <v>1</v>
      </c>
      <c r="J1358" t="s">
        <v>30</v>
      </c>
    </row>
    <row r="1359" spans="1:10" x14ac:dyDescent="0.25">
      <c r="A1359" t="s">
        <v>5037</v>
      </c>
      <c r="B1359">
        <v>16.8</v>
      </c>
      <c r="C1359" t="str">
        <f t="shared" si="42"/>
        <v>Under Weight</v>
      </c>
      <c r="D1359">
        <v>7.98</v>
      </c>
      <c r="E1359" t="str">
        <f t="shared" si="43"/>
        <v>Diabetes</v>
      </c>
      <c r="F1359" t="s">
        <v>30</v>
      </c>
      <c r="G1359" t="s">
        <v>30</v>
      </c>
      <c r="H1359" t="s">
        <v>30</v>
      </c>
      <c r="I1359">
        <v>0</v>
      </c>
      <c r="J1359" t="s">
        <v>30</v>
      </c>
    </row>
    <row r="1360" spans="1:10" x14ac:dyDescent="0.25">
      <c r="A1360" t="s">
        <v>5038</v>
      </c>
      <c r="B1360">
        <v>23.274999999999999</v>
      </c>
      <c r="C1360" t="str">
        <f t="shared" si="42"/>
        <v>Health Weight</v>
      </c>
      <c r="D1360">
        <v>6.26</v>
      </c>
      <c r="E1360" t="str">
        <f t="shared" si="43"/>
        <v>Prediabetes</v>
      </c>
      <c r="F1360" t="s">
        <v>31</v>
      </c>
      <c r="G1360" t="s">
        <v>30</v>
      </c>
      <c r="H1360" t="s">
        <v>31</v>
      </c>
      <c r="I1360">
        <v>1</v>
      </c>
      <c r="J1360" t="s">
        <v>30</v>
      </c>
    </row>
    <row r="1361" spans="1:10" x14ac:dyDescent="0.25">
      <c r="A1361" t="s">
        <v>5039</v>
      </c>
      <c r="B1361">
        <v>22.8</v>
      </c>
      <c r="C1361" t="str">
        <f t="shared" si="42"/>
        <v>Health Weight</v>
      </c>
      <c r="D1361">
        <v>4.29</v>
      </c>
      <c r="E1361" t="str">
        <f t="shared" si="43"/>
        <v>Normal</v>
      </c>
      <c r="F1361" t="s">
        <v>31</v>
      </c>
      <c r="G1361" t="s">
        <v>30</v>
      </c>
      <c r="H1361" t="s">
        <v>31</v>
      </c>
      <c r="I1361">
        <v>1</v>
      </c>
      <c r="J1361" t="s">
        <v>30</v>
      </c>
    </row>
    <row r="1362" spans="1:10" x14ac:dyDescent="0.25">
      <c r="A1362" t="s">
        <v>5040</v>
      </c>
      <c r="B1362">
        <v>24.3</v>
      </c>
      <c r="C1362" t="str">
        <f t="shared" si="42"/>
        <v>Health Weight</v>
      </c>
      <c r="D1362">
        <v>5.43</v>
      </c>
      <c r="E1362" t="str">
        <f t="shared" si="43"/>
        <v>Normal</v>
      </c>
      <c r="F1362" t="s">
        <v>30</v>
      </c>
      <c r="G1362" t="s">
        <v>30</v>
      </c>
      <c r="H1362" t="s">
        <v>30</v>
      </c>
      <c r="I1362">
        <v>2</v>
      </c>
      <c r="J1362" t="s">
        <v>30</v>
      </c>
    </row>
    <row r="1363" spans="1:10" x14ac:dyDescent="0.25">
      <c r="A1363" t="s">
        <v>5041</v>
      </c>
      <c r="B1363">
        <v>25.13</v>
      </c>
      <c r="C1363" t="str">
        <f t="shared" si="42"/>
        <v>Over Weight</v>
      </c>
      <c r="D1363">
        <v>8</v>
      </c>
      <c r="E1363" t="str">
        <f t="shared" si="43"/>
        <v>Diabetes</v>
      </c>
      <c r="F1363" t="s">
        <v>31</v>
      </c>
      <c r="G1363" t="s">
        <v>30</v>
      </c>
      <c r="H1363" t="s">
        <v>30</v>
      </c>
      <c r="I1363">
        <v>1</v>
      </c>
      <c r="J1363" t="s">
        <v>30</v>
      </c>
    </row>
    <row r="1364" spans="1:10" x14ac:dyDescent="0.25">
      <c r="A1364" t="s">
        <v>5043</v>
      </c>
      <c r="B1364">
        <v>22.72</v>
      </c>
      <c r="C1364" t="str">
        <f t="shared" si="42"/>
        <v>Health Weight</v>
      </c>
      <c r="D1364">
        <v>9.9600000000000009</v>
      </c>
      <c r="E1364" t="str">
        <f t="shared" si="43"/>
        <v>Diabetes</v>
      </c>
      <c r="F1364" t="s">
        <v>31</v>
      </c>
      <c r="G1364" t="s">
        <v>30</v>
      </c>
      <c r="H1364" t="s">
        <v>30</v>
      </c>
      <c r="I1364">
        <v>2</v>
      </c>
      <c r="J1364" t="s">
        <v>30</v>
      </c>
    </row>
    <row r="1365" spans="1:10" x14ac:dyDescent="0.25">
      <c r="A1365" t="s">
        <v>5044</v>
      </c>
      <c r="B1365">
        <v>32.6</v>
      </c>
      <c r="C1365" t="str">
        <f t="shared" si="42"/>
        <v>Obesity</v>
      </c>
      <c r="D1365">
        <v>6.8</v>
      </c>
      <c r="E1365" t="str">
        <f t="shared" si="43"/>
        <v>Diabetes</v>
      </c>
      <c r="F1365" t="s">
        <v>31</v>
      </c>
      <c r="G1365" t="s">
        <v>30</v>
      </c>
      <c r="H1365" t="s">
        <v>30</v>
      </c>
      <c r="I1365">
        <v>0</v>
      </c>
      <c r="J1365" t="s">
        <v>30</v>
      </c>
    </row>
    <row r="1366" spans="1:10" x14ac:dyDescent="0.25">
      <c r="A1366" t="s">
        <v>5045</v>
      </c>
      <c r="B1366">
        <v>17.28</v>
      </c>
      <c r="C1366" t="str">
        <f t="shared" si="42"/>
        <v>Under Weight</v>
      </c>
      <c r="D1366">
        <v>6.22</v>
      </c>
      <c r="E1366" t="str">
        <f t="shared" si="43"/>
        <v>Prediabetes</v>
      </c>
      <c r="F1366" t="s">
        <v>31</v>
      </c>
      <c r="G1366" t="s">
        <v>30</v>
      </c>
      <c r="H1366" t="s">
        <v>30</v>
      </c>
      <c r="I1366">
        <v>2</v>
      </c>
      <c r="J1366" t="s">
        <v>30</v>
      </c>
    </row>
    <row r="1367" spans="1:10" x14ac:dyDescent="0.25">
      <c r="A1367" t="s">
        <v>5046</v>
      </c>
      <c r="B1367">
        <v>27.92</v>
      </c>
      <c r="C1367" t="str">
        <f t="shared" si="42"/>
        <v>Over Weight</v>
      </c>
      <c r="D1367">
        <v>5.79</v>
      </c>
      <c r="E1367" t="str">
        <f t="shared" si="43"/>
        <v>Prediabetes</v>
      </c>
      <c r="F1367" t="s">
        <v>30</v>
      </c>
      <c r="G1367" t="s">
        <v>30</v>
      </c>
      <c r="H1367" t="s">
        <v>30</v>
      </c>
      <c r="I1367">
        <v>1</v>
      </c>
      <c r="J1367" t="s">
        <v>30</v>
      </c>
    </row>
    <row r="1368" spans="1:10" x14ac:dyDescent="0.25">
      <c r="A1368" t="s">
        <v>5047</v>
      </c>
      <c r="B1368">
        <v>38.284999999999997</v>
      </c>
      <c r="C1368" t="str">
        <f t="shared" si="42"/>
        <v>Obesity</v>
      </c>
      <c r="D1368">
        <v>5.41</v>
      </c>
      <c r="E1368" t="str">
        <f t="shared" si="43"/>
        <v>Normal</v>
      </c>
      <c r="F1368" t="s">
        <v>30</v>
      </c>
      <c r="G1368" t="s">
        <v>30</v>
      </c>
      <c r="H1368" t="s">
        <v>30</v>
      </c>
      <c r="I1368">
        <v>0</v>
      </c>
      <c r="J1368" t="s">
        <v>30</v>
      </c>
    </row>
    <row r="1369" spans="1:10" x14ac:dyDescent="0.25">
      <c r="A1369" t="s">
        <v>5048</v>
      </c>
      <c r="B1369">
        <v>16.48</v>
      </c>
      <c r="C1369" t="str">
        <f t="shared" si="42"/>
        <v>Under Weight</v>
      </c>
      <c r="D1369">
        <v>11.05</v>
      </c>
      <c r="E1369" t="str">
        <f t="shared" si="43"/>
        <v>Diabetes</v>
      </c>
      <c r="F1369" t="s">
        <v>30</v>
      </c>
      <c r="G1369" t="s">
        <v>30</v>
      </c>
      <c r="H1369" t="s">
        <v>30</v>
      </c>
      <c r="I1369">
        <v>0</v>
      </c>
      <c r="J1369" t="s">
        <v>30</v>
      </c>
    </row>
    <row r="1370" spans="1:10" x14ac:dyDescent="0.25">
      <c r="A1370" t="s">
        <v>5049</v>
      </c>
      <c r="B1370">
        <v>38.57</v>
      </c>
      <c r="C1370" t="str">
        <f t="shared" si="42"/>
        <v>Obesity</v>
      </c>
      <c r="D1370">
        <v>6.27</v>
      </c>
      <c r="E1370" t="str">
        <f t="shared" si="43"/>
        <v>Prediabetes</v>
      </c>
      <c r="F1370" t="s">
        <v>30</v>
      </c>
      <c r="G1370" t="s">
        <v>30</v>
      </c>
      <c r="H1370" t="s">
        <v>30</v>
      </c>
      <c r="I1370">
        <v>0</v>
      </c>
      <c r="J1370" t="s">
        <v>30</v>
      </c>
    </row>
    <row r="1371" spans="1:10" x14ac:dyDescent="0.25">
      <c r="A1371" t="s">
        <v>5050</v>
      </c>
      <c r="B1371">
        <v>43.85</v>
      </c>
      <c r="C1371" t="str">
        <f t="shared" si="42"/>
        <v>Obesity</v>
      </c>
      <c r="D1371">
        <v>4.7699999999999996</v>
      </c>
      <c r="E1371" t="str">
        <f t="shared" si="43"/>
        <v>Normal</v>
      </c>
      <c r="F1371" t="s">
        <v>31</v>
      </c>
      <c r="G1371" t="s">
        <v>30</v>
      </c>
      <c r="H1371" t="s">
        <v>30</v>
      </c>
      <c r="I1371">
        <v>0</v>
      </c>
      <c r="J1371" t="s">
        <v>30</v>
      </c>
    </row>
    <row r="1372" spans="1:10" x14ac:dyDescent="0.25">
      <c r="A1372" t="s">
        <v>5051</v>
      </c>
      <c r="B1372">
        <v>30.11</v>
      </c>
      <c r="C1372" t="str">
        <f t="shared" si="42"/>
        <v>Obesity</v>
      </c>
      <c r="D1372">
        <v>4.08</v>
      </c>
      <c r="E1372" t="str">
        <f t="shared" si="43"/>
        <v>Normal</v>
      </c>
      <c r="F1372" t="s">
        <v>30</v>
      </c>
      <c r="G1372" t="s">
        <v>30</v>
      </c>
      <c r="H1372" t="s">
        <v>30</v>
      </c>
      <c r="I1372">
        <v>0</v>
      </c>
      <c r="J1372" t="s">
        <v>30</v>
      </c>
    </row>
    <row r="1373" spans="1:10" x14ac:dyDescent="0.25">
      <c r="A1373" t="s">
        <v>5052</v>
      </c>
      <c r="B1373">
        <v>31.59</v>
      </c>
      <c r="C1373" t="str">
        <f t="shared" si="42"/>
        <v>Obesity</v>
      </c>
      <c r="D1373">
        <v>6.01</v>
      </c>
      <c r="E1373" t="str">
        <f t="shared" si="43"/>
        <v>Prediabetes</v>
      </c>
      <c r="F1373" t="s">
        <v>30</v>
      </c>
      <c r="G1373" t="s">
        <v>30</v>
      </c>
      <c r="H1373" t="s">
        <v>30</v>
      </c>
      <c r="I1373">
        <v>0</v>
      </c>
      <c r="J1373" t="s">
        <v>30</v>
      </c>
    </row>
    <row r="1374" spans="1:10" x14ac:dyDescent="0.25">
      <c r="A1374" t="s">
        <v>5053</v>
      </c>
      <c r="B1374">
        <v>40.15</v>
      </c>
      <c r="C1374" t="str">
        <f t="shared" si="42"/>
        <v>Obesity</v>
      </c>
      <c r="D1374">
        <v>11.84</v>
      </c>
      <c r="E1374" t="str">
        <f t="shared" si="43"/>
        <v>Diabetes</v>
      </c>
      <c r="F1374" t="s">
        <v>30</v>
      </c>
      <c r="G1374" t="s">
        <v>30</v>
      </c>
      <c r="H1374" t="s">
        <v>30</v>
      </c>
      <c r="I1374">
        <v>0</v>
      </c>
      <c r="J1374" t="s">
        <v>30</v>
      </c>
    </row>
    <row r="1375" spans="1:10" x14ac:dyDescent="0.25">
      <c r="A1375" t="s">
        <v>5054</v>
      </c>
      <c r="B1375">
        <v>40.700000000000003</v>
      </c>
      <c r="C1375" t="str">
        <f t="shared" si="42"/>
        <v>Obesity</v>
      </c>
      <c r="D1375">
        <v>6.27</v>
      </c>
      <c r="E1375" t="str">
        <f t="shared" si="43"/>
        <v>Prediabetes</v>
      </c>
      <c r="F1375" t="s">
        <v>31</v>
      </c>
      <c r="G1375" t="s">
        <v>30</v>
      </c>
      <c r="H1375" t="s">
        <v>31</v>
      </c>
      <c r="I1375">
        <v>1</v>
      </c>
      <c r="J1375" t="s">
        <v>30</v>
      </c>
    </row>
    <row r="1376" spans="1:10" x14ac:dyDescent="0.25">
      <c r="A1376" t="s">
        <v>5055</v>
      </c>
      <c r="B1376">
        <v>40.76</v>
      </c>
      <c r="C1376" t="str">
        <f t="shared" si="42"/>
        <v>Obesity</v>
      </c>
      <c r="D1376">
        <v>5.28</v>
      </c>
      <c r="E1376" t="str">
        <f t="shared" si="43"/>
        <v>Normal</v>
      </c>
      <c r="F1376" t="s">
        <v>30</v>
      </c>
      <c r="G1376" t="s">
        <v>30</v>
      </c>
      <c r="H1376" t="s">
        <v>30</v>
      </c>
      <c r="I1376">
        <v>0</v>
      </c>
      <c r="J1376" t="s">
        <v>30</v>
      </c>
    </row>
    <row r="1377" spans="1:10" x14ac:dyDescent="0.25">
      <c r="A1377" t="s">
        <v>5056</v>
      </c>
      <c r="B1377">
        <v>29.7</v>
      </c>
      <c r="C1377" t="str">
        <f t="shared" si="42"/>
        <v>Over Weight</v>
      </c>
      <c r="D1377">
        <v>7.03</v>
      </c>
      <c r="E1377" t="str">
        <f t="shared" si="43"/>
        <v>Diabetes</v>
      </c>
      <c r="F1377" t="s">
        <v>30</v>
      </c>
      <c r="G1377" t="s">
        <v>30</v>
      </c>
      <c r="H1377" t="s">
        <v>30</v>
      </c>
      <c r="I1377">
        <v>0</v>
      </c>
      <c r="J1377" t="s">
        <v>30</v>
      </c>
    </row>
    <row r="1378" spans="1:10" x14ac:dyDescent="0.25">
      <c r="A1378" t="s">
        <v>5057</v>
      </c>
      <c r="B1378">
        <v>40.58</v>
      </c>
      <c r="C1378" t="str">
        <f t="shared" si="42"/>
        <v>Obesity</v>
      </c>
      <c r="D1378">
        <v>5.32</v>
      </c>
      <c r="E1378" t="str">
        <f t="shared" si="43"/>
        <v>Normal</v>
      </c>
      <c r="F1378" t="s">
        <v>31</v>
      </c>
      <c r="G1378" t="s">
        <v>30</v>
      </c>
      <c r="H1378" t="s">
        <v>31</v>
      </c>
      <c r="I1378">
        <v>1</v>
      </c>
      <c r="J1378" t="s">
        <v>30</v>
      </c>
    </row>
    <row r="1379" spans="1:10" x14ac:dyDescent="0.25">
      <c r="A1379" t="s">
        <v>5058</v>
      </c>
      <c r="B1379">
        <v>33.06</v>
      </c>
      <c r="C1379" t="str">
        <f t="shared" si="42"/>
        <v>Obesity</v>
      </c>
      <c r="D1379">
        <v>9.59</v>
      </c>
      <c r="E1379" t="str">
        <f t="shared" si="43"/>
        <v>Diabetes</v>
      </c>
      <c r="F1379" t="s">
        <v>31</v>
      </c>
      <c r="G1379" t="s">
        <v>30</v>
      </c>
      <c r="H1379" t="s">
        <v>30</v>
      </c>
      <c r="I1379">
        <v>0</v>
      </c>
      <c r="J1379" t="s">
        <v>30</v>
      </c>
    </row>
    <row r="1380" spans="1:10" x14ac:dyDescent="0.25">
      <c r="A1380" t="s">
        <v>5059</v>
      </c>
      <c r="B1380">
        <v>26.62</v>
      </c>
      <c r="C1380" t="str">
        <f t="shared" si="42"/>
        <v>Over Weight</v>
      </c>
      <c r="D1380">
        <v>6.15</v>
      </c>
      <c r="E1380" t="str">
        <f t="shared" si="43"/>
        <v>Prediabetes</v>
      </c>
      <c r="F1380" t="s">
        <v>31</v>
      </c>
      <c r="G1380" t="s">
        <v>30</v>
      </c>
      <c r="H1380" t="s">
        <v>30</v>
      </c>
      <c r="I1380">
        <v>0</v>
      </c>
      <c r="J1380" t="s">
        <v>30</v>
      </c>
    </row>
    <row r="1381" spans="1:10" x14ac:dyDescent="0.25">
      <c r="A1381" t="s">
        <v>5060</v>
      </c>
      <c r="B1381">
        <v>37.1</v>
      </c>
      <c r="C1381" t="str">
        <f t="shared" si="42"/>
        <v>Obesity</v>
      </c>
      <c r="D1381">
        <v>11.08</v>
      </c>
      <c r="E1381" t="str">
        <f t="shared" si="43"/>
        <v>Diabetes</v>
      </c>
      <c r="F1381" t="s">
        <v>30</v>
      </c>
      <c r="G1381" t="s">
        <v>30</v>
      </c>
      <c r="H1381" t="s">
        <v>30</v>
      </c>
      <c r="I1381">
        <v>0</v>
      </c>
      <c r="J1381" t="s">
        <v>30</v>
      </c>
    </row>
    <row r="1382" spans="1:10" x14ac:dyDescent="0.25">
      <c r="A1382" t="s">
        <v>5061</v>
      </c>
      <c r="B1382">
        <v>18.28</v>
      </c>
      <c r="C1382" t="str">
        <f t="shared" si="42"/>
        <v>Under Weight</v>
      </c>
      <c r="D1382">
        <v>7.95</v>
      </c>
      <c r="E1382" t="str">
        <f t="shared" si="43"/>
        <v>Diabetes</v>
      </c>
      <c r="F1382" t="s">
        <v>30</v>
      </c>
      <c r="G1382" t="s">
        <v>30</v>
      </c>
      <c r="H1382" t="s">
        <v>30</v>
      </c>
      <c r="I1382">
        <v>0</v>
      </c>
      <c r="J1382" t="s">
        <v>30</v>
      </c>
    </row>
    <row r="1383" spans="1:10" x14ac:dyDescent="0.25">
      <c r="A1383" t="s">
        <v>5062</v>
      </c>
      <c r="B1383">
        <v>35.814999999999998</v>
      </c>
      <c r="C1383" t="str">
        <f t="shared" si="42"/>
        <v>Obesity</v>
      </c>
      <c r="D1383">
        <v>6.23</v>
      </c>
      <c r="E1383" t="str">
        <f t="shared" si="43"/>
        <v>Prediabetes</v>
      </c>
      <c r="F1383" t="s">
        <v>30</v>
      </c>
      <c r="G1383" t="s">
        <v>30</v>
      </c>
      <c r="H1383" t="s">
        <v>30</v>
      </c>
      <c r="I1383">
        <v>0</v>
      </c>
      <c r="J1383" t="s">
        <v>30</v>
      </c>
    </row>
    <row r="1384" spans="1:10" x14ac:dyDescent="0.25">
      <c r="A1384" t="s">
        <v>5063</v>
      </c>
      <c r="B1384">
        <v>30.69</v>
      </c>
      <c r="C1384" t="str">
        <f t="shared" si="42"/>
        <v>Obesity</v>
      </c>
      <c r="D1384">
        <v>6.5</v>
      </c>
      <c r="E1384" t="str">
        <f t="shared" si="43"/>
        <v>Diabetes</v>
      </c>
      <c r="F1384" t="s">
        <v>30</v>
      </c>
      <c r="G1384" t="s">
        <v>30</v>
      </c>
      <c r="H1384" t="s">
        <v>30</v>
      </c>
      <c r="I1384">
        <v>0</v>
      </c>
      <c r="J1384" t="s">
        <v>30</v>
      </c>
    </row>
    <row r="1385" spans="1:10" x14ac:dyDescent="0.25">
      <c r="A1385" t="s">
        <v>5064</v>
      </c>
      <c r="B1385">
        <v>26.125</v>
      </c>
      <c r="C1385" t="str">
        <f t="shared" si="42"/>
        <v>Over Weight</v>
      </c>
      <c r="D1385">
        <v>5.22</v>
      </c>
      <c r="E1385" t="str">
        <f t="shared" si="43"/>
        <v>Normal</v>
      </c>
      <c r="F1385" t="s">
        <v>30</v>
      </c>
      <c r="G1385" t="s">
        <v>30</v>
      </c>
      <c r="H1385" t="s">
        <v>30</v>
      </c>
      <c r="I1385">
        <v>0</v>
      </c>
      <c r="J1385" t="s">
        <v>30</v>
      </c>
    </row>
    <row r="1386" spans="1:10" x14ac:dyDescent="0.25">
      <c r="A1386" t="s">
        <v>5065</v>
      </c>
      <c r="B1386">
        <v>34.58</v>
      </c>
      <c r="C1386" t="str">
        <f t="shared" si="42"/>
        <v>Obesity</v>
      </c>
      <c r="D1386">
        <v>6.3</v>
      </c>
      <c r="E1386" t="str">
        <f t="shared" si="43"/>
        <v>Prediabetes</v>
      </c>
      <c r="F1386" t="s">
        <v>30</v>
      </c>
      <c r="G1386" t="s">
        <v>30</v>
      </c>
      <c r="H1386" t="s">
        <v>31</v>
      </c>
      <c r="I1386">
        <v>1</v>
      </c>
      <c r="J1386" t="s">
        <v>30</v>
      </c>
    </row>
    <row r="1387" spans="1:10" x14ac:dyDescent="0.25">
      <c r="A1387" t="s">
        <v>5066</v>
      </c>
      <c r="B1387">
        <v>27.4</v>
      </c>
      <c r="C1387" t="str">
        <f t="shared" si="42"/>
        <v>Over Weight</v>
      </c>
      <c r="D1387">
        <v>8.84</v>
      </c>
      <c r="E1387" t="str">
        <f t="shared" si="43"/>
        <v>Diabetes</v>
      </c>
      <c r="F1387" t="s">
        <v>30</v>
      </c>
      <c r="G1387" t="s">
        <v>30</v>
      </c>
      <c r="H1387" t="s">
        <v>30</v>
      </c>
      <c r="I1387">
        <v>0</v>
      </c>
      <c r="J1387" t="s">
        <v>30</v>
      </c>
    </row>
    <row r="1388" spans="1:10" x14ac:dyDescent="0.25">
      <c r="A1388" t="s">
        <v>5068</v>
      </c>
      <c r="B1388">
        <v>27.53</v>
      </c>
      <c r="C1388" t="str">
        <f t="shared" si="42"/>
        <v>Over Weight</v>
      </c>
      <c r="D1388">
        <v>4.1100000000000003</v>
      </c>
      <c r="E1388" t="str">
        <f t="shared" si="43"/>
        <v>Normal</v>
      </c>
      <c r="F1388" t="s">
        <v>30</v>
      </c>
      <c r="G1388" t="s">
        <v>30</v>
      </c>
      <c r="H1388" t="s">
        <v>30</v>
      </c>
      <c r="I1388">
        <v>1</v>
      </c>
      <c r="J1388" t="s">
        <v>30</v>
      </c>
    </row>
    <row r="1389" spans="1:10" x14ac:dyDescent="0.25">
      <c r="A1389" t="s">
        <v>5069</v>
      </c>
      <c r="B1389">
        <v>33</v>
      </c>
      <c r="C1389" t="str">
        <f t="shared" si="42"/>
        <v>Obesity</v>
      </c>
      <c r="D1389">
        <v>4.57</v>
      </c>
      <c r="E1389" t="str">
        <f t="shared" si="43"/>
        <v>Normal</v>
      </c>
      <c r="F1389" t="s">
        <v>30</v>
      </c>
      <c r="G1389" t="s">
        <v>30</v>
      </c>
      <c r="H1389" t="s">
        <v>30</v>
      </c>
      <c r="I1389">
        <v>0</v>
      </c>
      <c r="J1389" t="s">
        <v>30</v>
      </c>
    </row>
    <row r="1390" spans="1:10" x14ac:dyDescent="0.25">
      <c r="A1390" t="s">
        <v>5070</v>
      </c>
      <c r="B1390">
        <v>25.78</v>
      </c>
      <c r="C1390" t="str">
        <f t="shared" si="42"/>
        <v>Over Weight</v>
      </c>
      <c r="D1390">
        <v>11.06</v>
      </c>
      <c r="E1390" t="str">
        <f t="shared" si="43"/>
        <v>Diabetes</v>
      </c>
      <c r="F1390" t="s">
        <v>31</v>
      </c>
      <c r="G1390" t="s">
        <v>30</v>
      </c>
      <c r="H1390" t="s">
        <v>30</v>
      </c>
      <c r="I1390">
        <v>0</v>
      </c>
      <c r="J1390" t="s">
        <v>30</v>
      </c>
    </row>
    <row r="1391" spans="1:10" x14ac:dyDescent="0.25">
      <c r="A1391" t="s">
        <v>5071</v>
      </c>
      <c r="B1391">
        <v>22.66</v>
      </c>
      <c r="C1391" t="str">
        <f t="shared" si="42"/>
        <v>Health Weight</v>
      </c>
      <c r="D1391">
        <v>10.68</v>
      </c>
      <c r="E1391" t="str">
        <f t="shared" si="43"/>
        <v>Diabetes</v>
      </c>
      <c r="F1391" t="s">
        <v>30</v>
      </c>
      <c r="G1391" t="s">
        <v>30</v>
      </c>
      <c r="H1391" t="s">
        <v>30</v>
      </c>
      <c r="I1391">
        <v>0</v>
      </c>
      <c r="J1391" t="s">
        <v>30</v>
      </c>
    </row>
    <row r="1392" spans="1:10" x14ac:dyDescent="0.25">
      <c r="A1392" t="s">
        <v>5072</v>
      </c>
      <c r="B1392">
        <v>38.81</v>
      </c>
      <c r="C1392" t="str">
        <f t="shared" si="42"/>
        <v>Obesity</v>
      </c>
      <c r="D1392">
        <v>6.14</v>
      </c>
      <c r="E1392" t="str">
        <f t="shared" si="43"/>
        <v>Prediabetes</v>
      </c>
      <c r="F1392" t="s">
        <v>31</v>
      </c>
      <c r="G1392" t="s">
        <v>30</v>
      </c>
      <c r="H1392" t="s">
        <v>30</v>
      </c>
      <c r="I1392">
        <v>1</v>
      </c>
      <c r="J1392" t="s">
        <v>30</v>
      </c>
    </row>
    <row r="1393" spans="1:10" x14ac:dyDescent="0.25">
      <c r="A1393" t="s">
        <v>5073</v>
      </c>
      <c r="B1393">
        <v>38.51</v>
      </c>
      <c r="C1393" t="str">
        <f t="shared" si="42"/>
        <v>Obesity</v>
      </c>
      <c r="D1393">
        <v>5.45</v>
      </c>
      <c r="E1393" t="str">
        <f t="shared" si="43"/>
        <v>Normal</v>
      </c>
      <c r="F1393" t="s">
        <v>31</v>
      </c>
      <c r="G1393" t="s">
        <v>30</v>
      </c>
      <c r="H1393" t="s">
        <v>30</v>
      </c>
      <c r="I1393">
        <v>0</v>
      </c>
      <c r="J1393" t="s">
        <v>30</v>
      </c>
    </row>
    <row r="1394" spans="1:10" x14ac:dyDescent="0.25">
      <c r="A1394" t="s">
        <v>5074</v>
      </c>
      <c r="B1394">
        <v>22.98</v>
      </c>
      <c r="C1394" t="str">
        <f t="shared" si="42"/>
        <v>Health Weight</v>
      </c>
      <c r="D1394">
        <v>6.14</v>
      </c>
      <c r="E1394" t="str">
        <f t="shared" si="43"/>
        <v>Prediabetes</v>
      </c>
      <c r="F1394" t="s">
        <v>31</v>
      </c>
      <c r="G1394" t="s">
        <v>30</v>
      </c>
      <c r="H1394" t="s">
        <v>30</v>
      </c>
      <c r="I1394">
        <v>0</v>
      </c>
      <c r="J1394" t="s">
        <v>30</v>
      </c>
    </row>
    <row r="1395" spans="1:10" x14ac:dyDescent="0.25">
      <c r="A1395" t="s">
        <v>5075</v>
      </c>
      <c r="B1395">
        <v>15.65</v>
      </c>
      <c r="C1395" t="str">
        <f t="shared" si="42"/>
        <v>Under Weight</v>
      </c>
      <c r="D1395">
        <v>7.85</v>
      </c>
      <c r="E1395" t="str">
        <f t="shared" si="43"/>
        <v>Diabetes</v>
      </c>
      <c r="F1395" t="s">
        <v>30</v>
      </c>
      <c r="G1395" t="s">
        <v>30</v>
      </c>
      <c r="H1395" t="s">
        <v>30</v>
      </c>
      <c r="I1395">
        <v>0</v>
      </c>
      <c r="J1395" t="s">
        <v>30</v>
      </c>
    </row>
    <row r="1396" spans="1:10" x14ac:dyDescent="0.25">
      <c r="A1396" t="s">
        <v>5076</v>
      </c>
      <c r="B1396">
        <v>39.97</v>
      </c>
      <c r="C1396" t="str">
        <f t="shared" si="42"/>
        <v>Obesity</v>
      </c>
      <c r="D1396">
        <v>4.09</v>
      </c>
      <c r="E1396" t="str">
        <f t="shared" si="43"/>
        <v>Normal</v>
      </c>
      <c r="F1396" t="s">
        <v>30</v>
      </c>
      <c r="G1396" t="s">
        <v>30</v>
      </c>
      <c r="H1396" t="s">
        <v>30</v>
      </c>
      <c r="I1396">
        <v>1</v>
      </c>
      <c r="J1396" t="s">
        <v>30</v>
      </c>
    </row>
    <row r="1397" spans="1:10" x14ac:dyDescent="0.25">
      <c r="A1397" t="s">
        <v>5077</v>
      </c>
      <c r="B1397">
        <v>37.22</v>
      </c>
      <c r="C1397" t="str">
        <f t="shared" si="42"/>
        <v>Obesity</v>
      </c>
      <c r="D1397">
        <v>4.62</v>
      </c>
      <c r="E1397" t="str">
        <f t="shared" si="43"/>
        <v>Normal</v>
      </c>
      <c r="F1397" t="s">
        <v>30</v>
      </c>
      <c r="G1397" t="s">
        <v>30</v>
      </c>
      <c r="H1397" t="s">
        <v>31</v>
      </c>
      <c r="I1397">
        <v>1</v>
      </c>
      <c r="J1397" t="s">
        <v>30</v>
      </c>
    </row>
    <row r="1398" spans="1:10" x14ac:dyDescent="0.25">
      <c r="A1398" t="s">
        <v>5078</v>
      </c>
      <c r="B1398">
        <v>41.325000000000003</v>
      </c>
      <c r="C1398" t="str">
        <f t="shared" si="42"/>
        <v>Obesity</v>
      </c>
      <c r="D1398">
        <v>5.77</v>
      </c>
      <c r="E1398" t="str">
        <f t="shared" si="43"/>
        <v>Prediabetes</v>
      </c>
      <c r="F1398" t="s">
        <v>30</v>
      </c>
      <c r="G1398" t="s">
        <v>30</v>
      </c>
      <c r="H1398" t="s">
        <v>30</v>
      </c>
      <c r="I1398">
        <v>0</v>
      </c>
      <c r="J1398" t="s">
        <v>30</v>
      </c>
    </row>
    <row r="1399" spans="1:10" x14ac:dyDescent="0.25">
      <c r="A1399" t="s">
        <v>5079</v>
      </c>
      <c r="B1399">
        <v>40.31</v>
      </c>
      <c r="C1399" t="str">
        <f t="shared" si="42"/>
        <v>Obesity</v>
      </c>
      <c r="D1399">
        <v>5.84</v>
      </c>
      <c r="E1399" t="str">
        <f t="shared" si="43"/>
        <v>Prediabetes</v>
      </c>
      <c r="F1399" t="s">
        <v>30</v>
      </c>
      <c r="G1399" t="s">
        <v>30</v>
      </c>
      <c r="H1399" t="s">
        <v>30</v>
      </c>
      <c r="I1399">
        <v>0</v>
      </c>
      <c r="J1399" t="s">
        <v>30</v>
      </c>
    </row>
    <row r="1400" spans="1:10" x14ac:dyDescent="0.25">
      <c r="A1400" t="s">
        <v>5080</v>
      </c>
      <c r="B1400">
        <v>29.48</v>
      </c>
      <c r="C1400" t="str">
        <f t="shared" si="42"/>
        <v>Over Weight</v>
      </c>
      <c r="D1400">
        <v>4.91</v>
      </c>
      <c r="E1400" t="str">
        <f t="shared" si="43"/>
        <v>Normal</v>
      </c>
      <c r="F1400" t="s">
        <v>30</v>
      </c>
      <c r="G1400" t="s">
        <v>30</v>
      </c>
      <c r="H1400" t="s">
        <v>30</v>
      </c>
      <c r="I1400">
        <v>0</v>
      </c>
      <c r="J1400" t="s">
        <v>30</v>
      </c>
    </row>
    <row r="1401" spans="1:10" x14ac:dyDescent="0.25">
      <c r="A1401" t="s">
        <v>5081</v>
      </c>
      <c r="B1401">
        <v>33.155000000000001</v>
      </c>
      <c r="C1401" t="str">
        <f t="shared" si="42"/>
        <v>Obesity</v>
      </c>
      <c r="D1401">
        <v>5.07</v>
      </c>
      <c r="E1401" t="str">
        <f t="shared" si="43"/>
        <v>Normal</v>
      </c>
      <c r="F1401" t="s">
        <v>30</v>
      </c>
      <c r="G1401" t="s">
        <v>30</v>
      </c>
      <c r="H1401" t="s">
        <v>30</v>
      </c>
      <c r="I1401">
        <v>0</v>
      </c>
      <c r="J1401" t="s">
        <v>30</v>
      </c>
    </row>
    <row r="1402" spans="1:10" x14ac:dyDescent="0.25">
      <c r="A1402" t="s">
        <v>5082</v>
      </c>
      <c r="B1402">
        <v>42.85</v>
      </c>
      <c r="C1402" t="str">
        <f t="shared" si="42"/>
        <v>Obesity</v>
      </c>
      <c r="D1402">
        <v>5.81</v>
      </c>
      <c r="E1402" t="str">
        <f t="shared" si="43"/>
        <v>Prediabetes</v>
      </c>
      <c r="F1402" t="s">
        <v>31</v>
      </c>
      <c r="G1402" t="s">
        <v>30</v>
      </c>
      <c r="H1402" t="s">
        <v>30</v>
      </c>
      <c r="I1402">
        <v>0</v>
      </c>
      <c r="J1402" t="s">
        <v>30</v>
      </c>
    </row>
    <row r="1403" spans="1:10" x14ac:dyDescent="0.25">
      <c r="A1403" t="s">
        <v>5083</v>
      </c>
      <c r="B1403">
        <v>32.340000000000003</v>
      </c>
      <c r="C1403" t="str">
        <f t="shared" si="42"/>
        <v>Obesity</v>
      </c>
      <c r="D1403">
        <v>11.2</v>
      </c>
      <c r="E1403" t="str">
        <f t="shared" si="43"/>
        <v>Diabetes</v>
      </c>
      <c r="F1403" t="s">
        <v>30</v>
      </c>
      <c r="G1403" t="s">
        <v>30</v>
      </c>
      <c r="H1403" t="s">
        <v>30</v>
      </c>
      <c r="I1403">
        <v>0</v>
      </c>
      <c r="J1403" t="s">
        <v>30</v>
      </c>
    </row>
    <row r="1404" spans="1:10" x14ac:dyDescent="0.25">
      <c r="A1404" t="s">
        <v>5084</v>
      </c>
      <c r="B1404">
        <v>27.5</v>
      </c>
      <c r="C1404" t="str">
        <f t="shared" si="42"/>
        <v>Over Weight</v>
      </c>
      <c r="D1404">
        <v>10.75</v>
      </c>
      <c r="E1404" t="str">
        <f t="shared" si="43"/>
        <v>Diabetes</v>
      </c>
      <c r="F1404" t="s">
        <v>30</v>
      </c>
      <c r="G1404" t="s">
        <v>30</v>
      </c>
      <c r="H1404" t="s">
        <v>30</v>
      </c>
      <c r="I1404">
        <v>0</v>
      </c>
      <c r="J1404" t="s">
        <v>30</v>
      </c>
    </row>
    <row r="1405" spans="1:10" x14ac:dyDescent="0.25">
      <c r="A1405" t="s">
        <v>5085</v>
      </c>
      <c r="B1405">
        <v>25.8</v>
      </c>
      <c r="C1405" t="str">
        <f t="shared" si="42"/>
        <v>Over Weight</v>
      </c>
      <c r="D1405">
        <v>7.8</v>
      </c>
      <c r="E1405" t="str">
        <f t="shared" si="43"/>
        <v>Diabetes</v>
      </c>
      <c r="F1405" t="s">
        <v>30</v>
      </c>
      <c r="G1405" t="s">
        <v>30</v>
      </c>
      <c r="H1405" t="s">
        <v>30</v>
      </c>
      <c r="I1405">
        <v>0</v>
      </c>
      <c r="J1405" t="s">
        <v>30</v>
      </c>
    </row>
    <row r="1406" spans="1:10" x14ac:dyDescent="0.25">
      <c r="A1406" t="s">
        <v>5086</v>
      </c>
      <c r="B1406">
        <v>25</v>
      </c>
      <c r="C1406" t="str">
        <f t="shared" si="42"/>
        <v>Over Weight</v>
      </c>
      <c r="D1406">
        <v>7.04</v>
      </c>
      <c r="E1406" t="str">
        <f t="shared" si="43"/>
        <v>Diabetes</v>
      </c>
      <c r="F1406" t="s">
        <v>30</v>
      </c>
      <c r="G1406" t="s">
        <v>30</v>
      </c>
      <c r="H1406" t="s">
        <v>30</v>
      </c>
      <c r="I1406">
        <v>0</v>
      </c>
      <c r="J1406" t="s">
        <v>30</v>
      </c>
    </row>
    <row r="1407" spans="1:10" x14ac:dyDescent="0.25">
      <c r="A1407" t="s">
        <v>5087</v>
      </c>
      <c r="B1407">
        <v>41.2</v>
      </c>
      <c r="C1407" t="str">
        <f t="shared" si="42"/>
        <v>Obesity</v>
      </c>
      <c r="D1407">
        <v>4.18</v>
      </c>
      <c r="E1407" t="str">
        <f t="shared" si="43"/>
        <v>Normal</v>
      </c>
      <c r="F1407" t="s">
        <v>31</v>
      </c>
      <c r="G1407" t="s">
        <v>30</v>
      </c>
      <c r="H1407" t="s">
        <v>30</v>
      </c>
      <c r="I1407">
        <v>0</v>
      </c>
      <c r="J1407" t="s">
        <v>30</v>
      </c>
    </row>
    <row r="1408" spans="1:10" x14ac:dyDescent="0.25">
      <c r="A1408" t="s">
        <v>5088</v>
      </c>
      <c r="B1408">
        <v>17.78</v>
      </c>
      <c r="C1408" t="str">
        <f t="shared" si="42"/>
        <v>Under Weight</v>
      </c>
      <c r="D1408">
        <v>8.19</v>
      </c>
      <c r="E1408" t="str">
        <f t="shared" si="43"/>
        <v>Diabetes</v>
      </c>
      <c r="F1408" t="s">
        <v>30</v>
      </c>
      <c r="G1408" t="s">
        <v>30</v>
      </c>
      <c r="H1408" t="s">
        <v>30</v>
      </c>
      <c r="I1408">
        <v>0</v>
      </c>
      <c r="J1408" t="s">
        <v>30</v>
      </c>
    </row>
    <row r="1409" spans="1:10" x14ac:dyDescent="0.25">
      <c r="A1409" t="s">
        <v>5089</v>
      </c>
      <c r="B1409">
        <v>40.119999999999997</v>
      </c>
      <c r="C1409" t="str">
        <f t="shared" si="42"/>
        <v>Obesity</v>
      </c>
      <c r="D1409">
        <v>6.22</v>
      </c>
      <c r="E1409" t="str">
        <f t="shared" si="43"/>
        <v>Prediabetes</v>
      </c>
      <c r="F1409" t="s">
        <v>31</v>
      </c>
      <c r="G1409" t="s">
        <v>30</v>
      </c>
      <c r="H1409" t="s">
        <v>31</v>
      </c>
      <c r="I1409">
        <v>1</v>
      </c>
      <c r="J1409" t="s">
        <v>30</v>
      </c>
    </row>
    <row r="1410" spans="1:10" x14ac:dyDescent="0.25">
      <c r="A1410" t="s">
        <v>5090</v>
      </c>
      <c r="B1410">
        <v>19.350000000000001</v>
      </c>
      <c r="C1410" t="str">
        <f t="shared" ref="C1410:C1473" si="44">IF(B1410&lt;18.5, "Under Weight",IF(B1410&lt;24.9, "Health Weight", IF(B1410&lt;29.9, "Over Weight", "Obesity")))</f>
        <v>Health Weight</v>
      </c>
      <c r="D1410">
        <v>8.2200000000000006</v>
      </c>
      <c r="E1410" t="str">
        <f t="shared" ref="E1410:E1473" si="45">IF(D1410&lt;5.7,"Normal",IF(D1410&lt;6.4,"Prediabetes","Diabetes"))</f>
        <v>Diabetes</v>
      </c>
      <c r="F1410" t="s">
        <v>31</v>
      </c>
      <c r="G1410" t="s">
        <v>30</v>
      </c>
      <c r="H1410" t="s">
        <v>30</v>
      </c>
      <c r="I1410">
        <v>0</v>
      </c>
      <c r="J1410" t="s">
        <v>30</v>
      </c>
    </row>
    <row r="1411" spans="1:10" x14ac:dyDescent="0.25">
      <c r="A1411" t="s">
        <v>5091</v>
      </c>
      <c r="B1411">
        <v>36.69</v>
      </c>
      <c r="C1411" t="str">
        <f t="shared" si="44"/>
        <v>Obesity</v>
      </c>
      <c r="D1411">
        <v>6.15</v>
      </c>
      <c r="E1411" t="str">
        <f t="shared" si="45"/>
        <v>Prediabetes</v>
      </c>
      <c r="F1411" t="s">
        <v>30</v>
      </c>
      <c r="G1411" t="s">
        <v>30</v>
      </c>
      <c r="H1411" t="s">
        <v>30</v>
      </c>
      <c r="I1411">
        <v>0</v>
      </c>
      <c r="J1411" t="s">
        <v>30</v>
      </c>
    </row>
    <row r="1412" spans="1:10" x14ac:dyDescent="0.25">
      <c r="A1412" t="s">
        <v>5092</v>
      </c>
      <c r="B1412">
        <v>28.51</v>
      </c>
      <c r="C1412" t="str">
        <f t="shared" si="44"/>
        <v>Over Weight</v>
      </c>
      <c r="D1412">
        <v>5.65</v>
      </c>
      <c r="E1412" t="str">
        <f t="shared" si="45"/>
        <v>Normal</v>
      </c>
      <c r="F1412" t="s">
        <v>31</v>
      </c>
      <c r="G1412" t="s">
        <v>30</v>
      </c>
      <c r="H1412" t="s">
        <v>30</v>
      </c>
      <c r="I1412">
        <v>1</v>
      </c>
      <c r="J1412" t="s">
        <v>30</v>
      </c>
    </row>
    <row r="1413" spans="1:10" x14ac:dyDescent="0.25">
      <c r="A1413" t="s">
        <v>5093</v>
      </c>
      <c r="B1413">
        <v>30.21</v>
      </c>
      <c r="C1413" t="str">
        <f t="shared" si="44"/>
        <v>Obesity</v>
      </c>
      <c r="D1413">
        <v>5.5</v>
      </c>
      <c r="E1413" t="str">
        <f t="shared" si="45"/>
        <v>Normal</v>
      </c>
      <c r="F1413" t="s">
        <v>30</v>
      </c>
      <c r="G1413" t="s">
        <v>30</v>
      </c>
      <c r="H1413" t="s">
        <v>30</v>
      </c>
      <c r="I1413">
        <v>1</v>
      </c>
      <c r="J1413" t="s">
        <v>30</v>
      </c>
    </row>
    <row r="1414" spans="1:10" x14ac:dyDescent="0.25">
      <c r="A1414" t="s">
        <v>5094</v>
      </c>
      <c r="B1414">
        <v>24.33</v>
      </c>
      <c r="C1414" t="str">
        <f t="shared" si="44"/>
        <v>Health Weight</v>
      </c>
      <c r="D1414">
        <v>8</v>
      </c>
      <c r="E1414" t="str">
        <f t="shared" si="45"/>
        <v>Diabetes</v>
      </c>
      <c r="F1414" t="s">
        <v>30</v>
      </c>
      <c r="G1414" t="s">
        <v>30</v>
      </c>
      <c r="H1414" t="s">
        <v>30</v>
      </c>
      <c r="I1414">
        <v>0</v>
      </c>
      <c r="J1414" t="s">
        <v>30</v>
      </c>
    </row>
    <row r="1415" spans="1:10" x14ac:dyDescent="0.25">
      <c r="A1415" t="s">
        <v>5095</v>
      </c>
      <c r="B1415">
        <v>19.855</v>
      </c>
      <c r="C1415" t="str">
        <f t="shared" si="44"/>
        <v>Health Weight</v>
      </c>
      <c r="D1415">
        <v>5.71</v>
      </c>
      <c r="E1415" t="str">
        <f t="shared" si="45"/>
        <v>Prediabetes</v>
      </c>
      <c r="F1415" t="s">
        <v>31</v>
      </c>
      <c r="G1415" t="s">
        <v>30</v>
      </c>
      <c r="H1415" t="s">
        <v>30</v>
      </c>
      <c r="I1415">
        <v>0</v>
      </c>
      <c r="J1415" t="s">
        <v>30</v>
      </c>
    </row>
    <row r="1416" spans="1:10" x14ac:dyDescent="0.25">
      <c r="A1416" t="s">
        <v>5096</v>
      </c>
      <c r="B1416">
        <v>25.364999999999998</v>
      </c>
      <c r="C1416" t="str">
        <f t="shared" si="44"/>
        <v>Over Weight</v>
      </c>
      <c r="D1416">
        <v>11.71</v>
      </c>
      <c r="E1416" t="str">
        <f t="shared" si="45"/>
        <v>Diabetes</v>
      </c>
      <c r="F1416" t="s">
        <v>30</v>
      </c>
      <c r="G1416" t="s">
        <v>30</v>
      </c>
      <c r="H1416" t="s">
        <v>30</v>
      </c>
      <c r="I1416">
        <v>0</v>
      </c>
      <c r="J1416" t="s">
        <v>30</v>
      </c>
    </row>
    <row r="1417" spans="1:10" x14ac:dyDescent="0.25">
      <c r="A1417" t="s">
        <v>5097</v>
      </c>
      <c r="B1417">
        <v>29.6</v>
      </c>
      <c r="C1417" t="str">
        <f t="shared" si="44"/>
        <v>Over Weight</v>
      </c>
      <c r="D1417">
        <v>6.17</v>
      </c>
      <c r="E1417" t="str">
        <f t="shared" si="45"/>
        <v>Prediabetes</v>
      </c>
      <c r="F1417" t="s">
        <v>31</v>
      </c>
      <c r="G1417" t="s">
        <v>30</v>
      </c>
      <c r="H1417" t="s">
        <v>31</v>
      </c>
      <c r="I1417">
        <v>1</v>
      </c>
      <c r="J1417" t="s">
        <v>30</v>
      </c>
    </row>
    <row r="1418" spans="1:10" x14ac:dyDescent="0.25">
      <c r="A1418" t="s">
        <v>5098</v>
      </c>
      <c r="B1418">
        <v>39.43</v>
      </c>
      <c r="C1418" t="str">
        <f t="shared" si="44"/>
        <v>Obesity</v>
      </c>
      <c r="D1418">
        <v>6.1</v>
      </c>
      <c r="E1418" t="str">
        <f t="shared" si="45"/>
        <v>Prediabetes</v>
      </c>
      <c r="F1418" t="s">
        <v>31</v>
      </c>
      <c r="G1418" t="s">
        <v>30</v>
      </c>
      <c r="H1418" t="s">
        <v>31</v>
      </c>
      <c r="I1418">
        <v>1</v>
      </c>
      <c r="J1418" t="s">
        <v>30</v>
      </c>
    </row>
    <row r="1419" spans="1:10" x14ac:dyDescent="0.25">
      <c r="A1419" t="s">
        <v>5099</v>
      </c>
      <c r="B1419">
        <v>27.34</v>
      </c>
      <c r="C1419" t="str">
        <f t="shared" si="44"/>
        <v>Over Weight</v>
      </c>
      <c r="D1419">
        <v>5.19</v>
      </c>
      <c r="E1419" t="str">
        <f t="shared" si="45"/>
        <v>Normal</v>
      </c>
      <c r="F1419" t="s">
        <v>31</v>
      </c>
      <c r="G1419" t="s">
        <v>30</v>
      </c>
      <c r="H1419" t="s">
        <v>30</v>
      </c>
      <c r="I1419">
        <v>1</v>
      </c>
      <c r="J1419" t="s">
        <v>30</v>
      </c>
    </row>
    <row r="1420" spans="1:10" x14ac:dyDescent="0.25">
      <c r="A1420" t="s">
        <v>5100</v>
      </c>
      <c r="B1420">
        <v>39.01</v>
      </c>
      <c r="C1420" t="str">
        <f t="shared" si="44"/>
        <v>Obesity</v>
      </c>
      <c r="D1420">
        <v>5.37</v>
      </c>
      <c r="E1420" t="str">
        <f t="shared" si="45"/>
        <v>Normal</v>
      </c>
      <c r="F1420" t="s">
        <v>31</v>
      </c>
      <c r="G1420" t="s">
        <v>30</v>
      </c>
      <c r="H1420" t="s">
        <v>30</v>
      </c>
      <c r="I1420">
        <v>0</v>
      </c>
      <c r="J1420" t="s">
        <v>30</v>
      </c>
    </row>
    <row r="1421" spans="1:10" x14ac:dyDescent="0.25">
      <c r="A1421" t="s">
        <v>5101</v>
      </c>
      <c r="B1421">
        <v>18.989999999999998</v>
      </c>
      <c r="C1421" t="str">
        <f t="shared" si="44"/>
        <v>Health Weight</v>
      </c>
      <c r="D1421">
        <v>10.82</v>
      </c>
      <c r="E1421" t="str">
        <f t="shared" si="45"/>
        <v>Diabetes</v>
      </c>
      <c r="F1421" t="s">
        <v>31</v>
      </c>
      <c r="G1421" t="s">
        <v>30</v>
      </c>
      <c r="H1421" t="s">
        <v>30</v>
      </c>
      <c r="I1421">
        <v>0</v>
      </c>
      <c r="J1421" t="s">
        <v>30</v>
      </c>
    </row>
    <row r="1422" spans="1:10" x14ac:dyDescent="0.25">
      <c r="A1422" t="s">
        <v>5102</v>
      </c>
      <c r="B1422">
        <v>42.3</v>
      </c>
      <c r="C1422" t="str">
        <f t="shared" si="44"/>
        <v>Obesity</v>
      </c>
      <c r="D1422">
        <v>6.06</v>
      </c>
      <c r="E1422" t="str">
        <f t="shared" si="45"/>
        <v>Prediabetes</v>
      </c>
      <c r="F1422" t="s">
        <v>31</v>
      </c>
      <c r="G1422" t="s">
        <v>30</v>
      </c>
      <c r="H1422" t="s">
        <v>30</v>
      </c>
      <c r="I1422">
        <v>0</v>
      </c>
      <c r="J1422" t="s">
        <v>30</v>
      </c>
    </row>
    <row r="1423" spans="1:10" x14ac:dyDescent="0.25">
      <c r="A1423" t="s">
        <v>5103</v>
      </c>
      <c r="B1423">
        <v>39.805</v>
      </c>
      <c r="C1423" t="str">
        <f t="shared" si="44"/>
        <v>Obesity</v>
      </c>
      <c r="D1423">
        <v>5.91</v>
      </c>
      <c r="E1423" t="str">
        <f t="shared" si="45"/>
        <v>Prediabetes</v>
      </c>
      <c r="F1423" t="s">
        <v>30</v>
      </c>
      <c r="G1423" t="s">
        <v>30</v>
      </c>
      <c r="H1423" t="s">
        <v>30</v>
      </c>
      <c r="I1423">
        <v>0</v>
      </c>
      <c r="J1423" t="s">
        <v>30</v>
      </c>
    </row>
    <row r="1424" spans="1:10" x14ac:dyDescent="0.25">
      <c r="A1424" t="s">
        <v>5104</v>
      </c>
      <c r="B1424">
        <v>33.700000000000003</v>
      </c>
      <c r="C1424" t="str">
        <f t="shared" si="44"/>
        <v>Obesity</v>
      </c>
      <c r="D1424">
        <v>5.87</v>
      </c>
      <c r="E1424" t="str">
        <f t="shared" si="45"/>
        <v>Prediabetes</v>
      </c>
      <c r="F1424" t="s">
        <v>30</v>
      </c>
      <c r="G1424" t="s">
        <v>30</v>
      </c>
      <c r="H1424" t="s">
        <v>30</v>
      </c>
      <c r="I1424">
        <v>0</v>
      </c>
      <c r="J1424" t="s">
        <v>30</v>
      </c>
    </row>
    <row r="1425" spans="1:10" x14ac:dyDescent="0.25">
      <c r="A1425" t="s">
        <v>5105</v>
      </c>
      <c r="B1425">
        <v>36.195</v>
      </c>
      <c r="C1425" t="str">
        <f t="shared" si="44"/>
        <v>Obesity</v>
      </c>
      <c r="D1425">
        <v>6.22</v>
      </c>
      <c r="E1425" t="str">
        <f t="shared" si="45"/>
        <v>Prediabetes</v>
      </c>
      <c r="F1425" t="s">
        <v>30</v>
      </c>
      <c r="G1425" t="s">
        <v>30</v>
      </c>
      <c r="H1425" t="s">
        <v>30</v>
      </c>
      <c r="I1425">
        <v>0</v>
      </c>
      <c r="J1425" t="s">
        <v>30</v>
      </c>
    </row>
    <row r="1426" spans="1:10" x14ac:dyDescent="0.25">
      <c r="A1426" t="s">
        <v>5106</v>
      </c>
      <c r="B1426">
        <v>32.6</v>
      </c>
      <c r="C1426" t="str">
        <f t="shared" si="44"/>
        <v>Obesity</v>
      </c>
      <c r="D1426">
        <v>5.73</v>
      </c>
      <c r="E1426" t="str">
        <f t="shared" si="45"/>
        <v>Prediabetes</v>
      </c>
      <c r="F1426" t="s">
        <v>30</v>
      </c>
      <c r="G1426" t="s">
        <v>30</v>
      </c>
      <c r="H1426" t="s">
        <v>31</v>
      </c>
      <c r="I1426">
        <v>1</v>
      </c>
      <c r="J1426" t="s">
        <v>30</v>
      </c>
    </row>
    <row r="1427" spans="1:10" x14ac:dyDescent="0.25">
      <c r="A1427" t="s">
        <v>5107</v>
      </c>
      <c r="B1427">
        <v>30.2</v>
      </c>
      <c r="C1427" t="str">
        <f t="shared" si="44"/>
        <v>Obesity</v>
      </c>
      <c r="D1427">
        <v>5.7</v>
      </c>
      <c r="E1427" t="str">
        <f t="shared" si="45"/>
        <v>Prediabetes</v>
      </c>
      <c r="F1427" t="s">
        <v>30</v>
      </c>
      <c r="G1427" t="s">
        <v>30</v>
      </c>
      <c r="H1427" t="s">
        <v>30</v>
      </c>
      <c r="I1427">
        <v>0</v>
      </c>
      <c r="J1427" t="s">
        <v>30</v>
      </c>
    </row>
    <row r="1428" spans="1:10" x14ac:dyDescent="0.25">
      <c r="A1428" t="s">
        <v>5108</v>
      </c>
      <c r="B1428">
        <v>27.645</v>
      </c>
      <c r="C1428" t="str">
        <f t="shared" si="44"/>
        <v>Over Weight</v>
      </c>
      <c r="D1428">
        <v>9.91</v>
      </c>
      <c r="E1428" t="str">
        <f t="shared" si="45"/>
        <v>Diabetes</v>
      </c>
      <c r="F1428" t="s">
        <v>30</v>
      </c>
      <c r="G1428" t="s">
        <v>30</v>
      </c>
      <c r="H1428" t="s">
        <v>30</v>
      </c>
      <c r="I1428">
        <v>0</v>
      </c>
      <c r="J1428" t="s">
        <v>30</v>
      </c>
    </row>
    <row r="1429" spans="1:10" x14ac:dyDescent="0.25">
      <c r="A1429" t="s">
        <v>5109</v>
      </c>
      <c r="B1429">
        <v>26.41</v>
      </c>
      <c r="C1429" t="str">
        <f t="shared" si="44"/>
        <v>Over Weight</v>
      </c>
      <c r="D1429">
        <v>11.4</v>
      </c>
      <c r="E1429" t="str">
        <f t="shared" si="45"/>
        <v>Diabetes</v>
      </c>
      <c r="F1429" t="s">
        <v>30</v>
      </c>
      <c r="G1429" t="s">
        <v>30</v>
      </c>
      <c r="H1429" t="s">
        <v>30</v>
      </c>
      <c r="I1429">
        <v>0</v>
      </c>
      <c r="J1429" t="s">
        <v>30</v>
      </c>
    </row>
    <row r="1430" spans="1:10" x14ac:dyDescent="0.25">
      <c r="A1430" t="s">
        <v>5110</v>
      </c>
      <c r="B1430">
        <v>34.1</v>
      </c>
      <c r="C1430" t="str">
        <f t="shared" si="44"/>
        <v>Obesity</v>
      </c>
      <c r="D1430">
        <v>6.29</v>
      </c>
      <c r="E1430" t="str">
        <f t="shared" si="45"/>
        <v>Prediabetes</v>
      </c>
      <c r="F1430" t="s">
        <v>31</v>
      </c>
      <c r="G1430" t="s">
        <v>30</v>
      </c>
      <c r="H1430" t="s">
        <v>31</v>
      </c>
      <c r="I1430">
        <v>1</v>
      </c>
      <c r="J1430" t="s">
        <v>30</v>
      </c>
    </row>
    <row r="1431" spans="1:10" x14ac:dyDescent="0.25">
      <c r="A1431" t="s">
        <v>5111</v>
      </c>
      <c r="B1431">
        <v>17.3</v>
      </c>
      <c r="C1431" t="str">
        <f t="shared" si="44"/>
        <v>Under Weight</v>
      </c>
      <c r="D1431">
        <v>9.2799999999999994</v>
      </c>
      <c r="E1431" t="str">
        <f t="shared" si="45"/>
        <v>Diabetes</v>
      </c>
      <c r="F1431" t="s">
        <v>30</v>
      </c>
      <c r="G1431" t="s">
        <v>30</v>
      </c>
      <c r="H1431" t="s">
        <v>30</v>
      </c>
      <c r="I1431">
        <v>0</v>
      </c>
      <c r="J1431" t="s">
        <v>30</v>
      </c>
    </row>
    <row r="1432" spans="1:10" x14ac:dyDescent="0.25">
      <c r="A1432" t="s">
        <v>5112</v>
      </c>
      <c r="B1432">
        <v>35.020000000000003</v>
      </c>
      <c r="C1432" t="str">
        <f t="shared" si="44"/>
        <v>Obesity</v>
      </c>
      <c r="D1432">
        <v>4.78</v>
      </c>
      <c r="E1432" t="str">
        <f t="shared" si="45"/>
        <v>Normal</v>
      </c>
      <c r="F1432" t="s">
        <v>30</v>
      </c>
      <c r="G1432" t="s">
        <v>30</v>
      </c>
      <c r="H1432" t="s">
        <v>31</v>
      </c>
      <c r="I1432">
        <v>1</v>
      </c>
      <c r="J1432" t="s">
        <v>30</v>
      </c>
    </row>
    <row r="1433" spans="1:10" x14ac:dyDescent="0.25">
      <c r="A1433" t="s">
        <v>5113</v>
      </c>
      <c r="B1433">
        <v>37.1</v>
      </c>
      <c r="C1433" t="str">
        <f t="shared" si="44"/>
        <v>Obesity</v>
      </c>
      <c r="D1433">
        <v>8.8699999999999992</v>
      </c>
      <c r="E1433" t="str">
        <f t="shared" si="45"/>
        <v>Diabetes</v>
      </c>
      <c r="F1433" t="s">
        <v>31</v>
      </c>
      <c r="G1433" t="s">
        <v>30</v>
      </c>
      <c r="H1433" t="s">
        <v>30</v>
      </c>
      <c r="I1433">
        <v>0</v>
      </c>
      <c r="J1433" t="s">
        <v>30</v>
      </c>
    </row>
    <row r="1434" spans="1:10" x14ac:dyDescent="0.25">
      <c r="A1434" t="s">
        <v>5114</v>
      </c>
      <c r="B1434">
        <v>16.79</v>
      </c>
      <c r="C1434" t="str">
        <f t="shared" si="44"/>
        <v>Under Weight</v>
      </c>
      <c r="D1434">
        <v>11.4</v>
      </c>
      <c r="E1434" t="str">
        <f t="shared" si="45"/>
        <v>Diabetes</v>
      </c>
      <c r="F1434" t="s">
        <v>30</v>
      </c>
      <c r="G1434" t="s">
        <v>30</v>
      </c>
      <c r="H1434" t="s">
        <v>30</v>
      </c>
      <c r="I1434">
        <v>0</v>
      </c>
      <c r="J1434" t="s">
        <v>30</v>
      </c>
    </row>
    <row r="1435" spans="1:10" x14ac:dyDescent="0.25">
      <c r="A1435" t="s">
        <v>5115</v>
      </c>
      <c r="B1435">
        <v>31.635000000000002</v>
      </c>
      <c r="C1435" t="str">
        <f t="shared" si="44"/>
        <v>Obesity</v>
      </c>
      <c r="D1435">
        <v>9.1300000000000008</v>
      </c>
      <c r="E1435" t="str">
        <f t="shared" si="45"/>
        <v>Diabetes</v>
      </c>
      <c r="F1435" t="s">
        <v>31</v>
      </c>
      <c r="G1435" t="s">
        <v>30</v>
      </c>
      <c r="H1435" t="s">
        <v>30</v>
      </c>
      <c r="I1435">
        <v>0</v>
      </c>
      <c r="J1435" t="s">
        <v>30</v>
      </c>
    </row>
    <row r="1436" spans="1:10" x14ac:dyDescent="0.25">
      <c r="A1436" t="s">
        <v>5116</v>
      </c>
      <c r="B1436">
        <v>24.19</v>
      </c>
      <c r="C1436" t="str">
        <f t="shared" si="44"/>
        <v>Health Weight</v>
      </c>
      <c r="D1436">
        <v>6.22</v>
      </c>
      <c r="E1436" t="str">
        <f t="shared" si="45"/>
        <v>Prediabetes</v>
      </c>
      <c r="F1436" t="s">
        <v>31</v>
      </c>
      <c r="G1436" t="s">
        <v>30</v>
      </c>
      <c r="H1436" t="s">
        <v>31</v>
      </c>
      <c r="I1436">
        <v>1</v>
      </c>
      <c r="J1436" t="s">
        <v>30</v>
      </c>
    </row>
    <row r="1437" spans="1:10" x14ac:dyDescent="0.25">
      <c r="A1437" t="s">
        <v>5117</v>
      </c>
      <c r="B1437">
        <v>35.29</v>
      </c>
      <c r="C1437" t="str">
        <f t="shared" si="44"/>
        <v>Obesity</v>
      </c>
      <c r="D1437">
        <v>5.9</v>
      </c>
      <c r="E1437" t="str">
        <f t="shared" si="45"/>
        <v>Prediabetes</v>
      </c>
      <c r="F1437" t="s">
        <v>30</v>
      </c>
      <c r="G1437" t="s">
        <v>30</v>
      </c>
      <c r="H1437" t="s">
        <v>31</v>
      </c>
      <c r="I1437">
        <v>1</v>
      </c>
      <c r="J1437" t="s">
        <v>30</v>
      </c>
    </row>
    <row r="1438" spans="1:10" x14ac:dyDescent="0.25">
      <c r="A1438" t="s">
        <v>5118</v>
      </c>
      <c r="B1438">
        <v>35.299999999999997</v>
      </c>
      <c r="C1438" t="str">
        <f t="shared" si="44"/>
        <v>Obesity</v>
      </c>
      <c r="D1438">
        <v>4.45</v>
      </c>
      <c r="E1438" t="str">
        <f t="shared" si="45"/>
        <v>Normal</v>
      </c>
      <c r="F1438" t="s">
        <v>30</v>
      </c>
      <c r="G1438" t="s">
        <v>30</v>
      </c>
      <c r="H1438" t="s">
        <v>30</v>
      </c>
      <c r="I1438">
        <v>0</v>
      </c>
      <c r="J1438" t="s">
        <v>30</v>
      </c>
    </row>
    <row r="1439" spans="1:10" x14ac:dyDescent="0.25">
      <c r="A1439" t="s">
        <v>5119</v>
      </c>
      <c r="B1439">
        <v>35.64</v>
      </c>
      <c r="C1439" t="str">
        <f t="shared" si="44"/>
        <v>Obesity</v>
      </c>
      <c r="D1439">
        <v>6.17</v>
      </c>
      <c r="E1439" t="str">
        <f t="shared" si="45"/>
        <v>Prediabetes</v>
      </c>
      <c r="F1439" t="s">
        <v>30</v>
      </c>
      <c r="G1439" t="s">
        <v>30</v>
      </c>
      <c r="H1439" t="s">
        <v>31</v>
      </c>
      <c r="I1439">
        <v>1</v>
      </c>
      <c r="J1439" t="s">
        <v>30</v>
      </c>
    </row>
    <row r="1440" spans="1:10" x14ac:dyDescent="0.25">
      <c r="A1440" t="s">
        <v>5120</v>
      </c>
      <c r="B1440">
        <v>33.1</v>
      </c>
      <c r="C1440" t="str">
        <f t="shared" si="44"/>
        <v>Obesity</v>
      </c>
      <c r="D1440">
        <v>4.93</v>
      </c>
      <c r="E1440" t="str">
        <f t="shared" si="45"/>
        <v>Normal</v>
      </c>
      <c r="F1440" t="s">
        <v>30</v>
      </c>
      <c r="G1440" t="s">
        <v>30</v>
      </c>
      <c r="H1440" t="s">
        <v>30</v>
      </c>
      <c r="I1440">
        <v>0</v>
      </c>
      <c r="J1440" t="s">
        <v>30</v>
      </c>
    </row>
    <row r="1441" spans="1:10" x14ac:dyDescent="0.25">
      <c r="A1441" t="s">
        <v>5121</v>
      </c>
      <c r="B1441">
        <v>26.41</v>
      </c>
      <c r="C1441" t="str">
        <f t="shared" si="44"/>
        <v>Over Weight</v>
      </c>
      <c r="D1441">
        <v>7.32</v>
      </c>
      <c r="E1441" t="str">
        <f t="shared" si="45"/>
        <v>Diabetes</v>
      </c>
      <c r="F1441" t="s">
        <v>31</v>
      </c>
      <c r="G1441" t="s">
        <v>30</v>
      </c>
      <c r="H1441" t="s">
        <v>30</v>
      </c>
      <c r="I1441">
        <v>1</v>
      </c>
      <c r="J1441" t="s">
        <v>30</v>
      </c>
    </row>
    <row r="1442" spans="1:10" x14ac:dyDescent="0.25">
      <c r="A1442" t="s">
        <v>5122</v>
      </c>
      <c r="B1442">
        <v>29.9</v>
      </c>
      <c r="C1442" t="str">
        <f t="shared" si="44"/>
        <v>Obesity</v>
      </c>
      <c r="D1442">
        <v>5.27</v>
      </c>
      <c r="E1442" t="str">
        <f t="shared" si="45"/>
        <v>Normal</v>
      </c>
      <c r="F1442" t="s">
        <v>30</v>
      </c>
      <c r="G1442" t="s">
        <v>30</v>
      </c>
      <c r="H1442" t="s">
        <v>31</v>
      </c>
      <c r="I1442">
        <v>1</v>
      </c>
      <c r="J1442" t="s">
        <v>30</v>
      </c>
    </row>
    <row r="1443" spans="1:10" x14ac:dyDescent="0.25">
      <c r="A1443" t="s">
        <v>5123</v>
      </c>
      <c r="B1443">
        <v>25.24</v>
      </c>
      <c r="C1443" t="str">
        <f t="shared" si="44"/>
        <v>Over Weight</v>
      </c>
      <c r="D1443">
        <v>5.82</v>
      </c>
      <c r="E1443" t="str">
        <f t="shared" si="45"/>
        <v>Prediabetes</v>
      </c>
      <c r="F1443" t="s">
        <v>30</v>
      </c>
      <c r="G1443" t="s">
        <v>30</v>
      </c>
      <c r="H1443" t="s">
        <v>30</v>
      </c>
      <c r="I1443">
        <v>1</v>
      </c>
      <c r="J1443" t="s">
        <v>30</v>
      </c>
    </row>
    <row r="1444" spans="1:10" x14ac:dyDescent="0.25">
      <c r="A1444" t="s">
        <v>5124</v>
      </c>
      <c r="B1444">
        <v>25.08</v>
      </c>
      <c r="C1444" t="str">
        <f t="shared" si="44"/>
        <v>Over Weight</v>
      </c>
      <c r="D1444">
        <v>5.8</v>
      </c>
      <c r="E1444" t="str">
        <f t="shared" si="45"/>
        <v>Prediabetes</v>
      </c>
      <c r="F1444" t="s">
        <v>30</v>
      </c>
      <c r="G1444" t="s">
        <v>30</v>
      </c>
      <c r="H1444" t="s">
        <v>31</v>
      </c>
      <c r="I1444">
        <v>1</v>
      </c>
      <c r="J1444" t="s">
        <v>30</v>
      </c>
    </row>
    <row r="1445" spans="1:10" x14ac:dyDescent="0.25">
      <c r="A1445" t="s">
        <v>5125</v>
      </c>
      <c r="B1445">
        <v>29.164999999999999</v>
      </c>
      <c r="C1445" t="str">
        <f t="shared" si="44"/>
        <v>Over Weight</v>
      </c>
      <c r="D1445">
        <v>4.87</v>
      </c>
      <c r="E1445" t="str">
        <f t="shared" si="45"/>
        <v>Normal</v>
      </c>
      <c r="F1445" t="s">
        <v>30</v>
      </c>
      <c r="G1445" t="s">
        <v>31</v>
      </c>
      <c r="H1445" t="s">
        <v>30</v>
      </c>
      <c r="I1445">
        <v>1</v>
      </c>
      <c r="J1445" t="s">
        <v>30</v>
      </c>
    </row>
    <row r="1446" spans="1:10" x14ac:dyDescent="0.25">
      <c r="A1446" t="s">
        <v>5126</v>
      </c>
      <c r="B1446">
        <v>15.05</v>
      </c>
      <c r="C1446" t="str">
        <f t="shared" si="44"/>
        <v>Under Weight</v>
      </c>
      <c r="D1446">
        <v>8.1199999999999992</v>
      </c>
      <c r="E1446" t="str">
        <f t="shared" si="45"/>
        <v>Diabetes</v>
      </c>
      <c r="F1446" t="s">
        <v>30</v>
      </c>
      <c r="G1446" t="s">
        <v>30</v>
      </c>
      <c r="H1446" t="s">
        <v>30</v>
      </c>
      <c r="I1446">
        <v>0</v>
      </c>
      <c r="J1446" t="s">
        <v>30</v>
      </c>
    </row>
    <row r="1447" spans="1:10" x14ac:dyDescent="0.25">
      <c r="A1447" t="s">
        <v>5127</v>
      </c>
      <c r="B1447">
        <v>19.95</v>
      </c>
      <c r="C1447" t="str">
        <f t="shared" si="44"/>
        <v>Health Weight</v>
      </c>
      <c r="D1447">
        <v>4.3600000000000003</v>
      </c>
      <c r="E1447" t="str">
        <f t="shared" si="45"/>
        <v>Normal</v>
      </c>
      <c r="F1447" t="s">
        <v>30</v>
      </c>
      <c r="G1447" t="s">
        <v>30</v>
      </c>
      <c r="H1447" t="s">
        <v>30</v>
      </c>
      <c r="I1447">
        <v>2</v>
      </c>
      <c r="J1447" t="s">
        <v>30</v>
      </c>
    </row>
    <row r="1448" spans="1:10" x14ac:dyDescent="0.25">
      <c r="A1448" t="s">
        <v>5128</v>
      </c>
      <c r="B1448">
        <v>16.66</v>
      </c>
      <c r="C1448" t="str">
        <f t="shared" si="44"/>
        <v>Under Weight</v>
      </c>
      <c r="D1448">
        <v>9.16</v>
      </c>
      <c r="E1448" t="str">
        <f t="shared" si="45"/>
        <v>Diabetes</v>
      </c>
      <c r="F1448" t="s">
        <v>30</v>
      </c>
      <c r="G1448" t="s">
        <v>30</v>
      </c>
      <c r="H1448" t="s">
        <v>30</v>
      </c>
      <c r="I1448">
        <v>0</v>
      </c>
      <c r="J1448" t="s">
        <v>30</v>
      </c>
    </row>
    <row r="1449" spans="1:10" x14ac:dyDescent="0.25">
      <c r="A1449" t="s">
        <v>5129</v>
      </c>
      <c r="B1449">
        <v>16.62</v>
      </c>
      <c r="C1449" t="str">
        <f t="shared" si="44"/>
        <v>Under Weight</v>
      </c>
      <c r="D1449">
        <v>9.14</v>
      </c>
      <c r="E1449" t="str">
        <f t="shared" si="45"/>
        <v>Diabetes</v>
      </c>
      <c r="F1449" t="s">
        <v>30</v>
      </c>
      <c r="G1449" t="s">
        <v>30</v>
      </c>
      <c r="H1449" t="s">
        <v>30</v>
      </c>
      <c r="I1449">
        <v>0</v>
      </c>
      <c r="J1449" t="s">
        <v>30</v>
      </c>
    </row>
    <row r="1450" spans="1:10" x14ac:dyDescent="0.25">
      <c r="A1450" t="s">
        <v>5130</v>
      </c>
      <c r="B1450">
        <v>15.36</v>
      </c>
      <c r="C1450" t="str">
        <f t="shared" si="44"/>
        <v>Under Weight</v>
      </c>
      <c r="D1450">
        <v>5.49</v>
      </c>
      <c r="E1450" t="str">
        <f t="shared" si="45"/>
        <v>Normal</v>
      </c>
      <c r="F1450" t="s">
        <v>31</v>
      </c>
      <c r="G1450" t="s">
        <v>30</v>
      </c>
      <c r="H1450" t="s">
        <v>30</v>
      </c>
      <c r="I1450">
        <v>2</v>
      </c>
      <c r="J1450" t="s">
        <v>30</v>
      </c>
    </row>
    <row r="1451" spans="1:10" x14ac:dyDescent="0.25">
      <c r="A1451" t="s">
        <v>5131</v>
      </c>
      <c r="B1451">
        <v>27.74</v>
      </c>
      <c r="C1451" t="str">
        <f t="shared" si="44"/>
        <v>Over Weight</v>
      </c>
      <c r="D1451">
        <v>5.96</v>
      </c>
      <c r="E1451" t="str">
        <f t="shared" si="45"/>
        <v>Prediabetes</v>
      </c>
      <c r="F1451" t="s">
        <v>31</v>
      </c>
      <c r="G1451" t="s">
        <v>30</v>
      </c>
      <c r="H1451" t="s">
        <v>30</v>
      </c>
      <c r="I1451">
        <v>0</v>
      </c>
      <c r="J1451" t="s">
        <v>30</v>
      </c>
    </row>
    <row r="1452" spans="1:10" x14ac:dyDescent="0.25">
      <c r="A1452" t="s">
        <v>5132</v>
      </c>
      <c r="B1452">
        <v>22.44</v>
      </c>
      <c r="C1452" t="str">
        <f t="shared" si="44"/>
        <v>Health Weight</v>
      </c>
      <c r="D1452">
        <v>4.62</v>
      </c>
      <c r="E1452" t="str">
        <f t="shared" si="45"/>
        <v>Normal</v>
      </c>
      <c r="F1452" t="s">
        <v>31</v>
      </c>
      <c r="G1452" t="s">
        <v>30</v>
      </c>
      <c r="H1452" t="s">
        <v>30</v>
      </c>
      <c r="I1452">
        <v>0</v>
      </c>
      <c r="J1452" t="s">
        <v>30</v>
      </c>
    </row>
    <row r="1453" spans="1:10" x14ac:dyDescent="0.25">
      <c r="A1453" t="s">
        <v>5133</v>
      </c>
      <c r="B1453">
        <v>37.049999999999997</v>
      </c>
      <c r="C1453" t="str">
        <f t="shared" si="44"/>
        <v>Obesity</v>
      </c>
      <c r="D1453">
        <v>9.9600000000000009</v>
      </c>
      <c r="E1453" t="str">
        <f t="shared" si="45"/>
        <v>Diabetes</v>
      </c>
      <c r="F1453" t="s">
        <v>31</v>
      </c>
      <c r="G1453" t="s">
        <v>30</v>
      </c>
      <c r="H1453" t="s">
        <v>30</v>
      </c>
      <c r="I1453">
        <v>0</v>
      </c>
      <c r="J1453" t="s">
        <v>30</v>
      </c>
    </row>
    <row r="1454" spans="1:10" x14ac:dyDescent="0.25">
      <c r="A1454" t="s">
        <v>5134</v>
      </c>
      <c r="B1454">
        <v>22.95</v>
      </c>
      <c r="C1454" t="str">
        <f t="shared" si="44"/>
        <v>Health Weight</v>
      </c>
      <c r="D1454">
        <v>10.53</v>
      </c>
      <c r="E1454" t="str">
        <f t="shared" si="45"/>
        <v>Diabetes</v>
      </c>
      <c r="F1454" t="s">
        <v>30</v>
      </c>
      <c r="G1454" t="s">
        <v>30</v>
      </c>
      <c r="H1454" t="s">
        <v>30</v>
      </c>
      <c r="I1454">
        <v>2</v>
      </c>
      <c r="J1454" t="s">
        <v>30</v>
      </c>
    </row>
    <row r="1455" spans="1:10" x14ac:dyDescent="0.25">
      <c r="A1455" t="s">
        <v>5135</v>
      </c>
      <c r="B1455">
        <v>34.200000000000003</v>
      </c>
      <c r="C1455" t="str">
        <f t="shared" si="44"/>
        <v>Obesity</v>
      </c>
      <c r="D1455">
        <v>6.69</v>
      </c>
      <c r="E1455" t="str">
        <f t="shared" si="45"/>
        <v>Diabetes</v>
      </c>
      <c r="F1455" t="s">
        <v>31</v>
      </c>
      <c r="G1455" t="s">
        <v>30</v>
      </c>
      <c r="H1455" t="s">
        <v>30</v>
      </c>
      <c r="I1455">
        <v>0</v>
      </c>
      <c r="J1455" t="s">
        <v>30</v>
      </c>
    </row>
    <row r="1456" spans="1:10" x14ac:dyDescent="0.25">
      <c r="A1456" t="s">
        <v>5136</v>
      </c>
      <c r="B1456">
        <v>30.59</v>
      </c>
      <c r="C1456" t="str">
        <f t="shared" si="44"/>
        <v>Obesity</v>
      </c>
      <c r="D1456">
        <v>9.5500000000000007</v>
      </c>
      <c r="E1456" t="str">
        <f t="shared" si="45"/>
        <v>Diabetes</v>
      </c>
      <c r="F1456" t="s">
        <v>31</v>
      </c>
      <c r="G1456" t="s">
        <v>30</v>
      </c>
      <c r="H1456" t="s">
        <v>30</v>
      </c>
      <c r="I1456">
        <v>0</v>
      </c>
      <c r="J1456" t="s">
        <v>30</v>
      </c>
    </row>
    <row r="1457" spans="1:10" x14ac:dyDescent="0.25">
      <c r="A1457" t="s">
        <v>5137</v>
      </c>
      <c r="B1457">
        <v>25.51</v>
      </c>
      <c r="C1457" t="str">
        <f t="shared" si="44"/>
        <v>Over Weight</v>
      </c>
      <c r="D1457">
        <v>6.05</v>
      </c>
      <c r="E1457" t="str">
        <f t="shared" si="45"/>
        <v>Prediabetes</v>
      </c>
      <c r="F1457" t="s">
        <v>30</v>
      </c>
      <c r="G1457" t="s">
        <v>30</v>
      </c>
      <c r="H1457" t="s">
        <v>30</v>
      </c>
      <c r="I1457">
        <v>0</v>
      </c>
      <c r="J1457" t="s">
        <v>30</v>
      </c>
    </row>
    <row r="1458" spans="1:10" x14ac:dyDescent="0.25">
      <c r="A1458" t="s">
        <v>5138</v>
      </c>
      <c r="B1458">
        <v>29.04</v>
      </c>
      <c r="C1458" t="str">
        <f t="shared" si="44"/>
        <v>Over Weight</v>
      </c>
      <c r="D1458">
        <v>10.56</v>
      </c>
      <c r="E1458" t="str">
        <f t="shared" si="45"/>
        <v>Diabetes</v>
      </c>
      <c r="F1458" t="s">
        <v>31</v>
      </c>
      <c r="G1458" t="s">
        <v>30</v>
      </c>
      <c r="H1458" t="s">
        <v>30</v>
      </c>
      <c r="I1458">
        <v>1</v>
      </c>
      <c r="J1458" t="s">
        <v>30</v>
      </c>
    </row>
    <row r="1459" spans="1:10" x14ac:dyDescent="0.25">
      <c r="A1459" t="s">
        <v>5139</v>
      </c>
      <c r="B1459">
        <v>22.135000000000002</v>
      </c>
      <c r="C1459" t="str">
        <f t="shared" si="44"/>
        <v>Health Weight</v>
      </c>
      <c r="D1459">
        <v>10.81</v>
      </c>
      <c r="E1459" t="str">
        <f t="shared" si="45"/>
        <v>Diabetes</v>
      </c>
      <c r="F1459" t="s">
        <v>31</v>
      </c>
      <c r="G1459" t="s">
        <v>30</v>
      </c>
      <c r="H1459" t="s">
        <v>30</v>
      </c>
      <c r="I1459">
        <v>1</v>
      </c>
      <c r="J1459" t="s">
        <v>30</v>
      </c>
    </row>
    <row r="1460" spans="1:10" x14ac:dyDescent="0.25">
      <c r="A1460" t="s">
        <v>5140</v>
      </c>
      <c r="B1460">
        <v>21.375</v>
      </c>
      <c r="C1460" t="str">
        <f t="shared" si="44"/>
        <v>Health Weight</v>
      </c>
      <c r="D1460">
        <v>4.32</v>
      </c>
      <c r="E1460" t="str">
        <f t="shared" si="45"/>
        <v>Normal</v>
      </c>
      <c r="F1460" t="s">
        <v>30</v>
      </c>
      <c r="G1460" t="s">
        <v>30</v>
      </c>
      <c r="H1460" t="s">
        <v>30</v>
      </c>
      <c r="I1460">
        <v>0</v>
      </c>
      <c r="J1460" t="s">
        <v>30</v>
      </c>
    </row>
    <row r="1461" spans="1:10" x14ac:dyDescent="0.25">
      <c r="A1461" t="s">
        <v>5141</v>
      </c>
      <c r="B1461">
        <v>29.19</v>
      </c>
      <c r="C1461" t="str">
        <f t="shared" si="44"/>
        <v>Over Weight</v>
      </c>
      <c r="D1461">
        <v>4.37</v>
      </c>
      <c r="E1461" t="str">
        <f t="shared" si="45"/>
        <v>Normal</v>
      </c>
      <c r="F1461" t="s">
        <v>30</v>
      </c>
      <c r="G1461" t="s">
        <v>30</v>
      </c>
      <c r="H1461" t="s">
        <v>30</v>
      </c>
      <c r="I1461">
        <v>0</v>
      </c>
      <c r="J1461" t="s">
        <v>30</v>
      </c>
    </row>
    <row r="1462" spans="1:10" x14ac:dyDescent="0.25">
      <c r="A1462" t="s">
        <v>5142</v>
      </c>
      <c r="B1462">
        <v>31.92</v>
      </c>
      <c r="C1462" t="str">
        <f t="shared" si="44"/>
        <v>Obesity</v>
      </c>
      <c r="D1462">
        <v>4.8099999999999996</v>
      </c>
      <c r="E1462" t="str">
        <f t="shared" si="45"/>
        <v>Normal</v>
      </c>
      <c r="F1462" t="s">
        <v>31</v>
      </c>
      <c r="G1462" t="s">
        <v>30</v>
      </c>
      <c r="H1462" t="s">
        <v>31</v>
      </c>
      <c r="I1462">
        <v>1</v>
      </c>
      <c r="J1462" t="s">
        <v>30</v>
      </c>
    </row>
    <row r="1463" spans="1:10" x14ac:dyDescent="0.25">
      <c r="A1463" t="s">
        <v>5143</v>
      </c>
      <c r="B1463">
        <v>26.315000000000001</v>
      </c>
      <c r="C1463" t="str">
        <f t="shared" si="44"/>
        <v>Over Weight</v>
      </c>
      <c r="D1463">
        <v>4.5599999999999996</v>
      </c>
      <c r="E1463" t="str">
        <f t="shared" si="45"/>
        <v>Normal</v>
      </c>
      <c r="F1463" t="s">
        <v>31</v>
      </c>
      <c r="G1463" t="s">
        <v>30</v>
      </c>
      <c r="H1463" t="s">
        <v>31</v>
      </c>
      <c r="I1463">
        <v>1</v>
      </c>
      <c r="J1463" t="s">
        <v>30</v>
      </c>
    </row>
    <row r="1464" spans="1:10" x14ac:dyDescent="0.25">
      <c r="A1464" t="s">
        <v>5144</v>
      </c>
      <c r="B1464">
        <v>35.299999999999997</v>
      </c>
      <c r="C1464" t="str">
        <f t="shared" si="44"/>
        <v>Obesity</v>
      </c>
      <c r="D1464">
        <v>4.3899999999999997</v>
      </c>
      <c r="E1464" t="str">
        <f t="shared" si="45"/>
        <v>Normal</v>
      </c>
      <c r="F1464" t="s">
        <v>30</v>
      </c>
      <c r="G1464" t="s">
        <v>30</v>
      </c>
      <c r="H1464" t="s">
        <v>30</v>
      </c>
      <c r="I1464">
        <v>0</v>
      </c>
      <c r="J1464" t="s">
        <v>30</v>
      </c>
    </row>
    <row r="1465" spans="1:10" x14ac:dyDescent="0.25">
      <c r="A1465" t="s">
        <v>5145</v>
      </c>
      <c r="B1465">
        <v>18.91</v>
      </c>
      <c r="C1465" t="str">
        <f t="shared" si="44"/>
        <v>Health Weight</v>
      </c>
      <c r="D1465">
        <v>11.44</v>
      </c>
      <c r="E1465" t="str">
        <f t="shared" si="45"/>
        <v>Diabetes</v>
      </c>
      <c r="F1465" t="s">
        <v>30</v>
      </c>
      <c r="G1465" t="s">
        <v>30</v>
      </c>
      <c r="H1465" t="s">
        <v>30</v>
      </c>
      <c r="I1465">
        <v>0</v>
      </c>
      <c r="J1465" t="s">
        <v>30</v>
      </c>
    </row>
    <row r="1466" spans="1:10" x14ac:dyDescent="0.25">
      <c r="A1466" t="s">
        <v>5146</v>
      </c>
      <c r="B1466">
        <v>22.41</v>
      </c>
      <c r="C1466" t="str">
        <f t="shared" si="44"/>
        <v>Health Weight</v>
      </c>
      <c r="D1466">
        <v>11.37</v>
      </c>
      <c r="E1466" t="str">
        <f t="shared" si="45"/>
        <v>Diabetes</v>
      </c>
      <c r="F1466" t="s">
        <v>31</v>
      </c>
      <c r="G1466" t="s">
        <v>30</v>
      </c>
      <c r="H1466" t="s">
        <v>30</v>
      </c>
      <c r="I1466">
        <v>1</v>
      </c>
      <c r="J1466" t="s">
        <v>30</v>
      </c>
    </row>
    <row r="1467" spans="1:10" x14ac:dyDescent="0.25">
      <c r="A1467" t="s">
        <v>5147</v>
      </c>
      <c r="B1467">
        <v>22.704999999999998</v>
      </c>
      <c r="C1467" t="str">
        <f t="shared" si="44"/>
        <v>Health Weight</v>
      </c>
      <c r="D1467">
        <v>6.14</v>
      </c>
      <c r="E1467" t="str">
        <f t="shared" si="45"/>
        <v>Prediabetes</v>
      </c>
      <c r="F1467" t="s">
        <v>30</v>
      </c>
      <c r="G1467" t="s">
        <v>30</v>
      </c>
      <c r="H1467" t="s">
        <v>30</v>
      </c>
      <c r="I1467">
        <v>0</v>
      </c>
      <c r="J1467" t="s">
        <v>30</v>
      </c>
    </row>
    <row r="1468" spans="1:10" x14ac:dyDescent="0.25">
      <c r="A1468" t="s">
        <v>5148</v>
      </c>
      <c r="B1468">
        <v>37.18</v>
      </c>
      <c r="C1468" t="str">
        <f t="shared" si="44"/>
        <v>Obesity</v>
      </c>
      <c r="D1468">
        <v>4.8899999999999997</v>
      </c>
      <c r="E1468" t="str">
        <f t="shared" si="45"/>
        <v>Normal</v>
      </c>
      <c r="F1468" t="s">
        <v>30</v>
      </c>
      <c r="G1468" t="s">
        <v>30</v>
      </c>
      <c r="H1468" t="s">
        <v>30</v>
      </c>
      <c r="I1468">
        <v>0</v>
      </c>
      <c r="J1468" t="s">
        <v>30</v>
      </c>
    </row>
    <row r="1469" spans="1:10" x14ac:dyDescent="0.25">
      <c r="A1469" t="s">
        <v>5149</v>
      </c>
      <c r="B1469">
        <v>35.97</v>
      </c>
      <c r="C1469" t="str">
        <f t="shared" si="44"/>
        <v>Obesity</v>
      </c>
      <c r="D1469">
        <v>4.5999999999999996</v>
      </c>
      <c r="E1469" t="str">
        <f t="shared" si="45"/>
        <v>Normal</v>
      </c>
      <c r="F1469" t="s">
        <v>30</v>
      </c>
      <c r="G1469" t="s">
        <v>30</v>
      </c>
      <c r="H1469" t="s">
        <v>30</v>
      </c>
      <c r="I1469">
        <v>0</v>
      </c>
      <c r="J1469" t="s">
        <v>30</v>
      </c>
    </row>
    <row r="1470" spans="1:10" x14ac:dyDescent="0.25">
      <c r="A1470" t="s">
        <v>5150</v>
      </c>
      <c r="B1470">
        <v>35.799999999999997</v>
      </c>
      <c r="C1470" t="str">
        <f t="shared" si="44"/>
        <v>Obesity</v>
      </c>
      <c r="D1470">
        <v>4.42</v>
      </c>
      <c r="E1470" t="str">
        <f t="shared" si="45"/>
        <v>Normal</v>
      </c>
      <c r="F1470" t="s">
        <v>30</v>
      </c>
      <c r="G1470" t="s">
        <v>30</v>
      </c>
      <c r="H1470" t="s">
        <v>30</v>
      </c>
      <c r="I1470">
        <v>0</v>
      </c>
      <c r="J1470" t="s">
        <v>30</v>
      </c>
    </row>
    <row r="1471" spans="1:10" x14ac:dyDescent="0.25">
      <c r="A1471" t="s">
        <v>5151</v>
      </c>
      <c r="B1471">
        <v>28.31</v>
      </c>
      <c r="C1471" t="str">
        <f t="shared" si="44"/>
        <v>Over Weight</v>
      </c>
      <c r="D1471">
        <v>7.48</v>
      </c>
      <c r="E1471" t="str">
        <f t="shared" si="45"/>
        <v>Diabetes</v>
      </c>
      <c r="F1471" t="s">
        <v>31</v>
      </c>
      <c r="G1471" t="s">
        <v>30</v>
      </c>
      <c r="H1471" t="s">
        <v>30</v>
      </c>
      <c r="I1471">
        <v>0</v>
      </c>
      <c r="J1471" t="s">
        <v>30</v>
      </c>
    </row>
    <row r="1472" spans="1:10" x14ac:dyDescent="0.25">
      <c r="A1472" t="s">
        <v>5152</v>
      </c>
      <c r="B1472">
        <v>38.06</v>
      </c>
      <c r="C1472" t="str">
        <f t="shared" si="44"/>
        <v>Obesity</v>
      </c>
      <c r="D1472">
        <v>10.74</v>
      </c>
      <c r="E1472" t="str">
        <f t="shared" si="45"/>
        <v>Diabetes</v>
      </c>
      <c r="F1472" t="s">
        <v>30</v>
      </c>
      <c r="G1472" t="s">
        <v>30</v>
      </c>
      <c r="H1472" t="s">
        <v>30</v>
      </c>
      <c r="I1472">
        <v>0</v>
      </c>
      <c r="J1472" t="s">
        <v>30</v>
      </c>
    </row>
    <row r="1473" spans="1:10" x14ac:dyDescent="0.25">
      <c r="A1473" t="s">
        <v>5153</v>
      </c>
      <c r="B1473">
        <v>28</v>
      </c>
      <c r="C1473" t="str">
        <f t="shared" si="44"/>
        <v>Over Weight</v>
      </c>
      <c r="D1473">
        <v>5.19</v>
      </c>
      <c r="E1473" t="str">
        <f t="shared" si="45"/>
        <v>Normal</v>
      </c>
      <c r="F1473" t="s">
        <v>30</v>
      </c>
      <c r="G1473" t="s">
        <v>30</v>
      </c>
      <c r="H1473" t="s">
        <v>30</v>
      </c>
      <c r="I1473">
        <v>1</v>
      </c>
      <c r="J1473" t="s">
        <v>30</v>
      </c>
    </row>
    <row r="1474" spans="1:10" x14ac:dyDescent="0.25">
      <c r="A1474" t="s">
        <v>5154</v>
      </c>
      <c r="B1474">
        <v>34.32</v>
      </c>
      <c r="C1474" t="str">
        <f t="shared" ref="C1474:C1537" si="46">IF(B1474&lt;18.5, "Under Weight",IF(B1474&lt;24.9, "Health Weight", IF(B1474&lt;29.9, "Over Weight", "Obesity")))</f>
        <v>Obesity</v>
      </c>
      <c r="D1474">
        <v>9.17</v>
      </c>
      <c r="E1474" t="str">
        <f t="shared" ref="E1474:E1537" si="47">IF(D1474&lt;5.7,"Normal",IF(D1474&lt;6.4,"Prediabetes","Diabetes"))</f>
        <v>Diabetes</v>
      </c>
      <c r="F1474" t="s">
        <v>30</v>
      </c>
      <c r="G1474" t="s">
        <v>30</v>
      </c>
      <c r="H1474" t="s">
        <v>30</v>
      </c>
      <c r="I1474">
        <v>0</v>
      </c>
      <c r="J1474" t="s">
        <v>30</v>
      </c>
    </row>
    <row r="1475" spans="1:10" x14ac:dyDescent="0.25">
      <c r="A1475" t="s">
        <v>5155</v>
      </c>
      <c r="B1475">
        <v>22.3</v>
      </c>
      <c r="C1475" t="str">
        <f t="shared" si="46"/>
        <v>Health Weight</v>
      </c>
      <c r="D1475">
        <v>4.95</v>
      </c>
      <c r="E1475" t="str">
        <f t="shared" si="47"/>
        <v>Normal</v>
      </c>
      <c r="F1475" t="s">
        <v>31</v>
      </c>
      <c r="G1475" t="s">
        <v>30</v>
      </c>
      <c r="H1475" t="s">
        <v>30</v>
      </c>
      <c r="I1475">
        <v>0</v>
      </c>
      <c r="J1475" t="s">
        <v>30</v>
      </c>
    </row>
    <row r="1476" spans="1:10" x14ac:dyDescent="0.25">
      <c r="A1476" t="s">
        <v>5156</v>
      </c>
      <c r="B1476">
        <v>27.835000000000001</v>
      </c>
      <c r="C1476" t="str">
        <f t="shared" si="46"/>
        <v>Over Weight</v>
      </c>
      <c r="D1476">
        <v>6.03</v>
      </c>
      <c r="E1476" t="str">
        <f t="shared" si="47"/>
        <v>Prediabetes</v>
      </c>
      <c r="F1476" t="s">
        <v>30</v>
      </c>
      <c r="G1476" t="s">
        <v>30</v>
      </c>
      <c r="H1476" t="s">
        <v>30</v>
      </c>
      <c r="I1476">
        <v>1</v>
      </c>
      <c r="J1476" t="s">
        <v>30</v>
      </c>
    </row>
    <row r="1477" spans="1:10" x14ac:dyDescent="0.25">
      <c r="A1477" t="s">
        <v>5157</v>
      </c>
      <c r="B1477">
        <v>39.229999999999997</v>
      </c>
      <c r="C1477" t="str">
        <f t="shared" si="46"/>
        <v>Obesity</v>
      </c>
      <c r="D1477">
        <v>5.36</v>
      </c>
      <c r="E1477" t="str">
        <f t="shared" si="47"/>
        <v>Normal</v>
      </c>
      <c r="F1477" t="s">
        <v>30</v>
      </c>
      <c r="G1477" t="s">
        <v>30</v>
      </c>
      <c r="H1477" t="s">
        <v>30</v>
      </c>
      <c r="I1477">
        <v>0</v>
      </c>
      <c r="J1477" t="s">
        <v>30</v>
      </c>
    </row>
    <row r="1478" spans="1:10" x14ac:dyDescent="0.25">
      <c r="A1478" t="s">
        <v>5158</v>
      </c>
      <c r="B1478">
        <v>19.95</v>
      </c>
      <c r="C1478" t="str">
        <f t="shared" si="46"/>
        <v>Health Weight</v>
      </c>
      <c r="D1478">
        <v>6.11</v>
      </c>
      <c r="E1478" t="str">
        <f t="shared" si="47"/>
        <v>Prediabetes</v>
      </c>
      <c r="F1478" t="s">
        <v>30</v>
      </c>
      <c r="G1478" t="s">
        <v>30</v>
      </c>
      <c r="H1478" t="s">
        <v>30</v>
      </c>
      <c r="I1478">
        <v>1</v>
      </c>
      <c r="J1478" t="s">
        <v>30</v>
      </c>
    </row>
    <row r="1479" spans="1:10" x14ac:dyDescent="0.25">
      <c r="A1479" t="s">
        <v>5159</v>
      </c>
      <c r="B1479">
        <v>34.64</v>
      </c>
      <c r="C1479" t="str">
        <f t="shared" si="46"/>
        <v>Obesity</v>
      </c>
      <c r="D1479">
        <v>4.88</v>
      </c>
      <c r="E1479" t="str">
        <f t="shared" si="47"/>
        <v>Normal</v>
      </c>
      <c r="F1479" t="s">
        <v>30</v>
      </c>
      <c r="G1479" t="s">
        <v>30</v>
      </c>
      <c r="H1479" t="s">
        <v>31</v>
      </c>
      <c r="I1479">
        <v>1</v>
      </c>
      <c r="J1479" t="s">
        <v>30</v>
      </c>
    </row>
    <row r="1480" spans="1:10" x14ac:dyDescent="0.25">
      <c r="A1480" t="s">
        <v>5160</v>
      </c>
      <c r="B1480">
        <v>18.75</v>
      </c>
      <c r="C1480" t="str">
        <f t="shared" si="46"/>
        <v>Health Weight</v>
      </c>
      <c r="D1480">
        <v>6.72</v>
      </c>
      <c r="E1480" t="str">
        <f t="shared" si="47"/>
        <v>Diabetes</v>
      </c>
      <c r="F1480" t="s">
        <v>30</v>
      </c>
      <c r="G1480" t="s">
        <v>30</v>
      </c>
      <c r="H1480" t="s">
        <v>30</v>
      </c>
      <c r="I1480">
        <v>0</v>
      </c>
      <c r="J1480" t="s">
        <v>30</v>
      </c>
    </row>
    <row r="1481" spans="1:10" x14ac:dyDescent="0.25">
      <c r="A1481" t="s">
        <v>5161</v>
      </c>
      <c r="B1481">
        <v>26.48</v>
      </c>
      <c r="C1481" t="str">
        <f t="shared" si="46"/>
        <v>Over Weight</v>
      </c>
      <c r="D1481">
        <v>4.2</v>
      </c>
      <c r="E1481" t="str">
        <f t="shared" si="47"/>
        <v>Normal</v>
      </c>
      <c r="F1481" t="s">
        <v>30</v>
      </c>
      <c r="G1481" t="s">
        <v>30</v>
      </c>
      <c r="H1481" t="s">
        <v>30</v>
      </c>
      <c r="I1481">
        <v>1</v>
      </c>
      <c r="J1481" t="s">
        <v>30</v>
      </c>
    </row>
    <row r="1482" spans="1:10" x14ac:dyDescent="0.25">
      <c r="A1482" t="s">
        <v>5162</v>
      </c>
      <c r="B1482">
        <v>34.83</v>
      </c>
      <c r="C1482" t="str">
        <f t="shared" si="46"/>
        <v>Obesity</v>
      </c>
      <c r="D1482">
        <v>5.79</v>
      </c>
      <c r="E1482" t="str">
        <f t="shared" si="47"/>
        <v>Prediabetes</v>
      </c>
      <c r="F1482" t="s">
        <v>30</v>
      </c>
      <c r="G1482" t="s">
        <v>30</v>
      </c>
      <c r="H1482" t="s">
        <v>30</v>
      </c>
      <c r="I1482">
        <v>1</v>
      </c>
      <c r="J1482" t="s">
        <v>30</v>
      </c>
    </row>
    <row r="1483" spans="1:10" x14ac:dyDescent="0.25">
      <c r="A1483" t="s">
        <v>5163</v>
      </c>
      <c r="B1483">
        <v>25.46</v>
      </c>
      <c r="C1483" t="str">
        <f t="shared" si="46"/>
        <v>Over Weight</v>
      </c>
      <c r="D1483">
        <v>4.29</v>
      </c>
      <c r="E1483" t="str">
        <f t="shared" si="47"/>
        <v>Normal</v>
      </c>
      <c r="F1483" t="s">
        <v>30</v>
      </c>
      <c r="G1483" t="s">
        <v>30</v>
      </c>
      <c r="H1483" t="s">
        <v>30</v>
      </c>
      <c r="I1483">
        <v>0</v>
      </c>
      <c r="J1483" t="s">
        <v>30</v>
      </c>
    </row>
    <row r="1484" spans="1:10" x14ac:dyDescent="0.25">
      <c r="A1484" t="s">
        <v>5164</v>
      </c>
      <c r="B1484">
        <v>23.31</v>
      </c>
      <c r="C1484" t="str">
        <f t="shared" si="46"/>
        <v>Health Weight</v>
      </c>
      <c r="D1484">
        <v>8.27</v>
      </c>
      <c r="E1484" t="str">
        <f t="shared" si="47"/>
        <v>Diabetes</v>
      </c>
      <c r="F1484" t="s">
        <v>30</v>
      </c>
      <c r="G1484" t="s">
        <v>30</v>
      </c>
      <c r="H1484" t="s">
        <v>30</v>
      </c>
      <c r="I1484">
        <v>0</v>
      </c>
      <c r="J1484" t="s">
        <v>30</v>
      </c>
    </row>
    <row r="1485" spans="1:10" x14ac:dyDescent="0.25">
      <c r="A1485" t="s">
        <v>5165</v>
      </c>
      <c r="B1485">
        <v>29</v>
      </c>
      <c r="C1485" t="str">
        <f t="shared" si="46"/>
        <v>Over Weight</v>
      </c>
      <c r="D1485">
        <v>4.5599999999999996</v>
      </c>
      <c r="E1485" t="str">
        <f t="shared" si="47"/>
        <v>Normal</v>
      </c>
      <c r="F1485" t="s">
        <v>30</v>
      </c>
      <c r="G1485" t="s">
        <v>30</v>
      </c>
      <c r="H1485" t="s">
        <v>30</v>
      </c>
      <c r="I1485">
        <v>0</v>
      </c>
      <c r="J1485" t="s">
        <v>30</v>
      </c>
    </row>
    <row r="1486" spans="1:10" x14ac:dyDescent="0.25">
      <c r="A1486" t="s">
        <v>5166</v>
      </c>
      <c r="B1486">
        <v>32.869999999999997</v>
      </c>
      <c r="C1486" t="str">
        <f t="shared" si="46"/>
        <v>Obesity</v>
      </c>
      <c r="D1486">
        <v>5.33</v>
      </c>
      <c r="E1486" t="str">
        <f t="shared" si="47"/>
        <v>Normal</v>
      </c>
      <c r="F1486" t="s">
        <v>30</v>
      </c>
      <c r="G1486" t="s">
        <v>30</v>
      </c>
      <c r="H1486" t="s">
        <v>30</v>
      </c>
      <c r="I1486">
        <v>0</v>
      </c>
      <c r="J1486" t="s">
        <v>30</v>
      </c>
    </row>
    <row r="1487" spans="1:10" x14ac:dyDescent="0.25">
      <c r="A1487" t="s">
        <v>5167</v>
      </c>
      <c r="B1487">
        <v>26.18</v>
      </c>
      <c r="C1487" t="str">
        <f t="shared" si="46"/>
        <v>Over Weight</v>
      </c>
      <c r="D1487">
        <v>5.63</v>
      </c>
      <c r="E1487" t="str">
        <f t="shared" si="47"/>
        <v>Normal</v>
      </c>
      <c r="F1487" t="s">
        <v>30</v>
      </c>
      <c r="G1487" t="s">
        <v>30</v>
      </c>
      <c r="H1487" t="s">
        <v>30</v>
      </c>
      <c r="I1487">
        <v>0</v>
      </c>
      <c r="J1487" t="s">
        <v>30</v>
      </c>
    </row>
    <row r="1488" spans="1:10" x14ac:dyDescent="0.25">
      <c r="A1488" t="s">
        <v>5168</v>
      </c>
      <c r="B1488">
        <v>25.3</v>
      </c>
      <c r="C1488" t="str">
        <f t="shared" si="46"/>
        <v>Over Weight</v>
      </c>
      <c r="D1488">
        <v>5.12</v>
      </c>
      <c r="E1488" t="str">
        <f t="shared" si="47"/>
        <v>Normal</v>
      </c>
      <c r="F1488" t="s">
        <v>30</v>
      </c>
      <c r="G1488" t="s">
        <v>30</v>
      </c>
      <c r="H1488" t="s">
        <v>30</v>
      </c>
      <c r="I1488">
        <v>0</v>
      </c>
      <c r="J1488" t="s">
        <v>30</v>
      </c>
    </row>
    <row r="1489" spans="1:10" x14ac:dyDescent="0.25">
      <c r="A1489" t="s">
        <v>5169</v>
      </c>
      <c r="B1489">
        <v>36.94</v>
      </c>
      <c r="C1489" t="str">
        <f t="shared" si="46"/>
        <v>Obesity</v>
      </c>
      <c r="D1489">
        <v>5.15</v>
      </c>
      <c r="E1489" t="str">
        <f t="shared" si="47"/>
        <v>Normal</v>
      </c>
      <c r="F1489" t="s">
        <v>31</v>
      </c>
      <c r="G1489" t="s">
        <v>30</v>
      </c>
      <c r="H1489" t="s">
        <v>30</v>
      </c>
      <c r="I1489">
        <v>1</v>
      </c>
      <c r="J1489" t="s">
        <v>30</v>
      </c>
    </row>
    <row r="1490" spans="1:10" x14ac:dyDescent="0.25">
      <c r="A1490" t="s">
        <v>5170</v>
      </c>
      <c r="B1490">
        <v>22.86</v>
      </c>
      <c r="C1490" t="str">
        <f t="shared" si="46"/>
        <v>Health Weight</v>
      </c>
      <c r="D1490">
        <v>7.5</v>
      </c>
      <c r="E1490" t="str">
        <f t="shared" si="47"/>
        <v>Diabetes</v>
      </c>
      <c r="F1490" t="s">
        <v>30</v>
      </c>
      <c r="G1490" t="s">
        <v>30</v>
      </c>
      <c r="H1490" t="s">
        <v>30</v>
      </c>
      <c r="I1490">
        <v>0</v>
      </c>
      <c r="J1490" t="s">
        <v>30</v>
      </c>
    </row>
    <row r="1491" spans="1:10" x14ac:dyDescent="0.25">
      <c r="A1491" t="s">
        <v>5171</v>
      </c>
      <c r="B1491">
        <v>18.760000000000002</v>
      </c>
      <c r="C1491" t="str">
        <f t="shared" si="46"/>
        <v>Health Weight</v>
      </c>
      <c r="D1491">
        <v>4.88</v>
      </c>
      <c r="E1491" t="str">
        <f t="shared" si="47"/>
        <v>Normal</v>
      </c>
      <c r="F1491" t="s">
        <v>31</v>
      </c>
      <c r="G1491" t="s">
        <v>30</v>
      </c>
      <c r="H1491" t="s">
        <v>31</v>
      </c>
      <c r="I1491">
        <v>1</v>
      </c>
      <c r="J1491" t="s">
        <v>30</v>
      </c>
    </row>
    <row r="1492" spans="1:10" x14ac:dyDescent="0.25">
      <c r="A1492" t="s">
        <v>5172</v>
      </c>
      <c r="B1492">
        <v>24.36</v>
      </c>
      <c r="C1492" t="str">
        <f t="shared" si="46"/>
        <v>Health Weight</v>
      </c>
      <c r="D1492">
        <v>5.57</v>
      </c>
      <c r="E1492" t="str">
        <f t="shared" si="47"/>
        <v>Normal</v>
      </c>
      <c r="F1492" t="s">
        <v>30</v>
      </c>
      <c r="G1492" t="s">
        <v>30</v>
      </c>
      <c r="H1492" t="s">
        <v>30</v>
      </c>
      <c r="I1492">
        <v>0</v>
      </c>
      <c r="J1492" t="s">
        <v>30</v>
      </c>
    </row>
    <row r="1493" spans="1:10" x14ac:dyDescent="0.25">
      <c r="A1493" t="s">
        <v>5173</v>
      </c>
      <c r="B1493">
        <v>32.299999999999997</v>
      </c>
      <c r="C1493" t="str">
        <f t="shared" si="46"/>
        <v>Obesity</v>
      </c>
      <c r="D1493">
        <v>5.31</v>
      </c>
      <c r="E1493" t="str">
        <f t="shared" si="47"/>
        <v>Normal</v>
      </c>
      <c r="F1493" t="s">
        <v>30</v>
      </c>
      <c r="G1493" t="s">
        <v>30</v>
      </c>
      <c r="H1493" t="s">
        <v>30</v>
      </c>
      <c r="I1493">
        <v>0</v>
      </c>
      <c r="J1493" t="s">
        <v>30</v>
      </c>
    </row>
    <row r="1494" spans="1:10" x14ac:dyDescent="0.25">
      <c r="A1494" t="s">
        <v>5174</v>
      </c>
      <c r="B1494">
        <v>22.704999999999998</v>
      </c>
      <c r="C1494" t="str">
        <f t="shared" si="46"/>
        <v>Health Weight</v>
      </c>
      <c r="D1494">
        <v>4.57</v>
      </c>
      <c r="E1494" t="str">
        <f t="shared" si="47"/>
        <v>Normal</v>
      </c>
      <c r="F1494" t="s">
        <v>31</v>
      </c>
      <c r="G1494" t="s">
        <v>30</v>
      </c>
      <c r="H1494" t="s">
        <v>30</v>
      </c>
      <c r="I1494">
        <v>0</v>
      </c>
      <c r="J1494" t="s">
        <v>30</v>
      </c>
    </row>
    <row r="1495" spans="1:10" x14ac:dyDescent="0.25">
      <c r="A1495" t="s">
        <v>5175</v>
      </c>
      <c r="B1495">
        <v>21.79</v>
      </c>
      <c r="C1495" t="str">
        <f t="shared" si="46"/>
        <v>Health Weight</v>
      </c>
      <c r="D1495">
        <v>8.6999999999999993</v>
      </c>
      <c r="E1495" t="str">
        <f t="shared" si="47"/>
        <v>Diabetes</v>
      </c>
      <c r="F1495" t="s">
        <v>31</v>
      </c>
      <c r="G1495" t="s">
        <v>30</v>
      </c>
      <c r="H1495" t="s">
        <v>30</v>
      </c>
      <c r="I1495">
        <v>1</v>
      </c>
      <c r="J1495" t="s">
        <v>30</v>
      </c>
    </row>
    <row r="1496" spans="1:10" x14ac:dyDescent="0.25">
      <c r="A1496" t="s">
        <v>5176</v>
      </c>
      <c r="B1496">
        <v>24.52</v>
      </c>
      <c r="C1496" t="str">
        <f t="shared" si="46"/>
        <v>Health Weight</v>
      </c>
      <c r="D1496">
        <v>4.76</v>
      </c>
      <c r="E1496" t="str">
        <f t="shared" si="47"/>
        <v>Normal</v>
      </c>
      <c r="F1496" t="s">
        <v>30</v>
      </c>
      <c r="G1496" t="s">
        <v>30</v>
      </c>
      <c r="H1496" t="s">
        <v>30</v>
      </c>
      <c r="I1496">
        <v>0</v>
      </c>
      <c r="J1496" t="s">
        <v>30</v>
      </c>
    </row>
    <row r="1497" spans="1:10" x14ac:dyDescent="0.25">
      <c r="A1497" t="s">
        <v>5177</v>
      </c>
      <c r="B1497">
        <v>39.520000000000003</v>
      </c>
      <c r="C1497" t="str">
        <f t="shared" si="46"/>
        <v>Obesity</v>
      </c>
      <c r="D1497">
        <v>11.81</v>
      </c>
      <c r="E1497" t="str">
        <f t="shared" si="47"/>
        <v>Diabetes</v>
      </c>
      <c r="F1497" t="s">
        <v>30</v>
      </c>
      <c r="G1497" t="s">
        <v>30</v>
      </c>
      <c r="H1497" t="s">
        <v>30</v>
      </c>
      <c r="I1497">
        <v>0</v>
      </c>
      <c r="J1497" t="s">
        <v>30</v>
      </c>
    </row>
    <row r="1498" spans="1:10" x14ac:dyDescent="0.25">
      <c r="A1498" t="s">
        <v>5178</v>
      </c>
      <c r="B1498">
        <v>24.49</v>
      </c>
      <c r="C1498" t="str">
        <f t="shared" si="46"/>
        <v>Health Weight</v>
      </c>
      <c r="D1498">
        <v>4.67</v>
      </c>
      <c r="E1498" t="str">
        <f t="shared" si="47"/>
        <v>Normal</v>
      </c>
      <c r="F1498" t="s">
        <v>30</v>
      </c>
      <c r="G1498" t="s">
        <v>30</v>
      </c>
      <c r="H1498" t="s">
        <v>30</v>
      </c>
      <c r="I1498">
        <v>0</v>
      </c>
      <c r="J1498" t="s">
        <v>30</v>
      </c>
    </row>
    <row r="1499" spans="1:10" x14ac:dyDescent="0.25">
      <c r="A1499" t="s">
        <v>5179</v>
      </c>
      <c r="B1499">
        <v>26.315000000000001</v>
      </c>
      <c r="C1499" t="str">
        <f t="shared" si="46"/>
        <v>Over Weight</v>
      </c>
      <c r="D1499">
        <v>6.02</v>
      </c>
      <c r="E1499" t="str">
        <f t="shared" si="47"/>
        <v>Prediabetes</v>
      </c>
      <c r="F1499" t="s">
        <v>30</v>
      </c>
      <c r="G1499" t="s">
        <v>30</v>
      </c>
      <c r="H1499" t="s">
        <v>30</v>
      </c>
      <c r="I1499">
        <v>0</v>
      </c>
      <c r="J1499" t="s">
        <v>30</v>
      </c>
    </row>
    <row r="1500" spans="1:10" x14ac:dyDescent="0.25">
      <c r="A1500" t="s">
        <v>5180</v>
      </c>
      <c r="B1500">
        <v>22.58</v>
      </c>
      <c r="C1500" t="str">
        <f t="shared" si="46"/>
        <v>Health Weight</v>
      </c>
      <c r="D1500">
        <v>7.46</v>
      </c>
      <c r="E1500" t="str">
        <f t="shared" si="47"/>
        <v>Diabetes</v>
      </c>
      <c r="F1500" t="s">
        <v>30</v>
      </c>
      <c r="G1500" t="s">
        <v>30</v>
      </c>
      <c r="H1500" t="s">
        <v>30</v>
      </c>
      <c r="I1500">
        <v>0</v>
      </c>
      <c r="J1500" t="s">
        <v>30</v>
      </c>
    </row>
    <row r="1501" spans="1:10" x14ac:dyDescent="0.25">
      <c r="A1501" t="s">
        <v>5181</v>
      </c>
      <c r="B1501">
        <v>19.475000000000001</v>
      </c>
      <c r="C1501" t="str">
        <f t="shared" si="46"/>
        <v>Health Weight</v>
      </c>
      <c r="D1501">
        <v>4.74</v>
      </c>
      <c r="E1501" t="str">
        <f t="shared" si="47"/>
        <v>Normal</v>
      </c>
      <c r="F1501" t="s">
        <v>30</v>
      </c>
      <c r="G1501" t="s">
        <v>30</v>
      </c>
      <c r="H1501" t="s">
        <v>30</v>
      </c>
      <c r="I1501">
        <v>1</v>
      </c>
      <c r="J1501" t="s">
        <v>30</v>
      </c>
    </row>
    <row r="1502" spans="1:10" x14ac:dyDescent="0.25">
      <c r="A1502" t="s">
        <v>5182</v>
      </c>
      <c r="B1502">
        <v>26.33</v>
      </c>
      <c r="C1502" t="str">
        <f t="shared" si="46"/>
        <v>Over Weight</v>
      </c>
      <c r="D1502">
        <v>4.79</v>
      </c>
      <c r="E1502" t="str">
        <f t="shared" si="47"/>
        <v>Normal</v>
      </c>
      <c r="F1502" t="s">
        <v>30</v>
      </c>
      <c r="G1502" t="s">
        <v>30</v>
      </c>
      <c r="H1502" t="s">
        <v>30</v>
      </c>
      <c r="I1502">
        <v>0</v>
      </c>
      <c r="J1502" t="s">
        <v>30</v>
      </c>
    </row>
    <row r="1503" spans="1:10" x14ac:dyDescent="0.25">
      <c r="A1503" t="s">
        <v>5183</v>
      </c>
      <c r="B1503">
        <v>17.29</v>
      </c>
      <c r="C1503" t="str">
        <f t="shared" si="46"/>
        <v>Under Weight</v>
      </c>
      <c r="D1503">
        <v>5.35</v>
      </c>
      <c r="E1503" t="str">
        <f t="shared" si="47"/>
        <v>Normal</v>
      </c>
      <c r="F1503" t="s">
        <v>31</v>
      </c>
      <c r="G1503" t="s">
        <v>30</v>
      </c>
      <c r="H1503" t="s">
        <v>30</v>
      </c>
      <c r="I1503">
        <v>0</v>
      </c>
      <c r="J1503" t="s">
        <v>30</v>
      </c>
    </row>
    <row r="1504" spans="1:10" x14ac:dyDescent="0.25">
      <c r="A1504" t="s">
        <v>5184</v>
      </c>
      <c r="B1504">
        <v>42.88</v>
      </c>
      <c r="C1504" t="str">
        <f t="shared" si="46"/>
        <v>Obesity</v>
      </c>
      <c r="D1504">
        <v>4.87</v>
      </c>
      <c r="E1504" t="str">
        <f t="shared" si="47"/>
        <v>Normal</v>
      </c>
      <c r="F1504" t="s">
        <v>30</v>
      </c>
      <c r="G1504" t="s">
        <v>31</v>
      </c>
      <c r="H1504" t="s">
        <v>30</v>
      </c>
      <c r="I1504">
        <v>1</v>
      </c>
      <c r="J1504" t="s">
        <v>30</v>
      </c>
    </row>
    <row r="1505" spans="1:10" x14ac:dyDescent="0.25">
      <c r="A1505" t="s">
        <v>5185</v>
      </c>
      <c r="B1505">
        <v>32.200000000000003</v>
      </c>
      <c r="C1505" t="str">
        <f t="shared" si="46"/>
        <v>Obesity</v>
      </c>
      <c r="D1505">
        <v>10.09</v>
      </c>
      <c r="E1505" t="str">
        <f t="shared" si="47"/>
        <v>Diabetes</v>
      </c>
      <c r="F1505" t="s">
        <v>31</v>
      </c>
      <c r="G1505" t="s">
        <v>30</v>
      </c>
      <c r="H1505" t="s">
        <v>30</v>
      </c>
      <c r="I1505">
        <v>0</v>
      </c>
      <c r="J1505" t="s">
        <v>30</v>
      </c>
    </row>
    <row r="1506" spans="1:10" x14ac:dyDescent="0.25">
      <c r="A1506" t="s">
        <v>5186</v>
      </c>
      <c r="B1506">
        <v>18.75</v>
      </c>
      <c r="C1506" t="str">
        <f t="shared" si="46"/>
        <v>Health Weight</v>
      </c>
      <c r="D1506">
        <v>5.47</v>
      </c>
      <c r="E1506" t="str">
        <f t="shared" si="47"/>
        <v>Normal</v>
      </c>
      <c r="F1506" t="s">
        <v>31</v>
      </c>
      <c r="G1506" t="s">
        <v>30</v>
      </c>
      <c r="H1506" t="s">
        <v>31</v>
      </c>
      <c r="I1506">
        <v>1</v>
      </c>
      <c r="J1506" t="s">
        <v>30</v>
      </c>
    </row>
    <row r="1507" spans="1:10" x14ac:dyDescent="0.25">
      <c r="A1507" t="s">
        <v>5187</v>
      </c>
      <c r="B1507">
        <v>22.36</v>
      </c>
      <c r="C1507" t="str">
        <f t="shared" si="46"/>
        <v>Health Weight</v>
      </c>
      <c r="D1507">
        <v>8.6</v>
      </c>
      <c r="E1507" t="str">
        <f t="shared" si="47"/>
        <v>Diabetes</v>
      </c>
      <c r="F1507" t="s">
        <v>30</v>
      </c>
      <c r="G1507" t="s">
        <v>30</v>
      </c>
      <c r="H1507" t="s">
        <v>30</v>
      </c>
      <c r="I1507">
        <v>0</v>
      </c>
      <c r="J1507" t="s">
        <v>30</v>
      </c>
    </row>
    <row r="1508" spans="1:10" x14ac:dyDescent="0.25">
      <c r="A1508" t="s">
        <v>5188</v>
      </c>
      <c r="B1508">
        <v>23.94</v>
      </c>
      <c r="C1508" t="str">
        <f t="shared" si="46"/>
        <v>Health Weight</v>
      </c>
      <c r="D1508">
        <v>10.74</v>
      </c>
      <c r="E1508" t="str">
        <f t="shared" si="47"/>
        <v>Diabetes</v>
      </c>
      <c r="F1508" t="s">
        <v>31</v>
      </c>
      <c r="G1508" t="s">
        <v>30</v>
      </c>
      <c r="H1508" t="s">
        <v>30</v>
      </c>
      <c r="I1508">
        <v>0</v>
      </c>
      <c r="J1508" t="s">
        <v>30</v>
      </c>
    </row>
    <row r="1509" spans="1:10" x14ac:dyDescent="0.25">
      <c r="A1509" t="s">
        <v>5189</v>
      </c>
      <c r="B1509">
        <v>30.1</v>
      </c>
      <c r="C1509" t="str">
        <f t="shared" si="46"/>
        <v>Obesity</v>
      </c>
      <c r="D1509">
        <v>4.3899999999999997</v>
      </c>
      <c r="E1509" t="str">
        <f t="shared" si="47"/>
        <v>Normal</v>
      </c>
      <c r="F1509" t="s">
        <v>30</v>
      </c>
      <c r="G1509" t="s">
        <v>30</v>
      </c>
      <c r="H1509" t="s">
        <v>31</v>
      </c>
      <c r="I1509">
        <v>1</v>
      </c>
      <c r="J1509" t="s">
        <v>30</v>
      </c>
    </row>
    <row r="1510" spans="1:10" x14ac:dyDescent="0.25">
      <c r="A1510" t="s">
        <v>5190</v>
      </c>
      <c r="B1510">
        <v>21.93</v>
      </c>
      <c r="C1510" t="str">
        <f t="shared" si="46"/>
        <v>Health Weight</v>
      </c>
      <c r="D1510">
        <v>6.3</v>
      </c>
      <c r="E1510" t="str">
        <f t="shared" si="47"/>
        <v>Prediabetes</v>
      </c>
      <c r="F1510" t="s">
        <v>30</v>
      </c>
      <c r="G1510" t="s">
        <v>30</v>
      </c>
      <c r="H1510" t="s">
        <v>30</v>
      </c>
      <c r="I1510">
        <v>0</v>
      </c>
      <c r="J1510" t="s">
        <v>30</v>
      </c>
    </row>
    <row r="1511" spans="1:10" x14ac:dyDescent="0.25">
      <c r="A1511" t="s">
        <v>5191</v>
      </c>
      <c r="B1511">
        <v>39.75</v>
      </c>
      <c r="C1511" t="str">
        <f t="shared" si="46"/>
        <v>Obesity</v>
      </c>
      <c r="D1511">
        <v>5.41</v>
      </c>
      <c r="E1511" t="str">
        <f t="shared" si="47"/>
        <v>Normal</v>
      </c>
      <c r="F1511" t="s">
        <v>30</v>
      </c>
      <c r="G1511" t="s">
        <v>31</v>
      </c>
      <c r="H1511" t="s">
        <v>30</v>
      </c>
      <c r="I1511">
        <v>1</v>
      </c>
      <c r="J1511" t="s">
        <v>30</v>
      </c>
    </row>
    <row r="1512" spans="1:10" x14ac:dyDescent="0.25">
      <c r="A1512" t="s">
        <v>5192</v>
      </c>
      <c r="B1512">
        <v>26.03</v>
      </c>
      <c r="C1512" t="str">
        <f t="shared" si="46"/>
        <v>Over Weight</v>
      </c>
      <c r="D1512">
        <v>4.47</v>
      </c>
      <c r="E1512" t="str">
        <f t="shared" si="47"/>
        <v>Normal</v>
      </c>
      <c r="F1512" t="s">
        <v>30</v>
      </c>
      <c r="G1512" t="s">
        <v>30</v>
      </c>
      <c r="H1512" t="s">
        <v>31</v>
      </c>
      <c r="I1512">
        <v>1</v>
      </c>
      <c r="J1512" t="s">
        <v>30</v>
      </c>
    </row>
    <row r="1513" spans="1:10" x14ac:dyDescent="0.25">
      <c r="A1513" t="s">
        <v>5193</v>
      </c>
      <c r="B1513">
        <v>34.51</v>
      </c>
      <c r="C1513" t="str">
        <f t="shared" si="46"/>
        <v>Obesity</v>
      </c>
      <c r="D1513">
        <v>6.26</v>
      </c>
      <c r="E1513" t="str">
        <f t="shared" si="47"/>
        <v>Prediabetes</v>
      </c>
      <c r="F1513" t="s">
        <v>30</v>
      </c>
      <c r="G1513" t="s">
        <v>30</v>
      </c>
      <c r="H1513" t="s">
        <v>30</v>
      </c>
      <c r="I1513">
        <v>0</v>
      </c>
      <c r="J1513" t="s">
        <v>30</v>
      </c>
    </row>
    <row r="1514" spans="1:10" x14ac:dyDescent="0.25">
      <c r="A1514" t="s">
        <v>5194</v>
      </c>
      <c r="B1514">
        <v>19.32</v>
      </c>
      <c r="C1514" t="str">
        <f t="shared" si="46"/>
        <v>Health Weight</v>
      </c>
      <c r="D1514">
        <v>11.58</v>
      </c>
      <c r="E1514" t="str">
        <f t="shared" si="47"/>
        <v>Diabetes</v>
      </c>
      <c r="F1514" t="s">
        <v>31</v>
      </c>
      <c r="G1514" t="s">
        <v>30</v>
      </c>
      <c r="H1514" t="s">
        <v>30</v>
      </c>
      <c r="I1514">
        <v>1</v>
      </c>
      <c r="J1514" t="s">
        <v>30</v>
      </c>
    </row>
    <row r="1515" spans="1:10" x14ac:dyDescent="0.25">
      <c r="A1515" t="s">
        <v>5195</v>
      </c>
      <c r="B1515">
        <v>28.5</v>
      </c>
      <c r="C1515" t="str">
        <f t="shared" si="46"/>
        <v>Over Weight</v>
      </c>
      <c r="D1515">
        <v>4.3600000000000003</v>
      </c>
      <c r="E1515" t="str">
        <f t="shared" si="47"/>
        <v>Normal</v>
      </c>
      <c r="F1515" t="s">
        <v>30</v>
      </c>
      <c r="G1515" t="s">
        <v>30</v>
      </c>
      <c r="H1515" t="s">
        <v>30</v>
      </c>
      <c r="I1515">
        <v>0</v>
      </c>
      <c r="J1515" t="s">
        <v>30</v>
      </c>
    </row>
    <row r="1516" spans="1:10" x14ac:dyDescent="0.25">
      <c r="A1516" t="s">
        <v>5197</v>
      </c>
      <c r="B1516">
        <v>30.875</v>
      </c>
      <c r="C1516" t="str">
        <f t="shared" si="46"/>
        <v>Obesity</v>
      </c>
      <c r="D1516">
        <v>4.1399999999999997</v>
      </c>
      <c r="E1516" t="str">
        <f t="shared" si="47"/>
        <v>Normal</v>
      </c>
      <c r="F1516" t="s">
        <v>31</v>
      </c>
      <c r="G1516" t="s">
        <v>30</v>
      </c>
      <c r="H1516" t="s">
        <v>30</v>
      </c>
      <c r="I1516">
        <v>0</v>
      </c>
      <c r="J1516" t="s">
        <v>30</v>
      </c>
    </row>
    <row r="1517" spans="1:10" x14ac:dyDescent="0.25">
      <c r="A1517" t="s">
        <v>5198</v>
      </c>
      <c r="B1517">
        <v>24.02</v>
      </c>
      <c r="C1517" t="str">
        <f t="shared" si="46"/>
        <v>Health Weight</v>
      </c>
      <c r="D1517">
        <v>4.38</v>
      </c>
      <c r="E1517" t="str">
        <f t="shared" si="47"/>
        <v>Normal</v>
      </c>
      <c r="F1517" t="s">
        <v>30</v>
      </c>
      <c r="G1517" t="s">
        <v>30</v>
      </c>
      <c r="H1517" t="s">
        <v>30</v>
      </c>
      <c r="I1517">
        <v>0</v>
      </c>
      <c r="J1517" t="s">
        <v>30</v>
      </c>
    </row>
    <row r="1518" spans="1:10" x14ac:dyDescent="0.25">
      <c r="A1518" t="s">
        <v>5199</v>
      </c>
      <c r="B1518">
        <v>36.08</v>
      </c>
      <c r="C1518" t="str">
        <f t="shared" si="46"/>
        <v>Obesity</v>
      </c>
      <c r="D1518">
        <v>11.61</v>
      </c>
      <c r="E1518" t="str">
        <f t="shared" si="47"/>
        <v>Diabetes</v>
      </c>
      <c r="F1518" t="s">
        <v>31</v>
      </c>
      <c r="G1518" t="s">
        <v>30</v>
      </c>
      <c r="H1518" t="s">
        <v>30</v>
      </c>
      <c r="I1518">
        <v>0</v>
      </c>
      <c r="J1518" t="s">
        <v>30</v>
      </c>
    </row>
    <row r="1519" spans="1:10" x14ac:dyDescent="0.25">
      <c r="A1519" t="s">
        <v>5200</v>
      </c>
      <c r="B1519">
        <v>32.200000000000003</v>
      </c>
      <c r="C1519" t="str">
        <f t="shared" si="46"/>
        <v>Obesity</v>
      </c>
      <c r="D1519">
        <v>10.59</v>
      </c>
      <c r="E1519" t="str">
        <f t="shared" si="47"/>
        <v>Diabetes</v>
      </c>
      <c r="F1519" t="s">
        <v>31</v>
      </c>
      <c r="G1519" t="s">
        <v>30</v>
      </c>
      <c r="H1519" t="s">
        <v>30</v>
      </c>
      <c r="I1519">
        <v>0</v>
      </c>
      <c r="J1519" t="s">
        <v>30</v>
      </c>
    </row>
    <row r="1520" spans="1:10" x14ac:dyDescent="0.25">
      <c r="A1520" t="s">
        <v>5201</v>
      </c>
      <c r="B1520">
        <v>28.05</v>
      </c>
      <c r="C1520" t="str">
        <f t="shared" si="46"/>
        <v>Over Weight</v>
      </c>
      <c r="D1520">
        <v>11.85</v>
      </c>
      <c r="E1520" t="str">
        <f t="shared" si="47"/>
        <v>Diabetes</v>
      </c>
      <c r="F1520" t="s">
        <v>31</v>
      </c>
      <c r="G1520" t="s">
        <v>30</v>
      </c>
      <c r="H1520" t="s">
        <v>30</v>
      </c>
      <c r="I1520">
        <v>0</v>
      </c>
      <c r="J1520" t="s">
        <v>30</v>
      </c>
    </row>
    <row r="1521" spans="1:10" x14ac:dyDescent="0.25">
      <c r="A1521" t="s">
        <v>5202</v>
      </c>
      <c r="B1521">
        <v>19</v>
      </c>
      <c r="C1521" t="str">
        <f t="shared" si="46"/>
        <v>Health Weight</v>
      </c>
      <c r="D1521">
        <v>5.46</v>
      </c>
      <c r="E1521" t="str">
        <f t="shared" si="47"/>
        <v>Normal</v>
      </c>
      <c r="F1521" t="s">
        <v>31</v>
      </c>
      <c r="G1521" t="s">
        <v>30</v>
      </c>
      <c r="H1521" t="s">
        <v>30</v>
      </c>
      <c r="I1521">
        <v>1</v>
      </c>
      <c r="J1521" t="s">
        <v>30</v>
      </c>
    </row>
    <row r="1522" spans="1:10" x14ac:dyDescent="0.25">
      <c r="A1522" t="s">
        <v>5203</v>
      </c>
      <c r="B1522">
        <v>16.13</v>
      </c>
      <c r="C1522" t="str">
        <f t="shared" si="46"/>
        <v>Under Weight</v>
      </c>
      <c r="D1522">
        <v>4.54</v>
      </c>
      <c r="E1522" t="str">
        <f t="shared" si="47"/>
        <v>Normal</v>
      </c>
      <c r="F1522" t="s">
        <v>31</v>
      </c>
      <c r="G1522" t="s">
        <v>30</v>
      </c>
      <c r="H1522" t="s">
        <v>30</v>
      </c>
      <c r="I1522">
        <v>2</v>
      </c>
      <c r="J1522" t="s">
        <v>30</v>
      </c>
    </row>
    <row r="1523" spans="1:10" x14ac:dyDescent="0.25">
      <c r="A1523" t="s">
        <v>5204</v>
      </c>
      <c r="B1523">
        <v>18.77</v>
      </c>
      <c r="C1523" t="str">
        <f t="shared" si="46"/>
        <v>Health Weight</v>
      </c>
      <c r="D1523">
        <v>11.98</v>
      </c>
      <c r="E1523" t="str">
        <f t="shared" si="47"/>
        <v>Diabetes</v>
      </c>
      <c r="F1523" t="s">
        <v>31</v>
      </c>
      <c r="G1523" t="s">
        <v>30</v>
      </c>
      <c r="H1523" t="s">
        <v>30</v>
      </c>
      <c r="I1523">
        <v>2</v>
      </c>
      <c r="J1523" t="s">
        <v>30</v>
      </c>
    </row>
    <row r="1524" spans="1:10" x14ac:dyDescent="0.25">
      <c r="A1524" t="s">
        <v>5205</v>
      </c>
      <c r="B1524">
        <v>28.88</v>
      </c>
      <c r="C1524" t="str">
        <f t="shared" si="46"/>
        <v>Over Weight</v>
      </c>
      <c r="D1524">
        <v>6.59</v>
      </c>
      <c r="E1524" t="str">
        <f t="shared" si="47"/>
        <v>Diabetes</v>
      </c>
      <c r="F1524" t="s">
        <v>31</v>
      </c>
      <c r="G1524" t="s">
        <v>30</v>
      </c>
      <c r="H1524" t="s">
        <v>30</v>
      </c>
      <c r="I1524">
        <v>1</v>
      </c>
      <c r="J1524" t="s">
        <v>30</v>
      </c>
    </row>
    <row r="1525" spans="1:10" x14ac:dyDescent="0.25">
      <c r="A1525" t="s">
        <v>5206</v>
      </c>
      <c r="B1525">
        <v>27.55</v>
      </c>
      <c r="C1525" t="str">
        <f t="shared" si="46"/>
        <v>Over Weight</v>
      </c>
      <c r="D1525">
        <v>10.83</v>
      </c>
      <c r="E1525" t="str">
        <f t="shared" si="47"/>
        <v>Diabetes</v>
      </c>
      <c r="F1525" t="s">
        <v>31</v>
      </c>
      <c r="G1525" t="s">
        <v>30</v>
      </c>
      <c r="H1525" t="s">
        <v>30</v>
      </c>
      <c r="I1525">
        <v>1</v>
      </c>
      <c r="J1525" t="s">
        <v>30</v>
      </c>
    </row>
    <row r="1526" spans="1:10" x14ac:dyDescent="0.25">
      <c r="A1526" t="s">
        <v>5207</v>
      </c>
      <c r="B1526">
        <v>15.6</v>
      </c>
      <c r="C1526" t="str">
        <f t="shared" si="46"/>
        <v>Under Weight</v>
      </c>
      <c r="D1526">
        <v>8.6</v>
      </c>
      <c r="E1526" t="str">
        <f t="shared" si="47"/>
        <v>Diabetes</v>
      </c>
      <c r="F1526" t="s">
        <v>30</v>
      </c>
      <c r="G1526" t="s">
        <v>30</v>
      </c>
      <c r="H1526" t="s">
        <v>30</v>
      </c>
      <c r="I1526">
        <v>0</v>
      </c>
      <c r="J1526" t="s">
        <v>30</v>
      </c>
    </row>
    <row r="1527" spans="1:10" x14ac:dyDescent="0.25">
      <c r="A1527" t="s">
        <v>5208</v>
      </c>
      <c r="B1527">
        <v>21.99</v>
      </c>
      <c r="C1527" t="str">
        <f t="shared" si="46"/>
        <v>Health Weight</v>
      </c>
      <c r="D1527">
        <v>11.17</v>
      </c>
      <c r="E1527" t="str">
        <f t="shared" si="47"/>
        <v>Diabetes</v>
      </c>
      <c r="F1527" t="s">
        <v>30</v>
      </c>
      <c r="G1527" t="s">
        <v>30</v>
      </c>
      <c r="H1527" t="s">
        <v>30</v>
      </c>
      <c r="I1527">
        <v>0</v>
      </c>
      <c r="J1527" t="s">
        <v>30</v>
      </c>
    </row>
    <row r="1528" spans="1:10" x14ac:dyDescent="0.25">
      <c r="A1528" t="s">
        <v>5209</v>
      </c>
      <c r="B1528">
        <v>34.85</v>
      </c>
      <c r="C1528" t="str">
        <f t="shared" si="46"/>
        <v>Obesity</v>
      </c>
      <c r="D1528">
        <v>5.75</v>
      </c>
      <c r="E1528" t="str">
        <f t="shared" si="47"/>
        <v>Prediabetes</v>
      </c>
      <c r="F1528" t="s">
        <v>30</v>
      </c>
      <c r="G1528" t="s">
        <v>30</v>
      </c>
      <c r="H1528" t="s">
        <v>30</v>
      </c>
      <c r="I1528">
        <v>0</v>
      </c>
      <c r="J1528" t="s">
        <v>30</v>
      </c>
    </row>
    <row r="1529" spans="1:10" x14ac:dyDescent="0.25">
      <c r="A1529" t="s">
        <v>5211</v>
      </c>
      <c r="B1529">
        <v>24.51</v>
      </c>
      <c r="C1529" t="str">
        <f t="shared" si="46"/>
        <v>Health Weight</v>
      </c>
      <c r="D1529">
        <v>4.83</v>
      </c>
      <c r="E1529" t="str">
        <f t="shared" si="47"/>
        <v>Normal</v>
      </c>
      <c r="F1529" t="s">
        <v>31</v>
      </c>
      <c r="G1529" t="s">
        <v>30</v>
      </c>
      <c r="H1529" t="s">
        <v>31</v>
      </c>
      <c r="I1529">
        <v>1</v>
      </c>
      <c r="J1529" t="s">
        <v>30</v>
      </c>
    </row>
    <row r="1530" spans="1:10" x14ac:dyDescent="0.25">
      <c r="A1530" t="s">
        <v>5212</v>
      </c>
      <c r="B1530">
        <v>19.399999999999999</v>
      </c>
      <c r="C1530" t="str">
        <f t="shared" si="46"/>
        <v>Health Weight</v>
      </c>
      <c r="D1530">
        <v>11.93</v>
      </c>
      <c r="E1530" t="str">
        <f t="shared" si="47"/>
        <v>Diabetes</v>
      </c>
      <c r="F1530" t="s">
        <v>30</v>
      </c>
      <c r="G1530" t="s">
        <v>30</v>
      </c>
      <c r="H1530" t="s">
        <v>30</v>
      </c>
      <c r="I1530">
        <v>0</v>
      </c>
      <c r="J1530" t="s">
        <v>30</v>
      </c>
    </row>
    <row r="1531" spans="1:10" x14ac:dyDescent="0.25">
      <c r="A1531" t="s">
        <v>5213</v>
      </c>
      <c r="B1531">
        <v>15.1</v>
      </c>
      <c r="C1531" t="str">
        <f t="shared" si="46"/>
        <v>Under Weight</v>
      </c>
      <c r="D1531">
        <v>8.41</v>
      </c>
      <c r="E1531" t="str">
        <f t="shared" si="47"/>
        <v>Diabetes</v>
      </c>
      <c r="F1531" t="s">
        <v>30</v>
      </c>
      <c r="G1531" t="s">
        <v>30</v>
      </c>
      <c r="H1531" t="s">
        <v>30</v>
      </c>
      <c r="I1531">
        <v>0</v>
      </c>
      <c r="J1531" t="s">
        <v>30</v>
      </c>
    </row>
    <row r="1532" spans="1:10" x14ac:dyDescent="0.25">
      <c r="A1532" t="s">
        <v>5214</v>
      </c>
      <c r="B1532">
        <v>23.37</v>
      </c>
      <c r="C1532" t="str">
        <f t="shared" si="46"/>
        <v>Health Weight</v>
      </c>
      <c r="D1532">
        <v>5.59</v>
      </c>
      <c r="E1532" t="str">
        <f t="shared" si="47"/>
        <v>Normal</v>
      </c>
      <c r="F1532" t="s">
        <v>31</v>
      </c>
      <c r="G1532" t="s">
        <v>30</v>
      </c>
      <c r="H1532" t="s">
        <v>30</v>
      </c>
      <c r="I1532">
        <v>0</v>
      </c>
      <c r="J1532" t="s">
        <v>30</v>
      </c>
    </row>
    <row r="1533" spans="1:10" x14ac:dyDescent="0.25">
      <c r="A1533" t="s">
        <v>5215</v>
      </c>
      <c r="B1533">
        <v>42.4</v>
      </c>
      <c r="C1533" t="str">
        <f t="shared" si="46"/>
        <v>Obesity</v>
      </c>
      <c r="D1533">
        <v>4.0599999999999996</v>
      </c>
      <c r="E1533" t="str">
        <f t="shared" si="47"/>
        <v>Normal</v>
      </c>
      <c r="F1533" t="s">
        <v>30</v>
      </c>
      <c r="G1533" t="s">
        <v>30</v>
      </c>
      <c r="H1533" t="s">
        <v>30</v>
      </c>
      <c r="I1533">
        <v>0</v>
      </c>
      <c r="J1533" t="s">
        <v>30</v>
      </c>
    </row>
    <row r="1534" spans="1:10" x14ac:dyDescent="0.25">
      <c r="A1534" t="s">
        <v>5216</v>
      </c>
      <c r="B1534">
        <v>28.405000000000001</v>
      </c>
      <c r="C1534" t="str">
        <f t="shared" si="46"/>
        <v>Over Weight</v>
      </c>
      <c r="D1534">
        <v>7.02</v>
      </c>
      <c r="E1534" t="str">
        <f t="shared" si="47"/>
        <v>Diabetes</v>
      </c>
      <c r="F1534" t="s">
        <v>31</v>
      </c>
      <c r="G1534" t="s">
        <v>30</v>
      </c>
      <c r="H1534" t="s">
        <v>30</v>
      </c>
      <c r="I1534">
        <v>0</v>
      </c>
      <c r="J1534" t="s">
        <v>30</v>
      </c>
    </row>
    <row r="1535" spans="1:10" x14ac:dyDescent="0.25">
      <c r="A1535" t="s">
        <v>5217</v>
      </c>
      <c r="B1535">
        <v>23.4</v>
      </c>
      <c r="C1535" t="str">
        <f t="shared" si="46"/>
        <v>Health Weight</v>
      </c>
      <c r="D1535">
        <v>4.47</v>
      </c>
      <c r="E1535" t="str">
        <f t="shared" si="47"/>
        <v>Normal</v>
      </c>
      <c r="F1535" t="s">
        <v>30</v>
      </c>
      <c r="G1535" t="s">
        <v>30</v>
      </c>
      <c r="H1535" t="s">
        <v>30</v>
      </c>
      <c r="I1535">
        <v>0</v>
      </c>
      <c r="J1535" t="s">
        <v>30</v>
      </c>
    </row>
    <row r="1536" spans="1:10" x14ac:dyDescent="0.25">
      <c r="A1536" t="s">
        <v>5218</v>
      </c>
      <c r="B1536">
        <v>33.44</v>
      </c>
      <c r="C1536" t="str">
        <f t="shared" si="46"/>
        <v>Obesity</v>
      </c>
      <c r="D1536">
        <v>4.54</v>
      </c>
      <c r="E1536" t="str">
        <f t="shared" si="47"/>
        <v>Normal</v>
      </c>
      <c r="F1536" t="s">
        <v>30</v>
      </c>
      <c r="G1536" t="s">
        <v>30</v>
      </c>
      <c r="H1536" t="s">
        <v>30</v>
      </c>
      <c r="I1536">
        <v>0</v>
      </c>
      <c r="J1536" t="s">
        <v>30</v>
      </c>
    </row>
    <row r="1537" spans="1:10" x14ac:dyDescent="0.25">
      <c r="A1537" t="s">
        <v>5219</v>
      </c>
      <c r="B1537">
        <v>21.12</v>
      </c>
      <c r="C1537" t="str">
        <f t="shared" si="46"/>
        <v>Health Weight</v>
      </c>
      <c r="D1537">
        <v>4.99</v>
      </c>
      <c r="E1537" t="str">
        <f t="shared" si="47"/>
        <v>Normal</v>
      </c>
      <c r="F1537" t="s">
        <v>30</v>
      </c>
      <c r="G1537" t="s">
        <v>30</v>
      </c>
      <c r="H1537" t="s">
        <v>30</v>
      </c>
      <c r="I1537">
        <v>1</v>
      </c>
      <c r="J1537" t="s">
        <v>30</v>
      </c>
    </row>
    <row r="1538" spans="1:10" x14ac:dyDescent="0.25">
      <c r="A1538" t="s">
        <v>5220</v>
      </c>
      <c r="B1538">
        <v>18.48</v>
      </c>
      <c r="C1538" t="str">
        <f t="shared" ref="C1538:C1601" si="48">IF(B1538&lt;18.5, "Under Weight",IF(B1538&lt;24.9, "Health Weight", IF(B1538&lt;29.9, "Over Weight", "Obesity")))</f>
        <v>Under Weight</v>
      </c>
      <c r="D1538">
        <v>10.84</v>
      </c>
      <c r="E1538" t="str">
        <f t="shared" ref="E1538:E1601" si="49">IF(D1538&lt;5.7,"Normal",IF(D1538&lt;6.4,"Prediabetes","Diabetes"))</f>
        <v>Diabetes</v>
      </c>
      <c r="F1538" t="s">
        <v>31</v>
      </c>
      <c r="G1538" t="s">
        <v>30</v>
      </c>
      <c r="H1538" t="s">
        <v>30</v>
      </c>
      <c r="I1538">
        <v>2</v>
      </c>
      <c r="J1538" t="s">
        <v>30</v>
      </c>
    </row>
    <row r="1539" spans="1:10" x14ac:dyDescent="0.25">
      <c r="A1539" t="s">
        <v>5221</v>
      </c>
      <c r="B1539">
        <v>16.815000000000001</v>
      </c>
      <c r="C1539" t="str">
        <f t="shared" si="48"/>
        <v>Under Weight</v>
      </c>
      <c r="D1539">
        <v>5.63</v>
      </c>
      <c r="E1539" t="str">
        <f t="shared" si="49"/>
        <v>Normal</v>
      </c>
      <c r="F1539" t="s">
        <v>30</v>
      </c>
      <c r="G1539" t="s">
        <v>30</v>
      </c>
      <c r="H1539" t="s">
        <v>30</v>
      </c>
      <c r="I1539">
        <v>1</v>
      </c>
      <c r="J1539" t="s">
        <v>30</v>
      </c>
    </row>
    <row r="1540" spans="1:10" x14ac:dyDescent="0.25">
      <c r="A1540" t="s">
        <v>5222</v>
      </c>
      <c r="B1540">
        <v>26.72</v>
      </c>
      <c r="C1540" t="str">
        <f t="shared" si="48"/>
        <v>Over Weight</v>
      </c>
      <c r="D1540">
        <v>4.1399999999999997</v>
      </c>
      <c r="E1540" t="str">
        <f t="shared" si="49"/>
        <v>Normal</v>
      </c>
      <c r="F1540" t="s">
        <v>30</v>
      </c>
      <c r="G1540" t="s">
        <v>30</v>
      </c>
      <c r="H1540" t="s">
        <v>30</v>
      </c>
      <c r="I1540">
        <v>0</v>
      </c>
      <c r="J1540" t="s">
        <v>30</v>
      </c>
    </row>
    <row r="1541" spans="1:10" x14ac:dyDescent="0.25">
      <c r="A1541" t="s">
        <v>5223</v>
      </c>
      <c r="B1541">
        <v>41.42</v>
      </c>
      <c r="C1541" t="str">
        <f t="shared" si="48"/>
        <v>Obesity</v>
      </c>
      <c r="D1541">
        <v>5.17</v>
      </c>
      <c r="E1541" t="str">
        <f t="shared" si="49"/>
        <v>Normal</v>
      </c>
      <c r="F1541" t="s">
        <v>30</v>
      </c>
      <c r="G1541" t="s">
        <v>30</v>
      </c>
      <c r="H1541" t="s">
        <v>31</v>
      </c>
      <c r="I1541">
        <v>1</v>
      </c>
      <c r="J1541" t="s">
        <v>30</v>
      </c>
    </row>
    <row r="1542" spans="1:10" x14ac:dyDescent="0.25">
      <c r="A1542" t="s">
        <v>5224</v>
      </c>
      <c r="B1542">
        <v>20.69</v>
      </c>
      <c r="C1542" t="str">
        <f t="shared" si="48"/>
        <v>Health Weight</v>
      </c>
      <c r="D1542">
        <v>6.93</v>
      </c>
      <c r="E1542" t="str">
        <f t="shared" si="49"/>
        <v>Diabetes</v>
      </c>
      <c r="F1542" t="s">
        <v>30</v>
      </c>
      <c r="G1542" t="s">
        <v>30</v>
      </c>
      <c r="H1542" t="s">
        <v>30</v>
      </c>
      <c r="I1542">
        <v>2</v>
      </c>
      <c r="J1542" t="s">
        <v>30</v>
      </c>
    </row>
    <row r="1543" spans="1:10" x14ac:dyDescent="0.25">
      <c r="A1543" t="s">
        <v>5225</v>
      </c>
      <c r="B1543">
        <v>41.23</v>
      </c>
      <c r="C1543" t="str">
        <f t="shared" si="48"/>
        <v>Obesity</v>
      </c>
      <c r="D1543">
        <v>4.24</v>
      </c>
      <c r="E1543" t="str">
        <f t="shared" si="49"/>
        <v>Normal</v>
      </c>
      <c r="F1543" t="s">
        <v>30</v>
      </c>
      <c r="G1543" t="s">
        <v>30</v>
      </c>
      <c r="H1543" t="s">
        <v>30</v>
      </c>
      <c r="I1543">
        <v>0</v>
      </c>
      <c r="J1543" t="s">
        <v>30</v>
      </c>
    </row>
    <row r="1544" spans="1:10" x14ac:dyDescent="0.25">
      <c r="A1544" t="s">
        <v>5226</v>
      </c>
      <c r="B1544">
        <v>29.9</v>
      </c>
      <c r="C1544" t="str">
        <f t="shared" si="48"/>
        <v>Obesity</v>
      </c>
      <c r="D1544">
        <v>5.91</v>
      </c>
      <c r="E1544" t="str">
        <f t="shared" si="49"/>
        <v>Prediabetes</v>
      </c>
      <c r="F1544" t="s">
        <v>30</v>
      </c>
      <c r="G1544" t="s">
        <v>30</v>
      </c>
      <c r="H1544" t="s">
        <v>30</v>
      </c>
      <c r="I1544">
        <v>0</v>
      </c>
      <c r="J1544" t="s">
        <v>30</v>
      </c>
    </row>
    <row r="1545" spans="1:10" x14ac:dyDescent="0.25">
      <c r="A1545" t="s">
        <v>5227</v>
      </c>
      <c r="B1545">
        <v>34.104999999999997</v>
      </c>
      <c r="C1545" t="str">
        <f t="shared" si="48"/>
        <v>Obesity</v>
      </c>
      <c r="D1545">
        <v>5.93</v>
      </c>
      <c r="E1545" t="str">
        <f t="shared" si="49"/>
        <v>Prediabetes</v>
      </c>
      <c r="F1545" t="s">
        <v>30</v>
      </c>
      <c r="G1545" t="s">
        <v>30</v>
      </c>
      <c r="H1545" t="s">
        <v>30</v>
      </c>
      <c r="I1545">
        <v>0</v>
      </c>
      <c r="J1545" t="s">
        <v>30</v>
      </c>
    </row>
    <row r="1546" spans="1:10" x14ac:dyDescent="0.25">
      <c r="A1546" t="s">
        <v>5228</v>
      </c>
      <c r="B1546">
        <v>24.97</v>
      </c>
      <c r="C1546" t="str">
        <f t="shared" si="48"/>
        <v>Over Weight</v>
      </c>
      <c r="D1546">
        <v>5.66</v>
      </c>
      <c r="E1546" t="str">
        <f t="shared" si="49"/>
        <v>Normal</v>
      </c>
      <c r="F1546" t="s">
        <v>30</v>
      </c>
      <c r="G1546" t="s">
        <v>30</v>
      </c>
      <c r="H1546" t="s">
        <v>30</v>
      </c>
      <c r="I1546">
        <v>0</v>
      </c>
      <c r="J1546" t="s">
        <v>30</v>
      </c>
    </row>
    <row r="1547" spans="1:10" x14ac:dyDescent="0.25">
      <c r="A1547" t="s">
        <v>5229</v>
      </c>
      <c r="B1547">
        <v>34.799999999999997</v>
      </c>
      <c r="C1547" t="str">
        <f t="shared" si="48"/>
        <v>Obesity</v>
      </c>
      <c r="D1547">
        <v>4.1900000000000004</v>
      </c>
      <c r="E1547" t="str">
        <f t="shared" si="49"/>
        <v>Normal</v>
      </c>
      <c r="F1547" t="s">
        <v>30</v>
      </c>
      <c r="G1547" t="s">
        <v>30</v>
      </c>
      <c r="H1547" t="s">
        <v>30</v>
      </c>
      <c r="I1547">
        <v>1</v>
      </c>
      <c r="J1547" t="s">
        <v>30</v>
      </c>
    </row>
    <row r="1548" spans="1:10" x14ac:dyDescent="0.25">
      <c r="A1548" t="s">
        <v>5230</v>
      </c>
      <c r="B1548">
        <v>32.965000000000003</v>
      </c>
      <c r="C1548" t="str">
        <f t="shared" si="48"/>
        <v>Obesity</v>
      </c>
      <c r="D1548">
        <v>9.2100000000000009</v>
      </c>
      <c r="E1548" t="str">
        <f t="shared" si="49"/>
        <v>Diabetes</v>
      </c>
      <c r="F1548" t="s">
        <v>31</v>
      </c>
      <c r="G1548" t="s">
        <v>30</v>
      </c>
      <c r="H1548" t="s">
        <v>30</v>
      </c>
      <c r="I1548">
        <v>0</v>
      </c>
      <c r="J1548" t="s">
        <v>30</v>
      </c>
    </row>
    <row r="1549" spans="1:10" x14ac:dyDescent="0.25">
      <c r="A1549" t="s">
        <v>5231</v>
      </c>
      <c r="B1549">
        <v>27.265000000000001</v>
      </c>
      <c r="C1549" t="str">
        <f t="shared" si="48"/>
        <v>Over Weight</v>
      </c>
      <c r="D1549">
        <v>5.51</v>
      </c>
      <c r="E1549" t="str">
        <f t="shared" si="49"/>
        <v>Normal</v>
      </c>
      <c r="F1549" t="s">
        <v>30</v>
      </c>
      <c r="G1549" t="s">
        <v>30</v>
      </c>
      <c r="H1549" t="s">
        <v>30</v>
      </c>
      <c r="I1549">
        <v>1</v>
      </c>
      <c r="J1549" t="s">
        <v>30</v>
      </c>
    </row>
    <row r="1550" spans="1:10" x14ac:dyDescent="0.25">
      <c r="A1550" t="s">
        <v>5232</v>
      </c>
      <c r="B1550">
        <v>17.059999999999999</v>
      </c>
      <c r="C1550" t="str">
        <f t="shared" si="48"/>
        <v>Under Weight</v>
      </c>
      <c r="D1550">
        <v>8.5</v>
      </c>
      <c r="E1550" t="str">
        <f t="shared" si="49"/>
        <v>Diabetes</v>
      </c>
      <c r="F1550" t="s">
        <v>30</v>
      </c>
      <c r="G1550" t="s">
        <v>30</v>
      </c>
      <c r="H1550" t="s">
        <v>30</v>
      </c>
      <c r="I1550">
        <v>0</v>
      </c>
      <c r="J1550" t="s">
        <v>30</v>
      </c>
    </row>
    <row r="1551" spans="1:10" x14ac:dyDescent="0.25">
      <c r="A1551" t="s">
        <v>5233</v>
      </c>
      <c r="B1551">
        <v>36.29</v>
      </c>
      <c r="C1551" t="str">
        <f t="shared" si="48"/>
        <v>Obesity</v>
      </c>
      <c r="D1551">
        <v>6.23</v>
      </c>
      <c r="E1551" t="str">
        <f t="shared" si="49"/>
        <v>Prediabetes</v>
      </c>
      <c r="F1551" t="s">
        <v>30</v>
      </c>
      <c r="G1551" t="s">
        <v>30</v>
      </c>
      <c r="H1551" t="s">
        <v>30</v>
      </c>
      <c r="I1551">
        <v>0</v>
      </c>
      <c r="J1551" t="s">
        <v>30</v>
      </c>
    </row>
    <row r="1552" spans="1:10" x14ac:dyDescent="0.25">
      <c r="A1552" t="s">
        <v>5234</v>
      </c>
      <c r="B1552">
        <v>28.594999999999999</v>
      </c>
      <c r="C1552" t="str">
        <f t="shared" si="48"/>
        <v>Over Weight</v>
      </c>
      <c r="D1552">
        <v>8.5299999999999994</v>
      </c>
      <c r="E1552" t="str">
        <f t="shared" si="49"/>
        <v>Diabetes</v>
      </c>
      <c r="F1552" t="s">
        <v>31</v>
      </c>
      <c r="G1552" t="s">
        <v>30</v>
      </c>
      <c r="H1552" t="s">
        <v>30</v>
      </c>
      <c r="I1552">
        <v>1</v>
      </c>
      <c r="J1552" t="s">
        <v>30</v>
      </c>
    </row>
    <row r="1553" spans="1:10" x14ac:dyDescent="0.25">
      <c r="A1553" t="s">
        <v>5235</v>
      </c>
      <c r="B1553">
        <v>17.8</v>
      </c>
      <c r="C1553" t="str">
        <f t="shared" si="48"/>
        <v>Under Weight</v>
      </c>
      <c r="D1553">
        <v>5.75</v>
      </c>
      <c r="E1553" t="str">
        <f t="shared" si="49"/>
        <v>Prediabetes</v>
      </c>
      <c r="F1553" t="s">
        <v>31</v>
      </c>
      <c r="G1553" t="s">
        <v>30</v>
      </c>
      <c r="H1553" t="s">
        <v>31</v>
      </c>
      <c r="I1553">
        <v>1</v>
      </c>
      <c r="J1553" t="s">
        <v>30</v>
      </c>
    </row>
    <row r="1554" spans="1:10" x14ac:dyDescent="0.25">
      <c r="A1554" t="s">
        <v>5236</v>
      </c>
      <c r="B1554">
        <v>21.4</v>
      </c>
      <c r="C1554" t="str">
        <f t="shared" si="48"/>
        <v>Health Weight</v>
      </c>
      <c r="D1554">
        <v>5.6</v>
      </c>
      <c r="E1554" t="str">
        <f t="shared" si="49"/>
        <v>Normal</v>
      </c>
      <c r="F1554" t="s">
        <v>30</v>
      </c>
      <c r="G1554" t="s">
        <v>30</v>
      </c>
      <c r="H1554" t="s">
        <v>30</v>
      </c>
      <c r="I1554">
        <v>0</v>
      </c>
      <c r="J1554" t="s">
        <v>30</v>
      </c>
    </row>
    <row r="1555" spans="1:10" x14ac:dyDescent="0.25">
      <c r="A1555" t="s">
        <v>5237</v>
      </c>
      <c r="B1555">
        <v>23.01</v>
      </c>
      <c r="C1555" t="str">
        <f t="shared" si="48"/>
        <v>Health Weight</v>
      </c>
      <c r="D1555">
        <v>4.68</v>
      </c>
      <c r="E1555" t="str">
        <f t="shared" si="49"/>
        <v>Normal</v>
      </c>
      <c r="F1555" t="s">
        <v>30</v>
      </c>
      <c r="G1555" t="s">
        <v>30</v>
      </c>
      <c r="H1555" t="s">
        <v>30</v>
      </c>
      <c r="I1555">
        <v>0</v>
      </c>
      <c r="J1555" t="s">
        <v>30</v>
      </c>
    </row>
    <row r="1556" spans="1:10" x14ac:dyDescent="0.25">
      <c r="A1556" t="s">
        <v>5238</v>
      </c>
      <c r="B1556">
        <v>19.86</v>
      </c>
      <c r="C1556" t="str">
        <f t="shared" si="48"/>
        <v>Health Weight</v>
      </c>
      <c r="D1556">
        <v>5.62</v>
      </c>
      <c r="E1556" t="str">
        <f t="shared" si="49"/>
        <v>Normal</v>
      </c>
      <c r="F1556" t="s">
        <v>31</v>
      </c>
      <c r="G1556" t="s">
        <v>30</v>
      </c>
      <c r="H1556" t="s">
        <v>30</v>
      </c>
      <c r="I1556">
        <v>0</v>
      </c>
      <c r="J1556" t="s">
        <v>30</v>
      </c>
    </row>
    <row r="1557" spans="1:10" x14ac:dyDescent="0.25">
      <c r="A1557" t="s">
        <v>5239</v>
      </c>
      <c r="B1557">
        <v>33.58</v>
      </c>
      <c r="C1557" t="str">
        <f t="shared" si="48"/>
        <v>Obesity</v>
      </c>
      <c r="D1557">
        <v>5.08</v>
      </c>
      <c r="E1557" t="str">
        <f t="shared" si="49"/>
        <v>Normal</v>
      </c>
      <c r="F1557" t="s">
        <v>30</v>
      </c>
      <c r="G1557" t="s">
        <v>30</v>
      </c>
      <c r="H1557" t="s">
        <v>30</v>
      </c>
      <c r="I1557">
        <v>0</v>
      </c>
      <c r="J1557" t="s">
        <v>30</v>
      </c>
    </row>
    <row r="1558" spans="1:10" x14ac:dyDescent="0.25">
      <c r="A1558" t="s">
        <v>5240</v>
      </c>
      <c r="B1558">
        <v>29.81</v>
      </c>
      <c r="C1558" t="str">
        <f t="shared" si="48"/>
        <v>Over Weight</v>
      </c>
      <c r="D1558">
        <v>5.28</v>
      </c>
      <c r="E1558" t="str">
        <f t="shared" si="49"/>
        <v>Normal</v>
      </c>
      <c r="F1558" t="s">
        <v>30</v>
      </c>
      <c r="G1558" t="s">
        <v>30</v>
      </c>
      <c r="H1558" t="s">
        <v>30</v>
      </c>
      <c r="I1558">
        <v>0</v>
      </c>
      <c r="J1558" t="s">
        <v>30</v>
      </c>
    </row>
    <row r="1559" spans="1:10" x14ac:dyDescent="0.25">
      <c r="A1559" t="s">
        <v>5241</v>
      </c>
      <c r="B1559">
        <v>27.4</v>
      </c>
      <c r="C1559" t="str">
        <f t="shared" si="48"/>
        <v>Over Weight</v>
      </c>
      <c r="D1559">
        <v>4.6100000000000003</v>
      </c>
      <c r="E1559" t="str">
        <f t="shared" si="49"/>
        <v>Normal</v>
      </c>
      <c r="F1559" t="s">
        <v>30</v>
      </c>
      <c r="G1559" t="s">
        <v>30</v>
      </c>
      <c r="H1559" t="s">
        <v>30</v>
      </c>
      <c r="I1559">
        <v>0</v>
      </c>
      <c r="J1559" t="s">
        <v>30</v>
      </c>
    </row>
    <row r="1560" spans="1:10" x14ac:dyDescent="0.25">
      <c r="A1560" t="s">
        <v>5242</v>
      </c>
      <c r="B1560">
        <v>17.98</v>
      </c>
      <c r="C1560" t="str">
        <f t="shared" si="48"/>
        <v>Under Weight</v>
      </c>
      <c r="D1560">
        <v>6.57</v>
      </c>
      <c r="E1560" t="str">
        <f t="shared" si="49"/>
        <v>Diabetes</v>
      </c>
      <c r="F1560" t="s">
        <v>31</v>
      </c>
      <c r="G1560" t="s">
        <v>30</v>
      </c>
      <c r="H1560" t="s">
        <v>30</v>
      </c>
      <c r="I1560">
        <v>2</v>
      </c>
      <c r="J1560" t="s">
        <v>30</v>
      </c>
    </row>
    <row r="1561" spans="1:10" x14ac:dyDescent="0.25">
      <c r="A1561" t="s">
        <v>5243</v>
      </c>
      <c r="B1561">
        <v>37.9</v>
      </c>
      <c r="C1561" t="str">
        <f t="shared" si="48"/>
        <v>Obesity</v>
      </c>
      <c r="D1561">
        <v>5.83</v>
      </c>
      <c r="E1561" t="str">
        <f t="shared" si="49"/>
        <v>Prediabetes</v>
      </c>
      <c r="F1561" t="s">
        <v>30</v>
      </c>
      <c r="G1561" t="s">
        <v>30</v>
      </c>
      <c r="H1561" t="s">
        <v>30</v>
      </c>
      <c r="I1561">
        <v>0</v>
      </c>
      <c r="J1561" t="s">
        <v>30</v>
      </c>
    </row>
    <row r="1562" spans="1:10" x14ac:dyDescent="0.25">
      <c r="A1562" t="s">
        <v>5244</v>
      </c>
      <c r="B1562">
        <v>25.27</v>
      </c>
      <c r="C1562" t="str">
        <f t="shared" si="48"/>
        <v>Over Weight</v>
      </c>
      <c r="D1562">
        <v>6.98</v>
      </c>
      <c r="E1562" t="str">
        <f t="shared" si="49"/>
        <v>Diabetes</v>
      </c>
      <c r="F1562" t="s">
        <v>31</v>
      </c>
      <c r="G1562" t="s">
        <v>30</v>
      </c>
      <c r="H1562" t="s">
        <v>30</v>
      </c>
      <c r="I1562">
        <v>0</v>
      </c>
      <c r="J1562" t="s">
        <v>30</v>
      </c>
    </row>
    <row r="1563" spans="1:10" x14ac:dyDescent="0.25">
      <c r="A1563" t="s">
        <v>5245</v>
      </c>
      <c r="B1563">
        <v>29.26</v>
      </c>
      <c r="C1563" t="str">
        <f t="shared" si="48"/>
        <v>Over Weight</v>
      </c>
      <c r="D1563">
        <v>4.03</v>
      </c>
      <c r="E1563" t="str">
        <f t="shared" si="49"/>
        <v>Normal</v>
      </c>
      <c r="F1563" t="s">
        <v>30</v>
      </c>
      <c r="G1563" t="s">
        <v>30</v>
      </c>
      <c r="H1563" t="s">
        <v>30</v>
      </c>
      <c r="I1563">
        <v>1</v>
      </c>
      <c r="J1563" t="s">
        <v>30</v>
      </c>
    </row>
    <row r="1564" spans="1:10" x14ac:dyDescent="0.25">
      <c r="A1564" t="s">
        <v>5247</v>
      </c>
      <c r="B1564">
        <v>27.835000000000001</v>
      </c>
      <c r="C1564" t="str">
        <f t="shared" si="48"/>
        <v>Over Weight</v>
      </c>
      <c r="D1564">
        <v>4.5599999999999996</v>
      </c>
      <c r="E1564" t="str">
        <f t="shared" si="49"/>
        <v>Normal</v>
      </c>
      <c r="F1564" t="s">
        <v>30</v>
      </c>
      <c r="G1564" t="s">
        <v>30</v>
      </c>
      <c r="H1564" t="s">
        <v>30</v>
      </c>
      <c r="I1564">
        <v>1</v>
      </c>
      <c r="J1564" t="s">
        <v>30</v>
      </c>
    </row>
    <row r="1565" spans="1:10" x14ac:dyDescent="0.25">
      <c r="A1565" t="s">
        <v>5248</v>
      </c>
      <c r="B1565">
        <v>46.53</v>
      </c>
      <c r="C1565" t="str">
        <f t="shared" si="48"/>
        <v>Obesity</v>
      </c>
      <c r="D1565">
        <v>5.38</v>
      </c>
      <c r="E1565" t="str">
        <f t="shared" si="49"/>
        <v>Normal</v>
      </c>
      <c r="F1565" t="s">
        <v>31</v>
      </c>
      <c r="G1565" t="s">
        <v>30</v>
      </c>
      <c r="H1565" t="s">
        <v>30</v>
      </c>
      <c r="I1565">
        <v>0</v>
      </c>
      <c r="J1565" t="s">
        <v>30</v>
      </c>
    </row>
    <row r="1566" spans="1:10" x14ac:dyDescent="0.25">
      <c r="A1566" t="s">
        <v>5249</v>
      </c>
      <c r="B1566">
        <v>20.58</v>
      </c>
      <c r="C1566" t="str">
        <f t="shared" si="48"/>
        <v>Health Weight</v>
      </c>
      <c r="D1566">
        <v>11.04</v>
      </c>
      <c r="E1566" t="str">
        <f t="shared" si="49"/>
        <v>Diabetes</v>
      </c>
      <c r="F1566" t="s">
        <v>31</v>
      </c>
      <c r="G1566" t="s">
        <v>30</v>
      </c>
      <c r="H1566" t="s">
        <v>30</v>
      </c>
      <c r="I1566">
        <v>1</v>
      </c>
      <c r="J1566" t="s">
        <v>30</v>
      </c>
    </row>
    <row r="1567" spans="1:10" x14ac:dyDescent="0.25">
      <c r="A1567" t="s">
        <v>5250</v>
      </c>
      <c r="B1567">
        <v>19.53</v>
      </c>
      <c r="C1567" t="str">
        <f t="shared" si="48"/>
        <v>Health Weight</v>
      </c>
      <c r="D1567">
        <v>6.09</v>
      </c>
      <c r="E1567" t="str">
        <f t="shared" si="49"/>
        <v>Prediabetes</v>
      </c>
      <c r="F1567" t="s">
        <v>31</v>
      </c>
      <c r="G1567" t="s">
        <v>30</v>
      </c>
      <c r="H1567" t="s">
        <v>30</v>
      </c>
      <c r="I1567">
        <v>0</v>
      </c>
      <c r="J1567" t="s">
        <v>30</v>
      </c>
    </row>
    <row r="1568" spans="1:10" x14ac:dyDescent="0.25">
      <c r="A1568" t="s">
        <v>5251</v>
      </c>
      <c r="B1568">
        <v>27.7</v>
      </c>
      <c r="C1568" t="str">
        <f t="shared" si="48"/>
        <v>Over Weight</v>
      </c>
      <c r="D1568">
        <v>4.71</v>
      </c>
      <c r="E1568" t="str">
        <f t="shared" si="49"/>
        <v>Normal</v>
      </c>
      <c r="F1568" t="s">
        <v>30</v>
      </c>
      <c r="G1568" t="s">
        <v>30</v>
      </c>
      <c r="H1568" t="s">
        <v>30</v>
      </c>
      <c r="I1568">
        <v>1</v>
      </c>
      <c r="J1568" t="s">
        <v>30</v>
      </c>
    </row>
    <row r="1569" spans="1:10" x14ac:dyDescent="0.25">
      <c r="A1569" t="s">
        <v>5252</v>
      </c>
      <c r="B1569">
        <v>18.920000000000002</v>
      </c>
      <c r="C1569" t="str">
        <f t="shared" si="48"/>
        <v>Health Weight</v>
      </c>
      <c r="D1569">
        <v>8.18</v>
      </c>
      <c r="E1569" t="str">
        <f t="shared" si="49"/>
        <v>Diabetes</v>
      </c>
      <c r="F1569" t="s">
        <v>30</v>
      </c>
      <c r="G1569" t="s">
        <v>30</v>
      </c>
      <c r="H1569" t="s">
        <v>30</v>
      </c>
      <c r="I1569">
        <v>0</v>
      </c>
      <c r="J1569" t="s">
        <v>30</v>
      </c>
    </row>
    <row r="1570" spans="1:10" x14ac:dyDescent="0.25">
      <c r="A1570" t="s">
        <v>5253</v>
      </c>
      <c r="B1570">
        <v>17.760000000000002</v>
      </c>
      <c r="C1570" t="str">
        <f t="shared" si="48"/>
        <v>Under Weight</v>
      </c>
      <c r="D1570">
        <v>11.18</v>
      </c>
      <c r="E1570" t="str">
        <f t="shared" si="49"/>
        <v>Diabetes</v>
      </c>
      <c r="F1570" t="s">
        <v>31</v>
      </c>
      <c r="G1570" t="s">
        <v>30</v>
      </c>
      <c r="H1570" t="s">
        <v>30</v>
      </c>
      <c r="I1570">
        <v>2</v>
      </c>
      <c r="J1570" t="s">
        <v>30</v>
      </c>
    </row>
    <row r="1571" spans="1:10" x14ac:dyDescent="0.25">
      <c r="A1571" t="s">
        <v>5254</v>
      </c>
      <c r="B1571">
        <v>29.83</v>
      </c>
      <c r="C1571" t="str">
        <f t="shared" si="48"/>
        <v>Over Weight</v>
      </c>
      <c r="D1571">
        <v>5.03</v>
      </c>
      <c r="E1571" t="str">
        <f t="shared" si="49"/>
        <v>Normal</v>
      </c>
      <c r="F1571" t="s">
        <v>31</v>
      </c>
      <c r="G1571" t="s">
        <v>30</v>
      </c>
      <c r="H1571" t="s">
        <v>30</v>
      </c>
      <c r="I1571">
        <v>0</v>
      </c>
      <c r="J1571" t="s">
        <v>30</v>
      </c>
    </row>
    <row r="1572" spans="1:10" x14ac:dyDescent="0.25">
      <c r="A1572" t="s">
        <v>5255</v>
      </c>
      <c r="B1572">
        <v>23.465</v>
      </c>
      <c r="C1572" t="str">
        <f t="shared" si="48"/>
        <v>Health Weight</v>
      </c>
      <c r="D1572">
        <v>5.56</v>
      </c>
      <c r="E1572" t="str">
        <f t="shared" si="49"/>
        <v>Normal</v>
      </c>
      <c r="F1572" t="s">
        <v>30</v>
      </c>
      <c r="G1572" t="s">
        <v>30</v>
      </c>
      <c r="H1572" t="s">
        <v>30</v>
      </c>
      <c r="I1572">
        <v>1</v>
      </c>
      <c r="J1572" t="s">
        <v>30</v>
      </c>
    </row>
    <row r="1573" spans="1:10" x14ac:dyDescent="0.25">
      <c r="A1573" t="s">
        <v>5256</v>
      </c>
      <c r="B1573">
        <v>29.355</v>
      </c>
      <c r="C1573" t="str">
        <f t="shared" si="48"/>
        <v>Over Weight</v>
      </c>
      <c r="D1573">
        <v>4.33</v>
      </c>
      <c r="E1573" t="str">
        <f t="shared" si="49"/>
        <v>Normal</v>
      </c>
      <c r="F1573" t="s">
        <v>30</v>
      </c>
      <c r="G1573" t="s">
        <v>30</v>
      </c>
      <c r="H1573" t="s">
        <v>30</v>
      </c>
      <c r="I1573">
        <v>0</v>
      </c>
      <c r="J1573" t="s">
        <v>30</v>
      </c>
    </row>
    <row r="1574" spans="1:10" x14ac:dyDescent="0.25">
      <c r="A1574" t="s">
        <v>5257</v>
      </c>
      <c r="B1574">
        <v>35.49</v>
      </c>
      <c r="C1574" t="str">
        <f t="shared" si="48"/>
        <v>Obesity</v>
      </c>
      <c r="D1574">
        <v>5.21</v>
      </c>
      <c r="E1574" t="str">
        <f t="shared" si="49"/>
        <v>Normal</v>
      </c>
      <c r="F1574" t="s">
        <v>31</v>
      </c>
      <c r="G1574" t="s">
        <v>30</v>
      </c>
      <c r="H1574" t="s">
        <v>31</v>
      </c>
      <c r="I1574">
        <v>1</v>
      </c>
      <c r="J1574" t="s">
        <v>30</v>
      </c>
    </row>
    <row r="1575" spans="1:10" x14ac:dyDescent="0.25">
      <c r="A1575" t="s">
        <v>5258</v>
      </c>
      <c r="B1575">
        <v>26.315000000000001</v>
      </c>
      <c r="C1575" t="str">
        <f t="shared" si="48"/>
        <v>Over Weight</v>
      </c>
      <c r="D1575">
        <v>5.89</v>
      </c>
      <c r="E1575" t="str">
        <f t="shared" si="49"/>
        <v>Prediabetes</v>
      </c>
      <c r="F1575" t="s">
        <v>30</v>
      </c>
      <c r="G1575" t="s">
        <v>30</v>
      </c>
      <c r="H1575" t="s">
        <v>30</v>
      </c>
      <c r="I1575">
        <v>0</v>
      </c>
      <c r="J1575" t="s">
        <v>30</v>
      </c>
    </row>
    <row r="1576" spans="1:10" x14ac:dyDescent="0.25">
      <c r="A1576" t="s">
        <v>5259</v>
      </c>
      <c r="B1576">
        <v>19.79</v>
      </c>
      <c r="C1576" t="str">
        <f t="shared" si="48"/>
        <v>Health Weight</v>
      </c>
      <c r="D1576">
        <v>4.8099999999999996</v>
      </c>
      <c r="E1576" t="str">
        <f t="shared" si="49"/>
        <v>Normal</v>
      </c>
      <c r="F1576" t="s">
        <v>31</v>
      </c>
      <c r="G1576" t="s">
        <v>30</v>
      </c>
      <c r="H1576" t="s">
        <v>30</v>
      </c>
      <c r="I1576">
        <v>0</v>
      </c>
      <c r="J1576" t="s">
        <v>30</v>
      </c>
    </row>
    <row r="1577" spans="1:10" x14ac:dyDescent="0.25">
      <c r="A1577" t="s">
        <v>5260</v>
      </c>
      <c r="B1577">
        <v>40.564999999999998</v>
      </c>
      <c r="C1577" t="str">
        <f t="shared" si="48"/>
        <v>Obesity</v>
      </c>
      <c r="D1577">
        <v>5.66</v>
      </c>
      <c r="E1577" t="str">
        <f t="shared" si="49"/>
        <v>Normal</v>
      </c>
      <c r="F1577" t="s">
        <v>30</v>
      </c>
      <c r="G1577" t="s">
        <v>30</v>
      </c>
      <c r="H1577" t="s">
        <v>30</v>
      </c>
      <c r="I1577">
        <v>1</v>
      </c>
      <c r="J1577" t="s">
        <v>30</v>
      </c>
    </row>
    <row r="1578" spans="1:10" x14ac:dyDescent="0.25">
      <c r="A1578" t="s">
        <v>5261</v>
      </c>
      <c r="B1578">
        <v>18.03</v>
      </c>
      <c r="C1578" t="str">
        <f t="shared" si="48"/>
        <v>Under Weight</v>
      </c>
      <c r="D1578">
        <v>10.66</v>
      </c>
      <c r="E1578" t="str">
        <f t="shared" si="49"/>
        <v>Diabetes</v>
      </c>
      <c r="F1578" t="s">
        <v>31</v>
      </c>
      <c r="G1578" t="s">
        <v>30</v>
      </c>
      <c r="H1578" t="s">
        <v>30</v>
      </c>
      <c r="I1578">
        <v>2</v>
      </c>
      <c r="J1578" t="s">
        <v>30</v>
      </c>
    </row>
    <row r="1579" spans="1:10" x14ac:dyDescent="0.25">
      <c r="A1579" t="s">
        <v>5262</v>
      </c>
      <c r="B1579">
        <v>34.65</v>
      </c>
      <c r="C1579" t="str">
        <f t="shared" si="48"/>
        <v>Obesity</v>
      </c>
      <c r="D1579">
        <v>5.98</v>
      </c>
      <c r="E1579" t="str">
        <f t="shared" si="49"/>
        <v>Prediabetes</v>
      </c>
      <c r="F1579" t="s">
        <v>31</v>
      </c>
      <c r="G1579" t="s">
        <v>30</v>
      </c>
      <c r="H1579" t="s">
        <v>30</v>
      </c>
      <c r="I1579">
        <v>0</v>
      </c>
      <c r="J1579" t="s">
        <v>30</v>
      </c>
    </row>
    <row r="1580" spans="1:10" x14ac:dyDescent="0.25">
      <c r="A1580" t="s">
        <v>5263</v>
      </c>
      <c r="B1580">
        <v>42.94</v>
      </c>
      <c r="C1580" t="str">
        <f t="shared" si="48"/>
        <v>Obesity</v>
      </c>
      <c r="D1580">
        <v>4.34</v>
      </c>
      <c r="E1580" t="str">
        <f t="shared" si="49"/>
        <v>Normal</v>
      </c>
      <c r="F1580" t="s">
        <v>30</v>
      </c>
      <c r="G1580" t="s">
        <v>30</v>
      </c>
      <c r="H1580" t="s">
        <v>30</v>
      </c>
      <c r="I1580">
        <v>0</v>
      </c>
      <c r="J1580" t="s">
        <v>30</v>
      </c>
    </row>
    <row r="1581" spans="1:10" x14ac:dyDescent="0.25">
      <c r="A1581" t="s">
        <v>5264</v>
      </c>
      <c r="B1581">
        <v>31.254999999999999</v>
      </c>
      <c r="C1581" t="str">
        <f t="shared" si="48"/>
        <v>Obesity</v>
      </c>
      <c r="D1581">
        <v>5.17</v>
      </c>
      <c r="E1581" t="str">
        <f t="shared" si="49"/>
        <v>Normal</v>
      </c>
      <c r="F1581" t="s">
        <v>30</v>
      </c>
      <c r="G1581" t="s">
        <v>30</v>
      </c>
      <c r="H1581" t="s">
        <v>30</v>
      </c>
      <c r="I1581">
        <v>0</v>
      </c>
      <c r="J1581" t="s">
        <v>30</v>
      </c>
    </row>
    <row r="1582" spans="1:10" x14ac:dyDescent="0.25">
      <c r="A1582" t="s">
        <v>5265</v>
      </c>
      <c r="B1582">
        <v>45.43</v>
      </c>
      <c r="C1582" t="str">
        <f t="shared" si="48"/>
        <v>Obesity</v>
      </c>
      <c r="D1582">
        <v>4.2300000000000004</v>
      </c>
      <c r="E1582" t="str">
        <f t="shared" si="49"/>
        <v>Normal</v>
      </c>
      <c r="F1582" t="s">
        <v>31</v>
      </c>
      <c r="G1582" t="s">
        <v>30</v>
      </c>
      <c r="H1582" t="s">
        <v>31</v>
      </c>
      <c r="I1582">
        <v>1</v>
      </c>
      <c r="J1582" t="s">
        <v>30</v>
      </c>
    </row>
    <row r="1583" spans="1:10" x14ac:dyDescent="0.25">
      <c r="A1583" t="s">
        <v>5266</v>
      </c>
      <c r="B1583">
        <v>32.340000000000003</v>
      </c>
      <c r="C1583" t="str">
        <f t="shared" si="48"/>
        <v>Obesity</v>
      </c>
      <c r="D1583">
        <v>4.88</v>
      </c>
      <c r="E1583" t="str">
        <f t="shared" si="49"/>
        <v>Normal</v>
      </c>
      <c r="F1583" t="s">
        <v>31</v>
      </c>
      <c r="G1583" t="s">
        <v>30</v>
      </c>
      <c r="H1583" t="s">
        <v>31</v>
      </c>
      <c r="I1583">
        <v>1</v>
      </c>
      <c r="J1583" t="s">
        <v>30</v>
      </c>
    </row>
    <row r="1584" spans="1:10" x14ac:dyDescent="0.25">
      <c r="A1584" t="s">
        <v>5267</v>
      </c>
      <c r="B1584">
        <v>25.46</v>
      </c>
      <c r="C1584" t="str">
        <f t="shared" si="48"/>
        <v>Over Weight</v>
      </c>
      <c r="D1584">
        <v>9.7100000000000009</v>
      </c>
      <c r="E1584" t="str">
        <f t="shared" si="49"/>
        <v>Diabetes</v>
      </c>
      <c r="F1584" t="s">
        <v>31</v>
      </c>
      <c r="G1584" t="s">
        <v>30</v>
      </c>
      <c r="H1584" t="s">
        <v>30</v>
      </c>
      <c r="I1584">
        <v>1</v>
      </c>
      <c r="J1584" t="s">
        <v>30</v>
      </c>
    </row>
    <row r="1585" spans="1:10" x14ac:dyDescent="0.25">
      <c r="A1585" t="s">
        <v>5268</v>
      </c>
      <c r="B1585">
        <v>37.145000000000003</v>
      </c>
      <c r="C1585" t="str">
        <f t="shared" si="48"/>
        <v>Obesity</v>
      </c>
      <c r="D1585">
        <v>5.32</v>
      </c>
      <c r="E1585" t="str">
        <f t="shared" si="49"/>
        <v>Normal</v>
      </c>
      <c r="F1585" t="s">
        <v>30</v>
      </c>
      <c r="G1585" t="s">
        <v>30</v>
      </c>
      <c r="H1585" t="s">
        <v>30</v>
      </c>
      <c r="I1585">
        <v>0</v>
      </c>
      <c r="J1585" t="s">
        <v>30</v>
      </c>
    </row>
    <row r="1586" spans="1:10" x14ac:dyDescent="0.25">
      <c r="A1586" t="s">
        <v>5269</v>
      </c>
      <c r="B1586">
        <v>30.8</v>
      </c>
      <c r="C1586" t="str">
        <f t="shared" si="48"/>
        <v>Obesity</v>
      </c>
      <c r="D1586">
        <v>5.83</v>
      </c>
      <c r="E1586" t="str">
        <f t="shared" si="49"/>
        <v>Prediabetes</v>
      </c>
      <c r="F1586" t="s">
        <v>31</v>
      </c>
      <c r="G1586" t="s">
        <v>30</v>
      </c>
      <c r="H1586" t="s">
        <v>30</v>
      </c>
      <c r="I1586">
        <v>0</v>
      </c>
      <c r="J1586" t="s">
        <v>30</v>
      </c>
    </row>
    <row r="1587" spans="1:10" x14ac:dyDescent="0.25">
      <c r="A1587" t="s">
        <v>5270</v>
      </c>
      <c r="B1587">
        <v>29.5</v>
      </c>
      <c r="C1587" t="str">
        <f t="shared" si="48"/>
        <v>Over Weight</v>
      </c>
      <c r="D1587">
        <v>5.54</v>
      </c>
      <c r="E1587" t="str">
        <f t="shared" si="49"/>
        <v>Normal</v>
      </c>
      <c r="F1587" t="s">
        <v>31</v>
      </c>
      <c r="G1587" t="s">
        <v>30</v>
      </c>
      <c r="H1587" t="s">
        <v>30</v>
      </c>
      <c r="I1587">
        <v>0</v>
      </c>
      <c r="J1587" t="s">
        <v>30</v>
      </c>
    </row>
    <row r="1588" spans="1:10" x14ac:dyDescent="0.25">
      <c r="A1588" t="s">
        <v>5271</v>
      </c>
      <c r="B1588">
        <v>43.39</v>
      </c>
      <c r="C1588" t="str">
        <f t="shared" si="48"/>
        <v>Obesity</v>
      </c>
      <c r="D1588">
        <v>5.85</v>
      </c>
      <c r="E1588" t="str">
        <f t="shared" si="49"/>
        <v>Prediabetes</v>
      </c>
      <c r="F1588" t="s">
        <v>30</v>
      </c>
      <c r="G1588" t="s">
        <v>31</v>
      </c>
      <c r="H1588" t="s">
        <v>30</v>
      </c>
      <c r="I1588">
        <v>1</v>
      </c>
      <c r="J1588" t="s">
        <v>30</v>
      </c>
    </row>
    <row r="1589" spans="1:10" x14ac:dyDescent="0.25">
      <c r="A1589" t="s">
        <v>5272</v>
      </c>
      <c r="B1589">
        <v>15.08</v>
      </c>
      <c r="C1589" t="str">
        <f t="shared" si="48"/>
        <v>Under Weight</v>
      </c>
      <c r="D1589">
        <v>4.8499999999999996</v>
      </c>
      <c r="E1589" t="str">
        <f t="shared" si="49"/>
        <v>Normal</v>
      </c>
      <c r="F1589" t="s">
        <v>31</v>
      </c>
      <c r="G1589" t="s">
        <v>30</v>
      </c>
      <c r="H1589" t="s">
        <v>31</v>
      </c>
      <c r="I1589">
        <v>1</v>
      </c>
      <c r="J1589" t="s">
        <v>30</v>
      </c>
    </row>
    <row r="1590" spans="1:10" x14ac:dyDescent="0.25">
      <c r="A1590" t="s">
        <v>5273</v>
      </c>
      <c r="B1590">
        <v>20.48</v>
      </c>
      <c r="C1590" t="str">
        <f t="shared" si="48"/>
        <v>Health Weight</v>
      </c>
      <c r="D1590">
        <v>11.09</v>
      </c>
      <c r="E1590" t="str">
        <f t="shared" si="49"/>
        <v>Diabetes</v>
      </c>
      <c r="F1590" t="s">
        <v>30</v>
      </c>
      <c r="G1590" t="s">
        <v>30</v>
      </c>
      <c r="H1590" t="s">
        <v>30</v>
      </c>
      <c r="I1590">
        <v>0</v>
      </c>
      <c r="J1590" t="s">
        <v>30</v>
      </c>
    </row>
    <row r="1591" spans="1:10" x14ac:dyDescent="0.25">
      <c r="A1591" t="s">
        <v>5274</v>
      </c>
      <c r="B1591">
        <v>34.450000000000003</v>
      </c>
      <c r="C1591" t="str">
        <f t="shared" si="48"/>
        <v>Obesity</v>
      </c>
      <c r="D1591">
        <v>5.58</v>
      </c>
      <c r="E1591" t="str">
        <f t="shared" si="49"/>
        <v>Normal</v>
      </c>
      <c r="F1591" t="s">
        <v>31</v>
      </c>
      <c r="G1591" t="s">
        <v>30</v>
      </c>
      <c r="H1591" t="s">
        <v>30</v>
      </c>
      <c r="I1591">
        <v>0</v>
      </c>
      <c r="J1591" t="s">
        <v>30</v>
      </c>
    </row>
    <row r="1592" spans="1:10" x14ac:dyDescent="0.25">
      <c r="A1592" t="s">
        <v>5275</v>
      </c>
      <c r="B1592">
        <v>34.21</v>
      </c>
      <c r="C1592" t="str">
        <f t="shared" si="48"/>
        <v>Obesity</v>
      </c>
      <c r="D1592">
        <v>9.7200000000000006</v>
      </c>
      <c r="E1592" t="str">
        <f t="shared" si="49"/>
        <v>Diabetes</v>
      </c>
      <c r="F1592" t="s">
        <v>31</v>
      </c>
      <c r="G1592" t="s">
        <v>30</v>
      </c>
      <c r="H1592" t="s">
        <v>30</v>
      </c>
      <c r="I1592">
        <v>0</v>
      </c>
      <c r="J1592" t="s">
        <v>30</v>
      </c>
    </row>
    <row r="1593" spans="1:10" x14ac:dyDescent="0.25">
      <c r="A1593" t="s">
        <v>5276</v>
      </c>
      <c r="B1593">
        <v>28.8</v>
      </c>
      <c r="C1593" t="str">
        <f t="shared" si="48"/>
        <v>Over Weight</v>
      </c>
      <c r="D1593">
        <v>11.41</v>
      </c>
      <c r="E1593" t="str">
        <f t="shared" si="49"/>
        <v>Diabetes</v>
      </c>
      <c r="F1593" t="s">
        <v>31</v>
      </c>
      <c r="G1593" t="s">
        <v>30</v>
      </c>
      <c r="H1593" t="s">
        <v>30</v>
      </c>
      <c r="I1593">
        <v>0</v>
      </c>
      <c r="J1593" t="s">
        <v>30</v>
      </c>
    </row>
    <row r="1594" spans="1:10" x14ac:dyDescent="0.25">
      <c r="A1594" t="s">
        <v>5277</v>
      </c>
      <c r="B1594">
        <v>31.74</v>
      </c>
      <c r="C1594" t="str">
        <f t="shared" si="48"/>
        <v>Obesity</v>
      </c>
      <c r="D1594">
        <v>4.46</v>
      </c>
      <c r="E1594" t="str">
        <f t="shared" si="49"/>
        <v>Normal</v>
      </c>
      <c r="F1594" t="s">
        <v>30</v>
      </c>
      <c r="G1594" t="s">
        <v>30</v>
      </c>
      <c r="H1594" t="s">
        <v>31</v>
      </c>
      <c r="I1594">
        <v>1</v>
      </c>
      <c r="J1594" t="s">
        <v>30</v>
      </c>
    </row>
    <row r="1595" spans="1:10" x14ac:dyDescent="0.25">
      <c r="A1595" t="s">
        <v>5278</v>
      </c>
      <c r="B1595">
        <v>21.78</v>
      </c>
      <c r="C1595" t="str">
        <f t="shared" si="48"/>
        <v>Health Weight</v>
      </c>
      <c r="D1595">
        <v>9.31</v>
      </c>
      <c r="E1595" t="str">
        <f t="shared" si="49"/>
        <v>Diabetes</v>
      </c>
      <c r="F1595" t="s">
        <v>31</v>
      </c>
      <c r="G1595" t="s">
        <v>30</v>
      </c>
      <c r="H1595" t="s">
        <v>30</v>
      </c>
      <c r="I1595">
        <v>0</v>
      </c>
      <c r="J1595" t="s">
        <v>30</v>
      </c>
    </row>
    <row r="1596" spans="1:10" x14ac:dyDescent="0.25">
      <c r="A1596" t="s">
        <v>5279</v>
      </c>
      <c r="B1596">
        <v>23.75</v>
      </c>
      <c r="C1596" t="str">
        <f t="shared" si="48"/>
        <v>Health Weight</v>
      </c>
      <c r="D1596">
        <v>5.03</v>
      </c>
      <c r="E1596" t="str">
        <f t="shared" si="49"/>
        <v>Normal</v>
      </c>
      <c r="F1596" t="s">
        <v>30</v>
      </c>
      <c r="G1596" t="s">
        <v>30</v>
      </c>
      <c r="H1596" t="s">
        <v>30</v>
      </c>
      <c r="I1596">
        <v>1</v>
      </c>
      <c r="J1596" t="s">
        <v>30</v>
      </c>
    </row>
    <row r="1597" spans="1:10" x14ac:dyDescent="0.25">
      <c r="A1597" t="s">
        <v>5280</v>
      </c>
      <c r="B1597">
        <v>33.21</v>
      </c>
      <c r="C1597" t="str">
        <f t="shared" si="48"/>
        <v>Obesity</v>
      </c>
      <c r="D1597">
        <v>5.07</v>
      </c>
      <c r="E1597" t="str">
        <f t="shared" si="49"/>
        <v>Normal</v>
      </c>
      <c r="F1597" t="s">
        <v>31</v>
      </c>
      <c r="G1597" t="s">
        <v>30</v>
      </c>
      <c r="H1597" t="s">
        <v>30</v>
      </c>
      <c r="I1597">
        <v>1</v>
      </c>
      <c r="J1597" t="s">
        <v>30</v>
      </c>
    </row>
    <row r="1598" spans="1:10" x14ac:dyDescent="0.25">
      <c r="A1598" t="s">
        <v>5281</v>
      </c>
      <c r="B1598">
        <v>17.7</v>
      </c>
      <c r="C1598" t="str">
        <f t="shared" si="48"/>
        <v>Under Weight</v>
      </c>
      <c r="D1598">
        <v>10.42</v>
      </c>
      <c r="E1598" t="str">
        <f t="shared" si="49"/>
        <v>Diabetes</v>
      </c>
      <c r="F1598" t="s">
        <v>31</v>
      </c>
      <c r="G1598" t="s">
        <v>30</v>
      </c>
      <c r="H1598" t="s">
        <v>30</v>
      </c>
      <c r="I1598">
        <v>2</v>
      </c>
      <c r="J1598" t="s">
        <v>30</v>
      </c>
    </row>
    <row r="1599" spans="1:10" x14ac:dyDescent="0.25">
      <c r="A1599" t="s">
        <v>5282</v>
      </c>
      <c r="B1599">
        <v>17.2</v>
      </c>
      <c r="C1599" t="str">
        <f t="shared" si="48"/>
        <v>Under Weight</v>
      </c>
      <c r="D1599">
        <v>6.45</v>
      </c>
      <c r="E1599" t="str">
        <f t="shared" si="49"/>
        <v>Diabetes</v>
      </c>
      <c r="F1599" t="s">
        <v>30</v>
      </c>
      <c r="G1599" t="s">
        <v>30</v>
      </c>
      <c r="H1599" t="s">
        <v>30</v>
      </c>
      <c r="I1599">
        <v>2</v>
      </c>
      <c r="J1599" t="s">
        <v>30</v>
      </c>
    </row>
    <row r="1600" spans="1:10" x14ac:dyDescent="0.25">
      <c r="A1600" t="s">
        <v>5283</v>
      </c>
      <c r="B1600">
        <v>19.21</v>
      </c>
      <c r="C1600" t="str">
        <f t="shared" si="48"/>
        <v>Health Weight</v>
      </c>
      <c r="D1600">
        <v>5.52</v>
      </c>
      <c r="E1600" t="str">
        <f t="shared" si="49"/>
        <v>Normal</v>
      </c>
      <c r="F1600" t="s">
        <v>30</v>
      </c>
      <c r="G1600" t="s">
        <v>30</v>
      </c>
      <c r="H1600" t="s">
        <v>30</v>
      </c>
      <c r="I1600">
        <v>2</v>
      </c>
      <c r="J1600" t="s">
        <v>30</v>
      </c>
    </row>
    <row r="1601" spans="1:10" x14ac:dyDescent="0.25">
      <c r="A1601" t="s">
        <v>5284</v>
      </c>
      <c r="B1601">
        <v>23.2</v>
      </c>
      <c r="C1601" t="str">
        <f t="shared" si="48"/>
        <v>Health Weight</v>
      </c>
      <c r="D1601">
        <v>4.41</v>
      </c>
      <c r="E1601" t="str">
        <f t="shared" si="49"/>
        <v>Normal</v>
      </c>
      <c r="F1601" t="s">
        <v>30</v>
      </c>
      <c r="G1601" t="s">
        <v>30</v>
      </c>
      <c r="H1601" t="s">
        <v>31</v>
      </c>
      <c r="I1601">
        <v>1</v>
      </c>
      <c r="J1601" t="s">
        <v>30</v>
      </c>
    </row>
    <row r="1602" spans="1:10" x14ac:dyDescent="0.25">
      <c r="A1602" t="s">
        <v>5285</v>
      </c>
      <c r="B1602">
        <v>32.5</v>
      </c>
      <c r="C1602" t="str">
        <f t="shared" ref="C1602:C1665" si="50">IF(B1602&lt;18.5, "Under Weight",IF(B1602&lt;24.9, "Health Weight", IF(B1602&lt;29.9, "Over Weight", "Obesity")))</f>
        <v>Obesity</v>
      </c>
      <c r="D1602">
        <v>4.6900000000000004</v>
      </c>
      <c r="E1602" t="str">
        <f t="shared" ref="E1602:E1665" si="51">IF(D1602&lt;5.7,"Normal",IF(D1602&lt;6.4,"Prediabetes","Diabetes"))</f>
        <v>Normal</v>
      </c>
      <c r="F1602" t="s">
        <v>31</v>
      </c>
      <c r="G1602" t="s">
        <v>30</v>
      </c>
      <c r="H1602" t="s">
        <v>31</v>
      </c>
      <c r="I1602">
        <v>1</v>
      </c>
      <c r="J1602" t="s">
        <v>30</v>
      </c>
    </row>
    <row r="1603" spans="1:10" x14ac:dyDescent="0.25">
      <c r="A1603" t="s">
        <v>5286</v>
      </c>
      <c r="B1603">
        <v>20.9</v>
      </c>
      <c r="C1603" t="str">
        <f t="shared" si="50"/>
        <v>Health Weight</v>
      </c>
      <c r="D1603">
        <v>6.94</v>
      </c>
      <c r="E1603" t="str">
        <f t="shared" si="51"/>
        <v>Diabetes</v>
      </c>
      <c r="F1603" t="s">
        <v>30</v>
      </c>
      <c r="G1603" t="s">
        <v>30</v>
      </c>
      <c r="H1603" t="s">
        <v>30</v>
      </c>
      <c r="I1603">
        <v>0</v>
      </c>
      <c r="J1603" t="s">
        <v>30</v>
      </c>
    </row>
    <row r="1604" spans="1:10" x14ac:dyDescent="0.25">
      <c r="A1604" t="s">
        <v>5287</v>
      </c>
      <c r="B1604">
        <v>19.11</v>
      </c>
      <c r="C1604" t="str">
        <f t="shared" si="50"/>
        <v>Health Weight</v>
      </c>
      <c r="D1604">
        <v>4.3499999999999996</v>
      </c>
      <c r="E1604" t="str">
        <f t="shared" si="51"/>
        <v>Normal</v>
      </c>
      <c r="F1604" t="s">
        <v>30</v>
      </c>
      <c r="G1604" t="s">
        <v>30</v>
      </c>
      <c r="H1604" t="s">
        <v>30</v>
      </c>
      <c r="I1604">
        <v>2</v>
      </c>
      <c r="J1604" t="s">
        <v>30</v>
      </c>
    </row>
    <row r="1605" spans="1:10" x14ac:dyDescent="0.25">
      <c r="A1605" t="s">
        <v>5288</v>
      </c>
      <c r="B1605">
        <v>31.17</v>
      </c>
      <c r="C1605" t="str">
        <f t="shared" si="50"/>
        <v>Obesity</v>
      </c>
      <c r="D1605">
        <v>5.28</v>
      </c>
      <c r="E1605" t="str">
        <f t="shared" si="51"/>
        <v>Normal</v>
      </c>
      <c r="F1605" t="s">
        <v>30</v>
      </c>
      <c r="G1605" t="s">
        <v>30</v>
      </c>
      <c r="H1605" t="s">
        <v>30</v>
      </c>
      <c r="I1605">
        <v>1</v>
      </c>
      <c r="J1605" t="s">
        <v>30</v>
      </c>
    </row>
    <row r="1606" spans="1:10" x14ac:dyDescent="0.25">
      <c r="A1606" t="s">
        <v>5289</v>
      </c>
      <c r="B1606">
        <v>36.08</v>
      </c>
      <c r="C1606" t="str">
        <f t="shared" si="50"/>
        <v>Obesity</v>
      </c>
      <c r="D1606">
        <v>4.29</v>
      </c>
      <c r="E1606" t="str">
        <f t="shared" si="51"/>
        <v>Normal</v>
      </c>
      <c r="F1606" t="s">
        <v>30</v>
      </c>
      <c r="G1606" t="s">
        <v>30</v>
      </c>
      <c r="H1606" t="s">
        <v>30</v>
      </c>
      <c r="I1606">
        <v>0</v>
      </c>
      <c r="J1606" t="s">
        <v>30</v>
      </c>
    </row>
    <row r="1607" spans="1:10" x14ac:dyDescent="0.25">
      <c r="A1607" t="s">
        <v>5290</v>
      </c>
      <c r="B1607">
        <v>28.024999999999999</v>
      </c>
      <c r="C1607" t="str">
        <f t="shared" si="50"/>
        <v>Over Weight</v>
      </c>
      <c r="D1607">
        <v>5.69</v>
      </c>
      <c r="E1607" t="str">
        <f t="shared" si="51"/>
        <v>Normal</v>
      </c>
      <c r="F1607" t="s">
        <v>31</v>
      </c>
      <c r="G1607" t="s">
        <v>30</v>
      </c>
      <c r="H1607" t="s">
        <v>30</v>
      </c>
      <c r="I1607">
        <v>0</v>
      </c>
      <c r="J1607" t="s">
        <v>30</v>
      </c>
    </row>
    <row r="1608" spans="1:10" x14ac:dyDescent="0.25">
      <c r="A1608" t="s">
        <v>5291</v>
      </c>
      <c r="B1608">
        <v>24.32</v>
      </c>
      <c r="C1608" t="str">
        <f t="shared" si="50"/>
        <v>Health Weight</v>
      </c>
      <c r="D1608">
        <v>5.56</v>
      </c>
      <c r="E1608" t="str">
        <f t="shared" si="51"/>
        <v>Normal</v>
      </c>
      <c r="F1608" t="s">
        <v>31</v>
      </c>
      <c r="G1608" t="s">
        <v>30</v>
      </c>
      <c r="H1608" t="s">
        <v>30</v>
      </c>
      <c r="I1608">
        <v>0</v>
      </c>
      <c r="J1608" t="s">
        <v>30</v>
      </c>
    </row>
    <row r="1609" spans="1:10" x14ac:dyDescent="0.25">
      <c r="A1609" t="s">
        <v>5292</v>
      </c>
      <c r="B1609">
        <v>38</v>
      </c>
      <c r="C1609" t="str">
        <f t="shared" si="50"/>
        <v>Obesity</v>
      </c>
      <c r="D1609">
        <v>5.41</v>
      </c>
      <c r="E1609" t="str">
        <f t="shared" si="51"/>
        <v>Normal</v>
      </c>
      <c r="F1609" t="s">
        <v>31</v>
      </c>
      <c r="G1609" t="s">
        <v>30</v>
      </c>
      <c r="H1609" t="s">
        <v>30</v>
      </c>
      <c r="I1609">
        <v>1</v>
      </c>
      <c r="J1609" t="s">
        <v>30</v>
      </c>
    </row>
    <row r="1610" spans="1:10" x14ac:dyDescent="0.25">
      <c r="A1610" t="s">
        <v>5293</v>
      </c>
      <c r="B1610">
        <v>31.6</v>
      </c>
      <c r="C1610" t="str">
        <f t="shared" si="50"/>
        <v>Obesity</v>
      </c>
      <c r="D1610">
        <v>10.85</v>
      </c>
      <c r="E1610" t="str">
        <f t="shared" si="51"/>
        <v>Diabetes</v>
      </c>
      <c r="F1610" t="s">
        <v>31</v>
      </c>
      <c r="G1610" t="s">
        <v>30</v>
      </c>
      <c r="H1610" t="s">
        <v>30</v>
      </c>
      <c r="I1610">
        <v>0</v>
      </c>
      <c r="J1610" t="s">
        <v>30</v>
      </c>
    </row>
    <row r="1611" spans="1:10" x14ac:dyDescent="0.25">
      <c r="A1611" t="s">
        <v>5294</v>
      </c>
      <c r="B1611">
        <v>31.02</v>
      </c>
      <c r="C1611" t="str">
        <f t="shared" si="50"/>
        <v>Obesity</v>
      </c>
      <c r="D1611">
        <v>11.63</v>
      </c>
      <c r="E1611" t="str">
        <f t="shared" si="51"/>
        <v>Diabetes</v>
      </c>
      <c r="F1611" t="s">
        <v>31</v>
      </c>
      <c r="G1611" t="s">
        <v>30</v>
      </c>
      <c r="H1611" t="s">
        <v>30</v>
      </c>
      <c r="I1611">
        <v>0</v>
      </c>
      <c r="J1611" t="s">
        <v>30</v>
      </c>
    </row>
    <row r="1612" spans="1:10" x14ac:dyDescent="0.25">
      <c r="A1612" t="s">
        <v>5295</v>
      </c>
      <c r="B1612">
        <v>29.26</v>
      </c>
      <c r="C1612" t="str">
        <f t="shared" si="50"/>
        <v>Over Weight</v>
      </c>
      <c r="D1612">
        <v>5.68</v>
      </c>
      <c r="E1612" t="str">
        <f t="shared" si="51"/>
        <v>Normal</v>
      </c>
      <c r="F1612" t="s">
        <v>31</v>
      </c>
      <c r="G1612" t="s">
        <v>30</v>
      </c>
      <c r="H1612" t="s">
        <v>30</v>
      </c>
      <c r="I1612">
        <v>1</v>
      </c>
      <c r="J1612" t="s">
        <v>30</v>
      </c>
    </row>
    <row r="1613" spans="1:10" x14ac:dyDescent="0.25">
      <c r="A1613" t="s">
        <v>5296</v>
      </c>
      <c r="B1613">
        <v>15.09</v>
      </c>
      <c r="C1613" t="str">
        <f t="shared" si="50"/>
        <v>Under Weight</v>
      </c>
      <c r="D1613">
        <v>7.59</v>
      </c>
      <c r="E1613" t="str">
        <f t="shared" si="51"/>
        <v>Diabetes</v>
      </c>
      <c r="F1613" t="s">
        <v>31</v>
      </c>
      <c r="G1613" t="s">
        <v>30</v>
      </c>
      <c r="H1613" t="s">
        <v>30</v>
      </c>
      <c r="I1613">
        <v>2</v>
      </c>
      <c r="J1613" t="s">
        <v>30</v>
      </c>
    </row>
    <row r="1614" spans="1:10" x14ac:dyDescent="0.25">
      <c r="A1614" t="s">
        <v>5297</v>
      </c>
      <c r="B1614">
        <v>22.63</v>
      </c>
      <c r="C1614" t="str">
        <f t="shared" si="50"/>
        <v>Health Weight</v>
      </c>
      <c r="D1614">
        <v>5.09</v>
      </c>
      <c r="E1614" t="str">
        <f t="shared" si="51"/>
        <v>Normal</v>
      </c>
      <c r="F1614" t="s">
        <v>31</v>
      </c>
      <c r="G1614" t="s">
        <v>30</v>
      </c>
      <c r="H1614" t="s">
        <v>30</v>
      </c>
      <c r="I1614">
        <v>0</v>
      </c>
      <c r="J1614" t="s">
        <v>30</v>
      </c>
    </row>
    <row r="1615" spans="1:10" x14ac:dyDescent="0.25">
      <c r="A1615" t="s">
        <v>5299</v>
      </c>
      <c r="B1615">
        <v>23.46</v>
      </c>
      <c r="C1615" t="str">
        <f t="shared" si="50"/>
        <v>Health Weight</v>
      </c>
      <c r="D1615">
        <v>4.21</v>
      </c>
      <c r="E1615" t="str">
        <f t="shared" si="51"/>
        <v>Normal</v>
      </c>
      <c r="F1615" t="s">
        <v>30</v>
      </c>
      <c r="G1615" t="s">
        <v>30</v>
      </c>
      <c r="H1615" t="s">
        <v>30</v>
      </c>
      <c r="I1615">
        <v>1</v>
      </c>
      <c r="J1615" t="s">
        <v>30</v>
      </c>
    </row>
    <row r="1616" spans="1:10" x14ac:dyDescent="0.25">
      <c r="A1616" t="s">
        <v>5300</v>
      </c>
      <c r="B1616">
        <v>22.56</v>
      </c>
      <c r="C1616" t="str">
        <f t="shared" si="50"/>
        <v>Health Weight</v>
      </c>
      <c r="D1616">
        <v>4.34</v>
      </c>
      <c r="E1616" t="str">
        <f t="shared" si="51"/>
        <v>Normal</v>
      </c>
      <c r="F1616" t="s">
        <v>31</v>
      </c>
      <c r="G1616" t="s">
        <v>30</v>
      </c>
      <c r="H1616" t="s">
        <v>30</v>
      </c>
      <c r="I1616">
        <v>0</v>
      </c>
      <c r="J1616" t="s">
        <v>30</v>
      </c>
    </row>
    <row r="1617" spans="1:10" x14ac:dyDescent="0.25">
      <c r="A1617" t="s">
        <v>5301</v>
      </c>
      <c r="B1617">
        <v>19.28</v>
      </c>
      <c r="C1617" t="str">
        <f t="shared" si="50"/>
        <v>Health Weight</v>
      </c>
      <c r="D1617">
        <v>11.85</v>
      </c>
      <c r="E1617" t="str">
        <f t="shared" si="51"/>
        <v>Diabetes</v>
      </c>
      <c r="F1617" t="s">
        <v>30</v>
      </c>
      <c r="G1617" t="s">
        <v>30</v>
      </c>
      <c r="H1617" t="s">
        <v>30</v>
      </c>
      <c r="I1617">
        <v>2</v>
      </c>
      <c r="J1617" t="s">
        <v>30</v>
      </c>
    </row>
    <row r="1618" spans="1:10" x14ac:dyDescent="0.25">
      <c r="A1618" t="s">
        <v>5302</v>
      </c>
      <c r="B1618">
        <v>15.37</v>
      </c>
      <c r="C1618" t="str">
        <f t="shared" si="50"/>
        <v>Under Weight</v>
      </c>
      <c r="D1618">
        <v>9.61</v>
      </c>
      <c r="E1618" t="str">
        <f t="shared" si="51"/>
        <v>Diabetes</v>
      </c>
      <c r="F1618" t="s">
        <v>31</v>
      </c>
      <c r="G1618" t="s">
        <v>30</v>
      </c>
      <c r="H1618" t="s">
        <v>30</v>
      </c>
      <c r="I1618">
        <v>2</v>
      </c>
      <c r="J1618" t="s">
        <v>30</v>
      </c>
    </row>
    <row r="1619" spans="1:10" x14ac:dyDescent="0.25">
      <c r="A1619" t="s">
        <v>5303</v>
      </c>
      <c r="B1619">
        <v>18.71</v>
      </c>
      <c r="C1619" t="str">
        <f t="shared" si="50"/>
        <v>Health Weight</v>
      </c>
      <c r="D1619">
        <v>5.29</v>
      </c>
      <c r="E1619" t="str">
        <f t="shared" si="51"/>
        <v>Normal</v>
      </c>
      <c r="F1619" t="s">
        <v>31</v>
      </c>
      <c r="G1619" t="s">
        <v>30</v>
      </c>
      <c r="H1619" t="s">
        <v>30</v>
      </c>
      <c r="I1619">
        <v>0</v>
      </c>
      <c r="J1619" t="s">
        <v>30</v>
      </c>
    </row>
    <row r="1620" spans="1:10" x14ac:dyDescent="0.25">
      <c r="A1620" t="s">
        <v>5304</v>
      </c>
      <c r="B1620">
        <v>20.61</v>
      </c>
      <c r="C1620" t="str">
        <f t="shared" si="50"/>
        <v>Health Weight</v>
      </c>
      <c r="D1620">
        <v>6.89</v>
      </c>
      <c r="E1620" t="str">
        <f t="shared" si="51"/>
        <v>Diabetes</v>
      </c>
      <c r="F1620" t="s">
        <v>30</v>
      </c>
      <c r="G1620" t="s">
        <v>30</v>
      </c>
      <c r="H1620" t="s">
        <v>30</v>
      </c>
      <c r="I1620">
        <v>0</v>
      </c>
      <c r="J1620" t="s">
        <v>30</v>
      </c>
    </row>
    <row r="1621" spans="1:10" x14ac:dyDescent="0.25">
      <c r="A1621" t="s">
        <v>5305</v>
      </c>
      <c r="B1621">
        <v>15.99</v>
      </c>
      <c r="C1621" t="str">
        <f t="shared" si="50"/>
        <v>Under Weight</v>
      </c>
      <c r="D1621">
        <v>4.57</v>
      </c>
      <c r="E1621" t="str">
        <f t="shared" si="51"/>
        <v>Normal</v>
      </c>
      <c r="F1621" t="s">
        <v>31</v>
      </c>
      <c r="G1621" t="s">
        <v>30</v>
      </c>
      <c r="H1621" t="s">
        <v>31</v>
      </c>
      <c r="I1621">
        <v>1</v>
      </c>
      <c r="J1621" t="s">
        <v>30</v>
      </c>
    </row>
    <row r="1622" spans="1:10" x14ac:dyDescent="0.25">
      <c r="A1622" t="s">
        <v>5306</v>
      </c>
      <c r="B1622">
        <v>33.155000000000001</v>
      </c>
      <c r="C1622" t="str">
        <f t="shared" si="50"/>
        <v>Obesity</v>
      </c>
      <c r="D1622">
        <v>4.32</v>
      </c>
      <c r="E1622" t="str">
        <f t="shared" si="51"/>
        <v>Normal</v>
      </c>
      <c r="F1622" t="s">
        <v>30</v>
      </c>
      <c r="G1622" t="s">
        <v>30</v>
      </c>
      <c r="H1622" t="s">
        <v>30</v>
      </c>
      <c r="I1622">
        <v>0</v>
      </c>
      <c r="J1622" t="s">
        <v>30</v>
      </c>
    </row>
    <row r="1623" spans="1:10" x14ac:dyDescent="0.25">
      <c r="A1623" t="s">
        <v>5307</v>
      </c>
      <c r="B1623">
        <v>26.22</v>
      </c>
      <c r="C1623" t="str">
        <f t="shared" si="50"/>
        <v>Over Weight</v>
      </c>
      <c r="D1623">
        <v>5.57</v>
      </c>
      <c r="E1623" t="str">
        <f t="shared" si="51"/>
        <v>Normal</v>
      </c>
      <c r="F1623" t="s">
        <v>31</v>
      </c>
      <c r="G1623" t="s">
        <v>30</v>
      </c>
      <c r="H1623" t="s">
        <v>31</v>
      </c>
      <c r="I1623">
        <v>1</v>
      </c>
      <c r="J1623" t="s">
        <v>30</v>
      </c>
    </row>
    <row r="1624" spans="1:10" x14ac:dyDescent="0.25">
      <c r="A1624" t="s">
        <v>5308</v>
      </c>
      <c r="B1624">
        <v>21.85</v>
      </c>
      <c r="C1624" t="str">
        <f t="shared" si="50"/>
        <v>Health Weight</v>
      </c>
      <c r="D1624">
        <v>5.26</v>
      </c>
      <c r="E1624" t="str">
        <f t="shared" si="51"/>
        <v>Normal</v>
      </c>
      <c r="F1624" t="s">
        <v>31</v>
      </c>
      <c r="G1624" t="s">
        <v>30</v>
      </c>
      <c r="H1624" t="s">
        <v>31</v>
      </c>
      <c r="I1624">
        <v>1</v>
      </c>
      <c r="J1624" t="s">
        <v>30</v>
      </c>
    </row>
    <row r="1625" spans="1:10" x14ac:dyDescent="0.25">
      <c r="A1625" t="s">
        <v>5309</v>
      </c>
      <c r="B1625">
        <v>30.495000000000001</v>
      </c>
      <c r="C1625" t="str">
        <f t="shared" si="50"/>
        <v>Obesity</v>
      </c>
      <c r="D1625">
        <v>6.25</v>
      </c>
      <c r="E1625" t="str">
        <f t="shared" si="51"/>
        <v>Prediabetes</v>
      </c>
      <c r="F1625" t="s">
        <v>30</v>
      </c>
      <c r="G1625" t="s">
        <v>30</v>
      </c>
      <c r="H1625" t="s">
        <v>30</v>
      </c>
      <c r="I1625">
        <v>0</v>
      </c>
      <c r="J1625" t="s">
        <v>30</v>
      </c>
    </row>
    <row r="1626" spans="1:10" x14ac:dyDescent="0.25">
      <c r="A1626" t="s">
        <v>5310</v>
      </c>
      <c r="B1626">
        <v>34.104999999999997</v>
      </c>
      <c r="C1626" t="str">
        <f t="shared" si="50"/>
        <v>Obesity</v>
      </c>
      <c r="D1626">
        <v>5.67</v>
      </c>
      <c r="E1626" t="str">
        <f t="shared" si="51"/>
        <v>Normal</v>
      </c>
      <c r="F1626" t="s">
        <v>31</v>
      </c>
      <c r="G1626" t="s">
        <v>30</v>
      </c>
      <c r="H1626" t="s">
        <v>30</v>
      </c>
      <c r="I1626">
        <v>0</v>
      </c>
      <c r="J1626" t="s">
        <v>30</v>
      </c>
    </row>
    <row r="1627" spans="1:10" x14ac:dyDescent="0.25">
      <c r="A1627" t="s">
        <v>5311</v>
      </c>
      <c r="B1627">
        <v>32.770000000000003</v>
      </c>
      <c r="C1627" t="str">
        <f t="shared" si="50"/>
        <v>Obesity</v>
      </c>
      <c r="D1627">
        <v>4.42</v>
      </c>
      <c r="E1627" t="str">
        <f t="shared" si="51"/>
        <v>Normal</v>
      </c>
      <c r="F1627" t="s">
        <v>31</v>
      </c>
      <c r="G1627" t="s">
        <v>30</v>
      </c>
      <c r="H1627" t="s">
        <v>30</v>
      </c>
      <c r="I1627">
        <v>1</v>
      </c>
      <c r="J1627" t="s">
        <v>30</v>
      </c>
    </row>
    <row r="1628" spans="1:10" x14ac:dyDescent="0.25">
      <c r="A1628" t="s">
        <v>5312</v>
      </c>
      <c r="B1628">
        <v>16.850000000000001</v>
      </c>
      <c r="C1628" t="str">
        <f t="shared" si="50"/>
        <v>Under Weight</v>
      </c>
      <c r="D1628">
        <v>11.75</v>
      </c>
      <c r="E1628" t="str">
        <f t="shared" si="51"/>
        <v>Diabetes</v>
      </c>
      <c r="F1628" t="s">
        <v>31</v>
      </c>
      <c r="G1628" t="s">
        <v>30</v>
      </c>
      <c r="H1628" t="s">
        <v>30</v>
      </c>
      <c r="I1628">
        <v>2</v>
      </c>
      <c r="J1628" t="s">
        <v>30</v>
      </c>
    </row>
    <row r="1629" spans="1:10" x14ac:dyDescent="0.25">
      <c r="A1629" t="s">
        <v>5313</v>
      </c>
      <c r="B1629">
        <v>34.700000000000003</v>
      </c>
      <c r="C1629" t="str">
        <f t="shared" si="50"/>
        <v>Obesity</v>
      </c>
      <c r="D1629">
        <v>6.06</v>
      </c>
      <c r="E1629" t="str">
        <f t="shared" si="51"/>
        <v>Prediabetes</v>
      </c>
      <c r="F1629" t="s">
        <v>30</v>
      </c>
      <c r="G1629" t="s">
        <v>30</v>
      </c>
      <c r="H1629" t="s">
        <v>30</v>
      </c>
      <c r="I1629">
        <v>1</v>
      </c>
      <c r="J1629" t="s">
        <v>30</v>
      </c>
    </row>
    <row r="1630" spans="1:10" x14ac:dyDescent="0.25">
      <c r="A1630" t="s">
        <v>5314</v>
      </c>
      <c r="B1630">
        <v>37.049999999999997</v>
      </c>
      <c r="C1630" t="str">
        <f t="shared" si="50"/>
        <v>Obesity</v>
      </c>
      <c r="D1630">
        <v>5.48</v>
      </c>
      <c r="E1630" t="str">
        <f t="shared" si="51"/>
        <v>Normal</v>
      </c>
      <c r="F1630" t="s">
        <v>30</v>
      </c>
      <c r="G1630" t="s">
        <v>30</v>
      </c>
      <c r="H1630" t="s">
        <v>30</v>
      </c>
      <c r="I1630">
        <v>1</v>
      </c>
      <c r="J1630" t="s">
        <v>30</v>
      </c>
    </row>
    <row r="1631" spans="1:10" x14ac:dyDescent="0.25">
      <c r="A1631" t="s">
        <v>5315</v>
      </c>
      <c r="B1631">
        <v>18.78</v>
      </c>
      <c r="C1631" t="str">
        <f t="shared" si="50"/>
        <v>Health Weight</v>
      </c>
      <c r="D1631">
        <v>4.45</v>
      </c>
      <c r="E1631" t="str">
        <f t="shared" si="51"/>
        <v>Normal</v>
      </c>
      <c r="F1631" t="s">
        <v>30</v>
      </c>
      <c r="G1631" t="s">
        <v>30</v>
      </c>
      <c r="H1631" t="s">
        <v>31</v>
      </c>
      <c r="I1631">
        <v>1</v>
      </c>
      <c r="J1631" t="s">
        <v>30</v>
      </c>
    </row>
    <row r="1632" spans="1:10" x14ac:dyDescent="0.25">
      <c r="A1632" t="s">
        <v>5316</v>
      </c>
      <c r="B1632">
        <v>28.024999999999999</v>
      </c>
      <c r="C1632" t="str">
        <f t="shared" si="50"/>
        <v>Over Weight</v>
      </c>
      <c r="D1632">
        <v>5</v>
      </c>
      <c r="E1632" t="str">
        <f t="shared" si="51"/>
        <v>Normal</v>
      </c>
      <c r="F1632" t="s">
        <v>30</v>
      </c>
      <c r="G1632" t="s">
        <v>30</v>
      </c>
      <c r="H1632" t="s">
        <v>30</v>
      </c>
      <c r="I1632">
        <v>1</v>
      </c>
      <c r="J1632" t="s">
        <v>30</v>
      </c>
    </row>
    <row r="1633" spans="1:10" x14ac:dyDescent="0.25">
      <c r="A1633" t="s">
        <v>5317</v>
      </c>
      <c r="B1633">
        <v>35.090000000000003</v>
      </c>
      <c r="C1633" t="str">
        <f t="shared" si="50"/>
        <v>Obesity</v>
      </c>
      <c r="D1633">
        <v>5.84</v>
      </c>
      <c r="E1633" t="str">
        <f t="shared" si="51"/>
        <v>Prediabetes</v>
      </c>
      <c r="F1633" t="s">
        <v>30</v>
      </c>
      <c r="G1633" t="s">
        <v>30</v>
      </c>
      <c r="H1633" t="s">
        <v>30</v>
      </c>
      <c r="I1633">
        <v>0</v>
      </c>
      <c r="J1633" t="s">
        <v>30</v>
      </c>
    </row>
    <row r="1634" spans="1:10" x14ac:dyDescent="0.25">
      <c r="A1634" t="s">
        <v>5318</v>
      </c>
      <c r="B1634">
        <v>34.42</v>
      </c>
      <c r="C1634" t="str">
        <f t="shared" si="50"/>
        <v>Obesity</v>
      </c>
      <c r="D1634">
        <v>5.21</v>
      </c>
      <c r="E1634" t="str">
        <f t="shared" si="51"/>
        <v>Normal</v>
      </c>
      <c r="F1634" t="s">
        <v>31</v>
      </c>
      <c r="G1634" t="s">
        <v>30</v>
      </c>
      <c r="H1634" t="s">
        <v>30</v>
      </c>
      <c r="I1634">
        <v>0</v>
      </c>
      <c r="J1634" t="s">
        <v>30</v>
      </c>
    </row>
    <row r="1635" spans="1:10" x14ac:dyDescent="0.25">
      <c r="A1635" t="s">
        <v>5319</v>
      </c>
      <c r="B1635">
        <v>29.4</v>
      </c>
      <c r="C1635" t="str">
        <f t="shared" si="50"/>
        <v>Over Weight</v>
      </c>
      <c r="D1635">
        <v>4.26</v>
      </c>
      <c r="E1635" t="str">
        <f t="shared" si="51"/>
        <v>Normal</v>
      </c>
      <c r="F1635" t="s">
        <v>30</v>
      </c>
      <c r="G1635" t="s">
        <v>30</v>
      </c>
      <c r="H1635" t="s">
        <v>30</v>
      </c>
      <c r="I1635">
        <v>0</v>
      </c>
      <c r="J1635" t="s">
        <v>30</v>
      </c>
    </row>
    <row r="1636" spans="1:10" x14ac:dyDescent="0.25">
      <c r="A1636" t="s">
        <v>5320</v>
      </c>
      <c r="B1636">
        <v>21.31</v>
      </c>
      <c r="C1636" t="str">
        <f t="shared" si="50"/>
        <v>Health Weight</v>
      </c>
      <c r="D1636">
        <v>4.17</v>
      </c>
      <c r="E1636" t="str">
        <f t="shared" si="51"/>
        <v>Normal</v>
      </c>
      <c r="F1636" t="s">
        <v>30</v>
      </c>
      <c r="G1636" t="s">
        <v>30</v>
      </c>
      <c r="H1636" t="s">
        <v>30</v>
      </c>
      <c r="I1636">
        <v>0</v>
      </c>
      <c r="J1636" t="s">
        <v>30</v>
      </c>
    </row>
    <row r="1637" spans="1:10" x14ac:dyDescent="0.25">
      <c r="A1637" t="s">
        <v>5321</v>
      </c>
      <c r="B1637">
        <v>19.559999999999999</v>
      </c>
      <c r="C1637" t="str">
        <f t="shared" si="50"/>
        <v>Health Weight</v>
      </c>
      <c r="D1637">
        <v>11.96</v>
      </c>
      <c r="E1637" t="str">
        <f t="shared" si="51"/>
        <v>Diabetes</v>
      </c>
      <c r="F1637" t="s">
        <v>30</v>
      </c>
      <c r="G1637" t="s">
        <v>30</v>
      </c>
      <c r="H1637" t="s">
        <v>30</v>
      </c>
      <c r="I1637">
        <v>0</v>
      </c>
      <c r="J1637" t="s">
        <v>30</v>
      </c>
    </row>
    <row r="1638" spans="1:10" x14ac:dyDescent="0.25">
      <c r="A1638" t="s">
        <v>5322</v>
      </c>
      <c r="B1638">
        <v>37.335000000000001</v>
      </c>
      <c r="C1638" t="str">
        <f t="shared" si="50"/>
        <v>Obesity</v>
      </c>
      <c r="D1638">
        <v>6.26</v>
      </c>
      <c r="E1638" t="str">
        <f t="shared" si="51"/>
        <v>Prediabetes</v>
      </c>
      <c r="F1638" t="s">
        <v>31</v>
      </c>
      <c r="G1638" t="s">
        <v>30</v>
      </c>
      <c r="H1638" t="s">
        <v>30</v>
      </c>
      <c r="I1638">
        <v>1</v>
      </c>
      <c r="J1638" t="s">
        <v>30</v>
      </c>
    </row>
    <row r="1639" spans="1:10" x14ac:dyDescent="0.25">
      <c r="A1639" t="s">
        <v>5323</v>
      </c>
      <c r="B1639">
        <v>19.53</v>
      </c>
      <c r="C1639" t="str">
        <f t="shared" si="50"/>
        <v>Health Weight</v>
      </c>
      <c r="D1639">
        <v>11.68</v>
      </c>
      <c r="E1639" t="str">
        <f t="shared" si="51"/>
        <v>Diabetes</v>
      </c>
      <c r="F1639" t="s">
        <v>30</v>
      </c>
      <c r="G1639" t="s">
        <v>30</v>
      </c>
      <c r="H1639" t="s">
        <v>30</v>
      </c>
      <c r="I1639">
        <v>0</v>
      </c>
      <c r="J1639" t="s">
        <v>30</v>
      </c>
    </row>
    <row r="1640" spans="1:10" x14ac:dyDescent="0.25">
      <c r="A1640" t="s">
        <v>5324</v>
      </c>
      <c r="B1640">
        <v>34.1</v>
      </c>
      <c r="C1640" t="str">
        <f t="shared" si="50"/>
        <v>Obesity</v>
      </c>
      <c r="D1640">
        <v>5.16</v>
      </c>
      <c r="E1640" t="str">
        <f t="shared" si="51"/>
        <v>Normal</v>
      </c>
      <c r="F1640" t="s">
        <v>30</v>
      </c>
      <c r="G1640" t="s">
        <v>30</v>
      </c>
      <c r="H1640" t="s">
        <v>30</v>
      </c>
      <c r="I1640">
        <v>0</v>
      </c>
      <c r="J1640" t="s">
        <v>30</v>
      </c>
    </row>
    <row r="1641" spans="1:10" x14ac:dyDescent="0.25">
      <c r="A1641" t="s">
        <v>5325</v>
      </c>
      <c r="B1641">
        <v>16.5</v>
      </c>
      <c r="C1641" t="str">
        <f t="shared" si="50"/>
        <v>Under Weight</v>
      </c>
      <c r="D1641">
        <v>6.9</v>
      </c>
      <c r="E1641" t="str">
        <f t="shared" si="51"/>
        <v>Diabetes</v>
      </c>
      <c r="F1641" t="s">
        <v>31</v>
      </c>
      <c r="G1641" t="s">
        <v>30</v>
      </c>
      <c r="H1641" t="s">
        <v>30</v>
      </c>
      <c r="I1641">
        <v>2</v>
      </c>
      <c r="J1641" t="s">
        <v>30</v>
      </c>
    </row>
    <row r="1642" spans="1:10" x14ac:dyDescent="0.25">
      <c r="A1642" t="s">
        <v>5326</v>
      </c>
      <c r="B1642">
        <v>30.69</v>
      </c>
      <c r="C1642" t="str">
        <f t="shared" si="50"/>
        <v>Obesity</v>
      </c>
      <c r="D1642">
        <v>4.83</v>
      </c>
      <c r="E1642" t="str">
        <f t="shared" si="51"/>
        <v>Normal</v>
      </c>
      <c r="F1642" t="s">
        <v>30</v>
      </c>
      <c r="G1642" t="s">
        <v>30</v>
      </c>
      <c r="H1642" t="s">
        <v>30</v>
      </c>
      <c r="I1642">
        <v>1</v>
      </c>
      <c r="J1642" t="s">
        <v>30</v>
      </c>
    </row>
    <row r="1643" spans="1:10" x14ac:dyDescent="0.25">
      <c r="A1643" t="s">
        <v>5328</v>
      </c>
      <c r="B1643">
        <v>28.93</v>
      </c>
      <c r="C1643" t="str">
        <f t="shared" si="50"/>
        <v>Over Weight</v>
      </c>
      <c r="D1643">
        <v>4.87</v>
      </c>
      <c r="E1643" t="str">
        <f t="shared" si="51"/>
        <v>Normal</v>
      </c>
      <c r="F1643" t="s">
        <v>30</v>
      </c>
      <c r="G1643" t="s">
        <v>30</v>
      </c>
      <c r="H1643" t="s">
        <v>30</v>
      </c>
      <c r="I1643">
        <v>1</v>
      </c>
      <c r="J1643" t="s">
        <v>30</v>
      </c>
    </row>
    <row r="1644" spans="1:10" x14ac:dyDescent="0.25">
      <c r="A1644" t="s">
        <v>5329</v>
      </c>
      <c r="B1644">
        <v>38.9</v>
      </c>
      <c r="C1644" t="str">
        <f t="shared" si="50"/>
        <v>Obesity</v>
      </c>
      <c r="D1644">
        <v>4.28</v>
      </c>
      <c r="E1644" t="str">
        <f t="shared" si="51"/>
        <v>Normal</v>
      </c>
      <c r="F1644" t="s">
        <v>30</v>
      </c>
      <c r="G1644" t="s">
        <v>30</v>
      </c>
      <c r="H1644" t="s">
        <v>30</v>
      </c>
      <c r="I1644">
        <v>0</v>
      </c>
      <c r="J1644" t="s">
        <v>30</v>
      </c>
    </row>
    <row r="1645" spans="1:10" x14ac:dyDescent="0.25">
      <c r="A1645" t="s">
        <v>5330</v>
      </c>
      <c r="B1645">
        <v>26.9</v>
      </c>
      <c r="C1645" t="str">
        <f t="shared" si="50"/>
        <v>Over Weight</v>
      </c>
      <c r="D1645">
        <v>4.07</v>
      </c>
      <c r="E1645" t="str">
        <f t="shared" si="51"/>
        <v>Normal</v>
      </c>
      <c r="F1645" t="s">
        <v>30</v>
      </c>
      <c r="G1645" t="s">
        <v>30</v>
      </c>
      <c r="H1645" t="s">
        <v>30</v>
      </c>
      <c r="I1645">
        <v>0</v>
      </c>
      <c r="J1645" t="s">
        <v>30</v>
      </c>
    </row>
    <row r="1646" spans="1:10" x14ac:dyDescent="0.25">
      <c r="A1646" t="s">
        <v>5331</v>
      </c>
      <c r="B1646">
        <v>24.86</v>
      </c>
      <c r="C1646" t="str">
        <f t="shared" si="50"/>
        <v>Health Weight</v>
      </c>
      <c r="D1646">
        <v>6.23</v>
      </c>
      <c r="E1646" t="str">
        <f t="shared" si="51"/>
        <v>Prediabetes</v>
      </c>
      <c r="F1646" t="s">
        <v>30</v>
      </c>
      <c r="G1646" t="s">
        <v>30</v>
      </c>
      <c r="H1646" t="s">
        <v>30</v>
      </c>
      <c r="I1646">
        <v>0</v>
      </c>
      <c r="J1646" t="s">
        <v>30</v>
      </c>
    </row>
    <row r="1647" spans="1:10" x14ac:dyDescent="0.25">
      <c r="A1647" t="s">
        <v>5332</v>
      </c>
      <c r="B1647">
        <v>39.14</v>
      </c>
      <c r="C1647" t="str">
        <f t="shared" si="50"/>
        <v>Obesity</v>
      </c>
      <c r="D1647">
        <v>6.24</v>
      </c>
      <c r="E1647" t="str">
        <f t="shared" si="51"/>
        <v>Prediabetes</v>
      </c>
      <c r="F1647" t="s">
        <v>30</v>
      </c>
      <c r="G1647" t="s">
        <v>31</v>
      </c>
      <c r="H1647" t="s">
        <v>30</v>
      </c>
      <c r="I1647">
        <v>1</v>
      </c>
      <c r="J1647" t="s">
        <v>30</v>
      </c>
    </row>
    <row r="1648" spans="1:10" x14ac:dyDescent="0.25">
      <c r="A1648" t="s">
        <v>5333</v>
      </c>
      <c r="B1648">
        <v>39.799999999999997</v>
      </c>
      <c r="C1648" t="str">
        <f t="shared" si="50"/>
        <v>Obesity</v>
      </c>
      <c r="D1648">
        <v>6.17</v>
      </c>
      <c r="E1648" t="str">
        <f t="shared" si="51"/>
        <v>Prediabetes</v>
      </c>
      <c r="F1648" t="s">
        <v>30</v>
      </c>
      <c r="G1648" t="s">
        <v>30</v>
      </c>
      <c r="H1648" t="s">
        <v>31</v>
      </c>
      <c r="I1648">
        <v>1</v>
      </c>
      <c r="J1648" t="s">
        <v>30</v>
      </c>
    </row>
    <row r="1649" spans="1:10" x14ac:dyDescent="0.25">
      <c r="A1649" t="s">
        <v>5334</v>
      </c>
      <c r="B1649">
        <v>34.32</v>
      </c>
      <c r="C1649" t="str">
        <f t="shared" si="50"/>
        <v>Obesity</v>
      </c>
      <c r="D1649">
        <v>5.16</v>
      </c>
      <c r="E1649" t="str">
        <f t="shared" si="51"/>
        <v>Normal</v>
      </c>
      <c r="F1649" t="s">
        <v>30</v>
      </c>
      <c r="G1649" t="s">
        <v>30</v>
      </c>
      <c r="H1649" t="s">
        <v>30</v>
      </c>
      <c r="I1649">
        <v>1</v>
      </c>
      <c r="J1649" t="s">
        <v>30</v>
      </c>
    </row>
    <row r="1650" spans="1:10" x14ac:dyDescent="0.25">
      <c r="A1650" t="s">
        <v>5335</v>
      </c>
      <c r="B1650">
        <v>32.51</v>
      </c>
      <c r="C1650" t="str">
        <f t="shared" si="50"/>
        <v>Obesity</v>
      </c>
      <c r="D1650">
        <v>4.3</v>
      </c>
      <c r="E1650" t="str">
        <f t="shared" si="51"/>
        <v>Normal</v>
      </c>
      <c r="F1650" t="s">
        <v>30</v>
      </c>
      <c r="G1650" t="s">
        <v>30</v>
      </c>
      <c r="H1650" t="s">
        <v>30</v>
      </c>
      <c r="I1650">
        <v>0</v>
      </c>
      <c r="J1650" t="s">
        <v>30</v>
      </c>
    </row>
    <row r="1651" spans="1:10" x14ac:dyDescent="0.25">
      <c r="A1651" t="s">
        <v>5336</v>
      </c>
      <c r="B1651">
        <v>30.71</v>
      </c>
      <c r="C1651" t="str">
        <f t="shared" si="50"/>
        <v>Obesity</v>
      </c>
      <c r="D1651">
        <v>6.14</v>
      </c>
      <c r="E1651" t="str">
        <f t="shared" si="51"/>
        <v>Prediabetes</v>
      </c>
      <c r="F1651" t="s">
        <v>30</v>
      </c>
      <c r="G1651" t="s">
        <v>30</v>
      </c>
      <c r="H1651" t="s">
        <v>31</v>
      </c>
      <c r="I1651">
        <v>1</v>
      </c>
      <c r="J1651" t="s">
        <v>30</v>
      </c>
    </row>
    <row r="1652" spans="1:10" x14ac:dyDescent="0.25">
      <c r="A1652" t="s">
        <v>5337</v>
      </c>
      <c r="B1652">
        <v>28.9</v>
      </c>
      <c r="C1652" t="str">
        <f t="shared" si="50"/>
        <v>Over Weight</v>
      </c>
      <c r="D1652">
        <v>5.36</v>
      </c>
      <c r="E1652" t="str">
        <f t="shared" si="51"/>
        <v>Normal</v>
      </c>
      <c r="F1652" t="s">
        <v>30</v>
      </c>
      <c r="G1652" t="s">
        <v>30</v>
      </c>
      <c r="H1652" t="s">
        <v>30</v>
      </c>
      <c r="I1652">
        <v>1</v>
      </c>
      <c r="J1652" t="s">
        <v>30</v>
      </c>
    </row>
    <row r="1653" spans="1:10" x14ac:dyDescent="0.25">
      <c r="A1653" t="s">
        <v>5338</v>
      </c>
      <c r="B1653">
        <v>36.19</v>
      </c>
      <c r="C1653" t="str">
        <f t="shared" si="50"/>
        <v>Obesity</v>
      </c>
      <c r="D1653">
        <v>4.3</v>
      </c>
      <c r="E1653" t="str">
        <f t="shared" si="51"/>
        <v>Normal</v>
      </c>
      <c r="F1653" t="s">
        <v>30</v>
      </c>
      <c r="G1653" t="s">
        <v>30</v>
      </c>
      <c r="H1653" t="s">
        <v>30</v>
      </c>
      <c r="I1653">
        <v>0</v>
      </c>
      <c r="J1653" t="s">
        <v>30</v>
      </c>
    </row>
    <row r="1654" spans="1:10" x14ac:dyDescent="0.25">
      <c r="A1654" t="s">
        <v>5339</v>
      </c>
      <c r="B1654">
        <v>29.6</v>
      </c>
      <c r="C1654" t="str">
        <f t="shared" si="50"/>
        <v>Over Weight</v>
      </c>
      <c r="D1654">
        <v>4.09</v>
      </c>
      <c r="E1654" t="str">
        <f t="shared" si="51"/>
        <v>Normal</v>
      </c>
      <c r="F1654" t="s">
        <v>30</v>
      </c>
      <c r="G1654" t="s">
        <v>30</v>
      </c>
      <c r="H1654" t="s">
        <v>30</v>
      </c>
      <c r="I1654">
        <v>0</v>
      </c>
      <c r="J1654" t="s">
        <v>30</v>
      </c>
    </row>
    <row r="1655" spans="1:10" x14ac:dyDescent="0.25">
      <c r="A1655" t="s">
        <v>5340</v>
      </c>
      <c r="B1655">
        <v>30.95</v>
      </c>
      <c r="C1655" t="str">
        <f t="shared" si="50"/>
        <v>Obesity</v>
      </c>
      <c r="D1655">
        <v>6.27</v>
      </c>
      <c r="E1655" t="str">
        <f t="shared" si="51"/>
        <v>Prediabetes</v>
      </c>
      <c r="F1655" t="s">
        <v>30</v>
      </c>
      <c r="G1655" t="s">
        <v>30</v>
      </c>
      <c r="H1655" t="s">
        <v>31</v>
      </c>
      <c r="I1655">
        <v>1</v>
      </c>
      <c r="J1655" t="s">
        <v>30</v>
      </c>
    </row>
    <row r="1656" spans="1:10" x14ac:dyDescent="0.25">
      <c r="A1656" t="s">
        <v>5341</v>
      </c>
      <c r="B1656">
        <v>19.95</v>
      </c>
      <c r="C1656" t="str">
        <f t="shared" si="50"/>
        <v>Health Weight</v>
      </c>
      <c r="D1656">
        <v>5.39</v>
      </c>
      <c r="E1656" t="str">
        <f t="shared" si="51"/>
        <v>Normal</v>
      </c>
      <c r="F1656" t="s">
        <v>30</v>
      </c>
      <c r="G1656" t="s">
        <v>30</v>
      </c>
      <c r="H1656" t="s">
        <v>30</v>
      </c>
      <c r="I1656">
        <v>1</v>
      </c>
      <c r="J1656" t="s">
        <v>30</v>
      </c>
    </row>
    <row r="1657" spans="1:10" x14ac:dyDescent="0.25">
      <c r="A1657" t="s">
        <v>5342</v>
      </c>
      <c r="B1657">
        <v>23.65</v>
      </c>
      <c r="C1657" t="str">
        <f t="shared" si="50"/>
        <v>Health Weight</v>
      </c>
      <c r="D1657">
        <v>5.75</v>
      </c>
      <c r="E1657" t="str">
        <f t="shared" si="51"/>
        <v>Prediabetes</v>
      </c>
      <c r="F1657" t="s">
        <v>31</v>
      </c>
      <c r="G1657" t="s">
        <v>30</v>
      </c>
      <c r="H1657" t="s">
        <v>30</v>
      </c>
      <c r="I1657">
        <v>0</v>
      </c>
      <c r="J1657" t="s">
        <v>30</v>
      </c>
    </row>
    <row r="1658" spans="1:10" x14ac:dyDescent="0.25">
      <c r="A1658" t="s">
        <v>5343</v>
      </c>
      <c r="B1658">
        <v>43.34</v>
      </c>
      <c r="C1658" t="str">
        <f t="shared" si="50"/>
        <v>Obesity</v>
      </c>
      <c r="D1658">
        <v>4.91</v>
      </c>
      <c r="E1658" t="str">
        <f t="shared" si="51"/>
        <v>Normal</v>
      </c>
      <c r="F1658" t="s">
        <v>30</v>
      </c>
      <c r="G1658" t="s">
        <v>30</v>
      </c>
      <c r="H1658" t="s">
        <v>30</v>
      </c>
      <c r="I1658">
        <v>1</v>
      </c>
      <c r="J1658" t="s">
        <v>30</v>
      </c>
    </row>
    <row r="1659" spans="1:10" x14ac:dyDescent="0.25">
      <c r="A1659" t="s">
        <v>5344</v>
      </c>
      <c r="B1659">
        <v>31.98</v>
      </c>
      <c r="C1659" t="str">
        <f t="shared" si="50"/>
        <v>Obesity</v>
      </c>
      <c r="D1659">
        <v>4.46</v>
      </c>
      <c r="E1659" t="str">
        <f t="shared" si="51"/>
        <v>Normal</v>
      </c>
      <c r="F1659" t="s">
        <v>31</v>
      </c>
      <c r="G1659" t="s">
        <v>30</v>
      </c>
      <c r="H1659" t="s">
        <v>30</v>
      </c>
      <c r="I1659">
        <v>1</v>
      </c>
      <c r="J1659" t="s">
        <v>30</v>
      </c>
    </row>
    <row r="1660" spans="1:10" x14ac:dyDescent="0.25">
      <c r="A1660" t="s">
        <v>5345</v>
      </c>
      <c r="B1660">
        <v>35.86</v>
      </c>
      <c r="C1660" t="str">
        <f t="shared" si="50"/>
        <v>Obesity</v>
      </c>
      <c r="D1660">
        <v>6.22</v>
      </c>
      <c r="E1660" t="str">
        <f t="shared" si="51"/>
        <v>Prediabetes</v>
      </c>
      <c r="F1660" t="s">
        <v>30</v>
      </c>
      <c r="G1660" t="s">
        <v>30</v>
      </c>
      <c r="H1660" t="s">
        <v>30</v>
      </c>
      <c r="I1660">
        <v>1</v>
      </c>
      <c r="J1660" t="s">
        <v>30</v>
      </c>
    </row>
    <row r="1661" spans="1:10" x14ac:dyDescent="0.25">
      <c r="A1661" t="s">
        <v>5346</v>
      </c>
      <c r="B1661">
        <v>15.2</v>
      </c>
      <c r="C1661" t="str">
        <f t="shared" si="50"/>
        <v>Under Weight</v>
      </c>
      <c r="D1661">
        <v>8.82</v>
      </c>
      <c r="E1661" t="str">
        <f t="shared" si="51"/>
        <v>Diabetes</v>
      </c>
      <c r="F1661" t="s">
        <v>30</v>
      </c>
      <c r="G1661" t="s">
        <v>30</v>
      </c>
      <c r="H1661" t="s">
        <v>30</v>
      </c>
      <c r="I1661">
        <v>0</v>
      </c>
      <c r="J1661" t="s">
        <v>30</v>
      </c>
    </row>
    <row r="1662" spans="1:10" x14ac:dyDescent="0.25">
      <c r="A1662" t="s">
        <v>5347</v>
      </c>
      <c r="B1662">
        <v>37.200000000000003</v>
      </c>
      <c r="C1662" t="str">
        <f t="shared" si="50"/>
        <v>Obesity</v>
      </c>
      <c r="D1662">
        <v>10.14</v>
      </c>
      <c r="E1662" t="str">
        <f t="shared" si="51"/>
        <v>Diabetes</v>
      </c>
      <c r="F1662" t="s">
        <v>30</v>
      </c>
      <c r="G1662" t="s">
        <v>30</v>
      </c>
      <c r="H1662" t="s">
        <v>30</v>
      </c>
      <c r="I1662">
        <v>0</v>
      </c>
      <c r="J1662" t="s">
        <v>30</v>
      </c>
    </row>
    <row r="1663" spans="1:10" x14ac:dyDescent="0.25">
      <c r="A1663" t="s">
        <v>5348</v>
      </c>
      <c r="B1663">
        <v>17.91</v>
      </c>
      <c r="C1663" t="str">
        <f t="shared" si="50"/>
        <v>Under Weight</v>
      </c>
      <c r="D1663">
        <v>4.66</v>
      </c>
      <c r="E1663" t="str">
        <f t="shared" si="51"/>
        <v>Normal</v>
      </c>
      <c r="F1663" t="s">
        <v>30</v>
      </c>
      <c r="G1663" t="s">
        <v>30</v>
      </c>
      <c r="H1663" t="s">
        <v>30</v>
      </c>
      <c r="I1663">
        <v>2</v>
      </c>
      <c r="J1663" t="s">
        <v>30</v>
      </c>
    </row>
    <row r="1664" spans="1:10" x14ac:dyDescent="0.25">
      <c r="A1664" t="s">
        <v>5349</v>
      </c>
      <c r="B1664">
        <v>20.76</v>
      </c>
      <c r="C1664" t="str">
        <f t="shared" si="50"/>
        <v>Health Weight</v>
      </c>
      <c r="D1664">
        <v>6.26</v>
      </c>
      <c r="E1664" t="str">
        <f t="shared" si="51"/>
        <v>Prediabetes</v>
      </c>
      <c r="F1664" t="s">
        <v>30</v>
      </c>
      <c r="G1664" t="s">
        <v>30</v>
      </c>
      <c r="H1664" t="s">
        <v>30</v>
      </c>
      <c r="I1664">
        <v>0</v>
      </c>
      <c r="J1664" t="s">
        <v>30</v>
      </c>
    </row>
    <row r="1665" spans="1:10" x14ac:dyDescent="0.25">
      <c r="A1665" t="s">
        <v>5350</v>
      </c>
      <c r="B1665">
        <v>38.99</v>
      </c>
      <c r="C1665" t="str">
        <f t="shared" si="50"/>
        <v>Obesity</v>
      </c>
      <c r="D1665">
        <v>5.21</v>
      </c>
      <c r="E1665" t="str">
        <f t="shared" si="51"/>
        <v>Normal</v>
      </c>
      <c r="F1665" t="s">
        <v>30</v>
      </c>
      <c r="G1665" t="s">
        <v>31</v>
      </c>
      <c r="H1665" t="s">
        <v>30</v>
      </c>
      <c r="I1665">
        <v>1</v>
      </c>
      <c r="J1665" t="s">
        <v>30</v>
      </c>
    </row>
    <row r="1666" spans="1:10" x14ac:dyDescent="0.25">
      <c r="A1666" t="s">
        <v>5351</v>
      </c>
      <c r="B1666">
        <v>42.655000000000001</v>
      </c>
      <c r="C1666" t="str">
        <f t="shared" ref="C1666:C1729" si="52">IF(B1666&lt;18.5, "Under Weight",IF(B1666&lt;24.9, "Health Weight", IF(B1666&lt;29.9, "Over Weight", "Obesity")))</f>
        <v>Obesity</v>
      </c>
      <c r="D1666">
        <v>5.94</v>
      </c>
      <c r="E1666" t="str">
        <f t="shared" ref="E1666:E1729" si="53">IF(D1666&lt;5.7,"Normal",IF(D1666&lt;6.4,"Prediabetes","Diabetes"))</f>
        <v>Prediabetes</v>
      </c>
      <c r="F1666" t="s">
        <v>31</v>
      </c>
      <c r="G1666" t="s">
        <v>30</v>
      </c>
      <c r="H1666" t="s">
        <v>31</v>
      </c>
      <c r="I1666">
        <v>1</v>
      </c>
      <c r="J1666" t="s">
        <v>30</v>
      </c>
    </row>
    <row r="1667" spans="1:10" x14ac:dyDescent="0.25">
      <c r="A1667" t="s">
        <v>5352</v>
      </c>
      <c r="B1667">
        <v>30.57</v>
      </c>
      <c r="C1667" t="str">
        <f t="shared" si="52"/>
        <v>Obesity</v>
      </c>
      <c r="D1667">
        <v>5.34</v>
      </c>
      <c r="E1667" t="str">
        <f t="shared" si="53"/>
        <v>Normal</v>
      </c>
      <c r="F1667" t="s">
        <v>30</v>
      </c>
      <c r="G1667" t="s">
        <v>30</v>
      </c>
      <c r="H1667" t="s">
        <v>31</v>
      </c>
      <c r="I1667">
        <v>1</v>
      </c>
      <c r="J1667" t="s">
        <v>30</v>
      </c>
    </row>
    <row r="1668" spans="1:10" x14ac:dyDescent="0.25">
      <c r="A1668" t="s">
        <v>5353</v>
      </c>
      <c r="B1668">
        <v>17.7</v>
      </c>
      <c r="C1668" t="str">
        <f t="shared" si="52"/>
        <v>Under Weight</v>
      </c>
      <c r="D1668">
        <v>6.38</v>
      </c>
      <c r="E1668" t="str">
        <f t="shared" si="53"/>
        <v>Prediabetes</v>
      </c>
      <c r="F1668" t="s">
        <v>30</v>
      </c>
      <c r="G1668" t="s">
        <v>30</v>
      </c>
      <c r="H1668" t="s">
        <v>30</v>
      </c>
      <c r="I1668">
        <v>2</v>
      </c>
      <c r="J1668" t="s">
        <v>30</v>
      </c>
    </row>
    <row r="1669" spans="1:10" x14ac:dyDescent="0.25">
      <c r="A1669" t="s">
        <v>5354</v>
      </c>
      <c r="B1669">
        <v>34.770000000000003</v>
      </c>
      <c r="C1669" t="str">
        <f t="shared" si="52"/>
        <v>Obesity</v>
      </c>
      <c r="D1669">
        <v>4.47</v>
      </c>
      <c r="E1669" t="str">
        <f t="shared" si="53"/>
        <v>Normal</v>
      </c>
      <c r="F1669" t="s">
        <v>30</v>
      </c>
      <c r="G1669" t="s">
        <v>30</v>
      </c>
      <c r="H1669" t="s">
        <v>30</v>
      </c>
      <c r="I1669">
        <v>1</v>
      </c>
      <c r="J1669" t="s">
        <v>30</v>
      </c>
    </row>
    <row r="1670" spans="1:10" x14ac:dyDescent="0.25">
      <c r="A1670" t="s">
        <v>5355</v>
      </c>
      <c r="B1670">
        <v>16.88</v>
      </c>
      <c r="C1670" t="str">
        <f t="shared" si="52"/>
        <v>Under Weight</v>
      </c>
      <c r="D1670">
        <v>9.9600000000000009</v>
      </c>
      <c r="E1670" t="str">
        <f t="shared" si="53"/>
        <v>Diabetes</v>
      </c>
      <c r="F1670" t="s">
        <v>30</v>
      </c>
      <c r="G1670" t="s">
        <v>30</v>
      </c>
      <c r="H1670" t="s">
        <v>30</v>
      </c>
      <c r="I1670">
        <v>0</v>
      </c>
      <c r="J1670" t="s">
        <v>30</v>
      </c>
    </row>
    <row r="1671" spans="1:10" x14ac:dyDescent="0.25">
      <c r="A1671" t="s">
        <v>5356</v>
      </c>
      <c r="B1671">
        <v>40.26</v>
      </c>
      <c r="C1671" t="str">
        <f t="shared" si="52"/>
        <v>Obesity</v>
      </c>
      <c r="D1671">
        <v>9.92</v>
      </c>
      <c r="E1671" t="str">
        <f t="shared" si="53"/>
        <v>Diabetes</v>
      </c>
      <c r="F1671" t="s">
        <v>31</v>
      </c>
      <c r="G1671" t="s">
        <v>30</v>
      </c>
      <c r="H1671" t="s">
        <v>30</v>
      </c>
      <c r="I1671">
        <v>0</v>
      </c>
      <c r="J1671" t="s">
        <v>30</v>
      </c>
    </row>
    <row r="1672" spans="1:10" x14ac:dyDescent="0.25">
      <c r="A1672" t="s">
        <v>5357</v>
      </c>
      <c r="B1672">
        <v>25.6</v>
      </c>
      <c r="C1672" t="str">
        <f t="shared" si="52"/>
        <v>Over Weight</v>
      </c>
      <c r="D1672">
        <v>6.03</v>
      </c>
      <c r="E1672" t="str">
        <f t="shared" si="53"/>
        <v>Prediabetes</v>
      </c>
      <c r="F1672" t="s">
        <v>30</v>
      </c>
      <c r="G1672" t="s">
        <v>30</v>
      </c>
      <c r="H1672" t="s">
        <v>31</v>
      </c>
      <c r="I1672">
        <v>1</v>
      </c>
      <c r="J1672" t="s">
        <v>30</v>
      </c>
    </row>
    <row r="1673" spans="1:10" x14ac:dyDescent="0.25">
      <c r="A1673" t="s">
        <v>5358</v>
      </c>
      <c r="B1673">
        <v>33.549999999999997</v>
      </c>
      <c r="C1673" t="str">
        <f t="shared" si="52"/>
        <v>Obesity</v>
      </c>
      <c r="D1673">
        <v>10.9</v>
      </c>
      <c r="E1673" t="str">
        <f t="shared" si="53"/>
        <v>Diabetes</v>
      </c>
      <c r="F1673" t="s">
        <v>31</v>
      </c>
      <c r="G1673" t="s">
        <v>30</v>
      </c>
      <c r="H1673" t="s">
        <v>30</v>
      </c>
      <c r="I1673">
        <v>0</v>
      </c>
      <c r="J1673" t="s">
        <v>30</v>
      </c>
    </row>
    <row r="1674" spans="1:10" x14ac:dyDescent="0.25">
      <c r="A1674" t="s">
        <v>5359</v>
      </c>
      <c r="B1674">
        <v>16.690000000000001</v>
      </c>
      <c r="C1674" t="str">
        <f t="shared" si="52"/>
        <v>Under Weight</v>
      </c>
      <c r="D1674">
        <v>10.66</v>
      </c>
      <c r="E1674" t="str">
        <f t="shared" si="53"/>
        <v>Diabetes</v>
      </c>
      <c r="F1674" t="s">
        <v>30</v>
      </c>
      <c r="G1674" t="s">
        <v>30</v>
      </c>
      <c r="H1674" t="s">
        <v>30</v>
      </c>
      <c r="I1674">
        <v>0</v>
      </c>
      <c r="J1674" t="s">
        <v>30</v>
      </c>
    </row>
    <row r="1675" spans="1:10" x14ac:dyDescent="0.25">
      <c r="A1675" t="s">
        <v>5360</v>
      </c>
      <c r="B1675">
        <v>19.95</v>
      </c>
      <c r="C1675" t="str">
        <f t="shared" si="52"/>
        <v>Health Weight</v>
      </c>
      <c r="D1675">
        <v>4.05</v>
      </c>
      <c r="E1675" t="str">
        <f t="shared" si="53"/>
        <v>Normal</v>
      </c>
      <c r="F1675" t="s">
        <v>30</v>
      </c>
      <c r="G1675" t="s">
        <v>30</v>
      </c>
      <c r="H1675" t="s">
        <v>30</v>
      </c>
      <c r="I1675">
        <v>1</v>
      </c>
      <c r="J1675" t="s">
        <v>30</v>
      </c>
    </row>
    <row r="1676" spans="1:10" x14ac:dyDescent="0.25">
      <c r="A1676" t="s">
        <v>5361</v>
      </c>
      <c r="B1676">
        <v>17.55</v>
      </c>
      <c r="C1676" t="str">
        <f t="shared" si="52"/>
        <v>Under Weight</v>
      </c>
      <c r="D1676">
        <v>4.2300000000000004</v>
      </c>
      <c r="E1676" t="str">
        <f t="shared" si="53"/>
        <v>Normal</v>
      </c>
      <c r="F1676" t="s">
        <v>30</v>
      </c>
      <c r="G1676" t="s">
        <v>30</v>
      </c>
      <c r="H1676" t="s">
        <v>30</v>
      </c>
      <c r="I1676">
        <v>2</v>
      </c>
      <c r="J1676" t="s">
        <v>30</v>
      </c>
    </row>
    <row r="1677" spans="1:10" x14ac:dyDescent="0.25">
      <c r="A1677" t="s">
        <v>5362</v>
      </c>
      <c r="B1677">
        <v>22.01</v>
      </c>
      <c r="C1677" t="str">
        <f t="shared" si="52"/>
        <v>Health Weight</v>
      </c>
      <c r="D1677">
        <v>5.01</v>
      </c>
      <c r="E1677" t="str">
        <f t="shared" si="53"/>
        <v>Normal</v>
      </c>
      <c r="F1677" t="s">
        <v>30</v>
      </c>
      <c r="G1677" t="s">
        <v>30</v>
      </c>
      <c r="H1677" t="s">
        <v>30</v>
      </c>
      <c r="I1677">
        <v>1</v>
      </c>
      <c r="J1677" t="s">
        <v>30</v>
      </c>
    </row>
    <row r="1678" spans="1:10" x14ac:dyDescent="0.25">
      <c r="A1678" t="s">
        <v>5363</v>
      </c>
      <c r="B1678">
        <v>41.8</v>
      </c>
      <c r="C1678" t="str">
        <f t="shared" si="52"/>
        <v>Obesity</v>
      </c>
      <c r="D1678">
        <v>5.82</v>
      </c>
      <c r="E1678" t="str">
        <f t="shared" si="53"/>
        <v>Prediabetes</v>
      </c>
      <c r="F1678" t="s">
        <v>31</v>
      </c>
      <c r="G1678" t="s">
        <v>30</v>
      </c>
      <c r="H1678" t="s">
        <v>31</v>
      </c>
      <c r="I1678">
        <v>1</v>
      </c>
      <c r="J1678" t="s">
        <v>30</v>
      </c>
    </row>
    <row r="1679" spans="1:10" x14ac:dyDescent="0.25">
      <c r="A1679" t="s">
        <v>5364</v>
      </c>
      <c r="B1679">
        <v>19.170000000000002</v>
      </c>
      <c r="C1679" t="str">
        <f t="shared" si="52"/>
        <v>Health Weight</v>
      </c>
      <c r="D1679">
        <v>7.94</v>
      </c>
      <c r="E1679" t="str">
        <f t="shared" si="53"/>
        <v>Diabetes</v>
      </c>
      <c r="F1679" t="s">
        <v>30</v>
      </c>
      <c r="G1679" t="s">
        <v>30</v>
      </c>
      <c r="H1679" t="s">
        <v>30</v>
      </c>
      <c r="I1679">
        <v>0</v>
      </c>
      <c r="J1679" t="s">
        <v>30</v>
      </c>
    </row>
    <row r="1680" spans="1:10" x14ac:dyDescent="0.25">
      <c r="A1680" t="s">
        <v>5365</v>
      </c>
      <c r="B1680">
        <v>32.799999999999997</v>
      </c>
      <c r="C1680" t="str">
        <f t="shared" si="52"/>
        <v>Obesity</v>
      </c>
      <c r="D1680">
        <v>6.16</v>
      </c>
      <c r="E1680" t="str">
        <f t="shared" si="53"/>
        <v>Prediabetes</v>
      </c>
      <c r="F1680" t="s">
        <v>31</v>
      </c>
      <c r="G1680" t="s">
        <v>30</v>
      </c>
      <c r="H1680" t="s">
        <v>31</v>
      </c>
      <c r="I1680">
        <v>1</v>
      </c>
      <c r="J1680" t="s">
        <v>30</v>
      </c>
    </row>
    <row r="1681" spans="1:10" x14ac:dyDescent="0.25">
      <c r="A1681" t="s">
        <v>5366</v>
      </c>
      <c r="B1681">
        <v>35.814999999999998</v>
      </c>
      <c r="C1681" t="str">
        <f t="shared" si="52"/>
        <v>Obesity</v>
      </c>
      <c r="D1681">
        <v>4.1500000000000004</v>
      </c>
      <c r="E1681" t="str">
        <f t="shared" si="53"/>
        <v>Normal</v>
      </c>
      <c r="F1681" t="s">
        <v>30</v>
      </c>
      <c r="G1681" t="s">
        <v>30</v>
      </c>
      <c r="H1681" t="s">
        <v>30</v>
      </c>
      <c r="I1681">
        <v>1</v>
      </c>
      <c r="J1681" t="s">
        <v>30</v>
      </c>
    </row>
    <row r="1682" spans="1:10" x14ac:dyDescent="0.25">
      <c r="A1682" t="s">
        <v>5367</v>
      </c>
      <c r="B1682">
        <v>24.3</v>
      </c>
      <c r="C1682" t="str">
        <f t="shared" si="52"/>
        <v>Health Weight</v>
      </c>
      <c r="D1682">
        <v>6.23</v>
      </c>
      <c r="E1682" t="str">
        <f t="shared" si="53"/>
        <v>Prediabetes</v>
      </c>
      <c r="F1682" t="s">
        <v>30</v>
      </c>
      <c r="G1682" t="s">
        <v>30</v>
      </c>
      <c r="H1682" t="s">
        <v>30</v>
      </c>
      <c r="I1682">
        <v>0</v>
      </c>
      <c r="J1682" t="s">
        <v>30</v>
      </c>
    </row>
    <row r="1683" spans="1:10" x14ac:dyDescent="0.25">
      <c r="A1683" t="s">
        <v>5368</v>
      </c>
      <c r="B1683">
        <v>19.059999999999999</v>
      </c>
      <c r="C1683" t="str">
        <f t="shared" si="52"/>
        <v>Health Weight</v>
      </c>
      <c r="D1683">
        <v>7.41</v>
      </c>
      <c r="E1683" t="str">
        <f t="shared" si="53"/>
        <v>Diabetes</v>
      </c>
      <c r="F1683" t="s">
        <v>30</v>
      </c>
      <c r="G1683" t="s">
        <v>30</v>
      </c>
      <c r="H1683" t="s">
        <v>30</v>
      </c>
      <c r="I1683">
        <v>0</v>
      </c>
      <c r="J1683" t="s">
        <v>30</v>
      </c>
    </row>
    <row r="1684" spans="1:10" x14ac:dyDescent="0.25">
      <c r="A1684" t="s">
        <v>5369</v>
      </c>
      <c r="B1684">
        <v>33.25</v>
      </c>
      <c r="C1684" t="str">
        <f t="shared" si="52"/>
        <v>Obesity</v>
      </c>
      <c r="D1684">
        <v>5.62</v>
      </c>
      <c r="E1684" t="str">
        <f t="shared" si="53"/>
        <v>Normal</v>
      </c>
      <c r="F1684" t="s">
        <v>31</v>
      </c>
      <c r="G1684" t="s">
        <v>30</v>
      </c>
      <c r="H1684" t="s">
        <v>30</v>
      </c>
      <c r="I1684">
        <v>1</v>
      </c>
      <c r="J1684" t="s">
        <v>30</v>
      </c>
    </row>
    <row r="1685" spans="1:10" x14ac:dyDescent="0.25">
      <c r="A1685" t="s">
        <v>5370</v>
      </c>
      <c r="B1685">
        <v>21.37</v>
      </c>
      <c r="C1685" t="str">
        <f t="shared" si="52"/>
        <v>Health Weight</v>
      </c>
      <c r="D1685">
        <v>4.54</v>
      </c>
      <c r="E1685" t="str">
        <f t="shared" si="53"/>
        <v>Normal</v>
      </c>
      <c r="F1685" t="s">
        <v>31</v>
      </c>
      <c r="G1685" t="s">
        <v>30</v>
      </c>
      <c r="H1685" t="s">
        <v>31</v>
      </c>
      <c r="I1685">
        <v>1</v>
      </c>
      <c r="J1685" t="s">
        <v>30</v>
      </c>
    </row>
    <row r="1686" spans="1:10" x14ac:dyDescent="0.25">
      <c r="A1686" t="s">
        <v>5371</v>
      </c>
      <c r="B1686">
        <v>34.43</v>
      </c>
      <c r="C1686" t="str">
        <f t="shared" si="52"/>
        <v>Obesity</v>
      </c>
      <c r="D1686">
        <v>8.6199999999999992</v>
      </c>
      <c r="E1686" t="str">
        <f t="shared" si="53"/>
        <v>Diabetes</v>
      </c>
      <c r="F1686" t="s">
        <v>31</v>
      </c>
      <c r="G1686" t="s">
        <v>30</v>
      </c>
      <c r="H1686" t="s">
        <v>30</v>
      </c>
      <c r="I1686">
        <v>1</v>
      </c>
      <c r="J1686" t="s">
        <v>30</v>
      </c>
    </row>
    <row r="1687" spans="1:10" x14ac:dyDescent="0.25">
      <c r="A1687" t="s">
        <v>5372</v>
      </c>
      <c r="B1687">
        <v>20.86</v>
      </c>
      <c r="C1687" t="str">
        <f t="shared" si="52"/>
        <v>Health Weight</v>
      </c>
      <c r="D1687">
        <v>4.3600000000000003</v>
      </c>
      <c r="E1687" t="str">
        <f t="shared" si="53"/>
        <v>Normal</v>
      </c>
      <c r="F1687" t="s">
        <v>31</v>
      </c>
      <c r="G1687" t="s">
        <v>30</v>
      </c>
      <c r="H1687" t="s">
        <v>30</v>
      </c>
      <c r="I1687">
        <v>0</v>
      </c>
      <c r="J1687" t="s">
        <v>30</v>
      </c>
    </row>
    <row r="1688" spans="1:10" x14ac:dyDescent="0.25">
      <c r="A1688" t="s">
        <v>5373</v>
      </c>
      <c r="B1688">
        <v>18.34</v>
      </c>
      <c r="C1688" t="str">
        <f t="shared" si="52"/>
        <v>Under Weight</v>
      </c>
      <c r="D1688">
        <v>10.01</v>
      </c>
      <c r="E1688" t="str">
        <f t="shared" si="53"/>
        <v>Diabetes</v>
      </c>
      <c r="F1688" t="s">
        <v>30</v>
      </c>
      <c r="G1688" t="s">
        <v>30</v>
      </c>
      <c r="H1688" t="s">
        <v>30</v>
      </c>
      <c r="I1688">
        <v>0</v>
      </c>
      <c r="J1688" t="s">
        <v>30</v>
      </c>
    </row>
    <row r="1689" spans="1:10" x14ac:dyDescent="0.25">
      <c r="A1689" t="s">
        <v>5374</v>
      </c>
      <c r="B1689">
        <v>34.15</v>
      </c>
      <c r="C1689" t="str">
        <f t="shared" si="52"/>
        <v>Obesity</v>
      </c>
      <c r="D1689">
        <v>5.42</v>
      </c>
      <c r="E1689" t="str">
        <f t="shared" si="53"/>
        <v>Normal</v>
      </c>
      <c r="F1689" t="s">
        <v>30</v>
      </c>
      <c r="G1689" t="s">
        <v>30</v>
      </c>
      <c r="H1689" t="s">
        <v>30</v>
      </c>
      <c r="I1689">
        <v>0</v>
      </c>
      <c r="J1689" t="s">
        <v>30</v>
      </c>
    </row>
    <row r="1690" spans="1:10" x14ac:dyDescent="0.25">
      <c r="A1690" t="s">
        <v>5375</v>
      </c>
      <c r="B1690">
        <v>18.350000000000001</v>
      </c>
      <c r="C1690" t="str">
        <f t="shared" si="52"/>
        <v>Under Weight</v>
      </c>
      <c r="D1690">
        <v>5.12</v>
      </c>
      <c r="E1690" t="str">
        <f t="shared" si="53"/>
        <v>Normal</v>
      </c>
      <c r="F1690" t="s">
        <v>30</v>
      </c>
      <c r="G1690" t="s">
        <v>30</v>
      </c>
      <c r="H1690" t="s">
        <v>30</v>
      </c>
      <c r="I1690">
        <v>0</v>
      </c>
      <c r="J1690" t="s">
        <v>30</v>
      </c>
    </row>
    <row r="1691" spans="1:10" x14ac:dyDescent="0.25">
      <c r="A1691" t="s">
        <v>5376</v>
      </c>
      <c r="B1691">
        <v>22.13</v>
      </c>
      <c r="C1691" t="str">
        <f t="shared" si="52"/>
        <v>Health Weight</v>
      </c>
      <c r="D1691">
        <v>9.1999999999999993</v>
      </c>
      <c r="E1691" t="str">
        <f t="shared" si="53"/>
        <v>Diabetes</v>
      </c>
      <c r="F1691" t="s">
        <v>31</v>
      </c>
      <c r="G1691" t="s">
        <v>30</v>
      </c>
      <c r="H1691" t="s">
        <v>30</v>
      </c>
      <c r="I1691">
        <v>0</v>
      </c>
      <c r="J1691" t="s">
        <v>30</v>
      </c>
    </row>
    <row r="1692" spans="1:10" x14ac:dyDescent="0.25">
      <c r="A1692" t="s">
        <v>5377</v>
      </c>
      <c r="B1692">
        <v>22.51</v>
      </c>
      <c r="C1692" t="str">
        <f t="shared" si="52"/>
        <v>Health Weight</v>
      </c>
      <c r="D1692">
        <v>6.08</v>
      </c>
      <c r="E1692" t="str">
        <f t="shared" si="53"/>
        <v>Prediabetes</v>
      </c>
      <c r="F1692" t="s">
        <v>31</v>
      </c>
      <c r="G1692" t="s">
        <v>30</v>
      </c>
      <c r="H1692" t="s">
        <v>30</v>
      </c>
      <c r="I1692">
        <v>1</v>
      </c>
      <c r="J1692" t="s">
        <v>30</v>
      </c>
    </row>
    <row r="1693" spans="1:10" x14ac:dyDescent="0.25">
      <c r="A1693" t="s">
        <v>5378</v>
      </c>
      <c r="B1693">
        <v>31</v>
      </c>
      <c r="C1693" t="str">
        <f t="shared" si="52"/>
        <v>Obesity</v>
      </c>
      <c r="D1693">
        <v>4.7699999999999996</v>
      </c>
      <c r="E1693" t="str">
        <f t="shared" si="53"/>
        <v>Normal</v>
      </c>
      <c r="F1693" t="s">
        <v>30</v>
      </c>
      <c r="G1693" t="s">
        <v>30</v>
      </c>
      <c r="H1693" t="s">
        <v>30</v>
      </c>
      <c r="I1693">
        <v>1</v>
      </c>
      <c r="J1693" t="s">
        <v>30</v>
      </c>
    </row>
    <row r="1694" spans="1:10" x14ac:dyDescent="0.25">
      <c r="A1694" t="s">
        <v>5379</v>
      </c>
      <c r="B1694">
        <v>28.27</v>
      </c>
      <c r="C1694" t="str">
        <f t="shared" si="52"/>
        <v>Over Weight</v>
      </c>
      <c r="D1694">
        <v>4.62</v>
      </c>
      <c r="E1694" t="str">
        <f t="shared" si="53"/>
        <v>Normal</v>
      </c>
      <c r="F1694" t="s">
        <v>30</v>
      </c>
      <c r="G1694" t="s">
        <v>30</v>
      </c>
      <c r="H1694" t="s">
        <v>30</v>
      </c>
      <c r="I1694">
        <v>1</v>
      </c>
      <c r="J1694" t="s">
        <v>30</v>
      </c>
    </row>
    <row r="1695" spans="1:10" x14ac:dyDescent="0.25">
      <c r="A1695" t="s">
        <v>5380</v>
      </c>
      <c r="B1695">
        <v>29.92</v>
      </c>
      <c r="C1695" t="str">
        <f t="shared" si="52"/>
        <v>Obesity</v>
      </c>
      <c r="D1695">
        <v>9.07</v>
      </c>
      <c r="E1695" t="str">
        <f t="shared" si="53"/>
        <v>Diabetes</v>
      </c>
      <c r="F1695" t="s">
        <v>31</v>
      </c>
      <c r="G1695" t="s">
        <v>30</v>
      </c>
      <c r="H1695" t="s">
        <v>30</v>
      </c>
      <c r="I1695">
        <v>1</v>
      </c>
      <c r="J1695" t="s">
        <v>30</v>
      </c>
    </row>
    <row r="1696" spans="1:10" x14ac:dyDescent="0.25">
      <c r="A1696" t="s">
        <v>5381</v>
      </c>
      <c r="B1696">
        <v>25.9</v>
      </c>
      <c r="C1696" t="str">
        <f t="shared" si="52"/>
        <v>Over Weight</v>
      </c>
      <c r="D1696">
        <v>9.1199999999999992</v>
      </c>
      <c r="E1696" t="str">
        <f t="shared" si="53"/>
        <v>Diabetes</v>
      </c>
      <c r="F1696" t="s">
        <v>31</v>
      </c>
      <c r="G1696" t="s">
        <v>30</v>
      </c>
      <c r="H1696" t="s">
        <v>30</v>
      </c>
      <c r="I1696">
        <v>1</v>
      </c>
      <c r="J1696" t="s">
        <v>30</v>
      </c>
    </row>
    <row r="1697" spans="1:10" x14ac:dyDescent="0.25">
      <c r="A1697" t="s">
        <v>5382</v>
      </c>
      <c r="B1697">
        <v>27.74</v>
      </c>
      <c r="C1697" t="str">
        <f t="shared" si="52"/>
        <v>Over Weight</v>
      </c>
      <c r="D1697">
        <v>7.32</v>
      </c>
      <c r="E1697" t="str">
        <f t="shared" si="53"/>
        <v>Diabetes</v>
      </c>
      <c r="F1697" t="s">
        <v>31</v>
      </c>
      <c r="G1697" t="s">
        <v>30</v>
      </c>
      <c r="H1697" t="s">
        <v>30</v>
      </c>
      <c r="I1697">
        <v>1</v>
      </c>
      <c r="J1697" t="s">
        <v>30</v>
      </c>
    </row>
    <row r="1698" spans="1:10" x14ac:dyDescent="0.25">
      <c r="A1698" t="s">
        <v>5383</v>
      </c>
      <c r="B1698">
        <v>17.260000000000002</v>
      </c>
      <c r="C1698" t="str">
        <f t="shared" si="52"/>
        <v>Under Weight</v>
      </c>
      <c r="D1698">
        <v>11.73</v>
      </c>
      <c r="E1698" t="str">
        <f t="shared" si="53"/>
        <v>Diabetes</v>
      </c>
      <c r="F1698" t="s">
        <v>30</v>
      </c>
      <c r="G1698" t="s">
        <v>30</v>
      </c>
      <c r="H1698" t="s">
        <v>30</v>
      </c>
      <c r="I1698">
        <v>2</v>
      </c>
      <c r="J1698" t="s">
        <v>30</v>
      </c>
    </row>
    <row r="1699" spans="1:10" x14ac:dyDescent="0.25">
      <c r="A1699" t="s">
        <v>5384</v>
      </c>
      <c r="B1699">
        <v>19.855</v>
      </c>
      <c r="C1699" t="str">
        <f t="shared" si="52"/>
        <v>Health Weight</v>
      </c>
      <c r="D1699">
        <v>6.64</v>
      </c>
      <c r="E1699" t="str">
        <f t="shared" si="53"/>
        <v>Diabetes</v>
      </c>
      <c r="F1699" t="s">
        <v>31</v>
      </c>
      <c r="G1699" t="s">
        <v>30</v>
      </c>
      <c r="H1699" t="s">
        <v>30</v>
      </c>
      <c r="I1699">
        <v>1</v>
      </c>
      <c r="J1699" t="s">
        <v>30</v>
      </c>
    </row>
    <row r="1700" spans="1:10" x14ac:dyDescent="0.25">
      <c r="A1700" t="s">
        <v>5385</v>
      </c>
      <c r="B1700">
        <v>41.69</v>
      </c>
      <c r="C1700" t="str">
        <f t="shared" si="52"/>
        <v>Obesity</v>
      </c>
      <c r="D1700">
        <v>5.78</v>
      </c>
      <c r="E1700" t="str">
        <f t="shared" si="53"/>
        <v>Prediabetes</v>
      </c>
      <c r="F1700" t="s">
        <v>30</v>
      </c>
      <c r="G1700" t="s">
        <v>30</v>
      </c>
      <c r="H1700" t="s">
        <v>30</v>
      </c>
      <c r="I1700">
        <v>0</v>
      </c>
      <c r="J1700" t="s">
        <v>30</v>
      </c>
    </row>
    <row r="1701" spans="1:10" x14ac:dyDescent="0.25">
      <c r="A1701" t="s">
        <v>5386</v>
      </c>
      <c r="B1701">
        <v>16.12</v>
      </c>
      <c r="C1701" t="str">
        <f t="shared" si="52"/>
        <v>Under Weight</v>
      </c>
      <c r="D1701">
        <v>10.45</v>
      </c>
      <c r="E1701" t="str">
        <f t="shared" si="53"/>
        <v>Diabetes</v>
      </c>
      <c r="F1701" t="s">
        <v>30</v>
      </c>
      <c r="G1701" t="s">
        <v>30</v>
      </c>
      <c r="H1701" t="s">
        <v>30</v>
      </c>
      <c r="I1701">
        <v>0</v>
      </c>
      <c r="J1701" t="s">
        <v>30</v>
      </c>
    </row>
    <row r="1702" spans="1:10" x14ac:dyDescent="0.25">
      <c r="A1702" t="s">
        <v>5387</v>
      </c>
      <c r="B1702">
        <v>37.43</v>
      </c>
      <c r="C1702" t="str">
        <f t="shared" si="52"/>
        <v>Obesity</v>
      </c>
      <c r="D1702">
        <v>4.5199999999999996</v>
      </c>
      <c r="E1702" t="str">
        <f t="shared" si="53"/>
        <v>Normal</v>
      </c>
      <c r="F1702" t="s">
        <v>30</v>
      </c>
      <c r="G1702" t="s">
        <v>30</v>
      </c>
      <c r="H1702" t="s">
        <v>30</v>
      </c>
      <c r="I1702">
        <v>1</v>
      </c>
      <c r="J1702" t="s">
        <v>30</v>
      </c>
    </row>
    <row r="1703" spans="1:10" x14ac:dyDescent="0.25">
      <c r="A1703" t="s">
        <v>5388</v>
      </c>
      <c r="B1703">
        <v>31.065000000000001</v>
      </c>
      <c r="C1703" t="str">
        <f t="shared" si="52"/>
        <v>Obesity</v>
      </c>
      <c r="D1703">
        <v>5.71</v>
      </c>
      <c r="E1703" t="str">
        <f t="shared" si="53"/>
        <v>Prediabetes</v>
      </c>
      <c r="F1703" t="s">
        <v>30</v>
      </c>
      <c r="G1703" t="s">
        <v>30</v>
      </c>
      <c r="H1703" t="s">
        <v>30</v>
      </c>
      <c r="I1703">
        <v>0</v>
      </c>
      <c r="J1703" t="s">
        <v>30</v>
      </c>
    </row>
    <row r="1704" spans="1:10" x14ac:dyDescent="0.25">
      <c r="A1704" t="s">
        <v>5389</v>
      </c>
      <c r="B1704">
        <v>25.08</v>
      </c>
      <c r="C1704" t="str">
        <f t="shared" si="52"/>
        <v>Over Weight</v>
      </c>
      <c r="D1704">
        <v>4.7699999999999996</v>
      </c>
      <c r="E1704" t="str">
        <f t="shared" si="53"/>
        <v>Normal</v>
      </c>
      <c r="F1704" t="s">
        <v>30</v>
      </c>
      <c r="G1704" t="s">
        <v>30</v>
      </c>
      <c r="H1704" t="s">
        <v>30</v>
      </c>
      <c r="I1704">
        <v>0</v>
      </c>
      <c r="J1704" t="s">
        <v>30</v>
      </c>
    </row>
    <row r="1705" spans="1:10" x14ac:dyDescent="0.25">
      <c r="A1705" t="s">
        <v>5390</v>
      </c>
      <c r="B1705">
        <v>15.2</v>
      </c>
      <c r="C1705" t="str">
        <f t="shared" si="52"/>
        <v>Under Weight</v>
      </c>
      <c r="D1705">
        <v>7.81</v>
      </c>
      <c r="E1705" t="str">
        <f t="shared" si="53"/>
        <v>Diabetes</v>
      </c>
      <c r="F1705" t="s">
        <v>31</v>
      </c>
      <c r="G1705" t="s">
        <v>30</v>
      </c>
      <c r="H1705" t="s">
        <v>30</v>
      </c>
      <c r="I1705">
        <v>1</v>
      </c>
      <c r="J1705" t="s">
        <v>30</v>
      </c>
    </row>
    <row r="1706" spans="1:10" x14ac:dyDescent="0.25">
      <c r="A1706" t="s">
        <v>5391</v>
      </c>
      <c r="B1706">
        <v>22.34</v>
      </c>
      <c r="C1706" t="str">
        <f t="shared" si="52"/>
        <v>Health Weight</v>
      </c>
      <c r="D1706">
        <v>5.19</v>
      </c>
      <c r="E1706" t="str">
        <f t="shared" si="53"/>
        <v>Normal</v>
      </c>
      <c r="F1706" t="s">
        <v>31</v>
      </c>
      <c r="G1706" t="s">
        <v>30</v>
      </c>
      <c r="H1706" t="s">
        <v>30</v>
      </c>
      <c r="I1706">
        <v>0</v>
      </c>
      <c r="J1706" t="s">
        <v>30</v>
      </c>
    </row>
    <row r="1707" spans="1:10" x14ac:dyDescent="0.25">
      <c r="A1707" t="s">
        <v>5392</v>
      </c>
      <c r="B1707">
        <v>40.15</v>
      </c>
      <c r="C1707" t="str">
        <f t="shared" si="52"/>
        <v>Obesity</v>
      </c>
      <c r="D1707">
        <v>5.93</v>
      </c>
      <c r="E1707" t="str">
        <f t="shared" si="53"/>
        <v>Prediabetes</v>
      </c>
      <c r="F1707" t="s">
        <v>30</v>
      </c>
      <c r="G1707" t="s">
        <v>30</v>
      </c>
      <c r="H1707" t="s">
        <v>30</v>
      </c>
      <c r="I1707">
        <v>1</v>
      </c>
      <c r="J1707" t="s">
        <v>30</v>
      </c>
    </row>
    <row r="1708" spans="1:10" x14ac:dyDescent="0.25">
      <c r="A1708" t="s">
        <v>5393</v>
      </c>
      <c r="B1708">
        <v>37.729999999999997</v>
      </c>
      <c r="C1708" t="str">
        <f t="shared" si="52"/>
        <v>Obesity</v>
      </c>
      <c r="D1708">
        <v>6.29</v>
      </c>
      <c r="E1708" t="str">
        <f t="shared" si="53"/>
        <v>Prediabetes</v>
      </c>
      <c r="F1708" t="s">
        <v>30</v>
      </c>
      <c r="G1708" t="s">
        <v>30</v>
      </c>
      <c r="H1708" t="s">
        <v>30</v>
      </c>
      <c r="I1708">
        <v>1</v>
      </c>
      <c r="J1708" t="s">
        <v>30</v>
      </c>
    </row>
    <row r="1709" spans="1:10" x14ac:dyDescent="0.25">
      <c r="A1709" t="s">
        <v>5394</v>
      </c>
      <c r="B1709">
        <v>25.35</v>
      </c>
      <c r="C1709" t="str">
        <f t="shared" si="52"/>
        <v>Over Weight</v>
      </c>
      <c r="D1709">
        <v>4.9000000000000004</v>
      </c>
      <c r="E1709" t="str">
        <f t="shared" si="53"/>
        <v>Normal</v>
      </c>
      <c r="F1709" t="s">
        <v>30</v>
      </c>
      <c r="G1709" t="s">
        <v>30</v>
      </c>
      <c r="H1709" t="s">
        <v>30</v>
      </c>
      <c r="I1709">
        <v>0</v>
      </c>
      <c r="J1709" t="s">
        <v>30</v>
      </c>
    </row>
    <row r="1710" spans="1:10" x14ac:dyDescent="0.25">
      <c r="A1710" t="s">
        <v>5395</v>
      </c>
      <c r="B1710">
        <v>26.41</v>
      </c>
      <c r="C1710" t="str">
        <f t="shared" si="52"/>
        <v>Over Weight</v>
      </c>
      <c r="D1710">
        <v>5.07</v>
      </c>
      <c r="E1710" t="str">
        <f t="shared" si="53"/>
        <v>Normal</v>
      </c>
      <c r="F1710" t="s">
        <v>31</v>
      </c>
      <c r="G1710" t="s">
        <v>30</v>
      </c>
      <c r="H1710" t="s">
        <v>30</v>
      </c>
      <c r="I1710">
        <v>1</v>
      </c>
      <c r="J1710" t="s">
        <v>30</v>
      </c>
    </row>
    <row r="1711" spans="1:10" x14ac:dyDescent="0.25">
      <c r="A1711" t="s">
        <v>5396</v>
      </c>
      <c r="B1711">
        <v>27.6</v>
      </c>
      <c r="C1711" t="str">
        <f t="shared" si="52"/>
        <v>Over Weight</v>
      </c>
      <c r="D1711">
        <v>5.33</v>
      </c>
      <c r="E1711" t="str">
        <f t="shared" si="53"/>
        <v>Normal</v>
      </c>
      <c r="F1711" t="s">
        <v>30</v>
      </c>
      <c r="G1711" t="s">
        <v>30</v>
      </c>
      <c r="H1711" t="s">
        <v>30</v>
      </c>
      <c r="I1711">
        <v>1</v>
      </c>
      <c r="J1711" t="s">
        <v>30</v>
      </c>
    </row>
    <row r="1712" spans="1:10" x14ac:dyDescent="0.25">
      <c r="A1712" t="s">
        <v>5397</v>
      </c>
      <c r="B1712">
        <v>33.82</v>
      </c>
      <c r="C1712" t="str">
        <f t="shared" si="52"/>
        <v>Obesity</v>
      </c>
      <c r="D1712">
        <v>8.93</v>
      </c>
      <c r="E1712" t="str">
        <f t="shared" si="53"/>
        <v>Diabetes</v>
      </c>
      <c r="F1712" t="s">
        <v>31</v>
      </c>
      <c r="G1712" t="s">
        <v>30</v>
      </c>
      <c r="H1712" t="s">
        <v>30</v>
      </c>
      <c r="I1712">
        <v>1</v>
      </c>
      <c r="J1712" t="s">
        <v>30</v>
      </c>
    </row>
    <row r="1713" spans="1:10" x14ac:dyDescent="0.25">
      <c r="A1713" t="s">
        <v>5398</v>
      </c>
      <c r="B1713">
        <v>32.9</v>
      </c>
      <c r="C1713" t="str">
        <f t="shared" si="52"/>
        <v>Obesity</v>
      </c>
      <c r="D1713">
        <v>4.3499999999999996</v>
      </c>
      <c r="E1713" t="str">
        <f t="shared" si="53"/>
        <v>Normal</v>
      </c>
      <c r="F1713" t="s">
        <v>30</v>
      </c>
      <c r="G1713" t="s">
        <v>30</v>
      </c>
      <c r="H1713" t="s">
        <v>30</v>
      </c>
      <c r="I1713">
        <v>0</v>
      </c>
      <c r="J1713" t="s">
        <v>30</v>
      </c>
    </row>
    <row r="1714" spans="1:10" x14ac:dyDescent="0.25">
      <c r="A1714" t="s">
        <v>5399</v>
      </c>
      <c r="B1714">
        <v>30.875</v>
      </c>
      <c r="C1714" t="str">
        <f t="shared" si="52"/>
        <v>Obesity</v>
      </c>
      <c r="D1714">
        <v>9.5399999999999991</v>
      </c>
      <c r="E1714" t="str">
        <f t="shared" si="53"/>
        <v>Diabetes</v>
      </c>
      <c r="F1714" t="s">
        <v>31</v>
      </c>
      <c r="G1714" t="s">
        <v>30</v>
      </c>
      <c r="H1714" t="s">
        <v>30</v>
      </c>
      <c r="I1714">
        <v>1</v>
      </c>
      <c r="J1714" t="s">
        <v>30</v>
      </c>
    </row>
    <row r="1715" spans="1:10" x14ac:dyDescent="0.25">
      <c r="A1715" t="s">
        <v>5400</v>
      </c>
      <c r="B1715">
        <v>32.64</v>
      </c>
      <c r="C1715" t="str">
        <f t="shared" si="52"/>
        <v>Obesity</v>
      </c>
      <c r="D1715">
        <v>5.91</v>
      </c>
      <c r="E1715" t="str">
        <f t="shared" si="53"/>
        <v>Prediabetes</v>
      </c>
      <c r="F1715" t="s">
        <v>30</v>
      </c>
      <c r="G1715" t="s">
        <v>30</v>
      </c>
      <c r="H1715" t="s">
        <v>30</v>
      </c>
      <c r="I1715">
        <v>0</v>
      </c>
      <c r="J1715" t="s">
        <v>30</v>
      </c>
    </row>
    <row r="1716" spans="1:10" x14ac:dyDescent="0.25">
      <c r="A1716" t="s">
        <v>5401</v>
      </c>
      <c r="B1716">
        <v>22.135000000000002</v>
      </c>
      <c r="C1716" t="str">
        <f t="shared" si="52"/>
        <v>Health Weight</v>
      </c>
      <c r="D1716">
        <v>5.0999999999999996</v>
      </c>
      <c r="E1716" t="str">
        <f t="shared" si="53"/>
        <v>Normal</v>
      </c>
      <c r="F1716" t="s">
        <v>30</v>
      </c>
      <c r="G1716" t="s">
        <v>30</v>
      </c>
      <c r="H1716" t="s">
        <v>30</v>
      </c>
      <c r="I1716">
        <v>0</v>
      </c>
      <c r="J1716" t="s">
        <v>30</v>
      </c>
    </row>
    <row r="1717" spans="1:10" x14ac:dyDescent="0.25">
      <c r="A1717" t="s">
        <v>5402</v>
      </c>
      <c r="B1717">
        <v>16.53</v>
      </c>
      <c r="C1717" t="str">
        <f t="shared" si="52"/>
        <v>Under Weight</v>
      </c>
      <c r="D1717">
        <v>5.08</v>
      </c>
      <c r="E1717" t="str">
        <f t="shared" si="53"/>
        <v>Normal</v>
      </c>
      <c r="F1717" t="s">
        <v>30</v>
      </c>
      <c r="G1717" t="s">
        <v>30</v>
      </c>
      <c r="H1717" t="s">
        <v>30</v>
      </c>
      <c r="I1717">
        <v>2</v>
      </c>
      <c r="J1717" t="s">
        <v>30</v>
      </c>
    </row>
    <row r="1718" spans="1:10" x14ac:dyDescent="0.25">
      <c r="A1718" t="s">
        <v>5403</v>
      </c>
      <c r="B1718">
        <v>32.774999999999999</v>
      </c>
      <c r="C1718" t="str">
        <f t="shared" si="52"/>
        <v>Obesity</v>
      </c>
      <c r="D1718">
        <v>4.75</v>
      </c>
      <c r="E1718" t="str">
        <f t="shared" si="53"/>
        <v>Normal</v>
      </c>
      <c r="F1718" t="s">
        <v>30</v>
      </c>
      <c r="G1718" t="s">
        <v>30</v>
      </c>
      <c r="H1718" t="s">
        <v>30</v>
      </c>
      <c r="I1718">
        <v>0</v>
      </c>
      <c r="J1718" t="s">
        <v>30</v>
      </c>
    </row>
    <row r="1719" spans="1:10" x14ac:dyDescent="0.25">
      <c r="A1719" t="s">
        <v>5404</v>
      </c>
      <c r="B1719">
        <v>30.9</v>
      </c>
      <c r="C1719" t="str">
        <f t="shared" si="52"/>
        <v>Obesity</v>
      </c>
      <c r="D1719">
        <v>6.05</v>
      </c>
      <c r="E1719" t="str">
        <f t="shared" si="53"/>
        <v>Prediabetes</v>
      </c>
      <c r="F1719" t="s">
        <v>30</v>
      </c>
      <c r="G1719" t="s">
        <v>30</v>
      </c>
      <c r="H1719" t="s">
        <v>30</v>
      </c>
      <c r="I1719">
        <v>1</v>
      </c>
      <c r="J1719" t="s">
        <v>30</v>
      </c>
    </row>
    <row r="1720" spans="1:10" x14ac:dyDescent="0.25">
      <c r="A1720" t="s">
        <v>5405</v>
      </c>
      <c r="B1720">
        <v>15.58</v>
      </c>
      <c r="C1720" t="str">
        <f t="shared" si="52"/>
        <v>Under Weight</v>
      </c>
      <c r="D1720">
        <v>11.56</v>
      </c>
      <c r="E1720" t="str">
        <f t="shared" si="53"/>
        <v>Diabetes</v>
      </c>
      <c r="F1720" t="s">
        <v>30</v>
      </c>
      <c r="G1720" t="s">
        <v>30</v>
      </c>
      <c r="H1720" t="s">
        <v>30</v>
      </c>
      <c r="I1720">
        <v>0</v>
      </c>
      <c r="J1720" t="s">
        <v>30</v>
      </c>
    </row>
    <row r="1721" spans="1:10" x14ac:dyDescent="0.25">
      <c r="A1721" t="s">
        <v>5406</v>
      </c>
      <c r="B1721">
        <v>26.315000000000001</v>
      </c>
      <c r="C1721" t="str">
        <f t="shared" si="52"/>
        <v>Over Weight</v>
      </c>
      <c r="D1721">
        <v>5.76</v>
      </c>
      <c r="E1721" t="str">
        <f t="shared" si="53"/>
        <v>Prediabetes</v>
      </c>
      <c r="F1721" t="s">
        <v>30</v>
      </c>
      <c r="G1721" t="s">
        <v>30</v>
      </c>
      <c r="H1721" t="s">
        <v>30</v>
      </c>
      <c r="I1721">
        <v>0</v>
      </c>
      <c r="J1721" t="s">
        <v>30</v>
      </c>
    </row>
    <row r="1722" spans="1:10" x14ac:dyDescent="0.25">
      <c r="A1722" t="s">
        <v>5407</v>
      </c>
      <c r="B1722">
        <v>35.61</v>
      </c>
      <c r="C1722" t="str">
        <f t="shared" si="52"/>
        <v>Obesity</v>
      </c>
      <c r="D1722">
        <v>5.65</v>
      </c>
      <c r="E1722" t="str">
        <f t="shared" si="53"/>
        <v>Normal</v>
      </c>
      <c r="F1722" t="s">
        <v>30</v>
      </c>
      <c r="G1722" t="s">
        <v>31</v>
      </c>
      <c r="H1722" t="s">
        <v>30</v>
      </c>
      <c r="I1722">
        <v>1</v>
      </c>
      <c r="J1722" t="s">
        <v>30</v>
      </c>
    </row>
    <row r="1723" spans="1:10" x14ac:dyDescent="0.25">
      <c r="A1723" t="s">
        <v>5408</v>
      </c>
      <c r="B1723">
        <v>37.56</v>
      </c>
      <c r="C1723" t="str">
        <f t="shared" si="52"/>
        <v>Obesity</v>
      </c>
      <c r="D1723">
        <v>5.88</v>
      </c>
      <c r="E1723" t="str">
        <f t="shared" si="53"/>
        <v>Prediabetes</v>
      </c>
      <c r="F1723" t="s">
        <v>30</v>
      </c>
      <c r="G1723" t="s">
        <v>31</v>
      </c>
      <c r="H1723" t="s">
        <v>30</v>
      </c>
      <c r="I1723">
        <v>1</v>
      </c>
      <c r="J1723" t="s">
        <v>30</v>
      </c>
    </row>
    <row r="1724" spans="1:10" x14ac:dyDescent="0.25">
      <c r="A1724" t="s">
        <v>5409</v>
      </c>
      <c r="B1724">
        <v>15.49</v>
      </c>
      <c r="C1724" t="str">
        <f t="shared" si="52"/>
        <v>Under Weight</v>
      </c>
      <c r="D1724">
        <v>9.6</v>
      </c>
      <c r="E1724" t="str">
        <f t="shared" si="53"/>
        <v>Diabetes</v>
      </c>
      <c r="F1724" t="s">
        <v>30</v>
      </c>
      <c r="G1724" t="s">
        <v>30</v>
      </c>
      <c r="H1724" t="s">
        <v>30</v>
      </c>
      <c r="I1724">
        <v>0</v>
      </c>
      <c r="J1724" t="s">
        <v>30</v>
      </c>
    </row>
    <row r="1725" spans="1:10" x14ac:dyDescent="0.25">
      <c r="A1725" t="s">
        <v>5410</v>
      </c>
      <c r="B1725">
        <v>23.48</v>
      </c>
      <c r="C1725" t="str">
        <f t="shared" si="52"/>
        <v>Health Weight</v>
      </c>
      <c r="D1725">
        <v>6.24</v>
      </c>
      <c r="E1725" t="str">
        <f t="shared" si="53"/>
        <v>Prediabetes</v>
      </c>
      <c r="F1725" t="s">
        <v>30</v>
      </c>
      <c r="G1725" t="s">
        <v>30</v>
      </c>
      <c r="H1725" t="s">
        <v>30</v>
      </c>
      <c r="I1725">
        <v>1</v>
      </c>
      <c r="J1725" t="s">
        <v>30</v>
      </c>
    </row>
    <row r="1726" spans="1:10" x14ac:dyDescent="0.25">
      <c r="A1726" t="s">
        <v>5411</v>
      </c>
      <c r="B1726">
        <v>30.02</v>
      </c>
      <c r="C1726" t="str">
        <f t="shared" si="52"/>
        <v>Obesity</v>
      </c>
      <c r="D1726">
        <v>7.63</v>
      </c>
      <c r="E1726" t="str">
        <f t="shared" si="53"/>
        <v>Diabetes</v>
      </c>
      <c r="F1726" t="s">
        <v>31</v>
      </c>
      <c r="G1726" t="s">
        <v>30</v>
      </c>
      <c r="H1726" t="s">
        <v>30</v>
      </c>
      <c r="I1726">
        <v>1</v>
      </c>
      <c r="J1726" t="s">
        <v>30</v>
      </c>
    </row>
    <row r="1727" spans="1:10" x14ac:dyDescent="0.25">
      <c r="A1727" t="s">
        <v>5412</v>
      </c>
      <c r="B1727">
        <v>26.885000000000002</v>
      </c>
      <c r="C1727" t="str">
        <f t="shared" si="52"/>
        <v>Over Weight</v>
      </c>
      <c r="D1727">
        <v>8.66</v>
      </c>
      <c r="E1727" t="str">
        <f t="shared" si="53"/>
        <v>Diabetes</v>
      </c>
      <c r="F1727" t="s">
        <v>31</v>
      </c>
      <c r="G1727" t="s">
        <v>30</v>
      </c>
      <c r="H1727" t="s">
        <v>30</v>
      </c>
      <c r="I1727">
        <v>1</v>
      </c>
      <c r="J1727" t="s">
        <v>30</v>
      </c>
    </row>
    <row r="1728" spans="1:10" x14ac:dyDescent="0.25">
      <c r="A1728" t="s">
        <v>5413</v>
      </c>
      <c r="B1728">
        <v>25.84</v>
      </c>
      <c r="C1728" t="str">
        <f t="shared" si="52"/>
        <v>Over Weight</v>
      </c>
      <c r="D1728">
        <v>8.5500000000000007</v>
      </c>
      <c r="E1728" t="str">
        <f t="shared" si="53"/>
        <v>Diabetes</v>
      </c>
      <c r="F1728" t="s">
        <v>31</v>
      </c>
      <c r="G1728" t="s">
        <v>30</v>
      </c>
      <c r="H1728" t="s">
        <v>30</v>
      </c>
      <c r="I1728">
        <v>1</v>
      </c>
      <c r="J1728" t="s">
        <v>30</v>
      </c>
    </row>
    <row r="1729" spans="1:10" x14ac:dyDescent="0.25">
      <c r="A1729" t="s">
        <v>5414</v>
      </c>
      <c r="B1729">
        <v>27.454999999999998</v>
      </c>
      <c r="C1729" t="str">
        <f t="shared" si="52"/>
        <v>Over Weight</v>
      </c>
      <c r="D1729">
        <v>4.54</v>
      </c>
      <c r="E1729" t="str">
        <f t="shared" si="53"/>
        <v>Normal</v>
      </c>
      <c r="F1729" t="s">
        <v>30</v>
      </c>
      <c r="G1729" t="s">
        <v>30</v>
      </c>
      <c r="H1729" t="s">
        <v>30</v>
      </c>
      <c r="I1729">
        <v>0</v>
      </c>
      <c r="J1729" t="s">
        <v>30</v>
      </c>
    </row>
    <row r="1730" spans="1:10" x14ac:dyDescent="0.25">
      <c r="A1730" t="s">
        <v>5415</v>
      </c>
      <c r="B1730">
        <v>24.605</v>
      </c>
      <c r="C1730" t="str">
        <f t="shared" ref="C1730:C1793" si="54">IF(B1730&lt;18.5, "Under Weight",IF(B1730&lt;24.9, "Health Weight", IF(B1730&lt;29.9, "Over Weight", "Obesity")))</f>
        <v>Health Weight</v>
      </c>
      <c r="D1730">
        <v>5.7</v>
      </c>
      <c r="E1730" t="str">
        <f t="shared" ref="E1730:E1793" si="55">IF(D1730&lt;5.7,"Normal",IF(D1730&lt;6.4,"Prediabetes","Diabetes"))</f>
        <v>Prediabetes</v>
      </c>
      <c r="F1730" t="s">
        <v>30</v>
      </c>
      <c r="G1730" t="s">
        <v>30</v>
      </c>
      <c r="H1730" t="s">
        <v>30</v>
      </c>
      <c r="I1730">
        <v>0</v>
      </c>
      <c r="J1730" t="s">
        <v>30</v>
      </c>
    </row>
    <row r="1731" spans="1:10" x14ac:dyDescent="0.25">
      <c r="A1731" t="s">
        <v>5416</v>
      </c>
      <c r="B1731">
        <v>30.8</v>
      </c>
      <c r="C1731" t="str">
        <f t="shared" si="54"/>
        <v>Obesity</v>
      </c>
      <c r="D1731">
        <v>5.07</v>
      </c>
      <c r="E1731" t="str">
        <f t="shared" si="55"/>
        <v>Normal</v>
      </c>
      <c r="F1731" t="s">
        <v>30</v>
      </c>
      <c r="G1731" t="s">
        <v>30</v>
      </c>
      <c r="H1731" t="s">
        <v>30</v>
      </c>
      <c r="I1731">
        <v>0</v>
      </c>
      <c r="J1731" t="s">
        <v>30</v>
      </c>
    </row>
    <row r="1732" spans="1:10" x14ac:dyDescent="0.25">
      <c r="A1732" t="s">
        <v>5417</v>
      </c>
      <c r="B1732">
        <v>34.799999999999997</v>
      </c>
      <c r="C1732" t="str">
        <f t="shared" si="54"/>
        <v>Obesity</v>
      </c>
      <c r="D1732">
        <v>4.38</v>
      </c>
      <c r="E1732" t="str">
        <f t="shared" si="55"/>
        <v>Normal</v>
      </c>
      <c r="F1732" t="s">
        <v>30</v>
      </c>
      <c r="G1732" t="s">
        <v>30</v>
      </c>
      <c r="H1732" t="s">
        <v>30</v>
      </c>
      <c r="I1732">
        <v>1</v>
      </c>
      <c r="J1732" t="s">
        <v>30</v>
      </c>
    </row>
    <row r="1733" spans="1:10" x14ac:dyDescent="0.25">
      <c r="A1733" t="s">
        <v>5418</v>
      </c>
      <c r="B1733">
        <v>34.21</v>
      </c>
      <c r="C1733" t="str">
        <f t="shared" si="54"/>
        <v>Obesity</v>
      </c>
      <c r="D1733">
        <v>4.54</v>
      </c>
      <c r="E1733" t="str">
        <f t="shared" si="55"/>
        <v>Normal</v>
      </c>
      <c r="F1733" t="s">
        <v>30</v>
      </c>
      <c r="G1733" t="s">
        <v>30</v>
      </c>
      <c r="H1733" t="s">
        <v>30</v>
      </c>
      <c r="I1733">
        <v>1</v>
      </c>
      <c r="J1733" t="s">
        <v>30</v>
      </c>
    </row>
    <row r="1734" spans="1:10" x14ac:dyDescent="0.25">
      <c r="A1734" t="s">
        <v>5419</v>
      </c>
      <c r="B1734">
        <v>31</v>
      </c>
      <c r="C1734" t="str">
        <f t="shared" si="54"/>
        <v>Obesity</v>
      </c>
      <c r="D1734">
        <v>5.38</v>
      </c>
      <c r="E1734" t="str">
        <f t="shared" si="55"/>
        <v>Normal</v>
      </c>
      <c r="F1734" t="s">
        <v>30</v>
      </c>
      <c r="G1734" t="s">
        <v>30</v>
      </c>
      <c r="H1734" t="s">
        <v>30</v>
      </c>
      <c r="I1734">
        <v>1</v>
      </c>
      <c r="J1734" t="s">
        <v>30</v>
      </c>
    </row>
    <row r="1735" spans="1:10" x14ac:dyDescent="0.25">
      <c r="A1735" t="s">
        <v>5420</v>
      </c>
      <c r="B1735">
        <v>26.125</v>
      </c>
      <c r="C1735" t="str">
        <f t="shared" si="54"/>
        <v>Over Weight</v>
      </c>
      <c r="D1735">
        <v>5.55</v>
      </c>
      <c r="E1735" t="str">
        <f t="shared" si="55"/>
        <v>Normal</v>
      </c>
      <c r="F1735" t="s">
        <v>30</v>
      </c>
      <c r="G1735" t="s">
        <v>30</v>
      </c>
      <c r="H1735" t="s">
        <v>30</v>
      </c>
      <c r="I1735">
        <v>1</v>
      </c>
      <c r="J1735" t="s">
        <v>30</v>
      </c>
    </row>
    <row r="1736" spans="1:10" x14ac:dyDescent="0.25">
      <c r="A1736" t="s">
        <v>5421</v>
      </c>
      <c r="B1736">
        <v>30.13</v>
      </c>
      <c r="C1736" t="str">
        <f t="shared" si="54"/>
        <v>Obesity</v>
      </c>
      <c r="D1736">
        <v>4.03</v>
      </c>
      <c r="E1736" t="str">
        <f t="shared" si="55"/>
        <v>Normal</v>
      </c>
      <c r="F1736" t="s">
        <v>31</v>
      </c>
      <c r="G1736" t="s">
        <v>30</v>
      </c>
      <c r="H1736" t="s">
        <v>30</v>
      </c>
      <c r="I1736">
        <v>1</v>
      </c>
      <c r="J1736" t="s">
        <v>30</v>
      </c>
    </row>
    <row r="1737" spans="1:10" x14ac:dyDescent="0.25">
      <c r="A1737" t="s">
        <v>5422</v>
      </c>
      <c r="B1737">
        <v>34.19</v>
      </c>
      <c r="C1737" t="str">
        <f t="shared" si="54"/>
        <v>Obesity</v>
      </c>
      <c r="D1737">
        <v>4.1900000000000004</v>
      </c>
      <c r="E1737" t="str">
        <f t="shared" si="55"/>
        <v>Normal</v>
      </c>
      <c r="F1737" t="s">
        <v>30</v>
      </c>
      <c r="G1737" t="s">
        <v>30</v>
      </c>
      <c r="H1737" t="s">
        <v>30</v>
      </c>
      <c r="I1737">
        <v>0</v>
      </c>
      <c r="J1737" t="s">
        <v>30</v>
      </c>
    </row>
    <row r="1738" spans="1:10" x14ac:dyDescent="0.25">
      <c r="A1738" t="s">
        <v>5423</v>
      </c>
      <c r="B1738">
        <v>22.515000000000001</v>
      </c>
      <c r="C1738" t="str">
        <f t="shared" si="54"/>
        <v>Health Weight</v>
      </c>
      <c r="D1738">
        <v>4.37</v>
      </c>
      <c r="E1738" t="str">
        <f t="shared" si="55"/>
        <v>Normal</v>
      </c>
      <c r="F1738" t="s">
        <v>30</v>
      </c>
      <c r="G1738" t="s">
        <v>30</v>
      </c>
      <c r="H1738" t="s">
        <v>31</v>
      </c>
      <c r="I1738">
        <v>1</v>
      </c>
      <c r="J1738" t="s">
        <v>30</v>
      </c>
    </row>
    <row r="1739" spans="1:10" x14ac:dyDescent="0.25">
      <c r="A1739" t="s">
        <v>5424</v>
      </c>
      <c r="B1739">
        <v>18.239999999999998</v>
      </c>
      <c r="C1739" t="str">
        <f t="shared" si="54"/>
        <v>Under Weight</v>
      </c>
      <c r="D1739">
        <v>5.31</v>
      </c>
      <c r="E1739" t="str">
        <f t="shared" si="55"/>
        <v>Normal</v>
      </c>
      <c r="F1739" t="s">
        <v>31</v>
      </c>
      <c r="G1739" t="s">
        <v>30</v>
      </c>
      <c r="H1739" t="s">
        <v>31</v>
      </c>
      <c r="I1739">
        <v>1</v>
      </c>
      <c r="J1739" t="s">
        <v>30</v>
      </c>
    </row>
    <row r="1740" spans="1:10" x14ac:dyDescent="0.25">
      <c r="A1740" t="s">
        <v>5425</v>
      </c>
      <c r="B1740">
        <v>37.28</v>
      </c>
      <c r="C1740" t="str">
        <f t="shared" si="54"/>
        <v>Obesity</v>
      </c>
      <c r="D1740">
        <v>4.66</v>
      </c>
      <c r="E1740" t="str">
        <f t="shared" si="55"/>
        <v>Normal</v>
      </c>
      <c r="F1740" t="s">
        <v>30</v>
      </c>
      <c r="G1740" t="s">
        <v>31</v>
      </c>
      <c r="H1740" t="s">
        <v>30</v>
      </c>
      <c r="I1740">
        <v>1</v>
      </c>
      <c r="J1740" t="s">
        <v>30</v>
      </c>
    </row>
    <row r="1741" spans="1:10" x14ac:dyDescent="0.25">
      <c r="A1741" t="s">
        <v>5426</v>
      </c>
      <c r="B1741">
        <v>18.2</v>
      </c>
      <c r="C1741" t="str">
        <f t="shared" si="54"/>
        <v>Under Weight</v>
      </c>
      <c r="D1741">
        <v>6.19</v>
      </c>
      <c r="E1741" t="str">
        <f t="shared" si="55"/>
        <v>Prediabetes</v>
      </c>
      <c r="F1741" t="s">
        <v>30</v>
      </c>
      <c r="G1741" t="s">
        <v>30</v>
      </c>
      <c r="H1741" t="s">
        <v>31</v>
      </c>
      <c r="I1741">
        <v>1</v>
      </c>
      <c r="J1741" t="s">
        <v>30</v>
      </c>
    </row>
    <row r="1742" spans="1:10" x14ac:dyDescent="0.25">
      <c r="A1742" t="s">
        <v>5427</v>
      </c>
      <c r="B1742">
        <v>20.53</v>
      </c>
      <c r="C1742" t="str">
        <f t="shared" si="54"/>
        <v>Health Weight</v>
      </c>
      <c r="D1742">
        <v>4.8600000000000003</v>
      </c>
      <c r="E1742" t="str">
        <f t="shared" si="55"/>
        <v>Normal</v>
      </c>
      <c r="F1742" t="s">
        <v>30</v>
      </c>
      <c r="G1742" t="s">
        <v>30</v>
      </c>
      <c r="H1742" t="s">
        <v>30</v>
      </c>
      <c r="I1742">
        <v>1</v>
      </c>
      <c r="J1742" t="s">
        <v>30</v>
      </c>
    </row>
    <row r="1743" spans="1:10" x14ac:dyDescent="0.25">
      <c r="A1743" t="s">
        <v>5428</v>
      </c>
      <c r="B1743">
        <v>23.79</v>
      </c>
      <c r="C1743" t="str">
        <f t="shared" si="54"/>
        <v>Health Weight</v>
      </c>
      <c r="D1743">
        <v>4.74</v>
      </c>
      <c r="E1743" t="str">
        <f t="shared" si="55"/>
        <v>Normal</v>
      </c>
      <c r="F1743" t="s">
        <v>30</v>
      </c>
      <c r="G1743" t="s">
        <v>30</v>
      </c>
      <c r="H1743" t="s">
        <v>30</v>
      </c>
      <c r="I1743">
        <v>0</v>
      </c>
      <c r="J1743" t="s">
        <v>30</v>
      </c>
    </row>
    <row r="1744" spans="1:10" x14ac:dyDescent="0.25">
      <c r="A1744" t="s">
        <v>5429</v>
      </c>
      <c r="B1744">
        <v>29.8</v>
      </c>
      <c r="C1744" t="str">
        <f t="shared" si="54"/>
        <v>Over Weight</v>
      </c>
      <c r="D1744">
        <v>6.03</v>
      </c>
      <c r="E1744" t="str">
        <f t="shared" si="55"/>
        <v>Prediabetes</v>
      </c>
      <c r="F1744" t="s">
        <v>30</v>
      </c>
      <c r="G1744" t="s">
        <v>30</v>
      </c>
      <c r="H1744" t="s">
        <v>30</v>
      </c>
      <c r="I1744">
        <v>0</v>
      </c>
      <c r="J1744" t="s">
        <v>30</v>
      </c>
    </row>
    <row r="1745" spans="1:10" x14ac:dyDescent="0.25">
      <c r="A1745" t="s">
        <v>5430</v>
      </c>
      <c r="B1745">
        <v>31.54</v>
      </c>
      <c r="C1745" t="str">
        <f t="shared" si="54"/>
        <v>Obesity</v>
      </c>
      <c r="D1745">
        <v>4.71</v>
      </c>
      <c r="E1745" t="str">
        <f t="shared" si="55"/>
        <v>Normal</v>
      </c>
      <c r="F1745" t="s">
        <v>30</v>
      </c>
      <c r="G1745" t="s">
        <v>30</v>
      </c>
      <c r="H1745" t="s">
        <v>30</v>
      </c>
      <c r="I1745">
        <v>0</v>
      </c>
      <c r="J1745" t="s">
        <v>30</v>
      </c>
    </row>
    <row r="1746" spans="1:10" x14ac:dyDescent="0.25">
      <c r="A1746" t="s">
        <v>5431</v>
      </c>
      <c r="B1746">
        <v>20.82</v>
      </c>
      <c r="C1746" t="str">
        <f t="shared" si="54"/>
        <v>Health Weight</v>
      </c>
      <c r="D1746">
        <v>5.55</v>
      </c>
      <c r="E1746" t="str">
        <f t="shared" si="55"/>
        <v>Normal</v>
      </c>
      <c r="F1746" t="s">
        <v>30</v>
      </c>
      <c r="G1746" t="s">
        <v>30</v>
      </c>
      <c r="H1746" t="s">
        <v>30</v>
      </c>
      <c r="I1746">
        <v>1</v>
      </c>
      <c r="J1746" t="s">
        <v>30</v>
      </c>
    </row>
    <row r="1747" spans="1:10" x14ac:dyDescent="0.25">
      <c r="A1747" t="s">
        <v>5432</v>
      </c>
      <c r="B1747">
        <v>38.83</v>
      </c>
      <c r="C1747" t="str">
        <f t="shared" si="54"/>
        <v>Obesity</v>
      </c>
      <c r="D1747">
        <v>4.78</v>
      </c>
      <c r="E1747" t="str">
        <f t="shared" si="55"/>
        <v>Normal</v>
      </c>
      <c r="F1747" t="s">
        <v>30</v>
      </c>
      <c r="G1747" t="s">
        <v>30</v>
      </c>
      <c r="H1747" t="s">
        <v>31</v>
      </c>
      <c r="I1747">
        <v>1</v>
      </c>
      <c r="J1747" t="s">
        <v>30</v>
      </c>
    </row>
    <row r="1748" spans="1:10" x14ac:dyDescent="0.25">
      <c r="A1748" t="s">
        <v>5433</v>
      </c>
      <c r="B1748">
        <v>23.44</v>
      </c>
      <c r="C1748" t="str">
        <f t="shared" si="54"/>
        <v>Health Weight</v>
      </c>
      <c r="D1748">
        <v>4.6500000000000004</v>
      </c>
      <c r="E1748" t="str">
        <f t="shared" si="55"/>
        <v>Normal</v>
      </c>
      <c r="F1748" t="s">
        <v>31</v>
      </c>
      <c r="G1748" t="s">
        <v>30</v>
      </c>
      <c r="H1748" t="s">
        <v>30</v>
      </c>
      <c r="I1748">
        <v>1</v>
      </c>
      <c r="J1748" t="s">
        <v>30</v>
      </c>
    </row>
    <row r="1749" spans="1:10" x14ac:dyDescent="0.25">
      <c r="A1749" t="s">
        <v>5434</v>
      </c>
      <c r="B1749">
        <v>24.13</v>
      </c>
      <c r="C1749" t="str">
        <f t="shared" si="54"/>
        <v>Health Weight</v>
      </c>
      <c r="D1749">
        <v>5.2</v>
      </c>
      <c r="E1749" t="str">
        <f t="shared" si="55"/>
        <v>Normal</v>
      </c>
      <c r="F1749" t="s">
        <v>30</v>
      </c>
      <c r="G1749" t="s">
        <v>30</v>
      </c>
      <c r="H1749" t="s">
        <v>30</v>
      </c>
      <c r="I1749">
        <v>1</v>
      </c>
      <c r="J1749" t="s">
        <v>30</v>
      </c>
    </row>
    <row r="1750" spans="1:10" x14ac:dyDescent="0.25">
      <c r="A1750" t="s">
        <v>5435</v>
      </c>
      <c r="B1750">
        <v>42.13</v>
      </c>
      <c r="C1750" t="str">
        <f t="shared" si="54"/>
        <v>Obesity</v>
      </c>
      <c r="D1750">
        <v>4.54</v>
      </c>
      <c r="E1750" t="str">
        <f t="shared" si="55"/>
        <v>Normal</v>
      </c>
      <c r="F1750" t="s">
        <v>31</v>
      </c>
      <c r="G1750" t="s">
        <v>30</v>
      </c>
      <c r="H1750" t="s">
        <v>30</v>
      </c>
      <c r="I1750">
        <v>1</v>
      </c>
      <c r="J1750" t="s">
        <v>30</v>
      </c>
    </row>
    <row r="1751" spans="1:10" x14ac:dyDescent="0.25">
      <c r="A1751" t="s">
        <v>5436</v>
      </c>
      <c r="B1751">
        <v>17.86</v>
      </c>
      <c r="C1751" t="str">
        <f t="shared" si="54"/>
        <v>Under Weight</v>
      </c>
      <c r="D1751">
        <v>4.1100000000000003</v>
      </c>
      <c r="E1751" t="str">
        <f t="shared" si="55"/>
        <v>Normal</v>
      </c>
      <c r="F1751" t="s">
        <v>30</v>
      </c>
      <c r="G1751" t="s">
        <v>30</v>
      </c>
      <c r="H1751" t="s">
        <v>30</v>
      </c>
      <c r="I1751">
        <v>1</v>
      </c>
      <c r="J1751" t="s">
        <v>30</v>
      </c>
    </row>
    <row r="1752" spans="1:10" x14ac:dyDescent="0.25">
      <c r="A1752" t="s">
        <v>5437</v>
      </c>
      <c r="B1752">
        <v>32.78</v>
      </c>
      <c r="C1752" t="str">
        <f t="shared" si="54"/>
        <v>Obesity</v>
      </c>
      <c r="D1752">
        <v>4.63</v>
      </c>
      <c r="E1752" t="str">
        <f t="shared" si="55"/>
        <v>Normal</v>
      </c>
      <c r="F1752" t="s">
        <v>30</v>
      </c>
      <c r="G1752" t="s">
        <v>30</v>
      </c>
      <c r="H1752" t="s">
        <v>30</v>
      </c>
      <c r="I1752">
        <v>0</v>
      </c>
      <c r="J1752" t="s">
        <v>30</v>
      </c>
    </row>
    <row r="1753" spans="1:10" x14ac:dyDescent="0.25">
      <c r="A1753" t="s">
        <v>5438</v>
      </c>
      <c r="B1753">
        <v>23.9</v>
      </c>
      <c r="C1753" t="str">
        <f t="shared" si="54"/>
        <v>Health Weight</v>
      </c>
      <c r="D1753">
        <v>6.06</v>
      </c>
      <c r="E1753" t="str">
        <f t="shared" si="55"/>
        <v>Prediabetes</v>
      </c>
      <c r="F1753" t="s">
        <v>31</v>
      </c>
      <c r="G1753" t="s">
        <v>30</v>
      </c>
      <c r="H1753" t="s">
        <v>31</v>
      </c>
      <c r="I1753">
        <v>1</v>
      </c>
      <c r="J1753" t="s">
        <v>30</v>
      </c>
    </row>
    <row r="1754" spans="1:10" x14ac:dyDescent="0.25">
      <c r="A1754" t="s">
        <v>5439</v>
      </c>
      <c r="B1754">
        <v>15.47</v>
      </c>
      <c r="C1754" t="str">
        <f t="shared" si="54"/>
        <v>Under Weight</v>
      </c>
      <c r="D1754">
        <v>8.43</v>
      </c>
      <c r="E1754" t="str">
        <f t="shared" si="55"/>
        <v>Diabetes</v>
      </c>
      <c r="F1754" t="s">
        <v>30</v>
      </c>
      <c r="G1754" t="s">
        <v>30</v>
      </c>
      <c r="H1754" t="s">
        <v>30</v>
      </c>
      <c r="I1754">
        <v>0</v>
      </c>
      <c r="J1754" t="s">
        <v>30</v>
      </c>
    </row>
    <row r="1755" spans="1:10" x14ac:dyDescent="0.25">
      <c r="A1755" t="s">
        <v>5440</v>
      </c>
      <c r="B1755">
        <v>28.54</v>
      </c>
      <c r="C1755" t="str">
        <f t="shared" si="54"/>
        <v>Over Weight</v>
      </c>
      <c r="D1755">
        <v>5.51</v>
      </c>
      <c r="E1755" t="str">
        <f t="shared" si="55"/>
        <v>Normal</v>
      </c>
      <c r="F1755" t="s">
        <v>30</v>
      </c>
      <c r="G1755" t="s">
        <v>30</v>
      </c>
      <c r="H1755" t="s">
        <v>31</v>
      </c>
      <c r="I1755">
        <v>1</v>
      </c>
      <c r="J1755" t="s">
        <v>30</v>
      </c>
    </row>
    <row r="1756" spans="1:10" x14ac:dyDescent="0.25">
      <c r="A1756" t="s">
        <v>5441</v>
      </c>
      <c r="B1756">
        <v>18.54</v>
      </c>
      <c r="C1756" t="str">
        <f t="shared" si="54"/>
        <v>Health Weight</v>
      </c>
      <c r="D1756">
        <v>4.95</v>
      </c>
      <c r="E1756" t="str">
        <f t="shared" si="55"/>
        <v>Normal</v>
      </c>
      <c r="F1756" t="s">
        <v>30</v>
      </c>
      <c r="G1756" t="s">
        <v>30</v>
      </c>
      <c r="H1756" t="s">
        <v>30</v>
      </c>
      <c r="I1756">
        <v>0</v>
      </c>
      <c r="J1756" t="s">
        <v>30</v>
      </c>
    </row>
    <row r="1757" spans="1:10" x14ac:dyDescent="0.25">
      <c r="A1757" t="s">
        <v>5442</v>
      </c>
      <c r="B1757">
        <v>32.18</v>
      </c>
      <c r="C1757" t="str">
        <f t="shared" si="54"/>
        <v>Obesity</v>
      </c>
      <c r="D1757">
        <v>6.44</v>
      </c>
      <c r="E1757" t="str">
        <f t="shared" si="55"/>
        <v>Diabetes</v>
      </c>
      <c r="F1757" t="s">
        <v>31</v>
      </c>
      <c r="G1757" t="s">
        <v>30</v>
      </c>
      <c r="H1757" t="s">
        <v>31</v>
      </c>
      <c r="I1757">
        <v>1</v>
      </c>
      <c r="J1757" t="s">
        <v>30</v>
      </c>
    </row>
    <row r="1758" spans="1:10" x14ac:dyDescent="0.25">
      <c r="A1758" t="s">
        <v>5443</v>
      </c>
      <c r="B1758">
        <v>37.380000000000003</v>
      </c>
      <c r="C1758" t="str">
        <f t="shared" si="54"/>
        <v>Obesity</v>
      </c>
      <c r="D1758">
        <v>6.05</v>
      </c>
      <c r="E1758" t="str">
        <f t="shared" si="55"/>
        <v>Prediabetes</v>
      </c>
      <c r="F1758" t="s">
        <v>31</v>
      </c>
      <c r="G1758" t="s">
        <v>30</v>
      </c>
      <c r="H1758" t="s">
        <v>30</v>
      </c>
      <c r="I1758">
        <v>0</v>
      </c>
      <c r="J1758" t="s">
        <v>30</v>
      </c>
    </row>
    <row r="1759" spans="1:10" x14ac:dyDescent="0.25">
      <c r="A1759" t="s">
        <v>5444</v>
      </c>
      <c r="B1759">
        <v>31.12</v>
      </c>
      <c r="C1759" t="str">
        <f t="shared" si="54"/>
        <v>Obesity</v>
      </c>
      <c r="D1759">
        <v>4.76</v>
      </c>
      <c r="E1759" t="str">
        <f t="shared" si="55"/>
        <v>Normal</v>
      </c>
      <c r="F1759" t="s">
        <v>31</v>
      </c>
      <c r="G1759" t="s">
        <v>30</v>
      </c>
      <c r="H1759" t="s">
        <v>31</v>
      </c>
      <c r="I1759">
        <v>1</v>
      </c>
      <c r="J1759" t="s">
        <v>30</v>
      </c>
    </row>
    <row r="1760" spans="1:10" x14ac:dyDescent="0.25">
      <c r="A1760" t="s">
        <v>5445</v>
      </c>
      <c r="B1760">
        <v>22.01</v>
      </c>
      <c r="C1760" t="str">
        <f t="shared" si="54"/>
        <v>Health Weight</v>
      </c>
      <c r="D1760">
        <v>6.72</v>
      </c>
      <c r="E1760" t="str">
        <f t="shared" si="55"/>
        <v>Diabetes</v>
      </c>
      <c r="F1760" t="s">
        <v>31</v>
      </c>
      <c r="G1760" t="s">
        <v>30</v>
      </c>
      <c r="H1760" t="s">
        <v>30</v>
      </c>
      <c r="I1760">
        <v>1</v>
      </c>
      <c r="J1760" t="s">
        <v>30</v>
      </c>
    </row>
    <row r="1761" spans="1:10" x14ac:dyDescent="0.25">
      <c r="A1761" t="s">
        <v>5447</v>
      </c>
      <c r="B1761">
        <v>27.645</v>
      </c>
      <c r="C1761" t="str">
        <f t="shared" si="54"/>
        <v>Over Weight</v>
      </c>
      <c r="D1761">
        <v>5.7</v>
      </c>
      <c r="E1761" t="str">
        <f t="shared" si="55"/>
        <v>Prediabetes</v>
      </c>
      <c r="F1761" t="s">
        <v>30</v>
      </c>
      <c r="G1761" t="s">
        <v>30</v>
      </c>
      <c r="H1761" t="s">
        <v>30</v>
      </c>
      <c r="I1761">
        <v>0</v>
      </c>
      <c r="J1761" t="s">
        <v>30</v>
      </c>
    </row>
    <row r="1762" spans="1:10" x14ac:dyDescent="0.25">
      <c r="A1762" t="s">
        <v>5448</v>
      </c>
      <c r="B1762">
        <v>29.64</v>
      </c>
      <c r="C1762" t="str">
        <f t="shared" si="54"/>
        <v>Over Weight</v>
      </c>
      <c r="D1762">
        <v>5.31</v>
      </c>
      <c r="E1762" t="str">
        <f t="shared" si="55"/>
        <v>Normal</v>
      </c>
      <c r="F1762" t="s">
        <v>31</v>
      </c>
      <c r="G1762" t="s">
        <v>30</v>
      </c>
      <c r="H1762" t="s">
        <v>30</v>
      </c>
      <c r="I1762">
        <v>0</v>
      </c>
      <c r="J1762" t="s">
        <v>30</v>
      </c>
    </row>
    <row r="1763" spans="1:10" x14ac:dyDescent="0.25">
      <c r="A1763" t="s">
        <v>5449</v>
      </c>
      <c r="B1763">
        <v>33.700000000000003</v>
      </c>
      <c r="C1763" t="str">
        <f t="shared" si="54"/>
        <v>Obesity</v>
      </c>
      <c r="D1763">
        <v>4.32</v>
      </c>
      <c r="E1763" t="str">
        <f t="shared" si="55"/>
        <v>Normal</v>
      </c>
      <c r="F1763" t="s">
        <v>31</v>
      </c>
      <c r="G1763" t="s">
        <v>30</v>
      </c>
      <c r="H1763" t="s">
        <v>30</v>
      </c>
      <c r="I1763">
        <v>1</v>
      </c>
      <c r="J1763" t="s">
        <v>30</v>
      </c>
    </row>
    <row r="1764" spans="1:10" x14ac:dyDescent="0.25">
      <c r="A1764" t="s">
        <v>5450</v>
      </c>
      <c r="B1764">
        <v>27.5</v>
      </c>
      <c r="C1764" t="str">
        <f t="shared" si="54"/>
        <v>Over Weight</v>
      </c>
      <c r="D1764">
        <v>4.2300000000000004</v>
      </c>
      <c r="E1764" t="str">
        <f t="shared" si="55"/>
        <v>Normal</v>
      </c>
      <c r="F1764" t="s">
        <v>31</v>
      </c>
      <c r="G1764" t="s">
        <v>30</v>
      </c>
      <c r="H1764" t="s">
        <v>30</v>
      </c>
      <c r="I1764">
        <v>1</v>
      </c>
      <c r="J1764" t="s">
        <v>30</v>
      </c>
    </row>
    <row r="1765" spans="1:10" x14ac:dyDescent="0.25">
      <c r="A1765" t="s">
        <v>5451</v>
      </c>
      <c r="B1765">
        <v>16.12</v>
      </c>
      <c r="C1765" t="str">
        <f t="shared" si="54"/>
        <v>Under Weight</v>
      </c>
      <c r="D1765">
        <v>6.09</v>
      </c>
      <c r="E1765" t="str">
        <f t="shared" si="55"/>
        <v>Prediabetes</v>
      </c>
      <c r="F1765" t="s">
        <v>30</v>
      </c>
      <c r="G1765" t="s">
        <v>30</v>
      </c>
      <c r="H1765" t="s">
        <v>30</v>
      </c>
      <c r="I1765">
        <v>0</v>
      </c>
      <c r="J1765" t="s">
        <v>30</v>
      </c>
    </row>
    <row r="1766" spans="1:10" x14ac:dyDescent="0.25">
      <c r="A1766" t="s">
        <v>5452</v>
      </c>
      <c r="B1766">
        <v>26.73</v>
      </c>
      <c r="C1766" t="str">
        <f t="shared" si="54"/>
        <v>Over Weight</v>
      </c>
      <c r="D1766">
        <v>4.74</v>
      </c>
      <c r="E1766" t="str">
        <f t="shared" si="55"/>
        <v>Normal</v>
      </c>
      <c r="F1766" t="s">
        <v>31</v>
      </c>
      <c r="G1766" t="s">
        <v>30</v>
      </c>
      <c r="H1766" t="s">
        <v>30</v>
      </c>
      <c r="I1766">
        <v>1</v>
      </c>
      <c r="J1766" t="s">
        <v>30</v>
      </c>
    </row>
    <row r="1767" spans="1:10" x14ac:dyDescent="0.25">
      <c r="A1767" t="s">
        <v>5453</v>
      </c>
      <c r="B1767">
        <v>37.25</v>
      </c>
      <c r="C1767" t="str">
        <f t="shared" si="54"/>
        <v>Obesity</v>
      </c>
      <c r="D1767">
        <v>6.23</v>
      </c>
      <c r="E1767" t="str">
        <f t="shared" si="55"/>
        <v>Prediabetes</v>
      </c>
      <c r="F1767" t="s">
        <v>31</v>
      </c>
      <c r="G1767" t="s">
        <v>30</v>
      </c>
      <c r="H1767" t="s">
        <v>30</v>
      </c>
      <c r="I1767">
        <v>0</v>
      </c>
      <c r="J1767" t="s">
        <v>30</v>
      </c>
    </row>
    <row r="1768" spans="1:10" x14ac:dyDescent="0.25">
      <c r="A1768" t="s">
        <v>5454</v>
      </c>
      <c r="B1768">
        <v>23.56</v>
      </c>
      <c r="C1768" t="str">
        <f t="shared" si="54"/>
        <v>Health Weight</v>
      </c>
      <c r="D1768">
        <v>5.45</v>
      </c>
      <c r="E1768" t="str">
        <f t="shared" si="55"/>
        <v>Normal</v>
      </c>
      <c r="F1768" t="s">
        <v>31</v>
      </c>
      <c r="G1768" t="s">
        <v>30</v>
      </c>
      <c r="H1768" t="s">
        <v>30</v>
      </c>
      <c r="I1768">
        <v>1</v>
      </c>
      <c r="J1768" t="s">
        <v>30</v>
      </c>
    </row>
    <row r="1769" spans="1:10" x14ac:dyDescent="0.25">
      <c r="A1769" t="s">
        <v>5455</v>
      </c>
      <c r="B1769">
        <v>15.84</v>
      </c>
      <c r="C1769" t="str">
        <f t="shared" si="54"/>
        <v>Under Weight</v>
      </c>
      <c r="D1769">
        <v>10.34</v>
      </c>
      <c r="E1769" t="str">
        <f t="shared" si="55"/>
        <v>Diabetes</v>
      </c>
      <c r="F1769" t="s">
        <v>30</v>
      </c>
      <c r="G1769" t="s">
        <v>30</v>
      </c>
      <c r="H1769" t="s">
        <v>30</v>
      </c>
      <c r="I1769">
        <v>2</v>
      </c>
      <c r="J1769" t="s">
        <v>30</v>
      </c>
    </row>
    <row r="1770" spans="1:10" x14ac:dyDescent="0.25">
      <c r="A1770" t="s">
        <v>5456</v>
      </c>
      <c r="B1770">
        <v>36.630000000000003</v>
      </c>
      <c r="C1770" t="str">
        <f t="shared" si="54"/>
        <v>Obesity</v>
      </c>
      <c r="D1770">
        <v>5.15</v>
      </c>
      <c r="E1770" t="str">
        <f t="shared" si="55"/>
        <v>Normal</v>
      </c>
      <c r="F1770" t="s">
        <v>30</v>
      </c>
      <c r="G1770" t="s">
        <v>30</v>
      </c>
      <c r="H1770" t="s">
        <v>30</v>
      </c>
      <c r="I1770">
        <v>0</v>
      </c>
      <c r="J1770" t="s">
        <v>30</v>
      </c>
    </row>
    <row r="1771" spans="1:10" x14ac:dyDescent="0.25">
      <c r="A1771" t="s">
        <v>5457</v>
      </c>
      <c r="B1771">
        <v>16.47</v>
      </c>
      <c r="C1771" t="str">
        <f t="shared" si="54"/>
        <v>Under Weight</v>
      </c>
      <c r="D1771">
        <v>11.72</v>
      </c>
      <c r="E1771" t="str">
        <f t="shared" si="55"/>
        <v>Diabetes</v>
      </c>
      <c r="F1771" t="s">
        <v>30</v>
      </c>
      <c r="G1771" t="s">
        <v>30</v>
      </c>
      <c r="H1771" t="s">
        <v>30</v>
      </c>
      <c r="I1771">
        <v>0</v>
      </c>
      <c r="J1771" t="s">
        <v>30</v>
      </c>
    </row>
    <row r="1772" spans="1:10" x14ac:dyDescent="0.25">
      <c r="A1772" t="s">
        <v>5458</v>
      </c>
      <c r="B1772">
        <v>25.8</v>
      </c>
      <c r="C1772" t="str">
        <f t="shared" si="54"/>
        <v>Over Weight</v>
      </c>
      <c r="D1772">
        <v>5.29</v>
      </c>
      <c r="E1772" t="str">
        <f t="shared" si="55"/>
        <v>Normal</v>
      </c>
      <c r="F1772" t="s">
        <v>30</v>
      </c>
      <c r="G1772" t="s">
        <v>30</v>
      </c>
      <c r="H1772" t="s">
        <v>30</v>
      </c>
      <c r="I1772">
        <v>0</v>
      </c>
      <c r="J1772" t="s">
        <v>30</v>
      </c>
    </row>
    <row r="1773" spans="1:10" x14ac:dyDescent="0.25">
      <c r="A1773" t="s">
        <v>5459</v>
      </c>
      <c r="B1773">
        <v>23.6</v>
      </c>
      <c r="C1773" t="str">
        <f t="shared" si="54"/>
        <v>Health Weight</v>
      </c>
      <c r="D1773">
        <v>4.33</v>
      </c>
      <c r="E1773" t="str">
        <f t="shared" si="55"/>
        <v>Normal</v>
      </c>
      <c r="F1773" t="s">
        <v>30</v>
      </c>
      <c r="G1773" t="s">
        <v>30</v>
      </c>
      <c r="H1773" t="s">
        <v>30</v>
      </c>
      <c r="I1773">
        <v>0</v>
      </c>
      <c r="J1773" t="s">
        <v>30</v>
      </c>
    </row>
    <row r="1774" spans="1:10" x14ac:dyDescent="0.25">
      <c r="A1774" t="s">
        <v>5460</v>
      </c>
      <c r="B1774">
        <v>32.11</v>
      </c>
      <c r="C1774" t="str">
        <f t="shared" si="54"/>
        <v>Obesity</v>
      </c>
      <c r="D1774">
        <v>6.24</v>
      </c>
      <c r="E1774" t="str">
        <f t="shared" si="55"/>
        <v>Prediabetes</v>
      </c>
      <c r="F1774" t="s">
        <v>30</v>
      </c>
      <c r="G1774" t="s">
        <v>30</v>
      </c>
      <c r="H1774" t="s">
        <v>31</v>
      </c>
      <c r="I1774">
        <v>1</v>
      </c>
      <c r="J1774" t="s">
        <v>30</v>
      </c>
    </row>
    <row r="1775" spans="1:10" x14ac:dyDescent="0.25">
      <c r="A1775" t="s">
        <v>5461</v>
      </c>
      <c r="B1775">
        <v>30.114999999999998</v>
      </c>
      <c r="C1775" t="str">
        <f t="shared" si="54"/>
        <v>Obesity</v>
      </c>
      <c r="D1775">
        <v>11.61</v>
      </c>
      <c r="E1775" t="str">
        <f t="shared" si="55"/>
        <v>Diabetes</v>
      </c>
      <c r="F1775" t="s">
        <v>30</v>
      </c>
      <c r="G1775" t="s">
        <v>30</v>
      </c>
      <c r="H1775" t="s">
        <v>30</v>
      </c>
      <c r="I1775">
        <v>0</v>
      </c>
      <c r="J1775" t="s">
        <v>30</v>
      </c>
    </row>
    <row r="1776" spans="1:10" x14ac:dyDescent="0.25">
      <c r="A1776" t="s">
        <v>5462</v>
      </c>
      <c r="B1776">
        <v>20.28</v>
      </c>
      <c r="C1776" t="str">
        <f t="shared" si="54"/>
        <v>Health Weight</v>
      </c>
      <c r="D1776">
        <v>11.07</v>
      </c>
      <c r="E1776" t="str">
        <f t="shared" si="55"/>
        <v>Diabetes</v>
      </c>
      <c r="F1776" t="s">
        <v>31</v>
      </c>
      <c r="G1776" t="s">
        <v>30</v>
      </c>
      <c r="H1776" t="s">
        <v>30</v>
      </c>
      <c r="I1776">
        <v>0</v>
      </c>
      <c r="J1776" t="s">
        <v>30</v>
      </c>
    </row>
    <row r="1777" spans="1:10" x14ac:dyDescent="0.25">
      <c r="A1777" t="s">
        <v>5463</v>
      </c>
      <c r="B1777">
        <v>20.234999999999999</v>
      </c>
      <c r="C1777" t="str">
        <f t="shared" si="54"/>
        <v>Health Weight</v>
      </c>
      <c r="D1777">
        <v>5.19</v>
      </c>
      <c r="E1777" t="str">
        <f t="shared" si="55"/>
        <v>Normal</v>
      </c>
      <c r="F1777" t="s">
        <v>30</v>
      </c>
      <c r="G1777" t="s">
        <v>30</v>
      </c>
      <c r="H1777" t="s">
        <v>31</v>
      </c>
      <c r="I1777">
        <v>1</v>
      </c>
      <c r="J1777" t="s">
        <v>30</v>
      </c>
    </row>
    <row r="1778" spans="1:10" x14ac:dyDescent="0.25">
      <c r="A1778" t="s">
        <v>5464</v>
      </c>
      <c r="B1778">
        <v>25.27</v>
      </c>
      <c r="C1778" t="str">
        <f t="shared" si="54"/>
        <v>Over Weight</v>
      </c>
      <c r="D1778">
        <v>5.7</v>
      </c>
      <c r="E1778" t="str">
        <f t="shared" si="55"/>
        <v>Prediabetes</v>
      </c>
      <c r="F1778" t="s">
        <v>31</v>
      </c>
      <c r="G1778" t="s">
        <v>30</v>
      </c>
      <c r="H1778" t="s">
        <v>30</v>
      </c>
      <c r="I1778">
        <v>1</v>
      </c>
      <c r="J1778" t="s">
        <v>30</v>
      </c>
    </row>
    <row r="1779" spans="1:10" x14ac:dyDescent="0.25">
      <c r="A1779" t="s">
        <v>5465</v>
      </c>
      <c r="B1779">
        <v>24.24</v>
      </c>
      <c r="C1779" t="str">
        <f t="shared" si="54"/>
        <v>Health Weight</v>
      </c>
      <c r="D1779">
        <v>6.15</v>
      </c>
      <c r="E1779" t="str">
        <f t="shared" si="55"/>
        <v>Prediabetes</v>
      </c>
      <c r="F1779" t="s">
        <v>30</v>
      </c>
      <c r="G1779" t="s">
        <v>30</v>
      </c>
      <c r="H1779" t="s">
        <v>30</v>
      </c>
      <c r="I1779">
        <v>0</v>
      </c>
      <c r="J1779" t="s">
        <v>30</v>
      </c>
    </row>
    <row r="1780" spans="1:10" x14ac:dyDescent="0.25">
      <c r="A1780" t="s">
        <v>5466</v>
      </c>
      <c r="B1780">
        <v>35.75</v>
      </c>
      <c r="C1780" t="str">
        <f t="shared" si="54"/>
        <v>Obesity</v>
      </c>
      <c r="D1780">
        <v>5.07</v>
      </c>
      <c r="E1780" t="str">
        <f t="shared" si="55"/>
        <v>Normal</v>
      </c>
      <c r="F1780" t="s">
        <v>30</v>
      </c>
      <c r="G1780" t="s">
        <v>30</v>
      </c>
      <c r="H1780" t="s">
        <v>30</v>
      </c>
      <c r="I1780">
        <v>0</v>
      </c>
      <c r="J1780" t="s">
        <v>30</v>
      </c>
    </row>
    <row r="1781" spans="1:10" x14ac:dyDescent="0.25">
      <c r="A1781" t="s">
        <v>5467</v>
      </c>
      <c r="B1781">
        <v>29.92</v>
      </c>
      <c r="C1781" t="str">
        <f t="shared" si="54"/>
        <v>Obesity</v>
      </c>
      <c r="D1781">
        <v>10.97</v>
      </c>
      <c r="E1781" t="str">
        <f t="shared" si="55"/>
        <v>Diabetes</v>
      </c>
      <c r="F1781" t="s">
        <v>31</v>
      </c>
      <c r="G1781" t="s">
        <v>30</v>
      </c>
      <c r="H1781" t="s">
        <v>30</v>
      </c>
      <c r="I1781">
        <v>1</v>
      </c>
      <c r="J1781" t="s">
        <v>30</v>
      </c>
    </row>
    <row r="1782" spans="1:10" x14ac:dyDescent="0.25">
      <c r="A1782" t="s">
        <v>5468</v>
      </c>
      <c r="B1782">
        <v>26.2</v>
      </c>
      <c r="C1782" t="str">
        <f t="shared" si="54"/>
        <v>Over Weight</v>
      </c>
      <c r="D1782">
        <v>10.93</v>
      </c>
      <c r="E1782" t="str">
        <f t="shared" si="55"/>
        <v>Diabetes</v>
      </c>
      <c r="F1782" t="s">
        <v>31</v>
      </c>
      <c r="G1782" t="s">
        <v>30</v>
      </c>
      <c r="H1782" t="s">
        <v>30</v>
      </c>
      <c r="I1782">
        <v>1</v>
      </c>
      <c r="J1782" t="s">
        <v>30</v>
      </c>
    </row>
    <row r="1783" spans="1:10" x14ac:dyDescent="0.25">
      <c r="A1783" t="s">
        <v>5469</v>
      </c>
      <c r="B1783">
        <v>26.695</v>
      </c>
      <c r="C1783" t="str">
        <f t="shared" si="54"/>
        <v>Over Weight</v>
      </c>
      <c r="D1783">
        <v>4.21</v>
      </c>
      <c r="E1783" t="str">
        <f t="shared" si="55"/>
        <v>Normal</v>
      </c>
      <c r="F1783" t="s">
        <v>31</v>
      </c>
      <c r="G1783" t="s">
        <v>30</v>
      </c>
      <c r="H1783" t="s">
        <v>31</v>
      </c>
      <c r="I1783">
        <v>1</v>
      </c>
      <c r="J1783" t="s">
        <v>30</v>
      </c>
    </row>
    <row r="1784" spans="1:10" x14ac:dyDescent="0.25">
      <c r="A1784" t="s">
        <v>5470</v>
      </c>
      <c r="B1784">
        <v>23.16</v>
      </c>
      <c r="C1784" t="str">
        <f t="shared" si="54"/>
        <v>Health Weight</v>
      </c>
      <c r="D1784">
        <v>5.5</v>
      </c>
      <c r="E1784" t="str">
        <f t="shared" si="55"/>
        <v>Normal</v>
      </c>
      <c r="F1784" t="s">
        <v>30</v>
      </c>
      <c r="G1784" t="s">
        <v>30</v>
      </c>
      <c r="H1784" t="s">
        <v>30</v>
      </c>
      <c r="I1784">
        <v>0</v>
      </c>
      <c r="J1784" t="s">
        <v>30</v>
      </c>
    </row>
    <row r="1785" spans="1:10" x14ac:dyDescent="0.25">
      <c r="A1785" t="s">
        <v>5471</v>
      </c>
      <c r="B1785">
        <v>32.585000000000001</v>
      </c>
      <c r="C1785" t="str">
        <f t="shared" si="54"/>
        <v>Obesity</v>
      </c>
      <c r="D1785">
        <v>4.93</v>
      </c>
      <c r="E1785" t="str">
        <f t="shared" si="55"/>
        <v>Normal</v>
      </c>
      <c r="F1785" t="s">
        <v>31</v>
      </c>
      <c r="G1785" t="s">
        <v>30</v>
      </c>
      <c r="H1785" t="s">
        <v>30</v>
      </c>
      <c r="I1785">
        <v>1</v>
      </c>
      <c r="J1785" t="s">
        <v>30</v>
      </c>
    </row>
    <row r="1786" spans="1:10" x14ac:dyDescent="0.25">
      <c r="A1786" t="s">
        <v>5472</v>
      </c>
      <c r="B1786">
        <v>33.97</v>
      </c>
      <c r="C1786" t="str">
        <f t="shared" si="54"/>
        <v>Obesity</v>
      </c>
      <c r="D1786">
        <v>5.6</v>
      </c>
      <c r="E1786" t="str">
        <f t="shared" si="55"/>
        <v>Normal</v>
      </c>
      <c r="F1786" t="s">
        <v>31</v>
      </c>
      <c r="G1786" t="s">
        <v>30</v>
      </c>
      <c r="H1786" t="s">
        <v>30</v>
      </c>
      <c r="I1786">
        <v>0</v>
      </c>
      <c r="J1786" t="s">
        <v>30</v>
      </c>
    </row>
    <row r="1787" spans="1:10" x14ac:dyDescent="0.25">
      <c r="A1787" t="s">
        <v>5473</v>
      </c>
      <c r="B1787">
        <v>16.57</v>
      </c>
      <c r="C1787" t="str">
        <f t="shared" si="54"/>
        <v>Under Weight</v>
      </c>
      <c r="D1787">
        <v>9.99</v>
      </c>
      <c r="E1787" t="str">
        <f t="shared" si="55"/>
        <v>Diabetes</v>
      </c>
      <c r="F1787" t="s">
        <v>30</v>
      </c>
      <c r="G1787" t="s">
        <v>30</v>
      </c>
      <c r="H1787" t="s">
        <v>30</v>
      </c>
      <c r="I1787">
        <v>0</v>
      </c>
      <c r="J1787" t="s">
        <v>30</v>
      </c>
    </row>
    <row r="1788" spans="1:10" x14ac:dyDescent="0.25">
      <c r="A1788" t="s">
        <v>5474</v>
      </c>
      <c r="B1788">
        <v>17.55</v>
      </c>
      <c r="C1788" t="str">
        <f t="shared" si="54"/>
        <v>Under Weight</v>
      </c>
      <c r="D1788">
        <v>5.93</v>
      </c>
      <c r="E1788" t="str">
        <f t="shared" si="55"/>
        <v>Prediabetes</v>
      </c>
      <c r="F1788" t="s">
        <v>30</v>
      </c>
      <c r="G1788" t="s">
        <v>30</v>
      </c>
      <c r="H1788" t="s">
        <v>31</v>
      </c>
      <c r="I1788">
        <v>1</v>
      </c>
      <c r="J1788" t="s">
        <v>30</v>
      </c>
    </row>
    <row r="1789" spans="1:10" x14ac:dyDescent="0.25">
      <c r="A1789" t="s">
        <v>5475</v>
      </c>
      <c r="B1789">
        <v>29.41</v>
      </c>
      <c r="C1789" t="str">
        <f t="shared" si="54"/>
        <v>Over Weight</v>
      </c>
      <c r="D1789">
        <v>6.29</v>
      </c>
      <c r="E1789" t="str">
        <f t="shared" si="55"/>
        <v>Prediabetes</v>
      </c>
      <c r="F1789" t="s">
        <v>31</v>
      </c>
      <c r="G1789" t="s">
        <v>30</v>
      </c>
      <c r="H1789" t="s">
        <v>30</v>
      </c>
      <c r="I1789">
        <v>1</v>
      </c>
      <c r="J1789" t="s">
        <v>30</v>
      </c>
    </row>
    <row r="1790" spans="1:10" x14ac:dyDescent="0.25">
      <c r="A1790" t="s">
        <v>5476</v>
      </c>
      <c r="B1790">
        <v>17.91</v>
      </c>
      <c r="C1790" t="str">
        <f t="shared" si="54"/>
        <v>Under Weight</v>
      </c>
      <c r="D1790">
        <v>5.65</v>
      </c>
      <c r="E1790" t="str">
        <f t="shared" si="55"/>
        <v>Normal</v>
      </c>
      <c r="F1790" t="s">
        <v>30</v>
      </c>
      <c r="G1790" t="s">
        <v>30</v>
      </c>
      <c r="H1790" t="s">
        <v>30</v>
      </c>
      <c r="I1790">
        <v>1</v>
      </c>
      <c r="J1790" t="s">
        <v>30</v>
      </c>
    </row>
    <row r="1791" spans="1:10" x14ac:dyDescent="0.25">
      <c r="A1791" t="s">
        <v>5477</v>
      </c>
      <c r="B1791">
        <v>31.57</v>
      </c>
      <c r="C1791" t="str">
        <f t="shared" si="54"/>
        <v>Obesity</v>
      </c>
      <c r="D1791">
        <v>6.15</v>
      </c>
      <c r="E1791" t="str">
        <f t="shared" si="55"/>
        <v>Prediabetes</v>
      </c>
      <c r="F1791" t="s">
        <v>30</v>
      </c>
      <c r="G1791" t="s">
        <v>30</v>
      </c>
      <c r="H1791" t="s">
        <v>30</v>
      </c>
      <c r="I1791">
        <v>1</v>
      </c>
      <c r="J1791" t="s">
        <v>30</v>
      </c>
    </row>
    <row r="1792" spans="1:10" x14ac:dyDescent="0.25">
      <c r="A1792" t="s">
        <v>5478</v>
      </c>
      <c r="B1792">
        <v>33.18</v>
      </c>
      <c r="C1792" t="str">
        <f t="shared" si="54"/>
        <v>Obesity</v>
      </c>
      <c r="D1792">
        <v>5.22</v>
      </c>
      <c r="E1792" t="str">
        <f t="shared" si="55"/>
        <v>Normal</v>
      </c>
      <c r="F1792" t="s">
        <v>30</v>
      </c>
      <c r="G1792" t="s">
        <v>31</v>
      </c>
      <c r="H1792" t="s">
        <v>30</v>
      </c>
      <c r="I1792">
        <v>1</v>
      </c>
      <c r="J1792" t="s">
        <v>30</v>
      </c>
    </row>
    <row r="1793" spans="1:10" x14ac:dyDescent="0.25">
      <c r="A1793" t="s">
        <v>5479</v>
      </c>
      <c r="B1793">
        <v>37</v>
      </c>
      <c r="C1793" t="str">
        <f t="shared" si="54"/>
        <v>Obesity</v>
      </c>
      <c r="D1793">
        <v>11.66</v>
      </c>
      <c r="E1793" t="str">
        <f t="shared" si="55"/>
        <v>Diabetes</v>
      </c>
      <c r="F1793" t="s">
        <v>30</v>
      </c>
      <c r="G1793" t="s">
        <v>30</v>
      </c>
      <c r="H1793" t="s">
        <v>30</v>
      </c>
      <c r="I1793">
        <v>0</v>
      </c>
      <c r="J1793" t="s">
        <v>30</v>
      </c>
    </row>
    <row r="1794" spans="1:10" x14ac:dyDescent="0.25">
      <c r="A1794" t="s">
        <v>5480</v>
      </c>
      <c r="B1794">
        <v>18.905000000000001</v>
      </c>
      <c r="C1794" t="str">
        <f t="shared" ref="C1794:C1857" si="56">IF(B1794&lt;18.5, "Under Weight",IF(B1794&lt;24.9, "Health Weight", IF(B1794&lt;29.9, "Over Weight", "Obesity")))</f>
        <v>Health Weight</v>
      </c>
      <c r="D1794">
        <v>4.91</v>
      </c>
      <c r="E1794" t="str">
        <f t="shared" ref="E1794:E1857" si="57">IF(D1794&lt;5.7,"Normal",IF(D1794&lt;6.4,"Prediabetes","Diabetes"))</f>
        <v>Normal</v>
      </c>
      <c r="F1794" t="s">
        <v>31</v>
      </c>
      <c r="G1794" t="s">
        <v>30</v>
      </c>
      <c r="H1794" t="s">
        <v>30</v>
      </c>
      <c r="I1794">
        <v>1</v>
      </c>
      <c r="J1794" t="s">
        <v>30</v>
      </c>
    </row>
    <row r="1795" spans="1:10" x14ac:dyDescent="0.25">
      <c r="A1795" t="s">
        <v>5481</v>
      </c>
      <c r="B1795">
        <v>20.03</v>
      </c>
      <c r="C1795" t="str">
        <f t="shared" si="56"/>
        <v>Health Weight</v>
      </c>
      <c r="D1795">
        <v>9.25</v>
      </c>
      <c r="E1795" t="str">
        <f t="shared" si="57"/>
        <v>Diabetes</v>
      </c>
      <c r="F1795" t="s">
        <v>31</v>
      </c>
      <c r="G1795" t="s">
        <v>30</v>
      </c>
      <c r="H1795" t="s">
        <v>30</v>
      </c>
      <c r="I1795">
        <v>0</v>
      </c>
      <c r="J1795" t="s">
        <v>30</v>
      </c>
    </row>
    <row r="1796" spans="1:10" x14ac:dyDescent="0.25">
      <c r="A1796" t="s">
        <v>5482</v>
      </c>
      <c r="B1796">
        <v>16.7</v>
      </c>
      <c r="C1796" t="str">
        <f t="shared" si="56"/>
        <v>Under Weight</v>
      </c>
      <c r="D1796">
        <v>11.48</v>
      </c>
      <c r="E1796" t="str">
        <f t="shared" si="57"/>
        <v>Diabetes</v>
      </c>
      <c r="F1796" t="s">
        <v>30</v>
      </c>
      <c r="G1796" t="s">
        <v>30</v>
      </c>
      <c r="H1796" t="s">
        <v>30</v>
      </c>
      <c r="I1796">
        <v>0</v>
      </c>
      <c r="J1796" t="s">
        <v>30</v>
      </c>
    </row>
    <row r="1797" spans="1:10" x14ac:dyDescent="0.25">
      <c r="A1797" t="s">
        <v>5483</v>
      </c>
      <c r="B1797">
        <v>39.82</v>
      </c>
      <c r="C1797" t="str">
        <f t="shared" si="56"/>
        <v>Obesity</v>
      </c>
      <c r="D1797">
        <v>6.06</v>
      </c>
      <c r="E1797" t="str">
        <f t="shared" si="57"/>
        <v>Prediabetes</v>
      </c>
      <c r="F1797" t="s">
        <v>30</v>
      </c>
      <c r="G1797" t="s">
        <v>30</v>
      </c>
      <c r="H1797" t="s">
        <v>30</v>
      </c>
      <c r="I1797">
        <v>0</v>
      </c>
      <c r="J1797" t="s">
        <v>30</v>
      </c>
    </row>
    <row r="1798" spans="1:10" x14ac:dyDescent="0.25">
      <c r="A1798" t="s">
        <v>5484</v>
      </c>
      <c r="B1798">
        <v>22.04</v>
      </c>
      <c r="C1798" t="str">
        <f t="shared" si="56"/>
        <v>Health Weight</v>
      </c>
      <c r="D1798">
        <v>5.86</v>
      </c>
      <c r="E1798" t="str">
        <f t="shared" si="57"/>
        <v>Prediabetes</v>
      </c>
      <c r="F1798" t="s">
        <v>30</v>
      </c>
      <c r="G1798" t="s">
        <v>30</v>
      </c>
      <c r="H1798" t="s">
        <v>30</v>
      </c>
      <c r="I1798">
        <v>1</v>
      </c>
      <c r="J1798" t="s">
        <v>30</v>
      </c>
    </row>
    <row r="1799" spans="1:10" x14ac:dyDescent="0.25">
      <c r="A1799" t="s">
        <v>5485</v>
      </c>
      <c r="B1799">
        <v>28.27</v>
      </c>
      <c r="C1799" t="str">
        <f t="shared" si="56"/>
        <v>Over Weight</v>
      </c>
      <c r="D1799">
        <v>5.33</v>
      </c>
      <c r="E1799" t="str">
        <f t="shared" si="57"/>
        <v>Normal</v>
      </c>
      <c r="F1799" t="s">
        <v>30</v>
      </c>
      <c r="G1799" t="s">
        <v>30</v>
      </c>
      <c r="H1799" t="s">
        <v>30</v>
      </c>
      <c r="I1799">
        <v>0</v>
      </c>
      <c r="J1799" t="s">
        <v>30</v>
      </c>
    </row>
    <row r="1800" spans="1:10" x14ac:dyDescent="0.25">
      <c r="A1800" t="s">
        <v>5486</v>
      </c>
      <c r="B1800">
        <v>18.5</v>
      </c>
      <c r="C1800" t="str">
        <f t="shared" si="56"/>
        <v>Health Weight</v>
      </c>
      <c r="D1800">
        <v>5.33</v>
      </c>
      <c r="E1800" t="str">
        <f t="shared" si="57"/>
        <v>Normal</v>
      </c>
      <c r="F1800" t="s">
        <v>30</v>
      </c>
      <c r="G1800" t="s">
        <v>30</v>
      </c>
      <c r="H1800" t="s">
        <v>30</v>
      </c>
      <c r="I1800">
        <v>0</v>
      </c>
      <c r="J1800" t="s">
        <v>30</v>
      </c>
    </row>
    <row r="1801" spans="1:10" x14ac:dyDescent="0.25">
      <c r="A1801" t="s">
        <v>5487</v>
      </c>
      <c r="B1801">
        <v>38.6</v>
      </c>
      <c r="C1801" t="str">
        <f t="shared" si="56"/>
        <v>Obesity</v>
      </c>
      <c r="D1801">
        <v>6.02</v>
      </c>
      <c r="E1801" t="str">
        <f t="shared" si="57"/>
        <v>Prediabetes</v>
      </c>
      <c r="F1801" t="s">
        <v>30</v>
      </c>
      <c r="G1801" t="s">
        <v>30</v>
      </c>
      <c r="H1801" t="s">
        <v>30</v>
      </c>
      <c r="I1801">
        <v>1</v>
      </c>
      <c r="J1801" t="s">
        <v>30</v>
      </c>
    </row>
    <row r="1802" spans="1:10" x14ac:dyDescent="0.25">
      <c r="A1802" t="s">
        <v>5488</v>
      </c>
      <c r="B1802">
        <v>43.12</v>
      </c>
      <c r="C1802" t="str">
        <f t="shared" si="56"/>
        <v>Obesity</v>
      </c>
      <c r="D1802">
        <v>6.25</v>
      </c>
      <c r="E1802" t="str">
        <f t="shared" si="57"/>
        <v>Prediabetes</v>
      </c>
      <c r="F1802" t="s">
        <v>30</v>
      </c>
      <c r="G1802" t="s">
        <v>30</v>
      </c>
      <c r="H1802" t="s">
        <v>30</v>
      </c>
      <c r="I1802">
        <v>1</v>
      </c>
      <c r="J1802" t="s">
        <v>30</v>
      </c>
    </row>
    <row r="1803" spans="1:10" x14ac:dyDescent="0.25">
      <c r="A1803" t="s">
        <v>5489</v>
      </c>
      <c r="B1803">
        <v>30.5</v>
      </c>
      <c r="C1803" t="str">
        <f t="shared" si="56"/>
        <v>Obesity</v>
      </c>
      <c r="D1803">
        <v>4.8099999999999996</v>
      </c>
      <c r="E1803" t="str">
        <f t="shared" si="57"/>
        <v>Normal</v>
      </c>
      <c r="F1803" t="s">
        <v>30</v>
      </c>
      <c r="G1803" t="s">
        <v>30</v>
      </c>
      <c r="H1803" t="s">
        <v>30</v>
      </c>
      <c r="I1803">
        <v>1</v>
      </c>
      <c r="J1803" t="s">
        <v>30</v>
      </c>
    </row>
    <row r="1804" spans="1:10" x14ac:dyDescent="0.25">
      <c r="A1804" t="s">
        <v>5490</v>
      </c>
      <c r="B1804">
        <v>27.61</v>
      </c>
      <c r="C1804" t="str">
        <f t="shared" si="56"/>
        <v>Over Weight</v>
      </c>
      <c r="D1804">
        <v>4.5999999999999996</v>
      </c>
      <c r="E1804" t="str">
        <f t="shared" si="57"/>
        <v>Normal</v>
      </c>
      <c r="F1804" t="s">
        <v>30</v>
      </c>
      <c r="G1804" t="s">
        <v>30</v>
      </c>
      <c r="H1804" t="s">
        <v>30</v>
      </c>
      <c r="I1804">
        <v>1</v>
      </c>
      <c r="J1804" t="s">
        <v>30</v>
      </c>
    </row>
    <row r="1805" spans="1:10" x14ac:dyDescent="0.25">
      <c r="A1805" t="s">
        <v>5491</v>
      </c>
      <c r="B1805">
        <v>27.1</v>
      </c>
      <c r="C1805" t="str">
        <f t="shared" si="56"/>
        <v>Over Weight</v>
      </c>
      <c r="D1805">
        <v>5.08</v>
      </c>
      <c r="E1805" t="str">
        <f t="shared" si="57"/>
        <v>Normal</v>
      </c>
      <c r="F1805" t="s">
        <v>30</v>
      </c>
      <c r="G1805" t="s">
        <v>30</v>
      </c>
      <c r="H1805" t="s">
        <v>30</v>
      </c>
      <c r="I1805">
        <v>1</v>
      </c>
      <c r="J1805" t="s">
        <v>30</v>
      </c>
    </row>
    <row r="1806" spans="1:10" x14ac:dyDescent="0.25">
      <c r="A1806" t="s">
        <v>5492</v>
      </c>
      <c r="B1806">
        <v>35.93</v>
      </c>
      <c r="C1806" t="str">
        <f t="shared" si="56"/>
        <v>Obesity</v>
      </c>
      <c r="D1806">
        <v>5.43</v>
      </c>
      <c r="E1806" t="str">
        <f t="shared" si="57"/>
        <v>Normal</v>
      </c>
      <c r="F1806" t="s">
        <v>30</v>
      </c>
      <c r="G1806" t="s">
        <v>31</v>
      </c>
      <c r="H1806" t="s">
        <v>30</v>
      </c>
      <c r="I1806">
        <v>1</v>
      </c>
      <c r="J1806" t="s">
        <v>30</v>
      </c>
    </row>
    <row r="1807" spans="1:10" x14ac:dyDescent="0.25">
      <c r="A1807" t="s">
        <v>5493</v>
      </c>
      <c r="B1807">
        <v>32.68</v>
      </c>
      <c r="C1807" t="str">
        <f t="shared" si="56"/>
        <v>Obesity</v>
      </c>
      <c r="D1807">
        <v>5.44</v>
      </c>
      <c r="E1807" t="str">
        <f t="shared" si="57"/>
        <v>Normal</v>
      </c>
      <c r="F1807" t="s">
        <v>30</v>
      </c>
      <c r="G1807" t="s">
        <v>30</v>
      </c>
      <c r="H1807" t="s">
        <v>30</v>
      </c>
      <c r="I1807">
        <v>0</v>
      </c>
      <c r="J1807" t="s">
        <v>30</v>
      </c>
    </row>
    <row r="1808" spans="1:10" x14ac:dyDescent="0.25">
      <c r="A1808" t="s">
        <v>5494</v>
      </c>
      <c r="B1808">
        <v>20.74</v>
      </c>
      <c r="C1808" t="str">
        <f t="shared" si="56"/>
        <v>Health Weight</v>
      </c>
      <c r="D1808">
        <v>11.69</v>
      </c>
      <c r="E1808" t="str">
        <f t="shared" si="57"/>
        <v>Diabetes</v>
      </c>
      <c r="F1808" t="s">
        <v>31</v>
      </c>
      <c r="G1808" t="s">
        <v>30</v>
      </c>
      <c r="H1808" t="s">
        <v>30</v>
      </c>
      <c r="I1808">
        <v>1</v>
      </c>
      <c r="J1808" t="s">
        <v>30</v>
      </c>
    </row>
    <row r="1809" spans="1:10" x14ac:dyDescent="0.25">
      <c r="A1809" t="s">
        <v>5495</v>
      </c>
      <c r="B1809">
        <v>15.57</v>
      </c>
      <c r="C1809" t="str">
        <f t="shared" si="56"/>
        <v>Under Weight</v>
      </c>
      <c r="D1809">
        <v>6.07</v>
      </c>
      <c r="E1809" t="str">
        <f t="shared" si="57"/>
        <v>Prediabetes</v>
      </c>
      <c r="F1809" t="s">
        <v>30</v>
      </c>
      <c r="G1809" t="s">
        <v>30</v>
      </c>
      <c r="H1809" t="s">
        <v>30</v>
      </c>
      <c r="I1809">
        <v>0</v>
      </c>
      <c r="J1809" t="s">
        <v>30</v>
      </c>
    </row>
    <row r="1810" spans="1:10" x14ac:dyDescent="0.25">
      <c r="A1810" t="s">
        <v>5496</v>
      </c>
      <c r="B1810">
        <v>23.844999999999999</v>
      </c>
      <c r="C1810" t="str">
        <f t="shared" si="56"/>
        <v>Health Weight</v>
      </c>
      <c r="D1810">
        <v>4.3600000000000003</v>
      </c>
      <c r="E1810" t="str">
        <f t="shared" si="57"/>
        <v>Normal</v>
      </c>
      <c r="F1810" t="s">
        <v>30</v>
      </c>
      <c r="G1810" t="s">
        <v>30</v>
      </c>
      <c r="H1810" t="s">
        <v>30</v>
      </c>
      <c r="I1810">
        <v>0</v>
      </c>
      <c r="J1810" t="s">
        <v>30</v>
      </c>
    </row>
    <row r="1811" spans="1:10" x14ac:dyDescent="0.25">
      <c r="A1811" t="s">
        <v>5497</v>
      </c>
      <c r="B1811">
        <v>22.895</v>
      </c>
      <c r="C1811" t="str">
        <f t="shared" si="56"/>
        <v>Health Weight</v>
      </c>
      <c r="D1811">
        <v>5.24</v>
      </c>
      <c r="E1811" t="str">
        <f t="shared" si="57"/>
        <v>Normal</v>
      </c>
      <c r="F1811" t="s">
        <v>30</v>
      </c>
      <c r="G1811" t="s">
        <v>30</v>
      </c>
      <c r="H1811" t="s">
        <v>30</v>
      </c>
      <c r="I1811">
        <v>1</v>
      </c>
      <c r="J1811" t="s">
        <v>30</v>
      </c>
    </row>
    <row r="1812" spans="1:10" x14ac:dyDescent="0.25">
      <c r="A1812" t="s">
        <v>5498</v>
      </c>
      <c r="B1812">
        <v>21.945</v>
      </c>
      <c r="C1812" t="str">
        <f t="shared" si="56"/>
        <v>Health Weight</v>
      </c>
      <c r="D1812">
        <v>5.37</v>
      </c>
      <c r="E1812" t="str">
        <f t="shared" si="57"/>
        <v>Normal</v>
      </c>
      <c r="F1812" t="s">
        <v>30</v>
      </c>
      <c r="G1812" t="s">
        <v>30</v>
      </c>
      <c r="H1812" t="s">
        <v>30</v>
      </c>
      <c r="I1812">
        <v>1</v>
      </c>
      <c r="J1812" t="s">
        <v>30</v>
      </c>
    </row>
    <row r="1813" spans="1:10" x14ac:dyDescent="0.25">
      <c r="A1813" t="s">
        <v>5499</v>
      </c>
      <c r="B1813">
        <v>19.47</v>
      </c>
      <c r="C1813" t="str">
        <f t="shared" si="56"/>
        <v>Health Weight</v>
      </c>
      <c r="D1813">
        <v>6.6</v>
      </c>
      <c r="E1813" t="str">
        <f t="shared" si="57"/>
        <v>Diabetes</v>
      </c>
      <c r="F1813" t="s">
        <v>31</v>
      </c>
      <c r="G1813" t="s">
        <v>30</v>
      </c>
      <c r="H1813" t="s">
        <v>30</v>
      </c>
      <c r="I1813">
        <v>0</v>
      </c>
      <c r="J1813" t="s">
        <v>30</v>
      </c>
    </row>
    <row r="1814" spans="1:10" x14ac:dyDescent="0.25">
      <c r="A1814" t="s">
        <v>5500</v>
      </c>
      <c r="B1814">
        <v>15.61</v>
      </c>
      <c r="C1814" t="str">
        <f t="shared" si="56"/>
        <v>Under Weight</v>
      </c>
      <c r="D1814">
        <v>5.77</v>
      </c>
      <c r="E1814" t="str">
        <f t="shared" si="57"/>
        <v>Prediabetes</v>
      </c>
      <c r="F1814" t="s">
        <v>30</v>
      </c>
      <c r="G1814" t="s">
        <v>30</v>
      </c>
      <c r="H1814" t="s">
        <v>30</v>
      </c>
      <c r="I1814">
        <v>0</v>
      </c>
      <c r="J1814" t="s">
        <v>30</v>
      </c>
    </row>
    <row r="1815" spans="1:10" x14ac:dyDescent="0.25">
      <c r="A1815" t="s">
        <v>5501</v>
      </c>
      <c r="B1815">
        <v>28.6</v>
      </c>
      <c r="C1815" t="str">
        <f t="shared" si="56"/>
        <v>Over Weight</v>
      </c>
      <c r="D1815">
        <v>6.08</v>
      </c>
      <c r="E1815" t="str">
        <f t="shared" si="57"/>
        <v>Prediabetes</v>
      </c>
      <c r="F1815" t="s">
        <v>30</v>
      </c>
      <c r="G1815" t="s">
        <v>30</v>
      </c>
      <c r="H1815" t="s">
        <v>31</v>
      </c>
      <c r="I1815">
        <v>1</v>
      </c>
      <c r="J1815" t="s">
        <v>30</v>
      </c>
    </row>
    <row r="1816" spans="1:10" x14ac:dyDescent="0.25">
      <c r="A1816" t="s">
        <v>5502</v>
      </c>
      <c r="B1816">
        <v>46.53</v>
      </c>
      <c r="C1816" t="str">
        <f t="shared" si="56"/>
        <v>Obesity</v>
      </c>
      <c r="D1816">
        <v>4.16</v>
      </c>
      <c r="E1816" t="str">
        <f t="shared" si="57"/>
        <v>Normal</v>
      </c>
      <c r="F1816" t="s">
        <v>30</v>
      </c>
      <c r="G1816" t="s">
        <v>30</v>
      </c>
      <c r="H1816" t="s">
        <v>30</v>
      </c>
      <c r="I1816">
        <v>0</v>
      </c>
      <c r="J1816" t="s">
        <v>30</v>
      </c>
    </row>
    <row r="1817" spans="1:10" x14ac:dyDescent="0.25">
      <c r="A1817" t="s">
        <v>5503</v>
      </c>
      <c r="B1817">
        <v>34.99</v>
      </c>
      <c r="C1817" t="str">
        <f t="shared" si="56"/>
        <v>Obesity</v>
      </c>
      <c r="D1817">
        <v>5.0999999999999996</v>
      </c>
      <c r="E1817" t="str">
        <f t="shared" si="57"/>
        <v>Normal</v>
      </c>
      <c r="F1817" t="s">
        <v>30</v>
      </c>
      <c r="G1817" t="s">
        <v>30</v>
      </c>
      <c r="H1817" t="s">
        <v>31</v>
      </c>
      <c r="I1817">
        <v>1</v>
      </c>
      <c r="J1817" t="s">
        <v>30</v>
      </c>
    </row>
    <row r="1818" spans="1:10" x14ac:dyDescent="0.25">
      <c r="A1818" t="s">
        <v>5504</v>
      </c>
      <c r="B1818">
        <v>17.05</v>
      </c>
      <c r="C1818" t="str">
        <f t="shared" si="56"/>
        <v>Under Weight</v>
      </c>
      <c r="D1818">
        <v>5.3</v>
      </c>
      <c r="E1818" t="str">
        <f t="shared" si="57"/>
        <v>Normal</v>
      </c>
      <c r="F1818" t="s">
        <v>30</v>
      </c>
      <c r="G1818" t="s">
        <v>30</v>
      </c>
      <c r="H1818" t="s">
        <v>31</v>
      </c>
      <c r="I1818">
        <v>1</v>
      </c>
      <c r="J1818" t="s">
        <v>30</v>
      </c>
    </row>
    <row r="1819" spans="1:10" x14ac:dyDescent="0.25">
      <c r="A1819" t="s">
        <v>5505</v>
      </c>
      <c r="B1819">
        <v>37.18</v>
      </c>
      <c r="C1819" t="str">
        <f t="shared" si="56"/>
        <v>Obesity</v>
      </c>
      <c r="D1819">
        <v>4.9000000000000004</v>
      </c>
      <c r="E1819" t="str">
        <f t="shared" si="57"/>
        <v>Normal</v>
      </c>
      <c r="F1819" t="s">
        <v>30</v>
      </c>
      <c r="G1819" t="s">
        <v>30</v>
      </c>
      <c r="H1819" t="s">
        <v>30</v>
      </c>
      <c r="I1819">
        <v>0</v>
      </c>
      <c r="J1819" t="s">
        <v>30</v>
      </c>
    </row>
    <row r="1820" spans="1:10" x14ac:dyDescent="0.25">
      <c r="A1820" t="s">
        <v>5506</v>
      </c>
      <c r="B1820">
        <v>35.200000000000003</v>
      </c>
      <c r="C1820" t="str">
        <f t="shared" si="56"/>
        <v>Obesity</v>
      </c>
      <c r="D1820">
        <v>5.55</v>
      </c>
      <c r="E1820" t="str">
        <f t="shared" si="57"/>
        <v>Normal</v>
      </c>
      <c r="F1820" t="s">
        <v>30</v>
      </c>
      <c r="G1820" t="s">
        <v>30</v>
      </c>
      <c r="H1820" t="s">
        <v>30</v>
      </c>
      <c r="I1820">
        <v>0</v>
      </c>
      <c r="J1820" t="s">
        <v>30</v>
      </c>
    </row>
    <row r="1821" spans="1:10" x14ac:dyDescent="0.25">
      <c r="A1821" t="s">
        <v>5507</v>
      </c>
      <c r="B1821">
        <v>37.335000000000001</v>
      </c>
      <c r="C1821" t="str">
        <f t="shared" si="56"/>
        <v>Obesity</v>
      </c>
      <c r="D1821">
        <v>4.95</v>
      </c>
      <c r="E1821" t="str">
        <f t="shared" si="57"/>
        <v>Normal</v>
      </c>
      <c r="F1821" t="s">
        <v>30</v>
      </c>
      <c r="G1821" t="s">
        <v>30</v>
      </c>
      <c r="H1821" t="s">
        <v>30</v>
      </c>
      <c r="I1821">
        <v>0</v>
      </c>
      <c r="J1821" t="s">
        <v>30</v>
      </c>
    </row>
    <row r="1822" spans="1:10" x14ac:dyDescent="0.25">
      <c r="A1822" t="s">
        <v>5508</v>
      </c>
      <c r="B1822">
        <v>27.265000000000001</v>
      </c>
      <c r="C1822" t="str">
        <f t="shared" si="56"/>
        <v>Over Weight</v>
      </c>
      <c r="D1822">
        <v>6.46</v>
      </c>
      <c r="E1822" t="str">
        <f t="shared" si="57"/>
        <v>Diabetes</v>
      </c>
      <c r="F1822" t="s">
        <v>31</v>
      </c>
      <c r="G1822" t="s">
        <v>30</v>
      </c>
      <c r="H1822" t="s">
        <v>30</v>
      </c>
      <c r="I1822">
        <v>0</v>
      </c>
      <c r="J1822" t="s">
        <v>30</v>
      </c>
    </row>
    <row r="1823" spans="1:10" x14ac:dyDescent="0.25">
      <c r="A1823" t="s">
        <v>5509</v>
      </c>
      <c r="B1823">
        <v>30.8</v>
      </c>
      <c r="C1823" t="str">
        <f t="shared" si="56"/>
        <v>Obesity</v>
      </c>
      <c r="D1823">
        <v>4.9000000000000004</v>
      </c>
      <c r="E1823" t="str">
        <f t="shared" si="57"/>
        <v>Normal</v>
      </c>
      <c r="F1823" t="s">
        <v>31</v>
      </c>
      <c r="G1823" t="s">
        <v>30</v>
      </c>
      <c r="H1823" t="s">
        <v>30</v>
      </c>
      <c r="I1823">
        <v>0</v>
      </c>
      <c r="J1823" t="s">
        <v>30</v>
      </c>
    </row>
    <row r="1824" spans="1:10" x14ac:dyDescent="0.25">
      <c r="A1824" t="s">
        <v>5510</v>
      </c>
      <c r="B1824">
        <v>30.21</v>
      </c>
      <c r="C1824" t="str">
        <f t="shared" si="56"/>
        <v>Obesity</v>
      </c>
      <c r="D1824">
        <v>5.21</v>
      </c>
      <c r="E1824" t="str">
        <f t="shared" si="57"/>
        <v>Normal</v>
      </c>
      <c r="F1824" t="s">
        <v>30</v>
      </c>
      <c r="G1824" t="s">
        <v>30</v>
      </c>
      <c r="H1824" t="s">
        <v>30</v>
      </c>
      <c r="I1824">
        <v>1</v>
      </c>
      <c r="J1824" t="s">
        <v>30</v>
      </c>
    </row>
    <row r="1825" spans="1:10" x14ac:dyDescent="0.25">
      <c r="A1825" t="s">
        <v>5511</v>
      </c>
      <c r="B1825">
        <v>35.340000000000003</v>
      </c>
      <c r="C1825" t="str">
        <f t="shared" si="56"/>
        <v>Obesity</v>
      </c>
      <c r="D1825">
        <v>4.13</v>
      </c>
      <c r="E1825" t="str">
        <f t="shared" si="57"/>
        <v>Normal</v>
      </c>
      <c r="F1825" t="s">
        <v>30</v>
      </c>
      <c r="G1825" t="s">
        <v>31</v>
      </c>
      <c r="H1825" t="s">
        <v>30</v>
      </c>
      <c r="I1825">
        <v>1</v>
      </c>
      <c r="J1825" t="s">
        <v>30</v>
      </c>
    </row>
    <row r="1826" spans="1:10" x14ac:dyDescent="0.25">
      <c r="A1826" t="s">
        <v>5512</v>
      </c>
      <c r="B1826">
        <v>26.695</v>
      </c>
      <c r="C1826" t="str">
        <f t="shared" si="56"/>
        <v>Over Weight</v>
      </c>
      <c r="D1826">
        <v>5.28</v>
      </c>
      <c r="E1826" t="str">
        <f t="shared" si="57"/>
        <v>Normal</v>
      </c>
      <c r="F1826" t="s">
        <v>30</v>
      </c>
      <c r="G1826" t="s">
        <v>30</v>
      </c>
      <c r="H1826" t="s">
        <v>30</v>
      </c>
      <c r="I1826">
        <v>0</v>
      </c>
      <c r="J1826" t="s">
        <v>30</v>
      </c>
    </row>
    <row r="1827" spans="1:10" x14ac:dyDescent="0.25">
      <c r="A1827" t="s">
        <v>5513</v>
      </c>
      <c r="B1827">
        <v>29.355</v>
      </c>
      <c r="C1827" t="str">
        <f t="shared" si="56"/>
        <v>Over Weight</v>
      </c>
      <c r="D1827">
        <v>4.68</v>
      </c>
      <c r="E1827" t="str">
        <f t="shared" si="57"/>
        <v>Normal</v>
      </c>
      <c r="F1827" t="s">
        <v>31</v>
      </c>
      <c r="G1827" t="s">
        <v>30</v>
      </c>
      <c r="H1827" t="s">
        <v>30</v>
      </c>
      <c r="I1827">
        <v>0</v>
      </c>
      <c r="J1827" t="s">
        <v>30</v>
      </c>
    </row>
    <row r="1828" spans="1:10" x14ac:dyDescent="0.25">
      <c r="A1828" t="s">
        <v>5514</v>
      </c>
      <c r="B1828">
        <v>29.59</v>
      </c>
      <c r="C1828" t="str">
        <f t="shared" si="56"/>
        <v>Over Weight</v>
      </c>
      <c r="D1828">
        <v>4.0599999999999996</v>
      </c>
      <c r="E1828" t="str">
        <f t="shared" si="57"/>
        <v>Normal</v>
      </c>
      <c r="F1828" t="s">
        <v>30</v>
      </c>
      <c r="G1828" t="s">
        <v>30</v>
      </c>
      <c r="H1828" t="s">
        <v>30</v>
      </c>
      <c r="I1828">
        <v>0</v>
      </c>
      <c r="J1828" t="s">
        <v>30</v>
      </c>
    </row>
    <row r="1829" spans="1:10" x14ac:dyDescent="0.25">
      <c r="A1829" t="s">
        <v>5515</v>
      </c>
      <c r="B1829">
        <v>31.35</v>
      </c>
      <c r="C1829" t="str">
        <f t="shared" si="56"/>
        <v>Obesity</v>
      </c>
      <c r="D1829">
        <v>4.2</v>
      </c>
      <c r="E1829" t="str">
        <f t="shared" si="57"/>
        <v>Normal</v>
      </c>
      <c r="F1829" t="s">
        <v>30</v>
      </c>
      <c r="G1829" t="s">
        <v>31</v>
      </c>
      <c r="H1829" t="s">
        <v>30</v>
      </c>
      <c r="I1829">
        <v>1</v>
      </c>
      <c r="J1829" t="s">
        <v>30</v>
      </c>
    </row>
    <row r="1830" spans="1:10" x14ac:dyDescent="0.25">
      <c r="A1830" t="s">
        <v>5516</v>
      </c>
      <c r="B1830">
        <v>20.52</v>
      </c>
      <c r="C1830" t="str">
        <f t="shared" si="56"/>
        <v>Health Weight</v>
      </c>
      <c r="D1830">
        <v>4.83</v>
      </c>
      <c r="E1830" t="str">
        <f t="shared" si="57"/>
        <v>Normal</v>
      </c>
      <c r="F1830" t="s">
        <v>30</v>
      </c>
      <c r="G1830" t="s">
        <v>30</v>
      </c>
      <c r="H1830" t="s">
        <v>30</v>
      </c>
      <c r="I1830">
        <v>0</v>
      </c>
      <c r="J1830" t="s">
        <v>30</v>
      </c>
    </row>
    <row r="1831" spans="1:10" x14ac:dyDescent="0.25">
      <c r="A1831" t="s">
        <v>5517</v>
      </c>
      <c r="B1831">
        <v>42.9</v>
      </c>
      <c r="C1831" t="str">
        <f t="shared" si="56"/>
        <v>Obesity</v>
      </c>
      <c r="D1831">
        <v>4.87</v>
      </c>
      <c r="E1831" t="str">
        <f t="shared" si="57"/>
        <v>Normal</v>
      </c>
      <c r="F1831" t="s">
        <v>31</v>
      </c>
      <c r="G1831" t="s">
        <v>30</v>
      </c>
      <c r="H1831" t="s">
        <v>30</v>
      </c>
      <c r="I1831">
        <v>1</v>
      </c>
      <c r="J1831" t="s">
        <v>30</v>
      </c>
    </row>
    <row r="1832" spans="1:10" x14ac:dyDescent="0.25">
      <c r="A1832" t="s">
        <v>5518</v>
      </c>
      <c r="B1832">
        <v>24.6</v>
      </c>
      <c r="C1832" t="str">
        <f t="shared" si="56"/>
        <v>Health Weight</v>
      </c>
      <c r="D1832">
        <v>5.86</v>
      </c>
      <c r="E1832" t="str">
        <f t="shared" si="57"/>
        <v>Prediabetes</v>
      </c>
      <c r="F1832" t="s">
        <v>30</v>
      </c>
      <c r="G1832" t="s">
        <v>30</v>
      </c>
      <c r="H1832" t="s">
        <v>31</v>
      </c>
      <c r="I1832">
        <v>1</v>
      </c>
      <c r="J1832" t="s">
        <v>30</v>
      </c>
    </row>
    <row r="1833" spans="1:10" x14ac:dyDescent="0.25">
      <c r="A1833" t="s">
        <v>5519</v>
      </c>
      <c r="B1833">
        <v>28.405000000000001</v>
      </c>
      <c r="C1833" t="str">
        <f t="shared" si="56"/>
        <v>Over Weight</v>
      </c>
      <c r="D1833">
        <v>4.12</v>
      </c>
      <c r="E1833" t="str">
        <f t="shared" si="57"/>
        <v>Normal</v>
      </c>
      <c r="F1833" t="s">
        <v>30</v>
      </c>
      <c r="G1833" t="s">
        <v>30</v>
      </c>
      <c r="H1833" t="s">
        <v>30</v>
      </c>
      <c r="I1833">
        <v>1</v>
      </c>
      <c r="J1833" t="s">
        <v>30</v>
      </c>
    </row>
    <row r="1834" spans="1:10" x14ac:dyDescent="0.25">
      <c r="A1834" t="s">
        <v>5520</v>
      </c>
      <c r="B1834">
        <v>34.674999999999997</v>
      </c>
      <c r="C1834" t="str">
        <f t="shared" si="56"/>
        <v>Obesity</v>
      </c>
      <c r="D1834">
        <v>5.71</v>
      </c>
      <c r="E1834" t="str">
        <f t="shared" si="57"/>
        <v>Prediabetes</v>
      </c>
      <c r="F1834" t="s">
        <v>31</v>
      </c>
      <c r="G1834" t="s">
        <v>30</v>
      </c>
      <c r="H1834" t="s">
        <v>30</v>
      </c>
      <c r="I1834">
        <v>1</v>
      </c>
      <c r="J1834" t="s">
        <v>30</v>
      </c>
    </row>
    <row r="1835" spans="1:10" x14ac:dyDescent="0.25">
      <c r="A1835" t="s">
        <v>5521</v>
      </c>
      <c r="B1835">
        <v>18.850000000000001</v>
      </c>
      <c r="C1835" t="str">
        <f t="shared" si="56"/>
        <v>Health Weight</v>
      </c>
      <c r="D1835">
        <v>6.03</v>
      </c>
      <c r="E1835" t="str">
        <f t="shared" si="57"/>
        <v>Prediabetes</v>
      </c>
      <c r="F1835" t="s">
        <v>30</v>
      </c>
      <c r="G1835" t="s">
        <v>30</v>
      </c>
      <c r="H1835" t="s">
        <v>30</v>
      </c>
      <c r="I1835">
        <v>1</v>
      </c>
      <c r="J1835" t="s">
        <v>30</v>
      </c>
    </row>
    <row r="1836" spans="1:10" x14ac:dyDescent="0.25">
      <c r="A1836" t="s">
        <v>5522</v>
      </c>
      <c r="B1836">
        <v>34.130000000000003</v>
      </c>
      <c r="C1836" t="str">
        <f t="shared" si="56"/>
        <v>Obesity</v>
      </c>
      <c r="D1836">
        <v>5.65</v>
      </c>
      <c r="E1836" t="str">
        <f t="shared" si="57"/>
        <v>Normal</v>
      </c>
      <c r="F1836" t="s">
        <v>30</v>
      </c>
      <c r="G1836" t="s">
        <v>30</v>
      </c>
      <c r="H1836" t="s">
        <v>31</v>
      </c>
      <c r="I1836">
        <v>1</v>
      </c>
      <c r="J1836" t="s">
        <v>30</v>
      </c>
    </row>
    <row r="1837" spans="1:10" x14ac:dyDescent="0.25">
      <c r="A1837" t="s">
        <v>5523</v>
      </c>
      <c r="B1837">
        <v>17.34</v>
      </c>
      <c r="C1837" t="str">
        <f t="shared" si="56"/>
        <v>Under Weight</v>
      </c>
      <c r="D1837">
        <v>5.05</v>
      </c>
      <c r="E1837" t="str">
        <f t="shared" si="57"/>
        <v>Normal</v>
      </c>
      <c r="F1837" t="s">
        <v>30</v>
      </c>
      <c r="G1837" t="s">
        <v>30</v>
      </c>
      <c r="H1837" t="s">
        <v>30</v>
      </c>
      <c r="I1837">
        <v>0</v>
      </c>
      <c r="J1837" t="s">
        <v>30</v>
      </c>
    </row>
    <row r="1838" spans="1:10" x14ac:dyDescent="0.25">
      <c r="A1838" t="s">
        <v>5524</v>
      </c>
      <c r="B1838">
        <v>17.440000000000001</v>
      </c>
      <c r="C1838" t="str">
        <f t="shared" si="56"/>
        <v>Under Weight</v>
      </c>
      <c r="D1838">
        <v>6.26</v>
      </c>
      <c r="E1838" t="str">
        <f t="shared" si="57"/>
        <v>Prediabetes</v>
      </c>
      <c r="F1838" t="s">
        <v>30</v>
      </c>
      <c r="G1838" t="s">
        <v>30</v>
      </c>
      <c r="H1838" t="s">
        <v>30</v>
      </c>
      <c r="I1838">
        <v>0</v>
      </c>
      <c r="J1838" t="s">
        <v>30</v>
      </c>
    </row>
    <row r="1839" spans="1:10" x14ac:dyDescent="0.25">
      <c r="A1839" t="s">
        <v>5525</v>
      </c>
      <c r="B1839">
        <v>33.659999999999997</v>
      </c>
      <c r="C1839" t="str">
        <f t="shared" si="56"/>
        <v>Obesity</v>
      </c>
      <c r="D1839">
        <v>4.08</v>
      </c>
      <c r="E1839" t="str">
        <f t="shared" si="57"/>
        <v>Normal</v>
      </c>
      <c r="F1839" t="s">
        <v>31</v>
      </c>
      <c r="G1839" t="s">
        <v>30</v>
      </c>
      <c r="H1839" t="s">
        <v>31</v>
      </c>
      <c r="I1839">
        <v>1</v>
      </c>
      <c r="J1839" t="s">
        <v>30</v>
      </c>
    </row>
    <row r="1840" spans="1:10" x14ac:dyDescent="0.25">
      <c r="A1840" t="s">
        <v>5526</v>
      </c>
      <c r="B1840">
        <v>21.375</v>
      </c>
      <c r="C1840" t="str">
        <f t="shared" si="56"/>
        <v>Health Weight</v>
      </c>
      <c r="D1840">
        <v>6.19</v>
      </c>
      <c r="E1840" t="str">
        <f t="shared" si="57"/>
        <v>Prediabetes</v>
      </c>
      <c r="F1840" t="s">
        <v>31</v>
      </c>
      <c r="G1840" t="s">
        <v>30</v>
      </c>
      <c r="H1840" t="s">
        <v>30</v>
      </c>
      <c r="I1840">
        <v>1</v>
      </c>
      <c r="J1840" t="s">
        <v>30</v>
      </c>
    </row>
    <row r="1841" spans="1:10" x14ac:dyDescent="0.25">
      <c r="A1841" t="s">
        <v>5527</v>
      </c>
      <c r="B1841">
        <v>27.14</v>
      </c>
      <c r="C1841" t="str">
        <f t="shared" si="56"/>
        <v>Over Weight</v>
      </c>
      <c r="D1841">
        <v>6.01</v>
      </c>
      <c r="E1841" t="str">
        <f t="shared" si="57"/>
        <v>Prediabetes</v>
      </c>
      <c r="F1841" t="s">
        <v>30</v>
      </c>
      <c r="G1841" t="s">
        <v>30</v>
      </c>
      <c r="H1841" t="s">
        <v>30</v>
      </c>
      <c r="I1841">
        <v>1</v>
      </c>
      <c r="J1841" t="s">
        <v>30</v>
      </c>
    </row>
    <row r="1842" spans="1:10" x14ac:dyDescent="0.25">
      <c r="A1842" t="s">
        <v>5528</v>
      </c>
      <c r="B1842">
        <v>35.78</v>
      </c>
      <c r="C1842" t="str">
        <f t="shared" si="56"/>
        <v>Obesity</v>
      </c>
      <c r="D1842">
        <v>6.07</v>
      </c>
      <c r="E1842" t="str">
        <f t="shared" si="57"/>
        <v>Prediabetes</v>
      </c>
      <c r="F1842" t="s">
        <v>30</v>
      </c>
      <c r="G1842" t="s">
        <v>31</v>
      </c>
      <c r="H1842" t="s">
        <v>30</v>
      </c>
      <c r="I1842">
        <v>1</v>
      </c>
      <c r="J1842" t="s">
        <v>30</v>
      </c>
    </row>
    <row r="1843" spans="1:10" x14ac:dyDescent="0.25">
      <c r="A1843" t="s">
        <v>5529</v>
      </c>
      <c r="B1843">
        <v>34.96</v>
      </c>
      <c r="C1843" t="str">
        <f t="shared" si="56"/>
        <v>Obesity</v>
      </c>
      <c r="D1843">
        <v>5.63</v>
      </c>
      <c r="E1843" t="str">
        <f t="shared" si="57"/>
        <v>Normal</v>
      </c>
      <c r="F1843" t="s">
        <v>30</v>
      </c>
      <c r="G1843" t="s">
        <v>30</v>
      </c>
      <c r="H1843" t="s">
        <v>30</v>
      </c>
      <c r="I1843">
        <v>0</v>
      </c>
      <c r="J1843" t="s">
        <v>30</v>
      </c>
    </row>
    <row r="1844" spans="1:10" x14ac:dyDescent="0.25">
      <c r="A1844" t="s">
        <v>5530</v>
      </c>
      <c r="B1844">
        <v>38.39</v>
      </c>
      <c r="C1844" t="str">
        <f t="shared" si="56"/>
        <v>Obesity</v>
      </c>
      <c r="D1844">
        <v>6.05</v>
      </c>
      <c r="E1844" t="str">
        <f t="shared" si="57"/>
        <v>Prediabetes</v>
      </c>
      <c r="F1844" t="s">
        <v>30</v>
      </c>
      <c r="G1844" t="s">
        <v>30</v>
      </c>
      <c r="H1844" t="s">
        <v>30</v>
      </c>
      <c r="I1844">
        <v>0</v>
      </c>
      <c r="J1844" t="s">
        <v>30</v>
      </c>
    </row>
    <row r="1845" spans="1:10" x14ac:dyDescent="0.25">
      <c r="A1845" t="s">
        <v>5531</v>
      </c>
      <c r="B1845">
        <v>33.82</v>
      </c>
      <c r="C1845" t="str">
        <f t="shared" si="56"/>
        <v>Obesity</v>
      </c>
      <c r="D1845">
        <v>4.6500000000000004</v>
      </c>
      <c r="E1845" t="str">
        <f t="shared" si="57"/>
        <v>Normal</v>
      </c>
      <c r="F1845" t="s">
        <v>30</v>
      </c>
      <c r="G1845" t="s">
        <v>30</v>
      </c>
      <c r="H1845" t="s">
        <v>30</v>
      </c>
      <c r="I1845">
        <v>0</v>
      </c>
      <c r="J1845" t="s">
        <v>30</v>
      </c>
    </row>
    <row r="1846" spans="1:10" x14ac:dyDescent="0.25">
      <c r="A1846" t="s">
        <v>5532</v>
      </c>
      <c r="B1846">
        <v>27.835000000000001</v>
      </c>
      <c r="C1846" t="str">
        <f t="shared" si="56"/>
        <v>Over Weight</v>
      </c>
      <c r="D1846">
        <v>5.37</v>
      </c>
      <c r="E1846" t="str">
        <f t="shared" si="57"/>
        <v>Normal</v>
      </c>
      <c r="F1846" t="s">
        <v>30</v>
      </c>
      <c r="G1846" t="s">
        <v>30</v>
      </c>
      <c r="H1846" t="s">
        <v>30</v>
      </c>
      <c r="I1846">
        <v>0</v>
      </c>
      <c r="J1846" t="s">
        <v>30</v>
      </c>
    </row>
    <row r="1847" spans="1:10" x14ac:dyDescent="0.25">
      <c r="A1847" t="s">
        <v>5533</v>
      </c>
      <c r="B1847">
        <v>33</v>
      </c>
      <c r="C1847" t="str">
        <f t="shared" si="56"/>
        <v>Obesity</v>
      </c>
      <c r="D1847">
        <v>5.39</v>
      </c>
      <c r="E1847" t="str">
        <f t="shared" si="57"/>
        <v>Normal</v>
      </c>
      <c r="F1847" t="s">
        <v>30</v>
      </c>
      <c r="G1847" t="s">
        <v>30</v>
      </c>
      <c r="H1847" t="s">
        <v>30</v>
      </c>
      <c r="I1847">
        <v>0</v>
      </c>
      <c r="J1847" t="s">
        <v>30</v>
      </c>
    </row>
    <row r="1848" spans="1:10" x14ac:dyDescent="0.25">
      <c r="A1848" t="s">
        <v>5534</v>
      </c>
      <c r="B1848">
        <v>26.885000000000002</v>
      </c>
      <c r="C1848" t="str">
        <f t="shared" si="56"/>
        <v>Over Weight</v>
      </c>
      <c r="D1848">
        <v>5.86</v>
      </c>
      <c r="E1848" t="str">
        <f t="shared" si="57"/>
        <v>Prediabetes</v>
      </c>
      <c r="F1848" t="s">
        <v>30</v>
      </c>
      <c r="G1848" t="s">
        <v>30</v>
      </c>
      <c r="H1848" t="s">
        <v>30</v>
      </c>
      <c r="I1848">
        <v>0</v>
      </c>
      <c r="J1848" t="s">
        <v>30</v>
      </c>
    </row>
    <row r="1849" spans="1:10" x14ac:dyDescent="0.25">
      <c r="A1849" t="s">
        <v>5536</v>
      </c>
      <c r="B1849">
        <v>29.26</v>
      </c>
      <c r="C1849" t="str">
        <f t="shared" si="56"/>
        <v>Over Weight</v>
      </c>
      <c r="D1849">
        <v>4.4400000000000004</v>
      </c>
      <c r="E1849" t="str">
        <f t="shared" si="57"/>
        <v>Normal</v>
      </c>
      <c r="F1849" t="s">
        <v>30</v>
      </c>
      <c r="G1849" t="s">
        <v>30</v>
      </c>
      <c r="H1849" t="s">
        <v>30</v>
      </c>
      <c r="I1849">
        <v>0</v>
      </c>
      <c r="J1849" t="s">
        <v>30</v>
      </c>
    </row>
    <row r="1850" spans="1:10" x14ac:dyDescent="0.25">
      <c r="A1850" t="s">
        <v>5537</v>
      </c>
      <c r="B1850">
        <v>26.98</v>
      </c>
      <c r="C1850" t="str">
        <f t="shared" si="56"/>
        <v>Over Weight</v>
      </c>
      <c r="D1850">
        <v>4.41</v>
      </c>
      <c r="E1850" t="str">
        <f t="shared" si="57"/>
        <v>Normal</v>
      </c>
      <c r="F1850" t="s">
        <v>30</v>
      </c>
      <c r="G1850" t="s">
        <v>30</v>
      </c>
      <c r="H1850" t="s">
        <v>30</v>
      </c>
      <c r="I1850">
        <v>0</v>
      </c>
      <c r="J1850" t="s">
        <v>30</v>
      </c>
    </row>
    <row r="1851" spans="1:10" x14ac:dyDescent="0.25">
      <c r="A1851" t="s">
        <v>5538</v>
      </c>
      <c r="B1851">
        <v>32.11</v>
      </c>
      <c r="C1851" t="str">
        <f t="shared" si="56"/>
        <v>Obesity</v>
      </c>
      <c r="D1851">
        <v>5.19</v>
      </c>
      <c r="E1851" t="str">
        <f t="shared" si="57"/>
        <v>Normal</v>
      </c>
      <c r="F1851" t="s">
        <v>30</v>
      </c>
      <c r="G1851" t="s">
        <v>30</v>
      </c>
      <c r="H1851" t="s">
        <v>31</v>
      </c>
      <c r="I1851">
        <v>1</v>
      </c>
      <c r="J1851" t="s">
        <v>30</v>
      </c>
    </row>
    <row r="1852" spans="1:10" x14ac:dyDescent="0.25">
      <c r="A1852" t="s">
        <v>5539</v>
      </c>
      <c r="B1852">
        <v>31.73</v>
      </c>
      <c r="C1852" t="str">
        <f t="shared" si="56"/>
        <v>Obesity</v>
      </c>
      <c r="D1852">
        <v>5.16</v>
      </c>
      <c r="E1852" t="str">
        <f t="shared" si="57"/>
        <v>Normal</v>
      </c>
      <c r="F1852" t="s">
        <v>30</v>
      </c>
      <c r="G1852" t="s">
        <v>30</v>
      </c>
      <c r="H1852" t="s">
        <v>31</v>
      </c>
      <c r="I1852">
        <v>1</v>
      </c>
      <c r="J1852" t="s">
        <v>30</v>
      </c>
    </row>
    <row r="1853" spans="1:10" x14ac:dyDescent="0.25">
      <c r="A1853" t="s">
        <v>5540</v>
      </c>
      <c r="B1853">
        <v>22.515000000000001</v>
      </c>
      <c r="C1853" t="str">
        <f t="shared" si="56"/>
        <v>Health Weight</v>
      </c>
      <c r="D1853">
        <v>4.24</v>
      </c>
      <c r="E1853" t="str">
        <f t="shared" si="57"/>
        <v>Normal</v>
      </c>
      <c r="F1853" t="s">
        <v>30</v>
      </c>
      <c r="G1853" t="s">
        <v>30</v>
      </c>
      <c r="H1853" t="s">
        <v>30</v>
      </c>
      <c r="I1853">
        <v>0</v>
      </c>
      <c r="J1853" t="s">
        <v>30</v>
      </c>
    </row>
    <row r="1854" spans="1:10" x14ac:dyDescent="0.25">
      <c r="A1854" t="s">
        <v>5541</v>
      </c>
      <c r="B1854">
        <v>25.9</v>
      </c>
      <c r="C1854" t="str">
        <f t="shared" si="56"/>
        <v>Over Weight</v>
      </c>
      <c r="D1854">
        <v>5.45</v>
      </c>
      <c r="E1854" t="str">
        <f t="shared" si="57"/>
        <v>Normal</v>
      </c>
      <c r="F1854" t="s">
        <v>30</v>
      </c>
      <c r="G1854" t="s">
        <v>30</v>
      </c>
      <c r="H1854" t="s">
        <v>30</v>
      </c>
      <c r="I1854">
        <v>1</v>
      </c>
      <c r="J1854" t="s">
        <v>30</v>
      </c>
    </row>
    <row r="1855" spans="1:10" x14ac:dyDescent="0.25">
      <c r="A1855" t="s">
        <v>5542</v>
      </c>
      <c r="B1855">
        <v>27.72</v>
      </c>
      <c r="C1855" t="str">
        <f t="shared" si="56"/>
        <v>Over Weight</v>
      </c>
      <c r="D1855">
        <v>5.03</v>
      </c>
      <c r="E1855" t="str">
        <f t="shared" si="57"/>
        <v>Normal</v>
      </c>
      <c r="F1855" t="s">
        <v>31</v>
      </c>
      <c r="G1855" t="s">
        <v>30</v>
      </c>
      <c r="H1855" t="s">
        <v>30</v>
      </c>
      <c r="I1855">
        <v>1</v>
      </c>
      <c r="J1855" t="s">
        <v>30</v>
      </c>
    </row>
    <row r="1856" spans="1:10" x14ac:dyDescent="0.25">
      <c r="A1856" t="s">
        <v>5543</v>
      </c>
      <c r="B1856">
        <v>31.5</v>
      </c>
      <c r="C1856" t="str">
        <f t="shared" si="56"/>
        <v>Obesity</v>
      </c>
      <c r="D1856">
        <v>9.6199999999999992</v>
      </c>
      <c r="E1856" t="str">
        <f t="shared" si="57"/>
        <v>Diabetes</v>
      </c>
      <c r="F1856" t="s">
        <v>31</v>
      </c>
      <c r="G1856" t="s">
        <v>30</v>
      </c>
      <c r="H1856" t="s">
        <v>30</v>
      </c>
      <c r="I1856">
        <v>1</v>
      </c>
      <c r="J1856" t="s">
        <v>30</v>
      </c>
    </row>
    <row r="1857" spans="1:10" x14ac:dyDescent="0.25">
      <c r="A1857" t="s">
        <v>5544</v>
      </c>
      <c r="B1857">
        <v>29.7</v>
      </c>
      <c r="C1857" t="str">
        <f t="shared" si="56"/>
        <v>Over Weight</v>
      </c>
      <c r="D1857">
        <v>6.77</v>
      </c>
      <c r="E1857" t="str">
        <f t="shared" si="57"/>
        <v>Diabetes</v>
      </c>
      <c r="F1857" t="s">
        <v>31</v>
      </c>
      <c r="G1857" t="s">
        <v>30</v>
      </c>
      <c r="H1857" t="s">
        <v>30</v>
      </c>
      <c r="I1857">
        <v>1</v>
      </c>
      <c r="J1857" t="s">
        <v>30</v>
      </c>
    </row>
    <row r="1858" spans="1:10" x14ac:dyDescent="0.25">
      <c r="A1858" t="s">
        <v>5545</v>
      </c>
      <c r="B1858">
        <v>21.26</v>
      </c>
      <c r="C1858" t="str">
        <f t="shared" ref="C1858:C1921" si="58">IF(B1858&lt;18.5, "Under Weight",IF(B1858&lt;24.9, "Health Weight", IF(B1858&lt;29.9, "Over Weight", "Obesity")))</f>
        <v>Health Weight</v>
      </c>
      <c r="D1858">
        <v>5.36</v>
      </c>
      <c r="E1858" t="str">
        <f t="shared" ref="E1858:E1921" si="59">IF(D1858&lt;5.7,"Normal",IF(D1858&lt;6.4,"Prediabetes","Diabetes"))</f>
        <v>Normal</v>
      </c>
      <c r="F1858" t="s">
        <v>31</v>
      </c>
      <c r="G1858" t="s">
        <v>30</v>
      </c>
      <c r="H1858" t="s">
        <v>30</v>
      </c>
      <c r="I1858">
        <v>1</v>
      </c>
      <c r="J1858" t="s">
        <v>30</v>
      </c>
    </row>
    <row r="1859" spans="1:10" x14ac:dyDescent="0.25">
      <c r="A1859" t="s">
        <v>5546</v>
      </c>
      <c r="B1859">
        <v>17.09</v>
      </c>
      <c r="C1859" t="str">
        <f t="shared" si="58"/>
        <v>Under Weight</v>
      </c>
      <c r="D1859">
        <v>5.69</v>
      </c>
      <c r="E1859" t="str">
        <f t="shared" si="59"/>
        <v>Normal</v>
      </c>
      <c r="F1859" t="s">
        <v>30</v>
      </c>
      <c r="G1859" t="s">
        <v>30</v>
      </c>
      <c r="H1859" t="s">
        <v>30</v>
      </c>
      <c r="I1859">
        <v>0</v>
      </c>
      <c r="J1859" t="s">
        <v>30</v>
      </c>
    </row>
    <row r="1860" spans="1:10" x14ac:dyDescent="0.25">
      <c r="A1860" t="s">
        <v>5547</v>
      </c>
      <c r="B1860">
        <v>24.3</v>
      </c>
      <c r="C1860" t="str">
        <f t="shared" si="58"/>
        <v>Health Weight</v>
      </c>
      <c r="D1860">
        <v>4.9000000000000004</v>
      </c>
      <c r="E1860" t="str">
        <f t="shared" si="59"/>
        <v>Normal</v>
      </c>
      <c r="F1860" t="s">
        <v>31</v>
      </c>
      <c r="G1860" t="s">
        <v>30</v>
      </c>
      <c r="H1860" t="s">
        <v>31</v>
      </c>
      <c r="I1860">
        <v>1</v>
      </c>
      <c r="J1860" t="s">
        <v>30</v>
      </c>
    </row>
    <row r="1861" spans="1:10" x14ac:dyDescent="0.25">
      <c r="A1861" t="s">
        <v>5548</v>
      </c>
      <c r="B1861">
        <v>29.734999999999999</v>
      </c>
      <c r="C1861" t="str">
        <f t="shared" si="58"/>
        <v>Over Weight</v>
      </c>
      <c r="D1861">
        <v>5.78</v>
      </c>
      <c r="E1861" t="str">
        <f t="shared" si="59"/>
        <v>Prediabetes</v>
      </c>
      <c r="F1861" t="s">
        <v>30</v>
      </c>
      <c r="G1861" t="s">
        <v>30</v>
      </c>
      <c r="H1861" t="s">
        <v>30</v>
      </c>
      <c r="I1861">
        <v>0</v>
      </c>
      <c r="J1861" t="s">
        <v>30</v>
      </c>
    </row>
    <row r="1862" spans="1:10" x14ac:dyDescent="0.25">
      <c r="A1862" t="s">
        <v>5549</v>
      </c>
      <c r="B1862">
        <v>29.26</v>
      </c>
      <c r="C1862" t="str">
        <f t="shared" si="58"/>
        <v>Over Weight</v>
      </c>
      <c r="D1862">
        <v>4.7</v>
      </c>
      <c r="E1862" t="str">
        <f t="shared" si="59"/>
        <v>Normal</v>
      </c>
      <c r="F1862" t="s">
        <v>30</v>
      </c>
      <c r="G1862" t="s">
        <v>30</v>
      </c>
      <c r="H1862" t="s">
        <v>30</v>
      </c>
      <c r="I1862">
        <v>0</v>
      </c>
      <c r="J1862" t="s">
        <v>30</v>
      </c>
    </row>
    <row r="1863" spans="1:10" x14ac:dyDescent="0.25">
      <c r="A1863" t="s">
        <v>5550</v>
      </c>
      <c r="B1863">
        <v>33</v>
      </c>
      <c r="C1863" t="str">
        <f t="shared" si="58"/>
        <v>Obesity</v>
      </c>
      <c r="D1863">
        <v>6.28</v>
      </c>
      <c r="E1863" t="str">
        <f t="shared" si="59"/>
        <v>Prediabetes</v>
      </c>
      <c r="F1863" t="s">
        <v>30</v>
      </c>
      <c r="G1863" t="s">
        <v>30</v>
      </c>
      <c r="H1863" t="s">
        <v>30</v>
      </c>
      <c r="I1863">
        <v>0</v>
      </c>
      <c r="J1863" t="s">
        <v>30</v>
      </c>
    </row>
    <row r="1864" spans="1:10" x14ac:dyDescent="0.25">
      <c r="A1864" t="s">
        <v>5551</v>
      </c>
      <c r="B1864">
        <v>31.065000000000001</v>
      </c>
      <c r="C1864" t="str">
        <f t="shared" si="58"/>
        <v>Obesity</v>
      </c>
      <c r="D1864">
        <v>4.2300000000000004</v>
      </c>
      <c r="E1864" t="str">
        <f t="shared" si="59"/>
        <v>Normal</v>
      </c>
      <c r="F1864" t="s">
        <v>30</v>
      </c>
      <c r="G1864" t="s">
        <v>30</v>
      </c>
      <c r="H1864" t="s">
        <v>30</v>
      </c>
      <c r="I1864">
        <v>0</v>
      </c>
      <c r="J1864" t="s">
        <v>30</v>
      </c>
    </row>
    <row r="1865" spans="1:10" x14ac:dyDescent="0.25">
      <c r="A1865" t="s">
        <v>5552</v>
      </c>
      <c r="B1865">
        <v>26.51</v>
      </c>
      <c r="C1865" t="str">
        <f t="shared" si="58"/>
        <v>Over Weight</v>
      </c>
      <c r="D1865">
        <v>6.17</v>
      </c>
      <c r="E1865" t="str">
        <f t="shared" si="59"/>
        <v>Prediabetes</v>
      </c>
      <c r="F1865" t="s">
        <v>30</v>
      </c>
      <c r="G1865" t="s">
        <v>30</v>
      </c>
      <c r="H1865" t="s">
        <v>30</v>
      </c>
      <c r="I1865">
        <v>0</v>
      </c>
      <c r="J1865" t="s">
        <v>30</v>
      </c>
    </row>
    <row r="1866" spans="1:10" x14ac:dyDescent="0.25">
      <c r="A1866" t="s">
        <v>5553</v>
      </c>
      <c r="B1866">
        <v>28.88</v>
      </c>
      <c r="C1866" t="str">
        <f t="shared" si="58"/>
        <v>Over Weight</v>
      </c>
      <c r="D1866">
        <v>4.96</v>
      </c>
      <c r="E1866" t="str">
        <f t="shared" si="59"/>
        <v>Normal</v>
      </c>
      <c r="F1866" t="s">
        <v>30</v>
      </c>
      <c r="G1866" t="s">
        <v>30</v>
      </c>
      <c r="H1866" t="s">
        <v>30</v>
      </c>
      <c r="I1866">
        <v>0</v>
      </c>
      <c r="J1866" t="s">
        <v>30</v>
      </c>
    </row>
    <row r="1867" spans="1:10" x14ac:dyDescent="0.25">
      <c r="A1867" t="s">
        <v>5554</v>
      </c>
      <c r="B1867">
        <v>35.814999999999998</v>
      </c>
      <c r="C1867" t="str">
        <f t="shared" si="58"/>
        <v>Obesity</v>
      </c>
      <c r="D1867">
        <v>5.1100000000000003</v>
      </c>
      <c r="E1867" t="str">
        <f t="shared" si="59"/>
        <v>Normal</v>
      </c>
      <c r="F1867" t="s">
        <v>31</v>
      </c>
      <c r="G1867" t="s">
        <v>30</v>
      </c>
      <c r="H1867" t="s">
        <v>30</v>
      </c>
      <c r="I1867">
        <v>1</v>
      </c>
      <c r="J1867" t="s">
        <v>30</v>
      </c>
    </row>
    <row r="1868" spans="1:10" x14ac:dyDescent="0.25">
      <c r="A1868" t="s">
        <v>5555</v>
      </c>
      <c r="B1868">
        <v>21.28</v>
      </c>
      <c r="C1868" t="str">
        <f t="shared" si="58"/>
        <v>Health Weight</v>
      </c>
      <c r="D1868">
        <v>4.05</v>
      </c>
      <c r="E1868" t="str">
        <f t="shared" si="59"/>
        <v>Normal</v>
      </c>
      <c r="F1868" t="s">
        <v>30</v>
      </c>
      <c r="G1868" t="s">
        <v>31</v>
      </c>
      <c r="H1868" t="s">
        <v>30</v>
      </c>
      <c r="I1868">
        <v>1</v>
      </c>
      <c r="J1868" t="s">
        <v>30</v>
      </c>
    </row>
    <row r="1869" spans="1:10" x14ac:dyDescent="0.25">
      <c r="A1869" t="s">
        <v>5556</v>
      </c>
      <c r="B1869">
        <v>33.81</v>
      </c>
      <c r="C1869" t="str">
        <f t="shared" si="58"/>
        <v>Obesity</v>
      </c>
      <c r="D1869">
        <v>6.49</v>
      </c>
      <c r="E1869" t="str">
        <f t="shared" si="59"/>
        <v>Diabetes</v>
      </c>
      <c r="F1869" t="s">
        <v>30</v>
      </c>
      <c r="G1869" t="s">
        <v>30</v>
      </c>
      <c r="H1869" t="s">
        <v>31</v>
      </c>
      <c r="I1869">
        <v>1</v>
      </c>
      <c r="J1869" t="s">
        <v>30</v>
      </c>
    </row>
    <row r="1870" spans="1:10" x14ac:dyDescent="0.25">
      <c r="A1870" t="s">
        <v>5557</v>
      </c>
      <c r="B1870">
        <v>44.22</v>
      </c>
      <c r="C1870" t="str">
        <f t="shared" si="58"/>
        <v>Obesity</v>
      </c>
      <c r="D1870">
        <v>4.1900000000000004</v>
      </c>
      <c r="E1870" t="str">
        <f t="shared" si="59"/>
        <v>Normal</v>
      </c>
      <c r="F1870" t="s">
        <v>30</v>
      </c>
      <c r="G1870" t="s">
        <v>30</v>
      </c>
      <c r="H1870" t="s">
        <v>30</v>
      </c>
      <c r="I1870">
        <v>1</v>
      </c>
      <c r="J1870" t="s">
        <v>30</v>
      </c>
    </row>
    <row r="1871" spans="1:10" x14ac:dyDescent="0.25">
      <c r="A1871" t="s">
        <v>5558</v>
      </c>
      <c r="B1871">
        <v>15.46</v>
      </c>
      <c r="C1871" t="str">
        <f t="shared" si="58"/>
        <v>Under Weight</v>
      </c>
      <c r="D1871">
        <v>4.99</v>
      </c>
      <c r="E1871" t="str">
        <f t="shared" si="59"/>
        <v>Normal</v>
      </c>
      <c r="F1871" t="s">
        <v>31</v>
      </c>
      <c r="G1871" t="s">
        <v>30</v>
      </c>
      <c r="H1871" t="s">
        <v>31</v>
      </c>
      <c r="I1871">
        <v>1</v>
      </c>
      <c r="J1871" t="s">
        <v>30</v>
      </c>
    </row>
    <row r="1872" spans="1:10" x14ac:dyDescent="0.25">
      <c r="A1872" t="s">
        <v>5559</v>
      </c>
      <c r="B1872">
        <v>30.3</v>
      </c>
      <c r="C1872" t="str">
        <f t="shared" si="58"/>
        <v>Obesity</v>
      </c>
      <c r="D1872">
        <v>4.7699999999999996</v>
      </c>
      <c r="E1872" t="str">
        <f t="shared" si="59"/>
        <v>Normal</v>
      </c>
      <c r="F1872" t="s">
        <v>31</v>
      </c>
      <c r="G1872" t="s">
        <v>30</v>
      </c>
      <c r="H1872" t="s">
        <v>30</v>
      </c>
      <c r="I1872">
        <v>1</v>
      </c>
      <c r="J1872" t="s">
        <v>30</v>
      </c>
    </row>
    <row r="1873" spans="1:10" x14ac:dyDescent="0.25">
      <c r="A1873" t="s">
        <v>5560</v>
      </c>
      <c r="B1873">
        <v>16.670000000000002</v>
      </c>
      <c r="C1873" t="str">
        <f t="shared" si="58"/>
        <v>Under Weight</v>
      </c>
      <c r="D1873">
        <v>5.46</v>
      </c>
      <c r="E1873" t="str">
        <f t="shared" si="59"/>
        <v>Normal</v>
      </c>
      <c r="F1873" t="s">
        <v>30</v>
      </c>
      <c r="G1873" t="s">
        <v>30</v>
      </c>
      <c r="H1873" t="s">
        <v>30</v>
      </c>
      <c r="I1873">
        <v>0</v>
      </c>
      <c r="J1873" t="s">
        <v>30</v>
      </c>
    </row>
    <row r="1874" spans="1:10" x14ac:dyDescent="0.25">
      <c r="A1874" t="s">
        <v>5561</v>
      </c>
      <c r="B1874">
        <v>28.594999999999999</v>
      </c>
      <c r="C1874" t="str">
        <f t="shared" si="58"/>
        <v>Over Weight</v>
      </c>
      <c r="D1874">
        <v>5.43</v>
      </c>
      <c r="E1874" t="str">
        <f t="shared" si="59"/>
        <v>Normal</v>
      </c>
      <c r="F1874" t="s">
        <v>30</v>
      </c>
      <c r="G1874" t="s">
        <v>30</v>
      </c>
      <c r="H1874" t="s">
        <v>30</v>
      </c>
      <c r="I1874">
        <v>0</v>
      </c>
      <c r="J1874" t="s">
        <v>30</v>
      </c>
    </row>
    <row r="1875" spans="1:10" x14ac:dyDescent="0.25">
      <c r="A1875" t="s">
        <v>5562</v>
      </c>
      <c r="B1875">
        <v>25.934999999999999</v>
      </c>
      <c r="C1875" t="str">
        <f t="shared" si="58"/>
        <v>Over Weight</v>
      </c>
      <c r="D1875">
        <v>4.29</v>
      </c>
      <c r="E1875" t="str">
        <f t="shared" si="59"/>
        <v>Normal</v>
      </c>
      <c r="F1875" t="s">
        <v>30</v>
      </c>
      <c r="G1875" t="s">
        <v>30</v>
      </c>
      <c r="H1875" t="s">
        <v>30</v>
      </c>
      <c r="I1875">
        <v>0</v>
      </c>
      <c r="J1875" t="s">
        <v>30</v>
      </c>
    </row>
    <row r="1876" spans="1:10" x14ac:dyDescent="0.25">
      <c r="A1876" t="s">
        <v>5563</v>
      </c>
      <c r="B1876">
        <v>27.645</v>
      </c>
      <c r="C1876" t="str">
        <f t="shared" si="58"/>
        <v>Over Weight</v>
      </c>
      <c r="D1876">
        <v>5.25</v>
      </c>
      <c r="E1876" t="str">
        <f t="shared" si="59"/>
        <v>Normal</v>
      </c>
      <c r="F1876" t="s">
        <v>30</v>
      </c>
      <c r="G1876" t="s">
        <v>30</v>
      </c>
      <c r="H1876" t="s">
        <v>30</v>
      </c>
      <c r="I1876">
        <v>1</v>
      </c>
      <c r="J1876" t="s">
        <v>30</v>
      </c>
    </row>
    <row r="1877" spans="1:10" x14ac:dyDescent="0.25">
      <c r="A1877" t="s">
        <v>5564</v>
      </c>
      <c r="B1877">
        <v>30.1</v>
      </c>
      <c r="C1877" t="str">
        <f t="shared" si="58"/>
        <v>Obesity</v>
      </c>
      <c r="D1877">
        <v>4.04</v>
      </c>
      <c r="E1877" t="str">
        <f t="shared" si="59"/>
        <v>Normal</v>
      </c>
      <c r="F1877" t="s">
        <v>30</v>
      </c>
      <c r="G1877" t="s">
        <v>30</v>
      </c>
      <c r="H1877" t="s">
        <v>30</v>
      </c>
      <c r="I1877">
        <v>1</v>
      </c>
      <c r="J1877" t="s">
        <v>30</v>
      </c>
    </row>
    <row r="1878" spans="1:10" x14ac:dyDescent="0.25">
      <c r="A1878" t="s">
        <v>5565</v>
      </c>
      <c r="B1878">
        <v>26.79</v>
      </c>
      <c r="C1878" t="str">
        <f t="shared" si="58"/>
        <v>Over Weight</v>
      </c>
      <c r="D1878">
        <v>5</v>
      </c>
      <c r="E1878" t="str">
        <f t="shared" si="59"/>
        <v>Normal</v>
      </c>
      <c r="F1878" t="s">
        <v>31</v>
      </c>
      <c r="G1878" t="s">
        <v>30</v>
      </c>
      <c r="H1878" t="s">
        <v>31</v>
      </c>
      <c r="I1878">
        <v>1</v>
      </c>
      <c r="J1878" t="s">
        <v>30</v>
      </c>
    </row>
    <row r="1879" spans="1:10" x14ac:dyDescent="0.25">
      <c r="A1879" t="s">
        <v>5566</v>
      </c>
      <c r="B1879">
        <v>27.1</v>
      </c>
      <c r="C1879" t="str">
        <f t="shared" si="58"/>
        <v>Over Weight</v>
      </c>
      <c r="D1879">
        <v>4.01</v>
      </c>
      <c r="E1879" t="str">
        <f t="shared" si="59"/>
        <v>Normal</v>
      </c>
      <c r="F1879" t="s">
        <v>31</v>
      </c>
      <c r="G1879" t="s">
        <v>30</v>
      </c>
      <c r="H1879" t="s">
        <v>30</v>
      </c>
      <c r="I1879">
        <v>1</v>
      </c>
      <c r="J1879" t="s">
        <v>30</v>
      </c>
    </row>
    <row r="1880" spans="1:10" x14ac:dyDescent="0.25">
      <c r="A1880" t="s">
        <v>5567</v>
      </c>
      <c r="B1880">
        <v>24.31</v>
      </c>
      <c r="C1880" t="str">
        <f t="shared" si="58"/>
        <v>Health Weight</v>
      </c>
      <c r="D1880">
        <v>5.4</v>
      </c>
      <c r="E1880" t="str">
        <f t="shared" si="59"/>
        <v>Normal</v>
      </c>
      <c r="F1880" t="s">
        <v>30</v>
      </c>
      <c r="G1880" t="s">
        <v>30</v>
      </c>
      <c r="H1880" t="s">
        <v>30</v>
      </c>
      <c r="I1880">
        <v>0</v>
      </c>
      <c r="J1880" t="s">
        <v>30</v>
      </c>
    </row>
    <row r="1881" spans="1:10" x14ac:dyDescent="0.25">
      <c r="A1881" t="s">
        <v>5568</v>
      </c>
      <c r="B1881">
        <v>15.53</v>
      </c>
      <c r="C1881" t="str">
        <f t="shared" si="58"/>
        <v>Under Weight</v>
      </c>
      <c r="D1881">
        <v>5.81</v>
      </c>
      <c r="E1881" t="str">
        <f t="shared" si="59"/>
        <v>Prediabetes</v>
      </c>
      <c r="F1881" t="s">
        <v>30</v>
      </c>
      <c r="G1881" t="s">
        <v>30</v>
      </c>
      <c r="H1881" t="s">
        <v>30</v>
      </c>
      <c r="I1881">
        <v>1</v>
      </c>
      <c r="J1881" t="s">
        <v>30</v>
      </c>
    </row>
    <row r="1882" spans="1:10" x14ac:dyDescent="0.25">
      <c r="A1882" t="s">
        <v>5569</v>
      </c>
      <c r="B1882">
        <v>30.7</v>
      </c>
      <c r="C1882" t="str">
        <f t="shared" si="58"/>
        <v>Obesity</v>
      </c>
      <c r="D1882">
        <v>5.82</v>
      </c>
      <c r="E1882" t="str">
        <f t="shared" si="59"/>
        <v>Prediabetes</v>
      </c>
      <c r="F1882" t="s">
        <v>30</v>
      </c>
      <c r="G1882" t="s">
        <v>30</v>
      </c>
      <c r="H1882" t="s">
        <v>30</v>
      </c>
      <c r="I1882">
        <v>1</v>
      </c>
      <c r="J1882" t="s">
        <v>30</v>
      </c>
    </row>
    <row r="1883" spans="1:10" x14ac:dyDescent="0.25">
      <c r="A1883" t="s">
        <v>5570</v>
      </c>
      <c r="B1883">
        <v>33.33</v>
      </c>
      <c r="C1883" t="str">
        <f t="shared" si="58"/>
        <v>Obesity</v>
      </c>
      <c r="D1883">
        <v>4.82</v>
      </c>
      <c r="E1883" t="str">
        <f t="shared" si="59"/>
        <v>Normal</v>
      </c>
      <c r="F1883" t="s">
        <v>30</v>
      </c>
      <c r="G1883" t="s">
        <v>30</v>
      </c>
      <c r="H1883" t="s">
        <v>30</v>
      </c>
      <c r="I1883">
        <v>1</v>
      </c>
      <c r="J1883" t="s">
        <v>30</v>
      </c>
    </row>
    <row r="1884" spans="1:10" x14ac:dyDescent="0.25">
      <c r="A1884" t="s">
        <v>5571</v>
      </c>
      <c r="B1884">
        <v>32.4</v>
      </c>
      <c r="C1884" t="str">
        <f t="shared" si="58"/>
        <v>Obesity</v>
      </c>
      <c r="D1884">
        <v>5.08</v>
      </c>
      <c r="E1884" t="str">
        <f t="shared" si="59"/>
        <v>Normal</v>
      </c>
      <c r="F1884" t="s">
        <v>30</v>
      </c>
      <c r="G1884" t="s">
        <v>30</v>
      </c>
      <c r="H1884" t="s">
        <v>30</v>
      </c>
      <c r="I1884">
        <v>1</v>
      </c>
      <c r="J1884" t="s">
        <v>30</v>
      </c>
    </row>
    <row r="1885" spans="1:10" x14ac:dyDescent="0.25">
      <c r="A1885" t="s">
        <v>5572</v>
      </c>
      <c r="B1885">
        <v>27.93</v>
      </c>
      <c r="C1885" t="str">
        <f t="shared" si="58"/>
        <v>Over Weight</v>
      </c>
      <c r="D1885">
        <v>5.59</v>
      </c>
      <c r="E1885" t="str">
        <f t="shared" si="59"/>
        <v>Normal</v>
      </c>
      <c r="F1885" t="s">
        <v>30</v>
      </c>
      <c r="G1885" t="s">
        <v>30</v>
      </c>
      <c r="H1885" t="s">
        <v>30</v>
      </c>
      <c r="I1885">
        <v>1</v>
      </c>
      <c r="J1885" t="s">
        <v>30</v>
      </c>
    </row>
    <row r="1886" spans="1:10" x14ac:dyDescent="0.25">
      <c r="A1886" t="s">
        <v>5573</v>
      </c>
      <c r="B1886">
        <v>21.754999999999999</v>
      </c>
      <c r="C1886" t="str">
        <f t="shared" si="58"/>
        <v>Health Weight</v>
      </c>
      <c r="D1886">
        <v>5.12</v>
      </c>
      <c r="E1886" t="str">
        <f t="shared" si="59"/>
        <v>Normal</v>
      </c>
      <c r="F1886" t="s">
        <v>30</v>
      </c>
      <c r="G1886" t="s">
        <v>30</v>
      </c>
      <c r="H1886" t="s">
        <v>30</v>
      </c>
      <c r="I1886">
        <v>0</v>
      </c>
      <c r="J1886" t="s">
        <v>30</v>
      </c>
    </row>
    <row r="1887" spans="1:10" x14ac:dyDescent="0.25">
      <c r="A1887" t="s">
        <v>5574</v>
      </c>
      <c r="B1887">
        <v>25.934999999999999</v>
      </c>
      <c r="C1887" t="str">
        <f t="shared" si="58"/>
        <v>Over Weight</v>
      </c>
      <c r="D1887">
        <v>4.95</v>
      </c>
      <c r="E1887" t="str">
        <f t="shared" si="59"/>
        <v>Normal</v>
      </c>
      <c r="F1887" t="s">
        <v>30</v>
      </c>
      <c r="G1887" t="s">
        <v>30</v>
      </c>
      <c r="H1887" t="s">
        <v>30</v>
      </c>
      <c r="I1887">
        <v>0</v>
      </c>
      <c r="J1887" t="s">
        <v>30</v>
      </c>
    </row>
    <row r="1888" spans="1:10" x14ac:dyDescent="0.25">
      <c r="A1888" t="s">
        <v>5575</v>
      </c>
      <c r="B1888">
        <v>31.5</v>
      </c>
      <c r="C1888" t="str">
        <f t="shared" si="58"/>
        <v>Obesity</v>
      </c>
      <c r="D1888">
        <v>6.16</v>
      </c>
      <c r="E1888" t="str">
        <f t="shared" si="59"/>
        <v>Prediabetes</v>
      </c>
      <c r="F1888" t="s">
        <v>30</v>
      </c>
      <c r="G1888" t="s">
        <v>30</v>
      </c>
      <c r="H1888" t="s">
        <v>30</v>
      </c>
      <c r="I1888">
        <v>0</v>
      </c>
      <c r="J1888" t="s">
        <v>30</v>
      </c>
    </row>
    <row r="1889" spans="1:10" x14ac:dyDescent="0.25">
      <c r="A1889" t="s">
        <v>5576</v>
      </c>
      <c r="B1889">
        <v>30.03</v>
      </c>
      <c r="C1889" t="str">
        <f t="shared" si="58"/>
        <v>Obesity</v>
      </c>
      <c r="D1889">
        <v>6.41</v>
      </c>
      <c r="E1889" t="str">
        <f t="shared" si="59"/>
        <v>Diabetes</v>
      </c>
      <c r="F1889" t="s">
        <v>30</v>
      </c>
      <c r="G1889" t="s">
        <v>30</v>
      </c>
      <c r="H1889" t="s">
        <v>30</v>
      </c>
      <c r="I1889">
        <v>0</v>
      </c>
      <c r="J1889" t="s">
        <v>30</v>
      </c>
    </row>
    <row r="1890" spans="1:10" x14ac:dyDescent="0.25">
      <c r="A1890" t="s">
        <v>5577</v>
      </c>
      <c r="B1890">
        <v>33.479999999999997</v>
      </c>
      <c r="C1890" t="str">
        <f t="shared" si="58"/>
        <v>Obesity</v>
      </c>
      <c r="D1890">
        <v>8.94</v>
      </c>
      <c r="E1890" t="str">
        <f t="shared" si="59"/>
        <v>Diabetes</v>
      </c>
      <c r="F1890" t="s">
        <v>30</v>
      </c>
      <c r="G1890" t="s">
        <v>30</v>
      </c>
      <c r="H1890" t="s">
        <v>30</v>
      </c>
      <c r="I1890">
        <v>0</v>
      </c>
      <c r="J1890" t="s">
        <v>30</v>
      </c>
    </row>
    <row r="1891" spans="1:10" x14ac:dyDescent="0.25">
      <c r="A1891" t="s">
        <v>5578</v>
      </c>
      <c r="B1891">
        <v>16.510000000000002</v>
      </c>
      <c r="C1891" t="str">
        <f t="shared" si="58"/>
        <v>Under Weight</v>
      </c>
      <c r="D1891">
        <v>4.42</v>
      </c>
      <c r="E1891" t="str">
        <f t="shared" si="59"/>
        <v>Normal</v>
      </c>
      <c r="F1891" t="s">
        <v>31</v>
      </c>
      <c r="G1891" t="s">
        <v>30</v>
      </c>
      <c r="H1891" t="s">
        <v>31</v>
      </c>
      <c r="I1891">
        <v>1</v>
      </c>
      <c r="J1891" t="s">
        <v>30</v>
      </c>
    </row>
    <row r="1892" spans="1:10" x14ac:dyDescent="0.25">
      <c r="A1892" t="s">
        <v>5579</v>
      </c>
      <c r="B1892">
        <v>33.155000000000001</v>
      </c>
      <c r="C1892" t="str">
        <f t="shared" si="58"/>
        <v>Obesity</v>
      </c>
      <c r="D1892">
        <v>5.3</v>
      </c>
      <c r="E1892" t="str">
        <f t="shared" si="59"/>
        <v>Normal</v>
      </c>
      <c r="F1892" t="s">
        <v>31</v>
      </c>
      <c r="G1892" t="s">
        <v>30</v>
      </c>
      <c r="H1892" t="s">
        <v>30</v>
      </c>
      <c r="I1892">
        <v>1</v>
      </c>
      <c r="J1892" t="s">
        <v>30</v>
      </c>
    </row>
    <row r="1893" spans="1:10" x14ac:dyDescent="0.25">
      <c r="A1893" t="s">
        <v>5580</v>
      </c>
      <c r="B1893">
        <v>37.29</v>
      </c>
      <c r="C1893" t="str">
        <f t="shared" si="58"/>
        <v>Obesity</v>
      </c>
      <c r="D1893">
        <v>4.6399999999999997</v>
      </c>
      <c r="E1893" t="str">
        <f t="shared" si="59"/>
        <v>Normal</v>
      </c>
      <c r="F1893" t="s">
        <v>30</v>
      </c>
      <c r="G1893" t="s">
        <v>30</v>
      </c>
      <c r="H1893" t="s">
        <v>31</v>
      </c>
      <c r="I1893">
        <v>1</v>
      </c>
      <c r="J1893" t="s">
        <v>30</v>
      </c>
    </row>
    <row r="1894" spans="1:10" x14ac:dyDescent="0.25">
      <c r="A1894" t="s">
        <v>5581</v>
      </c>
      <c r="B1894">
        <v>20.23</v>
      </c>
      <c r="C1894" t="str">
        <f t="shared" si="58"/>
        <v>Health Weight</v>
      </c>
      <c r="D1894">
        <v>6.16</v>
      </c>
      <c r="E1894" t="str">
        <f t="shared" si="59"/>
        <v>Prediabetes</v>
      </c>
      <c r="F1894" t="s">
        <v>31</v>
      </c>
      <c r="G1894" t="s">
        <v>30</v>
      </c>
      <c r="H1894" t="s">
        <v>30</v>
      </c>
      <c r="I1894">
        <v>1</v>
      </c>
      <c r="J1894" t="s">
        <v>30</v>
      </c>
    </row>
    <row r="1895" spans="1:10" x14ac:dyDescent="0.25">
      <c r="A1895" t="s">
        <v>5582</v>
      </c>
      <c r="B1895">
        <v>28.975000000000001</v>
      </c>
      <c r="C1895" t="str">
        <f t="shared" si="58"/>
        <v>Over Weight</v>
      </c>
      <c r="D1895">
        <v>4.12</v>
      </c>
      <c r="E1895" t="str">
        <f t="shared" si="59"/>
        <v>Normal</v>
      </c>
      <c r="F1895" t="s">
        <v>30</v>
      </c>
      <c r="G1895" t="s">
        <v>30</v>
      </c>
      <c r="H1895" t="s">
        <v>31</v>
      </c>
      <c r="I1895">
        <v>1</v>
      </c>
      <c r="J1895" t="s">
        <v>30</v>
      </c>
    </row>
    <row r="1896" spans="1:10" x14ac:dyDescent="0.25">
      <c r="A1896" t="s">
        <v>5583</v>
      </c>
      <c r="B1896">
        <v>16.420000000000002</v>
      </c>
      <c r="C1896" t="str">
        <f t="shared" si="58"/>
        <v>Under Weight</v>
      </c>
      <c r="D1896">
        <v>5.77</v>
      </c>
      <c r="E1896" t="str">
        <f t="shared" si="59"/>
        <v>Prediabetes</v>
      </c>
      <c r="F1896" t="s">
        <v>31</v>
      </c>
      <c r="G1896" t="s">
        <v>30</v>
      </c>
      <c r="H1896" t="s">
        <v>31</v>
      </c>
      <c r="I1896">
        <v>1</v>
      </c>
      <c r="J1896" t="s">
        <v>30</v>
      </c>
    </row>
    <row r="1897" spans="1:10" x14ac:dyDescent="0.25">
      <c r="A1897" t="s">
        <v>5584</v>
      </c>
      <c r="B1897">
        <v>17.559999999999999</v>
      </c>
      <c r="C1897" t="str">
        <f t="shared" si="58"/>
        <v>Under Weight</v>
      </c>
      <c r="D1897">
        <v>6.2</v>
      </c>
      <c r="E1897" t="str">
        <f t="shared" si="59"/>
        <v>Prediabetes</v>
      </c>
      <c r="F1897" t="s">
        <v>30</v>
      </c>
      <c r="G1897" t="s">
        <v>30</v>
      </c>
      <c r="H1897" t="s">
        <v>30</v>
      </c>
      <c r="I1897">
        <v>1</v>
      </c>
      <c r="J1897" t="s">
        <v>30</v>
      </c>
    </row>
    <row r="1898" spans="1:10" x14ac:dyDescent="0.25">
      <c r="A1898" t="s">
        <v>5585</v>
      </c>
      <c r="B1898">
        <v>24.13</v>
      </c>
      <c r="C1898" t="str">
        <f t="shared" si="58"/>
        <v>Health Weight</v>
      </c>
      <c r="D1898">
        <v>4.3899999999999997</v>
      </c>
      <c r="E1898" t="str">
        <f t="shared" si="59"/>
        <v>Normal</v>
      </c>
      <c r="F1898" t="s">
        <v>30</v>
      </c>
      <c r="G1898" t="s">
        <v>30</v>
      </c>
      <c r="H1898" t="s">
        <v>30</v>
      </c>
      <c r="I1898">
        <v>1</v>
      </c>
      <c r="J1898" t="s">
        <v>30</v>
      </c>
    </row>
    <row r="1899" spans="1:10" x14ac:dyDescent="0.25">
      <c r="A1899" t="s">
        <v>5586</v>
      </c>
      <c r="B1899">
        <v>19.95</v>
      </c>
      <c r="C1899" t="str">
        <f t="shared" si="58"/>
        <v>Health Weight</v>
      </c>
      <c r="D1899">
        <v>5.13</v>
      </c>
      <c r="E1899" t="str">
        <f t="shared" si="59"/>
        <v>Normal</v>
      </c>
      <c r="F1899" t="s">
        <v>30</v>
      </c>
      <c r="G1899" t="s">
        <v>31</v>
      </c>
      <c r="H1899" t="s">
        <v>30</v>
      </c>
      <c r="I1899">
        <v>2</v>
      </c>
      <c r="J1899" t="s">
        <v>30</v>
      </c>
    </row>
    <row r="1900" spans="1:10" x14ac:dyDescent="0.25">
      <c r="A1900" t="s">
        <v>5587</v>
      </c>
      <c r="B1900">
        <v>21.24</v>
      </c>
      <c r="C1900" t="str">
        <f t="shared" si="58"/>
        <v>Health Weight</v>
      </c>
      <c r="D1900">
        <v>4.49</v>
      </c>
      <c r="E1900" t="str">
        <f t="shared" si="59"/>
        <v>Normal</v>
      </c>
      <c r="F1900" t="s">
        <v>30</v>
      </c>
      <c r="G1900" t="s">
        <v>30</v>
      </c>
      <c r="H1900" t="s">
        <v>30</v>
      </c>
      <c r="I1900">
        <v>0</v>
      </c>
      <c r="J1900" t="s">
        <v>30</v>
      </c>
    </row>
    <row r="1901" spans="1:10" x14ac:dyDescent="0.25">
      <c r="A1901" t="s">
        <v>5588</v>
      </c>
      <c r="B1901">
        <v>44.22</v>
      </c>
      <c r="C1901" t="str">
        <f t="shared" si="58"/>
        <v>Obesity</v>
      </c>
      <c r="D1901">
        <v>6.35</v>
      </c>
      <c r="E1901" t="str">
        <f t="shared" si="59"/>
        <v>Prediabetes</v>
      </c>
      <c r="F1901" t="s">
        <v>30</v>
      </c>
      <c r="G1901" t="s">
        <v>30</v>
      </c>
      <c r="H1901" t="s">
        <v>30</v>
      </c>
      <c r="I1901">
        <v>0</v>
      </c>
      <c r="J1901" t="s">
        <v>30</v>
      </c>
    </row>
    <row r="1902" spans="1:10" x14ac:dyDescent="0.25">
      <c r="A1902" t="s">
        <v>5589</v>
      </c>
      <c r="B1902">
        <v>41.1</v>
      </c>
      <c r="C1902" t="str">
        <f t="shared" si="58"/>
        <v>Obesity</v>
      </c>
      <c r="D1902">
        <v>5.79</v>
      </c>
      <c r="E1902" t="str">
        <f t="shared" si="59"/>
        <v>Prediabetes</v>
      </c>
      <c r="F1902" t="s">
        <v>30</v>
      </c>
      <c r="G1902" t="s">
        <v>30</v>
      </c>
      <c r="H1902" t="s">
        <v>30</v>
      </c>
      <c r="I1902">
        <v>0</v>
      </c>
      <c r="J1902" t="s">
        <v>30</v>
      </c>
    </row>
    <row r="1903" spans="1:10" x14ac:dyDescent="0.25">
      <c r="A1903" t="s">
        <v>5590</v>
      </c>
      <c r="B1903">
        <v>34.200000000000003</v>
      </c>
      <c r="C1903" t="str">
        <f t="shared" si="58"/>
        <v>Obesity</v>
      </c>
      <c r="D1903">
        <v>4.78</v>
      </c>
      <c r="E1903" t="str">
        <f t="shared" si="59"/>
        <v>Normal</v>
      </c>
      <c r="F1903" t="s">
        <v>31</v>
      </c>
      <c r="G1903" t="s">
        <v>30</v>
      </c>
      <c r="H1903" t="s">
        <v>30</v>
      </c>
      <c r="I1903">
        <v>0</v>
      </c>
      <c r="J1903" t="s">
        <v>30</v>
      </c>
    </row>
    <row r="1904" spans="1:10" x14ac:dyDescent="0.25">
      <c r="A1904" t="s">
        <v>5591</v>
      </c>
      <c r="B1904">
        <v>29.92</v>
      </c>
      <c r="C1904" t="str">
        <f t="shared" si="58"/>
        <v>Obesity</v>
      </c>
      <c r="D1904">
        <v>6.02</v>
      </c>
      <c r="E1904" t="str">
        <f t="shared" si="59"/>
        <v>Prediabetes</v>
      </c>
      <c r="F1904" t="s">
        <v>31</v>
      </c>
      <c r="G1904" t="s">
        <v>30</v>
      </c>
      <c r="H1904" t="s">
        <v>30</v>
      </c>
      <c r="I1904">
        <v>0</v>
      </c>
      <c r="J1904" t="s">
        <v>30</v>
      </c>
    </row>
    <row r="1905" spans="1:10" x14ac:dyDescent="0.25">
      <c r="A1905" t="s">
        <v>5592</v>
      </c>
      <c r="B1905">
        <v>28.93</v>
      </c>
      <c r="C1905" t="str">
        <f t="shared" si="58"/>
        <v>Over Weight</v>
      </c>
      <c r="D1905">
        <v>4.4400000000000004</v>
      </c>
      <c r="E1905" t="str">
        <f t="shared" si="59"/>
        <v>Normal</v>
      </c>
      <c r="F1905" t="s">
        <v>30</v>
      </c>
      <c r="G1905" t="s">
        <v>30</v>
      </c>
      <c r="H1905" t="s">
        <v>30</v>
      </c>
      <c r="I1905">
        <v>0</v>
      </c>
      <c r="J1905" t="s">
        <v>30</v>
      </c>
    </row>
    <row r="1906" spans="1:10" x14ac:dyDescent="0.25">
      <c r="A1906" t="s">
        <v>5593</v>
      </c>
      <c r="B1906">
        <v>31.254999999999999</v>
      </c>
      <c r="C1906" t="str">
        <f t="shared" si="58"/>
        <v>Obesity</v>
      </c>
      <c r="D1906">
        <v>5.84</v>
      </c>
      <c r="E1906" t="str">
        <f t="shared" si="59"/>
        <v>Prediabetes</v>
      </c>
      <c r="F1906" t="s">
        <v>31</v>
      </c>
      <c r="G1906" t="s">
        <v>30</v>
      </c>
      <c r="H1906" t="s">
        <v>30</v>
      </c>
      <c r="I1906">
        <v>1</v>
      </c>
      <c r="J1906" t="s">
        <v>30</v>
      </c>
    </row>
    <row r="1907" spans="1:10" x14ac:dyDescent="0.25">
      <c r="A1907" t="s">
        <v>5594</v>
      </c>
      <c r="B1907">
        <v>29.83</v>
      </c>
      <c r="C1907" t="str">
        <f t="shared" si="58"/>
        <v>Over Weight</v>
      </c>
      <c r="D1907">
        <v>5.39</v>
      </c>
      <c r="E1907" t="str">
        <f t="shared" si="59"/>
        <v>Normal</v>
      </c>
      <c r="F1907" t="s">
        <v>30</v>
      </c>
      <c r="G1907" t="s">
        <v>30</v>
      </c>
      <c r="H1907" t="s">
        <v>30</v>
      </c>
      <c r="I1907">
        <v>0</v>
      </c>
      <c r="J1907" t="s">
        <v>30</v>
      </c>
    </row>
    <row r="1908" spans="1:10" x14ac:dyDescent="0.25">
      <c r="A1908" t="s">
        <v>5596</v>
      </c>
      <c r="B1908">
        <v>29.59</v>
      </c>
      <c r="C1908" t="str">
        <f t="shared" si="58"/>
        <v>Over Weight</v>
      </c>
      <c r="D1908">
        <v>6.16</v>
      </c>
      <c r="E1908" t="str">
        <f t="shared" si="59"/>
        <v>Prediabetes</v>
      </c>
      <c r="F1908" t="s">
        <v>30</v>
      </c>
      <c r="G1908" t="s">
        <v>30</v>
      </c>
      <c r="H1908" t="s">
        <v>31</v>
      </c>
      <c r="I1908">
        <v>1</v>
      </c>
      <c r="J1908" t="s">
        <v>30</v>
      </c>
    </row>
    <row r="1909" spans="1:10" x14ac:dyDescent="0.25">
      <c r="A1909" t="s">
        <v>5597</v>
      </c>
      <c r="B1909">
        <v>31.16</v>
      </c>
      <c r="C1909" t="str">
        <f t="shared" si="58"/>
        <v>Obesity</v>
      </c>
      <c r="D1909">
        <v>4.49</v>
      </c>
      <c r="E1909" t="str">
        <f t="shared" si="59"/>
        <v>Normal</v>
      </c>
      <c r="F1909" t="s">
        <v>30</v>
      </c>
      <c r="G1909" t="s">
        <v>30</v>
      </c>
      <c r="H1909" t="s">
        <v>31</v>
      </c>
      <c r="I1909">
        <v>1</v>
      </c>
      <c r="J1909" t="s">
        <v>30</v>
      </c>
    </row>
    <row r="1910" spans="1:10" x14ac:dyDescent="0.25">
      <c r="A1910" t="s">
        <v>5598</v>
      </c>
      <c r="B1910">
        <v>34.21</v>
      </c>
      <c r="C1910" t="str">
        <f t="shared" si="58"/>
        <v>Obesity</v>
      </c>
      <c r="D1910">
        <v>4.4800000000000004</v>
      </c>
      <c r="E1910" t="str">
        <f t="shared" si="59"/>
        <v>Normal</v>
      </c>
      <c r="F1910" t="s">
        <v>31</v>
      </c>
      <c r="G1910" t="s">
        <v>30</v>
      </c>
      <c r="H1910" t="s">
        <v>30</v>
      </c>
      <c r="I1910">
        <v>1</v>
      </c>
      <c r="J1910" t="s">
        <v>30</v>
      </c>
    </row>
    <row r="1911" spans="1:10" x14ac:dyDescent="0.25">
      <c r="A1911" t="s">
        <v>5599</v>
      </c>
      <c r="B1911">
        <v>34.86</v>
      </c>
      <c r="C1911" t="str">
        <f t="shared" si="58"/>
        <v>Obesity</v>
      </c>
      <c r="D1911">
        <v>10.97</v>
      </c>
      <c r="E1911" t="str">
        <f t="shared" si="59"/>
        <v>Diabetes</v>
      </c>
      <c r="F1911" t="s">
        <v>30</v>
      </c>
      <c r="G1911" t="s">
        <v>30</v>
      </c>
      <c r="H1911" t="s">
        <v>30</v>
      </c>
      <c r="I1911">
        <v>0</v>
      </c>
      <c r="J1911" t="s">
        <v>30</v>
      </c>
    </row>
    <row r="1912" spans="1:10" x14ac:dyDescent="0.25">
      <c r="A1912" t="s">
        <v>5600</v>
      </c>
      <c r="B1912">
        <v>34.58</v>
      </c>
      <c r="C1912" t="str">
        <f t="shared" si="58"/>
        <v>Obesity</v>
      </c>
      <c r="D1912">
        <v>5.14</v>
      </c>
      <c r="E1912" t="str">
        <f t="shared" si="59"/>
        <v>Normal</v>
      </c>
      <c r="F1912" t="s">
        <v>30</v>
      </c>
      <c r="G1912" t="s">
        <v>31</v>
      </c>
      <c r="H1912" t="s">
        <v>30</v>
      </c>
      <c r="I1912">
        <v>2</v>
      </c>
      <c r="J1912" t="s">
        <v>30</v>
      </c>
    </row>
    <row r="1913" spans="1:10" x14ac:dyDescent="0.25">
      <c r="A1913" t="s">
        <v>5601</v>
      </c>
      <c r="B1913">
        <v>17.940000000000001</v>
      </c>
      <c r="C1913" t="str">
        <f t="shared" si="58"/>
        <v>Under Weight</v>
      </c>
      <c r="D1913">
        <v>5.17</v>
      </c>
      <c r="E1913" t="str">
        <f t="shared" si="59"/>
        <v>Normal</v>
      </c>
      <c r="F1913" t="s">
        <v>31</v>
      </c>
      <c r="G1913" t="s">
        <v>30</v>
      </c>
      <c r="H1913" t="s">
        <v>30</v>
      </c>
      <c r="I1913">
        <v>0</v>
      </c>
      <c r="J1913" t="s">
        <v>30</v>
      </c>
    </row>
    <row r="1914" spans="1:10" x14ac:dyDescent="0.25">
      <c r="A1914" t="s">
        <v>5602</v>
      </c>
      <c r="B1914">
        <v>26.8</v>
      </c>
      <c r="C1914" t="str">
        <f t="shared" si="58"/>
        <v>Over Weight</v>
      </c>
      <c r="D1914">
        <v>6.18</v>
      </c>
      <c r="E1914" t="str">
        <f t="shared" si="59"/>
        <v>Prediabetes</v>
      </c>
      <c r="F1914" t="s">
        <v>31</v>
      </c>
      <c r="G1914" t="s">
        <v>30</v>
      </c>
      <c r="H1914" t="s">
        <v>31</v>
      </c>
      <c r="I1914">
        <v>1</v>
      </c>
      <c r="J1914" t="s">
        <v>30</v>
      </c>
    </row>
    <row r="1915" spans="1:10" x14ac:dyDescent="0.25">
      <c r="A1915" t="s">
        <v>5603</v>
      </c>
      <c r="B1915">
        <v>17.690000000000001</v>
      </c>
      <c r="C1915" t="str">
        <f t="shared" si="58"/>
        <v>Under Weight</v>
      </c>
      <c r="D1915">
        <v>9.07</v>
      </c>
      <c r="E1915" t="str">
        <f t="shared" si="59"/>
        <v>Diabetes</v>
      </c>
      <c r="F1915" t="s">
        <v>31</v>
      </c>
      <c r="G1915" t="s">
        <v>30</v>
      </c>
      <c r="H1915" t="s">
        <v>30</v>
      </c>
      <c r="I1915">
        <v>0</v>
      </c>
      <c r="J1915" t="s">
        <v>30</v>
      </c>
    </row>
    <row r="1916" spans="1:10" x14ac:dyDescent="0.25">
      <c r="A1916" t="s">
        <v>5604</v>
      </c>
      <c r="B1916">
        <v>25.77</v>
      </c>
      <c r="C1916" t="str">
        <f t="shared" si="58"/>
        <v>Over Weight</v>
      </c>
      <c r="D1916">
        <v>4.43</v>
      </c>
      <c r="E1916" t="str">
        <f t="shared" si="59"/>
        <v>Normal</v>
      </c>
      <c r="F1916" t="s">
        <v>30</v>
      </c>
      <c r="G1916" t="s">
        <v>30</v>
      </c>
      <c r="H1916" t="s">
        <v>31</v>
      </c>
      <c r="I1916">
        <v>1</v>
      </c>
      <c r="J1916" t="s">
        <v>30</v>
      </c>
    </row>
    <row r="1917" spans="1:10" x14ac:dyDescent="0.25">
      <c r="A1917" t="s">
        <v>5605</v>
      </c>
      <c r="B1917">
        <v>34.46</v>
      </c>
      <c r="C1917" t="str">
        <f t="shared" si="58"/>
        <v>Obesity</v>
      </c>
      <c r="D1917">
        <v>4.17</v>
      </c>
      <c r="E1917" t="str">
        <f t="shared" si="59"/>
        <v>Normal</v>
      </c>
      <c r="F1917" t="s">
        <v>30</v>
      </c>
      <c r="G1917" t="s">
        <v>31</v>
      </c>
      <c r="H1917" t="s">
        <v>30</v>
      </c>
      <c r="I1917">
        <v>1</v>
      </c>
      <c r="J1917" t="s">
        <v>30</v>
      </c>
    </row>
    <row r="1918" spans="1:10" x14ac:dyDescent="0.25">
      <c r="A1918" t="s">
        <v>5606</v>
      </c>
      <c r="B1918">
        <v>30.875</v>
      </c>
      <c r="C1918" t="str">
        <f t="shared" si="58"/>
        <v>Obesity</v>
      </c>
      <c r="D1918">
        <v>4.95</v>
      </c>
      <c r="E1918" t="str">
        <f t="shared" si="59"/>
        <v>Normal</v>
      </c>
      <c r="F1918" t="s">
        <v>31</v>
      </c>
      <c r="G1918" t="s">
        <v>30</v>
      </c>
      <c r="H1918" t="s">
        <v>30</v>
      </c>
      <c r="I1918">
        <v>0</v>
      </c>
      <c r="J1918" t="s">
        <v>30</v>
      </c>
    </row>
    <row r="1919" spans="1:10" x14ac:dyDescent="0.25">
      <c r="A1919" t="s">
        <v>5607</v>
      </c>
      <c r="B1919">
        <v>39.49</v>
      </c>
      <c r="C1919" t="str">
        <f t="shared" si="58"/>
        <v>Obesity</v>
      </c>
      <c r="D1919">
        <v>5.13</v>
      </c>
      <c r="E1919" t="str">
        <f t="shared" si="59"/>
        <v>Normal</v>
      </c>
      <c r="F1919" t="s">
        <v>30</v>
      </c>
      <c r="G1919" t="s">
        <v>30</v>
      </c>
      <c r="H1919" t="s">
        <v>30</v>
      </c>
      <c r="I1919">
        <v>0</v>
      </c>
      <c r="J1919" t="s">
        <v>30</v>
      </c>
    </row>
    <row r="1920" spans="1:10" x14ac:dyDescent="0.25">
      <c r="A1920" t="s">
        <v>5608</v>
      </c>
      <c r="B1920">
        <v>28.88</v>
      </c>
      <c r="C1920" t="str">
        <f t="shared" si="58"/>
        <v>Over Weight</v>
      </c>
      <c r="D1920">
        <v>4.0999999999999996</v>
      </c>
      <c r="E1920" t="str">
        <f t="shared" si="59"/>
        <v>Normal</v>
      </c>
      <c r="F1920" t="s">
        <v>30</v>
      </c>
      <c r="G1920" t="s">
        <v>30</v>
      </c>
      <c r="H1920" t="s">
        <v>30</v>
      </c>
      <c r="I1920">
        <v>0</v>
      </c>
      <c r="J1920" t="s">
        <v>30</v>
      </c>
    </row>
    <row r="1921" spans="1:10" x14ac:dyDescent="0.25">
      <c r="A1921" t="s">
        <v>5609</v>
      </c>
      <c r="B1921">
        <v>20.234999999999999</v>
      </c>
      <c r="C1921" t="str">
        <f t="shared" si="58"/>
        <v>Health Weight</v>
      </c>
      <c r="D1921">
        <v>5.01</v>
      </c>
      <c r="E1921" t="str">
        <f t="shared" si="59"/>
        <v>Normal</v>
      </c>
      <c r="F1921" t="s">
        <v>31</v>
      </c>
      <c r="G1921" t="s">
        <v>30</v>
      </c>
      <c r="H1921" t="s">
        <v>30</v>
      </c>
      <c r="I1921">
        <v>0</v>
      </c>
      <c r="J1921" t="s">
        <v>30</v>
      </c>
    </row>
    <row r="1922" spans="1:10" x14ac:dyDescent="0.25">
      <c r="A1922" t="s">
        <v>5610</v>
      </c>
      <c r="B1922">
        <v>30.67</v>
      </c>
      <c r="C1922" t="str">
        <f t="shared" ref="C1922:C1985" si="60">IF(B1922&lt;18.5, "Under Weight",IF(B1922&lt;24.9, "Health Weight", IF(B1922&lt;29.9, "Over Weight", "Obesity")))</f>
        <v>Obesity</v>
      </c>
      <c r="D1922">
        <v>5.09</v>
      </c>
      <c r="E1922" t="str">
        <f t="shared" ref="E1922:E1985" si="61">IF(D1922&lt;5.7,"Normal",IF(D1922&lt;6.4,"Prediabetes","Diabetes"))</f>
        <v>Normal</v>
      </c>
      <c r="F1922" t="s">
        <v>31</v>
      </c>
      <c r="G1922" t="s">
        <v>30</v>
      </c>
      <c r="H1922" t="s">
        <v>30</v>
      </c>
      <c r="I1922">
        <v>0</v>
      </c>
      <c r="J1922" t="s">
        <v>30</v>
      </c>
    </row>
    <row r="1923" spans="1:10" x14ac:dyDescent="0.25">
      <c r="A1923" t="s">
        <v>5611</v>
      </c>
      <c r="B1923">
        <v>30.875</v>
      </c>
      <c r="C1923" t="str">
        <f t="shared" si="60"/>
        <v>Obesity</v>
      </c>
      <c r="D1923">
        <v>6.49</v>
      </c>
      <c r="E1923" t="str">
        <f t="shared" si="61"/>
        <v>Diabetes</v>
      </c>
      <c r="F1923" t="s">
        <v>30</v>
      </c>
      <c r="G1923" t="s">
        <v>30</v>
      </c>
      <c r="H1923" t="s">
        <v>30</v>
      </c>
      <c r="I1923">
        <v>0</v>
      </c>
      <c r="J1923" t="s">
        <v>30</v>
      </c>
    </row>
    <row r="1924" spans="1:10" x14ac:dyDescent="0.25">
      <c r="A1924" t="s">
        <v>5612</v>
      </c>
      <c r="B1924">
        <v>23.8</v>
      </c>
      <c r="C1924" t="str">
        <f t="shared" si="60"/>
        <v>Health Weight</v>
      </c>
      <c r="D1924">
        <v>4.08</v>
      </c>
      <c r="E1924" t="str">
        <f t="shared" si="61"/>
        <v>Normal</v>
      </c>
      <c r="F1924" t="s">
        <v>30</v>
      </c>
      <c r="G1924" t="s">
        <v>30</v>
      </c>
      <c r="H1924" t="s">
        <v>30</v>
      </c>
      <c r="I1924">
        <v>0</v>
      </c>
      <c r="J1924" t="s">
        <v>30</v>
      </c>
    </row>
    <row r="1925" spans="1:10" x14ac:dyDescent="0.25">
      <c r="A1925" t="s">
        <v>5613</v>
      </c>
      <c r="B1925">
        <v>15.37</v>
      </c>
      <c r="C1925" t="str">
        <f t="shared" si="60"/>
        <v>Under Weight</v>
      </c>
      <c r="D1925">
        <v>8.6300000000000008</v>
      </c>
      <c r="E1925" t="str">
        <f t="shared" si="61"/>
        <v>Diabetes</v>
      </c>
      <c r="F1925" t="s">
        <v>31</v>
      </c>
      <c r="G1925" t="s">
        <v>30</v>
      </c>
      <c r="H1925" t="s">
        <v>30</v>
      </c>
      <c r="I1925">
        <v>0</v>
      </c>
      <c r="J1925" t="s">
        <v>30</v>
      </c>
    </row>
    <row r="1926" spans="1:10" x14ac:dyDescent="0.25">
      <c r="A1926" t="s">
        <v>5614</v>
      </c>
      <c r="B1926">
        <v>30.4</v>
      </c>
      <c r="C1926" t="str">
        <f t="shared" si="60"/>
        <v>Obesity</v>
      </c>
      <c r="D1926">
        <v>5.28</v>
      </c>
      <c r="E1926" t="str">
        <f t="shared" si="61"/>
        <v>Normal</v>
      </c>
      <c r="F1926" t="s">
        <v>30</v>
      </c>
      <c r="G1926" t="s">
        <v>30</v>
      </c>
      <c r="H1926" t="s">
        <v>30</v>
      </c>
      <c r="I1926">
        <v>0</v>
      </c>
      <c r="J1926" t="s">
        <v>30</v>
      </c>
    </row>
    <row r="1927" spans="1:10" x14ac:dyDescent="0.25">
      <c r="A1927" t="s">
        <v>5615</v>
      </c>
      <c r="B1927">
        <v>19.48</v>
      </c>
      <c r="C1927" t="str">
        <f t="shared" si="60"/>
        <v>Health Weight</v>
      </c>
      <c r="D1927">
        <v>5.63</v>
      </c>
      <c r="E1927" t="str">
        <f t="shared" si="61"/>
        <v>Normal</v>
      </c>
      <c r="F1927" t="s">
        <v>31</v>
      </c>
      <c r="G1927" t="s">
        <v>30</v>
      </c>
      <c r="H1927" t="s">
        <v>30</v>
      </c>
      <c r="I1927">
        <v>1</v>
      </c>
      <c r="J1927" t="s">
        <v>30</v>
      </c>
    </row>
    <row r="1928" spans="1:10" x14ac:dyDescent="0.25">
      <c r="A1928" t="s">
        <v>5616</v>
      </c>
      <c r="B1928">
        <v>16.96</v>
      </c>
      <c r="C1928" t="str">
        <f t="shared" si="60"/>
        <v>Under Weight</v>
      </c>
      <c r="D1928">
        <v>11.47</v>
      </c>
      <c r="E1928" t="str">
        <f t="shared" si="61"/>
        <v>Diabetes</v>
      </c>
      <c r="F1928" t="s">
        <v>31</v>
      </c>
      <c r="G1928" t="s">
        <v>30</v>
      </c>
      <c r="H1928" t="s">
        <v>30</v>
      </c>
      <c r="I1928">
        <v>0</v>
      </c>
      <c r="J1928" t="s">
        <v>30</v>
      </c>
    </row>
    <row r="1929" spans="1:10" x14ac:dyDescent="0.25">
      <c r="A1929" t="s">
        <v>5617</v>
      </c>
      <c r="B1929">
        <v>19.05</v>
      </c>
      <c r="C1929" t="str">
        <f t="shared" si="60"/>
        <v>Health Weight</v>
      </c>
      <c r="D1929">
        <v>4.92</v>
      </c>
      <c r="E1929" t="str">
        <f t="shared" si="61"/>
        <v>Normal</v>
      </c>
      <c r="F1929" t="s">
        <v>30</v>
      </c>
      <c r="G1929" t="s">
        <v>30</v>
      </c>
      <c r="H1929" t="s">
        <v>30</v>
      </c>
      <c r="I1929">
        <v>1</v>
      </c>
      <c r="J1929" t="s">
        <v>30</v>
      </c>
    </row>
    <row r="1930" spans="1:10" x14ac:dyDescent="0.25">
      <c r="A1930" t="s">
        <v>5618</v>
      </c>
      <c r="B1930">
        <v>37.619999999999997</v>
      </c>
      <c r="C1930" t="str">
        <f t="shared" si="60"/>
        <v>Obesity</v>
      </c>
      <c r="D1930">
        <v>4.18</v>
      </c>
      <c r="E1930" t="str">
        <f t="shared" si="61"/>
        <v>Normal</v>
      </c>
      <c r="F1930" t="s">
        <v>30</v>
      </c>
      <c r="G1930" t="s">
        <v>30</v>
      </c>
      <c r="H1930" t="s">
        <v>30</v>
      </c>
      <c r="I1930">
        <v>0</v>
      </c>
      <c r="J1930" t="s">
        <v>30</v>
      </c>
    </row>
    <row r="1931" spans="1:10" x14ac:dyDescent="0.25">
      <c r="A1931" t="s">
        <v>5619</v>
      </c>
      <c r="B1931">
        <v>29.1</v>
      </c>
      <c r="C1931" t="str">
        <f t="shared" si="60"/>
        <v>Over Weight</v>
      </c>
      <c r="D1931">
        <v>4.67</v>
      </c>
      <c r="E1931" t="str">
        <f t="shared" si="61"/>
        <v>Normal</v>
      </c>
      <c r="F1931" t="s">
        <v>30</v>
      </c>
      <c r="G1931" t="s">
        <v>30</v>
      </c>
      <c r="H1931" t="s">
        <v>30</v>
      </c>
      <c r="I1931">
        <v>0</v>
      </c>
      <c r="J1931" t="s">
        <v>30</v>
      </c>
    </row>
    <row r="1932" spans="1:10" x14ac:dyDescent="0.25">
      <c r="A1932" t="s">
        <v>5620</v>
      </c>
      <c r="B1932">
        <v>26.62</v>
      </c>
      <c r="C1932" t="str">
        <f t="shared" si="60"/>
        <v>Over Weight</v>
      </c>
      <c r="D1932">
        <v>6.24</v>
      </c>
      <c r="E1932" t="str">
        <f t="shared" si="61"/>
        <v>Prediabetes</v>
      </c>
      <c r="F1932" t="s">
        <v>30</v>
      </c>
      <c r="G1932" t="s">
        <v>30</v>
      </c>
      <c r="H1932" t="s">
        <v>30</v>
      </c>
      <c r="I1932">
        <v>0</v>
      </c>
      <c r="J1932" t="s">
        <v>30</v>
      </c>
    </row>
    <row r="1933" spans="1:10" x14ac:dyDescent="0.25">
      <c r="A1933" t="s">
        <v>5621</v>
      </c>
      <c r="B1933">
        <v>25.74</v>
      </c>
      <c r="C1933" t="str">
        <f t="shared" si="60"/>
        <v>Over Weight</v>
      </c>
      <c r="D1933">
        <v>5.99</v>
      </c>
      <c r="E1933" t="str">
        <f t="shared" si="61"/>
        <v>Prediabetes</v>
      </c>
      <c r="F1933" t="s">
        <v>30</v>
      </c>
      <c r="G1933" t="s">
        <v>30</v>
      </c>
      <c r="H1933" t="s">
        <v>30</v>
      </c>
      <c r="I1933">
        <v>0</v>
      </c>
      <c r="J1933" t="s">
        <v>30</v>
      </c>
    </row>
    <row r="1934" spans="1:10" x14ac:dyDescent="0.25">
      <c r="A1934" t="s">
        <v>5622</v>
      </c>
      <c r="B1934">
        <v>18.22</v>
      </c>
      <c r="C1934" t="str">
        <f t="shared" si="60"/>
        <v>Under Weight</v>
      </c>
      <c r="D1934">
        <v>10.27</v>
      </c>
      <c r="E1934" t="str">
        <f t="shared" si="61"/>
        <v>Diabetes</v>
      </c>
      <c r="F1934" t="s">
        <v>31</v>
      </c>
      <c r="G1934" t="s">
        <v>30</v>
      </c>
      <c r="H1934" t="s">
        <v>30</v>
      </c>
      <c r="I1934">
        <v>1</v>
      </c>
      <c r="J1934" t="s">
        <v>30</v>
      </c>
    </row>
    <row r="1935" spans="1:10" x14ac:dyDescent="0.25">
      <c r="A1935" t="s">
        <v>5623</v>
      </c>
      <c r="B1935">
        <v>26.03</v>
      </c>
      <c r="C1935" t="str">
        <f t="shared" si="60"/>
        <v>Over Weight</v>
      </c>
      <c r="D1935">
        <v>5.97</v>
      </c>
      <c r="E1935" t="str">
        <f t="shared" si="61"/>
        <v>Prediabetes</v>
      </c>
      <c r="F1935" t="s">
        <v>30</v>
      </c>
      <c r="G1935" t="s">
        <v>30</v>
      </c>
      <c r="H1935" t="s">
        <v>31</v>
      </c>
      <c r="I1935">
        <v>1</v>
      </c>
      <c r="J1935" t="s">
        <v>30</v>
      </c>
    </row>
    <row r="1936" spans="1:10" x14ac:dyDescent="0.25">
      <c r="A1936" t="s">
        <v>5624</v>
      </c>
      <c r="B1936">
        <v>17.29</v>
      </c>
      <c r="C1936" t="str">
        <f t="shared" si="60"/>
        <v>Under Weight</v>
      </c>
      <c r="D1936">
        <v>4.9800000000000004</v>
      </c>
      <c r="E1936" t="str">
        <f t="shared" si="61"/>
        <v>Normal</v>
      </c>
      <c r="F1936" t="s">
        <v>30</v>
      </c>
      <c r="G1936" t="s">
        <v>30</v>
      </c>
      <c r="H1936" t="s">
        <v>30</v>
      </c>
      <c r="I1936">
        <v>0</v>
      </c>
      <c r="J1936" t="s">
        <v>30</v>
      </c>
    </row>
    <row r="1937" spans="1:10" x14ac:dyDescent="0.25">
      <c r="A1937" t="s">
        <v>5625</v>
      </c>
      <c r="B1937">
        <v>18.170000000000002</v>
      </c>
      <c r="C1937" t="str">
        <f t="shared" si="60"/>
        <v>Under Weight</v>
      </c>
      <c r="D1937">
        <v>6.91</v>
      </c>
      <c r="E1937" t="str">
        <f t="shared" si="61"/>
        <v>Diabetes</v>
      </c>
      <c r="F1937" t="s">
        <v>31</v>
      </c>
      <c r="G1937" t="s">
        <v>30</v>
      </c>
      <c r="H1937" t="s">
        <v>30</v>
      </c>
      <c r="I1937">
        <v>1</v>
      </c>
      <c r="J1937" t="s">
        <v>30</v>
      </c>
    </row>
    <row r="1938" spans="1:10" x14ac:dyDescent="0.25">
      <c r="A1938" t="s">
        <v>5626</v>
      </c>
      <c r="B1938">
        <v>32.54</v>
      </c>
      <c r="C1938" t="str">
        <f t="shared" si="60"/>
        <v>Obesity</v>
      </c>
      <c r="D1938">
        <v>6.38</v>
      </c>
      <c r="E1938" t="str">
        <f t="shared" si="61"/>
        <v>Prediabetes</v>
      </c>
      <c r="F1938" t="s">
        <v>30</v>
      </c>
      <c r="G1938" t="s">
        <v>31</v>
      </c>
      <c r="H1938" t="s">
        <v>30</v>
      </c>
      <c r="I1938">
        <v>1</v>
      </c>
      <c r="J1938" t="s">
        <v>30</v>
      </c>
    </row>
    <row r="1939" spans="1:10" x14ac:dyDescent="0.25">
      <c r="A1939" t="s">
        <v>5627</v>
      </c>
      <c r="B1939">
        <v>30.25</v>
      </c>
      <c r="C1939" t="str">
        <f t="shared" si="60"/>
        <v>Obesity</v>
      </c>
      <c r="D1939">
        <v>4.7699999999999996</v>
      </c>
      <c r="E1939" t="str">
        <f t="shared" si="61"/>
        <v>Normal</v>
      </c>
      <c r="F1939" t="s">
        <v>30</v>
      </c>
      <c r="G1939" t="s">
        <v>30</v>
      </c>
      <c r="H1939" t="s">
        <v>30</v>
      </c>
      <c r="I1939">
        <v>0</v>
      </c>
      <c r="J1939" t="s">
        <v>30</v>
      </c>
    </row>
    <row r="1940" spans="1:10" x14ac:dyDescent="0.25">
      <c r="A1940" t="s">
        <v>5628</v>
      </c>
      <c r="B1940">
        <v>19.59</v>
      </c>
      <c r="C1940" t="str">
        <f t="shared" si="60"/>
        <v>Health Weight</v>
      </c>
      <c r="D1940">
        <v>6.04</v>
      </c>
      <c r="E1940" t="str">
        <f t="shared" si="61"/>
        <v>Prediabetes</v>
      </c>
      <c r="F1940" t="s">
        <v>31</v>
      </c>
      <c r="G1940" t="s">
        <v>30</v>
      </c>
      <c r="H1940" t="s">
        <v>30</v>
      </c>
      <c r="I1940">
        <v>1</v>
      </c>
      <c r="J1940" t="s">
        <v>30</v>
      </c>
    </row>
    <row r="1941" spans="1:10" x14ac:dyDescent="0.25">
      <c r="A1941" t="s">
        <v>5629</v>
      </c>
      <c r="B1941">
        <v>45.9</v>
      </c>
      <c r="C1941" t="str">
        <f t="shared" si="60"/>
        <v>Obesity</v>
      </c>
      <c r="D1941">
        <v>4.3</v>
      </c>
      <c r="E1941" t="str">
        <f t="shared" si="61"/>
        <v>Normal</v>
      </c>
      <c r="F1941" t="s">
        <v>31</v>
      </c>
      <c r="G1941" t="s">
        <v>30</v>
      </c>
      <c r="H1941" t="s">
        <v>30</v>
      </c>
      <c r="I1941">
        <v>1</v>
      </c>
      <c r="J1941" t="s">
        <v>30</v>
      </c>
    </row>
    <row r="1942" spans="1:10" x14ac:dyDescent="0.25">
      <c r="A1942" t="s">
        <v>5630</v>
      </c>
      <c r="B1942">
        <v>17.059999999999999</v>
      </c>
      <c r="C1942" t="str">
        <f t="shared" si="60"/>
        <v>Under Weight</v>
      </c>
      <c r="D1942">
        <v>8.75</v>
      </c>
      <c r="E1942" t="str">
        <f t="shared" si="61"/>
        <v>Diabetes</v>
      </c>
      <c r="F1942" t="s">
        <v>31</v>
      </c>
      <c r="G1942" t="s">
        <v>30</v>
      </c>
      <c r="H1942" t="s">
        <v>30</v>
      </c>
      <c r="I1942">
        <v>0</v>
      </c>
      <c r="J1942" t="s">
        <v>30</v>
      </c>
    </row>
    <row r="1943" spans="1:10" x14ac:dyDescent="0.25">
      <c r="A1943" t="s">
        <v>5631</v>
      </c>
      <c r="B1943">
        <v>32.07</v>
      </c>
      <c r="C1943" t="str">
        <f t="shared" si="60"/>
        <v>Obesity</v>
      </c>
      <c r="D1943">
        <v>5.25</v>
      </c>
      <c r="E1943" t="str">
        <f t="shared" si="61"/>
        <v>Normal</v>
      </c>
      <c r="F1943" t="s">
        <v>30</v>
      </c>
      <c r="G1943" t="s">
        <v>30</v>
      </c>
      <c r="H1943" t="s">
        <v>31</v>
      </c>
      <c r="I1943">
        <v>1</v>
      </c>
      <c r="J1943" t="s">
        <v>30</v>
      </c>
    </row>
    <row r="1944" spans="1:10" x14ac:dyDescent="0.25">
      <c r="A1944" t="s">
        <v>5632</v>
      </c>
      <c r="B1944">
        <v>16.5</v>
      </c>
      <c r="C1944" t="str">
        <f t="shared" si="60"/>
        <v>Under Weight</v>
      </c>
      <c r="D1944">
        <v>5.03</v>
      </c>
      <c r="E1944" t="str">
        <f t="shared" si="61"/>
        <v>Normal</v>
      </c>
      <c r="F1944" t="s">
        <v>30</v>
      </c>
      <c r="G1944" t="s">
        <v>30</v>
      </c>
      <c r="H1944" t="s">
        <v>30</v>
      </c>
      <c r="I1944">
        <v>1</v>
      </c>
      <c r="J1944" t="s">
        <v>30</v>
      </c>
    </row>
    <row r="1945" spans="1:10" x14ac:dyDescent="0.25">
      <c r="A1945" t="s">
        <v>5633</v>
      </c>
      <c r="B1945">
        <v>31.4</v>
      </c>
      <c r="C1945" t="str">
        <f t="shared" si="60"/>
        <v>Obesity</v>
      </c>
      <c r="D1945">
        <v>5.88</v>
      </c>
      <c r="E1945" t="str">
        <f t="shared" si="61"/>
        <v>Prediabetes</v>
      </c>
      <c r="F1945" t="s">
        <v>30</v>
      </c>
      <c r="G1945" t="s">
        <v>30</v>
      </c>
      <c r="H1945" t="s">
        <v>30</v>
      </c>
      <c r="I1945">
        <v>1</v>
      </c>
      <c r="J1945" t="s">
        <v>30</v>
      </c>
    </row>
    <row r="1946" spans="1:10" x14ac:dyDescent="0.25">
      <c r="A1946" t="s">
        <v>5634</v>
      </c>
      <c r="B1946">
        <v>20.36</v>
      </c>
      <c r="C1946" t="str">
        <f t="shared" si="60"/>
        <v>Health Weight</v>
      </c>
      <c r="D1946">
        <v>4.49</v>
      </c>
      <c r="E1946" t="str">
        <f t="shared" si="61"/>
        <v>Normal</v>
      </c>
      <c r="F1946" t="s">
        <v>30</v>
      </c>
      <c r="G1946" t="s">
        <v>30</v>
      </c>
      <c r="H1946" t="s">
        <v>30</v>
      </c>
      <c r="I1946">
        <v>0</v>
      </c>
      <c r="J1946" t="s">
        <v>30</v>
      </c>
    </row>
    <row r="1947" spans="1:10" x14ac:dyDescent="0.25">
      <c r="A1947" t="s">
        <v>5635</v>
      </c>
      <c r="B1947">
        <v>25.46</v>
      </c>
      <c r="C1947" t="str">
        <f t="shared" si="60"/>
        <v>Over Weight</v>
      </c>
      <c r="D1947">
        <v>4.1399999999999997</v>
      </c>
      <c r="E1947" t="str">
        <f t="shared" si="61"/>
        <v>Normal</v>
      </c>
      <c r="F1947" t="s">
        <v>30</v>
      </c>
      <c r="G1947" t="s">
        <v>30</v>
      </c>
      <c r="H1947" t="s">
        <v>30</v>
      </c>
      <c r="I1947">
        <v>1</v>
      </c>
      <c r="J1947" t="s">
        <v>30</v>
      </c>
    </row>
    <row r="1948" spans="1:10" x14ac:dyDescent="0.25">
      <c r="A1948" t="s">
        <v>5636</v>
      </c>
      <c r="B1948">
        <v>17.09</v>
      </c>
      <c r="C1948" t="str">
        <f t="shared" si="60"/>
        <v>Under Weight</v>
      </c>
      <c r="D1948">
        <v>5.8</v>
      </c>
      <c r="E1948" t="str">
        <f t="shared" si="61"/>
        <v>Prediabetes</v>
      </c>
      <c r="F1948" t="s">
        <v>31</v>
      </c>
      <c r="G1948" t="s">
        <v>30</v>
      </c>
      <c r="H1948" t="s">
        <v>30</v>
      </c>
      <c r="I1948">
        <v>0</v>
      </c>
      <c r="J1948" t="s">
        <v>30</v>
      </c>
    </row>
    <row r="1949" spans="1:10" x14ac:dyDescent="0.25">
      <c r="A1949" t="s">
        <v>5637</v>
      </c>
      <c r="B1949">
        <v>20.83</v>
      </c>
      <c r="C1949" t="str">
        <f t="shared" si="60"/>
        <v>Health Weight</v>
      </c>
      <c r="D1949">
        <v>5.12</v>
      </c>
      <c r="E1949" t="str">
        <f t="shared" si="61"/>
        <v>Normal</v>
      </c>
      <c r="F1949" t="s">
        <v>30</v>
      </c>
      <c r="G1949" t="s">
        <v>30</v>
      </c>
      <c r="H1949" t="s">
        <v>30</v>
      </c>
      <c r="I1949">
        <v>0</v>
      </c>
      <c r="J1949" t="s">
        <v>30</v>
      </c>
    </row>
    <row r="1950" spans="1:10" x14ac:dyDescent="0.25">
      <c r="A1950" t="s">
        <v>5638</v>
      </c>
      <c r="B1950">
        <v>18.920000000000002</v>
      </c>
      <c r="C1950" t="str">
        <f t="shared" si="60"/>
        <v>Health Weight</v>
      </c>
      <c r="D1950">
        <v>5.98</v>
      </c>
      <c r="E1950" t="str">
        <f t="shared" si="61"/>
        <v>Prediabetes</v>
      </c>
      <c r="F1950" t="s">
        <v>31</v>
      </c>
      <c r="G1950" t="s">
        <v>30</v>
      </c>
      <c r="H1950" t="s">
        <v>30</v>
      </c>
      <c r="I1950">
        <v>1</v>
      </c>
      <c r="J1950" t="s">
        <v>30</v>
      </c>
    </row>
    <row r="1951" spans="1:10" x14ac:dyDescent="0.25">
      <c r="A1951" t="s">
        <v>5639</v>
      </c>
      <c r="B1951">
        <v>37.1</v>
      </c>
      <c r="C1951" t="str">
        <f t="shared" si="60"/>
        <v>Obesity</v>
      </c>
      <c r="D1951">
        <v>5.46</v>
      </c>
      <c r="E1951" t="str">
        <f t="shared" si="61"/>
        <v>Normal</v>
      </c>
      <c r="F1951" t="s">
        <v>30</v>
      </c>
      <c r="G1951" t="s">
        <v>30</v>
      </c>
      <c r="H1951" t="s">
        <v>30</v>
      </c>
      <c r="I1951">
        <v>0</v>
      </c>
      <c r="J1951" t="s">
        <v>30</v>
      </c>
    </row>
    <row r="1952" spans="1:10" x14ac:dyDescent="0.25">
      <c r="A1952" t="s">
        <v>5640</v>
      </c>
      <c r="B1952">
        <v>22.515000000000001</v>
      </c>
      <c r="C1952" t="str">
        <f t="shared" si="60"/>
        <v>Health Weight</v>
      </c>
      <c r="D1952">
        <v>4.91</v>
      </c>
      <c r="E1952" t="str">
        <f t="shared" si="61"/>
        <v>Normal</v>
      </c>
      <c r="F1952" t="s">
        <v>31</v>
      </c>
      <c r="G1952" t="s">
        <v>30</v>
      </c>
      <c r="H1952" t="s">
        <v>31</v>
      </c>
      <c r="I1952">
        <v>1</v>
      </c>
      <c r="J1952" t="s">
        <v>30</v>
      </c>
    </row>
    <row r="1953" spans="1:10" x14ac:dyDescent="0.25">
      <c r="A1953" t="s">
        <v>5641</v>
      </c>
      <c r="B1953">
        <v>32.700000000000003</v>
      </c>
      <c r="C1953" t="str">
        <f t="shared" si="60"/>
        <v>Obesity</v>
      </c>
      <c r="D1953">
        <v>4.66</v>
      </c>
      <c r="E1953" t="str">
        <f t="shared" si="61"/>
        <v>Normal</v>
      </c>
      <c r="F1953" t="s">
        <v>30</v>
      </c>
      <c r="G1953" t="s">
        <v>30</v>
      </c>
      <c r="H1953" t="s">
        <v>30</v>
      </c>
      <c r="I1953">
        <v>0</v>
      </c>
      <c r="J1953" t="s">
        <v>30</v>
      </c>
    </row>
    <row r="1954" spans="1:10" x14ac:dyDescent="0.25">
      <c r="A1954" t="s">
        <v>5642</v>
      </c>
      <c r="B1954">
        <v>17.75</v>
      </c>
      <c r="C1954" t="str">
        <f t="shared" si="60"/>
        <v>Under Weight</v>
      </c>
      <c r="D1954">
        <v>6.8</v>
      </c>
      <c r="E1954" t="str">
        <f t="shared" si="61"/>
        <v>Diabetes</v>
      </c>
      <c r="F1954" t="s">
        <v>31</v>
      </c>
      <c r="G1954" t="s">
        <v>30</v>
      </c>
      <c r="H1954" t="s">
        <v>30</v>
      </c>
      <c r="I1954">
        <v>1</v>
      </c>
      <c r="J1954" t="s">
        <v>30</v>
      </c>
    </row>
    <row r="1955" spans="1:10" x14ac:dyDescent="0.25">
      <c r="A1955" t="s">
        <v>5643</v>
      </c>
      <c r="B1955">
        <v>33.630000000000003</v>
      </c>
      <c r="C1955" t="str">
        <f t="shared" si="60"/>
        <v>Obesity</v>
      </c>
      <c r="D1955">
        <v>4.47</v>
      </c>
      <c r="E1955" t="str">
        <f t="shared" si="61"/>
        <v>Normal</v>
      </c>
      <c r="F1955" t="s">
        <v>31</v>
      </c>
      <c r="G1955" t="s">
        <v>30</v>
      </c>
      <c r="H1955" t="s">
        <v>30</v>
      </c>
      <c r="I1955">
        <v>0</v>
      </c>
      <c r="J1955" t="s">
        <v>30</v>
      </c>
    </row>
    <row r="1956" spans="1:10" x14ac:dyDescent="0.25">
      <c r="A1956" t="s">
        <v>5644</v>
      </c>
      <c r="B1956">
        <v>34.799999999999997</v>
      </c>
      <c r="C1956" t="str">
        <f t="shared" si="60"/>
        <v>Obesity</v>
      </c>
      <c r="D1956">
        <v>4.08</v>
      </c>
      <c r="E1956" t="str">
        <f t="shared" si="61"/>
        <v>Normal</v>
      </c>
      <c r="F1956" t="s">
        <v>31</v>
      </c>
      <c r="G1956" t="s">
        <v>30</v>
      </c>
      <c r="H1956" t="s">
        <v>30</v>
      </c>
      <c r="I1956">
        <v>1</v>
      </c>
      <c r="J1956" t="s">
        <v>30</v>
      </c>
    </row>
    <row r="1957" spans="1:10" x14ac:dyDescent="0.25">
      <c r="A1957" t="s">
        <v>5645</v>
      </c>
      <c r="B1957">
        <v>16.809999999999999</v>
      </c>
      <c r="C1957" t="str">
        <f t="shared" si="60"/>
        <v>Under Weight</v>
      </c>
      <c r="D1957">
        <v>5.51</v>
      </c>
      <c r="E1957" t="str">
        <f t="shared" si="61"/>
        <v>Normal</v>
      </c>
      <c r="F1957" t="s">
        <v>31</v>
      </c>
      <c r="G1957" t="s">
        <v>30</v>
      </c>
      <c r="H1957" t="s">
        <v>30</v>
      </c>
      <c r="I1957">
        <v>1</v>
      </c>
      <c r="J1957" t="s">
        <v>30</v>
      </c>
    </row>
    <row r="1958" spans="1:10" x14ac:dyDescent="0.25">
      <c r="A1958" t="s">
        <v>5646</v>
      </c>
      <c r="B1958">
        <v>16.690000000000001</v>
      </c>
      <c r="C1958" t="str">
        <f t="shared" si="60"/>
        <v>Under Weight</v>
      </c>
      <c r="D1958">
        <v>8.4</v>
      </c>
      <c r="E1958" t="str">
        <f t="shared" si="61"/>
        <v>Diabetes</v>
      </c>
      <c r="F1958" t="s">
        <v>31</v>
      </c>
      <c r="G1958" t="s">
        <v>30</v>
      </c>
      <c r="H1958" t="s">
        <v>30</v>
      </c>
      <c r="I1958">
        <v>0</v>
      </c>
      <c r="J1958" t="s">
        <v>30</v>
      </c>
    </row>
    <row r="1959" spans="1:10" x14ac:dyDescent="0.25">
      <c r="A1959" t="s">
        <v>5647</v>
      </c>
      <c r="B1959">
        <v>23.21</v>
      </c>
      <c r="C1959" t="str">
        <f t="shared" si="60"/>
        <v>Health Weight</v>
      </c>
      <c r="D1959">
        <v>5.14</v>
      </c>
      <c r="E1959" t="str">
        <f t="shared" si="61"/>
        <v>Normal</v>
      </c>
      <c r="F1959" t="s">
        <v>31</v>
      </c>
      <c r="G1959" t="s">
        <v>30</v>
      </c>
      <c r="H1959" t="s">
        <v>30</v>
      </c>
      <c r="I1959">
        <v>1</v>
      </c>
      <c r="J1959" t="s">
        <v>30</v>
      </c>
    </row>
    <row r="1960" spans="1:10" x14ac:dyDescent="0.25">
      <c r="A1960" t="s">
        <v>5648</v>
      </c>
      <c r="B1960">
        <v>25.175000000000001</v>
      </c>
      <c r="C1960" t="str">
        <f t="shared" si="60"/>
        <v>Over Weight</v>
      </c>
      <c r="D1960">
        <v>5.21</v>
      </c>
      <c r="E1960" t="str">
        <f t="shared" si="61"/>
        <v>Normal</v>
      </c>
      <c r="F1960" t="s">
        <v>31</v>
      </c>
      <c r="G1960" t="s">
        <v>30</v>
      </c>
      <c r="H1960" t="s">
        <v>30</v>
      </c>
      <c r="I1960">
        <v>1</v>
      </c>
      <c r="J1960" t="s">
        <v>30</v>
      </c>
    </row>
    <row r="1961" spans="1:10" x14ac:dyDescent="0.25">
      <c r="A1961" t="s">
        <v>5649</v>
      </c>
      <c r="B1961">
        <v>34.770000000000003</v>
      </c>
      <c r="C1961" t="str">
        <f t="shared" si="60"/>
        <v>Obesity</v>
      </c>
      <c r="D1961">
        <v>6.23</v>
      </c>
      <c r="E1961" t="str">
        <f t="shared" si="61"/>
        <v>Prediabetes</v>
      </c>
      <c r="F1961" t="s">
        <v>30</v>
      </c>
      <c r="G1961" t="s">
        <v>30</v>
      </c>
      <c r="H1961" t="s">
        <v>30</v>
      </c>
      <c r="I1961">
        <v>0</v>
      </c>
      <c r="J1961" t="s">
        <v>30</v>
      </c>
    </row>
    <row r="1962" spans="1:10" x14ac:dyDescent="0.25">
      <c r="A1962" t="s">
        <v>5650</v>
      </c>
      <c r="B1962">
        <v>27.7</v>
      </c>
      <c r="C1962" t="str">
        <f t="shared" si="60"/>
        <v>Over Weight</v>
      </c>
      <c r="D1962">
        <v>5.6</v>
      </c>
      <c r="E1962" t="str">
        <f t="shared" si="61"/>
        <v>Normal</v>
      </c>
      <c r="F1962" t="s">
        <v>30</v>
      </c>
      <c r="G1962" t="s">
        <v>30</v>
      </c>
      <c r="H1962" t="s">
        <v>30</v>
      </c>
      <c r="I1962">
        <v>1</v>
      </c>
      <c r="J1962" t="s">
        <v>30</v>
      </c>
    </row>
    <row r="1963" spans="1:10" x14ac:dyDescent="0.25">
      <c r="A1963" t="s">
        <v>5651</v>
      </c>
      <c r="B1963">
        <v>19.12</v>
      </c>
      <c r="C1963" t="str">
        <f t="shared" si="60"/>
        <v>Health Weight</v>
      </c>
      <c r="D1963">
        <v>4.72</v>
      </c>
      <c r="E1963" t="str">
        <f t="shared" si="61"/>
        <v>Normal</v>
      </c>
      <c r="F1963" t="s">
        <v>31</v>
      </c>
      <c r="G1963" t="s">
        <v>30</v>
      </c>
      <c r="H1963" t="s">
        <v>30</v>
      </c>
      <c r="I1963">
        <v>1</v>
      </c>
      <c r="J1963" t="s">
        <v>30</v>
      </c>
    </row>
    <row r="1964" spans="1:10" x14ac:dyDescent="0.25">
      <c r="A1964" t="s">
        <v>5652</v>
      </c>
      <c r="B1964">
        <v>32.67</v>
      </c>
      <c r="C1964" t="str">
        <f t="shared" si="60"/>
        <v>Obesity</v>
      </c>
      <c r="D1964">
        <v>4.67</v>
      </c>
      <c r="E1964" t="str">
        <f t="shared" si="61"/>
        <v>Normal</v>
      </c>
      <c r="F1964" t="s">
        <v>30</v>
      </c>
      <c r="G1964" t="s">
        <v>30</v>
      </c>
      <c r="H1964" t="s">
        <v>31</v>
      </c>
      <c r="I1964">
        <v>1</v>
      </c>
      <c r="J1964" t="s">
        <v>30</v>
      </c>
    </row>
    <row r="1965" spans="1:10" x14ac:dyDescent="0.25">
      <c r="A1965" t="s">
        <v>5653</v>
      </c>
      <c r="B1965">
        <v>28.5</v>
      </c>
      <c r="C1965" t="str">
        <f t="shared" si="60"/>
        <v>Over Weight</v>
      </c>
      <c r="D1965">
        <v>6.11</v>
      </c>
      <c r="E1965" t="str">
        <f t="shared" si="61"/>
        <v>Prediabetes</v>
      </c>
      <c r="F1965" t="s">
        <v>30</v>
      </c>
      <c r="G1965" t="s">
        <v>30</v>
      </c>
      <c r="H1965" t="s">
        <v>30</v>
      </c>
      <c r="I1965">
        <v>1</v>
      </c>
      <c r="J1965" t="s">
        <v>30</v>
      </c>
    </row>
    <row r="1966" spans="1:10" x14ac:dyDescent="0.25">
      <c r="A1966" t="s">
        <v>5654</v>
      </c>
      <c r="B1966">
        <v>39.270000000000003</v>
      </c>
      <c r="C1966" t="str">
        <f t="shared" si="60"/>
        <v>Obesity</v>
      </c>
      <c r="D1966">
        <v>6.25</v>
      </c>
      <c r="E1966" t="str">
        <f t="shared" si="61"/>
        <v>Prediabetes</v>
      </c>
      <c r="F1966" t="s">
        <v>30</v>
      </c>
      <c r="G1966" t="s">
        <v>30</v>
      </c>
      <c r="H1966" t="s">
        <v>30</v>
      </c>
      <c r="I1966">
        <v>0</v>
      </c>
      <c r="J1966" t="s">
        <v>30</v>
      </c>
    </row>
    <row r="1967" spans="1:10" x14ac:dyDescent="0.25">
      <c r="A1967" t="s">
        <v>5655</v>
      </c>
      <c r="B1967">
        <v>32.49</v>
      </c>
      <c r="C1967" t="str">
        <f t="shared" si="60"/>
        <v>Obesity</v>
      </c>
      <c r="D1967">
        <v>4</v>
      </c>
      <c r="E1967" t="str">
        <f t="shared" si="61"/>
        <v>Normal</v>
      </c>
      <c r="F1967" t="s">
        <v>31</v>
      </c>
      <c r="G1967" t="s">
        <v>30</v>
      </c>
      <c r="H1967" t="s">
        <v>30</v>
      </c>
      <c r="I1967">
        <v>0</v>
      </c>
      <c r="J1967" t="s">
        <v>30</v>
      </c>
    </row>
    <row r="1968" spans="1:10" x14ac:dyDescent="0.25">
      <c r="A1968" t="s">
        <v>5656</v>
      </c>
      <c r="B1968">
        <v>23.7</v>
      </c>
      <c r="C1968" t="str">
        <f t="shared" si="60"/>
        <v>Health Weight</v>
      </c>
      <c r="D1968">
        <v>5.55</v>
      </c>
      <c r="E1968" t="str">
        <f t="shared" si="61"/>
        <v>Normal</v>
      </c>
      <c r="F1968" t="s">
        <v>31</v>
      </c>
      <c r="G1968" t="s">
        <v>30</v>
      </c>
      <c r="H1968" t="s">
        <v>30</v>
      </c>
      <c r="I1968">
        <v>0</v>
      </c>
      <c r="J1968" t="s">
        <v>30</v>
      </c>
    </row>
    <row r="1969" spans="1:10" x14ac:dyDescent="0.25">
      <c r="A1969" t="s">
        <v>5657</v>
      </c>
      <c r="B1969">
        <v>30.4</v>
      </c>
      <c r="C1969" t="str">
        <f t="shared" si="60"/>
        <v>Obesity</v>
      </c>
      <c r="D1969">
        <v>5.95</v>
      </c>
      <c r="E1969" t="str">
        <f t="shared" si="61"/>
        <v>Prediabetes</v>
      </c>
      <c r="F1969" t="s">
        <v>30</v>
      </c>
      <c r="G1969" t="s">
        <v>31</v>
      </c>
      <c r="H1969" t="s">
        <v>30</v>
      </c>
      <c r="I1969">
        <v>1</v>
      </c>
      <c r="J1969" t="s">
        <v>30</v>
      </c>
    </row>
    <row r="1970" spans="1:10" x14ac:dyDescent="0.25">
      <c r="A1970" t="s">
        <v>5658</v>
      </c>
      <c r="B1970">
        <v>38.94</v>
      </c>
      <c r="C1970" t="str">
        <f t="shared" si="60"/>
        <v>Obesity</v>
      </c>
      <c r="D1970">
        <v>4.3600000000000003</v>
      </c>
      <c r="E1970" t="str">
        <f t="shared" si="61"/>
        <v>Normal</v>
      </c>
      <c r="F1970" t="s">
        <v>30</v>
      </c>
      <c r="G1970" t="s">
        <v>30</v>
      </c>
      <c r="H1970" t="s">
        <v>31</v>
      </c>
      <c r="I1970">
        <v>1</v>
      </c>
      <c r="J1970" t="s">
        <v>30</v>
      </c>
    </row>
    <row r="1971" spans="1:10" x14ac:dyDescent="0.25">
      <c r="A1971" t="s">
        <v>5659</v>
      </c>
      <c r="B1971">
        <v>31.02</v>
      </c>
      <c r="C1971" t="str">
        <f t="shared" si="60"/>
        <v>Obesity</v>
      </c>
      <c r="D1971">
        <v>4.84</v>
      </c>
      <c r="E1971" t="str">
        <f t="shared" si="61"/>
        <v>Normal</v>
      </c>
      <c r="F1971" t="s">
        <v>30</v>
      </c>
      <c r="G1971" t="s">
        <v>30</v>
      </c>
      <c r="H1971" t="s">
        <v>31</v>
      </c>
      <c r="I1971">
        <v>1</v>
      </c>
      <c r="J1971" t="s">
        <v>30</v>
      </c>
    </row>
    <row r="1972" spans="1:10" x14ac:dyDescent="0.25">
      <c r="A1972" t="s">
        <v>5660</v>
      </c>
      <c r="B1972">
        <v>17.5</v>
      </c>
      <c r="C1972" t="str">
        <f t="shared" si="60"/>
        <v>Under Weight</v>
      </c>
      <c r="D1972">
        <v>4.5599999999999996</v>
      </c>
      <c r="E1972" t="str">
        <f t="shared" si="61"/>
        <v>Normal</v>
      </c>
      <c r="F1972" t="s">
        <v>30</v>
      </c>
      <c r="G1972" t="s">
        <v>30</v>
      </c>
      <c r="H1972" t="s">
        <v>30</v>
      </c>
      <c r="I1972">
        <v>1</v>
      </c>
      <c r="J1972" t="s">
        <v>30</v>
      </c>
    </row>
    <row r="1973" spans="1:10" x14ac:dyDescent="0.25">
      <c r="A1973" t="s">
        <v>5661</v>
      </c>
      <c r="B1973">
        <v>34.799999999999997</v>
      </c>
      <c r="C1973" t="str">
        <f t="shared" si="60"/>
        <v>Obesity</v>
      </c>
      <c r="D1973">
        <v>4.42</v>
      </c>
      <c r="E1973" t="str">
        <f t="shared" si="61"/>
        <v>Normal</v>
      </c>
      <c r="F1973" t="s">
        <v>31</v>
      </c>
      <c r="G1973" t="s">
        <v>31</v>
      </c>
      <c r="H1973" t="s">
        <v>30</v>
      </c>
      <c r="I1973">
        <v>2</v>
      </c>
      <c r="J1973" t="s">
        <v>30</v>
      </c>
    </row>
    <row r="1974" spans="1:10" x14ac:dyDescent="0.25">
      <c r="A1974" t="s">
        <v>5662</v>
      </c>
      <c r="B1974">
        <v>17.3</v>
      </c>
      <c r="C1974" t="str">
        <f t="shared" si="60"/>
        <v>Under Weight</v>
      </c>
      <c r="D1974">
        <v>7.66</v>
      </c>
      <c r="E1974" t="str">
        <f t="shared" si="61"/>
        <v>Diabetes</v>
      </c>
      <c r="F1974" t="s">
        <v>31</v>
      </c>
      <c r="G1974" t="s">
        <v>30</v>
      </c>
      <c r="H1974" t="s">
        <v>30</v>
      </c>
      <c r="I1974">
        <v>1</v>
      </c>
      <c r="J1974" t="s">
        <v>30</v>
      </c>
    </row>
    <row r="1975" spans="1:10" x14ac:dyDescent="0.25">
      <c r="A1975" t="s">
        <v>5663</v>
      </c>
      <c r="B1975">
        <v>32.25</v>
      </c>
      <c r="C1975" t="str">
        <f t="shared" si="60"/>
        <v>Obesity</v>
      </c>
      <c r="D1975">
        <v>5.2</v>
      </c>
      <c r="E1975" t="str">
        <f t="shared" si="61"/>
        <v>Normal</v>
      </c>
      <c r="F1975" t="s">
        <v>31</v>
      </c>
      <c r="G1975" t="s">
        <v>30</v>
      </c>
      <c r="H1975" t="s">
        <v>30</v>
      </c>
      <c r="I1975">
        <v>0</v>
      </c>
      <c r="J1975" t="s">
        <v>30</v>
      </c>
    </row>
    <row r="1976" spans="1:10" x14ac:dyDescent="0.25">
      <c r="A1976" t="s">
        <v>5664</v>
      </c>
      <c r="B1976">
        <v>42.4</v>
      </c>
      <c r="C1976" t="str">
        <f t="shared" si="60"/>
        <v>Obesity</v>
      </c>
      <c r="D1976">
        <v>5.53</v>
      </c>
      <c r="E1976" t="str">
        <f t="shared" si="61"/>
        <v>Normal</v>
      </c>
      <c r="F1976" t="s">
        <v>31</v>
      </c>
      <c r="G1976" t="s">
        <v>30</v>
      </c>
      <c r="H1976" t="s">
        <v>30</v>
      </c>
      <c r="I1976">
        <v>0</v>
      </c>
      <c r="J1976" t="s">
        <v>30</v>
      </c>
    </row>
    <row r="1977" spans="1:10" x14ac:dyDescent="0.25">
      <c r="A1977" t="s">
        <v>5665</v>
      </c>
      <c r="B1977">
        <v>38.664999999999999</v>
      </c>
      <c r="C1977" t="str">
        <f t="shared" si="60"/>
        <v>Obesity</v>
      </c>
      <c r="D1977">
        <v>4.8600000000000003</v>
      </c>
      <c r="E1977" t="str">
        <f t="shared" si="61"/>
        <v>Normal</v>
      </c>
      <c r="F1977" t="s">
        <v>30</v>
      </c>
      <c r="G1977" t="s">
        <v>31</v>
      </c>
      <c r="H1977" t="s">
        <v>30</v>
      </c>
      <c r="I1977">
        <v>1</v>
      </c>
      <c r="J1977" t="s">
        <v>30</v>
      </c>
    </row>
    <row r="1978" spans="1:10" x14ac:dyDescent="0.25">
      <c r="A1978" t="s">
        <v>5666</v>
      </c>
      <c r="B1978">
        <v>29.92</v>
      </c>
      <c r="C1978" t="str">
        <f t="shared" si="60"/>
        <v>Obesity</v>
      </c>
      <c r="D1978">
        <v>5.49</v>
      </c>
      <c r="E1978" t="str">
        <f t="shared" si="61"/>
        <v>Normal</v>
      </c>
      <c r="F1978" t="s">
        <v>31</v>
      </c>
      <c r="G1978" t="s">
        <v>30</v>
      </c>
      <c r="H1978" t="s">
        <v>30</v>
      </c>
      <c r="I1978">
        <v>0</v>
      </c>
      <c r="J1978" t="s">
        <v>30</v>
      </c>
    </row>
    <row r="1979" spans="1:10" x14ac:dyDescent="0.25">
      <c r="A1979" t="s">
        <v>5667</v>
      </c>
      <c r="B1979">
        <v>29.48</v>
      </c>
      <c r="C1979" t="str">
        <f t="shared" si="60"/>
        <v>Over Weight</v>
      </c>
      <c r="D1979">
        <v>4.09</v>
      </c>
      <c r="E1979" t="str">
        <f t="shared" si="61"/>
        <v>Normal</v>
      </c>
      <c r="F1979" t="s">
        <v>31</v>
      </c>
      <c r="G1979" t="s">
        <v>30</v>
      </c>
      <c r="H1979" t="s">
        <v>30</v>
      </c>
      <c r="I1979">
        <v>0</v>
      </c>
      <c r="J1979" t="s">
        <v>30</v>
      </c>
    </row>
    <row r="1980" spans="1:10" x14ac:dyDescent="0.25">
      <c r="A1980" t="s">
        <v>5668</v>
      </c>
      <c r="B1980">
        <v>28.785</v>
      </c>
      <c r="C1980" t="str">
        <f t="shared" si="60"/>
        <v>Over Weight</v>
      </c>
      <c r="D1980">
        <v>4.3099999999999996</v>
      </c>
      <c r="E1980" t="str">
        <f t="shared" si="61"/>
        <v>Normal</v>
      </c>
      <c r="F1980" t="s">
        <v>31</v>
      </c>
      <c r="G1980" t="s">
        <v>30</v>
      </c>
      <c r="H1980" t="s">
        <v>30</v>
      </c>
      <c r="I1980">
        <v>0</v>
      </c>
      <c r="J1980" t="s">
        <v>30</v>
      </c>
    </row>
    <row r="1981" spans="1:10" x14ac:dyDescent="0.25">
      <c r="A1981" t="s">
        <v>5669</v>
      </c>
      <c r="B1981">
        <v>19.8</v>
      </c>
      <c r="C1981" t="str">
        <f t="shared" si="60"/>
        <v>Health Weight</v>
      </c>
      <c r="D1981">
        <v>4</v>
      </c>
      <c r="E1981" t="str">
        <f t="shared" si="61"/>
        <v>Normal</v>
      </c>
      <c r="F1981" t="s">
        <v>31</v>
      </c>
      <c r="G1981" t="s">
        <v>30</v>
      </c>
      <c r="H1981" t="s">
        <v>30</v>
      </c>
      <c r="I1981">
        <v>0</v>
      </c>
      <c r="J1981" t="s">
        <v>30</v>
      </c>
    </row>
    <row r="1982" spans="1:10" x14ac:dyDescent="0.25">
      <c r="A1982" t="s">
        <v>5670</v>
      </c>
      <c r="B1982">
        <v>35.53</v>
      </c>
      <c r="C1982" t="str">
        <f t="shared" si="60"/>
        <v>Obesity</v>
      </c>
      <c r="D1982">
        <v>4.68</v>
      </c>
      <c r="E1982" t="str">
        <f t="shared" si="61"/>
        <v>Normal</v>
      </c>
      <c r="F1982" t="s">
        <v>30</v>
      </c>
      <c r="G1982" t="s">
        <v>30</v>
      </c>
      <c r="H1982" t="s">
        <v>31</v>
      </c>
      <c r="I1982">
        <v>1</v>
      </c>
      <c r="J1982" t="s">
        <v>30</v>
      </c>
    </row>
    <row r="1983" spans="1:10" x14ac:dyDescent="0.25">
      <c r="A1983" t="s">
        <v>5671</v>
      </c>
      <c r="B1983">
        <v>21.47</v>
      </c>
      <c r="C1983" t="str">
        <f t="shared" si="60"/>
        <v>Health Weight</v>
      </c>
      <c r="D1983">
        <v>4.0199999999999996</v>
      </c>
      <c r="E1983" t="str">
        <f t="shared" si="61"/>
        <v>Normal</v>
      </c>
      <c r="F1983" t="s">
        <v>31</v>
      </c>
      <c r="G1983" t="s">
        <v>30</v>
      </c>
      <c r="H1983" t="s">
        <v>30</v>
      </c>
      <c r="I1983">
        <v>1</v>
      </c>
      <c r="J1983" t="s">
        <v>30</v>
      </c>
    </row>
    <row r="1984" spans="1:10" x14ac:dyDescent="0.25">
      <c r="A1984" t="s">
        <v>5672</v>
      </c>
      <c r="B1984">
        <v>25.9</v>
      </c>
      <c r="C1984" t="str">
        <f t="shared" si="60"/>
        <v>Over Weight</v>
      </c>
      <c r="D1984">
        <v>5.12</v>
      </c>
      <c r="E1984" t="str">
        <f t="shared" si="61"/>
        <v>Normal</v>
      </c>
      <c r="F1984" t="s">
        <v>30</v>
      </c>
      <c r="G1984" t="s">
        <v>30</v>
      </c>
      <c r="H1984" t="s">
        <v>31</v>
      </c>
      <c r="I1984">
        <v>1</v>
      </c>
      <c r="J1984" t="s">
        <v>30</v>
      </c>
    </row>
    <row r="1985" spans="1:10" x14ac:dyDescent="0.25">
      <c r="A1985" t="s">
        <v>5673</v>
      </c>
      <c r="B1985">
        <v>20.81</v>
      </c>
      <c r="C1985" t="str">
        <f t="shared" si="60"/>
        <v>Health Weight</v>
      </c>
      <c r="D1985">
        <v>5.52</v>
      </c>
      <c r="E1985" t="str">
        <f t="shared" si="61"/>
        <v>Normal</v>
      </c>
      <c r="F1985" t="s">
        <v>30</v>
      </c>
      <c r="G1985" t="s">
        <v>30</v>
      </c>
      <c r="H1985" t="s">
        <v>30</v>
      </c>
      <c r="I1985">
        <v>0</v>
      </c>
      <c r="J1985" t="s">
        <v>30</v>
      </c>
    </row>
    <row r="1986" spans="1:10" x14ac:dyDescent="0.25">
      <c r="A1986" t="s">
        <v>5674</v>
      </c>
      <c r="B1986">
        <v>25.84</v>
      </c>
      <c r="C1986" t="str">
        <f t="shared" ref="C1986:C2049" si="62">IF(B1986&lt;18.5, "Under Weight",IF(B1986&lt;24.9, "Health Weight", IF(B1986&lt;29.9, "Over Weight", "Obesity")))</f>
        <v>Over Weight</v>
      </c>
      <c r="D1986">
        <v>5.81</v>
      </c>
      <c r="E1986" t="str">
        <f t="shared" ref="E1986:E2049" si="63">IF(D1986&lt;5.7,"Normal",IF(D1986&lt;6.4,"Prediabetes","Diabetes"))</f>
        <v>Prediabetes</v>
      </c>
      <c r="F1986" t="s">
        <v>31</v>
      </c>
      <c r="G1986" t="s">
        <v>30</v>
      </c>
      <c r="H1986" t="s">
        <v>31</v>
      </c>
      <c r="I1986">
        <v>1</v>
      </c>
      <c r="J1986" t="s">
        <v>30</v>
      </c>
    </row>
    <row r="1987" spans="1:10" x14ac:dyDescent="0.25">
      <c r="A1987" t="s">
        <v>5675</v>
      </c>
      <c r="B1987">
        <v>30.95</v>
      </c>
      <c r="C1987" t="str">
        <f t="shared" si="62"/>
        <v>Obesity</v>
      </c>
      <c r="D1987">
        <v>5.16</v>
      </c>
      <c r="E1987" t="str">
        <f t="shared" si="63"/>
        <v>Normal</v>
      </c>
      <c r="F1987" t="s">
        <v>30</v>
      </c>
      <c r="G1987" t="s">
        <v>30</v>
      </c>
      <c r="H1987" t="s">
        <v>31</v>
      </c>
      <c r="I1987">
        <v>1</v>
      </c>
      <c r="J1987" t="s">
        <v>30</v>
      </c>
    </row>
    <row r="1988" spans="1:10" x14ac:dyDescent="0.25">
      <c r="A1988" t="s">
        <v>5676</v>
      </c>
      <c r="B1988">
        <v>30.54</v>
      </c>
      <c r="C1988" t="str">
        <f t="shared" si="62"/>
        <v>Obesity</v>
      </c>
      <c r="D1988">
        <v>5</v>
      </c>
      <c r="E1988" t="str">
        <f t="shared" si="63"/>
        <v>Normal</v>
      </c>
      <c r="F1988" t="s">
        <v>30</v>
      </c>
      <c r="G1988" t="s">
        <v>30</v>
      </c>
      <c r="H1988" t="s">
        <v>31</v>
      </c>
      <c r="I1988">
        <v>1</v>
      </c>
      <c r="J1988" t="s">
        <v>30</v>
      </c>
    </row>
    <row r="1989" spans="1:10" x14ac:dyDescent="0.25">
      <c r="A1989" t="s">
        <v>5677</v>
      </c>
      <c r="B1989">
        <v>33.914999999999999</v>
      </c>
      <c r="C1989" t="str">
        <f t="shared" si="62"/>
        <v>Obesity</v>
      </c>
      <c r="D1989">
        <v>5.84</v>
      </c>
      <c r="E1989" t="str">
        <f t="shared" si="63"/>
        <v>Prediabetes</v>
      </c>
      <c r="F1989" t="s">
        <v>31</v>
      </c>
      <c r="G1989" t="s">
        <v>30</v>
      </c>
      <c r="H1989" t="s">
        <v>30</v>
      </c>
      <c r="I1989">
        <v>0</v>
      </c>
      <c r="J1989" t="s">
        <v>30</v>
      </c>
    </row>
    <row r="1990" spans="1:10" x14ac:dyDescent="0.25">
      <c r="A1990" t="s">
        <v>5678</v>
      </c>
      <c r="B1990">
        <v>33.31</v>
      </c>
      <c r="C1990" t="str">
        <f t="shared" si="62"/>
        <v>Obesity</v>
      </c>
      <c r="D1990">
        <v>4.1900000000000004</v>
      </c>
      <c r="E1990" t="str">
        <f t="shared" si="63"/>
        <v>Normal</v>
      </c>
      <c r="F1990" t="s">
        <v>30</v>
      </c>
      <c r="G1990" t="s">
        <v>30</v>
      </c>
      <c r="H1990" t="s">
        <v>31</v>
      </c>
      <c r="I1990">
        <v>1</v>
      </c>
      <c r="J1990" t="s">
        <v>30</v>
      </c>
    </row>
    <row r="1991" spans="1:10" x14ac:dyDescent="0.25">
      <c r="A1991" t="s">
        <v>5679</v>
      </c>
      <c r="B1991">
        <v>25.745000000000001</v>
      </c>
      <c r="C1991" t="str">
        <f t="shared" si="62"/>
        <v>Over Weight</v>
      </c>
      <c r="D1991">
        <v>4.62</v>
      </c>
      <c r="E1991" t="str">
        <f t="shared" si="63"/>
        <v>Normal</v>
      </c>
      <c r="F1991" t="s">
        <v>31</v>
      </c>
      <c r="G1991" t="s">
        <v>30</v>
      </c>
      <c r="H1991" t="s">
        <v>30</v>
      </c>
      <c r="I1991">
        <v>0</v>
      </c>
      <c r="J1991" t="s">
        <v>30</v>
      </c>
    </row>
    <row r="1992" spans="1:10" x14ac:dyDescent="0.25">
      <c r="A1992" t="s">
        <v>5680</v>
      </c>
      <c r="B1992">
        <v>37.1</v>
      </c>
      <c r="C1992" t="str">
        <f t="shared" si="62"/>
        <v>Obesity</v>
      </c>
      <c r="D1992">
        <v>6.24</v>
      </c>
      <c r="E1992" t="str">
        <f t="shared" si="63"/>
        <v>Prediabetes</v>
      </c>
      <c r="F1992" t="s">
        <v>30</v>
      </c>
      <c r="G1992" t="s">
        <v>30</v>
      </c>
      <c r="H1992" t="s">
        <v>30</v>
      </c>
      <c r="I1992">
        <v>0</v>
      </c>
      <c r="J1992" t="s">
        <v>30</v>
      </c>
    </row>
    <row r="1993" spans="1:10" x14ac:dyDescent="0.25">
      <c r="A1993" t="s">
        <v>5681</v>
      </c>
      <c r="B1993">
        <v>35.435000000000002</v>
      </c>
      <c r="C1993" t="str">
        <f t="shared" si="62"/>
        <v>Obesity</v>
      </c>
      <c r="D1993">
        <v>5.81</v>
      </c>
      <c r="E1993" t="str">
        <f t="shared" si="63"/>
        <v>Prediabetes</v>
      </c>
      <c r="F1993" t="s">
        <v>30</v>
      </c>
      <c r="G1993" t="s">
        <v>30</v>
      </c>
      <c r="H1993" t="s">
        <v>30</v>
      </c>
      <c r="I1993">
        <v>0</v>
      </c>
      <c r="J1993" t="s">
        <v>30</v>
      </c>
    </row>
    <row r="1994" spans="1:10" x14ac:dyDescent="0.25">
      <c r="A1994" t="s">
        <v>5682</v>
      </c>
      <c r="B1994">
        <v>20.399999999999999</v>
      </c>
      <c r="C1994" t="str">
        <f t="shared" si="62"/>
        <v>Health Weight</v>
      </c>
      <c r="D1994">
        <v>4.83</v>
      </c>
      <c r="E1994" t="str">
        <f t="shared" si="63"/>
        <v>Normal</v>
      </c>
      <c r="F1994" t="s">
        <v>30</v>
      </c>
      <c r="G1994" t="s">
        <v>30</v>
      </c>
      <c r="H1994" t="s">
        <v>30</v>
      </c>
      <c r="I1994">
        <v>0</v>
      </c>
      <c r="J1994" t="s">
        <v>30</v>
      </c>
    </row>
    <row r="1995" spans="1:10" x14ac:dyDescent="0.25">
      <c r="A1995" t="s">
        <v>5683</v>
      </c>
      <c r="B1995">
        <v>42.13</v>
      </c>
      <c r="C1995" t="str">
        <f t="shared" si="62"/>
        <v>Obesity</v>
      </c>
      <c r="D1995">
        <v>5.72</v>
      </c>
      <c r="E1995" t="str">
        <f t="shared" si="63"/>
        <v>Prediabetes</v>
      </c>
      <c r="F1995" t="s">
        <v>31</v>
      </c>
      <c r="G1995" t="s">
        <v>30</v>
      </c>
      <c r="H1995" t="s">
        <v>31</v>
      </c>
      <c r="I1995">
        <v>1</v>
      </c>
      <c r="J1995" t="s">
        <v>30</v>
      </c>
    </row>
    <row r="1996" spans="1:10" x14ac:dyDescent="0.25">
      <c r="A1996" t="s">
        <v>5684</v>
      </c>
      <c r="B1996">
        <v>33.99</v>
      </c>
      <c r="C1996" t="str">
        <f t="shared" si="62"/>
        <v>Obesity</v>
      </c>
      <c r="D1996">
        <v>4.83</v>
      </c>
      <c r="E1996" t="str">
        <f t="shared" si="63"/>
        <v>Normal</v>
      </c>
      <c r="F1996" t="s">
        <v>31</v>
      </c>
      <c r="G1996" t="s">
        <v>30</v>
      </c>
      <c r="H1996" t="s">
        <v>31</v>
      </c>
      <c r="I1996">
        <v>1</v>
      </c>
      <c r="J1996" t="s">
        <v>30</v>
      </c>
    </row>
    <row r="1997" spans="1:10" x14ac:dyDescent="0.25">
      <c r="A1997" t="s">
        <v>5685</v>
      </c>
      <c r="B1997">
        <v>28.594999999999999</v>
      </c>
      <c r="C1997" t="str">
        <f t="shared" si="62"/>
        <v>Over Weight</v>
      </c>
      <c r="D1997">
        <v>4.1399999999999997</v>
      </c>
      <c r="E1997" t="str">
        <f t="shared" si="63"/>
        <v>Normal</v>
      </c>
      <c r="F1997" t="s">
        <v>31</v>
      </c>
      <c r="G1997" t="s">
        <v>30</v>
      </c>
      <c r="H1997" t="s">
        <v>31</v>
      </c>
      <c r="I1997">
        <v>1</v>
      </c>
      <c r="J1997" t="s">
        <v>30</v>
      </c>
    </row>
    <row r="1998" spans="1:10" x14ac:dyDescent="0.25">
      <c r="A1998" t="s">
        <v>5686</v>
      </c>
      <c r="B1998">
        <v>20.8</v>
      </c>
      <c r="C1998" t="str">
        <f t="shared" si="62"/>
        <v>Health Weight</v>
      </c>
      <c r="D1998">
        <v>4.07</v>
      </c>
      <c r="E1998" t="str">
        <f t="shared" si="63"/>
        <v>Normal</v>
      </c>
      <c r="F1998" t="s">
        <v>31</v>
      </c>
      <c r="G1998" t="s">
        <v>30</v>
      </c>
      <c r="H1998" t="s">
        <v>31</v>
      </c>
      <c r="I1998">
        <v>1</v>
      </c>
      <c r="J1998" t="s">
        <v>30</v>
      </c>
    </row>
    <row r="1999" spans="1:10" x14ac:dyDescent="0.25">
      <c r="A1999" t="s">
        <v>5687</v>
      </c>
      <c r="B1999">
        <v>23.465</v>
      </c>
      <c r="C1999" t="str">
        <f t="shared" si="62"/>
        <v>Health Weight</v>
      </c>
      <c r="D1999">
        <v>6.26</v>
      </c>
      <c r="E1999" t="str">
        <f t="shared" si="63"/>
        <v>Prediabetes</v>
      </c>
      <c r="F1999" t="s">
        <v>31</v>
      </c>
      <c r="G1999" t="s">
        <v>30</v>
      </c>
      <c r="H1999" t="s">
        <v>31</v>
      </c>
      <c r="I1999">
        <v>1</v>
      </c>
      <c r="J1999" t="s">
        <v>30</v>
      </c>
    </row>
    <row r="2000" spans="1:10" x14ac:dyDescent="0.25">
      <c r="A2000" t="s">
        <v>5688</v>
      </c>
      <c r="B2000">
        <v>40.185000000000002</v>
      </c>
      <c r="C2000" t="str">
        <f t="shared" si="62"/>
        <v>Obesity</v>
      </c>
      <c r="D2000">
        <v>5.88</v>
      </c>
      <c r="E2000" t="str">
        <f t="shared" si="63"/>
        <v>Prediabetes</v>
      </c>
      <c r="F2000" t="s">
        <v>31</v>
      </c>
      <c r="G2000" t="s">
        <v>30</v>
      </c>
      <c r="H2000" t="s">
        <v>30</v>
      </c>
      <c r="I2000">
        <v>0</v>
      </c>
      <c r="J2000" t="s">
        <v>30</v>
      </c>
    </row>
    <row r="2001" spans="1:10" x14ac:dyDescent="0.25">
      <c r="A2001" t="s">
        <v>5689</v>
      </c>
      <c r="B2001">
        <v>21.89</v>
      </c>
      <c r="C2001" t="str">
        <f t="shared" si="62"/>
        <v>Health Weight</v>
      </c>
      <c r="D2001">
        <v>5.72</v>
      </c>
      <c r="E2001" t="str">
        <f t="shared" si="63"/>
        <v>Prediabetes</v>
      </c>
      <c r="F2001" t="s">
        <v>31</v>
      </c>
      <c r="G2001" t="s">
        <v>30</v>
      </c>
      <c r="H2001" t="s">
        <v>30</v>
      </c>
      <c r="I2001">
        <v>0</v>
      </c>
      <c r="J2001" t="s">
        <v>30</v>
      </c>
    </row>
    <row r="2002" spans="1:10" x14ac:dyDescent="0.25">
      <c r="A2002" t="s">
        <v>5690</v>
      </c>
      <c r="B2002">
        <v>29.34</v>
      </c>
      <c r="C2002" t="str">
        <f t="shared" si="62"/>
        <v>Over Weight</v>
      </c>
      <c r="D2002">
        <v>6.09</v>
      </c>
      <c r="E2002" t="str">
        <f t="shared" si="63"/>
        <v>Prediabetes</v>
      </c>
      <c r="F2002" t="s">
        <v>31</v>
      </c>
      <c r="G2002" t="s">
        <v>31</v>
      </c>
      <c r="H2002" t="s">
        <v>30</v>
      </c>
      <c r="I2002">
        <v>2</v>
      </c>
      <c r="J2002" t="s">
        <v>30</v>
      </c>
    </row>
    <row r="2003" spans="1:10" x14ac:dyDescent="0.25">
      <c r="A2003" t="s">
        <v>5691</v>
      </c>
      <c r="B2003">
        <v>22.61</v>
      </c>
      <c r="C2003" t="str">
        <f t="shared" si="62"/>
        <v>Health Weight</v>
      </c>
      <c r="D2003">
        <v>4.25</v>
      </c>
      <c r="E2003" t="str">
        <f t="shared" si="63"/>
        <v>Normal</v>
      </c>
      <c r="F2003" t="s">
        <v>31</v>
      </c>
      <c r="G2003" t="s">
        <v>30</v>
      </c>
      <c r="H2003" t="s">
        <v>30</v>
      </c>
      <c r="I2003">
        <v>0</v>
      </c>
      <c r="J2003" t="s">
        <v>30</v>
      </c>
    </row>
    <row r="2004" spans="1:10" x14ac:dyDescent="0.25">
      <c r="A2004" t="s">
        <v>5692</v>
      </c>
      <c r="B2004">
        <v>22.23</v>
      </c>
      <c r="C2004" t="str">
        <f t="shared" si="62"/>
        <v>Health Weight</v>
      </c>
      <c r="D2004">
        <v>6.09</v>
      </c>
      <c r="E2004" t="str">
        <f t="shared" si="63"/>
        <v>Prediabetes</v>
      </c>
      <c r="F2004" t="s">
        <v>31</v>
      </c>
      <c r="G2004" t="s">
        <v>30</v>
      </c>
      <c r="H2004" t="s">
        <v>30</v>
      </c>
      <c r="I2004">
        <v>0</v>
      </c>
      <c r="J2004" t="s">
        <v>30</v>
      </c>
    </row>
    <row r="2005" spans="1:10" x14ac:dyDescent="0.25">
      <c r="A2005" t="s">
        <v>5693</v>
      </c>
      <c r="B2005">
        <v>33.4</v>
      </c>
      <c r="C2005" t="str">
        <f t="shared" si="62"/>
        <v>Obesity</v>
      </c>
      <c r="D2005">
        <v>5.51</v>
      </c>
      <c r="E2005" t="str">
        <f t="shared" si="63"/>
        <v>Normal</v>
      </c>
      <c r="F2005" t="s">
        <v>30</v>
      </c>
      <c r="G2005" t="s">
        <v>30</v>
      </c>
      <c r="H2005" t="s">
        <v>30</v>
      </c>
      <c r="I2005">
        <v>0</v>
      </c>
      <c r="J2005" t="s">
        <v>30</v>
      </c>
    </row>
    <row r="2006" spans="1:10" x14ac:dyDescent="0.25">
      <c r="A2006" t="s">
        <v>5694</v>
      </c>
      <c r="B2006">
        <v>33.11</v>
      </c>
      <c r="C2006" t="str">
        <f t="shared" si="62"/>
        <v>Obesity</v>
      </c>
      <c r="D2006">
        <v>5.63</v>
      </c>
      <c r="E2006" t="str">
        <f t="shared" si="63"/>
        <v>Normal</v>
      </c>
      <c r="F2006" t="s">
        <v>30</v>
      </c>
      <c r="G2006" t="s">
        <v>30</v>
      </c>
      <c r="H2006" t="s">
        <v>30</v>
      </c>
      <c r="I2006">
        <v>0</v>
      </c>
      <c r="J2006" t="s">
        <v>30</v>
      </c>
    </row>
    <row r="2007" spans="1:10" x14ac:dyDescent="0.25">
      <c r="A2007" t="s">
        <v>5695</v>
      </c>
      <c r="B2007">
        <v>16.815000000000001</v>
      </c>
      <c r="C2007" t="str">
        <f t="shared" si="62"/>
        <v>Under Weight</v>
      </c>
      <c r="D2007">
        <v>5.29</v>
      </c>
      <c r="E2007" t="str">
        <f t="shared" si="63"/>
        <v>Normal</v>
      </c>
      <c r="F2007" t="s">
        <v>31</v>
      </c>
      <c r="G2007" t="s">
        <v>30</v>
      </c>
      <c r="H2007" t="s">
        <v>30</v>
      </c>
      <c r="I2007">
        <v>0</v>
      </c>
      <c r="J2007" t="s">
        <v>30</v>
      </c>
    </row>
    <row r="2008" spans="1:10" x14ac:dyDescent="0.25">
      <c r="A2008" t="s">
        <v>5696</v>
      </c>
      <c r="B2008">
        <v>25.61</v>
      </c>
      <c r="C2008" t="str">
        <f t="shared" si="62"/>
        <v>Over Weight</v>
      </c>
      <c r="D2008">
        <v>4</v>
      </c>
      <c r="E2008" t="str">
        <f t="shared" si="63"/>
        <v>Normal</v>
      </c>
      <c r="F2008" t="s">
        <v>30</v>
      </c>
      <c r="G2008" t="s">
        <v>30</v>
      </c>
      <c r="H2008" t="s">
        <v>31</v>
      </c>
      <c r="I2008">
        <v>1</v>
      </c>
      <c r="J2008" t="s">
        <v>30</v>
      </c>
    </row>
    <row r="2009" spans="1:10" x14ac:dyDescent="0.25">
      <c r="A2009" t="s">
        <v>5697</v>
      </c>
      <c r="B2009">
        <v>25.8</v>
      </c>
      <c r="C2009" t="str">
        <f t="shared" si="62"/>
        <v>Over Weight</v>
      </c>
      <c r="D2009">
        <v>5.49</v>
      </c>
      <c r="E2009" t="str">
        <f t="shared" si="63"/>
        <v>Normal</v>
      </c>
      <c r="F2009" t="s">
        <v>30</v>
      </c>
      <c r="G2009" t="s">
        <v>30</v>
      </c>
      <c r="H2009" t="s">
        <v>30</v>
      </c>
      <c r="I2009">
        <v>0</v>
      </c>
      <c r="J2009" t="s">
        <v>30</v>
      </c>
    </row>
    <row r="2010" spans="1:10" x14ac:dyDescent="0.25">
      <c r="A2010" t="s">
        <v>5698</v>
      </c>
      <c r="B2010">
        <v>27.39</v>
      </c>
      <c r="C2010" t="str">
        <f t="shared" si="62"/>
        <v>Over Weight</v>
      </c>
      <c r="D2010">
        <v>5.34</v>
      </c>
      <c r="E2010" t="str">
        <f t="shared" si="63"/>
        <v>Normal</v>
      </c>
      <c r="F2010" t="s">
        <v>30</v>
      </c>
      <c r="G2010" t="s">
        <v>30</v>
      </c>
      <c r="H2010" t="s">
        <v>30</v>
      </c>
      <c r="I2010">
        <v>0</v>
      </c>
      <c r="J2010" t="s">
        <v>30</v>
      </c>
    </row>
    <row r="2011" spans="1:10" x14ac:dyDescent="0.25">
      <c r="A2011" t="s">
        <v>5699</v>
      </c>
      <c r="B2011">
        <v>17.03</v>
      </c>
      <c r="C2011" t="str">
        <f t="shared" si="62"/>
        <v>Under Weight</v>
      </c>
      <c r="D2011">
        <v>4.12</v>
      </c>
      <c r="E2011" t="str">
        <f t="shared" si="63"/>
        <v>Normal</v>
      </c>
      <c r="F2011" t="s">
        <v>30</v>
      </c>
      <c r="G2011" t="s">
        <v>30</v>
      </c>
      <c r="H2011" t="s">
        <v>30</v>
      </c>
      <c r="I2011">
        <v>1</v>
      </c>
      <c r="J2011" t="s">
        <v>30</v>
      </c>
    </row>
    <row r="2012" spans="1:10" x14ac:dyDescent="0.25">
      <c r="A2012" t="s">
        <v>5700</v>
      </c>
      <c r="B2012">
        <v>23.75</v>
      </c>
      <c r="C2012" t="str">
        <f t="shared" si="62"/>
        <v>Health Weight</v>
      </c>
      <c r="D2012">
        <v>5.49</v>
      </c>
      <c r="E2012" t="str">
        <f t="shared" si="63"/>
        <v>Normal</v>
      </c>
      <c r="F2012" t="s">
        <v>31</v>
      </c>
      <c r="G2012" t="s">
        <v>30</v>
      </c>
      <c r="H2012" t="s">
        <v>30</v>
      </c>
      <c r="I2012">
        <v>0</v>
      </c>
      <c r="J2012" t="s">
        <v>30</v>
      </c>
    </row>
    <row r="2013" spans="1:10" x14ac:dyDescent="0.25">
      <c r="A2013" t="s">
        <v>5701</v>
      </c>
      <c r="B2013">
        <v>26.03</v>
      </c>
      <c r="C2013" t="str">
        <f t="shared" si="62"/>
        <v>Over Weight</v>
      </c>
      <c r="D2013">
        <v>5.1100000000000003</v>
      </c>
      <c r="E2013" t="str">
        <f t="shared" si="63"/>
        <v>Normal</v>
      </c>
      <c r="F2013" t="s">
        <v>31</v>
      </c>
      <c r="G2013" t="s">
        <v>30</v>
      </c>
      <c r="H2013" t="s">
        <v>30</v>
      </c>
      <c r="I2013">
        <v>1</v>
      </c>
      <c r="J2013" t="s">
        <v>30</v>
      </c>
    </row>
    <row r="2014" spans="1:10" x14ac:dyDescent="0.25">
      <c r="A2014" t="s">
        <v>5702</v>
      </c>
      <c r="B2014">
        <v>16.079999999999998</v>
      </c>
      <c r="C2014" t="str">
        <f t="shared" si="62"/>
        <v>Under Weight</v>
      </c>
      <c r="D2014">
        <v>5.94</v>
      </c>
      <c r="E2014" t="str">
        <f t="shared" si="63"/>
        <v>Prediabetes</v>
      </c>
      <c r="F2014" t="s">
        <v>30</v>
      </c>
      <c r="G2014" t="s">
        <v>30</v>
      </c>
      <c r="H2014" t="s">
        <v>30</v>
      </c>
      <c r="I2014">
        <v>0</v>
      </c>
      <c r="J2014" t="s">
        <v>30</v>
      </c>
    </row>
    <row r="2015" spans="1:10" x14ac:dyDescent="0.25">
      <c r="A2015" t="s">
        <v>5703</v>
      </c>
      <c r="B2015">
        <v>30.875</v>
      </c>
      <c r="C2015" t="str">
        <f t="shared" si="62"/>
        <v>Obesity</v>
      </c>
      <c r="D2015">
        <v>5.54</v>
      </c>
      <c r="E2015" t="str">
        <f t="shared" si="63"/>
        <v>Normal</v>
      </c>
      <c r="F2015" t="s">
        <v>30</v>
      </c>
      <c r="G2015" t="s">
        <v>30</v>
      </c>
      <c r="H2015" t="s">
        <v>30</v>
      </c>
      <c r="I2015">
        <v>0</v>
      </c>
      <c r="J2015" t="s">
        <v>30</v>
      </c>
    </row>
    <row r="2016" spans="1:10" x14ac:dyDescent="0.25">
      <c r="A2016" t="s">
        <v>5704</v>
      </c>
      <c r="B2016">
        <v>31.79</v>
      </c>
      <c r="C2016" t="str">
        <f t="shared" si="62"/>
        <v>Obesity</v>
      </c>
      <c r="D2016">
        <v>7.09</v>
      </c>
      <c r="E2016" t="str">
        <f t="shared" si="63"/>
        <v>Diabetes</v>
      </c>
      <c r="F2016" t="s">
        <v>30</v>
      </c>
      <c r="G2016" t="s">
        <v>30</v>
      </c>
      <c r="H2016" t="s">
        <v>30</v>
      </c>
      <c r="I2016">
        <v>0</v>
      </c>
      <c r="J2016" t="s">
        <v>30</v>
      </c>
    </row>
    <row r="2017" spans="1:10" x14ac:dyDescent="0.25">
      <c r="A2017" t="s">
        <v>5705</v>
      </c>
      <c r="B2017">
        <v>28.48</v>
      </c>
      <c r="C2017" t="str">
        <f t="shared" si="62"/>
        <v>Over Weight</v>
      </c>
      <c r="D2017">
        <v>6.22</v>
      </c>
      <c r="E2017" t="str">
        <f t="shared" si="63"/>
        <v>Prediabetes</v>
      </c>
      <c r="F2017" t="s">
        <v>31</v>
      </c>
      <c r="G2017" t="s">
        <v>30</v>
      </c>
      <c r="H2017" t="s">
        <v>31</v>
      </c>
      <c r="I2017">
        <v>1</v>
      </c>
      <c r="J2017" t="s">
        <v>30</v>
      </c>
    </row>
    <row r="2018" spans="1:10" x14ac:dyDescent="0.25">
      <c r="A2018" t="s">
        <v>5706</v>
      </c>
      <c r="B2018">
        <v>26.6</v>
      </c>
      <c r="C2018" t="str">
        <f t="shared" si="62"/>
        <v>Over Weight</v>
      </c>
      <c r="D2018">
        <v>4.33</v>
      </c>
      <c r="E2018" t="str">
        <f t="shared" si="63"/>
        <v>Normal</v>
      </c>
      <c r="F2018" t="s">
        <v>30</v>
      </c>
      <c r="G2018" t="s">
        <v>30</v>
      </c>
      <c r="H2018" t="s">
        <v>30</v>
      </c>
      <c r="I2018">
        <v>1</v>
      </c>
      <c r="J2018" t="s">
        <v>30</v>
      </c>
    </row>
    <row r="2019" spans="1:10" x14ac:dyDescent="0.25">
      <c r="A2019" t="s">
        <v>5707</v>
      </c>
      <c r="B2019">
        <v>25.27</v>
      </c>
      <c r="C2019" t="str">
        <f t="shared" si="62"/>
        <v>Over Weight</v>
      </c>
      <c r="D2019">
        <v>5.83</v>
      </c>
      <c r="E2019" t="str">
        <f t="shared" si="63"/>
        <v>Prediabetes</v>
      </c>
      <c r="F2019" t="s">
        <v>30</v>
      </c>
      <c r="G2019" t="s">
        <v>30</v>
      </c>
      <c r="H2019" t="s">
        <v>30</v>
      </c>
      <c r="I2019">
        <v>1</v>
      </c>
      <c r="J2019" t="s">
        <v>30</v>
      </c>
    </row>
    <row r="2020" spans="1:10" x14ac:dyDescent="0.25">
      <c r="A2020" t="s">
        <v>5708</v>
      </c>
      <c r="B2020">
        <v>34.484999999999999</v>
      </c>
      <c r="C2020" t="str">
        <f t="shared" si="62"/>
        <v>Obesity</v>
      </c>
      <c r="D2020">
        <v>4.7</v>
      </c>
      <c r="E2020" t="str">
        <f t="shared" si="63"/>
        <v>Normal</v>
      </c>
      <c r="F2020" t="s">
        <v>31</v>
      </c>
      <c r="G2020" t="s">
        <v>30</v>
      </c>
      <c r="H2020" t="s">
        <v>31</v>
      </c>
      <c r="I2020">
        <v>1</v>
      </c>
      <c r="J2020" t="s">
        <v>30</v>
      </c>
    </row>
    <row r="2021" spans="1:10" x14ac:dyDescent="0.25">
      <c r="A2021" t="s">
        <v>5709</v>
      </c>
      <c r="B2021">
        <v>15.57</v>
      </c>
      <c r="C2021" t="str">
        <f t="shared" si="62"/>
        <v>Under Weight</v>
      </c>
      <c r="D2021">
        <v>4.07</v>
      </c>
      <c r="E2021" t="str">
        <f t="shared" si="63"/>
        <v>Normal</v>
      </c>
      <c r="F2021" t="s">
        <v>31</v>
      </c>
      <c r="G2021" t="s">
        <v>30</v>
      </c>
      <c r="H2021" t="s">
        <v>30</v>
      </c>
      <c r="I2021">
        <v>1</v>
      </c>
      <c r="J2021" t="s">
        <v>30</v>
      </c>
    </row>
    <row r="2022" spans="1:10" x14ac:dyDescent="0.25">
      <c r="A2022" t="s">
        <v>5710</v>
      </c>
      <c r="B2022">
        <v>30.36</v>
      </c>
      <c r="C2022" t="str">
        <f t="shared" si="62"/>
        <v>Obesity</v>
      </c>
      <c r="D2022">
        <v>9.39</v>
      </c>
      <c r="E2022" t="str">
        <f t="shared" si="63"/>
        <v>Diabetes</v>
      </c>
      <c r="F2022" t="s">
        <v>30</v>
      </c>
      <c r="G2022" t="s">
        <v>30</v>
      </c>
      <c r="H2022" t="s">
        <v>30</v>
      </c>
      <c r="I2022">
        <v>0</v>
      </c>
      <c r="J2022" t="s">
        <v>30</v>
      </c>
    </row>
    <row r="2023" spans="1:10" x14ac:dyDescent="0.25">
      <c r="A2023" t="s">
        <v>5711</v>
      </c>
      <c r="B2023">
        <v>19.37</v>
      </c>
      <c r="C2023" t="str">
        <f t="shared" si="62"/>
        <v>Health Weight</v>
      </c>
      <c r="D2023">
        <v>4.18</v>
      </c>
      <c r="E2023" t="str">
        <f t="shared" si="63"/>
        <v>Normal</v>
      </c>
      <c r="F2023" t="s">
        <v>30</v>
      </c>
      <c r="G2023" t="s">
        <v>30</v>
      </c>
      <c r="H2023" t="s">
        <v>30</v>
      </c>
      <c r="I2023">
        <v>0</v>
      </c>
      <c r="J2023" t="s">
        <v>30</v>
      </c>
    </row>
    <row r="2024" spans="1:10" x14ac:dyDescent="0.25">
      <c r="A2024" t="s">
        <v>5712</v>
      </c>
      <c r="B2024">
        <v>16.71</v>
      </c>
      <c r="C2024" t="str">
        <f t="shared" si="62"/>
        <v>Under Weight</v>
      </c>
      <c r="D2024">
        <v>4.18</v>
      </c>
      <c r="E2024" t="str">
        <f t="shared" si="63"/>
        <v>Normal</v>
      </c>
      <c r="F2024" t="s">
        <v>30</v>
      </c>
      <c r="G2024" t="s">
        <v>30</v>
      </c>
      <c r="H2024" t="s">
        <v>30</v>
      </c>
      <c r="I2024">
        <v>1</v>
      </c>
      <c r="J2024" t="s">
        <v>30</v>
      </c>
    </row>
    <row r="2025" spans="1:10" x14ac:dyDescent="0.25">
      <c r="A2025" t="s">
        <v>5713</v>
      </c>
      <c r="B2025">
        <v>24.1</v>
      </c>
      <c r="C2025" t="str">
        <f t="shared" si="62"/>
        <v>Health Weight</v>
      </c>
      <c r="D2025">
        <v>4.4000000000000004</v>
      </c>
      <c r="E2025" t="str">
        <f t="shared" si="63"/>
        <v>Normal</v>
      </c>
      <c r="F2025" t="s">
        <v>31</v>
      </c>
      <c r="G2025" t="s">
        <v>30</v>
      </c>
      <c r="H2025" t="s">
        <v>30</v>
      </c>
      <c r="I2025">
        <v>1</v>
      </c>
      <c r="J2025" t="s">
        <v>30</v>
      </c>
    </row>
    <row r="2026" spans="1:10" x14ac:dyDescent="0.25">
      <c r="A2026" t="s">
        <v>5714</v>
      </c>
      <c r="B2026">
        <v>29.77</v>
      </c>
      <c r="C2026" t="str">
        <f t="shared" si="62"/>
        <v>Over Weight</v>
      </c>
      <c r="D2026">
        <v>9.9</v>
      </c>
      <c r="E2026" t="str">
        <f t="shared" si="63"/>
        <v>Diabetes</v>
      </c>
      <c r="F2026" t="s">
        <v>30</v>
      </c>
      <c r="G2026" t="s">
        <v>30</v>
      </c>
      <c r="H2026" t="s">
        <v>30</v>
      </c>
      <c r="I2026">
        <v>0</v>
      </c>
      <c r="J2026" t="s">
        <v>30</v>
      </c>
    </row>
    <row r="2027" spans="1:10" x14ac:dyDescent="0.25">
      <c r="A2027" t="s">
        <v>5715</v>
      </c>
      <c r="B2027">
        <v>46.53</v>
      </c>
      <c r="C2027" t="str">
        <f t="shared" si="62"/>
        <v>Obesity</v>
      </c>
      <c r="D2027">
        <v>4.84</v>
      </c>
      <c r="E2027" t="str">
        <f t="shared" si="63"/>
        <v>Normal</v>
      </c>
      <c r="F2027" t="s">
        <v>31</v>
      </c>
      <c r="G2027" t="s">
        <v>30</v>
      </c>
      <c r="H2027" t="s">
        <v>30</v>
      </c>
      <c r="I2027">
        <v>0</v>
      </c>
      <c r="J2027" t="s">
        <v>30</v>
      </c>
    </row>
    <row r="2028" spans="1:10" x14ac:dyDescent="0.25">
      <c r="A2028" t="s">
        <v>5716</v>
      </c>
      <c r="B2028">
        <v>23.4</v>
      </c>
      <c r="C2028" t="str">
        <f t="shared" si="62"/>
        <v>Health Weight</v>
      </c>
      <c r="D2028">
        <v>5.53</v>
      </c>
      <c r="E2028" t="str">
        <f t="shared" si="63"/>
        <v>Normal</v>
      </c>
      <c r="F2028" t="s">
        <v>30</v>
      </c>
      <c r="G2028" t="s">
        <v>30</v>
      </c>
      <c r="H2028" t="s">
        <v>31</v>
      </c>
      <c r="I2028">
        <v>1</v>
      </c>
      <c r="J2028" t="s">
        <v>30</v>
      </c>
    </row>
    <row r="2029" spans="1:10" x14ac:dyDescent="0.25">
      <c r="A2029" t="s">
        <v>5717</v>
      </c>
      <c r="B2029">
        <v>30</v>
      </c>
      <c r="C2029" t="str">
        <f t="shared" si="62"/>
        <v>Obesity</v>
      </c>
      <c r="D2029">
        <v>4.33</v>
      </c>
      <c r="E2029" t="str">
        <f t="shared" si="63"/>
        <v>Normal</v>
      </c>
      <c r="F2029" t="s">
        <v>31</v>
      </c>
      <c r="G2029" t="s">
        <v>30</v>
      </c>
      <c r="H2029" t="s">
        <v>30</v>
      </c>
      <c r="I2029">
        <v>0</v>
      </c>
      <c r="J2029" t="s">
        <v>30</v>
      </c>
    </row>
    <row r="2030" spans="1:10" x14ac:dyDescent="0.25">
      <c r="A2030" t="s">
        <v>5718</v>
      </c>
      <c r="B2030">
        <v>29.15</v>
      </c>
      <c r="C2030" t="str">
        <f t="shared" si="62"/>
        <v>Over Weight</v>
      </c>
      <c r="D2030">
        <v>4.91</v>
      </c>
      <c r="E2030" t="str">
        <f t="shared" si="63"/>
        <v>Normal</v>
      </c>
      <c r="F2030" t="s">
        <v>31</v>
      </c>
      <c r="G2030" t="s">
        <v>30</v>
      </c>
      <c r="H2030" t="s">
        <v>30</v>
      </c>
      <c r="I2030">
        <v>0</v>
      </c>
      <c r="J2030" t="s">
        <v>30</v>
      </c>
    </row>
    <row r="2031" spans="1:10" x14ac:dyDescent="0.25">
      <c r="A2031" t="s">
        <v>5719</v>
      </c>
      <c r="B2031">
        <v>34.865000000000002</v>
      </c>
      <c r="C2031" t="str">
        <f t="shared" si="62"/>
        <v>Obesity</v>
      </c>
      <c r="D2031">
        <v>4.8</v>
      </c>
      <c r="E2031" t="str">
        <f t="shared" si="63"/>
        <v>Normal</v>
      </c>
      <c r="F2031" t="s">
        <v>30</v>
      </c>
      <c r="G2031" t="s">
        <v>30</v>
      </c>
      <c r="H2031" t="s">
        <v>30</v>
      </c>
      <c r="I2031">
        <v>0</v>
      </c>
      <c r="J2031" t="s">
        <v>30</v>
      </c>
    </row>
    <row r="2032" spans="1:10" x14ac:dyDescent="0.25">
      <c r="A2032" t="s">
        <v>5720</v>
      </c>
      <c r="B2032">
        <v>28.12</v>
      </c>
      <c r="C2032" t="str">
        <f t="shared" si="62"/>
        <v>Over Weight</v>
      </c>
      <c r="D2032">
        <v>5.55</v>
      </c>
      <c r="E2032" t="str">
        <f t="shared" si="63"/>
        <v>Normal</v>
      </c>
      <c r="F2032" t="s">
        <v>31</v>
      </c>
      <c r="G2032" t="s">
        <v>31</v>
      </c>
      <c r="H2032" t="s">
        <v>30</v>
      </c>
      <c r="I2032">
        <v>2</v>
      </c>
      <c r="J2032" t="s">
        <v>30</v>
      </c>
    </row>
    <row r="2033" spans="1:10" x14ac:dyDescent="0.25">
      <c r="A2033" t="s">
        <v>5721</v>
      </c>
      <c r="B2033">
        <v>29.45</v>
      </c>
      <c r="C2033" t="str">
        <f t="shared" si="62"/>
        <v>Over Weight</v>
      </c>
      <c r="D2033">
        <v>5.24</v>
      </c>
      <c r="E2033" t="str">
        <f t="shared" si="63"/>
        <v>Normal</v>
      </c>
      <c r="F2033" t="s">
        <v>31</v>
      </c>
      <c r="G2033" t="s">
        <v>30</v>
      </c>
      <c r="H2033" t="s">
        <v>30</v>
      </c>
      <c r="I2033">
        <v>0</v>
      </c>
      <c r="J2033" t="s">
        <v>30</v>
      </c>
    </row>
    <row r="2034" spans="1:10" x14ac:dyDescent="0.25">
      <c r="A2034" t="s">
        <v>5722</v>
      </c>
      <c r="B2034">
        <v>27.94</v>
      </c>
      <c r="C2034" t="str">
        <f t="shared" si="62"/>
        <v>Over Weight</v>
      </c>
      <c r="D2034">
        <v>6.08</v>
      </c>
      <c r="E2034" t="str">
        <f t="shared" si="63"/>
        <v>Prediabetes</v>
      </c>
      <c r="F2034" t="s">
        <v>30</v>
      </c>
      <c r="G2034" t="s">
        <v>30</v>
      </c>
      <c r="H2034" t="s">
        <v>31</v>
      </c>
      <c r="I2034">
        <v>1</v>
      </c>
      <c r="J2034" t="s">
        <v>30</v>
      </c>
    </row>
    <row r="2035" spans="1:10" x14ac:dyDescent="0.25">
      <c r="A2035" t="s">
        <v>5723</v>
      </c>
      <c r="B2035">
        <v>27.2</v>
      </c>
      <c r="C2035" t="str">
        <f t="shared" si="62"/>
        <v>Over Weight</v>
      </c>
      <c r="D2035">
        <v>5.83</v>
      </c>
      <c r="E2035" t="str">
        <f t="shared" si="63"/>
        <v>Prediabetes</v>
      </c>
      <c r="F2035" t="s">
        <v>30</v>
      </c>
      <c r="G2035" t="s">
        <v>30</v>
      </c>
      <c r="H2035" t="s">
        <v>31</v>
      </c>
      <c r="I2035">
        <v>1</v>
      </c>
      <c r="J2035" t="s">
        <v>30</v>
      </c>
    </row>
    <row r="2036" spans="1:10" x14ac:dyDescent="0.25">
      <c r="A2036" t="s">
        <v>5724</v>
      </c>
      <c r="B2036">
        <v>33.344999999999999</v>
      </c>
      <c r="C2036" t="str">
        <f t="shared" si="62"/>
        <v>Obesity</v>
      </c>
      <c r="D2036">
        <v>4.29</v>
      </c>
      <c r="E2036" t="str">
        <f t="shared" si="63"/>
        <v>Normal</v>
      </c>
      <c r="F2036" t="s">
        <v>30</v>
      </c>
      <c r="G2036" t="s">
        <v>30</v>
      </c>
      <c r="H2036" t="s">
        <v>30</v>
      </c>
      <c r="I2036">
        <v>1</v>
      </c>
      <c r="J2036" t="s">
        <v>30</v>
      </c>
    </row>
    <row r="2037" spans="1:10" x14ac:dyDescent="0.25">
      <c r="A2037" t="s">
        <v>5725</v>
      </c>
      <c r="B2037">
        <v>29.925000000000001</v>
      </c>
      <c r="C2037" t="str">
        <f t="shared" si="62"/>
        <v>Obesity</v>
      </c>
      <c r="D2037">
        <v>5.3</v>
      </c>
      <c r="E2037" t="str">
        <f t="shared" si="63"/>
        <v>Normal</v>
      </c>
      <c r="F2037" t="s">
        <v>30</v>
      </c>
      <c r="G2037" t="s">
        <v>30</v>
      </c>
      <c r="H2037" t="s">
        <v>30</v>
      </c>
      <c r="I2037">
        <v>1</v>
      </c>
      <c r="J2037" t="s">
        <v>30</v>
      </c>
    </row>
    <row r="2038" spans="1:10" x14ac:dyDescent="0.25">
      <c r="A2038" t="s">
        <v>5726</v>
      </c>
      <c r="B2038">
        <v>24.225000000000001</v>
      </c>
      <c r="C2038" t="str">
        <f t="shared" si="62"/>
        <v>Health Weight</v>
      </c>
      <c r="D2038">
        <v>4.42</v>
      </c>
      <c r="E2038" t="str">
        <f t="shared" si="63"/>
        <v>Normal</v>
      </c>
      <c r="F2038" t="s">
        <v>30</v>
      </c>
      <c r="G2038" t="s">
        <v>30</v>
      </c>
      <c r="H2038" t="s">
        <v>30</v>
      </c>
      <c r="I2038">
        <v>1</v>
      </c>
      <c r="J2038" t="s">
        <v>30</v>
      </c>
    </row>
    <row r="2039" spans="1:10" x14ac:dyDescent="0.25">
      <c r="A2039" t="s">
        <v>5727</v>
      </c>
      <c r="B2039">
        <v>29.68</v>
      </c>
      <c r="C2039" t="str">
        <f t="shared" si="62"/>
        <v>Over Weight</v>
      </c>
      <c r="D2039">
        <v>5.68</v>
      </c>
      <c r="E2039" t="str">
        <f t="shared" si="63"/>
        <v>Normal</v>
      </c>
      <c r="F2039" t="s">
        <v>30</v>
      </c>
      <c r="G2039" t="s">
        <v>31</v>
      </c>
      <c r="H2039" t="s">
        <v>30</v>
      </c>
      <c r="I2039">
        <v>1</v>
      </c>
      <c r="J2039" t="s">
        <v>30</v>
      </c>
    </row>
    <row r="2040" spans="1:10" x14ac:dyDescent="0.25">
      <c r="A2040" t="s">
        <v>5728</v>
      </c>
      <c r="B2040">
        <v>20.614999999999998</v>
      </c>
      <c r="C2040" t="str">
        <f t="shared" si="62"/>
        <v>Health Weight</v>
      </c>
      <c r="D2040">
        <v>6.05</v>
      </c>
      <c r="E2040" t="str">
        <f t="shared" si="63"/>
        <v>Prediabetes</v>
      </c>
      <c r="F2040" t="s">
        <v>30</v>
      </c>
      <c r="G2040" t="s">
        <v>30</v>
      </c>
      <c r="H2040" t="s">
        <v>31</v>
      </c>
      <c r="I2040">
        <v>1</v>
      </c>
      <c r="J2040" t="s">
        <v>30</v>
      </c>
    </row>
    <row r="2041" spans="1:10" x14ac:dyDescent="0.25">
      <c r="A2041" t="s">
        <v>5729</v>
      </c>
      <c r="B2041">
        <v>32.119999999999997</v>
      </c>
      <c r="C2041" t="str">
        <f t="shared" si="62"/>
        <v>Obesity</v>
      </c>
      <c r="D2041">
        <v>5.33</v>
      </c>
      <c r="E2041" t="str">
        <f t="shared" si="63"/>
        <v>Normal</v>
      </c>
      <c r="F2041" t="s">
        <v>30</v>
      </c>
      <c r="G2041" t="s">
        <v>31</v>
      </c>
      <c r="H2041" t="s">
        <v>30</v>
      </c>
      <c r="I2041">
        <v>1</v>
      </c>
      <c r="J2041" t="s">
        <v>30</v>
      </c>
    </row>
    <row r="2042" spans="1:10" x14ac:dyDescent="0.25">
      <c r="A2042" t="s">
        <v>5730</v>
      </c>
      <c r="B2042">
        <v>27.36</v>
      </c>
      <c r="C2042" t="str">
        <f t="shared" si="62"/>
        <v>Over Weight</v>
      </c>
      <c r="D2042">
        <v>6.22</v>
      </c>
      <c r="E2042" t="str">
        <f t="shared" si="63"/>
        <v>Prediabetes</v>
      </c>
      <c r="F2042" t="s">
        <v>30</v>
      </c>
      <c r="G2042" t="s">
        <v>30</v>
      </c>
      <c r="H2042" t="s">
        <v>30</v>
      </c>
      <c r="I2042">
        <v>0</v>
      </c>
      <c r="J2042" t="s">
        <v>30</v>
      </c>
    </row>
    <row r="2043" spans="1:10" x14ac:dyDescent="0.25">
      <c r="A2043" t="s">
        <v>5731</v>
      </c>
      <c r="B2043">
        <v>17.385000000000002</v>
      </c>
      <c r="C2043" t="str">
        <f t="shared" si="62"/>
        <v>Under Weight</v>
      </c>
      <c r="D2043">
        <v>5.84</v>
      </c>
      <c r="E2043" t="str">
        <f t="shared" si="63"/>
        <v>Prediabetes</v>
      </c>
      <c r="F2043" t="s">
        <v>30</v>
      </c>
      <c r="G2043" t="s">
        <v>30</v>
      </c>
      <c r="H2043" t="s">
        <v>30</v>
      </c>
      <c r="I2043">
        <v>0</v>
      </c>
      <c r="J2043" t="s">
        <v>30</v>
      </c>
    </row>
    <row r="2044" spans="1:10" x14ac:dyDescent="0.25">
      <c r="A2044" t="s">
        <v>5732</v>
      </c>
      <c r="B2044">
        <v>30.13</v>
      </c>
      <c r="C2044" t="str">
        <f t="shared" si="62"/>
        <v>Obesity</v>
      </c>
      <c r="D2044">
        <v>5.71</v>
      </c>
      <c r="E2044" t="str">
        <f t="shared" si="63"/>
        <v>Prediabetes</v>
      </c>
      <c r="F2044" t="s">
        <v>30</v>
      </c>
      <c r="G2044" t="s">
        <v>31</v>
      </c>
      <c r="H2044" t="s">
        <v>30</v>
      </c>
      <c r="I2044">
        <v>1</v>
      </c>
      <c r="J2044" t="s">
        <v>30</v>
      </c>
    </row>
    <row r="2045" spans="1:10" x14ac:dyDescent="0.25">
      <c r="A2045" t="s">
        <v>5733</v>
      </c>
      <c r="B2045">
        <v>25.44</v>
      </c>
      <c r="C2045" t="str">
        <f t="shared" si="62"/>
        <v>Over Weight</v>
      </c>
      <c r="D2045">
        <v>6.04</v>
      </c>
      <c r="E2045" t="str">
        <f t="shared" si="63"/>
        <v>Prediabetes</v>
      </c>
      <c r="F2045" t="s">
        <v>31</v>
      </c>
      <c r="G2045" t="s">
        <v>30</v>
      </c>
      <c r="H2045" t="s">
        <v>31</v>
      </c>
      <c r="I2045">
        <v>1</v>
      </c>
      <c r="J2045" t="s">
        <v>30</v>
      </c>
    </row>
    <row r="2046" spans="1:10" x14ac:dyDescent="0.25">
      <c r="A2046" t="s">
        <v>5735</v>
      </c>
      <c r="B2046">
        <v>39.805</v>
      </c>
      <c r="C2046" t="str">
        <f t="shared" si="62"/>
        <v>Obesity</v>
      </c>
      <c r="D2046">
        <v>4.38</v>
      </c>
      <c r="E2046" t="str">
        <f t="shared" si="63"/>
        <v>Normal</v>
      </c>
      <c r="F2046" t="s">
        <v>30</v>
      </c>
      <c r="G2046" t="s">
        <v>31</v>
      </c>
      <c r="H2046" t="s">
        <v>30</v>
      </c>
      <c r="I2046">
        <v>1</v>
      </c>
      <c r="J2046" t="s">
        <v>30</v>
      </c>
    </row>
    <row r="2047" spans="1:10" x14ac:dyDescent="0.25">
      <c r="A2047" t="s">
        <v>5736</v>
      </c>
      <c r="B2047">
        <v>30.4</v>
      </c>
      <c r="C2047" t="str">
        <f t="shared" si="62"/>
        <v>Obesity</v>
      </c>
      <c r="D2047">
        <v>5.56</v>
      </c>
      <c r="E2047" t="str">
        <f t="shared" si="63"/>
        <v>Normal</v>
      </c>
      <c r="F2047" t="s">
        <v>31</v>
      </c>
      <c r="G2047" t="s">
        <v>31</v>
      </c>
      <c r="H2047" t="s">
        <v>30</v>
      </c>
      <c r="I2047">
        <v>1</v>
      </c>
      <c r="J2047" t="s">
        <v>30</v>
      </c>
    </row>
    <row r="2048" spans="1:10" x14ac:dyDescent="0.25">
      <c r="A2048" t="s">
        <v>5737</v>
      </c>
      <c r="B2048">
        <v>23.18</v>
      </c>
      <c r="C2048" t="str">
        <f t="shared" si="62"/>
        <v>Health Weight</v>
      </c>
      <c r="D2048">
        <v>4.24</v>
      </c>
      <c r="E2048" t="str">
        <f t="shared" si="63"/>
        <v>Normal</v>
      </c>
      <c r="F2048" t="s">
        <v>30</v>
      </c>
      <c r="G2048" t="s">
        <v>31</v>
      </c>
      <c r="H2048" t="s">
        <v>30</v>
      </c>
      <c r="I2048">
        <v>1</v>
      </c>
      <c r="J2048" t="s">
        <v>30</v>
      </c>
    </row>
    <row r="2049" spans="1:10" x14ac:dyDescent="0.25">
      <c r="A2049" t="s">
        <v>5738</v>
      </c>
      <c r="B2049">
        <v>39.615000000000002</v>
      </c>
      <c r="C2049" t="str">
        <f t="shared" si="62"/>
        <v>Obesity</v>
      </c>
      <c r="D2049">
        <v>6.32</v>
      </c>
      <c r="E2049" t="str">
        <f t="shared" si="63"/>
        <v>Prediabetes</v>
      </c>
      <c r="F2049" t="s">
        <v>30</v>
      </c>
      <c r="G2049" t="s">
        <v>30</v>
      </c>
      <c r="H2049" t="s">
        <v>31</v>
      </c>
      <c r="I2049">
        <v>1</v>
      </c>
      <c r="J2049" t="s">
        <v>30</v>
      </c>
    </row>
    <row r="2050" spans="1:10" x14ac:dyDescent="0.25">
      <c r="A2050" t="s">
        <v>5739</v>
      </c>
      <c r="B2050">
        <v>30.59</v>
      </c>
      <c r="C2050" t="str">
        <f t="shared" ref="C2050:C2113" si="64">IF(B2050&lt;18.5, "Under Weight",IF(B2050&lt;24.9, "Health Weight", IF(B2050&lt;29.9, "Over Weight", "Obesity")))</f>
        <v>Obesity</v>
      </c>
      <c r="D2050">
        <v>6.3</v>
      </c>
      <c r="E2050" t="str">
        <f t="shared" ref="E2050:E2113" si="65">IF(D2050&lt;5.7,"Normal",IF(D2050&lt;6.4,"Prediabetes","Diabetes"))</f>
        <v>Prediabetes</v>
      </c>
      <c r="F2050" t="s">
        <v>31</v>
      </c>
      <c r="G2050" t="s">
        <v>30</v>
      </c>
      <c r="H2050" t="s">
        <v>31</v>
      </c>
      <c r="I2050">
        <v>1</v>
      </c>
      <c r="J2050" t="s">
        <v>30</v>
      </c>
    </row>
    <row r="2051" spans="1:10" x14ac:dyDescent="0.25">
      <c r="A2051" t="s">
        <v>5740</v>
      </c>
      <c r="B2051">
        <v>16.72</v>
      </c>
      <c r="C2051" t="str">
        <f t="shared" si="64"/>
        <v>Under Weight</v>
      </c>
      <c r="D2051">
        <v>4.38</v>
      </c>
      <c r="E2051" t="str">
        <f t="shared" si="65"/>
        <v>Normal</v>
      </c>
      <c r="F2051" t="s">
        <v>31</v>
      </c>
      <c r="G2051" t="s">
        <v>30</v>
      </c>
      <c r="H2051" t="s">
        <v>30</v>
      </c>
      <c r="I2051">
        <v>1</v>
      </c>
      <c r="J2051" t="s">
        <v>30</v>
      </c>
    </row>
    <row r="2052" spans="1:10" x14ac:dyDescent="0.25">
      <c r="A2052" t="s">
        <v>5741</v>
      </c>
      <c r="B2052">
        <v>26.22</v>
      </c>
      <c r="C2052" t="str">
        <f t="shared" si="64"/>
        <v>Over Weight</v>
      </c>
      <c r="D2052">
        <v>4.6500000000000004</v>
      </c>
      <c r="E2052" t="str">
        <f t="shared" si="65"/>
        <v>Normal</v>
      </c>
      <c r="F2052" t="s">
        <v>31</v>
      </c>
      <c r="G2052" t="s">
        <v>30</v>
      </c>
      <c r="H2052" t="s">
        <v>31</v>
      </c>
      <c r="I2052">
        <v>1</v>
      </c>
      <c r="J2052" t="s">
        <v>30</v>
      </c>
    </row>
    <row r="2053" spans="1:10" x14ac:dyDescent="0.25">
      <c r="A2053" t="s">
        <v>5742</v>
      </c>
      <c r="B2053">
        <v>31.824999999999999</v>
      </c>
      <c r="C2053" t="str">
        <f t="shared" si="64"/>
        <v>Obesity</v>
      </c>
      <c r="D2053">
        <v>4.7</v>
      </c>
      <c r="E2053" t="str">
        <f t="shared" si="65"/>
        <v>Normal</v>
      </c>
      <c r="F2053" t="s">
        <v>30</v>
      </c>
      <c r="G2053" t="s">
        <v>30</v>
      </c>
      <c r="H2053" t="s">
        <v>31</v>
      </c>
      <c r="I2053">
        <v>1</v>
      </c>
      <c r="J2053" t="s">
        <v>30</v>
      </c>
    </row>
    <row r="2054" spans="1:10" x14ac:dyDescent="0.25">
      <c r="A2054" t="s">
        <v>5743</v>
      </c>
      <c r="B2054">
        <v>25.745000000000001</v>
      </c>
      <c r="C2054" t="str">
        <f t="shared" si="64"/>
        <v>Over Weight</v>
      </c>
      <c r="D2054">
        <v>4.34</v>
      </c>
      <c r="E2054" t="str">
        <f t="shared" si="65"/>
        <v>Normal</v>
      </c>
      <c r="F2054" t="s">
        <v>30</v>
      </c>
      <c r="G2054" t="s">
        <v>30</v>
      </c>
      <c r="H2054" t="s">
        <v>31</v>
      </c>
      <c r="I2054">
        <v>1</v>
      </c>
      <c r="J2054" t="s">
        <v>30</v>
      </c>
    </row>
    <row r="2055" spans="1:10" x14ac:dyDescent="0.25">
      <c r="A2055" t="s">
        <v>5744</v>
      </c>
      <c r="B2055">
        <v>24.605</v>
      </c>
      <c r="C2055" t="str">
        <f t="shared" si="64"/>
        <v>Health Weight</v>
      </c>
      <c r="D2055">
        <v>5.62</v>
      </c>
      <c r="E2055" t="str">
        <f t="shared" si="65"/>
        <v>Normal</v>
      </c>
      <c r="F2055" t="s">
        <v>30</v>
      </c>
      <c r="G2055" t="s">
        <v>30</v>
      </c>
      <c r="H2055" t="s">
        <v>31</v>
      </c>
      <c r="I2055">
        <v>1</v>
      </c>
      <c r="J2055" t="s">
        <v>30</v>
      </c>
    </row>
    <row r="2056" spans="1:10" x14ac:dyDescent="0.25">
      <c r="A2056" t="s">
        <v>5745</v>
      </c>
      <c r="B2056">
        <v>24.51</v>
      </c>
      <c r="C2056" t="str">
        <f t="shared" si="64"/>
        <v>Health Weight</v>
      </c>
      <c r="D2056">
        <v>4.24</v>
      </c>
      <c r="E2056" t="str">
        <f t="shared" si="65"/>
        <v>Normal</v>
      </c>
      <c r="F2056" t="s">
        <v>30</v>
      </c>
      <c r="G2056" t="s">
        <v>30</v>
      </c>
      <c r="H2056" t="s">
        <v>31</v>
      </c>
      <c r="I2056">
        <v>1</v>
      </c>
      <c r="J2056" t="s">
        <v>30</v>
      </c>
    </row>
    <row r="2057" spans="1:10" x14ac:dyDescent="0.25">
      <c r="A2057" t="s">
        <v>5746</v>
      </c>
      <c r="B2057">
        <v>31.065000000000001</v>
      </c>
      <c r="C2057" t="str">
        <f t="shared" si="64"/>
        <v>Obesity</v>
      </c>
      <c r="D2057">
        <v>4.57</v>
      </c>
      <c r="E2057" t="str">
        <f t="shared" si="65"/>
        <v>Normal</v>
      </c>
      <c r="F2057" t="s">
        <v>31</v>
      </c>
      <c r="G2057" t="s">
        <v>30</v>
      </c>
      <c r="H2057" t="s">
        <v>30</v>
      </c>
      <c r="I2057">
        <v>0</v>
      </c>
      <c r="J2057" t="s">
        <v>30</v>
      </c>
    </row>
    <row r="2058" spans="1:10" x14ac:dyDescent="0.25">
      <c r="A2058" t="s">
        <v>5747</v>
      </c>
      <c r="B2058">
        <v>28.12</v>
      </c>
      <c r="C2058" t="str">
        <f t="shared" si="64"/>
        <v>Over Weight</v>
      </c>
      <c r="D2058">
        <v>5.05</v>
      </c>
      <c r="E2058" t="str">
        <f t="shared" si="65"/>
        <v>Normal</v>
      </c>
      <c r="F2058" t="s">
        <v>30</v>
      </c>
      <c r="G2058" t="s">
        <v>30</v>
      </c>
      <c r="H2058" t="s">
        <v>30</v>
      </c>
      <c r="I2058">
        <v>0</v>
      </c>
      <c r="J2058" t="s">
        <v>30</v>
      </c>
    </row>
    <row r="2059" spans="1:10" x14ac:dyDescent="0.25">
      <c r="A2059" t="s">
        <v>5748</v>
      </c>
      <c r="B2059">
        <v>38.06</v>
      </c>
      <c r="C2059" t="str">
        <f t="shared" si="64"/>
        <v>Obesity</v>
      </c>
      <c r="D2059">
        <v>6.16</v>
      </c>
      <c r="E2059" t="str">
        <f t="shared" si="65"/>
        <v>Prediabetes</v>
      </c>
      <c r="F2059" t="s">
        <v>30</v>
      </c>
      <c r="G2059" t="s">
        <v>30</v>
      </c>
      <c r="H2059" t="s">
        <v>30</v>
      </c>
      <c r="I2059">
        <v>0</v>
      </c>
      <c r="J2059" t="s">
        <v>30</v>
      </c>
    </row>
    <row r="2060" spans="1:10" x14ac:dyDescent="0.25">
      <c r="A2060" t="s">
        <v>5749</v>
      </c>
      <c r="B2060">
        <v>24.96</v>
      </c>
      <c r="C2060" t="str">
        <f t="shared" si="64"/>
        <v>Over Weight</v>
      </c>
      <c r="D2060">
        <v>4.57</v>
      </c>
      <c r="E2060" t="str">
        <f t="shared" si="65"/>
        <v>Normal</v>
      </c>
      <c r="F2060" t="s">
        <v>30</v>
      </c>
      <c r="G2060" t="s">
        <v>30</v>
      </c>
      <c r="H2060" t="s">
        <v>30</v>
      </c>
      <c r="I2060">
        <v>0</v>
      </c>
      <c r="J2060" t="s">
        <v>30</v>
      </c>
    </row>
    <row r="2061" spans="1:10" x14ac:dyDescent="0.25">
      <c r="A2061" t="s">
        <v>5750</v>
      </c>
      <c r="B2061">
        <v>17.670000000000002</v>
      </c>
      <c r="C2061" t="str">
        <f t="shared" si="64"/>
        <v>Under Weight</v>
      </c>
      <c r="D2061">
        <v>5.53</v>
      </c>
      <c r="E2061" t="str">
        <f t="shared" si="65"/>
        <v>Normal</v>
      </c>
      <c r="F2061" t="s">
        <v>31</v>
      </c>
      <c r="G2061" t="s">
        <v>30</v>
      </c>
      <c r="H2061" t="s">
        <v>30</v>
      </c>
      <c r="I2061">
        <v>0</v>
      </c>
      <c r="J2061" t="s">
        <v>30</v>
      </c>
    </row>
    <row r="2062" spans="1:10" x14ac:dyDescent="0.25">
      <c r="A2062" t="s">
        <v>5751</v>
      </c>
      <c r="B2062">
        <v>31.35</v>
      </c>
      <c r="C2062" t="str">
        <f t="shared" si="64"/>
        <v>Obesity</v>
      </c>
      <c r="D2062">
        <v>5.84</v>
      </c>
      <c r="E2062" t="str">
        <f t="shared" si="65"/>
        <v>Prediabetes</v>
      </c>
      <c r="F2062" t="s">
        <v>30</v>
      </c>
      <c r="G2062" t="s">
        <v>31</v>
      </c>
      <c r="H2062" t="s">
        <v>30</v>
      </c>
      <c r="I2062">
        <v>1</v>
      </c>
      <c r="J2062" t="s">
        <v>30</v>
      </c>
    </row>
    <row r="2063" spans="1:10" x14ac:dyDescent="0.25">
      <c r="A2063" t="s">
        <v>5752</v>
      </c>
      <c r="B2063">
        <v>28.31</v>
      </c>
      <c r="C2063" t="str">
        <f t="shared" si="64"/>
        <v>Over Weight</v>
      </c>
      <c r="D2063">
        <v>6.41</v>
      </c>
      <c r="E2063" t="str">
        <f t="shared" si="65"/>
        <v>Diabetes</v>
      </c>
      <c r="F2063" t="s">
        <v>30</v>
      </c>
      <c r="G2063" t="s">
        <v>31</v>
      </c>
      <c r="H2063" t="s">
        <v>30</v>
      </c>
      <c r="I2063">
        <v>1</v>
      </c>
      <c r="J2063" t="s">
        <v>30</v>
      </c>
    </row>
    <row r="2064" spans="1:10" x14ac:dyDescent="0.25">
      <c r="A2064" t="s">
        <v>5753</v>
      </c>
      <c r="B2064">
        <v>30.3</v>
      </c>
      <c r="C2064" t="str">
        <f t="shared" si="64"/>
        <v>Obesity</v>
      </c>
      <c r="D2064">
        <v>4.7300000000000004</v>
      </c>
      <c r="E2064" t="str">
        <f t="shared" si="65"/>
        <v>Normal</v>
      </c>
      <c r="F2064" t="s">
        <v>31</v>
      </c>
      <c r="G2064" t="s">
        <v>30</v>
      </c>
      <c r="H2064" t="s">
        <v>31</v>
      </c>
      <c r="I2064">
        <v>1</v>
      </c>
      <c r="J2064" t="s">
        <v>30</v>
      </c>
    </row>
    <row r="2065" spans="1:10" x14ac:dyDescent="0.25">
      <c r="A2065" t="s">
        <v>5754</v>
      </c>
      <c r="B2065">
        <v>26.4</v>
      </c>
      <c r="C2065" t="str">
        <f t="shared" si="64"/>
        <v>Over Weight</v>
      </c>
      <c r="D2065">
        <v>6.22</v>
      </c>
      <c r="E2065" t="str">
        <f t="shared" si="65"/>
        <v>Prediabetes</v>
      </c>
      <c r="F2065" t="s">
        <v>31</v>
      </c>
      <c r="G2065" t="s">
        <v>30</v>
      </c>
      <c r="H2065" t="s">
        <v>30</v>
      </c>
      <c r="I2065">
        <v>0</v>
      </c>
      <c r="J2065" t="s">
        <v>30</v>
      </c>
    </row>
    <row r="2066" spans="1:10" x14ac:dyDescent="0.25">
      <c r="A2066" t="s">
        <v>5755</v>
      </c>
      <c r="B2066">
        <v>22.135000000000002</v>
      </c>
      <c r="C2066" t="str">
        <f t="shared" si="64"/>
        <v>Health Weight</v>
      </c>
      <c r="D2066">
        <v>4.46</v>
      </c>
      <c r="E2066" t="str">
        <f t="shared" si="65"/>
        <v>Normal</v>
      </c>
      <c r="F2066" t="s">
        <v>31</v>
      </c>
      <c r="G2066" t="s">
        <v>30</v>
      </c>
      <c r="H2066" t="s">
        <v>30</v>
      </c>
      <c r="I2066">
        <v>0</v>
      </c>
      <c r="J2066" t="s">
        <v>30</v>
      </c>
    </row>
    <row r="2067" spans="1:10" x14ac:dyDescent="0.25">
      <c r="A2067" t="s">
        <v>5756</v>
      </c>
      <c r="B2067">
        <v>17.399999999999999</v>
      </c>
      <c r="C2067" t="str">
        <f t="shared" si="64"/>
        <v>Under Weight</v>
      </c>
      <c r="D2067">
        <v>4.5</v>
      </c>
      <c r="E2067" t="str">
        <f t="shared" si="65"/>
        <v>Normal</v>
      </c>
      <c r="F2067" t="s">
        <v>31</v>
      </c>
      <c r="G2067" t="s">
        <v>30</v>
      </c>
      <c r="H2067" t="s">
        <v>30</v>
      </c>
      <c r="I2067">
        <v>0</v>
      </c>
      <c r="J2067" t="s">
        <v>30</v>
      </c>
    </row>
    <row r="2068" spans="1:10" x14ac:dyDescent="0.25">
      <c r="A2068" t="s">
        <v>5757</v>
      </c>
      <c r="B2068">
        <v>28.06</v>
      </c>
      <c r="C2068" t="str">
        <f t="shared" si="64"/>
        <v>Over Weight</v>
      </c>
      <c r="D2068">
        <v>8.93</v>
      </c>
      <c r="E2068" t="str">
        <f t="shared" si="65"/>
        <v>Diabetes</v>
      </c>
      <c r="F2068" t="s">
        <v>30</v>
      </c>
      <c r="G2068" t="s">
        <v>30</v>
      </c>
      <c r="H2068" t="s">
        <v>30</v>
      </c>
      <c r="I2068">
        <v>0</v>
      </c>
      <c r="J2068" t="s">
        <v>30</v>
      </c>
    </row>
    <row r="2069" spans="1:10" x14ac:dyDescent="0.25">
      <c r="A2069" t="s">
        <v>5758</v>
      </c>
      <c r="B2069">
        <v>31.13</v>
      </c>
      <c r="C2069" t="str">
        <f t="shared" si="64"/>
        <v>Obesity</v>
      </c>
      <c r="D2069">
        <v>11.02</v>
      </c>
      <c r="E2069" t="str">
        <f t="shared" si="65"/>
        <v>Diabetes</v>
      </c>
      <c r="F2069" t="s">
        <v>30</v>
      </c>
      <c r="G2069" t="s">
        <v>30</v>
      </c>
      <c r="H2069" t="s">
        <v>30</v>
      </c>
      <c r="I2069">
        <v>0</v>
      </c>
      <c r="J2069" t="s">
        <v>30</v>
      </c>
    </row>
    <row r="2070" spans="1:10" x14ac:dyDescent="0.25">
      <c r="A2070" t="s">
        <v>5759</v>
      </c>
      <c r="B2070">
        <v>18.46</v>
      </c>
      <c r="C2070" t="str">
        <f t="shared" si="64"/>
        <v>Under Weight</v>
      </c>
      <c r="D2070">
        <v>5.25</v>
      </c>
      <c r="E2070" t="str">
        <f t="shared" si="65"/>
        <v>Normal</v>
      </c>
      <c r="F2070" t="s">
        <v>30</v>
      </c>
      <c r="G2070" t="s">
        <v>30</v>
      </c>
      <c r="H2070" t="s">
        <v>30</v>
      </c>
      <c r="I2070">
        <v>0</v>
      </c>
      <c r="J2070" t="s">
        <v>30</v>
      </c>
    </row>
    <row r="2071" spans="1:10" x14ac:dyDescent="0.25">
      <c r="A2071" t="s">
        <v>5760</v>
      </c>
      <c r="B2071">
        <v>17.3</v>
      </c>
      <c r="C2071" t="str">
        <f t="shared" si="64"/>
        <v>Under Weight</v>
      </c>
      <c r="D2071">
        <v>4.75</v>
      </c>
      <c r="E2071" t="str">
        <f t="shared" si="65"/>
        <v>Normal</v>
      </c>
      <c r="F2071" t="s">
        <v>30</v>
      </c>
      <c r="G2071" t="s">
        <v>30</v>
      </c>
      <c r="H2071" t="s">
        <v>30</v>
      </c>
      <c r="I2071">
        <v>0</v>
      </c>
      <c r="J2071" t="s">
        <v>30</v>
      </c>
    </row>
    <row r="2072" spans="1:10" x14ac:dyDescent="0.25">
      <c r="A2072" t="s">
        <v>5761</v>
      </c>
      <c r="B2072">
        <v>35.625</v>
      </c>
      <c r="C2072" t="str">
        <f t="shared" si="64"/>
        <v>Obesity</v>
      </c>
      <c r="D2072">
        <v>4.68</v>
      </c>
      <c r="E2072" t="str">
        <f t="shared" si="65"/>
        <v>Normal</v>
      </c>
      <c r="F2072" t="s">
        <v>31</v>
      </c>
      <c r="G2072" t="s">
        <v>30</v>
      </c>
      <c r="H2072" t="s">
        <v>31</v>
      </c>
      <c r="I2072">
        <v>1</v>
      </c>
      <c r="J2072" t="s">
        <v>30</v>
      </c>
    </row>
    <row r="2073" spans="1:10" x14ac:dyDescent="0.25">
      <c r="A2073" t="s">
        <v>5762</v>
      </c>
      <c r="B2073">
        <v>20.234999999999999</v>
      </c>
      <c r="C2073" t="str">
        <f t="shared" si="64"/>
        <v>Health Weight</v>
      </c>
      <c r="D2073">
        <v>6.17</v>
      </c>
      <c r="E2073" t="str">
        <f t="shared" si="65"/>
        <v>Prediabetes</v>
      </c>
      <c r="F2073" t="s">
        <v>31</v>
      </c>
      <c r="G2073" t="s">
        <v>31</v>
      </c>
      <c r="H2073" t="s">
        <v>30</v>
      </c>
      <c r="I2073">
        <v>2</v>
      </c>
      <c r="J2073" t="s">
        <v>30</v>
      </c>
    </row>
    <row r="2074" spans="1:10" x14ac:dyDescent="0.25">
      <c r="A2074" t="s">
        <v>5763</v>
      </c>
      <c r="B2074">
        <v>27.55</v>
      </c>
      <c r="C2074" t="str">
        <f t="shared" si="64"/>
        <v>Over Weight</v>
      </c>
      <c r="D2074">
        <v>4.5599999999999996</v>
      </c>
      <c r="E2074" t="str">
        <f t="shared" si="65"/>
        <v>Normal</v>
      </c>
      <c r="F2074" t="s">
        <v>31</v>
      </c>
      <c r="G2074" t="s">
        <v>30</v>
      </c>
      <c r="H2074" t="s">
        <v>31</v>
      </c>
      <c r="I2074">
        <v>1</v>
      </c>
      <c r="J2074" t="s">
        <v>30</v>
      </c>
    </row>
    <row r="2075" spans="1:10" x14ac:dyDescent="0.25">
      <c r="A2075" t="s">
        <v>5764</v>
      </c>
      <c r="B2075">
        <v>17.97</v>
      </c>
      <c r="C2075" t="str">
        <f t="shared" si="64"/>
        <v>Under Weight</v>
      </c>
      <c r="D2075">
        <v>6.3</v>
      </c>
      <c r="E2075" t="str">
        <f t="shared" si="65"/>
        <v>Prediabetes</v>
      </c>
      <c r="F2075" t="s">
        <v>30</v>
      </c>
      <c r="G2075" t="s">
        <v>30</v>
      </c>
      <c r="H2075" t="s">
        <v>30</v>
      </c>
      <c r="I2075">
        <v>0</v>
      </c>
      <c r="J2075" t="s">
        <v>30</v>
      </c>
    </row>
    <row r="2076" spans="1:10" x14ac:dyDescent="0.25">
      <c r="A2076" t="s">
        <v>5765</v>
      </c>
      <c r="B2076">
        <v>29.98</v>
      </c>
      <c r="C2076" t="str">
        <f t="shared" si="64"/>
        <v>Obesity</v>
      </c>
      <c r="D2076">
        <v>6.03</v>
      </c>
      <c r="E2076" t="str">
        <f t="shared" si="65"/>
        <v>Prediabetes</v>
      </c>
      <c r="F2076" t="s">
        <v>30</v>
      </c>
      <c r="G2076" t="s">
        <v>31</v>
      </c>
      <c r="H2076" t="s">
        <v>30</v>
      </c>
      <c r="I2076">
        <v>1</v>
      </c>
      <c r="J2076" t="s">
        <v>30</v>
      </c>
    </row>
    <row r="2077" spans="1:10" x14ac:dyDescent="0.25">
      <c r="A2077" t="s">
        <v>5766</v>
      </c>
      <c r="B2077">
        <v>33.659999999999997</v>
      </c>
      <c r="C2077" t="str">
        <f t="shared" si="64"/>
        <v>Obesity</v>
      </c>
      <c r="D2077">
        <v>4.2</v>
      </c>
      <c r="E2077" t="str">
        <f t="shared" si="65"/>
        <v>Normal</v>
      </c>
      <c r="F2077" t="s">
        <v>31</v>
      </c>
      <c r="G2077" t="s">
        <v>30</v>
      </c>
      <c r="H2077" t="s">
        <v>30</v>
      </c>
      <c r="I2077">
        <v>1</v>
      </c>
      <c r="J2077" t="s">
        <v>30</v>
      </c>
    </row>
    <row r="2078" spans="1:10" x14ac:dyDescent="0.25">
      <c r="A2078" t="s">
        <v>5767</v>
      </c>
      <c r="B2078">
        <v>32.67</v>
      </c>
      <c r="C2078" t="str">
        <f t="shared" si="64"/>
        <v>Obesity</v>
      </c>
      <c r="D2078">
        <v>5.61</v>
      </c>
      <c r="E2078" t="str">
        <f t="shared" si="65"/>
        <v>Normal</v>
      </c>
      <c r="F2078" t="s">
        <v>31</v>
      </c>
      <c r="G2078" t="s">
        <v>30</v>
      </c>
      <c r="H2078" t="s">
        <v>30</v>
      </c>
      <c r="I2078">
        <v>1</v>
      </c>
      <c r="J2078" t="s">
        <v>30</v>
      </c>
    </row>
    <row r="2079" spans="1:10" x14ac:dyDescent="0.25">
      <c r="A2079" t="s">
        <v>5768</v>
      </c>
      <c r="B2079">
        <v>30.5</v>
      </c>
      <c r="C2079" t="str">
        <f t="shared" si="64"/>
        <v>Obesity</v>
      </c>
      <c r="D2079">
        <v>5.88</v>
      </c>
      <c r="E2079" t="str">
        <f t="shared" si="65"/>
        <v>Prediabetes</v>
      </c>
      <c r="F2079" t="s">
        <v>31</v>
      </c>
      <c r="G2079" t="s">
        <v>30</v>
      </c>
      <c r="H2079" t="s">
        <v>30</v>
      </c>
      <c r="I2079">
        <v>1</v>
      </c>
      <c r="J2079" t="s">
        <v>30</v>
      </c>
    </row>
    <row r="2080" spans="1:10" x14ac:dyDescent="0.25">
      <c r="A2080" t="s">
        <v>5769</v>
      </c>
      <c r="B2080">
        <v>23.1</v>
      </c>
      <c r="C2080" t="str">
        <f t="shared" si="64"/>
        <v>Health Weight</v>
      </c>
      <c r="D2080">
        <v>5.92</v>
      </c>
      <c r="E2080" t="str">
        <f t="shared" si="65"/>
        <v>Prediabetes</v>
      </c>
      <c r="F2080" t="s">
        <v>31</v>
      </c>
      <c r="G2080" t="s">
        <v>30</v>
      </c>
      <c r="H2080" t="s">
        <v>30</v>
      </c>
      <c r="I2080">
        <v>1</v>
      </c>
      <c r="J2080" t="s">
        <v>30</v>
      </c>
    </row>
    <row r="2081" spans="1:10" x14ac:dyDescent="0.25">
      <c r="A2081" t="s">
        <v>5770</v>
      </c>
      <c r="B2081">
        <v>39.49</v>
      </c>
      <c r="C2081" t="str">
        <f t="shared" si="64"/>
        <v>Obesity</v>
      </c>
      <c r="D2081">
        <v>4.8099999999999996</v>
      </c>
      <c r="E2081" t="str">
        <f t="shared" si="65"/>
        <v>Normal</v>
      </c>
      <c r="F2081" t="s">
        <v>30</v>
      </c>
      <c r="G2081" t="s">
        <v>30</v>
      </c>
      <c r="H2081" t="s">
        <v>30</v>
      </c>
      <c r="I2081">
        <v>1</v>
      </c>
      <c r="J2081" t="s">
        <v>30</v>
      </c>
    </row>
    <row r="2082" spans="1:10" x14ac:dyDescent="0.25">
      <c r="A2082" t="s">
        <v>5771</v>
      </c>
      <c r="B2082">
        <v>33.99</v>
      </c>
      <c r="C2082" t="str">
        <f t="shared" si="64"/>
        <v>Obesity</v>
      </c>
      <c r="D2082">
        <v>4.55</v>
      </c>
      <c r="E2082" t="str">
        <f t="shared" si="65"/>
        <v>Normal</v>
      </c>
      <c r="F2082" t="s">
        <v>30</v>
      </c>
      <c r="G2082" t="s">
        <v>30</v>
      </c>
      <c r="H2082" t="s">
        <v>30</v>
      </c>
      <c r="I2082">
        <v>1</v>
      </c>
      <c r="J2082" t="s">
        <v>30</v>
      </c>
    </row>
    <row r="2083" spans="1:10" x14ac:dyDescent="0.25">
      <c r="A2083" t="s">
        <v>5772</v>
      </c>
      <c r="B2083">
        <v>27.72</v>
      </c>
      <c r="C2083" t="str">
        <f t="shared" si="64"/>
        <v>Over Weight</v>
      </c>
      <c r="D2083">
        <v>6.43</v>
      </c>
      <c r="E2083" t="str">
        <f t="shared" si="65"/>
        <v>Diabetes</v>
      </c>
      <c r="F2083" t="s">
        <v>30</v>
      </c>
      <c r="G2083" t="s">
        <v>30</v>
      </c>
      <c r="H2083" t="s">
        <v>30</v>
      </c>
      <c r="I2083">
        <v>1</v>
      </c>
      <c r="J2083" t="s">
        <v>30</v>
      </c>
    </row>
    <row r="2084" spans="1:10" x14ac:dyDescent="0.25">
      <c r="A2084" t="s">
        <v>5773</v>
      </c>
      <c r="B2084">
        <v>30.59</v>
      </c>
      <c r="C2084" t="str">
        <f t="shared" si="64"/>
        <v>Obesity</v>
      </c>
      <c r="D2084">
        <v>11.62</v>
      </c>
      <c r="E2084" t="str">
        <f t="shared" si="65"/>
        <v>Diabetes</v>
      </c>
      <c r="F2084" t="s">
        <v>30</v>
      </c>
      <c r="G2084" t="s">
        <v>30</v>
      </c>
      <c r="H2084" t="s">
        <v>30</v>
      </c>
      <c r="I2084">
        <v>0</v>
      </c>
      <c r="J2084" t="s">
        <v>30</v>
      </c>
    </row>
    <row r="2085" spans="1:10" x14ac:dyDescent="0.25">
      <c r="A2085" t="s">
        <v>5774</v>
      </c>
      <c r="B2085">
        <v>22.6</v>
      </c>
      <c r="C2085" t="str">
        <f t="shared" si="64"/>
        <v>Health Weight</v>
      </c>
      <c r="D2085">
        <v>6.04</v>
      </c>
      <c r="E2085" t="str">
        <f t="shared" si="65"/>
        <v>Prediabetes</v>
      </c>
      <c r="F2085" t="s">
        <v>30</v>
      </c>
      <c r="G2085" t="s">
        <v>30</v>
      </c>
      <c r="H2085" t="s">
        <v>30</v>
      </c>
      <c r="I2085">
        <v>1</v>
      </c>
      <c r="J2085" t="s">
        <v>30</v>
      </c>
    </row>
    <row r="2086" spans="1:10" x14ac:dyDescent="0.25">
      <c r="A2086" t="s">
        <v>5775</v>
      </c>
      <c r="B2086">
        <v>28.785</v>
      </c>
      <c r="C2086" t="str">
        <f t="shared" si="64"/>
        <v>Over Weight</v>
      </c>
      <c r="D2086">
        <v>8.82</v>
      </c>
      <c r="E2086" t="str">
        <f t="shared" si="65"/>
        <v>Diabetes</v>
      </c>
      <c r="F2086" t="s">
        <v>30</v>
      </c>
      <c r="G2086" t="s">
        <v>30</v>
      </c>
      <c r="H2086" t="s">
        <v>30</v>
      </c>
      <c r="I2086">
        <v>0</v>
      </c>
      <c r="J2086" t="s">
        <v>30</v>
      </c>
    </row>
    <row r="2087" spans="1:10" x14ac:dyDescent="0.25">
      <c r="A2087" t="s">
        <v>5776</v>
      </c>
      <c r="B2087">
        <v>50.38</v>
      </c>
      <c r="C2087" t="str">
        <f t="shared" si="64"/>
        <v>Obesity</v>
      </c>
      <c r="D2087">
        <v>5.8</v>
      </c>
      <c r="E2087" t="str">
        <f t="shared" si="65"/>
        <v>Prediabetes</v>
      </c>
      <c r="F2087" t="s">
        <v>30</v>
      </c>
      <c r="G2087" t="s">
        <v>30</v>
      </c>
      <c r="H2087" t="s">
        <v>30</v>
      </c>
      <c r="I2087">
        <v>0</v>
      </c>
      <c r="J2087" t="s">
        <v>30</v>
      </c>
    </row>
    <row r="2088" spans="1:10" x14ac:dyDescent="0.25">
      <c r="A2088" t="s">
        <v>5777</v>
      </c>
      <c r="B2088">
        <v>35.200000000000003</v>
      </c>
      <c r="C2088" t="str">
        <f t="shared" si="64"/>
        <v>Obesity</v>
      </c>
      <c r="D2088">
        <v>4.28</v>
      </c>
      <c r="E2088" t="str">
        <f t="shared" si="65"/>
        <v>Normal</v>
      </c>
      <c r="F2088" t="s">
        <v>30</v>
      </c>
      <c r="G2088" t="s">
        <v>30</v>
      </c>
      <c r="H2088" t="s">
        <v>30</v>
      </c>
      <c r="I2088">
        <v>0</v>
      </c>
      <c r="J2088" t="s">
        <v>30</v>
      </c>
    </row>
    <row r="2089" spans="1:10" x14ac:dyDescent="0.25">
      <c r="A2089" t="s">
        <v>5778</v>
      </c>
      <c r="B2089">
        <v>35.72</v>
      </c>
      <c r="C2089" t="str">
        <f t="shared" si="64"/>
        <v>Obesity</v>
      </c>
      <c r="D2089">
        <v>5.5</v>
      </c>
      <c r="E2089" t="str">
        <f t="shared" si="65"/>
        <v>Normal</v>
      </c>
      <c r="F2089" t="s">
        <v>31</v>
      </c>
      <c r="G2089" t="s">
        <v>30</v>
      </c>
      <c r="H2089" t="s">
        <v>30</v>
      </c>
      <c r="I2089">
        <v>0</v>
      </c>
      <c r="J2089" t="s">
        <v>30</v>
      </c>
    </row>
    <row r="2090" spans="1:10" x14ac:dyDescent="0.25">
      <c r="A2090" t="s">
        <v>5779</v>
      </c>
      <c r="B2090">
        <v>24.51</v>
      </c>
      <c r="C2090" t="str">
        <f t="shared" si="64"/>
        <v>Health Weight</v>
      </c>
      <c r="D2090">
        <v>4.6900000000000004</v>
      </c>
      <c r="E2090" t="str">
        <f t="shared" si="65"/>
        <v>Normal</v>
      </c>
      <c r="F2090" t="s">
        <v>30</v>
      </c>
      <c r="G2090" t="s">
        <v>30</v>
      </c>
      <c r="H2090" t="s">
        <v>30</v>
      </c>
      <c r="I2090">
        <v>0</v>
      </c>
      <c r="J2090" t="s">
        <v>30</v>
      </c>
    </row>
    <row r="2091" spans="1:10" x14ac:dyDescent="0.25">
      <c r="A2091" t="s">
        <v>5780</v>
      </c>
      <c r="B2091">
        <v>23.844999999999999</v>
      </c>
      <c r="C2091" t="str">
        <f t="shared" si="64"/>
        <v>Health Weight</v>
      </c>
      <c r="D2091">
        <v>4.43</v>
      </c>
      <c r="E2091" t="str">
        <f t="shared" si="65"/>
        <v>Normal</v>
      </c>
      <c r="F2091" t="s">
        <v>30</v>
      </c>
      <c r="G2091" t="s">
        <v>30</v>
      </c>
      <c r="H2091" t="s">
        <v>30</v>
      </c>
      <c r="I2091">
        <v>0</v>
      </c>
      <c r="J2091" t="s">
        <v>30</v>
      </c>
    </row>
    <row r="2092" spans="1:10" x14ac:dyDescent="0.25">
      <c r="A2092" t="s">
        <v>5781</v>
      </c>
      <c r="B2092">
        <v>15.68</v>
      </c>
      <c r="C2092" t="str">
        <f t="shared" si="64"/>
        <v>Under Weight</v>
      </c>
      <c r="D2092">
        <v>6.16</v>
      </c>
      <c r="E2092" t="str">
        <f t="shared" si="65"/>
        <v>Prediabetes</v>
      </c>
      <c r="F2092" t="s">
        <v>31</v>
      </c>
      <c r="G2092" t="s">
        <v>30</v>
      </c>
      <c r="H2092" t="s">
        <v>30</v>
      </c>
      <c r="I2092">
        <v>1</v>
      </c>
      <c r="J2092" t="s">
        <v>30</v>
      </c>
    </row>
    <row r="2093" spans="1:10" x14ac:dyDescent="0.25">
      <c r="A2093" t="s">
        <v>5782</v>
      </c>
      <c r="B2093">
        <v>32.395000000000003</v>
      </c>
      <c r="C2093" t="str">
        <f t="shared" si="64"/>
        <v>Obesity</v>
      </c>
      <c r="D2093">
        <v>6.66</v>
      </c>
      <c r="E2093" t="str">
        <f t="shared" si="65"/>
        <v>Diabetes</v>
      </c>
      <c r="F2093" t="s">
        <v>30</v>
      </c>
      <c r="G2093" t="s">
        <v>30</v>
      </c>
      <c r="H2093" t="s">
        <v>30</v>
      </c>
      <c r="I2093">
        <v>0</v>
      </c>
      <c r="J2093" t="s">
        <v>30</v>
      </c>
    </row>
    <row r="2094" spans="1:10" x14ac:dyDescent="0.25">
      <c r="A2094" t="s">
        <v>5783</v>
      </c>
      <c r="B2094">
        <v>23.655000000000001</v>
      </c>
      <c r="C2094" t="str">
        <f t="shared" si="64"/>
        <v>Health Weight</v>
      </c>
      <c r="D2094">
        <v>5.92</v>
      </c>
      <c r="E2094" t="str">
        <f t="shared" si="65"/>
        <v>Prediabetes</v>
      </c>
      <c r="F2094" t="s">
        <v>30</v>
      </c>
      <c r="G2094" t="s">
        <v>30</v>
      </c>
      <c r="H2094" t="s">
        <v>30</v>
      </c>
      <c r="I2094">
        <v>1</v>
      </c>
      <c r="J2094" t="s">
        <v>30</v>
      </c>
    </row>
    <row r="2095" spans="1:10" x14ac:dyDescent="0.25">
      <c r="A2095" t="s">
        <v>5784</v>
      </c>
      <c r="B2095">
        <v>28.4</v>
      </c>
      <c r="C2095" t="str">
        <f t="shared" si="64"/>
        <v>Over Weight</v>
      </c>
      <c r="D2095">
        <v>5.97</v>
      </c>
      <c r="E2095" t="str">
        <f t="shared" si="65"/>
        <v>Prediabetes</v>
      </c>
      <c r="F2095" t="s">
        <v>30</v>
      </c>
      <c r="G2095" t="s">
        <v>30</v>
      </c>
      <c r="H2095" t="s">
        <v>31</v>
      </c>
      <c r="I2095">
        <v>1</v>
      </c>
      <c r="J2095" t="s">
        <v>30</v>
      </c>
    </row>
    <row r="2096" spans="1:10" x14ac:dyDescent="0.25">
      <c r="A2096" t="s">
        <v>5785</v>
      </c>
      <c r="B2096">
        <v>35.42</v>
      </c>
      <c r="C2096" t="str">
        <f t="shared" si="64"/>
        <v>Obesity</v>
      </c>
      <c r="D2096">
        <v>4.6399999999999997</v>
      </c>
      <c r="E2096" t="str">
        <f t="shared" si="65"/>
        <v>Normal</v>
      </c>
      <c r="F2096" t="s">
        <v>31</v>
      </c>
      <c r="G2096" t="s">
        <v>30</v>
      </c>
      <c r="H2096" t="s">
        <v>30</v>
      </c>
      <c r="I2096">
        <v>0</v>
      </c>
      <c r="J2096" t="s">
        <v>30</v>
      </c>
    </row>
    <row r="2097" spans="1:10" x14ac:dyDescent="0.25">
      <c r="A2097" t="s">
        <v>5786</v>
      </c>
      <c r="B2097">
        <v>26.18</v>
      </c>
      <c r="C2097" t="str">
        <f t="shared" si="64"/>
        <v>Over Weight</v>
      </c>
      <c r="D2097">
        <v>6.12</v>
      </c>
      <c r="E2097" t="str">
        <f t="shared" si="65"/>
        <v>Prediabetes</v>
      </c>
      <c r="F2097" t="s">
        <v>30</v>
      </c>
      <c r="G2097" t="s">
        <v>31</v>
      </c>
      <c r="H2097" t="s">
        <v>30</v>
      </c>
      <c r="I2097">
        <v>1</v>
      </c>
      <c r="J2097" t="s">
        <v>30</v>
      </c>
    </row>
    <row r="2098" spans="1:10" x14ac:dyDescent="0.25">
      <c r="A2098" t="s">
        <v>5787</v>
      </c>
      <c r="B2098">
        <v>20.8</v>
      </c>
      <c r="C2098" t="str">
        <f t="shared" si="64"/>
        <v>Health Weight</v>
      </c>
      <c r="D2098">
        <v>4.87</v>
      </c>
      <c r="E2098" t="str">
        <f t="shared" si="65"/>
        <v>Normal</v>
      </c>
      <c r="F2098" t="s">
        <v>31</v>
      </c>
      <c r="G2098" t="s">
        <v>30</v>
      </c>
      <c r="H2098" t="s">
        <v>30</v>
      </c>
      <c r="I2098">
        <v>0</v>
      </c>
      <c r="J2098" t="s">
        <v>30</v>
      </c>
    </row>
    <row r="2099" spans="1:10" x14ac:dyDescent="0.25">
      <c r="A2099" t="s">
        <v>5788</v>
      </c>
      <c r="B2099">
        <v>15.82</v>
      </c>
      <c r="C2099" t="str">
        <f t="shared" si="64"/>
        <v>Under Weight</v>
      </c>
      <c r="D2099">
        <v>4.5999999999999996</v>
      </c>
      <c r="E2099" t="str">
        <f t="shared" si="65"/>
        <v>Normal</v>
      </c>
      <c r="F2099" t="s">
        <v>30</v>
      </c>
      <c r="G2099" t="s">
        <v>30</v>
      </c>
      <c r="H2099" t="s">
        <v>30</v>
      </c>
      <c r="I2099">
        <v>0</v>
      </c>
      <c r="J2099" t="s">
        <v>30</v>
      </c>
    </row>
    <row r="2100" spans="1:10" x14ac:dyDescent="0.25">
      <c r="A2100" t="s">
        <v>5789</v>
      </c>
      <c r="B2100">
        <v>17.670000000000002</v>
      </c>
      <c r="C2100" t="str">
        <f t="shared" si="64"/>
        <v>Under Weight</v>
      </c>
      <c r="D2100">
        <v>4.78</v>
      </c>
      <c r="E2100" t="str">
        <f t="shared" si="65"/>
        <v>Normal</v>
      </c>
      <c r="F2100" t="s">
        <v>30</v>
      </c>
      <c r="G2100" t="s">
        <v>30</v>
      </c>
      <c r="H2100" t="s">
        <v>30</v>
      </c>
      <c r="I2100">
        <v>0</v>
      </c>
      <c r="J2100" t="s">
        <v>30</v>
      </c>
    </row>
    <row r="2101" spans="1:10" x14ac:dyDescent="0.25">
      <c r="A2101" t="s">
        <v>5790</v>
      </c>
      <c r="B2101">
        <v>31.92</v>
      </c>
      <c r="C2101" t="str">
        <f t="shared" si="64"/>
        <v>Obesity</v>
      </c>
      <c r="D2101">
        <v>11.05</v>
      </c>
      <c r="E2101" t="str">
        <f t="shared" si="65"/>
        <v>Diabetes</v>
      </c>
      <c r="F2101" t="s">
        <v>30</v>
      </c>
      <c r="G2101" t="s">
        <v>30</v>
      </c>
      <c r="H2101" t="s">
        <v>30</v>
      </c>
      <c r="I2101">
        <v>0</v>
      </c>
      <c r="J2101" t="s">
        <v>30</v>
      </c>
    </row>
    <row r="2102" spans="1:10" x14ac:dyDescent="0.25">
      <c r="A2102" t="s">
        <v>5791</v>
      </c>
      <c r="B2102">
        <v>28.975000000000001</v>
      </c>
      <c r="C2102" t="str">
        <f t="shared" si="64"/>
        <v>Over Weight</v>
      </c>
      <c r="D2102">
        <v>7.62</v>
      </c>
      <c r="E2102" t="str">
        <f t="shared" si="65"/>
        <v>Diabetes</v>
      </c>
      <c r="F2102" t="s">
        <v>30</v>
      </c>
      <c r="G2102" t="s">
        <v>30</v>
      </c>
      <c r="H2102" t="s">
        <v>30</v>
      </c>
      <c r="I2102">
        <v>0</v>
      </c>
      <c r="J2102" t="s">
        <v>30</v>
      </c>
    </row>
    <row r="2103" spans="1:10" x14ac:dyDescent="0.25">
      <c r="A2103" t="s">
        <v>5792</v>
      </c>
      <c r="B2103">
        <v>31.73</v>
      </c>
      <c r="C2103" t="str">
        <f t="shared" si="64"/>
        <v>Obesity</v>
      </c>
      <c r="D2103">
        <v>4.78</v>
      </c>
      <c r="E2103" t="str">
        <f t="shared" si="65"/>
        <v>Normal</v>
      </c>
      <c r="F2103" t="s">
        <v>31</v>
      </c>
      <c r="G2103" t="s">
        <v>31</v>
      </c>
      <c r="H2103" t="s">
        <v>30</v>
      </c>
      <c r="I2103">
        <v>2</v>
      </c>
      <c r="J2103" t="s">
        <v>30</v>
      </c>
    </row>
    <row r="2104" spans="1:10" x14ac:dyDescent="0.25">
      <c r="A2104" t="s">
        <v>5793</v>
      </c>
      <c r="B2104">
        <v>28.88</v>
      </c>
      <c r="C2104" t="str">
        <f t="shared" si="64"/>
        <v>Over Weight</v>
      </c>
      <c r="D2104">
        <v>6.09</v>
      </c>
      <c r="E2104" t="str">
        <f t="shared" si="65"/>
        <v>Prediabetes</v>
      </c>
      <c r="F2104" t="s">
        <v>31</v>
      </c>
      <c r="G2104" t="s">
        <v>31</v>
      </c>
      <c r="H2104" t="s">
        <v>30</v>
      </c>
      <c r="I2104">
        <v>2</v>
      </c>
      <c r="J2104" t="s">
        <v>30</v>
      </c>
    </row>
    <row r="2105" spans="1:10" x14ac:dyDescent="0.25">
      <c r="A2105" t="s">
        <v>5794</v>
      </c>
      <c r="B2105">
        <v>25.555</v>
      </c>
      <c r="C2105" t="str">
        <f t="shared" si="64"/>
        <v>Over Weight</v>
      </c>
      <c r="D2105">
        <v>5.1100000000000003</v>
      </c>
      <c r="E2105" t="str">
        <f t="shared" si="65"/>
        <v>Normal</v>
      </c>
      <c r="F2105" t="s">
        <v>30</v>
      </c>
      <c r="G2105" t="s">
        <v>30</v>
      </c>
      <c r="H2105" t="s">
        <v>31</v>
      </c>
      <c r="I2105">
        <v>1</v>
      </c>
      <c r="J2105" t="s">
        <v>30</v>
      </c>
    </row>
    <row r="2106" spans="1:10" x14ac:dyDescent="0.25">
      <c r="A2106" t="s">
        <v>5795</v>
      </c>
      <c r="B2106">
        <v>37.29</v>
      </c>
      <c r="C2106" t="str">
        <f t="shared" si="64"/>
        <v>Obesity</v>
      </c>
      <c r="D2106">
        <v>4.46</v>
      </c>
      <c r="E2106" t="str">
        <f t="shared" si="65"/>
        <v>Normal</v>
      </c>
      <c r="F2106" t="s">
        <v>30</v>
      </c>
      <c r="G2106" t="s">
        <v>31</v>
      </c>
      <c r="H2106" t="s">
        <v>30</v>
      </c>
      <c r="I2106">
        <v>1</v>
      </c>
      <c r="J2106" t="s">
        <v>30</v>
      </c>
    </row>
    <row r="2107" spans="1:10" x14ac:dyDescent="0.25">
      <c r="A2107" t="s">
        <v>5796</v>
      </c>
      <c r="B2107">
        <v>40.28</v>
      </c>
      <c r="C2107" t="str">
        <f t="shared" si="64"/>
        <v>Obesity</v>
      </c>
      <c r="D2107">
        <v>6.11</v>
      </c>
      <c r="E2107" t="str">
        <f t="shared" si="65"/>
        <v>Prediabetes</v>
      </c>
      <c r="F2107" t="s">
        <v>30</v>
      </c>
      <c r="G2107" t="s">
        <v>31</v>
      </c>
      <c r="H2107" t="s">
        <v>30</v>
      </c>
      <c r="I2107">
        <v>1</v>
      </c>
      <c r="J2107" t="s">
        <v>30</v>
      </c>
    </row>
    <row r="2108" spans="1:10" x14ac:dyDescent="0.25">
      <c r="A2108" t="s">
        <v>5797</v>
      </c>
      <c r="B2108">
        <v>40.185000000000002</v>
      </c>
      <c r="C2108" t="str">
        <f t="shared" si="64"/>
        <v>Obesity</v>
      </c>
      <c r="D2108">
        <v>4.66</v>
      </c>
      <c r="E2108" t="str">
        <f t="shared" si="65"/>
        <v>Normal</v>
      </c>
      <c r="F2108" t="s">
        <v>30</v>
      </c>
      <c r="G2108" t="s">
        <v>31</v>
      </c>
      <c r="H2108" t="s">
        <v>30</v>
      </c>
      <c r="I2108">
        <v>1</v>
      </c>
      <c r="J2108" t="s">
        <v>30</v>
      </c>
    </row>
    <row r="2109" spans="1:10" x14ac:dyDescent="0.25">
      <c r="A2109" t="s">
        <v>5798</v>
      </c>
      <c r="B2109">
        <v>23.57</v>
      </c>
      <c r="C2109" t="str">
        <f t="shared" si="64"/>
        <v>Health Weight</v>
      </c>
      <c r="D2109">
        <v>6.14</v>
      </c>
      <c r="E2109" t="str">
        <f t="shared" si="65"/>
        <v>Prediabetes</v>
      </c>
      <c r="F2109" t="s">
        <v>30</v>
      </c>
      <c r="G2109" t="s">
        <v>30</v>
      </c>
      <c r="H2109" t="s">
        <v>30</v>
      </c>
      <c r="I2109">
        <v>0</v>
      </c>
      <c r="J2109" t="s">
        <v>30</v>
      </c>
    </row>
    <row r="2110" spans="1:10" x14ac:dyDescent="0.25">
      <c r="A2110" t="s">
        <v>5799</v>
      </c>
      <c r="B2110">
        <v>35.625</v>
      </c>
      <c r="C2110" t="str">
        <f t="shared" si="64"/>
        <v>Obesity</v>
      </c>
      <c r="D2110">
        <v>6.21</v>
      </c>
      <c r="E2110" t="str">
        <f t="shared" si="65"/>
        <v>Prediabetes</v>
      </c>
      <c r="F2110" t="s">
        <v>30</v>
      </c>
      <c r="G2110" t="s">
        <v>31</v>
      </c>
      <c r="H2110" t="s">
        <v>30</v>
      </c>
      <c r="I2110">
        <v>1</v>
      </c>
      <c r="J2110" t="s">
        <v>30</v>
      </c>
    </row>
    <row r="2111" spans="1:10" x14ac:dyDescent="0.25">
      <c r="A2111" t="s">
        <v>5800</v>
      </c>
      <c r="B2111">
        <v>33.155000000000001</v>
      </c>
      <c r="C2111" t="str">
        <f t="shared" si="64"/>
        <v>Obesity</v>
      </c>
      <c r="D2111">
        <v>4.5999999999999996</v>
      </c>
      <c r="E2111" t="str">
        <f t="shared" si="65"/>
        <v>Normal</v>
      </c>
      <c r="F2111" t="s">
        <v>30</v>
      </c>
      <c r="G2111" t="s">
        <v>31</v>
      </c>
      <c r="H2111" t="s">
        <v>30</v>
      </c>
      <c r="I2111">
        <v>1</v>
      </c>
      <c r="J2111" t="s">
        <v>30</v>
      </c>
    </row>
    <row r="2112" spans="1:10" x14ac:dyDescent="0.25">
      <c r="A2112" t="s">
        <v>5801</v>
      </c>
      <c r="B2112">
        <v>31.92</v>
      </c>
      <c r="C2112" t="str">
        <f t="shared" si="64"/>
        <v>Obesity</v>
      </c>
      <c r="D2112">
        <v>5.04</v>
      </c>
      <c r="E2112" t="str">
        <f t="shared" si="65"/>
        <v>Normal</v>
      </c>
      <c r="F2112" t="s">
        <v>30</v>
      </c>
      <c r="G2112" t="s">
        <v>31</v>
      </c>
      <c r="H2112" t="s">
        <v>30</v>
      </c>
      <c r="I2112">
        <v>1</v>
      </c>
      <c r="J2112" t="s">
        <v>30</v>
      </c>
    </row>
    <row r="2113" spans="1:10" x14ac:dyDescent="0.25">
      <c r="A2113" t="s">
        <v>5802</v>
      </c>
      <c r="B2113">
        <v>30.305</v>
      </c>
      <c r="C2113" t="str">
        <f t="shared" si="64"/>
        <v>Obesity</v>
      </c>
      <c r="D2113">
        <v>5.08</v>
      </c>
      <c r="E2113" t="str">
        <f t="shared" si="65"/>
        <v>Normal</v>
      </c>
      <c r="F2113" t="s">
        <v>30</v>
      </c>
      <c r="G2113" t="s">
        <v>31</v>
      </c>
      <c r="H2113" t="s">
        <v>30</v>
      </c>
      <c r="I2113">
        <v>1</v>
      </c>
      <c r="J2113" t="s">
        <v>30</v>
      </c>
    </row>
    <row r="2114" spans="1:10" x14ac:dyDescent="0.25">
      <c r="A2114" t="s">
        <v>5803</v>
      </c>
      <c r="B2114">
        <v>30.114999999999998</v>
      </c>
      <c r="C2114" t="str">
        <f t="shared" ref="C2114:C2177" si="66">IF(B2114&lt;18.5, "Under Weight",IF(B2114&lt;24.9, "Health Weight", IF(B2114&lt;29.9, "Over Weight", "Obesity")))</f>
        <v>Obesity</v>
      </c>
      <c r="D2114">
        <v>4.38</v>
      </c>
      <c r="E2114" t="str">
        <f t="shared" ref="E2114:E2177" si="67">IF(D2114&lt;5.7,"Normal",IF(D2114&lt;6.4,"Prediabetes","Diabetes"))</f>
        <v>Normal</v>
      </c>
      <c r="F2114" t="s">
        <v>30</v>
      </c>
      <c r="G2114" t="s">
        <v>31</v>
      </c>
      <c r="H2114" t="s">
        <v>30</v>
      </c>
      <c r="I2114">
        <v>1</v>
      </c>
      <c r="J2114" t="s">
        <v>30</v>
      </c>
    </row>
    <row r="2115" spans="1:10" x14ac:dyDescent="0.25">
      <c r="A2115" t="s">
        <v>5804</v>
      </c>
      <c r="B2115">
        <v>24.09</v>
      </c>
      <c r="C2115" t="str">
        <f t="shared" si="66"/>
        <v>Health Weight</v>
      </c>
      <c r="D2115">
        <v>4.79</v>
      </c>
      <c r="E2115" t="str">
        <f t="shared" si="67"/>
        <v>Normal</v>
      </c>
      <c r="F2115" t="s">
        <v>30</v>
      </c>
      <c r="G2115" t="s">
        <v>31</v>
      </c>
      <c r="H2115" t="s">
        <v>30</v>
      </c>
      <c r="I2115">
        <v>1</v>
      </c>
      <c r="J2115" t="s">
        <v>30</v>
      </c>
    </row>
    <row r="2116" spans="1:10" x14ac:dyDescent="0.25">
      <c r="A2116" t="s">
        <v>5805</v>
      </c>
      <c r="B2116">
        <v>28.215</v>
      </c>
      <c r="C2116" t="str">
        <f t="shared" si="66"/>
        <v>Over Weight</v>
      </c>
      <c r="D2116">
        <v>4.21</v>
      </c>
      <c r="E2116" t="str">
        <f t="shared" si="67"/>
        <v>Normal</v>
      </c>
      <c r="F2116" t="s">
        <v>30</v>
      </c>
      <c r="G2116" t="s">
        <v>31</v>
      </c>
      <c r="H2116" t="s">
        <v>30</v>
      </c>
      <c r="I2116">
        <v>1</v>
      </c>
      <c r="J2116" t="s">
        <v>30</v>
      </c>
    </row>
    <row r="2117" spans="1:10" x14ac:dyDescent="0.25">
      <c r="A2117" t="s">
        <v>5806</v>
      </c>
      <c r="B2117">
        <v>26.315000000000001</v>
      </c>
      <c r="C2117" t="str">
        <f t="shared" si="66"/>
        <v>Over Weight</v>
      </c>
      <c r="D2117">
        <v>5.47</v>
      </c>
      <c r="E2117" t="str">
        <f t="shared" si="67"/>
        <v>Normal</v>
      </c>
      <c r="F2117" t="s">
        <v>30</v>
      </c>
      <c r="G2117" t="s">
        <v>31</v>
      </c>
      <c r="H2117" t="s">
        <v>30</v>
      </c>
      <c r="I2117">
        <v>1</v>
      </c>
      <c r="J2117" t="s">
        <v>30</v>
      </c>
    </row>
    <row r="2118" spans="1:10" x14ac:dyDescent="0.25">
      <c r="A2118" t="s">
        <v>5807</v>
      </c>
      <c r="B2118">
        <v>25.08</v>
      </c>
      <c r="C2118" t="str">
        <f t="shared" si="66"/>
        <v>Over Weight</v>
      </c>
      <c r="D2118">
        <v>5.09</v>
      </c>
      <c r="E2118" t="str">
        <f t="shared" si="67"/>
        <v>Normal</v>
      </c>
      <c r="F2118" t="s">
        <v>30</v>
      </c>
      <c r="G2118" t="s">
        <v>31</v>
      </c>
      <c r="H2118" t="s">
        <v>30</v>
      </c>
      <c r="I2118">
        <v>1</v>
      </c>
      <c r="J2118" t="s">
        <v>30</v>
      </c>
    </row>
    <row r="2119" spans="1:10" x14ac:dyDescent="0.25">
      <c r="A2119" t="s">
        <v>5808</v>
      </c>
      <c r="B2119">
        <v>15.41</v>
      </c>
      <c r="C2119" t="str">
        <f t="shared" si="66"/>
        <v>Under Weight</v>
      </c>
      <c r="D2119">
        <v>5.08</v>
      </c>
      <c r="E2119" t="str">
        <f t="shared" si="67"/>
        <v>Normal</v>
      </c>
      <c r="F2119" t="s">
        <v>30</v>
      </c>
      <c r="G2119" t="s">
        <v>30</v>
      </c>
      <c r="H2119" t="s">
        <v>30</v>
      </c>
      <c r="I2119">
        <v>0</v>
      </c>
      <c r="J2119" t="s">
        <v>30</v>
      </c>
    </row>
    <row r="2120" spans="1:10" x14ac:dyDescent="0.25">
      <c r="A2120" t="s">
        <v>5809</v>
      </c>
      <c r="B2120">
        <v>23.83</v>
      </c>
      <c r="C2120" t="str">
        <f t="shared" si="66"/>
        <v>Health Weight</v>
      </c>
      <c r="D2120">
        <v>5.68</v>
      </c>
      <c r="E2120" t="str">
        <f t="shared" si="67"/>
        <v>Normal</v>
      </c>
      <c r="F2120" t="s">
        <v>30</v>
      </c>
      <c r="G2120" t="s">
        <v>30</v>
      </c>
      <c r="H2120" t="s">
        <v>30</v>
      </c>
      <c r="I2120">
        <v>0</v>
      </c>
      <c r="J2120" t="s">
        <v>30</v>
      </c>
    </row>
    <row r="2121" spans="1:10" x14ac:dyDescent="0.25">
      <c r="A2121" t="s">
        <v>5810</v>
      </c>
      <c r="B2121">
        <v>36</v>
      </c>
      <c r="C2121" t="str">
        <f t="shared" si="66"/>
        <v>Obesity</v>
      </c>
      <c r="D2121">
        <v>4.66</v>
      </c>
      <c r="E2121" t="str">
        <f t="shared" si="67"/>
        <v>Normal</v>
      </c>
      <c r="F2121" t="s">
        <v>30</v>
      </c>
      <c r="G2121" t="s">
        <v>31</v>
      </c>
      <c r="H2121" t="s">
        <v>30</v>
      </c>
      <c r="I2121">
        <v>1</v>
      </c>
      <c r="J2121" t="s">
        <v>30</v>
      </c>
    </row>
    <row r="2122" spans="1:10" x14ac:dyDescent="0.25">
      <c r="A2122" t="s">
        <v>5811</v>
      </c>
      <c r="B2122">
        <v>28.82</v>
      </c>
      <c r="C2122" t="str">
        <f t="shared" si="66"/>
        <v>Over Weight</v>
      </c>
      <c r="D2122">
        <v>5.59</v>
      </c>
      <c r="E2122" t="str">
        <f t="shared" si="67"/>
        <v>Normal</v>
      </c>
      <c r="F2122" t="s">
        <v>30</v>
      </c>
      <c r="G2122" t="s">
        <v>31</v>
      </c>
      <c r="H2122" t="s">
        <v>30</v>
      </c>
      <c r="I2122">
        <v>1</v>
      </c>
      <c r="J2122" t="s">
        <v>30</v>
      </c>
    </row>
    <row r="2123" spans="1:10" x14ac:dyDescent="0.25">
      <c r="A2123" t="s">
        <v>5812</v>
      </c>
      <c r="B2123">
        <v>28.05</v>
      </c>
      <c r="C2123" t="str">
        <f t="shared" si="66"/>
        <v>Over Weight</v>
      </c>
      <c r="D2123">
        <v>6.2</v>
      </c>
      <c r="E2123" t="str">
        <f t="shared" si="67"/>
        <v>Prediabetes</v>
      </c>
      <c r="F2123" t="s">
        <v>30</v>
      </c>
      <c r="G2123" t="s">
        <v>31</v>
      </c>
      <c r="H2123" t="s">
        <v>30</v>
      </c>
      <c r="I2123">
        <v>1</v>
      </c>
      <c r="J2123" t="s">
        <v>30</v>
      </c>
    </row>
    <row r="2124" spans="1:10" x14ac:dyDescent="0.25">
      <c r="A2124" t="s">
        <v>5813</v>
      </c>
      <c r="B2124">
        <v>27.1</v>
      </c>
      <c r="C2124" t="str">
        <f t="shared" si="66"/>
        <v>Over Weight</v>
      </c>
      <c r="D2124">
        <v>4.45</v>
      </c>
      <c r="E2124" t="str">
        <f t="shared" si="67"/>
        <v>Normal</v>
      </c>
      <c r="F2124" t="s">
        <v>30</v>
      </c>
      <c r="G2124" t="s">
        <v>31</v>
      </c>
      <c r="H2124" t="s">
        <v>30</v>
      </c>
      <c r="I2124">
        <v>1</v>
      </c>
      <c r="J2124" t="s">
        <v>30</v>
      </c>
    </row>
    <row r="2125" spans="1:10" x14ac:dyDescent="0.25">
      <c r="A2125" t="s">
        <v>5814</v>
      </c>
      <c r="B2125">
        <v>24.3</v>
      </c>
      <c r="C2125" t="str">
        <f t="shared" si="66"/>
        <v>Health Weight</v>
      </c>
      <c r="D2125">
        <v>6.1</v>
      </c>
      <c r="E2125" t="str">
        <f t="shared" si="67"/>
        <v>Prediabetes</v>
      </c>
      <c r="F2125" t="s">
        <v>31</v>
      </c>
      <c r="G2125" t="s">
        <v>31</v>
      </c>
      <c r="H2125" t="s">
        <v>30</v>
      </c>
      <c r="I2125">
        <v>1</v>
      </c>
      <c r="J2125" t="s">
        <v>30</v>
      </c>
    </row>
    <row r="2126" spans="1:10" x14ac:dyDescent="0.25">
      <c r="A2126" t="s">
        <v>5815</v>
      </c>
      <c r="B2126">
        <v>30.72</v>
      </c>
      <c r="C2126" t="str">
        <f t="shared" si="66"/>
        <v>Obesity</v>
      </c>
      <c r="D2126">
        <v>6.06</v>
      </c>
      <c r="E2126" t="str">
        <f t="shared" si="67"/>
        <v>Prediabetes</v>
      </c>
      <c r="F2126" t="s">
        <v>30</v>
      </c>
      <c r="G2126" t="s">
        <v>31</v>
      </c>
      <c r="H2126" t="s">
        <v>30</v>
      </c>
      <c r="I2126">
        <v>1</v>
      </c>
      <c r="J2126" t="s">
        <v>30</v>
      </c>
    </row>
    <row r="2127" spans="1:10" x14ac:dyDescent="0.25">
      <c r="A2127" t="s">
        <v>5816</v>
      </c>
      <c r="B2127">
        <v>37.43</v>
      </c>
      <c r="C2127" t="str">
        <f t="shared" si="66"/>
        <v>Obesity</v>
      </c>
      <c r="D2127">
        <v>4.5599999999999996</v>
      </c>
      <c r="E2127" t="str">
        <f t="shared" si="67"/>
        <v>Normal</v>
      </c>
      <c r="F2127" t="s">
        <v>30</v>
      </c>
      <c r="G2127" t="s">
        <v>30</v>
      </c>
      <c r="H2127" t="s">
        <v>31</v>
      </c>
      <c r="I2127">
        <v>1</v>
      </c>
      <c r="J2127" t="s">
        <v>30</v>
      </c>
    </row>
    <row r="2128" spans="1:10" x14ac:dyDescent="0.25">
      <c r="A2128" t="s">
        <v>5817</v>
      </c>
      <c r="B2128">
        <v>25.74</v>
      </c>
      <c r="C2128" t="str">
        <f t="shared" si="66"/>
        <v>Over Weight</v>
      </c>
      <c r="D2128">
        <v>6.41</v>
      </c>
      <c r="E2128" t="str">
        <f t="shared" si="67"/>
        <v>Diabetes</v>
      </c>
      <c r="F2128" t="s">
        <v>31</v>
      </c>
      <c r="G2128" t="s">
        <v>30</v>
      </c>
      <c r="H2128" t="s">
        <v>31</v>
      </c>
      <c r="I2128">
        <v>1</v>
      </c>
      <c r="J2128" t="s">
        <v>30</v>
      </c>
    </row>
    <row r="2129" spans="1:10" x14ac:dyDescent="0.25">
      <c r="A2129" t="s">
        <v>5818</v>
      </c>
      <c r="B2129">
        <v>36.575000000000003</v>
      </c>
      <c r="C2129" t="str">
        <f t="shared" si="66"/>
        <v>Obesity</v>
      </c>
      <c r="D2129">
        <v>5.57</v>
      </c>
      <c r="E2129" t="str">
        <f t="shared" si="67"/>
        <v>Normal</v>
      </c>
      <c r="F2129" t="s">
        <v>30</v>
      </c>
      <c r="G2129" t="s">
        <v>30</v>
      </c>
      <c r="H2129" t="s">
        <v>31</v>
      </c>
      <c r="I2129">
        <v>1</v>
      </c>
      <c r="J2129" t="s">
        <v>30</v>
      </c>
    </row>
    <row r="2130" spans="1:10" x14ac:dyDescent="0.25">
      <c r="A2130" t="s">
        <v>5819</v>
      </c>
      <c r="B2130">
        <v>35.15</v>
      </c>
      <c r="C2130" t="str">
        <f t="shared" si="66"/>
        <v>Obesity</v>
      </c>
      <c r="D2130">
        <v>5.47</v>
      </c>
      <c r="E2130" t="str">
        <f t="shared" si="67"/>
        <v>Normal</v>
      </c>
      <c r="F2130" t="s">
        <v>30</v>
      </c>
      <c r="G2130" t="s">
        <v>30</v>
      </c>
      <c r="H2130" t="s">
        <v>31</v>
      </c>
      <c r="I2130">
        <v>1</v>
      </c>
      <c r="J2130" t="s">
        <v>30</v>
      </c>
    </row>
    <row r="2131" spans="1:10" x14ac:dyDescent="0.25">
      <c r="A2131" t="s">
        <v>5820</v>
      </c>
      <c r="B2131">
        <v>32.11</v>
      </c>
      <c r="C2131" t="str">
        <f t="shared" si="66"/>
        <v>Obesity</v>
      </c>
      <c r="D2131">
        <v>4.43</v>
      </c>
      <c r="E2131" t="str">
        <f t="shared" si="67"/>
        <v>Normal</v>
      </c>
      <c r="F2131" t="s">
        <v>30</v>
      </c>
      <c r="G2131" t="s">
        <v>30</v>
      </c>
      <c r="H2131" t="s">
        <v>31</v>
      </c>
      <c r="I2131">
        <v>1</v>
      </c>
      <c r="J2131" t="s">
        <v>30</v>
      </c>
    </row>
    <row r="2132" spans="1:10" x14ac:dyDescent="0.25">
      <c r="A2132" t="s">
        <v>5821</v>
      </c>
      <c r="B2132">
        <v>30.495000000000001</v>
      </c>
      <c r="C2132" t="str">
        <f t="shared" si="66"/>
        <v>Obesity</v>
      </c>
      <c r="D2132">
        <v>4.95</v>
      </c>
      <c r="E2132" t="str">
        <f t="shared" si="67"/>
        <v>Normal</v>
      </c>
      <c r="F2132" t="s">
        <v>30</v>
      </c>
      <c r="G2132" t="s">
        <v>30</v>
      </c>
      <c r="H2132" t="s">
        <v>31</v>
      </c>
      <c r="I2132">
        <v>1</v>
      </c>
      <c r="J2132" t="s">
        <v>30</v>
      </c>
    </row>
    <row r="2133" spans="1:10" x14ac:dyDescent="0.25">
      <c r="A2133" t="s">
        <v>5822</v>
      </c>
      <c r="B2133">
        <v>29.24</v>
      </c>
      <c r="C2133" t="str">
        <f t="shared" si="66"/>
        <v>Over Weight</v>
      </c>
      <c r="D2133">
        <v>4.04</v>
      </c>
      <c r="E2133" t="str">
        <f t="shared" si="67"/>
        <v>Normal</v>
      </c>
      <c r="F2133" t="s">
        <v>30</v>
      </c>
      <c r="G2133" t="s">
        <v>31</v>
      </c>
      <c r="H2133" t="s">
        <v>30</v>
      </c>
      <c r="I2133">
        <v>1</v>
      </c>
      <c r="J2133" t="s">
        <v>30</v>
      </c>
    </row>
    <row r="2134" spans="1:10" x14ac:dyDescent="0.25">
      <c r="A2134" t="s">
        <v>5823</v>
      </c>
      <c r="B2134">
        <v>22.515000000000001</v>
      </c>
      <c r="C2134" t="str">
        <f t="shared" si="66"/>
        <v>Health Weight</v>
      </c>
      <c r="D2134">
        <v>5.93</v>
      </c>
      <c r="E2134" t="str">
        <f t="shared" si="67"/>
        <v>Prediabetes</v>
      </c>
      <c r="F2134" t="s">
        <v>30</v>
      </c>
      <c r="G2134" t="s">
        <v>30</v>
      </c>
      <c r="H2134" t="s">
        <v>31</v>
      </c>
      <c r="I2134">
        <v>1</v>
      </c>
      <c r="J2134" t="s">
        <v>30</v>
      </c>
    </row>
    <row r="2135" spans="1:10" x14ac:dyDescent="0.25">
      <c r="A2135" t="s">
        <v>5824</v>
      </c>
      <c r="B2135">
        <v>15.65</v>
      </c>
      <c r="C2135" t="str">
        <f t="shared" si="66"/>
        <v>Under Weight</v>
      </c>
      <c r="D2135">
        <v>4.2300000000000004</v>
      </c>
      <c r="E2135" t="str">
        <f t="shared" si="67"/>
        <v>Normal</v>
      </c>
      <c r="F2135" t="s">
        <v>30</v>
      </c>
      <c r="G2135" t="s">
        <v>30</v>
      </c>
      <c r="H2135" t="s">
        <v>30</v>
      </c>
      <c r="I2135">
        <v>0</v>
      </c>
      <c r="J2135" t="s">
        <v>30</v>
      </c>
    </row>
    <row r="2136" spans="1:10" x14ac:dyDescent="0.25">
      <c r="A2136" t="s">
        <v>5825</v>
      </c>
      <c r="B2136">
        <v>27.36</v>
      </c>
      <c r="C2136" t="str">
        <f t="shared" si="66"/>
        <v>Over Weight</v>
      </c>
      <c r="D2136">
        <v>5.59</v>
      </c>
      <c r="E2136" t="str">
        <f t="shared" si="67"/>
        <v>Normal</v>
      </c>
      <c r="F2136" t="s">
        <v>31</v>
      </c>
      <c r="G2136" t="s">
        <v>30</v>
      </c>
      <c r="H2136" t="s">
        <v>30</v>
      </c>
      <c r="I2136">
        <v>0</v>
      </c>
      <c r="J2136" t="s">
        <v>30</v>
      </c>
    </row>
    <row r="2137" spans="1:10" x14ac:dyDescent="0.25">
      <c r="A2137" t="s">
        <v>5826</v>
      </c>
      <c r="B2137">
        <v>22.3</v>
      </c>
      <c r="C2137" t="str">
        <f t="shared" si="66"/>
        <v>Health Weight</v>
      </c>
      <c r="D2137">
        <v>4.8899999999999997</v>
      </c>
      <c r="E2137" t="str">
        <f t="shared" si="67"/>
        <v>Normal</v>
      </c>
      <c r="F2137" t="s">
        <v>31</v>
      </c>
      <c r="G2137" t="s">
        <v>30</v>
      </c>
      <c r="H2137" t="s">
        <v>30</v>
      </c>
      <c r="I2137">
        <v>0</v>
      </c>
      <c r="J2137" t="s">
        <v>30</v>
      </c>
    </row>
    <row r="2138" spans="1:10" x14ac:dyDescent="0.25">
      <c r="A2138" t="s">
        <v>5827</v>
      </c>
      <c r="B2138">
        <v>26.03</v>
      </c>
      <c r="C2138" t="str">
        <f t="shared" si="66"/>
        <v>Over Weight</v>
      </c>
      <c r="D2138">
        <v>5.81</v>
      </c>
      <c r="E2138" t="str">
        <f t="shared" si="67"/>
        <v>Prediabetes</v>
      </c>
      <c r="F2138" t="s">
        <v>31</v>
      </c>
      <c r="G2138" t="s">
        <v>30</v>
      </c>
      <c r="H2138" t="s">
        <v>30</v>
      </c>
      <c r="I2138">
        <v>0</v>
      </c>
      <c r="J2138" t="s">
        <v>30</v>
      </c>
    </row>
    <row r="2139" spans="1:10" x14ac:dyDescent="0.25">
      <c r="A2139" t="s">
        <v>5828</v>
      </c>
      <c r="B2139">
        <v>27.74</v>
      </c>
      <c r="C2139" t="str">
        <f t="shared" si="66"/>
        <v>Over Weight</v>
      </c>
      <c r="D2139">
        <v>4.29</v>
      </c>
      <c r="E2139" t="str">
        <f t="shared" si="67"/>
        <v>Normal</v>
      </c>
      <c r="F2139" t="s">
        <v>30</v>
      </c>
      <c r="G2139" t="s">
        <v>31</v>
      </c>
      <c r="H2139" t="s">
        <v>30</v>
      </c>
      <c r="I2139">
        <v>1</v>
      </c>
      <c r="J2139" t="s">
        <v>30</v>
      </c>
    </row>
    <row r="2140" spans="1:10" x14ac:dyDescent="0.25">
      <c r="A2140" t="s">
        <v>5829</v>
      </c>
      <c r="B2140">
        <v>32.11</v>
      </c>
      <c r="C2140" t="str">
        <f t="shared" si="66"/>
        <v>Obesity</v>
      </c>
      <c r="D2140">
        <v>4.03</v>
      </c>
      <c r="E2140" t="str">
        <f t="shared" si="67"/>
        <v>Normal</v>
      </c>
      <c r="F2140" t="s">
        <v>31</v>
      </c>
      <c r="G2140" t="s">
        <v>31</v>
      </c>
      <c r="H2140" t="s">
        <v>30</v>
      </c>
      <c r="I2140">
        <v>2</v>
      </c>
      <c r="J2140" t="s">
        <v>30</v>
      </c>
    </row>
    <row r="2141" spans="1:10" x14ac:dyDescent="0.25">
      <c r="A2141" t="s">
        <v>5830</v>
      </c>
      <c r="B2141">
        <v>25.175000000000001</v>
      </c>
      <c r="C2141" t="str">
        <f t="shared" si="66"/>
        <v>Over Weight</v>
      </c>
      <c r="D2141">
        <v>6.29</v>
      </c>
      <c r="E2141" t="str">
        <f t="shared" si="67"/>
        <v>Prediabetes</v>
      </c>
      <c r="F2141" t="s">
        <v>31</v>
      </c>
      <c r="G2141" t="s">
        <v>31</v>
      </c>
      <c r="H2141" t="s">
        <v>30</v>
      </c>
      <c r="I2141">
        <v>2</v>
      </c>
      <c r="J2141" t="s">
        <v>30</v>
      </c>
    </row>
    <row r="2142" spans="1:10" x14ac:dyDescent="0.25">
      <c r="A2142" t="s">
        <v>5831</v>
      </c>
      <c r="B2142">
        <v>39.49</v>
      </c>
      <c r="C2142" t="str">
        <f t="shared" si="66"/>
        <v>Obesity</v>
      </c>
      <c r="D2142">
        <v>4.4800000000000004</v>
      </c>
      <c r="E2142" t="str">
        <f t="shared" si="67"/>
        <v>Normal</v>
      </c>
      <c r="F2142" t="s">
        <v>31</v>
      </c>
      <c r="G2142" t="s">
        <v>30</v>
      </c>
      <c r="H2142" t="s">
        <v>30</v>
      </c>
      <c r="I2142">
        <v>0</v>
      </c>
      <c r="J2142" t="s">
        <v>30</v>
      </c>
    </row>
    <row r="2143" spans="1:10" x14ac:dyDescent="0.25">
      <c r="A2143" t="s">
        <v>5832</v>
      </c>
      <c r="B2143">
        <v>34.869999999999997</v>
      </c>
      <c r="C2143" t="str">
        <f t="shared" si="66"/>
        <v>Obesity</v>
      </c>
      <c r="D2143">
        <v>5.51</v>
      </c>
      <c r="E2143" t="str">
        <f t="shared" si="67"/>
        <v>Normal</v>
      </c>
      <c r="F2143" t="s">
        <v>31</v>
      </c>
      <c r="G2143" t="s">
        <v>30</v>
      </c>
      <c r="H2143" t="s">
        <v>30</v>
      </c>
      <c r="I2143">
        <v>0</v>
      </c>
      <c r="J2143" t="s">
        <v>30</v>
      </c>
    </row>
    <row r="2144" spans="1:10" x14ac:dyDescent="0.25">
      <c r="A2144" t="s">
        <v>5833</v>
      </c>
      <c r="B2144">
        <v>34.6</v>
      </c>
      <c r="C2144" t="str">
        <f t="shared" si="66"/>
        <v>Obesity</v>
      </c>
      <c r="D2144">
        <v>4.5</v>
      </c>
      <c r="E2144" t="str">
        <f t="shared" si="67"/>
        <v>Normal</v>
      </c>
      <c r="F2144" t="s">
        <v>31</v>
      </c>
      <c r="G2144" t="s">
        <v>30</v>
      </c>
      <c r="H2144" t="s">
        <v>30</v>
      </c>
      <c r="I2144">
        <v>0</v>
      </c>
      <c r="J2144" t="s">
        <v>30</v>
      </c>
    </row>
    <row r="2145" spans="1:10" x14ac:dyDescent="0.25">
      <c r="A2145" t="s">
        <v>5834</v>
      </c>
      <c r="B2145">
        <v>25.8</v>
      </c>
      <c r="C2145" t="str">
        <f t="shared" si="66"/>
        <v>Over Weight</v>
      </c>
      <c r="D2145">
        <v>6.29</v>
      </c>
      <c r="E2145" t="str">
        <f t="shared" si="67"/>
        <v>Prediabetes</v>
      </c>
      <c r="F2145" t="s">
        <v>31</v>
      </c>
      <c r="G2145" t="s">
        <v>30</v>
      </c>
      <c r="H2145" t="s">
        <v>30</v>
      </c>
      <c r="I2145">
        <v>0</v>
      </c>
      <c r="J2145" t="s">
        <v>30</v>
      </c>
    </row>
    <row r="2146" spans="1:10" x14ac:dyDescent="0.25">
      <c r="A2146" t="s">
        <v>5835</v>
      </c>
      <c r="B2146">
        <v>35.86</v>
      </c>
      <c r="C2146" t="str">
        <f t="shared" si="66"/>
        <v>Obesity</v>
      </c>
      <c r="D2146">
        <v>4.33</v>
      </c>
      <c r="E2146" t="str">
        <f t="shared" si="67"/>
        <v>Normal</v>
      </c>
      <c r="F2146" t="s">
        <v>30</v>
      </c>
      <c r="G2146" t="s">
        <v>30</v>
      </c>
      <c r="H2146" t="s">
        <v>30</v>
      </c>
      <c r="I2146">
        <v>1</v>
      </c>
      <c r="J2146" t="s">
        <v>30</v>
      </c>
    </row>
    <row r="2147" spans="1:10" x14ac:dyDescent="0.25">
      <c r="A2147" t="s">
        <v>5836</v>
      </c>
      <c r="B2147">
        <v>40.47</v>
      </c>
      <c r="C2147" t="str">
        <f t="shared" si="66"/>
        <v>Obesity</v>
      </c>
      <c r="D2147">
        <v>11.15</v>
      </c>
      <c r="E2147" t="str">
        <f t="shared" si="67"/>
        <v>Diabetes</v>
      </c>
      <c r="F2147" t="s">
        <v>30</v>
      </c>
      <c r="G2147" t="s">
        <v>30</v>
      </c>
      <c r="H2147" t="s">
        <v>30</v>
      </c>
      <c r="I2147">
        <v>0</v>
      </c>
      <c r="J2147" t="s">
        <v>30</v>
      </c>
    </row>
    <row r="2148" spans="1:10" x14ac:dyDescent="0.25">
      <c r="A2148" t="s">
        <v>5837</v>
      </c>
      <c r="B2148">
        <v>32.01</v>
      </c>
      <c r="C2148" t="str">
        <f t="shared" si="66"/>
        <v>Obesity</v>
      </c>
      <c r="D2148">
        <v>6.45</v>
      </c>
      <c r="E2148" t="str">
        <f t="shared" si="67"/>
        <v>Diabetes</v>
      </c>
      <c r="F2148" t="s">
        <v>30</v>
      </c>
      <c r="G2148" t="s">
        <v>30</v>
      </c>
      <c r="H2148" t="s">
        <v>30</v>
      </c>
      <c r="I2148">
        <v>1</v>
      </c>
      <c r="J2148" t="s">
        <v>30</v>
      </c>
    </row>
    <row r="2149" spans="1:10" x14ac:dyDescent="0.25">
      <c r="A2149" t="s">
        <v>5838</v>
      </c>
      <c r="B2149">
        <v>33</v>
      </c>
      <c r="C2149" t="str">
        <f t="shared" si="66"/>
        <v>Obesity</v>
      </c>
      <c r="D2149">
        <v>9.27</v>
      </c>
      <c r="E2149" t="str">
        <f t="shared" si="67"/>
        <v>Diabetes</v>
      </c>
      <c r="F2149" t="s">
        <v>30</v>
      </c>
      <c r="G2149" t="s">
        <v>30</v>
      </c>
      <c r="H2149" t="s">
        <v>30</v>
      </c>
      <c r="I2149">
        <v>0</v>
      </c>
      <c r="J2149" t="s">
        <v>30</v>
      </c>
    </row>
    <row r="2150" spans="1:10" x14ac:dyDescent="0.25">
      <c r="A2150" t="s">
        <v>5839</v>
      </c>
      <c r="B2150">
        <v>29.3</v>
      </c>
      <c r="C2150" t="str">
        <f t="shared" si="66"/>
        <v>Over Weight</v>
      </c>
      <c r="D2150">
        <v>6.15</v>
      </c>
      <c r="E2150" t="str">
        <f t="shared" si="67"/>
        <v>Prediabetes</v>
      </c>
      <c r="F2150" t="s">
        <v>30</v>
      </c>
      <c r="G2150" t="s">
        <v>30</v>
      </c>
      <c r="H2150" t="s">
        <v>30</v>
      </c>
      <c r="I2150">
        <v>1</v>
      </c>
      <c r="J2150" t="s">
        <v>30</v>
      </c>
    </row>
    <row r="2151" spans="1:10" x14ac:dyDescent="0.25">
      <c r="A2151" t="s">
        <v>5840</v>
      </c>
      <c r="B2151">
        <v>25.8</v>
      </c>
      <c r="C2151" t="str">
        <f t="shared" si="66"/>
        <v>Over Weight</v>
      </c>
      <c r="D2151">
        <v>4.13</v>
      </c>
      <c r="E2151" t="str">
        <f t="shared" si="67"/>
        <v>Normal</v>
      </c>
      <c r="F2151" t="s">
        <v>30</v>
      </c>
      <c r="G2151" t="s">
        <v>30</v>
      </c>
      <c r="H2151" t="s">
        <v>30</v>
      </c>
      <c r="I2151">
        <v>1</v>
      </c>
      <c r="J2151" t="s">
        <v>30</v>
      </c>
    </row>
    <row r="2152" spans="1:10" x14ac:dyDescent="0.25">
      <c r="A2152" t="s">
        <v>5841</v>
      </c>
      <c r="B2152">
        <v>23.4</v>
      </c>
      <c r="C2152" t="str">
        <f t="shared" si="66"/>
        <v>Health Weight</v>
      </c>
      <c r="D2152">
        <v>4.24</v>
      </c>
      <c r="E2152" t="str">
        <f t="shared" si="67"/>
        <v>Normal</v>
      </c>
      <c r="F2152" t="s">
        <v>30</v>
      </c>
      <c r="G2152" t="s">
        <v>30</v>
      </c>
      <c r="H2152" t="s">
        <v>30</v>
      </c>
      <c r="I2152">
        <v>1</v>
      </c>
      <c r="J2152" t="s">
        <v>30</v>
      </c>
    </row>
    <row r="2153" spans="1:10" x14ac:dyDescent="0.25">
      <c r="A2153" t="s">
        <v>5842</v>
      </c>
      <c r="B2153">
        <v>27.93</v>
      </c>
      <c r="C2153" t="str">
        <f t="shared" si="66"/>
        <v>Over Weight</v>
      </c>
      <c r="D2153">
        <v>9.8800000000000008</v>
      </c>
      <c r="E2153" t="str">
        <f t="shared" si="67"/>
        <v>Diabetes</v>
      </c>
      <c r="F2153" t="s">
        <v>30</v>
      </c>
      <c r="G2153" t="s">
        <v>30</v>
      </c>
      <c r="H2153" t="s">
        <v>30</v>
      </c>
      <c r="I2153">
        <v>0</v>
      </c>
      <c r="J2153" t="s">
        <v>30</v>
      </c>
    </row>
    <row r="2154" spans="1:10" x14ac:dyDescent="0.25">
      <c r="A2154" t="s">
        <v>5843</v>
      </c>
      <c r="B2154">
        <v>22</v>
      </c>
      <c r="C2154" t="str">
        <f t="shared" si="66"/>
        <v>Health Weight</v>
      </c>
      <c r="D2154">
        <v>9.5</v>
      </c>
      <c r="E2154" t="str">
        <f t="shared" si="67"/>
        <v>Diabetes</v>
      </c>
      <c r="F2154" t="s">
        <v>30</v>
      </c>
      <c r="G2154" t="s">
        <v>30</v>
      </c>
      <c r="H2154" t="s">
        <v>30</v>
      </c>
      <c r="I2154">
        <v>0</v>
      </c>
      <c r="J2154" t="s">
        <v>30</v>
      </c>
    </row>
    <row r="2155" spans="1:10" x14ac:dyDescent="0.25">
      <c r="A2155" t="s">
        <v>5844</v>
      </c>
      <c r="B2155">
        <v>36.86</v>
      </c>
      <c r="C2155" t="str">
        <f t="shared" si="66"/>
        <v>Obesity</v>
      </c>
      <c r="D2155">
        <v>4.97</v>
      </c>
      <c r="E2155" t="str">
        <f t="shared" si="67"/>
        <v>Normal</v>
      </c>
      <c r="F2155" t="s">
        <v>31</v>
      </c>
      <c r="G2155" t="s">
        <v>30</v>
      </c>
      <c r="H2155" t="s">
        <v>30</v>
      </c>
      <c r="I2155">
        <v>0</v>
      </c>
      <c r="J2155" t="s">
        <v>30</v>
      </c>
    </row>
    <row r="2156" spans="1:10" x14ac:dyDescent="0.25">
      <c r="A2156" t="s">
        <v>5845</v>
      </c>
      <c r="B2156">
        <v>31.254999999999999</v>
      </c>
      <c r="C2156" t="str">
        <f t="shared" si="66"/>
        <v>Obesity</v>
      </c>
      <c r="D2156">
        <v>5.49</v>
      </c>
      <c r="E2156" t="str">
        <f t="shared" si="67"/>
        <v>Normal</v>
      </c>
      <c r="F2156" t="s">
        <v>31</v>
      </c>
      <c r="G2156" t="s">
        <v>30</v>
      </c>
      <c r="H2156" t="s">
        <v>30</v>
      </c>
      <c r="I2156">
        <v>0</v>
      </c>
      <c r="J2156" t="s">
        <v>30</v>
      </c>
    </row>
    <row r="2157" spans="1:10" x14ac:dyDescent="0.25">
      <c r="A2157" t="s">
        <v>5846</v>
      </c>
      <c r="B2157">
        <v>23.06</v>
      </c>
      <c r="C2157" t="str">
        <f t="shared" si="66"/>
        <v>Health Weight</v>
      </c>
      <c r="D2157">
        <v>4.47</v>
      </c>
      <c r="E2157" t="str">
        <f t="shared" si="67"/>
        <v>Normal</v>
      </c>
      <c r="F2157" t="s">
        <v>30</v>
      </c>
      <c r="G2157" t="s">
        <v>30</v>
      </c>
      <c r="H2157" t="s">
        <v>30</v>
      </c>
      <c r="I2157">
        <v>0</v>
      </c>
      <c r="J2157" t="s">
        <v>30</v>
      </c>
    </row>
    <row r="2158" spans="1:10" x14ac:dyDescent="0.25">
      <c r="A2158" t="s">
        <v>5847</v>
      </c>
      <c r="B2158">
        <v>28.975000000000001</v>
      </c>
      <c r="C2158" t="str">
        <f t="shared" si="66"/>
        <v>Over Weight</v>
      </c>
      <c r="D2158">
        <v>4.34</v>
      </c>
      <c r="E2158" t="str">
        <f t="shared" si="67"/>
        <v>Normal</v>
      </c>
      <c r="F2158" t="s">
        <v>31</v>
      </c>
      <c r="G2158" t="s">
        <v>30</v>
      </c>
      <c r="H2158" t="s">
        <v>30</v>
      </c>
      <c r="I2158">
        <v>0</v>
      </c>
      <c r="J2158" t="s">
        <v>30</v>
      </c>
    </row>
    <row r="2159" spans="1:10" x14ac:dyDescent="0.25">
      <c r="A2159" t="s">
        <v>5848</v>
      </c>
      <c r="B2159">
        <v>33.299999999999997</v>
      </c>
      <c r="C2159" t="str">
        <f t="shared" si="66"/>
        <v>Obesity</v>
      </c>
      <c r="D2159">
        <v>9.49</v>
      </c>
      <c r="E2159" t="str">
        <f t="shared" si="67"/>
        <v>Diabetes</v>
      </c>
      <c r="F2159" t="s">
        <v>30</v>
      </c>
      <c r="G2159" t="s">
        <v>30</v>
      </c>
      <c r="H2159" t="s">
        <v>30</v>
      </c>
      <c r="I2159">
        <v>0</v>
      </c>
      <c r="J2159" t="s">
        <v>30</v>
      </c>
    </row>
    <row r="2160" spans="1:10" x14ac:dyDescent="0.25">
      <c r="A2160" t="s">
        <v>5849</v>
      </c>
      <c r="B2160">
        <v>33</v>
      </c>
      <c r="C2160" t="str">
        <f t="shared" si="66"/>
        <v>Obesity</v>
      </c>
      <c r="D2160">
        <v>10.16</v>
      </c>
      <c r="E2160" t="str">
        <f t="shared" si="67"/>
        <v>Diabetes</v>
      </c>
      <c r="F2160" t="s">
        <v>30</v>
      </c>
      <c r="G2160" t="s">
        <v>30</v>
      </c>
      <c r="H2160" t="s">
        <v>30</v>
      </c>
      <c r="I2160">
        <v>0</v>
      </c>
      <c r="J2160" t="s">
        <v>30</v>
      </c>
    </row>
    <row r="2161" spans="1:10" x14ac:dyDescent="0.25">
      <c r="A2161" t="s">
        <v>5850</v>
      </c>
      <c r="B2161">
        <v>31.46</v>
      </c>
      <c r="C2161" t="str">
        <f t="shared" si="66"/>
        <v>Obesity</v>
      </c>
      <c r="D2161">
        <v>11.19</v>
      </c>
      <c r="E2161" t="str">
        <f t="shared" si="67"/>
        <v>Diabetes</v>
      </c>
      <c r="F2161" t="s">
        <v>30</v>
      </c>
      <c r="G2161" t="s">
        <v>30</v>
      </c>
      <c r="H2161" t="s">
        <v>30</v>
      </c>
      <c r="I2161">
        <v>0</v>
      </c>
      <c r="J2161" t="s">
        <v>30</v>
      </c>
    </row>
    <row r="2162" spans="1:10" x14ac:dyDescent="0.25">
      <c r="A2162" t="s">
        <v>5851</v>
      </c>
      <c r="B2162">
        <v>29.6</v>
      </c>
      <c r="C2162" t="str">
        <f t="shared" si="66"/>
        <v>Over Weight</v>
      </c>
      <c r="D2162">
        <v>11.03</v>
      </c>
      <c r="E2162" t="str">
        <f t="shared" si="67"/>
        <v>Diabetes</v>
      </c>
      <c r="F2162" t="s">
        <v>30</v>
      </c>
      <c r="G2162" t="s">
        <v>30</v>
      </c>
      <c r="H2162" t="s">
        <v>30</v>
      </c>
      <c r="I2162">
        <v>0</v>
      </c>
      <c r="J2162" t="s">
        <v>30</v>
      </c>
    </row>
    <row r="2163" spans="1:10" x14ac:dyDescent="0.25">
      <c r="A2163" t="s">
        <v>5852</v>
      </c>
      <c r="B2163">
        <v>22.05</v>
      </c>
      <c r="C2163" t="str">
        <f t="shared" si="66"/>
        <v>Health Weight</v>
      </c>
      <c r="D2163">
        <v>4.43</v>
      </c>
      <c r="E2163" t="str">
        <f t="shared" si="67"/>
        <v>Normal</v>
      </c>
      <c r="F2163" t="s">
        <v>31</v>
      </c>
      <c r="G2163" t="s">
        <v>30</v>
      </c>
      <c r="H2163" t="s">
        <v>30</v>
      </c>
      <c r="I2163">
        <v>0</v>
      </c>
      <c r="J2163" t="s">
        <v>30</v>
      </c>
    </row>
    <row r="2164" spans="1:10" x14ac:dyDescent="0.25">
      <c r="A2164" t="s">
        <v>5853</v>
      </c>
      <c r="B2164">
        <v>27.06</v>
      </c>
      <c r="C2164" t="str">
        <f t="shared" si="66"/>
        <v>Over Weight</v>
      </c>
      <c r="D2164">
        <v>6.14</v>
      </c>
      <c r="E2164" t="str">
        <f t="shared" si="67"/>
        <v>Prediabetes</v>
      </c>
      <c r="F2164" t="s">
        <v>30</v>
      </c>
      <c r="G2164" t="s">
        <v>31</v>
      </c>
      <c r="H2164" t="s">
        <v>30</v>
      </c>
      <c r="I2164">
        <v>1</v>
      </c>
      <c r="J2164" t="s">
        <v>30</v>
      </c>
    </row>
    <row r="2165" spans="1:10" x14ac:dyDescent="0.25">
      <c r="A2165" t="s">
        <v>5854</v>
      </c>
      <c r="B2165">
        <v>20.49</v>
      </c>
      <c r="C2165" t="str">
        <f t="shared" si="66"/>
        <v>Health Weight</v>
      </c>
      <c r="D2165">
        <v>4.87</v>
      </c>
      <c r="E2165" t="str">
        <f t="shared" si="67"/>
        <v>Normal</v>
      </c>
      <c r="F2165" t="s">
        <v>30</v>
      </c>
      <c r="G2165" t="s">
        <v>30</v>
      </c>
      <c r="H2165" t="s">
        <v>30</v>
      </c>
      <c r="I2165">
        <v>0</v>
      </c>
      <c r="J2165" t="s">
        <v>30</v>
      </c>
    </row>
    <row r="2166" spans="1:10" x14ac:dyDescent="0.25">
      <c r="A2166" t="s">
        <v>5855</v>
      </c>
      <c r="B2166">
        <v>28.4</v>
      </c>
      <c r="C2166" t="str">
        <f t="shared" si="66"/>
        <v>Over Weight</v>
      </c>
      <c r="D2166">
        <v>4.3</v>
      </c>
      <c r="E2166" t="str">
        <f t="shared" si="67"/>
        <v>Normal</v>
      </c>
      <c r="F2166" t="s">
        <v>30</v>
      </c>
      <c r="G2166" t="s">
        <v>30</v>
      </c>
      <c r="H2166" t="s">
        <v>31</v>
      </c>
      <c r="I2166">
        <v>1</v>
      </c>
      <c r="J2166" t="s">
        <v>30</v>
      </c>
    </row>
    <row r="2167" spans="1:10" x14ac:dyDescent="0.25">
      <c r="A2167" t="s">
        <v>5856</v>
      </c>
      <c r="B2167">
        <v>41.91</v>
      </c>
      <c r="C2167" t="str">
        <f t="shared" si="66"/>
        <v>Obesity</v>
      </c>
      <c r="D2167">
        <v>6.19</v>
      </c>
      <c r="E2167" t="str">
        <f t="shared" si="67"/>
        <v>Prediabetes</v>
      </c>
      <c r="F2167" t="s">
        <v>30</v>
      </c>
      <c r="G2167" t="s">
        <v>30</v>
      </c>
      <c r="H2167" t="s">
        <v>30</v>
      </c>
      <c r="I2167">
        <v>0</v>
      </c>
      <c r="J2167" t="s">
        <v>30</v>
      </c>
    </row>
    <row r="2168" spans="1:10" x14ac:dyDescent="0.25">
      <c r="A2168" t="s">
        <v>5857</v>
      </c>
      <c r="B2168">
        <v>24.6</v>
      </c>
      <c r="C2168" t="str">
        <f t="shared" si="66"/>
        <v>Health Weight</v>
      </c>
      <c r="D2168">
        <v>6.19</v>
      </c>
      <c r="E2168" t="str">
        <f t="shared" si="67"/>
        <v>Prediabetes</v>
      </c>
      <c r="F2168" t="s">
        <v>30</v>
      </c>
      <c r="G2168" t="s">
        <v>30</v>
      </c>
      <c r="H2168" t="s">
        <v>31</v>
      </c>
      <c r="I2168">
        <v>1</v>
      </c>
      <c r="J2168" t="s">
        <v>30</v>
      </c>
    </row>
    <row r="2169" spans="1:10" x14ac:dyDescent="0.25">
      <c r="A2169" t="s">
        <v>5858</v>
      </c>
      <c r="B2169">
        <v>20.9</v>
      </c>
      <c r="C2169" t="str">
        <f t="shared" si="66"/>
        <v>Health Weight</v>
      </c>
      <c r="D2169">
        <v>5.12</v>
      </c>
      <c r="E2169" t="str">
        <f t="shared" si="67"/>
        <v>Normal</v>
      </c>
      <c r="F2169" t="s">
        <v>30</v>
      </c>
      <c r="G2169" t="s">
        <v>30</v>
      </c>
      <c r="H2169" t="s">
        <v>31</v>
      </c>
      <c r="I2169">
        <v>1</v>
      </c>
      <c r="J2169" t="s">
        <v>30</v>
      </c>
    </row>
    <row r="2170" spans="1:10" x14ac:dyDescent="0.25">
      <c r="A2170" t="s">
        <v>5859</v>
      </c>
      <c r="B2170">
        <v>34.4</v>
      </c>
      <c r="C2170" t="str">
        <f t="shared" si="66"/>
        <v>Obesity</v>
      </c>
      <c r="D2170">
        <v>4.04</v>
      </c>
      <c r="E2170" t="str">
        <f t="shared" si="67"/>
        <v>Normal</v>
      </c>
      <c r="F2170" t="s">
        <v>30</v>
      </c>
      <c r="G2170" t="s">
        <v>30</v>
      </c>
      <c r="H2170" t="s">
        <v>30</v>
      </c>
      <c r="I2170">
        <v>0</v>
      </c>
      <c r="J2170" t="s">
        <v>30</v>
      </c>
    </row>
    <row r="2171" spans="1:10" x14ac:dyDescent="0.25">
      <c r="A2171" t="s">
        <v>5860</v>
      </c>
      <c r="B2171">
        <v>32.56</v>
      </c>
      <c r="C2171" t="str">
        <f t="shared" si="66"/>
        <v>Obesity</v>
      </c>
      <c r="D2171">
        <v>5.36</v>
      </c>
      <c r="E2171" t="str">
        <f t="shared" si="67"/>
        <v>Normal</v>
      </c>
      <c r="F2171" t="s">
        <v>30</v>
      </c>
      <c r="G2171" t="s">
        <v>30</v>
      </c>
      <c r="H2171" t="s">
        <v>30</v>
      </c>
      <c r="I2171">
        <v>0</v>
      </c>
      <c r="J2171" t="s">
        <v>30</v>
      </c>
    </row>
    <row r="2172" spans="1:10" x14ac:dyDescent="0.25">
      <c r="A2172" t="s">
        <v>5861</v>
      </c>
      <c r="B2172">
        <v>27.98</v>
      </c>
      <c r="C2172" t="str">
        <f t="shared" si="66"/>
        <v>Over Weight</v>
      </c>
      <c r="D2172">
        <v>4.38</v>
      </c>
      <c r="E2172" t="str">
        <f t="shared" si="67"/>
        <v>Normal</v>
      </c>
      <c r="F2172" t="s">
        <v>30</v>
      </c>
      <c r="G2172" t="s">
        <v>31</v>
      </c>
      <c r="H2172" t="s">
        <v>30</v>
      </c>
      <c r="I2172">
        <v>1</v>
      </c>
      <c r="J2172" t="s">
        <v>30</v>
      </c>
    </row>
    <row r="2173" spans="1:10" x14ac:dyDescent="0.25">
      <c r="A2173" t="s">
        <v>5862</v>
      </c>
      <c r="B2173">
        <v>26.51</v>
      </c>
      <c r="C2173" t="str">
        <f t="shared" si="66"/>
        <v>Over Weight</v>
      </c>
      <c r="D2173">
        <v>4.58</v>
      </c>
      <c r="E2173" t="str">
        <f t="shared" si="67"/>
        <v>Normal</v>
      </c>
      <c r="F2173" t="s">
        <v>30</v>
      </c>
      <c r="G2173" t="s">
        <v>30</v>
      </c>
      <c r="H2173" t="s">
        <v>30</v>
      </c>
      <c r="I2173">
        <v>0</v>
      </c>
      <c r="J2173" t="s">
        <v>30</v>
      </c>
    </row>
    <row r="2174" spans="1:10" x14ac:dyDescent="0.25">
      <c r="A2174" t="s">
        <v>5863</v>
      </c>
      <c r="B2174">
        <v>29.734999999999999</v>
      </c>
      <c r="C2174" t="str">
        <f t="shared" si="66"/>
        <v>Over Weight</v>
      </c>
      <c r="D2174">
        <v>11.92</v>
      </c>
      <c r="E2174" t="str">
        <f t="shared" si="67"/>
        <v>Diabetes</v>
      </c>
      <c r="F2174" t="s">
        <v>30</v>
      </c>
      <c r="G2174" t="s">
        <v>30</v>
      </c>
      <c r="H2174" t="s">
        <v>30</v>
      </c>
      <c r="I2174">
        <v>0</v>
      </c>
      <c r="J2174" t="s">
        <v>30</v>
      </c>
    </row>
    <row r="2175" spans="1:10" x14ac:dyDescent="0.25">
      <c r="A2175" t="s">
        <v>5864</v>
      </c>
      <c r="B2175">
        <v>40.5</v>
      </c>
      <c r="C2175" t="str">
        <f t="shared" si="66"/>
        <v>Obesity</v>
      </c>
      <c r="D2175">
        <v>5.4</v>
      </c>
      <c r="E2175" t="str">
        <f t="shared" si="67"/>
        <v>Normal</v>
      </c>
      <c r="F2175" t="s">
        <v>30</v>
      </c>
      <c r="G2175" t="s">
        <v>30</v>
      </c>
      <c r="H2175" t="s">
        <v>31</v>
      </c>
      <c r="I2175">
        <v>1</v>
      </c>
      <c r="J2175" t="s">
        <v>30</v>
      </c>
    </row>
    <row r="2176" spans="1:10" x14ac:dyDescent="0.25">
      <c r="A2176" t="s">
        <v>5865</v>
      </c>
      <c r="B2176">
        <v>25.64</v>
      </c>
      <c r="C2176" t="str">
        <f t="shared" si="66"/>
        <v>Over Weight</v>
      </c>
      <c r="D2176">
        <v>4.76</v>
      </c>
      <c r="E2176" t="str">
        <f t="shared" si="67"/>
        <v>Normal</v>
      </c>
      <c r="F2176" t="s">
        <v>30</v>
      </c>
      <c r="G2176" t="s">
        <v>30</v>
      </c>
      <c r="H2176" t="s">
        <v>30</v>
      </c>
      <c r="I2176">
        <v>1</v>
      </c>
      <c r="J2176" t="s">
        <v>30</v>
      </c>
    </row>
    <row r="2177" spans="1:10" x14ac:dyDescent="0.25">
      <c r="A2177" t="s">
        <v>5866</v>
      </c>
      <c r="B2177">
        <v>32.9</v>
      </c>
      <c r="C2177" t="str">
        <f t="shared" si="66"/>
        <v>Obesity</v>
      </c>
      <c r="D2177">
        <v>4.78</v>
      </c>
      <c r="E2177" t="str">
        <f t="shared" si="67"/>
        <v>Normal</v>
      </c>
      <c r="F2177" t="s">
        <v>30</v>
      </c>
      <c r="G2177" t="s">
        <v>30</v>
      </c>
      <c r="H2177" t="s">
        <v>31</v>
      </c>
      <c r="I2177">
        <v>1</v>
      </c>
      <c r="J2177" t="s">
        <v>30</v>
      </c>
    </row>
    <row r="2178" spans="1:10" x14ac:dyDescent="0.25">
      <c r="A2178" t="s">
        <v>5867</v>
      </c>
      <c r="B2178">
        <v>29.8</v>
      </c>
      <c r="C2178" t="str">
        <f t="shared" ref="C2178:C2241" si="68">IF(B2178&lt;18.5, "Under Weight",IF(B2178&lt;24.9, "Health Weight", IF(B2178&lt;29.9, "Over Weight", "Obesity")))</f>
        <v>Over Weight</v>
      </c>
      <c r="D2178">
        <v>4.26</v>
      </c>
      <c r="E2178" t="str">
        <f t="shared" ref="E2178:E2241" si="69">IF(D2178&lt;5.7,"Normal",IF(D2178&lt;6.4,"Prediabetes","Diabetes"))</f>
        <v>Normal</v>
      </c>
      <c r="F2178" t="s">
        <v>30</v>
      </c>
      <c r="G2178" t="s">
        <v>30</v>
      </c>
      <c r="H2178" t="s">
        <v>31</v>
      </c>
      <c r="I2178">
        <v>1</v>
      </c>
      <c r="J2178" t="s">
        <v>30</v>
      </c>
    </row>
    <row r="2179" spans="1:10" x14ac:dyDescent="0.25">
      <c r="A2179" t="s">
        <v>5868</v>
      </c>
      <c r="B2179">
        <v>28.9</v>
      </c>
      <c r="C2179" t="str">
        <f t="shared" si="68"/>
        <v>Over Weight</v>
      </c>
      <c r="D2179">
        <v>5.85</v>
      </c>
      <c r="E2179" t="str">
        <f t="shared" si="69"/>
        <v>Prediabetes</v>
      </c>
      <c r="F2179" t="s">
        <v>30</v>
      </c>
      <c r="G2179" t="s">
        <v>30</v>
      </c>
      <c r="H2179" t="s">
        <v>31</v>
      </c>
      <c r="I2179">
        <v>1</v>
      </c>
      <c r="J2179" t="s">
        <v>30</v>
      </c>
    </row>
    <row r="2180" spans="1:10" x14ac:dyDescent="0.25">
      <c r="A2180" t="s">
        <v>5869</v>
      </c>
      <c r="B2180">
        <v>24.7</v>
      </c>
      <c r="C2180" t="str">
        <f t="shared" si="68"/>
        <v>Health Weight</v>
      </c>
      <c r="D2180">
        <v>5.32</v>
      </c>
      <c r="E2180" t="str">
        <f t="shared" si="69"/>
        <v>Normal</v>
      </c>
      <c r="F2180" t="s">
        <v>30</v>
      </c>
      <c r="G2180" t="s">
        <v>30</v>
      </c>
      <c r="H2180" t="s">
        <v>31</v>
      </c>
      <c r="I2180">
        <v>1</v>
      </c>
      <c r="J2180" t="s">
        <v>30</v>
      </c>
    </row>
    <row r="2181" spans="1:10" x14ac:dyDescent="0.25">
      <c r="A2181" t="s">
        <v>5870</v>
      </c>
      <c r="B2181">
        <v>20.6</v>
      </c>
      <c r="C2181" t="str">
        <f t="shared" si="68"/>
        <v>Health Weight</v>
      </c>
      <c r="D2181">
        <v>5.14</v>
      </c>
      <c r="E2181" t="str">
        <f t="shared" si="69"/>
        <v>Normal</v>
      </c>
      <c r="F2181" t="s">
        <v>30</v>
      </c>
      <c r="G2181" t="s">
        <v>30</v>
      </c>
      <c r="H2181" t="s">
        <v>31</v>
      </c>
      <c r="I2181">
        <v>1</v>
      </c>
      <c r="J2181" t="s">
        <v>30</v>
      </c>
    </row>
    <row r="2182" spans="1:10" x14ac:dyDescent="0.25">
      <c r="A2182" t="s">
        <v>5871</v>
      </c>
      <c r="B2182">
        <v>18.600000000000001</v>
      </c>
      <c r="C2182" t="str">
        <f t="shared" si="68"/>
        <v>Health Weight</v>
      </c>
      <c r="D2182">
        <v>5</v>
      </c>
      <c r="E2182" t="str">
        <f t="shared" si="69"/>
        <v>Normal</v>
      </c>
      <c r="F2182" t="s">
        <v>30</v>
      </c>
      <c r="G2182" t="s">
        <v>30</v>
      </c>
      <c r="H2182" t="s">
        <v>31</v>
      </c>
      <c r="I2182">
        <v>1</v>
      </c>
      <c r="J2182" t="s">
        <v>30</v>
      </c>
    </row>
    <row r="2183" spans="1:10" x14ac:dyDescent="0.25">
      <c r="A2183" t="s">
        <v>5872</v>
      </c>
      <c r="B2183">
        <v>17.8</v>
      </c>
      <c r="C2183" t="str">
        <f t="shared" si="68"/>
        <v>Under Weight</v>
      </c>
      <c r="D2183">
        <v>4.55</v>
      </c>
      <c r="E2183" t="str">
        <f t="shared" si="69"/>
        <v>Normal</v>
      </c>
      <c r="F2183" t="s">
        <v>30</v>
      </c>
      <c r="G2183" t="s">
        <v>30</v>
      </c>
      <c r="H2183" t="s">
        <v>31</v>
      </c>
      <c r="I2183">
        <v>1</v>
      </c>
      <c r="J2183" t="s">
        <v>30</v>
      </c>
    </row>
    <row r="2184" spans="1:10" x14ac:dyDescent="0.25">
      <c r="A2184" t="s">
        <v>5873</v>
      </c>
      <c r="B2184">
        <v>35.200000000000003</v>
      </c>
      <c r="C2184" t="str">
        <f t="shared" si="68"/>
        <v>Obesity</v>
      </c>
      <c r="D2184">
        <v>5.97</v>
      </c>
      <c r="E2184" t="str">
        <f t="shared" si="69"/>
        <v>Prediabetes</v>
      </c>
      <c r="F2184" t="s">
        <v>30</v>
      </c>
      <c r="G2184" t="s">
        <v>31</v>
      </c>
      <c r="H2184" t="s">
        <v>30</v>
      </c>
      <c r="I2184">
        <v>1</v>
      </c>
      <c r="J2184" t="s">
        <v>30</v>
      </c>
    </row>
    <row r="2185" spans="1:10" x14ac:dyDescent="0.25">
      <c r="A2185" t="s">
        <v>5874</v>
      </c>
      <c r="B2185">
        <v>33.770000000000003</v>
      </c>
      <c r="C2185" t="str">
        <f t="shared" si="68"/>
        <v>Obesity</v>
      </c>
      <c r="D2185">
        <v>4.0199999999999996</v>
      </c>
      <c r="E2185" t="str">
        <f t="shared" si="69"/>
        <v>Normal</v>
      </c>
      <c r="F2185" t="s">
        <v>30</v>
      </c>
      <c r="G2185" t="s">
        <v>31</v>
      </c>
      <c r="H2185" t="s">
        <v>30</v>
      </c>
      <c r="I2185">
        <v>1</v>
      </c>
      <c r="J2185" t="s">
        <v>30</v>
      </c>
    </row>
    <row r="2186" spans="1:10" x14ac:dyDescent="0.25">
      <c r="A2186" t="s">
        <v>5875</v>
      </c>
      <c r="B2186">
        <v>30.03</v>
      </c>
      <c r="C2186" t="str">
        <f t="shared" si="68"/>
        <v>Obesity</v>
      </c>
      <c r="D2186">
        <v>4.04</v>
      </c>
      <c r="E2186" t="str">
        <f t="shared" si="69"/>
        <v>Normal</v>
      </c>
      <c r="F2186" t="s">
        <v>30</v>
      </c>
      <c r="G2186" t="s">
        <v>31</v>
      </c>
      <c r="H2186" t="s">
        <v>30</v>
      </c>
      <c r="I2186">
        <v>1</v>
      </c>
      <c r="J2186" t="s">
        <v>30</v>
      </c>
    </row>
    <row r="2187" spans="1:10" x14ac:dyDescent="0.25">
      <c r="A2187" t="s">
        <v>5876</v>
      </c>
      <c r="B2187">
        <v>29.37</v>
      </c>
      <c r="C2187" t="str">
        <f t="shared" si="68"/>
        <v>Over Weight</v>
      </c>
      <c r="D2187">
        <v>5.54</v>
      </c>
      <c r="E2187" t="str">
        <f t="shared" si="69"/>
        <v>Normal</v>
      </c>
      <c r="F2187" t="s">
        <v>30</v>
      </c>
      <c r="G2187" t="s">
        <v>31</v>
      </c>
      <c r="H2187" t="s">
        <v>30</v>
      </c>
      <c r="I2187">
        <v>1</v>
      </c>
      <c r="J2187" t="s">
        <v>30</v>
      </c>
    </row>
    <row r="2188" spans="1:10" x14ac:dyDescent="0.25">
      <c r="A2188" t="s">
        <v>5877</v>
      </c>
      <c r="B2188">
        <v>28.5</v>
      </c>
      <c r="C2188" t="str">
        <f t="shared" si="68"/>
        <v>Over Weight</v>
      </c>
      <c r="D2188">
        <v>4.03</v>
      </c>
      <c r="E2188" t="str">
        <f t="shared" si="69"/>
        <v>Normal</v>
      </c>
      <c r="F2188" t="s">
        <v>30</v>
      </c>
      <c r="G2188" t="s">
        <v>31</v>
      </c>
      <c r="H2188" t="s">
        <v>30</v>
      </c>
      <c r="I2188">
        <v>1</v>
      </c>
      <c r="J2188" t="s">
        <v>30</v>
      </c>
    </row>
    <row r="2189" spans="1:10" x14ac:dyDescent="0.25">
      <c r="A2189" t="s">
        <v>5878</v>
      </c>
      <c r="B2189">
        <v>23.32</v>
      </c>
      <c r="C2189" t="str">
        <f t="shared" si="68"/>
        <v>Health Weight</v>
      </c>
      <c r="D2189">
        <v>5.62</v>
      </c>
      <c r="E2189" t="str">
        <f t="shared" si="69"/>
        <v>Normal</v>
      </c>
      <c r="F2189" t="s">
        <v>30</v>
      </c>
      <c r="G2189" t="s">
        <v>31</v>
      </c>
      <c r="H2189" t="s">
        <v>30</v>
      </c>
      <c r="I2189">
        <v>1</v>
      </c>
      <c r="J2189" t="s">
        <v>30</v>
      </c>
    </row>
    <row r="2190" spans="1:10" x14ac:dyDescent="0.25">
      <c r="A2190" t="s">
        <v>5879</v>
      </c>
      <c r="B2190">
        <v>26.125</v>
      </c>
      <c r="C2190" t="str">
        <f t="shared" si="68"/>
        <v>Over Weight</v>
      </c>
      <c r="D2190">
        <v>5.27</v>
      </c>
      <c r="E2190" t="str">
        <f t="shared" si="69"/>
        <v>Normal</v>
      </c>
      <c r="F2190" t="s">
        <v>30</v>
      </c>
      <c r="G2190" t="s">
        <v>31</v>
      </c>
      <c r="H2190" t="s">
        <v>30</v>
      </c>
      <c r="I2190">
        <v>1</v>
      </c>
      <c r="J2190" t="s">
        <v>30</v>
      </c>
    </row>
    <row r="2191" spans="1:10" x14ac:dyDescent="0.25">
      <c r="A2191" t="s">
        <v>5880</v>
      </c>
      <c r="B2191">
        <v>25.46</v>
      </c>
      <c r="C2191" t="str">
        <f t="shared" si="68"/>
        <v>Over Weight</v>
      </c>
      <c r="D2191">
        <v>5.18</v>
      </c>
      <c r="E2191" t="str">
        <f t="shared" si="69"/>
        <v>Normal</v>
      </c>
      <c r="F2191" t="s">
        <v>30</v>
      </c>
      <c r="G2191" t="s">
        <v>31</v>
      </c>
      <c r="H2191" t="s">
        <v>30</v>
      </c>
      <c r="I2191">
        <v>1</v>
      </c>
      <c r="J2191" t="s">
        <v>30</v>
      </c>
    </row>
    <row r="2192" spans="1:10" x14ac:dyDescent="0.25">
      <c r="A2192" t="s">
        <v>5881</v>
      </c>
      <c r="B2192">
        <v>23.75</v>
      </c>
      <c r="C2192" t="str">
        <f t="shared" si="68"/>
        <v>Health Weight</v>
      </c>
      <c r="D2192">
        <v>5.27</v>
      </c>
      <c r="E2192" t="str">
        <f t="shared" si="69"/>
        <v>Normal</v>
      </c>
      <c r="F2192" t="s">
        <v>30</v>
      </c>
      <c r="G2192" t="s">
        <v>31</v>
      </c>
      <c r="H2192" t="s">
        <v>30</v>
      </c>
      <c r="I2192">
        <v>1</v>
      </c>
      <c r="J2192" t="s">
        <v>30</v>
      </c>
    </row>
    <row r="2193" spans="1:10" x14ac:dyDescent="0.25">
      <c r="A2193" t="s">
        <v>5882</v>
      </c>
      <c r="B2193">
        <v>23.085000000000001</v>
      </c>
      <c r="C2193" t="str">
        <f t="shared" si="68"/>
        <v>Health Weight</v>
      </c>
      <c r="D2193">
        <v>5.62</v>
      </c>
      <c r="E2193" t="str">
        <f t="shared" si="69"/>
        <v>Normal</v>
      </c>
      <c r="F2193" t="s">
        <v>30</v>
      </c>
      <c r="G2193" t="s">
        <v>31</v>
      </c>
      <c r="H2193" t="s">
        <v>30</v>
      </c>
      <c r="I2193">
        <v>1</v>
      </c>
      <c r="J2193" t="s">
        <v>30</v>
      </c>
    </row>
    <row r="2194" spans="1:10" x14ac:dyDescent="0.25">
      <c r="A2194" t="s">
        <v>5883</v>
      </c>
      <c r="B2194">
        <v>22.99</v>
      </c>
      <c r="C2194" t="str">
        <f t="shared" si="68"/>
        <v>Health Weight</v>
      </c>
      <c r="D2194">
        <v>5.0599999999999996</v>
      </c>
      <c r="E2194" t="str">
        <f t="shared" si="69"/>
        <v>Normal</v>
      </c>
      <c r="F2194" t="s">
        <v>30</v>
      </c>
      <c r="G2194" t="s">
        <v>31</v>
      </c>
      <c r="H2194" t="s">
        <v>30</v>
      </c>
      <c r="I2194">
        <v>1</v>
      </c>
      <c r="J2194" t="s">
        <v>30</v>
      </c>
    </row>
    <row r="2195" spans="1:10" x14ac:dyDescent="0.25">
      <c r="A2195" t="s">
        <v>5884</v>
      </c>
      <c r="B2195">
        <v>21.47</v>
      </c>
      <c r="C2195" t="str">
        <f t="shared" si="68"/>
        <v>Health Weight</v>
      </c>
      <c r="D2195">
        <v>4.6900000000000004</v>
      </c>
      <c r="E2195" t="str">
        <f t="shared" si="69"/>
        <v>Normal</v>
      </c>
      <c r="F2195" t="s">
        <v>30</v>
      </c>
      <c r="G2195" t="s">
        <v>31</v>
      </c>
      <c r="H2195" t="s">
        <v>30</v>
      </c>
      <c r="I2195">
        <v>1</v>
      </c>
      <c r="J2195" t="s">
        <v>30</v>
      </c>
    </row>
    <row r="2196" spans="1:10" x14ac:dyDescent="0.25">
      <c r="A2196" t="s">
        <v>5885</v>
      </c>
      <c r="B2196">
        <v>15.96</v>
      </c>
      <c r="C2196" t="str">
        <f t="shared" si="68"/>
        <v>Under Weight</v>
      </c>
      <c r="D2196">
        <v>5.44</v>
      </c>
      <c r="E2196" t="str">
        <f t="shared" si="69"/>
        <v>Normal</v>
      </c>
      <c r="F2196" t="s">
        <v>30</v>
      </c>
      <c r="G2196" t="s">
        <v>31</v>
      </c>
      <c r="H2196" t="s">
        <v>30</v>
      </c>
      <c r="I2196">
        <v>1</v>
      </c>
      <c r="J2196" t="s">
        <v>30</v>
      </c>
    </row>
    <row r="2197" spans="1:10" x14ac:dyDescent="0.25">
      <c r="A2197" t="s">
        <v>5886</v>
      </c>
      <c r="B2197">
        <v>39.5</v>
      </c>
      <c r="C2197" t="str">
        <f t="shared" si="68"/>
        <v>Obesity</v>
      </c>
      <c r="D2197">
        <v>5.05</v>
      </c>
      <c r="E2197" t="str">
        <f t="shared" si="69"/>
        <v>Normal</v>
      </c>
      <c r="F2197" t="s">
        <v>30</v>
      </c>
      <c r="G2197" t="s">
        <v>31</v>
      </c>
      <c r="H2197" t="s">
        <v>30</v>
      </c>
      <c r="I2197">
        <v>1</v>
      </c>
      <c r="J2197" t="s">
        <v>30</v>
      </c>
    </row>
    <row r="2198" spans="1:10" x14ac:dyDescent="0.25">
      <c r="A2198" t="s">
        <v>5887</v>
      </c>
      <c r="B2198">
        <v>33.770000000000003</v>
      </c>
      <c r="C2198" t="str">
        <f t="shared" si="68"/>
        <v>Obesity</v>
      </c>
      <c r="D2198">
        <v>6</v>
      </c>
      <c r="E2198" t="str">
        <f t="shared" si="69"/>
        <v>Prediabetes</v>
      </c>
      <c r="F2198" t="s">
        <v>30</v>
      </c>
      <c r="G2198" t="s">
        <v>31</v>
      </c>
      <c r="H2198" t="s">
        <v>30</v>
      </c>
      <c r="I2198">
        <v>1</v>
      </c>
      <c r="J2198" t="s">
        <v>30</v>
      </c>
    </row>
    <row r="2199" spans="1:10" x14ac:dyDescent="0.25">
      <c r="A2199" t="s">
        <v>5888</v>
      </c>
      <c r="B2199">
        <v>26.84</v>
      </c>
      <c r="C2199" t="str">
        <f t="shared" si="68"/>
        <v>Over Weight</v>
      </c>
      <c r="D2199">
        <v>5.99</v>
      </c>
      <c r="E2199" t="str">
        <f t="shared" si="69"/>
        <v>Prediabetes</v>
      </c>
      <c r="F2199" t="s">
        <v>31</v>
      </c>
      <c r="G2199" t="s">
        <v>31</v>
      </c>
      <c r="H2199" t="s">
        <v>30</v>
      </c>
      <c r="I2199">
        <v>1</v>
      </c>
      <c r="J2199" t="s">
        <v>30</v>
      </c>
    </row>
    <row r="2200" spans="1:10" x14ac:dyDescent="0.25">
      <c r="A2200" t="s">
        <v>5889</v>
      </c>
      <c r="B2200">
        <v>35.53</v>
      </c>
      <c r="C2200" t="str">
        <f t="shared" si="68"/>
        <v>Obesity</v>
      </c>
      <c r="D2200">
        <v>4.3600000000000003</v>
      </c>
      <c r="E2200" t="str">
        <f t="shared" si="69"/>
        <v>Normal</v>
      </c>
      <c r="F2200" t="s">
        <v>30</v>
      </c>
      <c r="G2200" t="s">
        <v>30</v>
      </c>
      <c r="H2200" t="s">
        <v>31</v>
      </c>
      <c r="I2200">
        <v>1</v>
      </c>
      <c r="J2200" t="s">
        <v>30</v>
      </c>
    </row>
    <row r="2201" spans="1:10" x14ac:dyDescent="0.25">
      <c r="A2201" t="s">
        <v>5890</v>
      </c>
      <c r="B2201">
        <v>30.59</v>
      </c>
      <c r="C2201" t="str">
        <f t="shared" si="68"/>
        <v>Obesity</v>
      </c>
      <c r="D2201">
        <v>4.41</v>
      </c>
      <c r="E2201" t="str">
        <f t="shared" si="69"/>
        <v>Normal</v>
      </c>
      <c r="F2201" t="s">
        <v>30</v>
      </c>
      <c r="G2201" t="s">
        <v>30</v>
      </c>
      <c r="H2201" t="s">
        <v>31</v>
      </c>
      <c r="I2201">
        <v>1</v>
      </c>
      <c r="J2201" t="s">
        <v>30</v>
      </c>
    </row>
    <row r="2202" spans="1:10" x14ac:dyDescent="0.25">
      <c r="A2202" t="s">
        <v>5891</v>
      </c>
      <c r="B2202">
        <v>30.59</v>
      </c>
      <c r="C2202" t="str">
        <f t="shared" si="68"/>
        <v>Obesity</v>
      </c>
      <c r="D2202">
        <v>4.17</v>
      </c>
      <c r="E2202" t="str">
        <f t="shared" si="69"/>
        <v>Normal</v>
      </c>
      <c r="F2202" t="s">
        <v>30</v>
      </c>
      <c r="G2202" t="s">
        <v>30</v>
      </c>
      <c r="H2202" t="s">
        <v>31</v>
      </c>
      <c r="I2202">
        <v>1</v>
      </c>
      <c r="J2202" t="s">
        <v>30</v>
      </c>
    </row>
    <row r="2203" spans="1:10" x14ac:dyDescent="0.25">
      <c r="A2203" t="s">
        <v>5892</v>
      </c>
      <c r="B2203">
        <v>27.835000000000001</v>
      </c>
      <c r="C2203" t="str">
        <f t="shared" si="68"/>
        <v>Over Weight</v>
      </c>
      <c r="D2203">
        <v>4.4400000000000004</v>
      </c>
      <c r="E2203" t="str">
        <f t="shared" si="69"/>
        <v>Normal</v>
      </c>
      <c r="F2203" t="s">
        <v>30</v>
      </c>
      <c r="G2203" t="s">
        <v>30</v>
      </c>
      <c r="H2203" t="s">
        <v>31</v>
      </c>
      <c r="I2203">
        <v>1</v>
      </c>
      <c r="J2203" t="s">
        <v>30</v>
      </c>
    </row>
    <row r="2204" spans="1:10" x14ac:dyDescent="0.25">
      <c r="A2204" t="s">
        <v>5893</v>
      </c>
      <c r="B2204">
        <v>40.26</v>
      </c>
      <c r="C2204" t="str">
        <f t="shared" si="68"/>
        <v>Obesity</v>
      </c>
      <c r="D2204">
        <v>5.52</v>
      </c>
      <c r="E2204" t="str">
        <f t="shared" si="69"/>
        <v>Normal</v>
      </c>
      <c r="F2204" t="s">
        <v>30</v>
      </c>
      <c r="G2204" t="s">
        <v>31</v>
      </c>
      <c r="H2204" t="s">
        <v>30</v>
      </c>
      <c r="I2204">
        <v>1</v>
      </c>
      <c r="J2204" t="s">
        <v>30</v>
      </c>
    </row>
    <row r="2205" spans="1:10" x14ac:dyDescent="0.25">
      <c r="A2205" t="s">
        <v>5894</v>
      </c>
      <c r="B2205">
        <v>39.82</v>
      </c>
      <c r="C2205" t="str">
        <f t="shared" si="68"/>
        <v>Obesity</v>
      </c>
      <c r="D2205">
        <v>6.01</v>
      </c>
      <c r="E2205" t="str">
        <f t="shared" si="69"/>
        <v>Prediabetes</v>
      </c>
      <c r="F2205" t="s">
        <v>30</v>
      </c>
      <c r="G2205" t="s">
        <v>31</v>
      </c>
      <c r="H2205" t="s">
        <v>30</v>
      </c>
      <c r="I2205">
        <v>1</v>
      </c>
      <c r="J2205" t="s">
        <v>30</v>
      </c>
    </row>
    <row r="2206" spans="1:10" x14ac:dyDescent="0.25">
      <c r="A2206" t="s">
        <v>5895</v>
      </c>
      <c r="B2206">
        <v>39.159999999999997</v>
      </c>
      <c r="C2206" t="str">
        <f t="shared" si="68"/>
        <v>Obesity</v>
      </c>
      <c r="D2206">
        <v>5.81</v>
      </c>
      <c r="E2206" t="str">
        <f t="shared" si="69"/>
        <v>Prediabetes</v>
      </c>
      <c r="F2206" t="s">
        <v>30</v>
      </c>
      <c r="G2206" t="s">
        <v>31</v>
      </c>
      <c r="H2206" t="s">
        <v>30</v>
      </c>
      <c r="I2206">
        <v>1</v>
      </c>
      <c r="J2206" t="s">
        <v>30</v>
      </c>
    </row>
    <row r="2207" spans="1:10" x14ac:dyDescent="0.25">
      <c r="A2207" t="s">
        <v>5896</v>
      </c>
      <c r="B2207">
        <v>25.555</v>
      </c>
      <c r="C2207" t="str">
        <f t="shared" si="68"/>
        <v>Over Weight</v>
      </c>
      <c r="D2207">
        <v>4.37</v>
      </c>
      <c r="E2207" t="str">
        <f t="shared" si="69"/>
        <v>Normal</v>
      </c>
      <c r="F2207" t="s">
        <v>30</v>
      </c>
      <c r="G2207" t="s">
        <v>30</v>
      </c>
      <c r="H2207" t="s">
        <v>31</v>
      </c>
      <c r="I2207">
        <v>1</v>
      </c>
      <c r="J2207" t="s">
        <v>30</v>
      </c>
    </row>
    <row r="2208" spans="1:10" x14ac:dyDescent="0.25">
      <c r="A2208" t="s">
        <v>5897</v>
      </c>
      <c r="B2208">
        <v>25.175000000000001</v>
      </c>
      <c r="C2208" t="str">
        <f t="shared" si="68"/>
        <v>Over Weight</v>
      </c>
      <c r="D2208">
        <v>5.74</v>
      </c>
      <c r="E2208" t="str">
        <f t="shared" si="69"/>
        <v>Prediabetes</v>
      </c>
      <c r="F2208" t="s">
        <v>30</v>
      </c>
      <c r="G2208" t="s">
        <v>30</v>
      </c>
      <c r="H2208" t="s">
        <v>31</v>
      </c>
      <c r="I2208">
        <v>1</v>
      </c>
      <c r="J2208" t="s">
        <v>30</v>
      </c>
    </row>
    <row r="2209" spans="1:10" x14ac:dyDescent="0.25">
      <c r="A2209" t="s">
        <v>5898</v>
      </c>
      <c r="B2209">
        <v>38.28</v>
      </c>
      <c r="C2209" t="str">
        <f t="shared" si="68"/>
        <v>Obesity</v>
      </c>
      <c r="D2209">
        <v>5.39</v>
      </c>
      <c r="E2209" t="str">
        <f t="shared" si="69"/>
        <v>Normal</v>
      </c>
      <c r="F2209" t="s">
        <v>30</v>
      </c>
      <c r="G2209" t="s">
        <v>31</v>
      </c>
      <c r="H2209" t="s">
        <v>30</v>
      </c>
      <c r="I2209">
        <v>1</v>
      </c>
      <c r="J2209" t="s">
        <v>30</v>
      </c>
    </row>
    <row r="2210" spans="1:10" x14ac:dyDescent="0.25">
      <c r="A2210" t="s">
        <v>5899</v>
      </c>
      <c r="B2210">
        <v>38.17</v>
      </c>
      <c r="C2210" t="str">
        <f t="shared" si="68"/>
        <v>Obesity</v>
      </c>
      <c r="D2210">
        <v>4.07</v>
      </c>
      <c r="E2210" t="str">
        <f t="shared" si="69"/>
        <v>Normal</v>
      </c>
      <c r="F2210" t="s">
        <v>30</v>
      </c>
      <c r="G2210" t="s">
        <v>31</v>
      </c>
      <c r="H2210" t="s">
        <v>30</v>
      </c>
      <c r="I2210">
        <v>1</v>
      </c>
      <c r="J2210" t="s">
        <v>30</v>
      </c>
    </row>
    <row r="2211" spans="1:10" x14ac:dyDescent="0.25">
      <c r="A2211" t="s">
        <v>5900</v>
      </c>
      <c r="B2211">
        <v>36.85</v>
      </c>
      <c r="C2211" t="str">
        <f t="shared" si="68"/>
        <v>Obesity</v>
      </c>
      <c r="D2211">
        <v>5.49</v>
      </c>
      <c r="E2211" t="str">
        <f t="shared" si="69"/>
        <v>Normal</v>
      </c>
      <c r="F2211" t="s">
        <v>30</v>
      </c>
      <c r="G2211" t="s">
        <v>31</v>
      </c>
      <c r="H2211" t="s">
        <v>30</v>
      </c>
      <c r="I2211">
        <v>1</v>
      </c>
      <c r="J2211" t="s">
        <v>30</v>
      </c>
    </row>
    <row r="2212" spans="1:10" x14ac:dyDescent="0.25">
      <c r="A2212" t="s">
        <v>5901</v>
      </c>
      <c r="B2212">
        <v>22.61</v>
      </c>
      <c r="C2212" t="str">
        <f t="shared" si="68"/>
        <v>Health Weight</v>
      </c>
      <c r="D2212">
        <v>5.68</v>
      </c>
      <c r="E2212" t="str">
        <f t="shared" si="69"/>
        <v>Normal</v>
      </c>
      <c r="F2212" t="s">
        <v>30</v>
      </c>
      <c r="G2212" t="s">
        <v>30</v>
      </c>
      <c r="H2212" t="s">
        <v>31</v>
      </c>
      <c r="I2212">
        <v>1</v>
      </c>
      <c r="J2212" t="s">
        <v>30</v>
      </c>
    </row>
    <row r="2213" spans="1:10" x14ac:dyDescent="0.25">
      <c r="A2213" t="s">
        <v>5902</v>
      </c>
      <c r="B2213">
        <v>21.754999999999999</v>
      </c>
      <c r="C2213" t="str">
        <f t="shared" si="68"/>
        <v>Health Weight</v>
      </c>
      <c r="D2213">
        <v>6.09</v>
      </c>
      <c r="E2213" t="str">
        <f t="shared" si="69"/>
        <v>Prediabetes</v>
      </c>
      <c r="F2213" t="s">
        <v>30</v>
      </c>
      <c r="G2213" t="s">
        <v>30</v>
      </c>
      <c r="H2213" t="s">
        <v>31</v>
      </c>
      <c r="I2213">
        <v>1</v>
      </c>
      <c r="J2213" t="s">
        <v>30</v>
      </c>
    </row>
    <row r="2214" spans="1:10" x14ac:dyDescent="0.25">
      <c r="A2214" t="s">
        <v>5903</v>
      </c>
      <c r="B2214">
        <v>20.425000000000001</v>
      </c>
      <c r="C2214" t="str">
        <f t="shared" si="68"/>
        <v>Health Weight</v>
      </c>
      <c r="D2214">
        <v>5.53</v>
      </c>
      <c r="E2214" t="str">
        <f t="shared" si="69"/>
        <v>Normal</v>
      </c>
      <c r="F2214" t="s">
        <v>30</v>
      </c>
      <c r="G2214" t="s">
        <v>30</v>
      </c>
      <c r="H2214" t="s">
        <v>31</v>
      </c>
      <c r="I2214">
        <v>1</v>
      </c>
      <c r="J2214" t="s">
        <v>30</v>
      </c>
    </row>
    <row r="2215" spans="1:10" x14ac:dyDescent="0.25">
      <c r="A2215" t="s">
        <v>5904</v>
      </c>
      <c r="B2215">
        <v>31.35</v>
      </c>
      <c r="C2215" t="str">
        <f t="shared" si="68"/>
        <v>Obesity</v>
      </c>
      <c r="D2215">
        <v>4.28</v>
      </c>
      <c r="E2215" t="str">
        <f t="shared" si="69"/>
        <v>Normal</v>
      </c>
      <c r="F2215" t="s">
        <v>30</v>
      </c>
      <c r="G2215" t="s">
        <v>31</v>
      </c>
      <c r="H2215" t="s">
        <v>30</v>
      </c>
      <c r="I2215">
        <v>1</v>
      </c>
      <c r="J2215" t="s">
        <v>30</v>
      </c>
    </row>
    <row r="2216" spans="1:10" x14ac:dyDescent="0.25">
      <c r="A2216" t="s">
        <v>5905</v>
      </c>
      <c r="B2216">
        <v>31.13</v>
      </c>
      <c r="C2216" t="str">
        <f t="shared" si="68"/>
        <v>Obesity</v>
      </c>
      <c r="D2216">
        <v>6.01</v>
      </c>
      <c r="E2216" t="str">
        <f t="shared" si="69"/>
        <v>Prediabetes</v>
      </c>
      <c r="F2216" t="s">
        <v>30</v>
      </c>
      <c r="G2216" t="s">
        <v>31</v>
      </c>
      <c r="H2216" t="s">
        <v>30</v>
      </c>
      <c r="I2216">
        <v>1</v>
      </c>
      <c r="J2216" t="s">
        <v>30</v>
      </c>
    </row>
    <row r="2217" spans="1:10" x14ac:dyDescent="0.25">
      <c r="A2217" t="s">
        <v>5906</v>
      </c>
      <c r="B2217">
        <v>17.48</v>
      </c>
      <c r="C2217" t="str">
        <f t="shared" si="68"/>
        <v>Under Weight</v>
      </c>
      <c r="D2217">
        <v>4.59</v>
      </c>
      <c r="E2217" t="str">
        <f t="shared" si="69"/>
        <v>Normal</v>
      </c>
      <c r="F2217" t="s">
        <v>30</v>
      </c>
      <c r="G2217" t="s">
        <v>30</v>
      </c>
      <c r="H2217" t="s">
        <v>31</v>
      </c>
      <c r="I2217">
        <v>1</v>
      </c>
      <c r="J2217" t="s">
        <v>30</v>
      </c>
    </row>
    <row r="2218" spans="1:10" x14ac:dyDescent="0.25">
      <c r="A2218" t="s">
        <v>5907</v>
      </c>
      <c r="B2218">
        <v>22.57</v>
      </c>
      <c r="C2218" t="str">
        <f t="shared" si="68"/>
        <v>Health Weight</v>
      </c>
      <c r="D2218">
        <v>5.8</v>
      </c>
      <c r="E2218" t="str">
        <f t="shared" si="69"/>
        <v>Prediabetes</v>
      </c>
      <c r="F2218" t="s">
        <v>31</v>
      </c>
      <c r="G2218" t="s">
        <v>30</v>
      </c>
      <c r="H2218" t="s">
        <v>30</v>
      </c>
      <c r="I2218">
        <v>1</v>
      </c>
      <c r="J2218" t="s">
        <v>30</v>
      </c>
    </row>
    <row r="2219" spans="1:10" x14ac:dyDescent="0.25">
      <c r="A2219" t="s">
        <v>5908</v>
      </c>
      <c r="B2219">
        <v>26.73</v>
      </c>
      <c r="C2219" t="str">
        <f t="shared" si="68"/>
        <v>Over Weight</v>
      </c>
      <c r="D2219">
        <v>5.08</v>
      </c>
      <c r="E2219" t="str">
        <f t="shared" si="69"/>
        <v>Normal</v>
      </c>
      <c r="F2219" t="s">
        <v>30</v>
      </c>
      <c r="G2219" t="s">
        <v>31</v>
      </c>
      <c r="H2219" t="s">
        <v>30</v>
      </c>
      <c r="I2219">
        <v>1</v>
      </c>
      <c r="J2219" t="s">
        <v>30</v>
      </c>
    </row>
    <row r="2220" spans="1:10" x14ac:dyDescent="0.25">
      <c r="A2220" t="s">
        <v>5909</v>
      </c>
      <c r="B2220">
        <v>20.79</v>
      </c>
      <c r="C2220" t="str">
        <f t="shared" si="68"/>
        <v>Health Weight</v>
      </c>
      <c r="D2220">
        <v>5.84</v>
      </c>
      <c r="E2220" t="str">
        <f t="shared" si="69"/>
        <v>Prediabetes</v>
      </c>
      <c r="F2220" t="s">
        <v>30</v>
      </c>
      <c r="G2220" t="s">
        <v>31</v>
      </c>
      <c r="H2220" t="s">
        <v>30</v>
      </c>
      <c r="I2220">
        <v>1</v>
      </c>
      <c r="J2220" t="s">
        <v>30</v>
      </c>
    </row>
    <row r="2221" spans="1:10" x14ac:dyDescent="0.25">
      <c r="A2221" t="s">
        <v>5910</v>
      </c>
      <c r="B2221">
        <v>20.149999999999999</v>
      </c>
      <c r="C2221" t="str">
        <f t="shared" si="68"/>
        <v>Health Weight</v>
      </c>
      <c r="D2221">
        <v>4.1500000000000004</v>
      </c>
      <c r="E2221" t="str">
        <f t="shared" si="69"/>
        <v>Normal</v>
      </c>
      <c r="F2221" t="s">
        <v>30</v>
      </c>
      <c r="G2221" t="s">
        <v>30</v>
      </c>
      <c r="H2221" t="s">
        <v>30</v>
      </c>
      <c r="I2221">
        <v>1</v>
      </c>
      <c r="J2221" t="s">
        <v>30</v>
      </c>
    </row>
    <row r="2222" spans="1:10" x14ac:dyDescent="0.25">
      <c r="A2222" t="s">
        <v>5911</v>
      </c>
      <c r="B2222">
        <v>36.85</v>
      </c>
      <c r="C2222" t="str">
        <f t="shared" si="68"/>
        <v>Obesity</v>
      </c>
      <c r="D2222">
        <v>4.3600000000000003</v>
      </c>
      <c r="E2222" t="str">
        <f t="shared" si="69"/>
        <v>Normal</v>
      </c>
      <c r="F2222" t="s">
        <v>31</v>
      </c>
      <c r="G2222" t="s">
        <v>30</v>
      </c>
      <c r="H2222" t="s">
        <v>30</v>
      </c>
      <c r="I2222">
        <v>0</v>
      </c>
      <c r="J2222" t="s">
        <v>30</v>
      </c>
    </row>
    <row r="2223" spans="1:10" x14ac:dyDescent="0.25">
      <c r="A2223" t="s">
        <v>5912</v>
      </c>
      <c r="B2223">
        <v>35.53</v>
      </c>
      <c r="C2223" t="str">
        <f t="shared" si="68"/>
        <v>Obesity</v>
      </c>
      <c r="D2223">
        <v>4.55</v>
      </c>
      <c r="E2223" t="str">
        <f t="shared" si="69"/>
        <v>Normal</v>
      </c>
      <c r="F2223" t="s">
        <v>31</v>
      </c>
      <c r="G2223" t="s">
        <v>30</v>
      </c>
      <c r="H2223" t="s">
        <v>30</v>
      </c>
      <c r="I2223">
        <v>0</v>
      </c>
      <c r="J2223" t="s">
        <v>30</v>
      </c>
    </row>
    <row r="2224" spans="1:10" x14ac:dyDescent="0.25">
      <c r="A2224" t="s">
        <v>5913</v>
      </c>
      <c r="B2224">
        <v>31.1</v>
      </c>
      <c r="C2224" t="str">
        <f t="shared" si="68"/>
        <v>Obesity</v>
      </c>
      <c r="D2224">
        <v>4.37</v>
      </c>
      <c r="E2224" t="str">
        <f t="shared" si="69"/>
        <v>Normal</v>
      </c>
      <c r="F2224" t="s">
        <v>31</v>
      </c>
      <c r="G2224" t="s">
        <v>30</v>
      </c>
      <c r="H2224" t="s">
        <v>30</v>
      </c>
      <c r="I2224">
        <v>0</v>
      </c>
      <c r="J2224" t="s">
        <v>30</v>
      </c>
    </row>
    <row r="2225" spans="1:10" x14ac:dyDescent="0.25">
      <c r="A2225" t="s">
        <v>5914</v>
      </c>
      <c r="B2225">
        <v>23.21</v>
      </c>
      <c r="C2225" t="str">
        <f t="shared" si="68"/>
        <v>Health Weight</v>
      </c>
      <c r="D2225">
        <v>5.24</v>
      </c>
      <c r="E2225" t="str">
        <f t="shared" si="69"/>
        <v>Normal</v>
      </c>
      <c r="F2225" t="s">
        <v>31</v>
      </c>
      <c r="G2225" t="s">
        <v>30</v>
      </c>
      <c r="H2225" t="s">
        <v>30</v>
      </c>
      <c r="I2225">
        <v>0</v>
      </c>
      <c r="J2225" t="s">
        <v>30</v>
      </c>
    </row>
    <row r="2226" spans="1:10" x14ac:dyDescent="0.25">
      <c r="A2226" t="s">
        <v>5915</v>
      </c>
      <c r="B2226">
        <v>18.36</v>
      </c>
      <c r="C2226" t="str">
        <f t="shared" si="68"/>
        <v>Under Weight</v>
      </c>
      <c r="D2226">
        <v>5.96</v>
      </c>
      <c r="E2226" t="str">
        <f t="shared" si="69"/>
        <v>Prediabetes</v>
      </c>
      <c r="F2226" t="s">
        <v>30</v>
      </c>
      <c r="G2226" t="s">
        <v>30</v>
      </c>
      <c r="H2226" t="s">
        <v>30</v>
      </c>
      <c r="I2226">
        <v>1</v>
      </c>
      <c r="J2226" t="s">
        <v>30</v>
      </c>
    </row>
    <row r="2227" spans="1:10" x14ac:dyDescent="0.25">
      <c r="A2227" t="s">
        <v>5916</v>
      </c>
      <c r="B2227">
        <v>15.92</v>
      </c>
      <c r="C2227" t="str">
        <f t="shared" si="68"/>
        <v>Under Weight</v>
      </c>
      <c r="D2227">
        <v>4.76</v>
      </c>
      <c r="E2227" t="str">
        <f t="shared" si="69"/>
        <v>Normal</v>
      </c>
      <c r="F2227" t="s">
        <v>31</v>
      </c>
      <c r="G2227" t="s">
        <v>30</v>
      </c>
      <c r="H2227" t="s">
        <v>30</v>
      </c>
      <c r="I2227">
        <v>1</v>
      </c>
      <c r="J2227" t="s">
        <v>30</v>
      </c>
    </row>
    <row r="2228" spans="1:10" x14ac:dyDescent="0.25">
      <c r="A2228" t="s">
        <v>5917</v>
      </c>
      <c r="B2228">
        <v>15.17</v>
      </c>
      <c r="C2228" t="str">
        <f t="shared" si="68"/>
        <v>Under Weight</v>
      </c>
      <c r="D2228">
        <v>4.3</v>
      </c>
      <c r="E2228" t="str">
        <f t="shared" si="69"/>
        <v>Normal</v>
      </c>
      <c r="F2228" t="s">
        <v>31</v>
      </c>
      <c r="G2228" t="s">
        <v>30</v>
      </c>
      <c r="H2228" t="s">
        <v>31</v>
      </c>
      <c r="I2228">
        <v>1</v>
      </c>
      <c r="J2228" t="s">
        <v>30</v>
      </c>
    </row>
    <row r="2229" spans="1:10" x14ac:dyDescent="0.25">
      <c r="A2229" t="s">
        <v>5918</v>
      </c>
      <c r="B2229">
        <v>16.63</v>
      </c>
      <c r="C2229" t="str">
        <f t="shared" si="68"/>
        <v>Under Weight</v>
      </c>
      <c r="D2229">
        <v>4.5</v>
      </c>
      <c r="E2229" t="str">
        <f t="shared" si="69"/>
        <v>Normal</v>
      </c>
      <c r="F2229" t="s">
        <v>30</v>
      </c>
      <c r="G2229" t="s">
        <v>30</v>
      </c>
      <c r="H2229" t="s">
        <v>30</v>
      </c>
      <c r="I2229">
        <v>1</v>
      </c>
      <c r="J2229" t="s">
        <v>30</v>
      </c>
    </row>
    <row r="2230" spans="1:10" x14ac:dyDescent="0.25">
      <c r="A2230" t="s">
        <v>5919</v>
      </c>
      <c r="B2230">
        <v>19.39</v>
      </c>
      <c r="C2230" t="str">
        <f t="shared" si="68"/>
        <v>Health Weight</v>
      </c>
      <c r="D2230">
        <v>5.59</v>
      </c>
      <c r="E2230" t="str">
        <f t="shared" si="69"/>
        <v>Normal</v>
      </c>
      <c r="F2230" t="s">
        <v>30</v>
      </c>
      <c r="G2230" t="s">
        <v>30</v>
      </c>
      <c r="H2230" t="s">
        <v>31</v>
      </c>
      <c r="I2230">
        <v>1</v>
      </c>
      <c r="J2230" t="s">
        <v>30</v>
      </c>
    </row>
    <row r="2231" spans="1:10" x14ac:dyDescent="0.25">
      <c r="A2231" t="s">
        <v>5920</v>
      </c>
      <c r="B2231">
        <v>17.34</v>
      </c>
      <c r="C2231" t="str">
        <f t="shared" si="68"/>
        <v>Under Weight</v>
      </c>
      <c r="D2231">
        <v>6.29</v>
      </c>
      <c r="E2231" t="str">
        <f t="shared" si="69"/>
        <v>Prediabetes</v>
      </c>
      <c r="F2231" t="s">
        <v>31</v>
      </c>
      <c r="G2231" t="s">
        <v>30</v>
      </c>
      <c r="H2231" t="s">
        <v>31</v>
      </c>
      <c r="I2231">
        <v>1</v>
      </c>
      <c r="J2231" t="s">
        <v>30</v>
      </c>
    </row>
    <row r="2232" spans="1:10" x14ac:dyDescent="0.25">
      <c r="A2232" t="s">
        <v>5921</v>
      </c>
      <c r="B2232">
        <v>17.940000000000001</v>
      </c>
      <c r="C2232" t="str">
        <f t="shared" si="68"/>
        <v>Under Weight</v>
      </c>
      <c r="D2232">
        <v>4.1900000000000004</v>
      </c>
      <c r="E2232" t="str">
        <f t="shared" si="69"/>
        <v>Normal</v>
      </c>
      <c r="F2232" t="s">
        <v>30</v>
      </c>
      <c r="G2232" t="s">
        <v>31</v>
      </c>
      <c r="H2232" t="s">
        <v>30</v>
      </c>
      <c r="I2232">
        <v>1</v>
      </c>
      <c r="J2232" t="s">
        <v>30</v>
      </c>
    </row>
    <row r="2233" spans="1:10" x14ac:dyDescent="0.25">
      <c r="A2233" t="s">
        <v>5922</v>
      </c>
      <c r="B2233">
        <v>16.670000000000002</v>
      </c>
      <c r="C2233" t="str">
        <f t="shared" si="68"/>
        <v>Under Weight</v>
      </c>
      <c r="D2233">
        <v>4.7</v>
      </c>
      <c r="E2233" t="str">
        <f t="shared" si="69"/>
        <v>Normal</v>
      </c>
      <c r="F2233" t="s">
        <v>31</v>
      </c>
      <c r="G2233" t="s">
        <v>30</v>
      </c>
      <c r="H2233" t="s">
        <v>31</v>
      </c>
      <c r="I2233">
        <v>1</v>
      </c>
      <c r="J2233" t="s">
        <v>30</v>
      </c>
    </row>
    <row r="2234" spans="1:10" x14ac:dyDescent="0.25">
      <c r="A2234" t="s">
        <v>5923</v>
      </c>
      <c r="B2234">
        <v>20.58</v>
      </c>
      <c r="C2234" t="str">
        <f t="shared" si="68"/>
        <v>Health Weight</v>
      </c>
      <c r="D2234">
        <v>5.64</v>
      </c>
      <c r="E2234" t="str">
        <f t="shared" si="69"/>
        <v>Normal</v>
      </c>
      <c r="F2234" t="s">
        <v>31</v>
      </c>
      <c r="G2234" t="s">
        <v>30</v>
      </c>
      <c r="H2234" t="s">
        <v>30</v>
      </c>
      <c r="I2234">
        <v>0</v>
      </c>
      <c r="J2234" t="s">
        <v>30</v>
      </c>
    </row>
    <row r="2235" spans="1:10" x14ac:dyDescent="0.25">
      <c r="A2235" t="s">
        <v>5924</v>
      </c>
      <c r="B2235">
        <v>16.5</v>
      </c>
      <c r="C2235" t="str">
        <f t="shared" si="68"/>
        <v>Under Weight</v>
      </c>
      <c r="D2235">
        <v>4.1100000000000003</v>
      </c>
      <c r="E2235" t="str">
        <f t="shared" si="69"/>
        <v>Normal</v>
      </c>
      <c r="F2235" t="s">
        <v>31</v>
      </c>
      <c r="G2235" t="s">
        <v>30</v>
      </c>
      <c r="H2235" t="s">
        <v>30</v>
      </c>
      <c r="I2235">
        <v>0</v>
      </c>
      <c r="J2235" t="s">
        <v>30</v>
      </c>
    </row>
    <row r="2236" spans="1:10" x14ac:dyDescent="0.25">
      <c r="A2236" t="s">
        <v>5925</v>
      </c>
      <c r="B2236">
        <v>15.41</v>
      </c>
      <c r="C2236" t="str">
        <f t="shared" si="68"/>
        <v>Under Weight</v>
      </c>
      <c r="D2236">
        <v>5.43</v>
      </c>
      <c r="E2236" t="str">
        <f t="shared" si="69"/>
        <v>Normal</v>
      </c>
      <c r="F2236" t="s">
        <v>31</v>
      </c>
      <c r="G2236" t="s">
        <v>30</v>
      </c>
      <c r="H2236" t="s">
        <v>31</v>
      </c>
      <c r="I2236">
        <v>1</v>
      </c>
      <c r="J2236" t="s">
        <v>30</v>
      </c>
    </row>
    <row r="2237" spans="1:10" x14ac:dyDescent="0.25">
      <c r="A2237" t="s">
        <v>5926</v>
      </c>
      <c r="B2237">
        <v>24.59</v>
      </c>
      <c r="C2237" t="str">
        <f t="shared" si="68"/>
        <v>Health Weight</v>
      </c>
      <c r="D2237">
        <v>4.38</v>
      </c>
      <c r="E2237" t="str">
        <f t="shared" si="69"/>
        <v>Normal</v>
      </c>
      <c r="F2237" t="s">
        <v>30</v>
      </c>
      <c r="G2237" t="s">
        <v>30</v>
      </c>
      <c r="H2237" t="s">
        <v>30</v>
      </c>
      <c r="I2237">
        <v>1</v>
      </c>
      <c r="J2237" t="s">
        <v>30</v>
      </c>
    </row>
    <row r="2238" spans="1:10" x14ac:dyDescent="0.25">
      <c r="A2238" t="s">
        <v>5927</v>
      </c>
      <c r="B2238">
        <v>33.33</v>
      </c>
      <c r="C2238" t="str">
        <f t="shared" si="68"/>
        <v>Obesity</v>
      </c>
      <c r="D2238">
        <v>9.7899999999999991</v>
      </c>
      <c r="E2238" t="str">
        <f t="shared" si="69"/>
        <v>Diabetes</v>
      </c>
      <c r="F2238" t="s">
        <v>30</v>
      </c>
      <c r="G2238" t="s">
        <v>30</v>
      </c>
      <c r="H2238" t="s">
        <v>30</v>
      </c>
      <c r="I2238">
        <v>0</v>
      </c>
      <c r="J2238" t="s">
        <v>30</v>
      </c>
    </row>
    <row r="2239" spans="1:10" x14ac:dyDescent="0.25">
      <c r="A2239" t="s">
        <v>5928</v>
      </c>
      <c r="B2239">
        <v>18.5</v>
      </c>
      <c r="C2239" t="str">
        <f t="shared" si="68"/>
        <v>Health Weight</v>
      </c>
      <c r="D2239">
        <v>11.84</v>
      </c>
      <c r="E2239" t="str">
        <f t="shared" si="69"/>
        <v>Diabetes</v>
      </c>
      <c r="F2239" t="s">
        <v>30</v>
      </c>
      <c r="G2239" t="s">
        <v>30</v>
      </c>
      <c r="H2239" t="s">
        <v>30</v>
      </c>
      <c r="I2239">
        <v>0</v>
      </c>
      <c r="J2239" t="s">
        <v>30</v>
      </c>
    </row>
    <row r="2240" spans="1:10" x14ac:dyDescent="0.25">
      <c r="A2240" t="s">
        <v>5929</v>
      </c>
      <c r="B2240">
        <v>18.579999999999998</v>
      </c>
      <c r="C2240" t="str">
        <f t="shared" si="68"/>
        <v>Health Weight</v>
      </c>
      <c r="D2240">
        <v>6.22</v>
      </c>
      <c r="E2240" t="str">
        <f t="shared" si="69"/>
        <v>Prediabetes</v>
      </c>
      <c r="F2240" t="s">
        <v>30</v>
      </c>
      <c r="G2240" t="s">
        <v>30</v>
      </c>
      <c r="H2240" t="s">
        <v>30</v>
      </c>
      <c r="I2240">
        <v>0</v>
      </c>
      <c r="J2240" t="s">
        <v>30</v>
      </c>
    </row>
    <row r="2241" spans="1:10" x14ac:dyDescent="0.25">
      <c r="A2241" t="s">
        <v>5930</v>
      </c>
      <c r="B2241">
        <v>16.64</v>
      </c>
      <c r="C2241" t="str">
        <f t="shared" si="68"/>
        <v>Under Weight</v>
      </c>
      <c r="D2241">
        <v>10.01</v>
      </c>
      <c r="E2241" t="str">
        <f t="shared" si="69"/>
        <v>Diabetes</v>
      </c>
      <c r="F2241" t="s">
        <v>30</v>
      </c>
      <c r="G2241" t="s">
        <v>30</v>
      </c>
      <c r="H2241" t="s">
        <v>30</v>
      </c>
      <c r="I2241">
        <v>0</v>
      </c>
      <c r="J2241" t="s">
        <v>30</v>
      </c>
    </row>
    <row r="2242" spans="1:10" x14ac:dyDescent="0.25">
      <c r="A2242" t="s">
        <v>5931</v>
      </c>
      <c r="B2242">
        <v>19.329999999999998</v>
      </c>
      <c r="C2242" t="str">
        <f t="shared" ref="C2242:C2305" si="70">IF(B2242&lt;18.5, "Under Weight",IF(B2242&lt;24.9, "Health Weight", IF(B2242&lt;29.9, "Over Weight", "Obesity")))</f>
        <v>Health Weight</v>
      </c>
      <c r="D2242">
        <v>4.32</v>
      </c>
      <c r="E2242" t="str">
        <f t="shared" ref="E2242:E2305" si="71">IF(D2242&lt;5.7,"Normal",IF(D2242&lt;6.4,"Prediabetes","Diabetes"))</f>
        <v>Normal</v>
      </c>
      <c r="F2242" t="s">
        <v>30</v>
      </c>
      <c r="G2242" t="s">
        <v>30</v>
      </c>
      <c r="H2242" t="s">
        <v>30</v>
      </c>
      <c r="I2242">
        <v>1</v>
      </c>
      <c r="J2242" t="s">
        <v>30</v>
      </c>
    </row>
    <row r="2243" spans="1:10" x14ac:dyDescent="0.25">
      <c r="A2243" t="s">
        <v>5932</v>
      </c>
      <c r="B2243">
        <v>21.26</v>
      </c>
      <c r="C2243" t="str">
        <f t="shared" si="70"/>
        <v>Health Weight</v>
      </c>
      <c r="D2243">
        <v>5.65</v>
      </c>
      <c r="E2243" t="str">
        <f t="shared" si="71"/>
        <v>Normal</v>
      </c>
      <c r="F2243" t="s">
        <v>31</v>
      </c>
      <c r="G2243" t="s">
        <v>30</v>
      </c>
      <c r="H2243" t="s">
        <v>31</v>
      </c>
      <c r="I2243">
        <v>1</v>
      </c>
      <c r="J2243" t="s">
        <v>30</v>
      </c>
    </row>
    <row r="2244" spans="1:10" x14ac:dyDescent="0.25">
      <c r="A2244" t="s">
        <v>5933</v>
      </c>
      <c r="B2244">
        <v>15.6</v>
      </c>
      <c r="C2244" t="str">
        <f t="shared" si="70"/>
        <v>Under Weight</v>
      </c>
      <c r="D2244">
        <v>4.12</v>
      </c>
      <c r="E2244" t="str">
        <f t="shared" si="71"/>
        <v>Normal</v>
      </c>
      <c r="F2244" t="s">
        <v>31</v>
      </c>
      <c r="G2244" t="s">
        <v>30</v>
      </c>
      <c r="H2244" t="s">
        <v>30</v>
      </c>
      <c r="I2244">
        <v>1</v>
      </c>
      <c r="J2244" t="s">
        <v>30</v>
      </c>
    </row>
    <row r="2245" spans="1:10" x14ac:dyDescent="0.25">
      <c r="A2245" t="s">
        <v>5934</v>
      </c>
      <c r="B2245">
        <v>24.39</v>
      </c>
      <c r="C2245" t="str">
        <f t="shared" si="70"/>
        <v>Health Weight</v>
      </c>
      <c r="D2245">
        <v>6.24</v>
      </c>
      <c r="E2245" t="str">
        <f t="shared" si="71"/>
        <v>Prediabetes</v>
      </c>
      <c r="F2245" t="s">
        <v>30</v>
      </c>
      <c r="G2245" t="s">
        <v>30</v>
      </c>
      <c r="H2245" t="s">
        <v>30</v>
      </c>
      <c r="I2245">
        <v>1</v>
      </c>
      <c r="J2245" t="s">
        <v>30</v>
      </c>
    </row>
    <row r="2246" spans="1:10" x14ac:dyDescent="0.25">
      <c r="A2246" t="s">
        <v>5935</v>
      </c>
      <c r="B2246">
        <v>24.75</v>
      </c>
      <c r="C2246" t="str">
        <f t="shared" si="70"/>
        <v>Health Weight</v>
      </c>
      <c r="D2246">
        <v>4.83</v>
      </c>
      <c r="E2246" t="str">
        <f t="shared" si="71"/>
        <v>Normal</v>
      </c>
      <c r="F2246" t="s">
        <v>30</v>
      </c>
      <c r="G2246" t="s">
        <v>30</v>
      </c>
      <c r="H2246" t="s">
        <v>30</v>
      </c>
      <c r="I2246">
        <v>0</v>
      </c>
      <c r="J2246" t="s">
        <v>30</v>
      </c>
    </row>
    <row r="2247" spans="1:10" x14ac:dyDescent="0.25">
      <c r="A2247" t="s">
        <v>5936</v>
      </c>
      <c r="B2247">
        <v>20.88</v>
      </c>
      <c r="C2247" t="str">
        <f t="shared" si="70"/>
        <v>Health Weight</v>
      </c>
      <c r="D2247">
        <v>7.4</v>
      </c>
      <c r="E2247" t="str">
        <f t="shared" si="71"/>
        <v>Diabetes</v>
      </c>
      <c r="F2247" t="s">
        <v>30</v>
      </c>
      <c r="G2247" t="s">
        <v>30</v>
      </c>
      <c r="H2247" t="s">
        <v>30</v>
      </c>
      <c r="I2247">
        <v>0</v>
      </c>
      <c r="J2247" t="s">
        <v>30</v>
      </c>
    </row>
    <row r="2248" spans="1:10" x14ac:dyDescent="0.25">
      <c r="A2248" t="s">
        <v>5937</v>
      </c>
      <c r="B2248">
        <v>20.43</v>
      </c>
      <c r="C2248" t="str">
        <f t="shared" si="70"/>
        <v>Health Weight</v>
      </c>
      <c r="D2248">
        <v>4.54</v>
      </c>
      <c r="E2248" t="str">
        <f t="shared" si="71"/>
        <v>Normal</v>
      </c>
      <c r="F2248" t="s">
        <v>30</v>
      </c>
      <c r="G2248" t="s">
        <v>30</v>
      </c>
      <c r="H2248" t="s">
        <v>30</v>
      </c>
      <c r="I2248">
        <v>0</v>
      </c>
      <c r="J2248" t="s">
        <v>30</v>
      </c>
    </row>
    <row r="2249" spans="1:10" x14ac:dyDescent="0.25">
      <c r="A2249" t="s">
        <v>5939</v>
      </c>
      <c r="B2249">
        <v>15.18</v>
      </c>
      <c r="C2249" t="str">
        <f t="shared" si="70"/>
        <v>Under Weight</v>
      </c>
      <c r="D2249">
        <v>11.11</v>
      </c>
      <c r="E2249" t="str">
        <f t="shared" si="71"/>
        <v>Diabetes</v>
      </c>
      <c r="F2249" t="s">
        <v>30</v>
      </c>
      <c r="G2249" t="s">
        <v>30</v>
      </c>
      <c r="H2249" t="s">
        <v>30</v>
      </c>
      <c r="I2249">
        <v>0</v>
      </c>
      <c r="J2249" t="s">
        <v>30</v>
      </c>
    </row>
    <row r="2250" spans="1:10" x14ac:dyDescent="0.25">
      <c r="A2250" t="s">
        <v>5940</v>
      </c>
      <c r="B2250">
        <v>15.12</v>
      </c>
      <c r="C2250" t="str">
        <f t="shared" si="70"/>
        <v>Under Weight</v>
      </c>
      <c r="D2250">
        <v>4.03</v>
      </c>
      <c r="E2250" t="str">
        <f t="shared" si="71"/>
        <v>Normal</v>
      </c>
      <c r="F2250" t="s">
        <v>31</v>
      </c>
      <c r="G2250" t="s">
        <v>30</v>
      </c>
      <c r="H2250" t="s">
        <v>30</v>
      </c>
      <c r="I2250">
        <v>0</v>
      </c>
      <c r="J2250" t="s">
        <v>30</v>
      </c>
    </row>
    <row r="2251" spans="1:10" x14ac:dyDescent="0.25">
      <c r="A2251" t="s">
        <v>5941</v>
      </c>
      <c r="B2251">
        <v>23.88</v>
      </c>
      <c r="C2251" t="str">
        <f t="shared" si="70"/>
        <v>Health Weight</v>
      </c>
      <c r="D2251">
        <v>4.51</v>
      </c>
      <c r="E2251" t="str">
        <f t="shared" si="71"/>
        <v>Normal</v>
      </c>
      <c r="F2251" t="s">
        <v>30</v>
      </c>
      <c r="G2251" t="s">
        <v>30</v>
      </c>
      <c r="H2251" t="s">
        <v>30</v>
      </c>
      <c r="I2251">
        <v>1</v>
      </c>
      <c r="J2251" t="s">
        <v>30</v>
      </c>
    </row>
    <row r="2252" spans="1:10" x14ac:dyDescent="0.25">
      <c r="A2252" t="s">
        <v>5942</v>
      </c>
      <c r="B2252">
        <v>16.13</v>
      </c>
      <c r="C2252" t="str">
        <f t="shared" si="70"/>
        <v>Under Weight</v>
      </c>
      <c r="D2252">
        <v>5.56</v>
      </c>
      <c r="E2252" t="str">
        <f t="shared" si="71"/>
        <v>Normal</v>
      </c>
      <c r="F2252" t="s">
        <v>30</v>
      </c>
      <c r="G2252" t="s">
        <v>31</v>
      </c>
      <c r="H2252" t="s">
        <v>30</v>
      </c>
      <c r="I2252">
        <v>1</v>
      </c>
      <c r="J2252" t="s">
        <v>30</v>
      </c>
    </row>
    <row r="2253" spans="1:10" x14ac:dyDescent="0.25">
      <c r="A2253" t="s">
        <v>5943</v>
      </c>
      <c r="B2253">
        <v>24.09</v>
      </c>
      <c r="C2253" t="str">
        <f t="shared" si="70"/>
        <v>Health Weight</v>
      </c>
      <c r="D2253">
        <v>4.0999999999999996</v>
      </c>
      <c r="E2253" t="str">
        <f t="shared" si="71"/>
        <v>Normal</v>
      </c>
      <c r="F2253" t="s">
        <v>30</v>
      </c>
      <c r="G2253" t="s">
        <v>31</v>
      </c>
      <c r="H2253" t="s">
        <v>30</v>
      </c>
      <c r="I2253">
        <v>1</v>
      </c>
      <c r="J2253" t="s">
        <v>30</v>
      </c>
    </row>
    <row r="2254" spans="1:10" x14ac:dyDescent="0.25">
      <c r="A2254" t="s">
        <v>5944</v>
      </c>
      <c r="B2254">
        <v>19.43</v>
      </c>
      <c r="C2254" t="str">
        <f t="shared" si="70"/>
        <v>Health Weight</v>
      </c>
      <c r="D2254">
        <v>5.85</v>
      </c>
      <c r="E2254" t="str">
        <f t="shared" si="71"/>
        <v>Prediabetes</v>
      </c>
      <c r="F2254" t="s">
        <v>30</v>
      </c>
      <c r="G2254" t="s">
        <v>31</v>
      </c>
      <c r="H2254" t="s">
        <v>30</v>
      </c>
      <c r="I2254">
        <v>1</v>
      </c>
      <c r="J2254" t="s">
        <v>30</v>
      </c>
    </row>
    <row r="2255" spans="1:10" x14ac:dyDescent="0.25">
      <c r="A2255" t="s">
        <v>5945</v>
      </c>
      <c r="B2255">
        <v>15.22</v>
      </c>
      <c r="C2255" t="str">
        <f t="shared" si="70"/>
        <v>Under Weight</v>
      </c>
      <c r="D2255">
        <v>4.92</v>
      </c>
      <c r="E2255" t="str">
        <f t="shared" si="71"/>
        <v>Normal</v>
      </c>
      <c r="F2255" t="s">
        <v>31</v>
      </c>
      <c r="G2255" t="s">
        <v>30</v>
      </c>
      <c r="H2255" t="s">
        <v>31</v>
      </c>
      <c r="I2255">
        <v>1</v>
      </c>
      <c r="J2255" t="s">
        <v>30</v>
      </c>
    </row>
    <row r="2256" spans="1:10" x14ac:dyDescent="0.25">
      <c r="A2256" t="s">
        <v>5946</v>
      </c>
      <c r="B2256">
        <v>20.72</v>
      </c>
      <c r="C2256" t="str">
        <f t="shared" si="70"/>
        <v>Health Weight</v>
      </c>
      <c r="D2256">
        <v>9.4600000000000009</v>
      </c>
      <c r="E2256" t="str">
        <f t="shared" si="71"/>
        <v>Diabetes</v>
      </c>
      <c r="F2256" t="s">
        <v>30</v>
      </c>
      <c r="G2256" t="s">
        <v>30</v>
      </c>
      <c r="H2256" t="s">
        <v>30</v>
      </c>
      <c r="I2256">
        <v>0</v>
      </c>
      <c r="J2256" t="s">
        <v>30</v>
      </c>
    </row>
    <row r="2257" spans="1:10" x14ac:dyDescent="0.25">
      <c r="A2257" t="s">
        <v>5947</v>
      </c>
      <c r="B2257">
        <v>35.4</v>
      </c>
      <c r="C2257" t="str">
        <f t="shared" si="70"/>
        <v>Obesity</v>
      </c>
      <c r="D2257">
        <v>5.94</v>
      </c>
      <c r="E2257" t="str">
        <f t="shared" si="71"/>
        <v>Prediabetes</v>
      </c>
      <c r="F2257" t="s">
        <v>30</v>
      </c>
      <c r="G2257" t="s">
        <v>30</v>
      </c>
      <c r="H2257" t="s">
        <v>31</v>
      </c>
      <c r="I2257">
        <v>1</v>
      </c>
      <c r="J2257" t="s">
        <v>30</v>
      </c>
    </row>
    <row r="2258" spans="1:10" x14ac:dyDescent="0.25">
      <c r="A2258" t="s">
        <v>5948</v>
      </c>
      <c r="B2258">
        <v>34.4</v>
      </c>
      <c r="C2258" t="str">
        <f t="shared" si="70"/>
        <v>Obesity</v>
      </c>
      <c r="D2258">
        <v>5.7</v>
      </c>
      <c r="E2258" t="str">
        <f t="shared" si="71"/>
        <v>Prediabetes</v>
      </c>
      <c r="F2258" t="s">
        <v>30</v>
      </c>
      <c r="G2258" t="s">
        <v>30</v>
      </c>
      <c r="H2258" t="s">
        <v>31</v>
      </c>
      <c r="I2258">
        <v>1</v>
      </c>
      <c r="J2258" t="s">
        <v>30</v>
      </c>
    </row>
    <row r="2259" spans="1:10" x14ac:dyDescent="0.25">
      <c r="A2259" t="s">
        <v>5949</v>
      </c>
      <c r="B2259">
        <v>34.1</v>
      </c>
      <c r="C2259" t="str">
        <f t="shared" si="70"/>
        <v>Obesity</v>
      </c>
      <c r="D2259">
        <v>4.13</v>
      </c>
      <c r="E2259" t="str">
        <f t="shared" si="71"/>
        <v>Normal</v>
      </c>
      <c r="F2259" t="s">
        <v>30</v>
      </c>
      <c r="G2259" t="s">
        <v>30</v>
      </c>
      <c r="H2259" t="s">
        <v>31</v>
      </c>
      <c r="I2259">
        <v>1</v>
      </c>
      <c r="J2259" t="s">
        <v>30</v>
      </c>
    </row>
    <row r="2260" spans="1:10" x14ac:dyDescent="0.25">
      <c r="A2260" t="s">
        <v>5950</v>
      </c>
      <c r="B2260">
        <v>30.4</v>
      </c>
      <c r="C2260" t="str">
        <f t="shared" si="70"/>
        <v>Obesity</v>
      </c>
      <c r="D2260">
        <v>4.7699999999999996</v>
      </c>
      <c r="E2260" t="str">
        <f t="shared" si="71"/>
        <v>Normal</v>
      </c>
      <c r="F2260" t="s">
        <v>30</v>
      </c>
      <c r="G2260" t="s">
        <v>30</v>
      </c>
      <c r="H2260" t="s">
        <v>31</v>
      </c>
      <c r="I2260">
        <v>1</v>
      </c>
      <c r="J2260" t="s">
        <v>30</v>
      </c>
    </row>
    <row r="2261" spans="1:10" x14ac:dyDescent="0.25">
      <c r="A2261" t="s">
        <v>5951</v>
      </c>
      <c r="B2261">
        <v>28.7</v>
      </c>
      <c r="C2261" t="str">
        <f t="shared" si="70"/>
        <v>Over Weight</v>
      </c>
      <c r="D2261">
        <v>4.99</v>
      </c>
      <c r="E2261" t="str">
        <f t="shared" si="71"/>
        <v>Normal</v>
      </c>
      <c r="F2261" t="s">
        <v>30</v>
      </c>
      <c r="G2261" t="s">
        <v>30</v>
      </c>
      <c r="H2261" t="s">
        <v>31</v>
      </c>
      <c r="I2261">
        <v>1</v>
      </c>
      <c r="J2261" t="s">
        <v>30</v>
      </c>
    </row>
    <row r="2262" spans="1:10" x14ac:dyDescent="0.25">
      <c r="A2262" t="s">
        <v>5952</v>
      </c>
      <c r="B2262">
        <v>17.440000000000001</v>
      </c>
      <c r="C2262" t="str">
        <f t="shared" si="70"/>
        <v>Under Weight</v>
      </c>
      <c r="D2262">
        <v>4.42</v>
      </c>
      <c r="E2262" t="str">
        <f t="shared" si="71"/>
        <v>Normal</v>
      </c>
      <c r="F2262" t="s">
        <v>31</v>
      </c>
      <c r="G2262" t="s">
        <v>30</v>
      </c>
      <c r="H2262" t="s">
        <v>31</v>
      </c>
      <c r="I2262">
        <v>1</v>
      </c>
      <c r="J2262" t="s">
        <v>30</v>
      </c>
    </row>
    <row r="2263" spans="1:10" x14ac:dyDescent="0.25">
      <c r="A2263" t="s">
        <v>5953</v>
      </c>
      <c r="B2263">
        <v>27.6</v>
      </c>
      <c r="C2263" t="str">
        <f t="shared" si="70"/>
        <v>Over Weight</v>
      </c>
      <c r="D2263">
        <v>4.01</v>
      </c>
      <c r="E2263" t="str">
        <f t="shared" si="71"/>
        <v>Normal</v>
      </c>
      <c r="F2263" t="s">
        <v>30</v>
      </c>
      <c r="G2263" t="s">
        <v>30</v>
      </c>
      <c r="H2263" t="s">
        <v>31</v>
      </c>
      <c r="I2263">
        <v>1</v>
      </c>
      <c r="J2263" t="s">
        <v>30</v>
      </c>
    </row>
    <row r="2264" spans="1:10" x14ac:dyDescent="0.25">
      <c r="A2264" t="s">
        <v>5954</v>
      </c>
      <c r="B2264">
        <v>20.7</v>
      </c>
      <c r="C2264" t="str">
        <f t="shared" si="70"/>
        <v>Health Weight</v>
      </c>
      <c r="D2264">
        <v>4.49</v>
      </c>
      <c r="E2264" t="str">
        <f t="shared" si="71"/>
        <v>Normal</v>
      </c>
      <c r="F2264" t="s">
        <v>30</v>
      </c>
      <c r="G2264" t="s">
        <v>30</v>
      </c>
      <c r="H2264" t="s">
        <v>31</v>
      </c>
      <c r="I2264">
        <v>1</v>
      </c>
      <c r="J2264" t="s">
        <v>30</v>
      </c>
    </row>
    <row r="2265" spans="1:10" x14ac:dyDescent="0.25">
      <c r="A2265" t="s">
        <v>5955</v>
      </c>
      <c r="B2265">
        <v>20.3</v>
      </c>
      <c r="C2265" t="str">
        <f t="shared" si="70"/>
        <v>Health Weight</v>
      </c>
      <c r="D2265">
        <v>6.37</v>
      </c>
      <c r="E2265" t="str">
        <f t="shared" si="71"/>
        <v>Prediabetes</v>
      </c>
      <c r="F2265" t="s">
        <v>30</v>
      </c>
      <c r="G2265" t="s">
        <v>30</v>
      </c>
      <c r="H2265" t="s">
        <v>31</v>
      </c>
      <c r="I2265">
        <v>1</v>
      </c>
      <c r="J2265" t="s">
        <v>30</v>
      </c>
    </row>
    <row r="2266" spans="1:10" x14ac:dyDescent="0.25">
      <c r="A2266" t="s">
        <v>5957</v>
      </c>
      <c r="B2266">
        <v>19.8</v>
      </c>
      <c r="C2266" t="str">
        <f t="shared" si="70"/>
        <v>Health Weight</v>
      </c>
      <c r="D2266">
        <v>5.12</v>
      </c>
      <c r="E2266" t="str">
        <f t="shared" si="71"/>
        <v>Normal</v>
      </c>
      <c r="F2266" t="s">
        <v>30</v>
      </c>
      <c r="G2266" t="s">
        <v>30</v>
      </c>
      <c r="H2266" t="s">
        <v>31</v>
      </c>
      <c r="I2266">
        <v>1</v>
      </c>
      <c r="J2266" t="s">
        <v>30</v>
      </c>
    </row>
    <row r="2267" spans="1:10" x14ac:dyDescent="0.25">
      <c r="A2267" t="s">
        <v>5958</v>
      </c>
      <c r="B2267">
        <v>21.87</v>
      </c>
      <c r="C2267" t="str">
        <f t="shared" si="70"/>
        <v>Health Weight</v>
      </c>
      <c r="D2267">
        <v>8.59</v>
      </c>
      <c r="E2267" t="str">
        <f t="shared" si="71"/>
        <v>Diabetes</v>
      </c>
      <c r="F2267" t="s">
        <v>30</v>
      </c>
      <c r="G2267" t="s">
        <v>30</v>
      </c>
      <c r="H2267" t="s">
        <v>30</v>
      </c>
      <c r="I2267">
        <v>0</v>
      </c>
      <c r="J2267" t="s">
        <v>30</v>
      </c>
    </row>
    <row r="2268" spans="1:10" x14ac:dyDescent="0.25">
      <c r="A2268" t="s">
        <v>5959</v>
      </c>
      <c r="B2268">
        <v>16.600000000000001</v>
      </c>
      <c r="C2268" t="str">
        <f t="shared" si="70"/>
        <v>Under Weight</v>
      </c>
      <c r="D2268">
        <v>5.87</v>
      </c>
      <c r="E2268" t="str">
        <f t="shared" si="71"/>
        <v>Prediabetes</v>
      </c>
      <c r="F2268" t="s">
        <v>30</v>
      </c>
      <c r="G2268" t="s">
        <v>30</v>
      </c>
      <c r="H2268" t="s">
        <v>30</v>
      </c>
      <c r="I2268">
        <v>1</v>
      </c>
      <c r="J2268" t="s">
        <v>30</v>
      </c>
    </row>
    <row r="2269" spans="1:10" x14ac:dyDescent="0.25">
      <c r="A2269" t="s">
        <v>5960</v>
      </c>
      <c r="B2269">
        <v>21.98</v>
      </c>
      <c r="C2269" t="str">
        <f t="shared" si="70"/>
        <v>Health Weight</v>
      </c>
      <c r="D2269">
        <v>7.03</v>
      </c>
      <c r="E2269" t="str">
        <f t="shared" si="71"/>
        <v>Diabetes</v>
      </c>
      <c r="F2269" t="s">
        <v>30</v>
      </c>
      <c r="G2269" t="s">
        <v>30</v>
      </c>
      <c r="H2269" t="s">
        <v>30</v>
      </c>
      <c r="I2269">
        <v>0</v>
      </c>
      <c r="J2269" t="s">
        <v>30</v>
      </c>
    </row>
    <row r="2270" spans="1:10" x14ac:dyDescent="0.25">
      <c r="A2270" t="s">
        <v>5961</v>
      </c>
      <c r="B2270">
        <v>19.7</v>
      </c>
      <c r="C2270" t="str">
        <f t="shared" si="70"/>
        <v>Health Weight</v>
      </c>
      <c r="D2270">
        <v>5.51</v>
      </c>
      <c r="E2270" t="str">
        <f t="shared" si="71"/>
        <v>Normal</v>
      </c>
      <c r="F2270" t="s">
        <v>30</v>
      </c>
      <c r="G2270" t="s">
        <v>30</v>
      </c>
      <c r="H2270" t="s">
        <v>30</v>
      </c>
      <c r="I2270">
        <v>1</v>
      </c>
      <c r="J2270" t="s">
        <v>30</v>
      </c>
    </row>
    <row r="2271" spans="1:10" x14ac:dyDescent="0.25">
      <c r="A2271" t="s">
        <v>5962</v>
      </c>
      <c r="B2271">
        <v>19.21</v>
      </c>
      <c r="C2271" t="str">
        <f t="shared" si="70"/>
        <v>Health Weight</v>
      </c>
      <c r="D2271">
        <v>4.76</v>
      </c>
      <c r="E2271" t="str">
        <f t="shared" si="71"/>
        <v>Normal</v>
      </c>
      <c r="F2271" t="s">
        <v>30</v>
      </c>
      <c r="G2271" t="s">
        <v>31</v>
      </c>
      <c r="H2271" t="s">
        <v>30</v>
      </c>
      <c r="I2271">
        <v>1</v>
      </c>
      <c r="J2271" t="s">
        <v>30</v>
      </c>
    </row>
    <row r="2272" spans="1:10" x14ac:dyDescent="0.25">
      <c r="A2272" t="s">
        <v>5963</v>
      </c>
      <c r="B2272">
        <v>19.3</v>
      </c>
      <c r="C2272" t="str">
        <f t="shared" si="70"/>
        <v>Health Weight</v>
      </c>
      <c r="D2272">
        <v>4.7</v>
      </c>
      <c r="E2272" t="str">
        <f t="shared" si="71"/>
        <v>Normal</v>
      </c>
      <c r="F2272" t="s">
        <v>30</v>
      </c>
      <c r="G2272" t="s">
        <v>31</v>
      </c>
      <c r="H2272" t="s">
        <v>30</v>
      </c>
      <c r="I2272">
        <v>1</v>
      </c>
      <c r="J2272" t="s">
        <v>30</v>
      </c>
    </row>
    <row r="2273" spans="1:10" x14ac:dyDescent="0.25">
      <c r="A2273" t="s">
        <v>5964</v>
      </c>
      <c r="B2273">
        <v>16.22</v>
      </c>
      <c r="C2273" t="str">
        <f t="shared" si="70"/>
        <v>Under Weight</v>
      </c>
      <c r="D2273">
        <v>6.21</v>
      </c>
      <c r="E2273" t="str">
        <f t="shared" si="71"/>
        <v>Prediabetes</v>
      </c>
      <c r="F2273" t="s">
        <v>31</v>
      </c>
      <c r="G2273" t="s">
        <v>30</v>
      </c>
      <c r="H2273" t="s">
        <v>30</v>
      </c>
      <c r="I2273">
        <v>0</v>
      </c>
      <c r="J2273" t="s">
        <v>30</v>
      </c>
    </row>
    <row r="2274" spans="1:10" x14ac:dyDescent="0.25">
      <c r="A2274" t="s">
        <v>5965</v>
      </c>
      <c r="B2274">
        <v>17.12</v>
      </c>
      <c r="C2274" t="str">
        <f t="shared" si="70"/>
        <v>Under Weight</v>
      </c>
      <c r="D2274">
        <v>4.5199999999999996</v>
      </c>
      <c r="E2274" t="str">
        <f t="shared" si="71"/>
        <v>Normal</v>
      </c>
      <c r="F2274" t="s">
        <v>30</v>
      </c>
      <c r="G2274" t="s">
        <v>31</v>
      </c>
      <c r="H2274" t="s">
        <v>30</v>
      </c>
      <c r="I2274">
        <v>1</v>
      </c>
      <c r="J2274" t="s">
        <v>30</v>
      </c>
    </row>
    <row r="2275" spans="1:10" x14ac:dyDescent="0.25">
      <c r="A2275" t="s">
        <v>5966</v>
      </c>
      <c r="B2275">
        <v>19.07</v>
      </c>
      <c r="C2275" t="str">
        <f t="shared" si="70"/>
        <v>Health Weight</v>
      </c>
      <c r="D2275">
        <v>5.45</v>
      </c>
      <c r="E2275" t="str">
        <f t="shared" si="71"/>
        <v>Normal</v>
      </c>
      <c r="F2275" t="s">
        <v>30</v>
      </c>
      <c r="G2275" t="s">
        <v>30</v>
      </c>
      <c r="H2275" t="s">
        <v>30</v>
      </c>
      <c r="I2275">
        <v>1</v>
      </c>
      <c r="J2275" t="s">
        <v>30</v>
      </c>
    </row>
    <row r="2276" spans="1:10" x14ac:dyDescent="0.25">
      <c r="A2276" t="s">
        <v>5967</v>
      </c>
      <c r="B2276">
        <v>15.56</v>
      </c>
      <c r="C2276" t="str">
        <f t="shared" si="70"/>
        <v>Under Weight</v>
      </c>
      <c r="D2276">
        <v>4.42</v>
      </c>
      <c r="E2276" t="str">
        <f t="shared" si="71"/>
        <v>Normal</v>
      </c>
      <c r="F2276" t="s">
        <v>30</v>
      </c>
      <c r="G2276" t="s">
        <v>30</v>
      </c>
      <c r="H2276" t="s">
        <v>30</v>
      </c>
      <c r="I2276">
        <v>0</v>
      </c>
      <c r="J2276" t="s">
        <v>30</v>
      </c>
    </row>
    <row r="2277" spans="1:10" x14ac:dyDescent="0.25">
      <c r="A2277" t="s">
        <v>5968</v>
      </c>
      <c r="B2277">
        <v>22.76</v>
      </c>
      <c r="C2277" t="str">
        <f t="shared" si="70"/>
        <v>Health Weight</v>
      </c>
      <c r="D2277">
        <v>9.44</v>
      </c>
      <c r="E2277" t="str">
        <f t="shared" si="71"/>
        <v>Diabetes</v>
      </c>
      <c r="F2277" t="s">
        <v>30</v>
      </c>
      <c r="G2277" t="s">
        <v>30</v>
      </c>
      <c r="H2277" t="s">
        <v>30</v>
      </c>
      <c r="I2277">
        <v>0</v>
      </c>
      <c r="J2277" t="s">
        <v>30</v>
      </c>
    </row>
    <row r="2278" spans="1:10" x14ac:dyDescent="0.25">
      <c r="A2278" t="s">
        <v>5969</v>
      </c>
      <c r="B2278">
        <v>22.79</v>
      </c>
      <c r="C2278" t="str">
        <f t="shared" si="70"/>
        <v>Health Weight</v>
      </c>
      <c r="D2278">
        <v>6.15</v>
      </c>
      <c r="E2278" t="str">
        <f t="shared" si="71"/>
        <v>Prediabetes</v>
      </c>
      <c r="F2278" t="s">
        <v>31</v>
      </c>
      <c r="G2278" t="s">
        <v>30</v>
      </c>
      <c r="H2278" t="s">
        <v>31</v>
      </c>
      <c r="I2278">
        <v>1</v>
      </c>
      <c r="J2278" t="s">
        <v>30</v>
      </c>
    </row>
    <row r="2279" spans="1:10" x14ac:dyDescent="0.25">
      <c r="A2279" t="s">
        <v>5970</v>
      </c>
      <c r="B2279">
        <v>17.41</v>
      </c>
      <c r="C2279" t="str">
        <f t="shared" si="70"/>
        <v>Under Weight</v>
      </c>
      <c r="D2279">
        <v>5.13</v>
      </c>
      <c r="E2279" t="str">
        <f t="shared" si="71"/>
        <v>Normal</v>
      </c>
      <c r="F2279" t="s">
        <v>31</v>
      </c>
      <c r="G2279" t="s">
        <v>30</v>
      </c>
      <c r="H2279" t="s">
        <v>30</v>
      </c>
      <c r="I2279">
        <v>0</v>
      </c>
      <c r="J2279" t="s">
        <v>30</v>
      </c>
    </row>
    <row r="2280" spans="1:10" x14ac:dyDescent="0.25">
      <c r="A2280" t="s">
        <v>5971</v>
      </c>
      <c r="B2280">
        <v>19.32</v>
      </c>
      <c r="C2280" t="str">
        <f t="shared" si="70"/>
        <v>Health Weight</v>
      </c>
      <c r="D2280">
        <v>4.96</v>
      </c>
      <c r="E2280" t="str">
        <f t="shared" si="71"/>
        <v>Normal</v>
      </c>
      <c r="F2280" t="s">
        <v>31</v>
      </c>
      <c r="G2280" t="s">
        <v>30</v>
      </c>
      <c r="H2280" t="s">
        <v>30</v>
      </c>
      <c r="I2280">
        <v>0</v>
      </c>
      <c r="J2280" t="s">
        <v>30</v>
      </c>
    </row>
    <row r="2281" spans="1:10" x14ac:dyDescent="0.25">
      <c r="A2281" t="s">
        <v>5972</v>
      </c>
      <c r="B2281">
        <v>18.25</v>
      </c>
      <c r="C2281" t="str">
        <f t="shared" si="70"/>
        <v>Under Weight</v>
      </c>
      <c r="D2281">
        <v>10.95</v>
      </c>
      <c r="E2281" t="str">
        <f t="shared" si="71"/>
        <v>Diabetes</v>
      </c>
      <c r="F2281" t="s">
        <v>30</v>
      </c>
      <c r="G2281" t="s">
        <v>30</v>
      </c>
      <c r="H2281" t="s">
        <v>30</v>
      </c>
      <c r="I2281">
        <v>0</v>
      </c>
      <c r="J2281" t="s">
        <v>30</v>
      </c>
    </row>
    <row r="2282" spans="1:10" x14ac:dyDescent="0.25">
      <c r="A2282" t="s">
        <v>5973</v>
      </c>
      <c r="B2282">
        <v>53.13</v>
      </c>
      <c r="C2282" t="str">
        <f t="shared" si="70"/>
        <v>Obesity</v>
      </c>
      <c r="D2282">
        <v>4.4400000000000004</v>
      </c>
      <c r="E2282" t="str">
        <f t="shared" si="71"/>
        <v>Normal</v>
      </c>
      <c r="F2282" t="s">
        <v>30</v>
      </c>
      <c r="G2282" t="s">
        <v>31</v>
      </c>
      <c r="H2282" t="s">
        <v>30</v>
      </c>
      <c r="I2282">
        <v>1</v>
      </c>
      <c r="J2282" t="s">
        <v>30</v>
      </c>
    </row>
    <row r="2283" spans="1:10" x14ac:dyDescent="0.25">
      <c r="A2283" t="s">
        <v>5974</v>
      </c>
      <c r="B2283">
        <v>20.46</v>
      </c>
      <c r="C2283" t="str">
        <f t="shared" si="70"/>
        <v>Health Weight</v>
      </c>
      <c r="D2283">
        <v>4.0199999999999996</v>
      </c>
      <c r="E2283" t="str">
        <f t="shared" si="71"/>
        <v>Normal</v>
      </c>
      <c r="F2283" t="s">
        <v>30</v>
      </c>
      <c r="G2283" t="s">
        <v>30</v>
      </c>
      <c r="H2283" t="s">
        <v>30</v>
      </c>
      <c r="I2283">
        <v>0</v>
      </c>
      <c r="J2283" t="s">
        <v>30</v>
      </c>
    </row>
    <row r="2284" spans="1:10" x14ac:dyDescent="0.25">
      <c r="A2284" t="s">
        <v>5975</v>
      </c>
      <c r="B2284">
        <v>43.01</v>
      </c>
      <c r="C2284" t="str">
        <f t="shared" si="70"/>
        <v>Obesity</v>
      </c>
      <c r="D2284">
        <v>5.44</v>
      </c>
      <c r="E2284" t="str">
        <f t="shared" si="71"/>
        <v>Normal</v>
      </c>
      <c r="F2284" t="s">
        <v>30</v>
      </c>
      <c r="G2284" t="s">
        <v>31</v>
      </c>
      <c r="H2284" t="s">
        <v>30</v>
      </c>
      <c r="I2284">
        <v>1</v>
      </c>
      <c r="J2284" t="s">
        <v>30</v>
      </c>
    </row>
    <row r="2285" spans="1:10" x14ac:dyDescent="0.25">
      <c r="A2285" t="s">
        <v>5976</v>
      </c>
      <c r="B2285">
        <v>15.01</v>
      </c>
      <c r="C2285" t="str">
        <f t="shared" si="70"/>
        <v>Under Weight</v>
      </c>
      <c r="D2285">
        <v>4.1500000000000004</v>
      </c>
      <c r="E2285" t="str">
        <f t="shared" si="71"/>
        <v>Normal</v>
      </c>
      <c r="F2285" t="s">
        <v>30</v>
      </c>
      <c r="G2285" t="s">
        <v>30</v>
      </c>
      <c r="H2285" t="s">
        <v>31</v>
      </c>
      <c r="I2285">
        <v>1</v>
      </c>
      <c r="J2285" t="s">
        <v>30</v>
      </c>
    </row>
    <row r="2286" spans="1:10" x14ac:dyDescent="0.25">
      <c r="A2286" t="s">
        <v>5977</v>
      </c>
      <c r="B2286">
        <v>41.14</v>
      </c>
      <c r="C2286" t="str">
        <f t="shared" si="70"/>
        <v>Obesity</v>
      </c>
      <c r="D2286">
        <v>6.02</v>
      </c>
      <c r="E2286" t="str">
        <f t="shared" si="71"/>
        <v>Prediabetes</v>
      </c>
      <c r="F2286" t="s">
        <v>30</v>
      </c>
      <c r="G2286" t="s">
        <v>31</v>
      </c>
      <c r="H2286" t="s">
        <v>30</v>
      </c>
      <c r="I2286">
        <v>1</v>
      </c>
      <c r="J2286" t="s">
        <v>30</v>
      </c>
    </row>
    <row r="2287" spans="1:10" x14ac:dyDescent="0.25">
      <c r="A2287" t="s">
        <v>5978</v>
      </c>
      <c r="B2287">
        <v>16.55</v>
      </c>
      <c r="C2287" t="str">
        <f t="shared" si="70"/>
        <v>Under Weight</v>
      </c>
      <c r="D2287">
        <v>7.73</v>
      </c>
      <c r="E2287" t="str">
        <f t="shared" si="71"/>
        <v>Diabetes</v>
      </c>
      <c r="F2287" t="s">
        <v>30</v>
      </c>
      <c r="G2287" t="s">
        <v>30</v>
      </c>
      <c r="H2287" t="s">
        <v>30</v>
      </c>
      <c r="I2287">
        <v>0</v>
      </c>
      <c r="J2287" t="s">
        <v>30</v>
      </c>
    </row>
    <row r="2288" spans="1:10" x14ac:dyDescent="0.25">
      <c r="A2288" t="s">
        <v>5979</v>
      </c>
      <c r="B2288">
        <v>37.29</v>
      </c>
      <c r="C2288" t="str">
        <f t="shared" si="70"/>
        <v>Obesity</v>
      </c>
      <c r="D2288">
        <v>5.03</v>
      </c>
      <c r="E2288" t="str">
        <f t="shared" si="71"/>
        <v>Normal</v>
      </c>
      <c r="F2288" t="s">
        <v>30</v>
      </c>
      <c r="G2288" t="s">
        <v>31</v>
      </c>
      <c r="H2288" t="s">
        <v>30</v>
      </c>
      <c r="I2288">
        <v>1</v>
      </c>
      <c r="J2288" t="s">
        <v>30</v>
      </c>
    </row>
    <row r="2289" spans="1:10" x14ac:dyDescent="0.25">
      <c r="A2289" t="s">
        <v>5980</v>
      </c>
      <c r="B2289">
        <v>16.739999999999998</v>
      </c>
      <c r="C2289" t="str">
        <f t="shared" si="70"/>
        <v>Under Weight</v>
      </c>
      <c r="D2289">
        <v>4.08</v>
      </c>
      <c r="E2289" t="str">
        <f t="shared" si="71"/>
        <v>Normal</v>
      </c>
      <c r="F2289" t="s">
        <v>31</v>
      </c>
      <c r="G2289" t="s">
        <v>30</v>
      </c>
      <c r="H2289" t="s">
        <v>30</v>
      </c>
      <c r="I2289">
        <v>0</v>
      </c>
      <c r="J2289" t="s">
        <v>30</v>
      </c>
    </row>
    <row r="2290" spans="1:10" x14ac:dyDescent="0.25">
      <c r="A2290" t="s">
        <v>5981</v>
      </c>
      <c r="B2290">
        <v>34.43</v>
      </c>
      <c r="C2290" t="str">
        <f t="shared" si="70"/>
        <v>Obesity</v>
      </c>
      <c r="D2290">
        <v>4.2699999999999996</v>
      </c>
      <c r="E2290" t="str">
        <f t="shared" si="71"/>
        <v>Normal</v>
      </c>
      <c r="F2290" t="s">
        <v>30</v>
      </c>
      <c r="G2290" t="s">
        <v>31</v>
      </c>
      <c r="H2290" t="s">
        <v>30</v>
      </c>
      <c r="I2290">
        <v>1</v>
      </c>
      <c r="J2290" t="s">
        <v>30</v>
      </c>
    </row>
    <row r="2291" spans="1:10" x14ac:dyDescent="0.25">
      <c r="A2291" t="s">
        <v>5982</v>
      </c>
      <c r="B2291">
        <v>34.1</v>
      </c>
      <c r="C2291" t="str">
        <f t="shared" si="70"/>
        <v>Obesity</v>
      </c>
      <c r="D2291">
        <v>4.07</v>
      </c>
      <c r="E2291" t="str">
        <f t="shared" si="71"/>
        <v>Normal</v>
      </c>
      <c r="F2291" t="s">
        <v>30</v>
      </c>
      <c r="G2291" t="s">
        <v>31</v>
      </c>
      <c r="H2291" t="s">
        <v>30</v>
      </c>
      <c r="I2291">
        <v>1</v>
      </c>
      <c r="J2291" t="s">
        <v>30</v>
      </c>
    </row>
    <row r="2292" spans="1:10" x14ac:dyDescent="0.25">
      <c r="A2292" t="s">
        <v>5983</v>
      </c>
      <c r="B2292">
        <v>19.3</v>
      </c>
      <c r="C2292" t="str">
        <f t="shared" si="70"/>
        <v>Health Weight</v>
      </c>
      <c r="D2292">
        <v>10.36</v>
      </c>
      <c r="E2292" t="str">
        <f t="shared" si="71"/>
        <v>Diabetes</v>
      </c>
      <c r="F2292" t="s">
        <v>30</v>
      </c>
      <c r="G2292" t="s">
        <v>30</v>
      </c>
      <c r="H2292" t="s">
        <v>30</v>
      </c>
      <c r="I2292">
        <v>0</v>
      </c>
      <c r="J2292" t="s">
        <v>30</v>
      </c>
    </row>
    <row r="2293" spans="1:10" x14ac:dyDescent="0.25">
      <c r="A2293" t="s">
        <v>5984</v>
      </c>
      <c r="B2293">
        <v>33.659999999999997</v>
      </c>
      <c r="C2293" t="str">
        <f t="shared" si="70"/>
        <v>Obesity</v>
      </c>
      <c r="D2293">
        <v>5.71</v>
      </c>
      <c r="E2293" t="str">
        <f t="shared" si="71"/>
        <v>Prediabetes</v>
      </c>
      <c r="F2293" t="s">
        <v>30</v>
      </c>
      <c r="G2293" t="s">
        <v>31</v>
      </c>
      <c r="H2293" t="s">
        <v>30</v>
      </c>
      <c r="I2293">
        <v>1</v>
      </c>
      <c r="J2293" t="s">
        <v>30</v>
      </c>
    </row>
    <row r="2294" spans="1:10" x14ac:dyDescent="0.25">
      <c r="A2294" t="s">
        <v>5985</v>
      </c>
      <c r="B2294">
        <v>33.33</v>
      </c>
      <c r="C2294" t="str">
        <f t="shared" si="70"/>
        <v>Obesity</v>
      </c>
      <c r="D2294">
        <v>6.08</v>
      </c>
      <c r="E2294" t="str">
        <f t="shared" si="71"/>
        <v>Prediabetes</v>
      </c>
      <c r="F2294" t="s">
        <v>30</v>
      </c>
      <c r="G2294" t="s">
        <v>31</v>
      </c>
      <c r="H2294" t="s">
        <v>30</v>
      </c>
      <c r="I2294">
        <v>1</v>
      </c>
      <c r="J2294" t="s">
        <v>30</v>
      </c>
    </row>
    <row r="2295" spans="1:10" x14ac:dyDescent="0.25">
      <c r="A2295" t="s">
        <v>5986</v>
      </c>
      <c r="B2295">
        <v>21.84</v>
      </c>
      <c r="C2295" t="str">
        <f t="shared" si="70"/>
        <v>Health Weight</v>
      </c>
      <c r="D2295">
        <v>5.71</v>
      </c>
      <c r="E2295" t="str">
        <f t="shared" si="71"/>
        <v>Prediabetes</v>
      </c>
      <c r="F2295" t="s">
        <v>30</v>
      </c>
      <c r="G2295" t="s">
        <v>31</v>
      </c>
      <c r="H2295" t="s">
        <v>30</v>
      </c>
      <c r="I2295">
        <v>1</v>
      </c>
      <c r="J2295" t="s">
        <v>30</v>
      </c>
    </row>
    <row r="2296" spans="1:10" x14ac:dyDescent="0.25">
      <c r="A2296" t="s">
        <v>5987</v>
      </c>
      <c r="B2296">
        <v>16.87</v>
      </c>
      <c r="C2296" t="str">
        <f t="shared" si="70"/>
        <v>Under Weight</v>
      </c>
      <c r="D2296">
        <v>9.1300000000000008</v>
      </c>
      <c r="E2296" t="str">
        <f t="shared" si="71"/>
        <v>Diabetes</v>
      </c>
      <c r="F2296" t="s">
        <v>30</v>
      </c>
      <c r="G2296" t="s">
        <v>30</v>
      </c>
      <c r="H2296" t="s">
        <v>30</v>
      </c>
      <c r="I2296">
        <v>0</v>
      </c>
      <c r="J2296" t="s">
        <v>30</v>
      </c>
    </row>
    <row r="2297" spans="1:10" x14ac:dyDescent="0.25">
      <c r="A2297" t="s">
        <v>5988</v>
      </c>
      <c r="B2297">
        <v>30.14</v>
      </c>
      <c r="C2297" t="str">
        <f t="shared" si="70"/>
        <v>Obesity</v>
      </c>
      <c r="D2297">
        <v>5.49</v>
      </c>
      <c r="E2297" t="str">
        <f t="shared" si="71"/>
        <v>Normal</v>
      </c>
      <c r="F2297" t="s">
        <v>30</v>
      </c>
      <c r="G2297" t="s">
        <v>31</v>
      </c>
      <c r="H2297" t="s">
        <v>30</v>
      </c>
      <c r="I2297">
        <v>1</v>
      </c>
      <c r="J2297" t="s">
        <v>30</v>
      </c>
    </row>
    <row r="2298" spans="1:10" x14ac:dyDescent="0.25">
      <c r="A2298" t="s">
        <v>5989</v>
      </c>
      <c r="B2298">
        <v>23.21</v>
      </c>
      <c r="C2298" t="str">
        <f t="shared" si="70"/>
        <v>Health Weight</v>
      </c>
      <c r="D2298">
        <v>4.37</v>
      </c>
      <c r="E2298" t="str">
        <f t="shared" si="71"/>
        <v>Normal</v>
      </c>
      <c r="F2298" t="s">
        <v>30</v>
      </c>
      <c r="G2298" t="s">
        <v>31</v>
      </c>
      <c r="H2298" t="s">
        <v>30</v>
      </c>
      <c r="I2298">
        <v>1</v>
      </c>
      <c r="J2298" t="s">
        <v>30</v>
      </c>
    </row>
    <row r="2299" spans="1:10" x14ac:dyDescent="0.25">
      <c r="A2299" t="s">
        <v>5990</v>
      </c>
      <c r="B2299">
        <v>17.170000000000002</v>
      </c>
      <c r="C2299" t="str">
        <f t="shared" si="70"/>
        <v>Under Weight</v>
      </c>
      <c r="D2299">
        <v>8.4600000000000009</v>
      </c>
      <c r="E2299" t="str">
        <f t="shared" si="71"/>
        <v>Diabetes</v>
      </c>
      <c r="F2299" t="s">
        <v>30</v>
      </c>
      <c r="G2299" t="s">
        <v>30</v>
      </c>
      <c r="H2299" t="s">
        <v>30</v>
      </c>
      <c r="I2299">
        <v>0</v>
      </c>
      <c r="J2299" t="s">
        <v>30</v>
      </c>
    </row>
    <row r="2300" spans="1:10" x14ac:dyDescent="0.25">
      <c r="A2300" t="s">
        <v>5991</v>
      </c>
      <c r="B2300">
        <v>15.61</v>
      </c>
      <c r="C2300" t="str">
        <f t="shared" si="70"/>
        <v>Under Weight</v>
      </c>
      <c r="D2300">
        <v>5.28</v>
      </c>
      <c r="E2300" t="str">
        <f t="shared" si="71"/>
        <v>Normal</v>
      </c>
      <c r="F2300" t="s">
        <v>30</v>
      </c>
      <c r="G2300" t="s">
        <v>30</v>
      </c>
      <c r="H2300" t="s">
        <v>30</v>
      </c>
      <c r="I2300">
        <v>1</v>
      </c>
      <c r="J2300" t="s">
        <v>30</v>
      </c>
    </row>
    <row r="2301" spans="1:10" x14ac:dyDescent="0.25">
      <c r="A2301" t="s">
        <v>5992</v>
      </c>
      <c r="B2301">
        <v>17.98</v>
      </c>
      <c r="C2301" t="str">
        <f t="shared" si="70"/>
        <v>Under Weight</v>
      </c>
      <c r="D2301">
        <v>5.33</v>
      </c>
      <c r="E2301" t="str">
        <f t="shared" si="71"/>
        <v>Normal</v>
      </c>
      <c r="F2301" t="s">
        <v>31</v>
      </c>
      <c r="G2301" t="s">
        <v>30</v>
      </c>
      <c r="H2301" t="s">
        <v>31</v>
      </c>
      <c r="I2301">
        <v>1</v>
      </c>
      <c r="J2301" t="s">
        <v>30</v>
      </c>
    </row>
    <row r="2302" spans="1:10" x14ac:dyDescent="0.25">
      <c r="A2302" t="s">
        <v>5993</v>
      </c>
      <c r="B2302">
        <v>21.64</v>
      </c>
      <c r="C2302" t="str">
        <f t="shared" si="70"/>
        <v>Health Weight</v>
      </c>
      <c r="D2302">
        <v>5.5</v>
      </c>
      <c r="E2302" t="str">
        <f t="shared" si="71"/>
        <v>Normal</v>
      </c>
      <c r="F2302" t="s">
        <v>30</v>
      </c>
      <c r="G2302" t="s">
        <v>31</v>
      </c>
      <c r="H2302" t="s">
        <v>30</v>
      </c>
      <c r="I2302">
        <v>1</v>
      </c>
      <c r="J2302" t="s">
        <v>30</v>
      </c>
    </row>
    <row r="2303" spans="1:10" x14ac:dyDescent="0.25">
      <c r="A2303" t="s">
        <v>5994</v>
      </c>
      <c r="B2303">
        <v>16.399999999999999</v>
      </c>
      <c r="C2303" t="str">
        <f t="shared" si="70"/>
        <v>Under Weight</v>
      </c>
      <c r="D2303">
        <v>5.4</v>
      </c>
      <c r="E2303" t="str">
        <f t="shared" si="71"/>
        <v>Normal</v>
      </c>
      <c r="F2303" t="s">
        <v>30</v>
      </c>
      <c r="G2303" t="s">
        <v>30</v>
      </c>
      <c r="H2303" t="s">
        <v>31</v>
      </c>
      <c r="I2303">
        <v>1</v>
      </c>
      <c r="J2303" t="s">
        <v>30</v>
      </c>
    </row>
    <row r="2304" spans="1:10" x14ac:dyDescent="0.25">
      <c r="A2304" t="s">
        <v>5995</v>
      </c>
      <c r="B2304">
        <v>15.77</v>
      </c>
      <c r="C2304" t="str">
        <f t="shared" si="70"/>
        <v>Under Weight</v>
      </c>
      <c r="D2304">
        <v>6.05</v>
      </c>
      <c r="E2304" t="str">
        <f t="shared" si="71"/>
        <v>Prediabetes</v>
      </c>
      <c r="F2304" t="s">
        <v>31</v>
      </c>
      <c r="G2304" t="s">
        <v>30</v>
      </c>
      <c r="H2304" t="s">
        <v>30</v>
      </c>
      <c r="I2304">
        <v>1</v>
      </c>
      <c r="J2304" t="s">
        <v>30</v>
      </c>
    </row>
    <row r="2305" spans="1:10" x14ac:dyDescent="0.25">
      <c r="A2305" t="s">
        <v>5996</v>
      </c>
      <c r="B2305">
        <v>18.27</v>
      </c>
      <c r="C2305" t="str">
        <f t="shared" si="70"/>
        <v>Under Weight</v>
      </c>
      <c r="D2305">
        <v>11.46</v>
      </c>
      <c r="E2305" t="str">
        <f t="shared" si="71"/>
        <v>Diabetes</v>
      </c>
      <c r="F2305" t="s">
        <v>30</v>
      </c>
      <c r="G2305" t="s">
        <v>30</v>
      </c>
      <c r="H2305" t="s">
        <v>30</v>
      </c>
      <c r="I2305">
        <v>0</v>
      </c>
      <c r="J2305" t="s">
        <v>30</v>
      </c>
    </row>
    <row r="2306" spans="1:10" x14ac:dyDescent="0.25">
      <c r="A2306" t="s">
        <v>5997</v>
      </c>
      <c r="B2306">
        <v>16.489999999999998</v>
      </c>
      <c r="C2306" t="str">
        <f t="shared" ref="C2306:C2336" si="72">IF(B2306&lt;18.5, "Under Weight",IF(B2306&lt;24.9, "Health Weight", IF(B2306&lt;29.9, "Over Weight", "Obesity")))</f>
        <v>Under Weight</v>
      </c>
      <c r="D2306">
        <v>8.48</v>
      </c>
      <c r="E2306" t="str">
        <f t="shared" ref="E2306:E2336" si="73">IF(D2306&lt;5.7,"Normal",IF(D2306&lt;6.4,"Prediabetes","Diabetes"))</f>
        <v>Diabetes</v>
      </c>
      <c r="F2306" t="s">
        <v>30</v>
      </c>
      <c r="G2306" t="s">
        <v>30</v>
      </c>
      <c r="H2306" t="s">
        <v>30</v>
      </c>
      <c r="I2306">
        <v>0</v>
      </c>
      <c r="J2306" t="s">
        <v>30</v>
      </c>
    </row>
    <row r="2307" spans="1:10" x14ac:dyDescent="0.25">
      <c r="A2307" t="s">
        <v>5998</v>
      </c>
      <c r="B2307">
        <v>16.14</v>
      </c>
      <c r="C2307" t="str">
        <f t="shared" si="72"/>
        <v>Under Weight</v>
      </c>
      <c r="D2307">
        <v>4.8600000000000003</v>
      </c>
      <c r="E2307" t="str">
        <f t="shared" si="73"/>
        <v>Normal</v>
      </c>
      <c r="F2307" t="s">
        <v>30</v>
      </c>
      <c r="G2307" t="s">
        <v>30</v>
      </c>
      <c r="H2307" t="s">
        <v>30</v>
      </c>
      <c r="I2307">
        <v>0</v>
      </c>
      <c r="J2307" t="s">
        <v>30</v>
      </c>
    </row>
    <row r="2308" spans="1:10" x14ac:dyDescent="0.25">
      <c r="A2308" t="s">
        <v>5999</v>
      </c>
      <c r="B2308">
        <v>20.85</v>
      </c>
      <c r="C2308" t="str">
        <f t="shared" si="72"/>
        <v>Health Weight</v>
      </c>
      <c r="D2308">
        <v>4.45</v>
      </c>
      <c r="E2308" t="str">
        <f t="shared" si="73"/>
        <v>Normal</v>
      </c>
      <c r="F2308" t="s">
        <v>31</v>
      </c>
      <c r="G2308" t="s">
        <v>30</v>
      </c>
      <c r="H2308" t="s">
        <v>30</v>
      </c>
      <c r="I2308">
        <v>1</v>
      </c>
      <c r="J2308" t="s">
        <v>30</v>
      </c>
    </row>
    <row r="2309" spans="1:10" x14ac:dyDescent="0.25">
      <c r="A2309" t="s">
        <v>6000</v>
      </c>
      <c r="B2309">
        <v>15.88</v>
      </c>
      <c r="C2309" t="str">
        <f t="shared" si="72"/>
        <v>Under Weight</v>
      </c>
      <c r="D2309">
        <v>4.3600000000000003</v>
      </c>
      <c r="E2309" t="str">
        <f t="shared" si="73"/>
        <v>Normal</v>
      </c>
      <c r="F2309" t="s">
        <v>30</v>
      </c>
      <c r="G2309" t="s">
        <v>30</v>
      </c>
      <c r="H2309" t="s">
        <v>30</v>
      </c>
      <c r="I2309">
        <v>0</v>
      </c>
      <c r="J2309" t="s">
        <v>30</v>
      </c>
    </row>
    <row r="2310" spans="1:10" x14ac:dyDescent="0.25">
      <c r="A2310" t="s">
        <v>6001</v>
      </c>
      <c r="B2310">
        <v>20.66</v>
      </c>
      <c r="C2310" t="str">
        <f t="shared" si="72"/>
        <v>Health Weight</v>
      </c>
      <c r="D2310">
        <v>5.8</v>
      </c>
      <c r="E2310" t="str">
        <f t="shared" si="73"/>
        <v>Prediabetes</v>
      </c>
      <c r="F2310" t="s">
        <v>30</v>
      </c>
      <c r="G2310" t="s">
        <v>31</v>
      </c>
      <c r="H2310" t="s">
        <v>30</v>
      </c>
      <c r="I2310">
        <v>1</v>
      </c>
      <c r="J2310" t="s">
        <v>30</v>
      </c>
    </row>
    <row r="2311" spans="1:10" x14ac:dyDescent="0.25">
      <c r="A2311" t="s">
        <v>6002</v>
      </c>
      <c r="B2311">
        <v>20.399999999999999</v>
      </c>
      <c r="C2311" t="str">
        <f t="shared" si="72"/>
        <v>Health Weight</v>
      </c>
      <c r="D2311">
        <v>5.27</v>
      </c>
      <c r="E2311" t="str">
        <f t="shared" si="73"/>
        <v>Normal</v>
      </c>
      <c r="F2311" t="s">
        <v>30</v>
      </c>
      <c r="G2311" t="s">
        <v>30</v>
      </c>
      <c r="H2311" t="s">
        <v>30</v>
      </c>
      <c r="I2311">
        <v>0</v>
      </c>
      <c r="J2311" t="s">
        <v>30</v>
      </c>
    </row>
    <row r="2312" spans="1:10" x14ac:dyDescent="0.25">
      <c r="A2312" t="s">
        <v>6003</v>
      </c>
      <c r="B2312">
        <v>25.19</v>
      </c>
      <c r="C2312" t="str">
        <f t="shared" si="72"/>
        <v>Over Weight</v>
      </c>
      <c r="D2312">
        <v>5.64</v>
      </c>
      <c r="E2312" t="str">
        <f t="shared" si="73"/>
        <v>Normal</v>
      </c>
      <c r="F2312" t="s">
        <v>31</v>
      </c>
      <c r="G2312" t="s">
        <v>30</v>
      </c>
      <c r="H2312" t="s">
        <v>30</v>
      </c>
      <c r="I2312">
        <v>0</v>
      </c>
      <c r="J2312" t="s">
        <v>30</v>
      </c>
    </row>
    <row r="2313" spans="1:10" x14ac:dyDescent="0.25">
      <c r="A2313" t="s">
        <v>6004</v>
      </c>
      <c r="B2313">
        <v>20.54</v>
      </c>
      <c r="C2313" t="str">
        <f t="shared" si="72"/>
        <v>Health Weight</v>
      </c>
      <c r="D2313">
        <v>4.2</v>
      </c>
      <c r="E2313" t="str">
        <f t="shared" si="73"/>
        <v>Normal</v>
      </c>
      <c r="F2313" t="s">
        <v>31</v>
      </c>
      <c r="G2313" t="s">
        <v>30</v>
      </c>
      <c r="H2313" t="s">
        <v>30</v>
      </c>
      <c r="I2313">
        <v>1</v>
      </c>
      <c r="J2313" t="s">
        <v>30</v>
      </c>
    </row>
    <row r="2314" spans="1:10" x14ac:dyDescent="0.25">
      <c r="A2314" t="s">
        <v>6005</v>
      </c>
      <c r="B2314">
        <v>20.13</v>
      </c>
      <c r="C2314" t="str">
        <f t="shared" si="72"/>
        <v>Health Weight</v>
      </c>
      <c r="D2314">
        <v>5.42</v>
      </c>
      <c r="E2314" t="str">
        <f t="shared" si="73"/>
        <v>Normal</v>
      </c>
      <c r="F2314" t="s">
        <v>30</v>
      </c>
      <c r="G2314" t="s">
        <v>30</v>
      </c>
      <c r="H2314" t="s">
        <v>30</v>
      </c>
      <c r="I2314">
        <v>0</v>
      </c>
      <c r="J2314" t="s">
        <v>30</v>
      </c>
    </row>
    <row r="2315" spans="1:10" x14ac:dyDescent="0.25">
      <c r="A2315" t="s">
        <v>6006</v>
      </c>
      <c r="B2315">
        <v>18.93</v>
      </c>
      <c r="C2315" t="str">
        <f t="shared" si="72"/>
        <v>Health Weight</v>
      </c>
      <c r="D2315">
        <v>6.11</v>
      </c>
      <c r="E2315" t="str">
        <f t="shared" si="73"/>
        <v>Prediabetes</v>
      </c>
      <c r="F2315" t="s">
        <v>30</v>
      </c>
      <c r="G2315" t="s">
        <v>30</v>
      </c>
      <c r="H2315" t="s">
        <v>31</v>
      </c>
      <c r="I2315">
        <v>1</v>
      </c>
      <c r="J2315" t="s">
        <v>30</v>
      </c>
    </row>
    <row r="2316" spans="1:10" x14ac:dyDescent="0.25">
      <c r="A2316" t="s">
        <v>6007</v>
      </c>
      <c r="B2316">
        <v>24.14</v>
      </c>
      <c r="C2316" t="str">
        <f t="shared" si="72"/>
        <v>Health Weight</v>
      </c>
      <c r="D2316">
        <v>5.29</v>
      </c>
      <c r="E2316" t="str">
        <f t="shared" si="73"/>
        <v>Normal</v>
      </c>
      <c r="F2316" t="s">
        <v>30</v>
      </c>
      <c r="G2316" t="s">
        <v>31</v>
      </c>
      <c r="H2316" t="s">
        <v>30</v>
      </c>
      <c r="I2316">
        <v>1</v>
      </c>
      <c r="J2316" t="s">
        <v>30</v>
      </c>
    </row>
    <row r="2317" spans="1:10" x14ac:dyDescent="0.25">
      <c r="A2317" t="s">
        <v>6008</v>
      </c>
      <c r="B2317">
        <v>25.03</v>
      </c>
      <c r="C2317" t="str">
        <f t="shared" si="72"/>
        <v>Over Weight</v>
      </c>
      <c r="D2317">
        <v>5.91</v>
      </c>
      <c r="E2317" t="str">
        <f t="shared" si="73"/>
        <v>Prediabetes</v>
      </c>
      <c r="F2317" t="s">
        <v>30</v>
      </c>
      <c r="G2317" t="s">
        <v>31</v>
      </c>
      <c r="H2317" t="s">
        <v>30</v>
      </c>
      <c r="I2317">
        <v>1</v>
      </c>
      <c r="J2317" t="s">
        <v>30</v>
      </c>
    </row>
    <row r="2318" spans="1:10" x14ac:dyDescent="0.25">
      <c r="A2318" t="s">
        <v>6009</v>
      </c>
      <c r="B2318">
        <v>20.47</v>
      </c>
      <c r="C2318" t="str">
        <f t="shared" si="72"/>
        <v>Health Weight</v>
      </c>
      <c r="D2318">
        <v>5.81</v>
      </c>
      <c r="E2318" t="str">
        <f t="shared" si="73"/>
        <v>Prediabetes</v>
      </c>
      <c r="F2318" t="s">
        <v>31</v>
      </c>
      <c r="G2318" t="s">
        <v>30</v>
      </c>
      <c r="H2318" t="s">
        <v>30</v>
      </c>
      <c r="I2318">
        <v>1</v>
      </c>
      <c r="J2318" t="s">
        <v>30</v>
      </c>
    </row>
    <row r="2319" spans="1:10" x14ac:dyDescent="0.25">
      <c r="A2319" t="s">
        <v>6010</v>
      </c>
      <c r="B2319">
        <v>18.82</v>
      </c>
      <c r="C2319" t="str">
        <f t="shared" si="72"/>
        <v>Health Weight</v>
      </c>
      <c r="D2319">
        <v>5.51</v>
      </c>
      <c r="E2319" t="str">
        <f t="shared" si="73"/>
        <v>Normal</v>
      </c>
      <c r="F2319" t="s">
        <v>31</v>
      </c>
      <c r="G2319" t="s">
        <v>30</v>
      </c>
      <c r="H2319" t="s">
        <v>30</v>
      </c>
      <c r="I2319">
        <v>0</v>
      </c>
      <c r="J2319" t="s">
        <v>30</v>
      </c>
    </row>
    <row r="2320" spans="1:10" x14ac:dyDescent="0.25">
      <c r="A2320" t="s">
        <v>6011</v>
      </c>
      <c r="B2320">
        <v>17.079999999999998</v>
      </c>
      <c r="C2320" t="str">
        <f t="shared" si="72"/>
        <v>Under Weight</v>
      </c>
      <c r="D2320">
        <v>5.73</v>
      </c>
      <c r="E2320" t="str">
        <f t="shared" si="73"/>
        <v>Prediabetes</v>
      </c>
      <c r="F2320" t="s">
        <v>30</v>
      </c>
      <c r="G2320" t="s">
        <v>30</v>
      </c>
      <c r="H2320" t="s">
        <v>31</v>
      </c>
      <c r="I2320">
        <v>1</v>
      </c>
      <c r="J2320" t="s">
        <v>30</v>
      </c>
    </row>
    <row r="2321" spans="1:10" x14ac:dyDescent="0.25">
      <c r="A2321" t="s">
        <v>6012</v>
      </c>
      <c r="B2321">
        <v>19.21</v>
      </c>
      <c r="C2321" t="str">
        <f t="shared" si="72"/>
        <v>Health Weight</v>
      </c>
      <c r="D2321">
        <v>5.53</v>
      </c>
      <c r="E2321" t="str">
        <f t="shared" si="73"/>
        <v>Normal</v>
      </c>
      <c r="F2321" t="s">
        <v>31</v>
      </c>
      <c r="G2321" t="s">
        <v>30</v>
      </c>
      <c r="H2321" t="s">
        <v>30</v>
      </c>
      <c r="I2321">
        <v>0</v>
      </c>
      <c r="J2321" t="s">
        <v>30</v>
      </c>
    </row>
    <row r="2322" spans="1:10" x14ac:dyDescent="0.25">
      <c r="A2322" t="s">
        <v>6013</v>
      </c>
      <c r="B2322">
        <v>17.86</v>
      </c>
      <c r="C2322" t="str">
        <f t="shared" si="72"/>
        <v>Under Weight</v>
      </c>
      <c r="D2322">
        <v>5.43</v>
      </c>
      <c r="E2322" t="str">
        <f t="shared" si="73"/>
        <v>Normal</v>
      </c>
      <c r="F2322" t="s">
        <v>30</v>
      </c>
      <c r="G2322" t="s">
        <v>30</v>
      </c>
      <c r="H2322" t="s">
        <v>31</v>
      </c>
      <c r="I2322">
        <v>1</v>
      </c>
      <c r="J2322" t="s">
        <v>30</v>
      </c>
    </row>
    <row r="2323" spans="1:10" x14ac:dyDescent="0.25">
      <c r="A2323" t="s">
        <v>6014</v>
      </c>
      <c r="B2323">
        <v>21.38</v>
      </c>
      <c r="C2323" t="str">
        <f t="shared" si="72"/>
        <v>Health Weight</v>
      </c>
      <c r="D2323">
        <v>8.01</v>
      </c>
      <c r="E2323" t="str">
        <f t="shared" si="73"/>
        <v>Diabetes</v>
      </c>
      <c r="F2323" t="s">
        <v>30</v>
      </c>
      <c r="G2323" t="s">
        <v>30</v>
      </c>
      <c r="H2323" t="s">
        <v>30</v>
      </c>
      <c r="I2323">
        <v>0</v>
      </c>
      <c r="J2323" t="s">
        <v>30</v>
      </c>
    </row>
    <row r="2324" spans="1:10" x14ac:dyDescent="0.25">
      <c r="A2324" t="s">
        <v>6015</v>
      </c>
      <c r="B2324">
        <v>23.35</v>
      </c>
      <c r="C2324" t="str">
        <f t="shared" si="72"/>
        <v>Health Weight</v>
      </c>
      <c r="D2324">
        <v>5.94</v>
      </c>
      <c r="E2324" t="str">
        <f t="shared" si="73"/>
        <v>Prediabetes</v>
      </c>
      <c r="F2324" t="s">
        <v>30</v>
      </c>
      <c r="G2324" t="s">
        <v>30</v>
      </c>
      <c r="H2324" t="s">
        <v>30</v>
      </c>
      <c r="I2324">
        <v>0</v>
      </c>
      <c r="J2324" t="s">
        <v>30</v>
      </c>
    </row>
    <row r="2325" spans="1:10" x14ac:dyDescent="0.25">
      <c r="A2325" t="s">
        <v>6016</v>
      </c>
      <c r="B2325">
        <v>22.24</v>
      </c>
      <c r="C2325" t="str">
        <f t="shared" si="72"/>
        <v>Health Weight</v>
      </c>
      <c r="D2325">
        <v>5.04</v>
      </c>
      <c r="E2325" t="str">
        <f t="shared" si="73"/>
        <v>Normal</v>
      </c>
      <c r="F2325" t="s">
        <v>30</v>
      </c>
      <c r="G2325" t="s">
        <v>30</v>
      </c>
      <c r="H2325" t="s">
        <v>30</v>
      </c>
      <c r="I2325">
        <v>0</v>
      </c>
      <c r="J2325" t="s">
        <v>30</v>
      </c>
    </row>
    <row r="2326" spans="1:10" x14ac:dyDescent="0.25">
      <c r="A2326" t="s">
        <v>6017</v>
      </c>
      <c r="B2326">
        <v>24.76</v>
      </c>
      <c r="C2326" t="str">
        <f t="shared" si="72"/>
        <v>Health Weight</v>
      </c>
      <c r="D2326">
        <v>4.54</v>
      </c>
      <c r="E2326" t="str">
        <f t="shared" si="73"/>
        <v>Normal</v>
      </c>
      <c r="F2326" t="s">
        <v>31</v>
      </c>
      <c r="G2326" t="s">
        <v>30</v>
      </c>
      <c r="H2326" t="s">
        <v>30</v>
      </c>
      <c r="I2326">
        <v>0</v>
      </c>
      <c r="J2326" t="s">
        <v>30</v>
      </c>
    </row>
    <row r="2327" spans="1:10" x14ac:dyDescent="0.25">
      <c r="A2327" t="s">
        <v>6018</v>
      </c>
      <c r="B2327">
        <v>20.100000000000001</v>
      </c>
      <c r="C2327" t="str">
        <f t="shared" si="72"/>
        <v>Health Weight</v>
      </c>
      <c r="D2327">
        <v>5.6</v>
      </c>
      <c r="E2327" t="str">
        <f t="shared" si="73"/>
        <v>Normal</v>
      </c>
      <c r="F2327" t="s">
        <v>31</v>
      </c>
      <c r="G2327" t="s">
        <v>30</v>
      </c>
      <c r="H2327" t="s">
        <v>31</v>
      </c>
      <c r="I2327">
        <v>1</v>
      </c>
      <c r="J2327" t="s">
        <v>30</v>
      </c>
    </row>
    <row r="2328" spans="1:10" x14ac:dyDescent="0.25">
      <c r="A2328" t="s">
        <v>6019</v>
      </c>
      <c r="B2328">
        <v>21.77</v>
      </c>
      <c r="C2328" t="str">
        <f t="shared" si="72"/>
        <v>Health Weight</v>
      </c>
      <c r="D2328">
        <v>10.67</v>
      </c>
      <c r="E2328" t="str">
        <f t="shared" si="73"/>
        <v>Diabetes</v>
      </c>
      <c r="F2328" t="s">
        <v>30</v>
      </c>
      <c r="G2328" t="s">
        <v>30</v>
      </c>
      <c r="H2328" t="s">
        <v>30</v>
      </c>
      <c r="I2328">
        <v>0</v>
      </c>
      <c r="J2328" t="s">
        <v>30</v>
      </c>
    </row>
    <row r="2329" spans="1:10" x14ac:dyDescent="0.25">
      <c r="A2329" t="s">
        <v>6020</v>
      </c>
      <c r="B2329">
        <v>17.82</v>
      </c>
      <c r="C2329" t="str">
        <f t="shared" si="72"/>
        <v>Under Weight</v>
      </c>
      <c r="D2329">
        <v>5.26</v>
      </c>
      <c r="E2329" t="str">
        <f t="shared" si="73"/>
        <v>Normal</v>
      </c>
      <c r="F2329" t="s">
        <v>31</v>
      </c>
      <c r="G2329" t="s">
        <v>30</v>
      </c>
      <c r="H2329" t="s">
        <v>30</v>
      </c>
      <c r="I2329">
        <v>1</v>
      </c>
      <c r="J2329" t="s">
        <v>30</v>
      </c>
    </row>
    <row r="2330" spans="1:10" x14ac:dyDescent="0.25">
      <c r="A2330" t="s">
        <v>6021</v>
      </c>
      <c r="B2330">
        <v>17.07</v>
      </c>
      <c r="C2330" t="str">
        <f t="shared" si="72"/>
        <v>Under Weight</v>
      </c>
      <c r="D2330">
        <v>5.22</v>
      </c>
      <c r="E2330" t="str">
        <f t="shared" si="73"/>
        <v>Normal</v>
      </c>
      <c r="F2330" t="s">
        <v>30</v>
      </c>
      <c r="G2330" t="s">
        <v>30</v>
      </c>
      <c r="H2330" t="s">
        <v>31</v>
      </c>
      <c r="I2330">
        <v>1</v>
      </c>
      <c r="J2330" t="s">
        <v>30</v>
      </c>
    </row>
    <row r="2331" spans="1:10" x14ac:dyDescent="0.25">
      <c r="A2331" t="s">
        <v>6022</v>
      </c>
      <c r="B2331">
        <v>22.24</v>
      </c>
      <c r="C2331" t="str">
        <f t="shared" si="72"/>
        <v>Health Weight</v>
      </c>
      <c r="D2331">
        <v>4.29</v>
      </c>
      <c r="E2331" t="str">
        <f t="shared" si="73"/>
        <v>Normal</v>
      </c>
      <c r="F2331" t="s">
        <v>31</v>
      </c>
      <c r="G2331" t="s">
        <v>30</v>
      </c>
      <c r="H2331" t="s">
        <v>30</v>
      </c>
      <c r="I2331">
        <v>0</v>
      </c>
      <c r="J2331" t="s">
        <v>30</v>
      </c>
    </row>
    <row r="2332" spans="1:10" x14ac:dyDescent="0.25">
      <c r="A2332" t="s">
        <v>6023</v>
      </c>
      <c r="B2332">
        <v>22.34</v>
      </c>
      <c r="C2332" t="str">
        <f t="shared" si="72"/>
        <v>Health Weight</v>
      </c>
      <c r="D2332">
        <v>5.57</v>
      </c>
      <c r="E2332" t="str">
        <f t="shared" si="73"/>
        <v>Normal</v>
      </c>
      <c r="F2332" t="s">
        <v>30</v>
      </c>
      <c r="G2332" t="s">
        <v>30</v>
      </c>
      <c r="H2332" t="s">
        <v>30</v>
      </c>
      <c r="I2332">
        <v>1</v>
      </c>
      <c r="J2332" t="s">
        <v>30</v>
      </c>
    </row>
    <row r="2333" spans="1:10" x14ac:dyDescent="0.25">
      <c r="A2333" t="s">
        <v>6024</v>
      </c>
      <c r="B2333">
        <v>17.7</v>
      </c>
      <c r="C2333" t="str">
        <f t="shared" si="72"/>
        <v>Under Weight</v>
      </c>
      <c r="D2333">
        <v>6.28</v>
      </c>
      <c r="E2333" t="str">
        <f t="shared" si="73"/>
        <v>Prediabetes</v>
      </c>
      <c r="F2333" t="s">
        <v>30</v>
      </c>
      <c r="G2333" t="s">
        <v>30</v>
      </c>
      <c r="H2333" t="s">
        <v>30</v>
      </c>
      <c r="I2333">
        <v>1</v>
      </c>
      <c r="J2333" t="s">
        <v>30</v>
      </c>
    </row>
    <row r="2334" spans="1:10" x14ac:dyDescent="0.25">
      <c r="A2334" t="s">
        <v>6025</v>
      </c>
      <c r="B2334">
        <v>16.47</v>
      </c>
      <c r="C2334" t="str">
        <f t="shared" si="72"/>
        <v>Under Weight</v>
      </c>
      <c r="D2334">
        <v>6.35</v>
      </c>
      <c r="E2334" t="str">
        <f t="shared" si="73"/>
        <v>Prediabetes</v>
      </c>
      <c r="F2334" t="s">
        <v>30</v>
      </c>
      <c r="G2334" t="s">
        <v>30</v>
      </c>
      <c r="H2334" t="s">
        <v>31</v>
      </c>
      <c r="I2334">
        <v>1</v>
      </c>
      <c r="J2334" t="s">
        <v>30</v>
      </c>
    </row>
    <row r="2335" spans="1:10" x14ac:dyDescent="0.25">
      <c r="A2335" t="s">
        <v>6026</v>
      </c>
      <c r="B2335">
        <v>17.600000000000001</v>
      </c>
      <c r="C2335" t="str">
        <f t="shared" si="72"/>
        <v>Under Weight</v>
      </c>
      <c r="D2335">
        <v>4.3899999999999997</v>
      </c>
      <c r="E2335" t="str">
        <f t="shared" si="73"/>
        <v>Normal</v>
      </c>
      <c r="F2335" t="s">
        <v>30</v>
      </c>
      <c r="G2335" t="s">
        <v>30</v>
      </c>
      <c r="H2335" t="s">
        <v>30</v>
      </c>
      <c r="I2335">
        <v>1</v>
      </c>
      <c r="J2335" t="s">
        <v>30</v>
      </c>
    </row>
    <row r="2336" spans="1:10" x14ac:dyDescent="0.25">
      <c r="A2336" t="s">
        <v>6027</v>
      </c>
      <c r="B2336">
        <v>17.579999999999998</v>
      </c>
      <c r="C2336" t="str">
        <f t="shared" si="72"/>
        <v>Under Weight</v>
      </c>
      <c r="D2336">
        <v>4.51</v>
      </c>
      <c r="E2336" t="str">
        <f t="shared" si="73"/>
        <v>Normal</v>
      </c>
      <c r="F2336" t="s">
        <v>30</v>
      </c>
      <c r="G2336" t="s">
        <v>30</v>
      </c>
      <c r="H2336" t="s">
        <v>30</v>
      </c>
      <c r="I2336">
        <v>1</v>
      </c>
      <c r="J2336" t="s">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7B75E-97AD-4BDC-B53F-2DA9A73BAAFF}">
  <dimension ref="A1:L2344"/>
  <sheetViews>
    <sheetView workbookViewId="0">
      <selection activeCell="O6" sqref="O6"/>
    </sheetView>
  </sheetViews>
  <sheetFormatPr defaultRowHeight="15" x14ac:dyDescent="0.25"/>
  <cols>
    <col min="1" max="1" width="13.42578125" style="5" bestFit="1" customWidth="1"/>
    <col min="5" max="5" width="13.7109375" bestFit="1" customWidth="1"/>
    <col min="6" max="6" width="16" bestFit="1" customWidth="1"/>
    <col min="7" max="7" width="4.7109375" bestFit="1" customWidth="1"/>
    <col min="8" max="8" width="9" bestFit="1" customWidth="1"/>
    <col min="9" max="9" width="11.28515625" style="2" bestFit="1" customWidth="1"/>
    <col min="10" max="10" width="13.5703125" bestFit="1" customWidth="1"/>
    <col min="11" max="12" width="9.42578125" bestFit="1" customWidth="1"/>
  </cols>
  <sheetData>
    <row r="1" spans="1:12" x14ac:dyDescent="0.25">
      <c r="A1" s="34" t="s">
        <v>0</v>
      </c>
      <c r="B1" s="25" t="s">
        <v>6037</v>
      </c>
      <c r="C1" s="25" t="s">
        <v>6036</v>
      </c>
      <c r="D1" s="25" t="s">
        <v>6035</v>
      </c>
      <c r="E1" s="26" t="s">
        <v>3659</v>
      </c>
      <c r="F1" s="25" t="s">
        <v>3660</v>
      </c>
      <c r="G1" s="25" t="s">
        <v>3661</v>
      </c>
      <c r="H1" s="25" t="s">
        <v>6034</v>
      </c>
      <c r="I1" s="27" t="s">
        <v>6033</v>
      </c>
      <c r="J1" s="25" t="s">
        <v>6028</v>
      </c>
      <c r="K1" s="25" t="s">
        <v>6029</v>
      </c>
      <c r="L1" s="25" t="s">
        <v>1</v>
      </c>
    </row>
    <row r="2" spans="1:12" x14ac:dyDescent="0.25">
      <c r="A2" s="5" t="s">
        <v>3663</v>
      </c>
      <c r="B2">
        <v>1992</v>
      </c>
      <c r="C2" t="s">
        <v>2</v>
      </c>
      <c r="D2">
        <v>9</v>
      </c>
      <c r="E2" s="18" t="str">
        <f t="shared" ref="E2:E65" si="0">CONCATENATE(D2,"-",C2,"-",B2)</f>
        <v>9-Jul-1992</v>
      </c>
      <c r="F2" s="19">
        <v>45085</v>
      </c>
      <c r="G2">
        <v>30</v>
      </c>
      <c r="H2">
        <v>0</v>
      </c>
      <c r="I2" s="2">
        <v>563.84</v>
      </c>
      <c r="J2" t="s">
        <v>6030</v>
      </c>
      <c r="K2" t="s">
        <v>6031</v>
      </c>
      <c r="L2" t="s">
        <v>3</v>
      </c>
    </row>
    <row r="3" spans="1:12" x14ac:dyDescent="0.25">
      <c r="A3" s="5" t="s">
        <v>3672</v>
      </c>
      <c r="B3">
        <v>1992</v>
      </c>
      <c r="C3" t="s">
        <v>4</v>
      </c>
      <c r="D3">
        <v>30</v>
      </c>
      <c r="E3" s="18" t="str">
        <f t="shared" si="0"/>
        <v>30-Nov-1992</v>
      </c>
      <c r="F3" s="19">
        <v>45085</v>
      </c>
      <c r="G3">
        <v>30</v>
      </c>
      <c r="H3">
        <v>0</v>
      </c>
      <c r="I3" s="2">
        <v>570.62</v>
      </c>
      <c r="J3" t="s">
        <v>6030</v>
      </c>
      <c r="K3" t="s">
        <v>6032</v>
      </c>
      <c r="L3" t="s">
        <v>3</v>
      </c>
    </row>
    <row r="4" spans="1:12" x14ac:dyDescent="0.25">
      <c r="A4" s="5" t="s">
        <v>3765</v>
      </c>
      <c r="B4">
        <v>1993</v>
      </c>
      <c r="C4" t="s">
        <v>5</v>
      </c>
      <c r="D4">
        <v>30</v>
      </c>
      <c r="E4" s="18" t="str">
        <f t="shared" si="0"/>
        <v>30-Jun-1993</v>
      </c>
      <c r="F4" s="19">
        <v>45085</v>
      </c>
      <c r="G4">
        <v>29</v>
      </c>
      <c r="H4">
        <v>0</v>
      </c>
      <c r="I4" s="2">
        <v>600</v>
      </c>
      <c r="J4" t="s">
        <v>6030</v>
      </c>
      <c r="K4" t="s">
        <v>6032</v>
      </c>
      <c r="L4" t="s">
        <v>3</v>
      </c>
    </row>
    <row r="5" spans="1:12" x14ac:dyDescent="0.25">
      <c r="A5" s="5" t="s">
        <v>4673</v>
      </c>
      <c r="B5">
        <v>1992</v>
      </c>
      <c r="C5" t="s">
        <v>6</v>
      </c>
      <c r="D5">
        <v>13</v>
      </c>
      <c r="E5" s="18" t="str">
        <f t="shared" si="0"/>
        <v>13-Sep-1992</v>
      </c>
      <c r="F5" s="19">
        <v>45085</v>
      </c>
      <c r="G5">
        <v>30</v>
      </c>
      <c r="H5">
        <v>0</v>
      </c>
      <c r="I5" s="2">
        <v>604.54</v>
      </c>
      <c r="J5" t="s">
        <v>6031</v>
      </c>
      <c r="K5" t="s">
        <v>6031</v>
      </c>
      <c r="L5" t="s">
        <v>3</v>
      </c>
    </row>
    <row r="6" spans="1:12" x14ac:dyDescent="0.25">
      <c r="A6" s="5" t="s">
        <v>4674</v>
      </c>
      <c r="B6">
        <v>1998</v>
      </c>
      <c r="C6" t="s">
        <v>2</v>
      </c>
      <c r="D6">
        <v>27</v>
      </c>
      <c r="E6" s="18" t="str">
        <f t="shared" si="0"/>
        <v>27-Jul-1998</v>
      </c>
      <c r="F6" s="19">
        <v>45085</v>
      </c>
      <c r="G6">
        <v>24</v>
      </c>
      <c r="H6">
        <v>0</v>
      </c>
      <c r="I6" s="2">
        <v>637.26</v>
      </c>
      <c r="J6" t="s">
        <v>6031</v>
      </c>
      <c r="K6" t="s">
        <v>6031</v>
      </c>
      <c r="L6" t="s">
        <v>3</v>
      </c>
    </row>
    <row r="7" spans="1:12" x14ac:dyDescent="0.25">
      <c r="A7" s="5" t="s">
        <v>4675</v>
      </c>
      <c r="B7">
        <v>2001</v>
      </c>
      <c r="C7" t="s">
        <v>4</v>
      </c>
      <c r="D7">
        <v>20</v>
      </c>
      <c r="E7" s="18" t="str">
        <f t="shared" si="0"/>
        <v>20-Nov-2001</v>
      </c>
      <c r="F7" s="19">
        <v>45085</v>
      </c>
      <c r="G7">
        <v>21</v>
      </c>
      <c r="H7">
        <v>0</v>
      </c>
      <c r="I7" s="2">
        <v>646.14</v>
      </c>
      <c r="J7" t="s">
        <v>6031</v>
      </c>
      <c r="K7" t="s">
        <v>6031</v>
      </c>
      <c r="L7" t="s">
        <v>7</v>
      </c>
    </row>
    <row r="8" spans="1:12" x14ac:dyDescent="0.25">
      <c r="A8" s="5" t="s">
        <v>4676</v>
      </c>
      <c r="B8">
        <v>1993</v>
      </c>
      <c r="C8" t="s">
        <v>5</v>
      </c>
      <c r="D8">
        <v>1</v>
      </c>
      <c r="E8" s="18" t="str">
        <f t="shared" si="0"/>
        <v>1-Jun-1993</v>
      </c>
      <c r="F8" s="19">
        <v>45085</v>
      </c>
      <c r="G8">
        <v>30</v>
      </c>
      <c r="H8">
        <v>0</v>
      </c>
      <c r="I8" s="2">
        <v>650</v>
      </c>
      <c r="J8" t="s">
        <v>6031</v>
      </c>
      <c r="K8" t="s">
        <v>6031</v>
      </c>
      <c r="L8" t="s">
        <v>3</v>
      </c>
    </row>
    <row r="9" spans="1:12" x14ac:dyDescent="0.25">
      <c r="A9" s="5" t="s">
        <v>4677</v>
      </c>
      <c r="B9">
        <v>1995</v>
      </c>
      <c r="C9" t="s">
        <v>2</v>
      </c>
      <c r="D9">
        <v>4</v>
      </c>
      <c r="E9" s="18" t="str">
        <f t="shared" si="0"/>
        <v>4-Jul-1995</v>
      </c>
      <c r="F9" s="19">
        <v>45085</v>
      </c>
      <c r="G9">
        <v>27</v>
      </c>
      <c r="H9">
        <v>0</v>
      </c>
      <c r="I9" s="2">
        <v>650</v>
      </c>
      <c r="J9" t="s">
        <v>6031</v>
      </c>
      <c r="K9" t="s">
        <v>6031</v>
      </c>
      <c r="L9" t="s">
        <v>3</v>
      </c>
    </row>
    <row r="10" spans="1:12" x14ac:dyDescent="0.25">
      <c r="A10" s="5" t="s">
        <v>4678</v>
      </c>
      <c r="B10">
        <v>2002</v>
      </c>
      <c r="C10" t="s">
        <v>4</v>
      </c>
      <c r="D10">
        <v>29</v>
      </c>
      <c r="E10" s="18" t="str">
        <f t="shared" si="0"/>
        <v>29-Nov-2002</v>
      </c>
      <c r="F10" s="19">
        <v>45085</v>
      </c>
      <c r="G10">
        <v>20</v>
      </c>
      <c r="H10">
        <v>0</v>
      </c>
      <c r="I10" s="2">
        <v>668</v>
      </c>
      <c r="J10" t="s">
        <v>6031</v>
      </c>
      <c r="K10" t="s">
        <v>6030</v>
      </c>
      <c r="L10" t="s">
        <v>7</v>
      </c>
    </row>
    <row r="11" spans="1:12" x14ac:dyDescent="0.25">
      <c r="A11" s="5" t="s">
        <v>4679</v>
      </c>
      <c r="B11">
        <v>1997</v>
      </c>
      <c r="C11" t="s">
        <v>4</v>
      </c>
      <c r="D11">
        <v>9</v>
      </c>
      <c r="E11" s="18" t="str">
        <f t="shared" si="0"/>
        <v>9-Nov-1997</v>
      </c>
      <c r="F11" s="19">
        <v>45085</v>
      </c>
      <c r="G11">
        <v>25</v>
      </c>
      <c r="H11">
        <v>0</v>
      </c>
      <c r="I11" s="2">
        <v>670</v>
      </c>
      <c r="J11" t="s">
        <v>6031</v>
      </c>
      <c r="K11" t="s">
        <v>6031</v>
      </c>
      <c r="L11" t="s">
        <v>3</v>
      </c>
    </row>
    <row r="12" spans="1:12" x14ac:dyDescent="0.25">
      <c r="A12" s="5" t="s">
        <v>4680</v>
      </c>
      <c r="B12">
        <v>2001</v>
      </c>
      <c r="C12" t="s">
        <v>6</v>
      </c>
      <c r="D12">
        <v>12</v>
      </c>
      <c r="E12" s="18" t="str">
        <f t="shared" si="0"/>
        <v>12-Sep-2001</v>
      </c>
      <c r="F12" s="19">
        <v>45085</v>
      </c>
      <c r="G12">
        <v>21</v>
      </c>
      <c r="H12">
        <v>0</v>
      </c>
      <c r="I12" s="2">
        <v>687.54</v>
      </c>
      <c r="J12" t="s">
        <v>6031</v>
      </c>
      <c r="K12" t="s">
        <v>6030</v>
      </c>
      <c r="L12" t="s">
        <v>3</v>
      </c>
    </row>
    <row r="13" spans="1:12" x14ac:dyDescent="0.25">
      <c r="A13" s="5" t="s">
        <v>4681</v>
      </c>
      <c r="B13">
        <v>1999</v>
      </c>
      <c r="C13" t="s">
        <v>8</v>
      </c>
      <c r="D13">
        <v>26</v>
      </c>
      <c r="E13" s="18" t="str">
        <f t="shared" si="0"/>
        <v>26-Dec-1999</v>
      </c>
      <c r="F13" s="19">
        <v>45085</v>
      </c>
      <c r="G13">
        <v>23</v>
      </c>
      <c r="H13">
        <v>0</v>
      </c>
      <c r="I13" s="2">
        <v>700</v>
      </c>
      <c r="J13" t="str">
        <f>IF(ISBLANK(J2),"Tier - 2",J2)</f>
        <v>Tier - 2</v>
      </c>
      <c r="K13" t="s">
        <v>6031</v>
      </c>
      <c r="L13" t="s">
        <v>3</v>
      </c>
    </row>
    <row r="14" spans="1:12" x14ac:dyDescent="0.25">
      <c r="A14" s="5" t="s">
        <v>4682</v>
      </c>
      <c r="B14">
        <v>1999</v>
      </c>
      <c r="C14" t="s">
        <v>8</v>
      </c>
      <c r="D14">
        <v>14</v>
      </c>
      <c r="E14" s="18" t="str">
        <f t="shared" si="0"/>
        <v>14-Dec-1999</v>
      </c>
      <c r="F14" s="19">
        <v>45085</v>
      </c>
      <c r="G14">
        <v>23</v>
      </c>
      <c r="H14">
        <v>0</v>
      </c>
      <c r="I14" s="2">
        <v>722.99</v>
      </c>
      <c r="J14" t="s">
        <v>6031</v>
      </c>
      <c r="K14" t="s">
        <v>6032</v>
      </c>
      <c r="L14" t="s">
        <v>3</v>
      </c>
    </row>
    <row r="15" spans="1:12" x14ac:dyDescent="0.25">
      <c r="A15" s="5" t="s">
        <v>3766</v>
      </c>
      <c r="B15">
        <v>2002</v>
      </c>
      <c r="C15" t="s">
        <v>6</v>
      </c>
      <c r="D15">
        <v>19</v>
      </c>
      <c r="E15" s="18" t="str">
        <f t="shared" si="0"/>
        <v>19-Sep-2002</v>
      </c>
      <c r="F15" s="19">
        <v>45085</v>
      </c>
      <c r="G15">
        <v>20</v>
      </c>
      <c r="H15">
        <v>0</v>
      </c>
      <c r="I15" s="2">
        <v>750</v>
      </c>
      <c r="J15" t="s">
        <v>6031</v>
      </c>
      <c r="K15" t="s">
        <v>6032</v>
      </c>
      <c r="L15" t="s">
        <v>7</v>
      </c>
    </row>
    <row r="16" spans="1:12" x14ac:dyDescent="0.25">
      <c r="A16" s="5" t="s">
        <v>4683</v>
      </c>
      <c r="B16">
        <v>1993</v>
      </c>
      <c r="C16" t="s">
        <v>9</v>
      </c>
      <c r="D16">
        <v>9</v>
      </c>
      <c r="E16" s="18" t="str">
        <f t="shared" si="0"/>
        <v>9-Aug-1993</v>
      </c>
      <c r="F16" s="19">
        <v>45085</v>
      </c>
      <c r="G16">
        <v>29</v>
      </c>
      <c r="H16">
        <v>0</v>
      </c>
      <c r="I16" s="2">
        <v>760</v>
      </c>
      <c r="J16" t="s">
        <v>6031</v>
      </c>
      <c r="K16" t="s">
        <v>6032</v>
      </c>
      <c r="L16" t="s">
        <v>3</v>
      </c>
    </row>
    <row r="17" spans="1:12" x14ac:dyDescent="0.25">
      <c r="A17" s="5" t="s">
        <v>4684</v>
      </c>
      <c r="B17">
        <v>1996</v>
      </c>
      <c r="C17" t="s">
        <v>10</v>
      </c>
      <c r="D17">
        <v>22</v>
      </c>
      <c r="E17" s="18" t="str">
        <f t="shared" si="0"/>
        <v>22-Oct-1996</v>
      </c>
      <c r="F17" s="19">
        <v>45085</v>
      </c>
      <c r="G17">
        <v>26</v>
      </c>
      <c r="H17">
        <v>0</v>
      </c>
      <c r="I17" s="2">
        <v>760</v>
      </c>
      <c r="J17" t="s">
        <v>6031</v>
      </c>
      <c r="K17" t="s">
        <v>6031</v>
      </c>
      <c r="L17" t="s">
        <v>3</v>
      </c>
    </row>
    <row r="18" spans="1:12" x14ac:dyDescent="0.25">
      <c r="A18" s="5" t="s">
        <v>4685</v>
      </c>
      <c r="B18">
        <v>1993</v>
      </c>
      <c r="C18" t="s">
        <v>5</v>
      </c>
      <c r="D18">
        <v>28</v>
      </c>
      <c r="E18" s="18" t="str">
        <f t="shared" si="0"/>
        <v>28-Jun-1993</v>
      </c>
      <c r="F18" s="19">
        <v>45085</v>
      </c>
      <c r="G18">
        <v>29</v>
      </c>
      <c r="H18">
        <v>0</v>
      </c>
      <c r="I18" s="2">
        <v>770</v>
      </c>
      <c r="J18" t="s">
        <v>6031</v>
      </c>
      <c r="K18" t="s">
        <v>6031</v>
      </c>
      <c r="L18" t="s">
        <v>3</v>
      </c>
    </row>
    <row r="19" spans="1:12" x14ac:dyDescent="0.25">
      <c r="A19" s="5" t="s">
        <v>4686</v>
      </c>
      <c r="B19">
        <v>1996</v>
      </c>
      <c r="C19" t="s">
        <v>6</v>
      </c>
      <c r="D19">
        <v>18</v>
      </c>
      <c r="E19" s="18" t="str">
        <f t="shared" si="0"/>
        <v>18-Sep-1996</v>
      </c>
      <c r="F19" s="19">
        <v>45085</v>
      </c>
      <c r="G19">
        <v>26</v>
      </c>
      <c r="H19">
        <v>0</v>
      </c>
      <c r="I19" s="2">
        <v>770.38</v>
      </c>
      <c r="J19" t="s">
        <v>6031</v>
      </c>
      <c r="K19" t="str">
        <f>IF(ISBLANK(K12),"Tier - 2",K12)</f>
        <v>Tier - 2</v>
      </c>
      <c r="L19" t="s">
        <v>7</v>
      </c>
    </row>
    <row r="20" spans="1:12" x14ac:dyDescent="0.25">
      <c r="A20" s="5" t="s">
        <v>4687</v>
      </c>
      <c r="B20">
        <v>1995</v>
      </c>
      <c r="C20" t="s">
        <v>8</v>
      </c>
      <c r="D20">
        <v>7</v>
      </c>
      <c r="E20" s="18" t="str">
        <f t="shared" si="0"/>
        <v>7-Dec-1995</v>
      </c>
      <c r="F20" s="19">
        <v>45085</v>
      </c>
      <c r="G20">
        <v>27</v>
      </c>
      <c r="H20">
        <v>0</v>
      </c>
      <c r="I20" s="2">
        <v>773.54</v>
      </c>
      <c r="J20" t="s">
        <v>6031</v>
      </c>
      <c r="K20" t="s">
        <v>6030</v>
      </c>
      <c r="L20" t="s">
        <v>3</v>
      </c>
    </row>
    <row r="21" spans="1:12" x14ac:dyDescent="0.25">
      <c r="A21" s="5" t="s">
        <v>4688</v>
      </c>
      <c r="B21">
        <v>2004</v>
      </c>
      <c r="C21" t="s">
        <v>10</v>
      </c>
      <c r="D21">
        <v>7</v>
      </c>
      <c r="E21" s="18" t="str">
        <f t="shared" si="0"/>
        <v>7-Oct-2004</v>
      </c>
      <c r="F21" s="19">
        <v>45085</v>
      </c>
      <c r="G21">
        <v>18</v>
      </c>
      <c r="H21">
        <v>0</v>
      </c>
      <c r="I21" s="2">
        <v>830.52</v>
      </c>
      <c r="J21" t="s">
        <v>6031</v>
      </c>
      <c r="K21" t="s">
        <v>6030</v>
      </c>
      <c r="L21" t="s">
        <v>11</v>
      </c>
    </row>
    <row r="22" spans="1:12" x14ac:dyDescent="0.25">
      <c r="A22" s="5" t="s">
        <v>4689</v>
      </c>
      <c r="B22">
        <v>2000</v>
      </c>
      <c r="C22" t="s">
        <v>4</v>
      </c>
      <c r="D22">
        <v>18</v>
      </c>
      <c r="E22" s="18" t="str">
        <f t="shared" si="0"/>
        <v>18-Nov-2000</v>
      </c>
      <c r="F22" s="19">
        <v>45085</v>
      </c>
      <c r="G22">
        <v>22</v>
      </c>
      <c r="H22">
        <v>0</v>
      </c>
      <c r="I22" s="2">
        <v>865.41</v>
      </c>
      <c r="J22" t="s">
        <v>6031</v>
      </c>
      <c r="K22" t="s">
        <v>6032</v>
      </c>
      <c r="L22" t="s">
        <v>3</v>
      </c>
    </row>
    <row r="23" spans="1:12" x14ac:dyDescent="0.25">
      <c r="A23" s="5" t="s">
        <v>4690</v>
      </c>
      <c r="B23">
        <v>1993</v>
      </c>
      <c r="C23" t="s">
        <v>4</v>
      </c>
      <c r="D23">
        <v>27</v>
      </c>
      <c r="E23" s="18" t="str">
        <f t="shared" si="0"/>
        <v>27-Nov-1993</v>
      </c>
      <c r="F23" s="19">
        <v>45085</v>
      </c>
      <c r="G23">
        <v>29</v>
      </c>
      <c r="H23">
        <v>0</v>
      </c>
      <c r="I23" s="2">
        <v>896.21</v>
      </c>
      <c r="J23" t="s">
        <v>6031</v>
      </c>
      <c r="K23" t="s">
        <v>6032</v>
      </c>
      <c r="L23" t="s">
        <v>3</v>
      </c>
    </row>
    <row r="24" spans="1:12" x14ac:dyDescent="0.25">
      <c r="A24" s="5" t="s">
        <v>4691</v>
      </c>
      <c r="B24">
        <v>1994</v>
      </c>
      <c r="C24" t="s">
        <v>10</v>
      </c>
      <c r="D24">
        <v>30</v>
      </c>
      <c r="E24" s="18" t="str">
        <f t="shared" si="0"/>
        <v>30-Oct-1994</v>
      </c>
      <c r="F24" s="19">
        <v>45085</v>
      </c>
      <c r="G24">
        <v>28</v>
      </c>
      <c r="H24">
        <v>0</v>
      </c>
      <c r="I24" s="2">
        <v>915.07</v>
      </c>
      <c r="J24" t="s">
        <v>6031</v>
      </c>
      <c r="K24" t="s">
        <v>6032</v>
      </c>
      <c r="L24" t="s">
        <v>3</v>
      </c>
    </row>
    <row r="25" spans="1:12" x14ac:dyDescent="0.25">
      <c r="A25" s="5" t="s">
        <v>4692</v>
      </c>
      <c r="B25">
        <v>1995</v>
      </c>
      <c r="C25" t="s">
        <v>10</v>
      </c>
      <c r="D25">
        <v>28</v>
      </c>
      <c r="E25" s="18" t="str">
        <f t="shared" si="0"/>
        <v>28-Oct-1995</v>
      </c>
      <c r="F25" s="19">
        <v>45085</v>
      </c>
      <c r="G25">
        <v>27</v>
      </c>
      <c r="H25">
        <v>0</v>
      </c>
      <c r="I25" s="2">
        <v>928.59</v>
      </c>
      <c r="J25" t="s">
        <v>6031</v>
      </c>
      <c r="K25" t="s">
        <v>6032</v>
      </c>
      <c r="L25" t="s">
        <v>3</v>
      </c>
    </row>
    <row r="26" spans="1:12" x14ac:dyDescent="0.25">
      <c r="A26" s="5" t="s">
        <v>3767</v>
      </c>
      <c r="B26">
        <v>2001</v>
      </c>
      <c r="C26" t="s">
        <v>9</v>
      </c>
      <c r="D26">
        <v>19</v>
      </c>
      <c r="E26" s="18" t="str">
        <f t="shared" si="0"/>
        <v>19-Aug-2001</v>
      </c>
      <c r="F26" s="19">
        <v>45085</v>
      </c>
      <c r="G26">
        <v>21</v>
      </c>
      <c r="H26">
        <v>0</v>
      </c>
      <c r="I26" s="2">
        <v>964.71</v>
      </c>
      <c r="J26" t="s">
        <v>6031</v>
      </c>
      <c r="K26" t="s">
        <v>6030</v>
      </c>
      <c r="L26" t="s">
        <v>3</v>
      </c>
    </row>
    <row r="27" spans="1:12" x14ac:dyDescent="0.25">
      <c r="A27" s="5" t="s">
        <v>4693</v>
      </c>
      <c r="B27">
        <v>1994</v>
      </c>
      <c r="C27" t="s">
        <v>4</v>
      </c>
      <c r="D27">
        <v>22</v>
      </c>
      <c r="E27" s="18" t="str">
        <f t="shared" si="0"/>
        <v>22-Nov-1994</v>
      </c>
      <c r="F27" s="19">
        <v>45085</v>
      </c>
      <c r="G27">
        <v>28</v>
      </c>
      <c r="H27">
        <v>0</v>
      </c>
      <c r="I27" s="2">
        <v>1006.65</v>
      </c>
      <c r="J27" t="s">
        <v>6031</v>
      </c>
      <c r="K27" t="s">
        <v>6030</v>
      </c>
      <c r="L27" t="s">
        <v>3</v>
      </c>
    </row>
    <row r="28" spans="1:12" x14ac:dyDescent="0.25">
      <c r="A28" s="5" t="s">
        <v>4694</v>
      </c>
      <c r="B28">
        <v>2000</v>
      </c>
      <c r="C28" t="s">
        <v>10</v>
      </c>
      <c r="D28">
        <v>9</v>
      </c>
      <c r="E28" s="18" t="str">
        <f t="shared" si="0"/>
        <v>9-Oct-2000</v>
      </c>
      <c r="F28" s="19">
        <v>45085</v>
      </c>
      <c r="G28">
        <v>22</v>
      </c>
      <c r="H28">
        <v>0</v>
      </c>
      <c r="I28" s="2">
        <v>1012</v>
      </c>
      <c r="J28" t="s">
        <v>6031</v>
      </c>
      <c r="K28" t="s">
        <v>6030</v>
      </c>
      <c r="L28" t="s">
        <v>3</v>
      </c>
    </row>
    <row r="29" spans="1:12" x14ac:dyDescent="0.25">
      <c r="A29" s="5" t="s">
        <v>4695</v>
      </c>
      <c r="B29">
        <v>1999</v>
      </c>
      <c r="C29" t="s">
        <v>9</v>
      </c>
      <c r="D29">
        <v>5</v>
      </c>
      <c r="E29" s="18" t="str">
        <f t="shared" si="0"/>
        <v>5-Aug-1999</v>
      </c>
      <c r="F29" s="19">
        <v>45085</v>
      </c>
      <c r="G29">
        <v>23</v>
      </c>
      <c r="H29">
        <v>0</v>
      </c>
      <c r="I29" s="2">
        <v>1019</v>
      </c>
      <c r="J29" t="s">
        <v>6031</v>
      </c>
      <c r="K29" t="s">
        <v>6030</v>
      </c>
      <c r="L29" t="s">
        <v>3</v>
      </c>
    </row>
    <row r="30" spans="1:12" x14ac:dyDescent="0.25">
      <c r="A30" s="5" t="s">
        <v>4696</v>
      </c>
      <c r="B30">
        <v>1995</v>
      </c>
      <c r="C30" t="s">
        <v>10</v>
      </c>
      <c r="D30">
        <v>5</v>
      </c>
      <c r="E30" s="18" t="str">
        <f t="shared" si="0"/>
        <v>5-Oct-1995</v>
      </c>
      <c r="F30" s="19">
        <v>45085</v>
      </c>
      <c r="G30">
        <v>27</v>
      </c>
      <c r="H30">
        <v>0</v>
      </c>
      <c r="I30" s="2">
        <v>1033.74</v>
      </c>
      <c r="J30" t="s">
        <v>6031</v>
      </c>
      <c r="K30" t="s">
        <v>6032</v>
      </c>
      <c r="L30" t="s">
        <v>3</v>
      </c>
    </row>
    <row r="31" spans="1:12" x14ac:dyDescent="0.25">
      <c r="A31" s="5" t="s">
        <v>4697</v>
      </c>
      <c r="B31">
        <v>1994</v>
      </c>
      <c r="C31" t="s">
        <v>4</v>
      </c>
      <c r="D31">
        <v>17</v>
      </c>
      <c r="E31" s="18" t="str">
        <f t="shared" si="0"/>
        <v>17-Nov-1994</v>
      </c>
      <c r="F31" s="19">
        <v>45085</v>
      </c>
      <c r="G31">
        <v>28</v>
      </c>
      <c r="H31">
        <v>0</v>
      </c>
      <c r="I31" s="2">
        <v>1044</v>
      </c>
      <c r="J31" t="s">
        <v>6031</v>
      </c>
      <c r="K31" t="s">
        <v>6030</v>
      </c>
      <c r="L31" t="s">
        <v>3</v>
      </c>
    </row>
    <row r="32" spans="1:12" x14ac:dyDescent="0.25">
      <c r="A32" s="5" t="s">
        <v>4698</v>
      </c>
      <c r="B32">
        <v>2002</v>
      </c>
      <c r="C32" t="s">
        <v>2</v>
      </c>
      <c r="D32">
        <v>20</v>
      </c>
      <c r="E32" s="18" t="str">
        <f t="shared" si="0"/>
        <v>20-Jul-2002</v>
      </c>
      <c r="F32" s="19">
        <v>45085</v>
      </c>
      <c r="G32">
        <v>20</v>
      </c>
      <c r="H32">
        <v>0</v>
      </c>
      <c r="I32" s="2">
        <v>1047</v>
      </c>
      <c r="J32" t="s">
        <v>6031</v>
      </c>
      <c r="K32" t="s">
        <v>6032</v>
      </c>
      <c r="L32" t="s">
        <v>3</v>
      </c>
    </row>
    <row r="33" spans="1:12" x14ac:dyDescent="0.25">
      <c r="A33" s="5" t="s">
        <v>4699</v>
      </c>
      <c r="B33">
        <v>2002</v>
      </c>
      <c r="C33" t="s">
        <v>2</v>
      </c>
      <c r="D33">
        <v>1</v>
      </c>
      <c r="E33" s="18" t="str">
        <f t="shared" si="0"/>
        <v>1-Jul-2002</v>
      </c>
      <c r="F33" s="19">
        <v>45085</v>
      </c>
      <c r="G33">
        <v>20</v>
      </c>
      <c r="H33">
        <v>0</v>
      </c>
      <c r="I33" s="2">
        <v>1049</v>
      </c>
      <c r="J33" t="s">
        <v>6031</v>
      </c>
      <c r="K33" t="s">
        <v>6030</v>
      </c>
      <c r="L33" t="s">
        <v>7</v>
      </c>
    </row>
    <row r="34" spans="1:12" x14ac:dyDescent="0.25">
      <c r="A34" s="5" t="s">
        <v>4700</v>
      </c>
      <c r="B34">
        <v>1995</v>
      </c>
      <c r="C34" t="s">
        <v>5</v>
      </c>
      <c r="D34">
        <v>1</v>
      </c>
      <c r="E34" s="18" t="str">
        <f t="shared" si="0"/>
        <v>1-Jun-1995</v>
      </c>
      <c r="F34" s="19">
        <v>45085</v>
      </c>
      <c r="G34">
        <v>28</v>
      </c>
      <c r="H34">
        <v>0</v>
      </c>
      <c r="I34" s="2">
        <v>1056</v>
      </c>
      <c r="J34" t="s">
        <v>6031</v>
      </c>
      <c r="K34" t="s">
        <v>6030</v>
      </c>
      <c r="L34" t="s">
        <v>3</v>
      </c>
    </row>
    <row r="35" spans="1:12" x14ac:dyDescent="0.25">
      <c r="A35" s="5" t="s">
        <v>4701</v>
      </c>
      <c r="B35">
        <v>1993</v>
      </c>
      <c r="C35" t="s">
        <v>6</v>
      </c>
      <c r="D35">
        <v>28</v>
      </c>
      <c r="E35" s="18" t="str">
        <f t="shared" si="0"/>
        <v>28-Sep-1993</v>
      </c>
      <c r="F35" s="19">
        <v>45085</v>
      </c>
      <c r="G35">
        <v>29</v>
      </c>
      <c r="H35">
        <v>0</v>
      </c>
      <c r="I35" s="2">
        <v>1068</v>
      </c>
      <c r="J35" t="s">
        <v>6031</v>
      </c>
      <c r="K35" t="s">
        <v>6032</v>
      </c>
      <c r="L35" t="s">
        <v>3</v>
      </c>
    </row>
    <row r="36" spans="1:12" x14ac:dyDescent="0.25">
      <c r="A36" s="5" t="s">
        <v>4702</v>
      </c>
      <c r="B36">
        <v>2004</v>
      </c>
      <c r="C36" t="s">
        <v>9</v>
      </c>
      <c r="D36">
        <v>24</v>
      </c>
      <c r="E36" s="18" t="str">
        <f t="shared" si="0"/>
        <v>24-Aug-2004</v>
      </c>
      <c r="F36" s="19">
        <v>45085</v>
      </c>
      <c r="G36">
        <v>18</v>
      </c>
      <c r="H36">
        <v>0</v>
      </c>
      <c r="I36" s="2">
        <v>1070</v>
      </c>
      <c r="J36" t="s">
        <v>6031</v>
      </c>
      <c r="K36" t="s">
        <v>6031</v>
      </c>
      <c r="L36" t="s">
        <v>3</v>
      </c>
    </row>
    <row r="37" spans="1:12" x14ac:dyDescent="0.25">
      <c r="A37" s="5" t="s">
        <v>3768</v>
      </c>
      <c r="B37">
        <v>1997</v>
      </c>
      <c r="C37" t="s">
        <v>9</v>
      </c>
      <c r="D37">
        <v>13</v>
      </c>
      <c r="E37" s="18" t="str">
        <f t="shared" si="0"/>
        <v>13-Aug-1997</v>
      </c>
      <c r="F37" s="19">
        <v>45085</v>
      </c>
      <c r="G37">
        <v>25</v>
      </c>
      <c r="H37">
        <v>0</v>
      </c>
      <c r="I37" s="2">
        <v>1071</v>
      </c>
      <c r="J37" t="s">
        <v>6031</v>
      </c>
      <c r="K37" t="s">
        <v>6031</v>
      </c>
      <c r="L37" t="s">
        <v>3</v>
      </c>
    </row>
    <row r="38" spans="1:12" x14ac:dyDescent="0.25">
      <c r="A38" s="5" t="s">
        <v>4703</v>
      </c>
      <c r="B38">
        <v>1998</v>
      </c>
      <c r="C38" t="s">
        <v>8</v>
      </c>
      <c r="D38">
        <v>26</v>
      </c>
      <c r="E38" s="18" t="str">
        <f t="shared" si="0"/>
        <v>26-Dec-1998</v>
      </c>
      <c r="F38" s="19">
        <v>45085</v>
      </c>
      <c r="G38">
        <v>24</v>
      </c>
      <c r="H38">
        <v>0</v>
      </c>
      <c r="I38" s="2">
        <v>1082</v>
      </c>
      <c r="J38" t="s">
        <v>6031</v>
      </c>
      <c r="K38" t="s">
        <v>6030</v>
      </c>
      <c r="L38" t="s">
        <v>3</v>
      </c>
    </row>
    <row r="39" spans="1:12" x14ac:dyDescent="0.25">
      <c r="A39" s="5" t="s">
        <v>4705</v>
      </c>
      <c r="B39">
        <v>2002</v>
      </c>
      <c r="C39" t="s">
        <v>9</v>
      </c>
      <c r="D39">
        <v>13</v>
      </c>
      <c r="E39" s="18" t="str">
        <f t="shared" si="0"/>
        <v>13-Aug-2002</v>
      </c>
      <c r="F39" s="19">
        <v>45085</v>
      </c>
      <c r="G39">
        <v>20</v>
      </c>
      <c r="H39">
        <v>0</v>
      </c>
      <c r="I39" s="2">
        <v>1086</v>
      </c>
      <c r="J39" t="s">
        <v>6031</v>
      </c>
      <c r="K39" t="s">
        <v>6031</v>
      </c>
      <c r="L39" t="s">
        <v>3</v>
      </c>
    </row>
    <row r="40" spans="1:12" x14ac:dyDescent="0.25">
      <c r="A40" s="5" t="s">
        <v>4706</v>
      </c>
      <c r="B40">
        <v>2004</v>
      </c>
      <c r="C40" t="s">
        <v>4</v>
      </c>
      <c r="D40">
        <v>12</v>
      </c>
      <c r="E40" s="18" t="str">
        <f t="shared" si="0"/>
        <v>12-Nov-2004</v>
      </c>
      <c r="F40" s="19">
        <v>45085</v>
      </c>
      <c r="G40">
        <v>18</v>
      </c>
      <c r="H40">
        <v>0</v>
      </c>
      <c r="I40" s="2">
        <v>1121.8699999999999</v>
      </c>
      <c r="J40" t="s">
        <v>6031</v>
      </c>
      <c r="K40" t="s">
        <v>6032</v>
      </c>
      <c r="L40" t="s">
        <v>3</v>
      </c>
    </row>
    <row r="41" spans="1:12" x14ac:dyDescent="0.25">
      <c r="A41" s="5" t="s">
        <v>4707</v>
      </c>
      <c r="B41">
        <v>2004</v>
      </c>
      <c r="C41" t="s">
        <v>5</v>
      </c>
      <c r="D41">
        <v>14</v>
      </c>
      <c r="E41" s="18" t="str">
        <f t="shared" si="0"/>
        <v>14-Jun-2004</v>
      </c>
      <c r="F41" s="19">
        <v>45085</v>
      </c>
      <c r="G41">
        <v>18</v>
      </c>
      <c r="H41">
        <v>0</v>
      </c>
      <c r="I41" s="2">
        <v>1131.51</v>
      </c>
      <c r="J41" t="s">
        <v>6031</v>
      </c>
      <c r="K41" t="s">
        <v>6032</v>
      </c>
      <c r="L41" t="s">
        <v>3</v>
      </c>
    </row>
    <row r="42" spans="1:12" x14ac:dyDescent="0.25">
      <c r="A42" s="5" t="s">
        <v>4708</v>
      </c>
      <c r="B42">
        <v>2002</v>
      </c>
      <c r="C42" t="s">
        <v>2</v>
      </c>
      <c r="D42">
        <v>19</v>
      </c>
      <c r="E42" s="18" t="str">
        <f t="shared" si="0"/>
        <v>19-Jul-2002</v>
      </c>
      <c r="F42" s="19">
        <v>45085</v>
      </c>
      <c r="G42">
        <v>20</v>
      </c>
      <c r="H42">
        <v>0</v>
      </c>
      <c r="I42" s="2">
        <v>1132</v>
      </c>
      <c r="J42" t="s">
        <v>6031</v>
      </c>
      <c r="K42" t="s">
        <v>6032</v>
      </c>
      <c r="L42" t="s">
        <v>3</v>
      </c>
    </row>
    <row r="43" spans="1:12" x14ac:dyDescent="0.25">
      <c r="A43" s="5" t="s">
        <v>4709</v>
      </c>
      <c r="B43">
        <v>2004</v>
      </c>
      <c r="C43" t="s">
        <v>10</v>
      </c>
      <c r="D43">
        <v>6</v>
      </c>
      <c r="E43" s="18" t="str">
        <f t="shared" si="0"/>
        <v>6-Oct-2004</v>
      </c>
      <c r="F43" s="19">
        <v>45085</v>
      </c>
      <c r="G43">
        <v>18</v>
      </c>
      <c r="H43">
        <v>0</v>
      </c>
      <c r="I43" s="2">
        <v>1135</v>
      </c>
      <c r="J43" t="s">
        <v>6031</v>
      </c>
      <c r="K43" t="s">
        <v>6031</v>
      </c>
      <c r="L43" t="s">
        <v>3</v>
      </c>
    </row>
    <row r="44" spans="1:12" x14ac:dyDescent="0.25">
      <c r="A44" s="5" t="s">
        <v>4710</v>
      </c>
      <c r="B44">
        <v>2004</v>
      </c>
      <c r="C44" t="s">
        <v>5</v>
      </c>
      <c r="D44">
        <v>11</v>
      </c>
      <c r="E44" s="18" t="str">
        <f t="shared" si="0"/>
        <v>11-Jun-2004</v>
      </c>
      <c r="F44" s="19">
        <v>45085</v>
      </c>
      <c r="G44">
        <v>18</v>
      </c>
      <c r="H44">
        <v>0</v>
      </c>
      <c r="I44" s="2">
        <v>1135.94</v>
      </c>
      <c r="J44" t="s">
        <v>6031</v>
      </c>
      <c r="K44" t="s">
        <v>6031</v>
      </c>
      <c r="L44" t="s">
        <v>3</v>
      </c>
    </row>
    <row r="45" spans="1:12" x14ac:dyDescent="0.25">
      <c r="A45" s="5" t="s">
        <v>4711</v>
      </c>
      <c r="B45">
        <v>2004</v>
      </c>
      <c r="C45" t="s">
        <v>4</v>
      </c>
      <c r="D45">
        <v>28</v>
      </c>
      <c r="E45" s="18" t="str">
        <f t="shared" si="0"/>
        <v>28-Nov-2004</v>
      </c>
      <c r="F45" s="19">
        <v>45085</v>
      </c>
      <c r="G45">
        <v>18</v>
      </c>
      <c r="H45">
        <v>0</v>
      </c>
      <c r="I45" s="2">
        <v>1136.4000000000001</v>
      </c>
      <c r="J45" t="s">
        <v>6031</v>
      </c>
      <c r="K45" t="s">
        <v>6031</v>
      </c>
      <c r="L45" t="s">
        <v>3</v>
      </c>
    </row>
    <row r="46" spans="1:12" x14ac:dyDescent="0.25">
      <c r="A46" s="5" t="s">
        <v>4712</v>
      </c>
      <c r="B46">
        <v>2002</v>
      </c>
      <c r="C46" t="s">
        <v>9</v>
      </c>
      <c r="D46">
        <v>11</v>
      </c>
      <c r="E46" s="18" t="str">
        <f t="shared" si="0"/>
        <v>11-Aug-2002</v>
      </c>
      <c r="F46" s="19">
        <v>45085</v>
      </c>
      <c r="G46">
        <v>20</v>
      </c>
      <c r="H46">
        <v>0</v>
      </c>
      <c r="I46" s="2">
        <v>1137</v>
      </c>
      <c r="J46" t="s">
        <v>6031</v>
      </c>
      <c r="K46" t="s">
        <v>6032</v>
      </c>
      <c r="L46" t="s">
        <v>3</v>
      </c>
    </row>
    <row r="47" spans="1:12" x14ac:dyDescent="0.25">
      <c r="A47" s="5" t="s">
        <v>4713</v>
      </c>
      <c r="B47">
        <v>2004</v>
      </c>
      <c r="C47" t="s">
        <v>4</v>
      </c>
      <c r="D47">
        <v>6</v>
      </c>
      <c r="E47" s="18" t="str">
        <f t="shared" si="0"/>
        <v>6-Nov-2004</v>
      </c>
      <c r="F47" s="19">
        <v>45085</v>
      </c>
      <c r="G47">
        <v>18</v>
      </c>
      <c r="H47">
        <v>0</v>
      </c>
      <c r="I47" s="2">
        <v>1137.01</v>
      </c>
      <c r="J47" t="s">
        <v>6031</v>
      </c>
      <c r="K47" t="s">
        <v>6032</v>
      </c>
      <c r="L47" t="s">
        <v>3</v>
      </c>
    </row>
    <row r="48" spans="1:12" x14ac:dyDescent="0.25">
      <c r="A48" s="5" t="s">
        <v>3769</v>
      </c>
      <c r="B48">
        <v>2004</v>
      </c>
      <c r="C48" t="s">
        <v>10</v>
      </c>
      <c r="D48">
        <v>15</v>
      </c>
      <c r="E48" s="18" t="str">
        <f t="shared" si="0"/>
        <v>15-Oct-2004</v>
      </c>
      <c r="F48" s="19">
        <v>45085</v>
      </c>
      <c r="G48">
        <v>18</v>
      </c>
      <c r="H48">
        <v>0</v>
      </c>
      <c r="I48" s="2">
        <v>1137.01</v>
      </c>
      <c r="J48" t="s">
        <v>6031</v>
      </c>
      <c r="K48" t="s">
        <v>6032</v>
      </c>
      <c r="L48" t="s">
        <v>3</v>
      </c>
    </row>
    <row r="49" spans="1:12" x14ac:dyDescent="0.25">
      <c r="A49" s="5" t="s">
        <v>4714</v>
      </c>
      <c r="B49">
        <v>2004</v>
      </c>
      <c r="C49" t="s">
        <v>4</v>
      </c>
      <c r="D49">
        <v>27</v>
      </c>
      <c r="E49" s="18" t="str">
        <f t="shared" si="0"/>
        <v>27-Nov-2004</v>
      </c>
      <c r="F49" s="19">
        <v>45085</v>
      </c>
      <c r="G49">
        <v>18</v>
      </c>
      <c r="H49">
        <v>0</v>
      </c>
      <c r="I49" s="2">
        <v>1137.47</v>
      </c>
      <c r="J49" t="s">
        <v>6031</v>
      </c>
      <c r="K49" t="s">
        <v>6030</v>
      </c>
      <c r="L49" t="s">
        <v>3</v>
      </c>
    </row>
    <row r="50" spans="1:12" x14ac:dyDescent="0.25">
      <c r="A50" s="5" t="s">
        <v>4715</v>
      </c>
      <c r="B50">
        <v>2001</v>
      </c>
      <c r="C50" t="s">
        <v>10</v>
      </c>
      <c r="D50">
        <v>25</v>
      </c>
      <c r="E50" s="18" t="str">
        <f t="shared" si="0"/>
        <v>25-Oct-2001</v>
      </c>
      <c r="F50" s="19">
        <v>45085</v>
      </c>
      <c r="G50">
        <v>21</v>
      </c>
      <c r="H50">
        <v>0</v>
      </c>
      <c r="I50" s="2">
        <v>1141</v>
      </c>
      <c r="J50" t="s">
        <v>6031</v>
      </c>
      <c r="K50" t="s">
        <v>6032</v>
      </c>
      <c r="L50" t="s">
        <v>3</v>
      </c>
    </row>
    <row r="51" spans="1:12" x14ac:dyDescent="0.25">
      <c r="A51" s="5" t="s">
        <v>4716</v>
      </c>
      <c r="B51">
        <v>2004</v>
      </c>
      <c r="C51" t="s">
        <v>6</v>
      </c>
      <c r="D51">
        <v>12</v>
      </c>
      <c r="E51" s="18" t="str">
        <f t="shared" si="0"/>
        <v>12-Sep-2004</v>
      </c>
      <c r="F51" s="19">
        <v>45085</v>
      </c>
      <c r="G51">
        <v>18</v>
      </c>
      <c r="H51">
        <v>0</v>
      </c>
      <c r="I51" s="2">
        <v>1141.45</v>
      </c>
      <c r="J51" t="s">
        <v>6031</v>
      </c>
      <c r="K51" t="s">
        <v>6031</v>
      </c>
      <c r="L51" t="s">
        <v>3</v>
      </c>
    </row>
    <row r="52" spans="1:12" x14ac:dyDescent="0.25">
      <c r="A52" s="5" t="s">
        <v>4717</v>
      </c>
      <c r="B52">
        <v>2002</v>
      </c>
      <c r="C52" t="s">
        <v>10</v>
      </c>
      <c r="D52">
        <v>1</v>
      </c>
      <c r="E52" s="18" t="str">
        <f t="shared" si="0"/>
        <v>1-Oct-2002</v>
      </c>
      <c r="F52" s="19">
        <v>45085</v>
      </c>
      <c r="G52">
        <v>20</v>
      </c>
      <c r="H52">
        <v>0</v>
      </c>
      <c r="I52" s="2">
        <v>1142</v>
      </c>
      <c r="J52" t="s">
        <v>6031</v>
      </c>
      <c r="K52" t="s">
        <v>6030</v>
      </c>
      <c r="L52" t="s">
        <v>11</v>
      </c>
    </row>
    <row r="53" spans="1:12" x14ac:dyDescent="0.25">
      <c r="A53" s="5" t="s">
        <v>4718</v>
      </c>
      <c r="B53">
        <v>2004</v>
      </c>
      <c r="C53" t="s">
        <v>5</v>
      </c>
      <c r="D53">
        <v>10</v>
      </c>
      <c r="E53" s="18" t="str">
        <f t="shared" si="0"/>
        <v>10-Jun-2004</v>
      </c>
      <c r="F53" s="19">
        <v>45085</v>
      </c>
      <c r="G53">
        <v>18</v>
      </c>
      <c r="H53">
        <v>0</v>
      </c>
      <c r="I53" s="2">
        <v>1146.8</v>
      </c>
      <c r="J53" t="s">
        <v>6030</v>
      </c>
      <c r="K53" t="s">
        <v>6030</v>
      </c>
      <c r="L53" t="s">
        <v>3</v>
      </c>
    </row>
    <row r="54" spans="1:12" x14ac:dyDescent="0.25">
      <c r="A54" s="5" t="s">
        <v>4719</v>
      </c>
      <c r="B54">
        <v>2003</v>
      </c>
      <c r="C54" t="s">
        <v>5</v>
      </c>
      <c r="D54">
        <v>12</v>
      </c>
      <c r="E54" s="18" t="str">
        <f t="shared" si="0"/>
        <v>12-Jun-2003</v>
      </c>
      <c r="F54" s="19">
        <v>45085</v>
      </c>
      <c r="G54">
        <v>19</v>
      </c>
      <c r="H54">
        <v>0</v>
      </c>
      <c r="I54" s="2">
        <v>1149</v>
      </c>
      <c r="J54" t="s">
        <v>6030</v>
      </c>
      <c r="K54" t="s">
        <v>6032</v>
      </c>
      <c r="L54" t="s">
        <v>7</v>
      </c>
    </row>
    <row r="55" spans="1:12" x14ac:dyDescent="0.25">
      <c r="A55" s="5" t="s">
        <v>4720</v>
      </c>
      <c r="B55">
        <v>2004</v>
      </c>
      <c r="C55" t="s">
        <v>2</v>
      </c>
      <c r="D55">
        <v>18</v>
      </c>
      <c r="E55" s="18" t="str">
        <f t="shared" si="0"/>
        <v>18-Jul-2004</v>
      </c>
      <c r="F55" s="19">
        <v>45085</v>
      </c>
      <c r="G55">
        <v>18</v>
      </c>
      <c r="H55">
        <v>0</v>
      </c>
      <c r="I55" s="2">
        <v>1149.4000000000001</v>
      </c>
      <c r="J55" t="s">
        <v>6030</v>
      </c>
      <c r="K55" t="s">
        <v>6030</v>
      </c>
      <c r="L55" t="s">
        <v>3</v>
      </c>
    </row>
    <row r="56" spans="1:12" x14ac:dyDescent="0.25">
      <c r="A56" s="5" t="s">
        <v>4721</v>
      </c>
      <c r="B56">
        <v>1994</v>
      </c>
      <c r="C56" t="s">
        <v>2</v>
      </c>
      <c r="D56">
        <v>26</v>
      </c>
      <c r="E56" s="18" t="str">
        <f t="shared" si="0"/>
        <v>26-Jul-1994</v>
      </c>
      <c r="F56" s="19">
        <v>45085</v>
      </c>
      <c r="G56">
        <v>28</v>
      </c>
      <c r="H56">
        <v>0</v>
      </c>
      <c r="I56" s="2">
        <v>1158.32</v>
      </c>
      <c r="J56" t="s">
        <v>6030</v>
      </c>
      <c r="K56" t="s">
        <v>6032</v>
      </c>
      <c r="L56" t="s">
        <v>3</v>
      </c>
    </row>
    <row r="57" spans="1:12" x14ac:dyDescent="0.25">
      <c r="A57" s="5" t="s">
        <v>4722</v>
      </c>
      <c r="B57">
        <v>2004</v>
      </c>
      <c r="C57" t="s">
        <v>4</v>
      </c>
      <c r="D57">
        <v>11</v>
      </c>
      <c r="E57" s="18" t="str">
        <f t="shared" si="0"/>
        <v>11-Nov-2004</v>
      </c>
      <c r="F57" s="19">
        <v>45085</v>
      </c>
      <c r="G57">
        <v>18</v>
      </c>
      <c r="H57">
        <v>0</v>
      </c>
      <c r="I57" s="2">
        <v>1163.46</v>
      </c>
      <c r="J57" t="s">
        <v>6030</v>
      </c>
      <c r="K57" t="s">
        <v>6031</v>
      </c>
      <c r="L57" t="s">
        <v>3</v>
      </c>
    </row>
    <row r="58" spans="1:12" x14ac:dyDescent="0.25">
      <c r="A58" s="5" t="s">
        <v>4723</v>
      </c>
      <c r="B58">
        <v>2002</v>
      </c>
      <c r="C58" t="s">
        <v>5</v>
      </c>
      <c r="D58">
        <v>11</v>
      </c>
      <c r="E58" s="18" t="str">
        <f t="shared" si="0"/>
        <v>11-Jun-2002</v>
      </c>
      <c r="F58" s="19">
        <v>45085</v>
      </c>
      <c r="G58">
        <v>20</v>
      </c>
      <c r="H58">
        <v>0</v>
      </c>
      <c r="I58" s="2">
        <v>1165</v>
      </c>
      <c r="J58" t="s">
        <v>6030</v>
      </c>
      <c r="K58" t="s">
        <v>6031</v>
      </c>
      <c r="L58" t="s">
        <v>7</v>
      </c>
    </row>
    <row r="59" spans="1:12" x14ac:dyDescent="0.25">
      <c r="A59" s="5" t="s">
        <v>3770</v>
      </c>
      <c r="B59">
        <v>2001</v>
      </c>
      <c r="C59" t="s">
        <v>4</v>
      </c>
      <c r="D59">
        <v>12</v>
      </c>
      <c r="E59" s="18" t="str">
        <f t="shared" si="0"/>
        <v>12-Nov-2001</v>
      </c>
      <c r="F59" s="19">
        <v>45085</v>
      </c>
      <c r="G59">
        <v>21</v>
      </c>
      <c r="H59">
        <v>0</v>
      </c>
      <c r="I59" s="2">
        <v>1167</v>
      </c>
      <c r="J59" t="s">
        <v>6030</v>
      </c>
      <c r="K59" t="s">
        <v>6032</v>
      </c>
      <c r="L59" t="s">
        <v>3</v>
      </c>
    </row>
    <row r="60" spans="1:12" x14ac:dyDescent="0.25">
      <c r="A60" s="5" t="s">
        <v>4724</v>
      </c>
      <c r="B60">
        <v>1996</v>
      </c>
      <c r="C60" t="s">
        <v>9</v>
      </c>
      <c r="D60">
        <v>11</v>
      </c>
      <c r="E60" s="18" t="str">
        <f t="shared" si="0"/>
        <v>11-Aug-1996</v>
      </c>
      <c r="F60" s="19">
        <v>45085</v>
      </c>
      <c r="G60">
        <v>26</v>
      </c>
      <c r="H60">
        <v>0</v>
      </c>
      <c r="I60" s="2">
        <v>1178</v>
      </c>
      <c r="J60" t="s">
        <v>6030</v>
      </c>
      <c r="K60" t="s">
        <v>6031</v>
      </c>
      <c r="L60" t="s">
        <v>3</v>
      </c>
    </row>
    <row r="61" spans="1:12" x14ac:dyDescent="0.25">
      <c r="A61" s="5" t="s">
        <v>4725</v>
      </c>
      <c r="B61">
        <v>1997</v>
      </c>
      <c r="C61" t="s">
        <v>5</v>
      </c>
      <c r="D61">
        <v>28</v>
      </c>
      <c r="E61" s="18" t="str">
        <f t="shared" si="0"/>
        <v>28-Jun-1997</v>
      </c>
      <c r="F61" s="19">
        <v>45085</v>
      </c>
      <c r="G61">
        <v>25</v>
      </c>
      <c r="H61">
        <v>0</v>
      </c>
      <c r="I61" s="2">
        <v>1178.07</v>
      </c>
      <c r="J61" t="s">
        <v>6030</v>
      </c>
      <c r="K61" t="s">
        <v>6030</v>
      </c>
      <c r="L61" t="s">
        <v>3</v>
      </c>
    </row>
    <row r="62" spans="1:12" x14ac:dyDescent="0.25">
      <c r="A62" s="5" t="s">
        <v>4726</v>
      </c>
      <c r="B62">
        <v>2002</v>
      </c>
      <c r="C62" t="s">
        <v>9</v>
      </c>
      <c r="D62">
        <v>26</v>
      </c>
      <c r="E62" s="18" t="str">
        <f t="shared" si="0"/>
        <v>26-Aug-2002</v>
      </c>
      <c r="F62" s="19">
        <v>45085</v>
      </c>
      <c r="G62">
        <v>20</v>
      </c>
      <c r="H62">
        <v>0</v>
      </c>
      <c r="I62" s="2">
        <v>1191</v>
      </c>
      <c r="J62" t="s">
        <v>6030</v>
      </c>
      <c r="K62" t="s">
        <v>6032</v>
      </c>
      <c r="L62" t="s">
        <v>3</v>
      </c>
    </row>
    <row r="63" spans="1:12" x14ac:dyDescent="0.25">
      <c r="A63" s="5" t="s">
        <v>4727</v>
      </c>
      <c r="B63">
        <v>1999</v>
      </c>
      <c r="C63" t="s">
        <v>5</v>
      </c>
      <c r="D63">
        <v>28</v>
      </c>
      <c r="E63" s="18" t="str">
        <f t="shared" si="0"/>
        <v>28-Jun-1999</v>
      </c>
      <c r="F63" s="19">
        <v>45085</v>
      </c>
      <c r="G63">
        <v>23</v>
      </c>
      <c r="H63">
        <v>0</v>
      </c>
      <c r="I63" s="2">
        <v>1200</v>
      </c>
      <c r="J63" t="s">
        <v>6030</v>
      </c>
      <c r="K63" t="s">
        <v>6031</v>
      </c>
      <c r="L63" t="s">
        <v>7</v>
      </c>
    </row>
    <row r="64" spans="1:12" x14ac:dyDescent="0.25">
      <c r="A64" s="5" t="s">
        <v>4728</v>
      </c>
      <c r="B64">
        <v>1992</v>
      </c>
      <c r="C64" t="s">
        <v>10</v>
      </c>
      <c r="D64">
        <v>6</v>
      </c>
      <c r="E64" s="18" t="str">
        <f t="shared" si="0"/>
        <v>6-Oct-1992</v>
      </c>
      <c r="F64" s="19">
        <v>45085</v>
      </c>
      <c r="G64">
        <v>30</v>
      </c>
      <c r="H64">
        <v>0</v>
      </c>
      <c r="I64" s="2">
        <v>1200.55</v>
      </c>
      <c r="J64" t="s">
        <v>6030</v>
      </c>
      <c r="K64" t="s">
        <v>6031</v>
      </c>
      <c r="L64" t="s">
        <v>3</v>
      </c>
    </row>
    <row r="65" spans="1:12" x14ac:dyDescent="0.25">
      <c r="A65" s="5" t="s">
        <v>4729</v>
      </c>
      <c r="B65">
        <v>2004</v>
      </c>
      <c r="C65" t="s">
        <v>5</v>
      </c>
      <c r="D65">
        <v>2</v>
      </c>
      <c r="E65" s="18" t="str">
        <f t="shared" si="0"/>
        <v>2-Jun-2004</v>
      </c>
      <c r="F65" s="19">
        <v>45085</v>
      </c>
      <c r="G65">
        <v>19</v>
      </c>
      <c r="H65">
        <v>0</v>
      </c>
      <c r="I65" s="2">
        <v>1210</v>
      </c>
      <c r="J65" t="s">
        <v>6030</v>
      </c>
      <c r="K65" t="s">
        <v>6032</v>
      </c>
      <c r="L65" t="s">
        <v>3</v>
      </c>
    </row>
    <row r="66" spans="1:12" x14ac:dyDescent="0.25">
      <c r="A66" s="5" t="s">
        <v>4730</v>
      </c>
      <c r="B66">
        <v>1996</v>
      </c>
      <c r="C66" t="s">
        <v>4</v>
      </c>
      <c r="D66">
        <v>4</v>
      </c>
      <c r="E66" s="18" t="str">
        <f t="shared" ref="E66:E129" si="1">CONCATENATE(D66,"-",C66,"-",B66)</f>
        <v>4-Nov-1996</v>
      </c>
      <c r="F66" s="19">
        <v>45085</v>
      </c>
      <c r="G66">
        <v>26</v>
      </c>
      <c r="H66">
        <v>0</v>
      </c>
      <c r="I66" s="2">
        <v>1220</v>
      </c>
      <c r="J66" t="s">
        <v>6030</v>
      </c>
      <c r="K66" t="s">
        <v>6031</v>
      </c>
      <c r="L66" t="s">
        <v>7</v>
      </c>
    </row>
    <row r="67" spans="1:12" x14ac:dyDescent="0.25">
      <c r="A67" s="5" t="s">
        <v>4731</v>
      </c>
      <c r="B67">
        <v>2004</v>
      </c>
      <c r="C67" t="s">
        <v>2</v>
      </c>
      <c r="D67">
        <v>9</v>
      </c>
      <c r="E67" s="18" t="str">
        <f t="shared" si="1"/>
        <v>9-Jul-2004</v>
      </c>
      <c r="F67" s="19">
        <v>45085</v>
      </c>
      <c r="G67">
        <v>18</v>
      </c>
      <c r="H67">
        <v>0</v>
      </c>
      <c r="I67" s="2">
        <v>1224</v>
      </c>
      <c r="J67" t="s">
        <v>6030</v>
      </c>
      <c r="K67" t="s">
        <v>6032</v>
      </c>
      <c r="L67" t="s">
        <v>3</v>
      </c>
    </row>
    <row r="68" spans="1:12" x14ac:dyDescent="0.25">
      <c r="A68" s="5" t="s">
        <v>4732</v>
      </c>
      <c r="B68">
        <v>2004</v>
      </c>
      <c r="C68" t="s">
        <v>10</v>
      </c>
      <c r="D68">
        <v>16</v>
      </c>
      <c r="E68" s="18" t="str">
        <f t="shared" si="1"/>
        <v>16-Oct-2004</v>
      </c>
      <c r="F68" s="19">
        <v>45085</v>
      </c>
      <c r="G68">
        <v>18</v>
      </c>
      <c r="H68">
        <v>0</v>
      </c>
      <c r="I68" s="2">
        <v>1228</v>
      </c>
      <c r="J68" t="s">
        <v>6030</v>
      </c>
      <c r="K68" t="s">
        <v>6032</v>
      </c>
      <c r="L68" t="s">
        <v>7</v>
      </c>
    </row>
    <row r="69" spans="1:12" x14ac:dyDescent="0.25">
      <c r="A69" s="5" t="s">
        <v>4733</v>
      </c>
      <c r="B69">
        <v>1998</v>
      </c>
      <c r="C69" t="s">
        <v>2</v>
      </c>
      <c r="D69">
        <v>13</v>
      </c>
      <c r="E69" s="18" t="str">
        <f t="shared" si="1"/>
        <v>13-Jul-1998</v>
      </c>
      <c r="F69" s="19">
        <v>45085</v>
      </c>
      <c r="G69">
        <v>24</v>
      </c>
      <c r="H69">
        <v>0</v>
      </c>
      <c r="I69" s="2">
        <v>1234</v>
      </c>
      <c r="J69" t="s">
        <v>6030</v>
      </c>
      <c r="K69" t="s">
        <v>6032</v>
      </c>
      <c r="L69" t="s">
        <v>3</v>
      </c>
    </row>
    <row r="70" spans="1:12" x14ac:dyDescent="0.25">
      <c r="A70" s="5" t="s">
        <v>3771</v>
      </c>
      <c r="B70">
        <v>2002</v>
      </c>
      <c r="C70" t="s">
        <v>8</v>
      </c>
      <c r="D70">
        <v>12</v>
      </c>
      <c r="E70" s="18" t="str">
        <f t="shared" si="1"/>
        <v>12-Dec-2002</v>
      </c>
      <c r="F70" s="19">
        <v>45085</v>
      </c>
      <c r="G70">
        <v>20</v>
      </c>
      <c r="H70">
        <v>0</v>
      </c>
      <c r="I70" s="2">
        <v>1237</v>
      </c>
      <c r="J70" t="s">
        <v>6030</v>
      </c>
      <c r="K70" t="s">
        <v>6030</v>
      </c>
      <c r="L70" t="s">
        <v>3</v>
      </c>
    </row>
    <row r="71" spans="1:12" x14ac:dyDescent="0.25">
      <c r="A71" s="5" t="s">
        <v>4734</v>
      </c>
      <c r="B71">
        <v>1998</v>
      </c>
      <c r="C71" t="s">
        <v>10</v>
      </c>
      <c r="D71">
        <v>11</v>
      </c>
      <c r="E71" s="18" t="str">
        <f t="shared" si="1"/>
        <v>11-Oct-1998</v>
      </c>
      <c r="F71" s="19">
        <v>45085</v>
      </c>
      <c r="G71">
        <v>24</v>
      </c>
      <c r="H71">
        <v>0</v>
      </c>
      <c r="I71" s="2">
        <v>1240</v>
      </c>
      <c r="J71" t="s">
        <v>6030</v>
      </c>
      <c r="K71" t="s">
        <v>6032</v>
      </c>
      <c r="L71" t="s">
        <v>7</v>
      </c>
    </row>
    <row r="72" spans="1:12" x14ac:dyDescent="0.25">
      <c r="A72" s="5" t="s">
        <v>4735</v>
      </c>
      <c r="B72">
        <v>2002</v>
      </c>
      <c r="C72" t="s">
        <v>2</v>
      </c>
      <c r="D72">
        <v>1</v>
      </c>
      <c r="E72" s="18" t="str">
        <f t="shared" si="1"/>
        <v>1-Jul-2002</v>
      </c>
      <c r="F72" s="19">
        <v>45085</v>
      </c>
      <c r="G72">
        <v>20</v>
      </c>
      <c r="H72">
        <v>0</v>
      </c>
      <c r="I72" s="2">
        <v>1241</v>
      </c>
      <c r="J72" t="s">
        <v>6030</v>
      </c>
      <c r="K72" t="s">
        <v>6030</v>
      </c>
      <c r="L72" t="s">
        <v>3</v>
      </c>
    </row>
    <row r="73" spans="1:12" x14ac:dyDescent="0.25">
      <c r="A73" s="5" t="s">
        <v>4736</v>
      </c>
      <c r="B73">
        <v>2003</v>
      </c>
      <c r="C73" t="s">
        <v>9</v>
      </c>
      <c r="D73">
        <v>2</v>
      </c>
      <c r="E73" s="18" t="str">
        <f t="shared" si="1"/>
        <v>2-Aug-2003</v>
      </c>
      <c r="F73" s="19">
        <v>45085</v>
      </c>
      <c r="G73">
        <v>19</v>
      </c>
      <c r="H73">
        <v>0</v>
      </c>
      <c r="I73" s="2">
        <v>1241.57</v>
      </c>
      <c r="J73" t="s">
        <v>6030</v>
      </c>
      <c r="K73" t="s">
        <v>6030</v>
      </c>
      <c r="L73" t="s">
        <v>11</v>
      </c>
    </row>
    <row r="74" spans="1:12" x14ac:dyDescent="0.25">
      <c r="A74" s="5" t="s">
        <v>4737</v>
      </c>
      <c r="B74">
        <v>2003</v>
      </c>
      <c r="C74" t="s">
        <v>6</v>
      </c>
      <c r="D74">
        <v>15</v>
      </c>
      <c r="E74" s="18" t="str">
        <f t="shared" si="1"/>
        <v>15-Sep-2003</v>
      </c>
      <c r="F74" s="19">
        <v>45085</v>
      </c>
      <c r="G74">
        <v>19</v>
      </c>
      <c r="H74">
        <v>0</v>
      </c>
      <c r="I74" s="2">
        <v>1242.26</v>
      </c>
      <c r="J74" t="s">
        <v>6030</v>
      </c>
      <c r="K74" t="s">
        <v>6032</v>
      </c>
      <c r="L74" t="s">
        <v>11</v>
      </c>
    </row>
    <row r="75" spans="1:12" x14ac:dyDescent="0.25">
      <c r="A75" s="5" t="s">
        <v>4738</v>
      </c>
      <c r="B75">
        <v>2003</v>
      </c>
      <c r="C75" t="s">
        <v>6</v>
      </c>
      <c r="D75">
        <v>8</v>
      </c>
      <c r="E75" s="18" t="str">
        <f t="shared" si="1"/>
        <v>8-Sep-2003</v>
      </c>
      <c r="F75" s="19">
        <v>45085</v>
      </c>
      <c r="G75">
        <v>19</v>
      </c>
      <c r="H75">
        <v>0</v>
      </c>
      <c r="I75" s="2">
        <v>1242.82</v>
      </c>
      <c r="J75" t="s">
        <v>6030</v>
      </c>
      <c r="K75" t="s">
        <v>6032</v>
      </c>
      <c r="L75" t="s">
        <v>11</v>
      </c>
    </row>
    <row r="76" spans="1:12" x14ac:dyDescent="0.25">
      <c r="A76" s="5" t="s">
        <v>4739</v>
      </c>
      <c r="B76">
        <v>2003</v>
      </c>
      <c r="C76" t="s">
        <v>6</v>
      </c>
      <c r="D76">
        <v>15</v>
      </c>
      <c r="E76" s="18" t="str">
        <f t="shared" si="1"/>
        <v>15-Sep-2003</v>
      </c>
      <c r="F76" s="19">
        <v>45085</v>
      </c>
      <c r="G76">
        <v>19</v>
      </c>
      <c r="H76">
        <v>0</v>
      </c>
      <c r="I76" s="2">
        <v>1252.4100000000001</v>
      </c>
      <c r="J76" t="s">
        <v>6030</v>
      </c>
      <c r="K76" t="s">
        <v>6031</v>
      </c>
      <c r="L76" t="s">
        <v>11</v>
      </c>
    </row>
    <row r="77" spans="1:12" x14ac:dyDescent="0.25">
      <c r="A77" s="5" t="s">
        <v>4740</v>
      </c>
      <c r="B77">
        <v>1997</v>
      </c>
      <c r="C77" t="s">
        <v>4</v>
      </c>
      <c r="D77">
        <v>4</v>
      </c>
      <c r="E77" s="18" t="str">
        <f t="shared" si="1"/>
        <v>4-Nov-1997</v>
      </c>
      <c r="F77" s="19">
        <v>45085</v>
      </c>
      <c r="G77">
        <v>25</v>
      </c>
      <c r="H77">
        <v>0</v>
      </c>
      <c r="I77" s="2">
        <v>1253</v>
      </c>
      <c r="J77" t="s">
        <v>6030</v>
      </c>
      <c r="K77" t="s">
        <v>6030</v>
      </c>
      <c r="L77" t="s">
        <v>3</v>
      </c>
    </row>
    <row r="78" spans="1:12" x14ac:dyDescent="0.25">
      <c r="A78" s="5" t="s">
        <v>4741</v>
      </c>
      <c r="B78">
        <v>2003</v>
      </c>
      <c r="C78" t="s">
        <v>8</v>
      </c>
      <c r="D78">
        <v>10</v>
      </c>
      <c r="E78" s="18" t="str">
        <f t="shared" si="1"/>
        <v>10-Dec-2003</v>
      </c>
      <c r="F78" s="19">
        <v>45085</v>
      </c>
      <c r="G78">
        <v>19</v>
      </c>
      <c r="H78">
        <v>0</v>
      </c>
      <c r="I78" s="2">
        <v>1253.94</v>
      </c>
      <c r="J78" t="s">
        <v>6030</v>
      </c>
      <c r="K78" t="s">
        <v>6030</v>
      </c>
      <c r="L78" t="s">
        <v>11</v>
      </c>
    </row>
    <row r="79" spans="1:12" x14ac:dyDescent="0.25">
      <c r="A79" s="5" t="s">
        <v>4742</v>
      </c>
      <c r="B79">
        <v>2003</v>
      </c>
      <c r="C79" t="s">
        <v>10</v>
      </c>
      <c r="D79">
        <v>13</v>
      </c>
      <c r="E79" s="18" t="str">
        <f t="shared" si="1"/>
        <v>13-Oct-2003</v>
      </c>
      <c r="F79" s="19">
        <v>45085</v>
      </c>
      <c r="G79">
        <v>19</v>
      </c>
      <c r="H79">
        <v>0</v>
      </c>
      <c r="I79" s="2">
        <v>1256.3</v>
      </c>
      <c r="J79" t="s">
        <v>6030</v>
      </c>
      <c r="K79" t="s">
        <v>6031</v>
      </c>
      <c r="L79" t="s">
        <v>11</v>
      </c>
    </row>
    <row r="80" spans="1:12" x14ac:dyDescent="0.25">
      <c r="A80" s="5" t="s">
        <v>4743</v>
      </c>
      <c r="B80">
        <v>2003</v>
      </c>
      <c r="C80" t="s">
        <v>10</v>
      </c>
      <c r="D80">
        <v>30</v>
      </c>
      <c r="E80" s="18" t="str">
        <f t="shared" si="1"/>
        <v>30-Oct-2003</v>
      </c>
      <c r="F80" s="19">
        <v>45085</v>
      </c>
      <c r="G80">
        <v>19</v>
      </c>
      <c r="H80">
        <v>0</v>
      </c>
      <c r="I80" s="2">
        <v>1261.44</v>
      </c>
      <c r="J80" t="s">
        <v>6030</v>
      </c>
      <c r="K80" t="s">
        <v>6031</v>
      </c>
      <c r="L80" t="s">
        <v>11</v>
      </c>
    </row>
    <row r="81" spans="1:12" x14ac:dyDescent="0.25">
      <c r="A81" s="5" t="s">
        <v>3772</v>
      </c>
      <c r="B81">
        <v>2003</v>
      </c>
      <c r="C81" t="s">
        <v>9</v>
      </c>
      <c r="D81">
        <v>15</v>
      </c>
      <c r="E81" s="18" t="str">
        <f t="shared" si="1"/>
        <v>15-Aug-2003</v>
      </c>
      <c r="F81" s="19">
        <v>45085</v>
      </c>
      <c r="G81">
        <v>19</v>
      </c>
      <c r="H81">
        <v>0</v>
      </c>
      <c r="I81" s="2">
        <v>1261.8599999999999</v>
      </c>
      <c r="J81" t="s">
        <v>6030</v>
      </c>
      <c r="K81" t="s">
        <v>6031</v>
      </c>
      <c r="L81" t="s">
        <v>11</v>
      </c>
    </row>
    <row r="82" spans="1:12" x14ac:dyDescent="0.25">
      <c r="A82" s="5" t="s">
        <v>4744</v>
      </c>
      <c r="B82">
        <v>2003</v>
      </c>
      <c r="C82" t="s">
        <v>4</v>
      </c>
      <c r="D82">
        <v>21</v>
      </c>
      <c r="E82" s="18" t="str">
        <f t="shared" si="1"/>
        <v>21-Nov-2003</v>
      </c>
      <c r="F82" s="19">
        <v>45085</v>
      </c>
      <c r="G82">
        <v>19</v>
      </c>
      <c r="H82">
        <v>0</v>
      </c>
      <c r="I82" s="2">
        <v>1263.25</v>
      </c>
      <c r="J82" t="s">
        <v>6030</v>
      </c>
      <c r="K82" t="s">
        <v>6031</v>
      </c>
      <c r="L82" t="s">
        <v>11</v>
      </c>
    </row>
    <row r="83" spans="1:12" x14ac:dyDescent="0.25">
      <c r="A83" s="5" t="s">
        <v>4745</v>
      </c>
      <c r="B83">
        <v>2002</v>
      </c>
      <c r="C83" t="s">
        <v>8</v>
      </c>
      <c r="D83">
        <v>4</v>
      </c>
      <c r="E83" s="18" t="str">
        <f t="shared" si="1"/>
        <v>4-Dec-2002</v>
      </c>
      <c r="F83" s="19">
        <v>45085</v>
      </c>
      <c r="G83">
        <v>20</v>
      </c>
      <c r="H83">
        <v>0</v>
      </c>
      <c r="I83" s="2">
        <v>1267</v>
      </c>
      <c r="J83" t="s">
        <v>6030</v>
      </c>
      <c r="K83" t="s">
        <v>6032</v>
      </c>
      <c r="L83" t="s">
        <v>3</v>
      </c>
    </row>
    <row r="84" spans="1:12" x14ac:dyDescent="0.25">
      <c r="A84" s="5" t="s">
        <v>4746</v>
      </c>
      <c r="B84">
        <v>1997</v>
      </c>
      <c r="C84" t="s">
        <v>10</v>
      </c>
      <c r="D84">
        <v>26</v>
      </c>
      <c r="E84" s="18" t="str">
        <f t="shared" si="1"/>
        <v>26-Oct-1997</v>
      </c>
      <c r="F84" s="19">
        <v>45085</v>
      </c>
      <c r="G84">
        <v>25</v>
      </c>
      <c r="H84">
        <v>0</v>
      </c>
      <c r="I84" s="2">
        <v>1276</v>
      </c>
      <c r="J84" t="s">
        <v>6030</v>
      </c>
      <c r="K84" t="s">
        <v>6030</v>
      </c>
      <c r="L84" t="s">
        <v>7</v>
      </c>
    </row>
    <row r="85" spans="1:12" x14ac:dyDescent="0.25">
      <c r="A85" s="5" t="s">
        <v>4747</v>
      </c>
      <c r="B85">
        <v>2004</v>
      </c>
      <c r="C85" t="s">
        <v>6</v>
      </c>
      <c r="D85">
        <v>30</v>
      </c>
      <c r="E85" s="18" t="str">
        <f t="shared" si="1"/>
        <v>30-Sep-2004</v>
      </c>
      <c r="F85" s="19">
        <v>45085</v>
      </c>
      <c r="G85">
        <v>18</v>
      </c>
      <c r="H85">
        <v>0</v>
      </c>
      <c r="I85" s="2">
        <v>1283</v>
      </c>
      <c r="J85" t="s">
        <v>6030</v>
      </c>
      <c r="K85" t="s">
        <v>6032</v>
      </c>
      <c r="L85" t="s">
        <v>3</v>
      </c>
    </row>
    <row r="86" spans="1:12" x14ac:dyDescent="0.25">
      <c r="A86" s="5" t="s">
        <v>4748</v>
      </c>
      <c r="B86">
        <v>2004</v>
      </c>
      <c r="C86" t="s">
        <v>2</v>
      </c>
      <c r="D86">
        <v>28</v>
      </c>
      <c r="E86" s="18" t="str">
        <f t="shared" si="1"/>
        <v>28-Jul-2004</v>
      </c>
      <c r="F86" s="19">
        <v>45085</v>
      </c>
      <c r="G86">
        <v>18</v>
      </c>
      <c r="H86">
        <v>0</v>
      </c>
      <c r="I86" s="2">
        <v>1285</v>
      </c>
      <c r="J86" t="s">
        <v>6030</v>
      </c>
      <c r="K86" t="s">
        <v>6031</v>
      </c>
      <c r="L86" t="s">
        <v>3</v>
      </c>
    </row>
    <row r="87" spans="1:12" x14ac:dyDescent="0.25">
      <c r="A87" s="5" t="s">
        <v>4749</v>
      </c>
      <c r="B87">
        <v>2000</v>
      </c>
      <c r="C87" t="s">
        <v>5</v>
      </c>
      <c r="D87">
        <v>26</v>
      </c>
      <c r="E87" s="18" t="str">
        <f t="shared" si="1"/>
        <v>26-Jun-2000</v>
      </c>
      <c r="F87" s="19">
        <v>45085</v>
      </c>
      <c r="G87">
        <v>22</v>
      </c>
      <c r="H87">
        <v>0</v>
      </c>
      <c r="I87" s="2">
        <v>1286</v>
      </c>
      <c r="J87" t="s">
        <v>6030</v>
      </c>
      <c r="K87" t="s">
        <v>6030</v>
      </c>
      <c r="L87" t="s">
        <v>3</v>
      </c>
    </row>
    <row r="88" spans="1:12" x14ac:dyDescent="0.25">
      <c r="A88" s="5" t="s">
        <v>4750</v>
      </c>
      <c r="B88">
        <v>1998</v>
      </c>
      <c r="C88" t="s">
        <v>5</v>
      </c>
      <c r="D88">
        <v>4</v>
      </c>
      <c r="E88" s="18" t="str">
        <f t="shared" si="1"/>
        <v>4-Jun-1998</v>
      </c>
      <c r="F88" s="19">
        <v>45085</v>
      </c>
      <c r="G88">
        <v>25</v>
      </c>
      <c r="H88">
        <v>0</v>
      </c>
      <c r="I88" s="2">
        <v>1290.93</v>
      </c>
      <c r="J88" t="s">
        <v>6030</v>
      </c>
      <c r="K88" t="s">
        <v>6030</v>
      </c>
      <c r="L88" t="s">
        <v>3</v>
      </c>
    </row>
    <row r="89" spans="1:12" x14ac:dyDescent="0.25">
      <c r="A89" s="5" t="s">
        <v>4751</v>
      </c>
      <c r="B89">
        <v>2001</v>
      </c>
      <c r="C89" t="s">
        <v>4</v>
      </c>
      <c r="D89">
        <v>29</v>
      </c>
      <c r="E89" s="18" t="str">
        <f t="shared" si="1"/>
        <v>29-Nov-2001</v>
      </c>
      <c r="F89" s="19">
        <v>45085</v>
      </c>
      <c r="G89">
        <v>21</v>
      </c>
      <c r="H89">
        <v>0</v>
      </c>
      <c r="I89" s="2">
        <v>1293</v>
      </c>
      <c r="J89" t="s">
        <v>6030</v>
      </c>
      <c r="K89" t="s">
        <v>6031</v>
      </c>
      <c r="L89" t="s">
        <v>7</v>
      </c>
    </row>
    <row r="90" spans="1:12" x14ac:dyDescent="0.25">
      <c r="A90" s="5" t="s">
        <v>4752</v>
      </c>
      <c r="B90">
        <v>2002</v>
      </c>
      <c r="C90" t="s">
        <v>8</v>
      </c>
      <c r="D90">
        <v>10</v>
      </c>
      <c r="E90" s="18" t="str">
        <f t="shared" si="1"/>
        <v>10-Dec-2002</v>
      </c>
      <c r="F90" s="19">
        <v>45085</v>
      </c>
      <c r="G90">
        <v>20</v>
      </c>
      <c r="H90">
        <v>0</v>
      </c>
      <c r="I90" s="2">
        <v>1304</v>
      </c>
      <c r="J90" t="s">
        <v>6030</v>
      </c>
      <c r="K90" t="s">
        <v>6030</v>
      </c>
      <c r="L90" t="s">
        <v>7</v>
      </c>
    </row>
    <row r="91" spans="1:12" x14ac:dyDescent="0.25">
      <c r="A91" s="5" t="s">
        <v>4753</v>
      </c>
      <c r="B91">
        <v>1999</v>
      </c>
      <c r="C91" t="s">
        <v>8</v>
      </c>
      <c r="D91">
        <v>2</v>
      </c>
      <c r="E91" s="18" t="str">
        <f t="shared" si="1"/>
        <v>2-Dec-1999</v>
      </c>
      <c r="F91" s="19">
        <v>45085</v>
      </c>
      <c r="G91">
        <v>23</v>
      </c>
      <c r="H91">
        <v>0</v>
      </c>
      <c r="I91" s="2">
        <v>1304</v>
      </c>
      <c r="J91" t="s">
        <v>6030</v>
      </c>
      <c r="K91" t="s">
        <v>6030</v>
      </c>
      <c r="L91" t="s">
        <v>3</v>
      </c>
    </row>
    <row r="92" spans="1:12" x14ac:dyDescent="0.25">
      <c r="A92" s="5" t="s">
        <v>3773</v>
      </c>
      <c r="B92">
        <v>2002</v>
      </c>
      <c r="C92" t="s">
        <v>10</v>
      </c>
      <c r="D92">
        <v>13</v>
      </c>
      <c r="E92" s="18" t="str">
        <f t="shared" si="1"/>
        <v>13-Oct-2002</v>
      </c>
      <c r="F92" s="19">
        <v>45085</v>
      </c>
      <c r="G92">
        <v>20</v>
      </c>
      <c r="H92">
        <v>0</v>
      </c>
      <c r="I92" s="2">
        <v>1315</v>
      </c>
      <c r="J92" t="s">
        <v>6030</v>
      </c>
      <c r="K92" t="s">
        <v>6030</v>
      </c>
      <c r="L92" t="s">
        <v>3</v>
      </c>
    </row>
    <row r="93" spans="1:12" x14ac:dyDescent="0.25">
      <c r="A93" s="5" t="s">
        <v>4754</v>
      </c>
      <c r="B93">
        <v>1999</v>
      </c>
      <c r="C93" t="s">
        <v>10</v>
      </c>
      <c r="D93">
        <v>14</v>
      </c>
      <c r="E93" s="18" t="str">
        <f t="shared" si="1"/>
        <v>14-Oct-1999</v>
      </c>
      <c r="F93" s="19">
        <v>45085</v>
      </c>
      <c r="G93">
        <v>23</v>
      </c>
      <c r="H93">
        <v>0</v>
      </c>
      <c r="I93" s="2">
        <v>1329.17</v>
      </c>
      <c r="J93" t="s">
        <v>6030</v>
      </c>
      <c r="K93" t="s">
        <v>6031</v>
      </c>
      <c r="L93" t="s">
        <v>3</v>
      </c>
    </row>
    <row r="94" spans="1:12" x14ac:dyDescent="0.25">
      <c r="A94" s="5" t="s">
        <v>4755</v>
      </c>
      <c r="B94">
        <v>1998</v>
      </c>
      <c r="C94" t="s">
        <v>2</v>
      </c>
      <c r="D94">
        <v>12</v>
      </c>
      <c r="E94" s="18" t="str">
        <f t="shared" si="1"/>
        <v>12-Jul-1998</v>
      </c>
      <c r="F94" s="19">
        <v>45085</v>
      </c>
      <c r="G94">
        <v>24</v>
      </c>
      <c r="H94">
        <v>0</v>
      </c>
      <c r="I94" s="2">
        <v>1332.61</v>
      </c>
      <c r="J94" t="s">
        <v>6030</v>
      </c>
      <c r="K94" t="s">
        <v>6031</v>
      </c>
      <c r="L94" t="s">
        <v>3</v>
      </c>
    </row>
    <row r="95" spans="1:12" x14ac:dyDescent="0.25">
      <c r="A95" s="5" t="s">
        <v>4756</v>
      </c>
      <c r="B95">
        <v>1995</v>
      </c>
      <c r="C95" t="s">
        <v>2</v>
      </c>
      <c r="D95">
        <v>30</v>
      </c>
      <c r="E95" s="18" t="str">
        <f t="shared" si="1"/>
        <v>30-Jul-1995</v>
      </c>
      <c r="F95" s="19">
        <v>45085</v>
      </c>
      <c r="G95">
        <v>27</v>
      </c>
      <c r="H95">
        <v>0</v>
      </c>
      <c r="I95" s="2">
        <v>1338</v>
      </c>
      <c r="J95" t="s">
        <v>6030</v>
      </c>
      <c r="K95" t="s">
        <v>6031</v>
      </c>
      <c r="L95" t="s">
        <v>7</v>
      </c>
    </row>
    <row r="96" spans="1:12" x14ac:dyDescent="0.25">
      <c r="A96" s="5" t="s">
        <v>4757</v>
      </c>
      <c r="B96">
        <v>1997</v>
      </c>
      <c r="C96" t="s">
        <v>4</v>
      </c>
      <c r="D96">
        <v>7</v>
      </c>
      <c r="E96" s="18" t="str">
        <f t="shared" si="1"/>
        <v>7-Nov-1997</v>
      </c>
      <c r="F96" s="19">
        <v>45085</v>
      </c>
      <c r="G96">
        <v>25</v>
      </c>
      <c r="H96">
        <v>0</v>
      </c>
      <c r="I96" s="2">
        <v>1341.16</v>
      </c>
      <c r="J96" t="s">
        <v>6030</v>
      </c>
      <c r="K96" t="s">
        <v>6030</v>
      </c>
      <c r="L96" t="s">
        <v>7</v>
      </c>
    </row>
    <row r="97" spans="1:12" x14ac:dyDescent="0.25">
      <c r="A97" s="5" t="s">
        <v>4758</v>
      </c>
      <c r="B97">
        <v>1998</v>
      </c>
      <c r="C97" t="s">
        <v>8</v>
      </c>
      <c r="D97">
        <v>3</v>
      </c>
      <c r="E97" s="18" t="str">
        <f t="shared" si="1"/>
        <v>3-Dec-1998</v>
      </c>
      <c r="F97" s="19">
        <v>45085</v>
      </c>
      <c r="G97">
        <v>24</v>
      </c>
      <c r="H97">
        <v>0</v>
      </c>
      <c r="I97" s="2">
        <v>1359</v>
      </c>
      <c r="J97" t="s">
        <v>6030</v>
      </c>
      <c r="K97" t="s">
        <v>6032</v>
      </c>
      <c r="L97" t="s">
        <v>3</v>
      </c>
    </row>
    <row r="98" spans="1:12" x14ac:dyDescent="0.25">
      <c r="A98" s="5" t="s">
        <v>4759</v>
      </c>
      <c r="B98">
        <v>2002</v>
      </c>
      <c r="C98" t="s">
        <v>9</v>
      </c>
      <c r="D98">
        <v>15</v>
      </c>
      <c r="E98" s="18" t="str">
        <f t="shared" si="1"/>
        <v>15-Aug-2002</v>
      </c>
      <c r="F98" s="19">
        <v>45085</v>
      </c>
      <c r="G98">
        <v>20</v>
      </c>
      <c r="H98">
        <v>0</v>
      </c>
      <c r="I98" s="2">
        <v>1382</v>
      </c>
      <c r="J98" t="s">
        <v>6030</v>
      </c>
      <c r="K98" t="s">
        <v>6032</v>
      </c>
      <c r="L98" t="s">
        <v>3</v>
      </c>
    </row>
    <row r="99" spans="1:12" x14ac:dyDescent="0.25">
      <c r="A99" s="5" t="s">
        <v>4760</v>
      </c>
      <c r="B99">
        <v>1999</v>
      </c>
      <c r="C99" t="s">
        <v>2</v>
      </c>
      <c r="D99">
        <v>6</v>
      </c>
      <c r="E99" s="18" t="str">
        <f t="shared" si="1"/>
        <v>6-Jul-1999</v>
      </c>
      <c r="F99" s="19">
        <v>45085</v>
      </c>
      <c r="G99">
        <v>23</v>
      </c>
      <c r="H99">
        <v>0</v>
      </c>
      <c r="I99" s="2">
        <v>1389</v>
      </c>
      <c r="J99" t="s">
        <v>6030</v>
      </c>
      <c r="K99" t="s">
        <v>6030</v>
      </c>
      <c r="L99" t="s">
        <v>3</v>
      </c>
    </row>
    <row r="100" spans="1:12" x14ac:dyDescent="0.25">
      <c r="A100" s="5" t="s">
        <v>4761</v>
      </c>
      <c r="B100">
        <v>2002</v>
      </c>
      <c r="C100" t="s">
        <v>4</v>
      </c>
      <c r="D100">
        <v>14</v>
      </c>
      <c r="E100" s="18" t="str">
        <f t="shared" si="1"/>
        <v>14-Nov-2002</v>
      </c>
      <c r="F100" s="19">
        <v>45085</v>
      </c>
      <c r="G100">
        <v>20</v>
      </c>
      <c r="H100">
        <v>0</v>
      </c>
      <c r="I100" s="2">
        <v>1390</v>
      </c>
      <c r="J100" t="s">
        <v>6030</v>
      </c>
      <c r="K100" t="s">
        <v>6030</v>
      </c>
      <c r="L100" t="s">
        <v>3</v>
      </c>
    </row>
    <row r="101" spans="1:12" x14ac:dyDescent="0.25">
      <c r="A101" s="5" t="s">
        <v>4762</v>
      </c>
      <c r="B101">
        <v>2002</v>
      </c>
      <c r="C101" t="s">
        <v>8</v>
      </c>
      <c r="D101">
        <v>22</v>
      </c>
      <c r="E101" s="18" t="str">
        <f t="shared" si="1"/>
        <v>22-Dec-2002</v>
      </c>
      <c r="F101" s="19">
        <v>45085</v>
      </c>
      <c r="G101">
        <v>20</v>
      </c>
      <c r="H101">
        <v>0</v>
      </c>
      <c r="I101" s="2">
        <v>1391.53</v>
      </c>
      <c r="J101" t="s">
        <v>6030</v>
      </c>
      <c r="K101" t="s">
        <v>6032</v>
      </c>
      <c r="L101" t="s">
        <v>3</v>
      </c>
    </row>
    <row r="102" spans="1:12" x14ac:dyDescent="0.25">
      <c r="A102" s="5" t="s">
        <v>4763</v>
      </c>
      <c r="B102">
        <v>1998</v>
      </c>
      <c r="C102" t="s">
        <v>6</v>
      </c>
      <c r="D102">
        <v>5</v>
      </c>
      <c r="E102" s="18" t="str">
        <f t="shared" si="1"/>
        <v>5-Sep-1998</v>
      </c>
      <c r="F102" s="19">
        <v>45085</v>
      </c>
      <c r="G102">
        <v>24</v>
      </c>
      <c r="H102">
        <v>0</v>
      </c>
      <c r="I102" s="2">
        <v>1400.44</v>
      </c>
      <c r="J102" t="s">
        <v>6030</v>
      </c>
      <c r="K102" t="s">
        <v>6030</v>
      </c>
      <c r="L102" t="s">
        <v>3</v>
      </c>
    </row>
    <row r="103" spans="1:12" x14ac:dyDescent="0.25">
      <c r="A103" s="5" t="s">
        <v>3774</v>
      </c>
      <c r="B103">
        <v>1997</v>
      </c>
      <c r="C103" t="s">
        <v>10</v>
      </c>
      <c r="D103">
        <v>27</v>
      </c>
      <c r="E103" s="18" t="str">
        <f t="shared" si="1"/>
        <v>27-Oct-1997</v>
      </c>
      <c r="F103" s="19">
        <v>45085</v>
      </c>
      <c r="G103">
        <v>25</v>
      </c>
      <c r="H103">
        <v>0</v>
      </c>
      <c r="I103" s="2">
        <v>1402</v>
      </c>
      <c r="J103" t="s">
        <v>6030</v>
      </c>
      <c r="K103" t="s">
        <v>6031</v>
      </c>
      <c r="L103" t="s">
        <v>11</v>
      </c>
    </row>
    <row r="104" spans="1:12" x14ac:dyDescent="0.25">
      <c r="A104" s="5" t="s">
        <v>4764</v>
      </c>
      <c r="B104">
        <v>1996</v>
      </c>
      <c r="C104" t="s">
        <v>5</v>
      </c>
      <c r="D104">
        <v>23</v>
      </c>
      <c r="E104" s="18" t="str">
        <f t="shared" si="1"/>
        <v>23-Jun-1996</v>
      </c>
      <c r="F104" s="19">
        <v>45085</v>
      </c>
      <c r="G104">
        <v>26</v>
      </c>
      <c r="H104">
        <v>0</v>
      </c>
      <c r="I104" s="2">
        <v>1417</v>
      </c>
      <c r="J104" t="s">
        <v>6030</v>
      </c>
      <c r="K104" t="s">
        <v>6031</v>
      </c>
      <c r="L104" t="s">
        <v>3</v>
      </c>
    </row>
    <row r="105" spans="1:12" x14ac:dyDescent="0.25">
      <c r="A105" s="5" t="s">
        <v>4765</v>
      </c>
      <c r="B105">
        <v>2001</v>
      </c>
      <c r="C105" t="s">
        <v>9</v>
      </c>
      <c r="D105">
        <v>23</v>
      </c>
      <c r="E105" s="18" t="str">
        <f t="shared" si="1"/>
        <v>23-Aug-2001</v>
      </c>
      <c r="F105" s="19">
        <v>45085</v>
      </c>
      <c r="G105">
        <v>21</v>
      </c>
      <c r="H105">
        <v>0</v>
      </c>
      <c r="I105" s="2">
        <v>1421</v>
      </c>
      <c r="J105" t="s">
        <v>6030</v>
      </c>
      <c r="K105" t="s">
        <v>6030</v>
      </c>
      <c r="L105" t="s">
        <v>3</v>
      </c>
    </row>
    <row r="106" spans="1:12" x14ac:dyDescent="0.25">
      <c r="A106" s="5" t="s">
        <v>4766</v>
      </c>
      <c r="B106">
        <v>1997</v>
      </c>
      <c r="C106" t="s">
        <v>8</v>
      </c>
      <c r="D106">
        <v>5</v>
      </c>
      <c r="E106" s="18" t="str">
        <f t="shared" si="1"/>
        <v>5-Dec-1997</v>
      </c>
      <c r="F106" s="19">
        <v>45085</v>
      </c>
      <c r="G106">
        <v>25</v>
      </c>
      <c r="H106">
        <v>0</v>
      </c>
      <c r="I106" s="2">
        <v>1422</v>
      </c>
      <c r="J106" t="s">
        <v>6030</v>
      </c>
      <c r="K106" t="s">
        <v>6030</v>
      </c>
      <c r="L106" t="s">
        <v>3</v>
      </c>
    </row>
    <row r="107" spans="1:12" x14ac:dyDescent="0.25">
      <c r="A107" s="5" t="s">
        <v>4767</v>
      </c>
      <c r="B107">
        <v>2000</v>
      </c>
      <c r="C107" t="s">
        <v>6</v>
      </c>
      <c r="D107">
        <v>1</v>
      </c>
      <c r="E107" s="18" t="str">
        <f t="shared" si="1"/>
        <v>1-Sep-2000</v>
      </c>
      <c r="F107" s="19">
        <v>45085</v>
      </c>
      <c r="G107">
        <v>22</v>
      </c>
      <c r="H107">
        <v>0</v>
      </c>
      <c r="I107" s="2">
        <v>1438</v>
      </c>
      <c r="J107" t="s">
        <v>6030</v>
      </c>
      <c r="K107" t="s">
        <v>6030</v>
      </c>
      <c r="L107" t="s">
        <v>3</v>
      </c>
    </row>
    <row r="108" spans="1:12" x14ac:dyDescent="0.25">
      <c r="A108" s="5" t="s">
        <v>4768</v>
      </c>
      <c r="B108">
        <v>1997</v>
      </c>
      <c r="C108" t="s">
        <v>5</v>
      </c>
      <c r="D108">
        <v>19</v>
      </c>
      <c r="E108" s="18" t="str">
        <f t="shared" si="1"/>
        <v>19-Jun-1997</v>
      </c>
      <c r="F108" s="19">
        <v>45085</v>
      </c>
      <c r="G108">
        <v>25</v>
      </c>
      <c r="H108">
        <v>0</v>
      </c>
      <c r="I108" s="2">
        <v>1445</v>
      </c>
      <c r="J108" t="s">
        <v>6030</v>
      </c>
      <c r="K108" t="s">
        <v>6032</v>
      </c>
      <c r="L108" t="s">
        <v>3</v>
      </c>
    </row>
    <row r="109" spans="1:12" x14ac:dyDescent="0.25">
      <c r="A109" s="5" t="s">
        <v>4769</v>
      </c>
      <c r="B109">
        <v>2003</v>
      </c>
      <c r="C109" t="s">
        <v>5</v>
      </c>
      <c r="D109">
        <v>20</v>
      </c>
      <c r="E109" s="18" t="str">
        <f t="shared" si="1"/>
        <v>20-Jun-2003</v>
      </c>
      <c r="F109" s="19">
        <v>45085</v>
      </c>
      <c r="G109">
        <v>19</v>
      </c>
      <c r="H109">
        <v>0</v>
      </c>
      <c r="I109" s="2">
        <v>1467</v>
      </c>
      <c r="J109" t="s">
        <v>6030</v>
      </c>
      <c r="K109" t="s">
        <v>6030</v>
      </c>
      <c r="L109" t="s">
        <v>3</v>
      </c>
    </row>
    <row r="110" spans="1:12" x14ac:dyDescent="0.25">
      <c r="A110" s="5" t="s">
        <v>4771</v>
      </c>
      <c r="B110">
        <v>1998</v>
      </c>
      <c r="C110" t="s">
        <v>8</v>
      </c>
      <c r="D110">
        <v>7</v>
      </c>
      <c r="E110" s="18" t="str">
        <f t="shared" si="1"/>
        <v>7-Dec-1998</v>
      </c>
      <c r="F110" s="19">
        <v>45085</v>
      </c>
      <c r="G110">
        <v>24</v>
      </c>
      <c r="H110">
        <v>0</v>
      </c>
      <c r="I110" s="2">
        <v>1477</v>
      </c>
      <c r="J110" t="s">
        <v>6030</v>
      </c>
      <c r="K110" t="s">
        <v>6032</v>
      </c>
      <c r="L110" t="s">
        <v>3</v>
      </c>
    </row>
    <row r="111" spans="1:12" x14ac:dyDescent="0.25">
      <c r="A111" s="5" t="s">
        <v>4772</v>
      </c>
      <c r="B111">
        <v>1997</v>
      </c>
      <c r="C111" t="s">
        <v>5</v>
      </c>
      <c r="D111">
        <v>9</v>
      </c>
      <c r="E111" s="18" t="str">
        <f t="shared" si="1"/>
        <v>9-Jun-1997</v>
      </c>
      <c r="F111" s="19">
        <v>45085</v>
      </c>
      <c r="G111">
        <v>25</v>
      </c>
      <c r="H111">
        <v>0</v>
      </c>
      <c r="I111" s="2">
        <v>1481</v>
      </c>
      <c r="J111" t="s">
        <v>6030</v>
      </c>
      <c r="K111" t="s">
        <v>6032</v>
      </c>
      <c r="L111" t="s">
        <v>7</v>
      </c>
    </row>
    <row r="112" spans="1:12" x14ac:dyDescent="0.25">
      <c r="A112" s="5" t="s">
        <v>4773</v>
      </c>
      <c r="B112">
        <v>1995</v>
      </c>
      <c r="C112" t="s">
        <v>10</v>
      </c>
      <c r="D112">
        <v>7</v>
      </c>
      <c r="E112" s="18" t="str">
        <f t="shared" si="1"/>
        <v>7-Oct-1995</v>
      </c>
      <c r="F112" s="19">
        <v>45085</v>
      </c>
      <c r="G112">
        <v>27</v>
      </c>
      <c r="H112">
        <v>0</v>
      </c>
      <c r="I112" s="2">
        <v>1493</v>
      </c>
      <c r="J112" t="s">
        <v>6030</v>
      </c>
      <c r="K112" t="s">
        <v>6031</v>
      </c>
      <c r="L112" t="s">
        <v>3</v>
      </c>
    </row>
    <row r="113" spans="1:12" x14ac:dyDescent="0.25">
      <c r="A113" s="5" t="s">
        <v>4774</v>
      </c>
      <c r="B113">
        <v>1998</v>
      </c>
      <c r="C113" t="s">
        <v>5</v>
      </c>
      <c r="D113">
        <v>19</v>
      </c>
      <c r="E113" s="18" t="str">
        <f t="shared" si="1"/>
        <v>19-Jun-1998</v>
      </c>
      <c r="F113" s="19">
        <v>45085</v>
      </c>
      <c r="G113">
        <v>24</v>
      </c>
      <c r="H113">
        <v>0</v>
      </c>
      <c r="I113" s="2">
        <v>1497</v>
      </c>
      <c r="J113" t="s">
        <v>6030</v>
      </c>
      <c r="K113" t="s">
        <v>6030</v>
      </c>
      <c r="L113" t="s">
        <v>3</v>
      </c>
    </row>
    <row r="114" spans="1:12" x14ac:dyDescent="0.25">
      <c r="A114" s="5" t="s">
        <v>3673</v>
      </c>
      <c r="B114">
        <v>2001</v>
      </c>
      <c r="C114" t="s">
        <v>9</v>
      </c>
      <c r="D114">
        <v>25</v>
      </c>
      <c r="E114" s="18" t="str">
        <f t="shared" si="1"/>
        <v>25-Aug-2001</v>
      </c>
      <c r="F114" s="19">
        <v>45085</v>
      </c>
      <c r="G114">
        <v>21</v>
      </c>
      <c r="H114">
        <v>0</v>
      </c>
      <c r="I114" s="2">
        <v>1515.34</v>
      </c>
      <c r="J114" t="s">
        <v>6030</v>
      </c>
      <c r="K114" t="s">
        <v>6031</v>
      </c>
      <c r="L114" t="s">
        <v>3</v>
      </c>
    </row>
    <row r="115" spans="1:12" x14ac:dyDescent="0.25">
      <c r="A115" s="5" t="s">
        <v>3775</v>
      </c>
      <c r="B115">
        <v>2001</v>
      </c>
      <c r="C115" t="s">
        <v>2</v>
      </c>
      <c r="D115">
        <v>7</v>
      </c>
      <c r="E115" s="18" t="str">
        <f t="shared" si="1"/>
        <v>7-Jul-2001</v>
      </c>
      <c r="F115" s="19">
        <v>45085</v>
      </c>
      <c r="G115">
        <v>21</v>
      </c>
      <c r="H115">
        <v>0</v>
      </c>
      <c r="I115" s="2">
        <v>1526.31</v>
      </c>
      <c r="J115" t="s">
        <v>6030</v>
      </c>
      <c r="K115" t="s">
        <v>6031</v>
      </c>
      <c r="L115" t="s">
        <v>11</v>
      </c>
    </row>
    <row r="116" spans="1:12" x14ac:dyDescent="0.25">
      <c r="A116" s="5" t="s">
        <v>4775</v>
      </c>
      <c r="B116">
        <v>2001</v>
      </c>
      <c r="C116" t="s">
        <v>5</v>
      </c>
      <c r="D116">
        <v>2</v>
      </c>
      <c r="E116" s="18" t="str">
        <f t="shared" si="1"/>
        <v>2-Jun-2001</v>
      </c>
      <c r="F116" s="19">
        <v>45085</v>
      </c>
      <c r="G116">
        <v>22</v>
      </c>
      <c r="H116">
        <v>0</v>
      </c>
      <c r="I116" s="2">
        <v>1532.47</v>
      </c>
      <c r="J116" t="s">
        <v>6030</v>
      </c>
      <c r="K116" t="s">
        <v>6030</v>
      </c>
      <c r="L116" t="s">
        <v>3</v>
      </c>
    </row>
    <row r="117" spans="1:12" x14ac:dyDescent="0.25">
      <c r="A117" s="5" t="s">
        <v>4776</v>
      </c>
      <c r="B117">
        <v>2001</v>
      </c>
      <c r="C117" t="s">
        <v>8</v>
      </c>
      <c r="D117">
        <v>5</v>
      </c>
      <c r="E117" s="18" t="str">
        <f t="shared" si="1"/>
        <v>5-Dec-2001</v>
      </c>
      <c r="F117" s="19">
        <v>45085</v>
      </c>
      <c r="G117">
        <v>21</v>
      </c>
      <c r="H117">
        <v>0</v>
      </c>
      <c r="I117" s="2">
        <v>1534.3</v>
      </c>
      <c r="J117" t="s">
        <v>6030</v>
      </c>
      <c r="K117" t="s">
        <v>6030</v>
      </c>
      <c r="L117" t="s">
        <v>3</v>
      </c>
    </row>
    <row r="118" spans="1:12" x14ac:dyDescent="0.25">
      <c r="A118" s="5" t="s">
        <v>4777</v>
      </c>
      <c r="B118">
        <v>1992</v>
      </c>
      <c r="C118" t="s">
        <v>6</v>
      </c>
      <c r="D118">
        <v>22</v>
      </c>
      <c r="E118" s="18" t="str">
        <f t="shared" si="1"/>
        <v>22-Sep-1992</v>
      </c>
      <c r="F118" s="19">
        <v>45085</v>
      </c>
      <c r="G118">
        <v>30</v>
      </c>
      <c r="H118">
        <v>0</v>
      </c>
      <c r="I118" s="2">
        <v>1566.88</v>
      </c>
      <c r="J118" t="s">
        <v>6030</v>
      </c>
      <c r="K118" t="s">
        <v>6032</v>
      </c>
      <c r="L118" t="s">
        <v>3</v>
      </c>
    </row>
    <row r="119" spans="1:12" x14ac:dyDescent="0.25">
      <c r="A119" s="5" t="s">
        <v>4778</v>
      </c>
      <c r="B119">
        <v>2004</v>
      </c>
      <c r="C119" t="s">
        <v>4</v>
      </c>
      <c r="D119">
        <v>19</v>
      </c>
      <c r="E119" s="18" t="str">
        <f t="shared" si="1"/>
        <v>19-Nov-2004</v>
      </c>
      <c r="F119" s="19">
        <v>45085</v>
      </c>
      <c r="G119">
        <v>18</v>
      </c>
      <c r="H119">
        <v>0</v>
      </c>
      <c r="I119" s="2">
        <v>1607.51</v>
      </c>
      <c r="J119" t="s">
        <v>6030</v>
      </c>
      <c r="K119" t="s">
        <v>6031</v>
      </c>
      <c r="L119" t="s">
        <v>3</v>
      </c>
    </row>
    <row r="120" spans="1:12" x14ac:dyDescent="0.25">
      <c r="A120" s="5" t="s">
        <v>4779</v>
      </c>
      <c r="B120">
        <v>2004</v>
      </c>
      <c r="C120" t="s">
        <v>2</v>
      </c>
      <c r="D120">
        <v>22</v>
      </c>
      <c r="E120" s="18" t="str">
        <f t="shared" si="1"/>
        <v>22-Jul-2004</v>
      </c>
      <c r="F120" s="19">
        <v>45085</v>
      </c>
      <c r="G120">
        <v>18</v>
      </c>
      <c r="H120">
        <v>0</v>
      </c>
      <c r="I120" s="2">
        <v>1615.77</v>
      </c>
      <c r="J120" t="s">
        <v>6030</v>
      </c>
      <c r="K120" t="s">
        <v>6032</v>
      </c>
      <c r="L120" t="s">
        <v>3</v>
      </c>
    </row>
    <row r="121" spans="1:12" x14ac:dyDescent="0.25">
      <c r="A121" s="5" t="s">
        <v>4780</v>
      </c>
      <c r="B121">
        <v>1995</v>
      </c>
      <c r="C121" t="s">
        <v>9</v>
      </c>
      <c r="D121">
        <v>5</v>
      </c>
      <c r="E121" s="18" t="str">
        <f t="shared" si="1"/>
        <v>5-Aug-1995</v>
      </c>
      <c r="F121" s="19">
        <v>45085</v>
      </c>
      <c r="G121">
        <v>27</v>
      </c>
      <c r="H121">
        <v>0</v>
      </c>
      <c r="I121" s="2">
        <v>1617.16</v>
      </c>
      <c r="J121" t="s">
        <v>6030</v>
      </c>
      <c r="K121" t="s">
        <v>6032</v>
      </c>
      <c r="L121" t="s">
        <v>3</v>
      </c>
    </row>
    <row r="122" spans="1:12" x14ac:dyDescent="0.25">
      <c r="A122" s="5" t="s">
        <v>4781</v>
      </c>
      <c r="B122">
        <v>2003</v>
      </c>
      <c r="C122" t="s">
        <v>6</v>
      </c>
      <c r="D122">
        <v>14</v>
      </c>
      <c r="E122" s="18" t="str">
        <f t="shared" si="1"/>
        <v>14-Sep-2003</v>
      </c>
      <c r="F122" s="19">
        <v>45085</v>
      </c>
      <c r="G122">
        <v>19</v>
      </c>
      <c r="H122">
        <v>0</v>
      </c>
      <c r="I122" s="2">
        <v>1621.34</v>
      </c>
      <c r="J122" t="s">
        <v>6030</v>
      </c>
      <c r="K122" t="s">
        <v>6030</v>
      </c>
      <c r="L122" t="s">
        <v>7</v>
      </c>
    </row>
    <row r="123" spans="1:12" x14ac:dyDescent="0.25">
      <c r="A123" s="5" t="s">
        <v>4782</v>
      </c>
      <c r="B123">
        <v>2004</v>
      </c>
      <c r="C123" t="s">
        <v>9</v>
      </c>
      <c r="D123">
        <v>21</v>
      </c>
      <c r="E123" s="18" t="str">
        <f t="shared" si="1"/>
        <v>21-Aug-2004</v>
      </c>
      <c r="F123" s="19">
        <v>45085</v>
      </c>
      <c r="G123">
        <v>18</v>
      </c>
      <c r="H123">
        <v>0</v>
      </c>
      <c r="I123" s="2">
        <v>1621.88</v>
      </c>
      <c r="J123" t="s">
        <v>6030</v>
      </c>
      <c r="K123" t="s">
        <v>6030</v>
      </c>
      <c r="L123" t="s">
        <v>3</v>
      </c>
    </row>
    <row r="124" spans="1:12" x14ac:dyDescent="0.25">
      <c r="A124" s="5" t="s">
        <v>4783</v>
      </c>
      <c r="B124">
        <v>2004</v>
      </c>
      <c r="C124" t="s">
        <v>2</v>
      </c>
      <c r="D124">
        <v>25</v>
      </c>
      <c r="E124" s="18" t="str">
        <f t="shared" si="1"/>
        <v>25-Jul-2004</v>
      </c>
      <c r="F124" s="19">
        <v>45085</v>
      </c>
      <c r="G124">
        <v>18</v>
      </c>
      <c r="H124">
        <v>0</v>
      </c>
      <c r="I124" s="2">
        <v>1622.19</v>
      </c>
      <c r="J124" t="s">
        <v>6030</v>
      </c>
      <c r="K124" t="s">
        <v>6032</v>
      </c>
      <c r="L124" t="s">
        <v>3</v>
      </c>
    </row>
    <row r="125" spans="1:12" x14ac:dyDescent="0.25">
      <c r="A125" s="5" t="s">
        <v>4784</v>
      </c>
      <c r="B125">
        <v>2003</v>
      </c>
      <c r="C125" t="s">
        <v>6</v>
      </c>
      <c r="D125">
        <v>9</v>
      </c>
      <c r="E125" s="18" t="str">
        <f t="shared" si="1"/>
        <v>9-Sep-2003</v>
      </c>
      <c r="F125" s="19">
        <v>45085</v>
      </c>
      <c r="G125">
        <v>19</v>
      </c>
      <c r="H125">
        <v>0</v>
      </c>
      <c r="I125" s="2">
        <v>1625.43</v>
      </c>
      <c r="J125" t="s">
        <v>6030</v>
      </c>
      <c r="K125" t="s">
        <v>6031</v>
      </c>
      <c r="L125" t="s">
        <v>7</v>
      </c>
    </row>
    <row r="126" spans="1:12" x14ac:dyDescent="0.25">
      <c r="A126" s="5" t="s">
        <v>3776</v>
      </c>
      <c r="B126">
        <v>2003</v>
      </c>
      <c r="C126" t="s">
        <v>8</v>
      </c>
      <c r="D126">
        <v>4</v>
      </c>
      <c r="E126" s="18" t="str">
        <f t="shared" si="1"/>
        <v>4-Dec-2003</v>
      </c>
      <c r="F126" s="19">
        <v>45085</v>
      </c>
      <c r="G126">
        <v>19</v>
      </c>
      <c r="H126">
        <v>0</v>
      </c>
      <c r="I126" s="2">
        <v>1627.28</v>
      </c>
      <c r="J126" t="s">
        <v>6030</v>
      </c>
      <c r="K126" t="s">
        <v>6030</v>
      </c>
      <c r="L126" t="s">
        <v>7</v>
      </c>
    </row>
    <row r="127" spans="1:12" x14ac:dyDescent="0.25">
      <c r="A127" s="5" t="s">
        <v>4786</v>
      </c>
      <c r="B127">
        <v>2003</v>
      </c>
      <c r="C127" t="s">
        <v>2</v>
      </c>
      <c r="D127">
        <v>17</v>
      </c>
      <c r="E127" s="18" t="str">
        <f t="shared" si="1"/>
        <v>17-Jul-2003</v>
      </c>
      <c r="F127" s="19">
        <v>45085</v>
      </c>
      <c r="G127">
        <v>19</v>
      </c>
      <c r="H127">
        <v>0</v>
      </c>
      <c r="I127" s="2">
        <v>1628.47</v>
      </c>
      <c r="J127" t="s">
        <v>6030</v>
      </c>
      <c r="K127" t="s">
        <v>6032</v>
      </c>
      <c r="L127" t="s">
        <v>7</v>
      </c>
    </row>
    <row r="128" spans="1:12" x14ac:dyDescent="0.25">
      <c r="A128" s="5" t="s">
        <v>4787</v>
      </c>
      <c r="B128">
        <v>2004</v>
      </c>
      <c r="C128" t="s">
        <v>10</v>
      </c>
      <c r="D128">
        <v>4</v>
      </c>
      <c r="E128" s="18" t="str">
        <f t="shared" si="1"/>
        <v>4-Oct-2004</v>
      </c>
      <c r="F128" s="19">
        <v>45085</v>
      </c>
      <c r="G128">
        <v>18</v>
      </c>
      <c r="H128">
        <v>0</v>
      </c>
      <c r="I128" s="2">
        <v>1629.83</v>
      </c>
      <c r="J128" t="s">
        <v>6030</v>
      </c>
      <c r="K128" t="s">
        <v>6030</v>
      </c>
      <c r="L128" t="s">
        <v>3</v>
      </c>
    </row>
    <row r="129" spans="1:12" x14ac:dyDescent="0.25">
      <c r="A129" s="5" t="s">
        <v>4788</v>
      </c>
      <c r="B129">
        <v>2004</v>
      </c>
      <c r="C129" t="s">
        <v>8</v>
      </c>
      <c r="D129">
        <v>5</v>
      </c>
      <c r="E129" s="18" t="str">
        <f t="shared" si="1"/>
        <v>5-Dec-2004</v>
      </c>
      <c r="F129" s="19">
        <v>45085</v>
      </c>
      <c r="G129">
        <v>18</v>
      </c>
      <c r="H129">
        <v>0</v>
      </c>
      <c r="I129" s="2">
        <v>1631.67</v>
      </c>
      <c r="J129" t="s">
        <v>6030</v>
      </c>
      <c r="K129" t="s">
        <v>6031</v>
      </c>
      <c r="L129" t="s">
        <v>3</v>
      </c>
    </row>
    <row r="130" spans="1:12" x14ac:dyDescent="0.25">
      <c r="A130" s="5" t="s">
        <v>4789</v>
      </c>
      <c r="B130">
        <v>2004</v>
      </c>
      <c r="C130" t="s">
        <v>2</v>
      </c>
      <c r="D130">
        <v>9</v>
      </c>
      <c r="E130" s="18" t="str">
        <f t="shared" ref="E130:E193" si="2">CONCATENATE(D130,"-",C130,"-",B130)</f>
        <v>9-Jul-2004</v>
      </c>
      <c r="F130" s="19">
        <v>45085</v>
      </c>
      <c r="G130">
        <v>18</v>
      </c>
      <c r="H130">
        <v>0</v>
      </c>
      <c r="I130" s="2">
        <v>1631.82</v>
      </c>
      <c r="J130" t="s">
        <v>6030</v>
      </c>
      <c r="K130" t="s">
        <v>6032</v>
      </c>
      <c r="L130" t="s">
        <v>3</v>
      </c>
    </row>
    <row r="131" spans="1:12" x14ac:dyDescent="0.25">
      <c r="A131" s="5" t="s">
        <v>4790</v>
      </c>
      <c r="B131">
        <v>2003</v>
      </c>
      <c r="C131" t="s">
        <v>10</v>
      </c>
      <c r="D131">
        <v>3</v>
      </c>
      <c r="E131" s="18" t="str">
        <f t="shared" si="2"/>
        <v>3-Oct-2003</v>
      </c>
      <c r="F131" s="19">
        <v>45085</v>
      </c>
      <c r="G131">
        <v>19</v>
      </c>
      <c r="H131">
        <v>0</v>
      </c>
      <c r="I131" s="2">
        <v>1632.04</v>
      </c>
      <c r="J131" t="s">
        <v>6030</v>
      </c>
      <c r="K131" t="s">
        <v>6030</v>
      </c>
      <c r="L131" t="s">
        <v>7</v>
      </c>
    </row>
    <row r="132" spans="1:12" x14ac:dyDescent="0.25">
      <c r="A132" s="5" t="s">
        <v>4791</v>
      </c>
      <c r="B132">
        <v>2003</v>
      </c>
      <c r="C132" t="s">
        <v>6</v>
      </c>
      <c r="D132">
        <v>16</v>
      </c>
      <c r="E132" s="18" t="str">
        <f t="shared" si="2"/>
        <v>16-Sep-2003</v>
      </c>
      <c r="F132" s="19">
        <v>45085</v>
      </c>
      <c r="G132">
        <v>19</v>
      </c>
      <c r="H132">
        <v>0</v>
      </c>
      <c r="I132" s="2">
        <v>1632.56</v>
      </c>
      <c r="J132" t="s">
        <v>6030</v>
      </c>
      <c r="K132" t="s">
        <v>6030</v>
      </c>
      <c r="L132" t="s">
        <v>7</v>
      </c>
    </row>
    <row r="133" spans="1:12" x14ac:dyDescent="0.25">
      <c r="A133" s="5" t="s">
        <v>4792</v>
      </c>
      <c r="B133">
        <v>2004</v>
      </c>
      <c r="C133" t="s">
        <v>8</v>
      </c>
      <c r="D133">
        <v>13</v>
      </c>
      <c r="E133" s="18" t="str">
        <f t="shared" si="2"/>
        <v>13-Dec-2004</v>
      </c>
      <c r="F133" s="19">
        <v>45085</v>
      </c>
      <c r="G133">
        <v>18</v>
      </c>
      <c r="H133">
        <v>0</v>
      </c>
      <c r="I133" s="2">
        <v>1633.04</v>
      </c>
      <c r="J133" t="s">
        <v>6030</v>
      </c>
      <c r="K133" t="s">
        <v>6030</v>
      </c>
      <c r="L133" t="s">
        <v>3</v>
      </c>
    </row>
    <row r="134" spans="1:12" x14ac:dyDescent="0.25">
      <c r="A134" s="5" t="s">
        <v>4793</v>
      </c>
      <c r="B134">
        <v>2004</v>
      </c>
      <c r="C134" t="s">
        <v>9</v>
      </c>
      <c r="D134">
        <v>8</v>
      </c>
      <c r="E134" s="18" t="str">
        <f t="shared" si="2"/>
        <v>8-Aug-2004</v>
      </c>
      <c r="F134" s="19">
        <v>45085</v>
      </c>
      <c r="G134">
        <v>18</v>
      </c>
      <c r="H134">
        <v>0</v>
      </c>
      <c r="I134" s="2">
        <v>1633.96</v>
      </c>
      <c r="J134" t="s">
        <v>6030</v>
      </c>
      <c r="K134" t="s">
        <v>6032</v>
      </c>
      <c r="L134" t="s">
        <v>3</v>
      </c>
    </row>
    <row r="135" spans="1:12" x14ac:dyDescent="0.25">
      <c r="A135" s="5" t="s">
        <v>4794</v>
      </c>
      <c r="B135">
        <v>2004</v>
      </c>
      <c r="C135" t="s">
        <v>5</v>
      </c>
      <c r="D135">
        <v>13</v>
      </c>
      <c r="E135" s="18" t="str">
        <f t="shared" si="2"/>
        <v>13-Jun-2004</v>
      </c>
      <c r="F135" s="19">
        <v>45085</v>
      </c>
      <c r="G135">
        <v>18</v>
      </c>
      <c r="H135">
        <v>0</v>
      </c>
      <c r="I135" s="2">
        <v>1634.57</v>
      </c>
      <c r="J135" t="s">
        <v>6030</v>
      </c>
      <c r="K135" t="s">
        <v>6030</v>
      </c>
      <c r="L135" t="s">
        <v>3</v>
      </c>
    </row>
    <row r="136" spans="1:12" x14ac:dyDescent="0.25">
      <c r="A136" s="5" t="s">
        <v>4795</v>
      </c>
      <c r="B136">
        <v>2003</v>
      </c>
      <c r="C136" t="s">
        <v>8</v>
      </c>
      <c r="D136">
        <v>30</v>
      </c>
      <c r="E136" s="18" t="str">
        <f t="shared" si="2"/>
        <v>30-Dec-2003</v>
      </c>
      <c r="F136" s="19">
        <v>45085</v>
      </c>
      <c r="G136">
        <v>19</v>
      </c>
      <c r="H136">
        <v>0</v>
      </c>
      <c r="I136" s="2">
        <v>1635.73</v>
      </c>
      <c r="J136" t="s">
        <v>6030</v>
      </c>
      <c r="K136" t="s">
        <v>6031</v>
      </c>
      <c r="L136" t="s">
        <v>7</v>
      </c>
    </row>
    <row r="137" spans="1:12" x14ac:dyDescent="0.25">
      <c r="A137" s="5" t="s">
        <v>3777</v>
      </c>
      <c r="B137">
        <v>2003</v>
      </c>
      <c r="C137" t="s">
        <v>6</v>
      </c>
      <c r="D137">
        <v>16</v>
      </c>
      <c r="E137" s="18" t="str">
        <f t="shared" si="2"/>
        <v>16-Sep-2003</v>
      </c>
      <c r="F137" s="19">
        <v>45085</v>
      </c>
      <c r="G137">
        <v>19</v>
      </c>
      <c r="H137">
        <v>0</v>
      </c>
      <c r="I137" s="2">
        <v>1639.56</v>
      </c>
      <c r="J137" t="s">
        <v>6030</v>
      </c>
      <c r="K137" t="s">
        <v>6030</v>
      </c>
      <c r="L137" t="s">
        <v>7</v>
      </c>
    </row>
    <row r="138" spans="1:12" x14ac:dyDescent="0.25">
      <c r="A138" s="5" t="s">
        <v>4796</v>
      </c>
      <c r="B138">
        <v>2003</v>
      </c>
      <c r="C138" t="s">
        <v>9</v>
      </c>
      <c r="D138">
        <v>21</v>
      </c>
      <c r="E138" s="18" t="str">
        <f t="shared" si="2"/>
        <v>21-Aug-2003</v>
      </c>
      <c r="F138" s="19">
        <v>45085</v>
      </c>
      <c r="G138">
        <v>19</v>
      </c>
      <c r="H138">
        <v>0</v>
      </c>
      <c r="I138" s="2">
        <v>1639.56</v>
      </c>
      <c r="J138" t="s">
        <v>6030</v>
      </c>
      <c r="K138" t="s">
        <v>6030</v>
      </c>
      <c r="L138" t="s">
        <v>7</v>
      </c>
    </row>
    <row r="139" spans="1:12" x14ac:dyDescent="0.25">
      <c r="A139" s="5" t="s">
        <v>4797</v>
      </c>
      <c r="B139">
        <v>2003</v>
      </c>
      <c r="C139" t="s">
        <v>8</v>
      </c>
      <c r="D139">
        <v>30</v>
      </c>
      <c r="E139" s="18" t="str">
        <f t="shared" si="2"/>
        <v>30-Dec-2003</v>
      </c>
      <c r="F139" s="19">
        <v>45085</v>
      </c>
      <c r="G139">
        <v>19</v>
      </c>
      <c r="H139">
        <v>0</v>
      </c>
      <c r="I139" s="2">
        <v>1646.43</v>
      </c>
      <c r="J139" t="s">
        <v>6030</v>
      </c>
      <c r="K139" t="s">
        <v>6032</v>
      </c>
      <c r="L139" t="s">
        <v>7</v>
      </c>
    </row>
    <row r="140" spans="1:12" x14ac:dyDescent="0.25">
      <c r="A140" s="5" t="s">
        <v>4798</v>
      </c>
      <c r="B140">
        <v>2000</v>
      </c>
      <c r="C140" t="s">
        <v>10</v>
      </c>
      <c r="D140">
        <v>23</v>
      </c>
      <c r="E140" s="18" t="str">
        <f t="shared" si="2"/>
        <v>23-Oct-2000</v>
      </c>
      <c r="F140" s="19">
        <v>45085</v>
      </c>
      <c r="G140">
        <v>22</v>
      </c>
      <c r="H140">
        <v>0</v>
      </c>
      <c r="I140" s="2">
        <v>1665</v>
      </c>
      <c r="J140" t="s">
        <v>6030</v>
      </c>
      <c r="K140" t="s">
        <v>6030</v>
      </c>
      <c r="L140" t="s">
        <v>3</v>
      </c>
    </row>
    <row r="141" spans="1:12" x14ac:dyDescent="0.25">
      <c r="A141" s="5" t="s">
        <v>4799</v>
      </c>
      <c r="B141">
        <v>2000</v>
      </c>
      <c r="C141" t="s">
        <v>5</v>
      </c>
      <c r="D141">
        <v>10</v>
      </c>
      <c r="E141" s="18" t="str">
        <f t="shared" si="2"/>
        <v>10-Jun-2000</v>
      </c>
      <c r="F141" s="19">
        <v>45085</v>
      </c>
      <c r="G141">
        <v>22</v>
      </c>
      <c r="H141">
        <v>0</v>
      </c>
      <c r="I141" s="2">
        <v>1674.63</v>
      </c>
      <c r="J141" t="s">
        <v>6030</v>
      </c>
      <c r="K141" t="s">
        <v>6030</v>
      </c>
      <c r="L141" t="s">
        <v>3</v>
      </c>
    </row>
    <row r="142" spans="1:12" x14ac:dyDescent="0.25">
      <c r="A142" s="5" t="s">
        <v>4800</v>
      </c>
      <c r="B142">
        <v>2000</v>
      </c>
      <c r="C142" t="s">
        <v>10</v>
      </c>
      <c r="D142">
        <v>21</v>
      </c>
      <c r="E142" s="18" t="str">
        <f t="shared" si="2"/>
        <v>21-Oct-2000</v>
      </c>
      <c r="F142" s="19">
        <v>45085</v>
      </c>
      <c r="G142">
        <v>22</v>
      </c>
      <c r="H142">
        <v>0</v>
      </c>
      <c r="I142" s="2">
        <v>1682.6</v>
      </c>
      <c r="J142" t="s">
        <v>6030</v>
      </c>
      <c r="K142" t="s">
        <v>6030</v>
      </c>
      <c r="L142" t="s">
        <v>11</v>
      </c>
    </row>
    <row r="143" spans="1:12" x14ac:dyDescent="0.25">
      <c r="A143" s="5" t="s">
        <v>4801</v>
      </c>
      <c r="B143">
        <v>2004</v>
      </c>
      <c r="C143" t="s">
        <v>4</v>
      </c>
      <c r="D143">
        <v>17</v>
      </c>
      <c r="E143" s="18" t="str">
        <f t="shared" si="2"/>
        <v>17-Nov-2004</v>
      </c>
      <c r="F143" s="19">
        <v>45085</v>
      </c>
      <c r="G143">
        <v>18</v>
      </c>
      <c r="H143">
        <v>0</v>
      </c>
      <c r="I143" s="2">
        <v>1694.8</v>
      </c>
      <c r="J143" t="s">
        <v>6030</v>
      </c>
      <c r="K143" t="s">
        <v>6030</v>
      </c>
      <c r="L143" t="s">
        <v>12</v>
      </c>
    </row>
    <row r="144" spans="1:12" x14ac:dyDescent="0.25">
      <c r="A144" s="5" t="s">
        <v>4802</v>
      </c>
      <c r="B144">
        <v>2004</v>
      </c>
      <c r="C144" t="s">
        <v>8</v>
      </c>
      <c r="D144">
        <v>10</v>
      </c>
      <c r="E144" s="18" t="str">
        <f t="shared" si="2"/>
        <v>10-Dec-2004</v>
      </c>
      <c r="F144" s="19">
        <v>45085</v>
      </c>
      <c r="G144">
        <v>18</v>
      </c>
      <c r="H144">
        <v>0</v>
      </c>
      <c r="I144" s="2">
        <v>1702.46</v>
      </c>
      <c r="J144" t="s">
        <v>6030</v>
      </c>
      <c r="K144" t="s">
        <v>6031</v>
      </c>
      <c r="L144" t="s">
        <v>13</v>
      </c>
    </row>
    <row r="145" spans="1:12" x14ac:dyDescent="0.25">
      <c r="A145" s="5" t="s">
        <v>4803</v>
      </c>
      <c r="B145">
        <v>2004</v>
      </c>
      <c r="C145" t="s">
        <v>4</v>
      </c>
      <c r="D145">
        <v>7</v>
      </c>
      <c r="E145" s="18" t="str">
        <f t="shared" si="2"/>
        <v>7-Nov-2004</v>
      </c>
      <c r="F145" s="19">
        <v>45085</v>
      </c>
      <c r="G145">
        <v>18</v>
      </c>
      <c r="H145">
        <v>0</v>
      </c>
      <c r="I145" s="2">
        <v>1704.57</v>
      </c>
      <c r="J145" t="s">
        <v>6030</v>
      </c>
      <c r="K145" t="s">
        <v>6032</v>
      </c>
      <c r="L145" t="s">
        <v>14</v>
      </c>
    </row>
    <row r="146" spans="1:12" x14ac:dyDescent="0.25">
      <c r="A146" s="5" t="s">
        <v>4804</v>
      </c>
      <c r="B146">
        <v>2004</v>
      </c>
      <c r="C146" t="s">
        <v>8</v>
      </c>
      <c r="D146">
        <v>14</v>
      </c>
      <c r="E146" s="18" t="str">
        <f t="shared" si="2"/>
        <v>14-Dec-2004</v>
      </c>
      <c r="F146" s="19">
        <v>45085</v>
      </c>
      <c r="G146">
        <v>18</v>
      </c>
      <c r="H146">
        <v>0</v>
      </c>
      <c r="I146" s="2">
        <v>1704.7</v>
      </c>
      <c r="J146" t="s">
        <v>6030</v>
      </c>
      <c r="K146" t="s">
        <v>6031</v>
      </c>
      <c r="L146" t="s">
        <v>15</v>
      </c>
    </row>
    <row r="147" spans="1:12" x14ac:dyDescent="0.25">
      <c r="A147" s="5" t="s">
        <v>4805</v>
      </c>
      <c r="B147">
        <v>2004</v>
      </c>
      <c r="C147" t="s">
        <v>8</v>
      </c>
      <c r="D147">
        <v>6</v>
      </c>
      <c r="E147" s="18" t="str">
        <f t="shared" si="2"/>
        <v>6-Dec-2004</v>
      </c>
      <c r="F147" s="19">
        <v>45085</v>
      </c>
      <c r="G147">
        <v>18</v>
      </c>
      <c r="H147">
        <v>0</v>
      </c>
      <c r="I147" s="2">
        <v>1705.62</v>
      </c>
      <c r="J147" t="s">
        <v>6030</v>
      </c>
      <c r="K147" t="s">
        <v>6030</v>
      </c>
      <c r="L147" t="s">
        <v>12</v>
      </c>
    </row>
    <row r="148" spans="1:12" x14ac:dyDescent="0.25">
      <c r="A148" s="5" t="s">
        <v>3778</v>
      </c>
      <c r="B148">
        <v>2004</v>
      </c>
      <c r="C148" t="s">
        <v>10</v>
      </c>
      <c r="D148">
        <v>17</v>
      </c>
      <c r="E148" s="18" t="str">
        <f t="shared" si="2"/>
        <v>17-Oct-2004</v>
      </c>
      <c r="F148" s="19">
        <v>45085</v>
      </c>
      <c r="G148">
        <v>18</v>
      </c>
      <c r="H148">
        <v>0</v>
      </c>
      <c r="I148" s="2">
        <v>1708</v>
      </c>
      <c r="J148" t="s">
        <v>6031</v>
      </c>
      <c r="K148" t="s">
        <v>6030</v>
      </c>
      <c r="L148" t="s">
        <v>14</v>
      </c>
    </row>
    <row r="149" spans="1:12" x14ac:dyDescent="0.25">
      <c r="A149" s="5" t="s">
        <v>4806</v>
      </c>
      <c r="B149">
        <v>2004</v>
      </c>
      <c r="C149" t="s">
        <v>8</v>
      </c>
      <c r="D149">
        <v>12</v>
      </c>
      <c r="E149" s="18" t="str">
        <f t="shared" si="2"/>
        <v>12-Dec-2004</v>
      </c>
      <c r="F149" s="19">
        <v>45085</v>
      </c>
      <c r="G149">
        <v>18</v>
      </c>
      <c r="H149">
        <v>0</v>
      </c>
      <c r="I149" s="2">
        <v>1708.93</v>
      </c>
      <c r="J149" t="s">
        <v>6031</v>
      </c>
      <c r="K149" t="s">
        <v>6032</v>
      </c>
      <c r="L149" t="s">
        <v>13</v>
      </c>
    </row>
    <row r="150" spans="1:12" x14ac:dyDescent="0.25">
      <c r="A150" s="5" t="s">
        <v>4807</v>
      </c>
      <c r="B150">
        <v>2004</v>
      </c>
      <c r="C150" t="s">
        <v>6</v>
      </c>
      <c r="D150">
        <v>19</v>
      </c>
      <c r="E150" s="18" t="str">
        <f t="shared" si="2"/>
        <v>19-Sep-2004</v>
      </c>
      <c r="F150" s="19">
        <v>45085</v>
      </c>
      <c r="G150">
        <v>18</v>
      </c>
      <c r="H150">
        <v>1</v>
      </c>
      <c r="I150" s="2">
        <v>1711.03</v>
      </c>
      <c r="J150" t="s">
        <v>6031</v>
      </c>
      <c r="K150" t="s">
        <v>6031</v>
      </c>
      <c r="L150" t="s">
        <v>3</v>
      </c>
    </row>
    <row r="151" spans="1:12" x14ac:dyDescent="0.25">
      <c r="A151" s="5" t="s">
        <v>4808</v>
      </c>
      <c r="B151">
        <v>2004</v>
      </c>
      <c r="C151" t="s">
        <v>6</v>
      </c>
      <c r="D151">
        <v>21</v>
      </c>
      <c r="E151" s="18" t="str">
        <f t="shared" si="2"/>
        <v>21-Sep-2004</v>
      </c>
      <c r="F151" s="19">
        <v>45085</v>
      </c>
      <c r="G151">
        <v>18</v>
      </c>
      <c r="H151">
        <v>0</v>
      </c>
      <c r="I151" s="2">
        <v>1712.23</v>
      </c>
      <c r="J151" t="s">
        <v>6031</v>
      </c>
      <c r="K151" t="s">
        <v>6032</v>
      </c>
      <c r="L151" t="s">
        <v>14</v>
      </c>
    </row>
    <row r="152" spans="1:12" x14ac:dyDescent="0.25">
      <c r="A152" s="5" t="s">
        <v>4809</v>
      </c>
      <c r="B152">
        <v>2004</v>
      </c>
      <c r="C152" t="s">
        <v>5</v>
      </c>
      <c r="D152">
        <v>10</v>
      </c>
      <c r="E152" s="18" t="str">
        <f t="shared" si="2"/>
        <v>10-Jun-2004</v>
      </c>
      <c r="F152" s="19">
        <v>45085</v>
      </c>
      <c r="G152">
        <v>18</v>
      </c>
      <c r="H152">
        <v>1</v>
      </c>
      <c r="I152" s="2">
        <v>1719.44</v>
      </c>
      <c r="J152" t="s">
        <v>6031</v>
      </c>
      <c r="K152" t="s">
        <v>6031</v>
      </c>
      <c r="L152" t="s">
        <v>3</v>
      </c>
    </row>
    <row r="153" spans="1:12" x14ac:dyDescent="0.25">
      <c r="A153" s="5" t="s">
        <v>4810</v>
      </c>
      <c r="B153">
        <v>2004</v>
      </c>
      <c r="C153" t="s">
        <v>6</v>
      </c>
      <c r="D153">
        <v>11</v>
      </c>
      <c r="E153" s="18" t="str">
        <f t="shared" si="2"/>
        <v>11-Sep-2004</v>
      </c>
      <c r="F153" s="19">
        <v>45085</v>
      </c>
      <c r="G153">
        <v>18</v>
      </c>
      <c r="H153">
        <v>1</v>
      </c>
      <c r="I153" s="2">
        <v>1720.35</v>
      </c>
      <c r="J153" t="s">
        <v>6031</v>
      </c>
      <c r="K153" t="s">
        <v>6031</v>
      </c>
      <c r="L153" t="s">
        <v>3</v>
      </c>
    </row>
    <row r="154" spans="1:12" x14ac:dyDescent="0.25">
      <c r="A154" s="5" t="s">
        <v>4811</v>
      </c>
      <c r="B154">
        <v>2004</v>
      </c>
      <c r="C154" t="s">
        <v>10</v>
      </c>
      <c r="D154">
        <v>21</v>
      </c>
      <c r="E154" s="18" t="str">
        <f t="shared" si="2"/>
        <v>21-Oct-2004</v>
      </c>
      <c r="F154" s="19">
        <v>45085</v>
      </c>
      <c r="G154">
        <v>18</v>
      </c>
      <c r="H154">
        <v>1</v>
      </c>
      <c r="I154" s="2">
        <v>1725.55</v>
      </c>
      <c r="J154" t="s">
        <v>6031</v>
      </c>
      <c r="K154" t="s">
        <v>6030</v>
      </c>
      <c r="L154" t="s">
        <v>3</v>
      </c>
    </row>
    <row r="155" spans="1:12" x14ac:dyDescent="0.25">
      <c r="A155" s="5" t="s">
        <v>4812</v>
      </c>
      <c r="B155">
        <v>2004</v>
      </c>
      <c r="C155" t="s">
        <v>6</v>
      </c>
      <c r="D155">
        <v>9</v>
      </c>
      <c r="E155" s="18" t="str">
        <f t="shared" si="2"/>
        <v>9-Sep-2004</v>
      </c>
      <c r="F155" s="19">
        <v>45085</v>
      </c>
      <c r="G155">
        <v>18</v>
      </c>
      <c r="H155">
        <v>1</v>
      </c>
      <c r="I155" s="2">
        <v>1727.54</v>
      </c>
      <c r="J155" t="s">
        <v>6031</v>
      </c>
      <c r="K155" t="s">
        <v>6032</v>
      </c>
      <c r="L155" t="s">
        <v>3</v>
      </c>
    </row>
    <row r="156" spans="1:12" x14ac:dyDescent="0.25">
      <c r="A156" s="5" t="s">
        <v>4813</v>
      </c>
      <c r="B156">
        <v>2003</v>
      </c>
      <c r="C156" t="s">
        <v>4</v>
      </c>
      <c r="D156">
        <v>21</v>
      </c>
      <c r="E156" s="18" t="str">
        <f t="shared" si="2"/>
        <v>21-Nov-2003</v>
      </c>
      <c r="F156" s="19">
        <v>45085</v>
      </c>
      <c r="G156">
        <v>19</v>
      </c>
      <c r="H156">
        <v>0</v>
      </c>
      <c r="I156" s="2">
        <v>1727.79</v>
      </c>
      <c r="J156" t="s">
        <v>6031</v>
      </c>
      <c r="K156" t="s">
        <v>6031</v>
      </c>
      <c r="L156" t="s">
        <v>11</v>
      </c>
    </row>
    <row r="157" spans="1:12" x14ac:dyDescent="0.25">
      <c r="A157" s="5" t="s">
        <v>4814</v>
      </c>
      <c r="B157">
        <v>2003</v>
      </c>
      <c r="C157" t="s">
        <v>6</v>
      </c>
      <c r="D157">
        <v>1</v>
      </c>
      <c r="E157" s="18" t="str">
        <f t="shared" si="2"/>
        <v>1-Sep-2003</v>
      </c>
      <c r="F157" s="19">
        <v>45085</v>
      </c>
      <c r="G157">
        <v>19</v>
      </c>
      <c r="H157">
        <v>0</v>
      </c>
      <c r="I157" s="2">
        <v>1728.9</v>
      </c>
      <c r="J157" t="s">
        <v>6031</v>
      </c>
      <c r="K157" t="s">
        <v>6030</v>
      </c>
      <c r="L157" t="s">
        <v>11</v>
      </c>
    </row>
    <row r="158" spans="1:12" x14ac:dyDescent="0.25">
      <c r="A158" s="5" t="s">
        <v>4815</v>
      </c>
      <c r="B158">
        <v>2003</v>
      </c>
      <c r="C158" t="s">
        <v>4</v>
      </c>
      <c r="D158">
        <v>9</v>
      </c>
      <c r="E158" s="18" t="str">
        <f t="shared" si="2"/>
        <v>9-Nov-2003</v>
      </c>
      <c r="F158" s="19">
        <v>45085</v>
      </c>
      <c r="G158">
        <v>19</v>
      </c>
      <c r="H158">
        <v>0</v>
      </c>
      <c r="I158" s="2">
        <v>1731.68</v>
      </c>
      <c r="J158" t="s">
        <v>6031</v>
      </c>
      <c r="K158" t="s">
        <v>6030</v>
      </c>
      <c r="L158" t="s">
        <v>11</v>
      </c>
    </row>
    <row r="159" spans="1:12" x14ac:dyDescent="0.25">
      <c r="A159" s="5" t="s">
        <v>3779</v>
      </c>
      <c r="B159">
        <v>2003</v>
      </c>
      <c r="C159" t="s">
        <v>4</v>
      </c>
      <c r="D159">
        <v>14</v>
      </c>
      <c r="E159" s="18" t="str">
        <f t="shared" si="2"/>
        <v>14-Nov-2003</v>
      </c>
      <c r="F159" s="19">
        <v>45085</v>
      </c>
      <c r="G159">
        <v>19</v>
      </c>
      <c r="H159">
        <v>0</v>
      </c>
      <c r="I159" s="2">
        <v>1737.38</v>
      </c>
      <c r="J159" t="s">
        <v>6031</v>
      </c>
      <c r="K159" t="s">
        <v>6030</v>
      </c>
      <c r="L159" t="s">
        <v>11</v>
      </c>
    </row>
    <row r="160" spans="1:12" x14ac:dyDescent="0.25">
      <c r="A160" s="5" t="s">
        <v>4816</v>
      </c>
      <c r="B160">
        <v>2003</v>
      </c>
      <c r="C160" t="s">
        <v>2</v>
      </c>
      <c r="D160">
        <v>25</v>
      </c>
      <c r="E160" s="18" t="str">
        <f t="shared" si="2"/>
        <v>25-Jul-2003</v>
      </c>
      <c r="F160" s="19">
        <v>45085</v>
      </c>
      <c r="G160">
        <v>19</v>
      </c>
      <c r="H160">
        <v>0</v>
      </c>
      <c r="I160" s="2">
        <v>1743.21</v>
      </c>
      <c r="J160" t="s">
        <v>6031</v>
      </c>
      <c r="K160" t="s">
        <v>6032</v>
      </c>
      <c r="L160" t="s">
        <v>11</v>
      </c>
    </row>
    <row r="161" spans="1:12" x14ac:dyDescent="0.25">
      <c r="A161" s="5" t="s">
        <v>4817</v>
      </c>
      <c r="B161">
        <v>2003</v>
      </c>
      <c r="C161" t="s">
        <v>2</v>
      </c>
      <c r="D161">
        <v>28</v>
      </c>
      <c r="E161" s="18" t="str">
        <f t="shared" si="2"/>
        <v>28-Jul-2003</v>
      </c>
      <c r="F161" s="19">
        <v>45085</v>
      </c>
      <c r="G161">
        <v>19</v>
      </c>
      <c r="H161">
        <v>0</v>
      </c>
      <c r="I161" s="2">
        <v>1744.47</v>
      </c>
      <c r="J161" t="s">
        <v>6031</v>
      </c>
      <c r="K161" t="s">
        <v>6032</v>
      </c>
      <c r="L161" t="s">
        <v>11</v>
      </c>
    </row>
    <row r="162" spans="1:12" x14ac:dyDescent="0.25">
      <c r="A162" s="5" t="s">
        <v>4818</v>
      </c>
      <c r="B162">
        <v>2003</v>
      </c>
      <c r="C162" t="s">
        <v>6</v>
      </c>
      <c r="D162">
        <v>26</v>
      </c>
      <c r="E162" s="18" t="str">
        <f t="shared" si="2"/>
        <v>26-Sep-2003</v>
      </c>
      <c r="F162" s="19">
        <v>45085</v>
      </c>
      <c r="G162">
        <v>19</v>
      </c>
      <c r="H162">
        <v>0</v>
      </c>
      <c r="I162" s="2">
        <v>1748.77</v>
      </c>
      <c r="J162" t="s">
        <v>6031</v>
      </c>
      <c r="K162" t="s">
        <v>6032</v>
      </c>
      <c r="L162" t="s">
        <v>11</v>
      </c>
    </row>
    <row r="163" spans="1:12" x14ac:dyDescent="0.25">
      <c r="A163" s="5" t="s">
        <v>4819</v>
      </c>
      <c r="B163">
        <v>1998</v>
      </c>
      <c r="C163" t="s">
        <v>10</v>
      </c>
      <c r="D163">
        <v>7</v>
      </c>
      <c r="E163" s="18" t="str">
        <f t="shared" si="2"/>
        <v>7-Oct-1998</v>
      </c>
      <c r="F163" s="19">
        <v>45085</v>
      </c>
      <c r="G163">
        <v>24</v>
      </c>
      <c r="H163">
        <v>0</v>
      </c>
      <c r="I163" s="2">
        <v>1756.6</v>
      </c>
      <c r="J163" t="s">
        <v>6031</v>
      </c>
      <c r="K163" t="s">
        <v>6031</v>
      </c>
      <c r="L163" t="s">
        <v>3</v>
      </c>
    </row>
    <row r="164" spans="1:12" x14ac:dyDescent="0.25">
      <c r="A164" s="5" t="s">
        <v>4820</v>
      </c>
      <c r="B164">
        <v>2003</v>
      </c>
      <c r="C164" t="s">
        <v>4</v>
      </c>
      <c r="D164">
        <v>19</v>
      </c>
      <c r="E164" s="18" t="str">
        <f t="shared" si="2"/>
        <v>19-Nov-2003</v>
      </c>
      <c r="F164" s="19">
        <v>45085</v>
      </c>
      <c r="G164">
        <v>19</v>
      </c>
      <c r="H164">
        <v>0</v>
      </c>
      <c r="I164" s="2">
        <v>1759.34</v>
      </c>
      <c r="J164" t="s">
        <v>6031</v>
      </c>
      <c r="K164" t="s">
        <v>6032</v>
      </c>
      <c r="L164" t="s">
        <v>11</v>
      </c>
    </row>
    <row r="165" spans="1:12" x14ac:dyDescent="0.25">
      <c r="A165" s="5" t="s">
        <v>4821</v>
      </c>
      <c r="B165">
        <v>2002</v>
      </c>
      <c r="C165" t="s">
        <v>8</v>
      </c>
      <c r="D165">
        <v>13</v>
      </c>
      <c r="E165" s="18" t="str">
        <f t="shared" si="2"/>
        <v>13-Dec-2002</v>
      </c>
      <c r="F165" s="19">
        <v>45085</v>
      </c>
      <c r="G165">
        <v>20</v>
      </c>
      <c r="H165">
        <v>0</v>
      </c>
      <c r="I165" s="2">
        <v>1769.53</v>
      </c>
      <c r="J165" t="s">
        <v>6031</v>
      </c>
      <c r="K165" t="s">
        <v>6031</v>
      </c>
      <c r="L165" t="s">
        <v>7</v>
      </c>
    </row>
    <row r="166" spans="1:12" x14ac:dyDescent="0.25">
      <c r="A166" s="5" t="s">
        <v>4822</v>
      </c>
      <c r="B166">
        <v>1999</v>
      </c>
      <c r="C166" t="s">
        <v>6</v>
      </c>
      <c r="D166">
        <v>25</v>
      </c>
      <c r="E166" s="18" t="str">
        <f t="shared" si="2"/>
        <v>25-Sep-1999</v>
      </c>
      <c r="F166" s="19">
        <v>45085</v>
      </c>
      <c r="G166">
        <v>23</v>
      </c>
      <c r="H166">
        <v>0</v>
      </c>
      <c r="I166" s="2">
        <v>1815.88</v>
      </c>
      <c r="J166" t="s">
        <v>6031</v>
      </c>
      <c r="K166" t="s">
        <v>6031</v>
      </c>
      <c r="L166" t="s">
        <v>3</v>
      </c>
    </row>
    <row r="167" spans="1:12" x14ac:dyDescent="0.25">
      <c r="A167" s="5" t="s">
        <v>4823</v>
      </c>
      <c r="B167">
        <v>2004</v>
      </c>
      <c r="C167" t="s">
        <v>9</v>
      </c>
      <c r="D167">
        <v>19</v>
      </c>
      <c r="E167" s="18" t="str">
        <f t="shared" si="2"/>
        <v>19-Aug-2004</v>
      </c>
      <c r="F167" s="19">
        <v>45085</v>
      </c>
      <c r="G167">
        <v>18</v>
      </c>
      <c r="H167">
        <v>0</v>
      </c>
      <c r="I167" s="2">
        <v>1822.54</v>
      </c>
      <c r="J167" t="s">
        <v>6031</v>
      </c>
      <c r="K167" t="s">
        <v>6032</v>
      </c>
      <c r="L167" t="s">
        <v>7</v>
      </c>
    </row>
    <row r="168" spans="1:12" x14ac:dyDescent="0.25">
      <c r="A168" s="5" t="s">
        <v>4824</v>
      </c>
      <c r="B168">
        <v>1999</v>
      </c>
      <c r="C168" t="s">
        <v>4</v>
      </c>
      <c r="D168">
        <v>17</v>
      </c>
      <c r="E168" s="18" t="str">
        <f t="shared" si="2"/>
        <v>17-Nov-1999</v>
      </c>
      <c r="F168" s="19">
        <v>45085</v>
      </c>
      <c r="G168">
        <v>23</v>
      </c>
      <c r="H168">
        <v>0</v>
      </c>
      <c r="I168" s="2">
        <v>1824.29</v>
      </c>
      <c r="J168" t="s">
        <v>6031</v>
      </c>
      <c r="K168" t="s">
        <v>6031</v>
      </c>
      <c r="L168" t="s">
        <v>3</v>
      </c>
    </row>
    <row r="169" spans="1:12" x14ac:dyDescent="0.25">
      <c r="A169" s="5" t="s">
        <v>4825</v>
      </c>
      <c r="B169">
        <v>1999</v>
      </c>
      <c r="C169" t="s">
        <v>10</v>
      </c>
      <c r="D169">
        <v>1</v>
      </c>
      <c r="E169" s="18" t="str">
        <f t="shared" si="2"/>
        <v>1-Oct-1999</v>
      </c>
      <c r="F169" s="19">
        <v>45085</v>
      </c>
      <c r="G169">
        <v>23</v>
      </c>
      <c r="H169">
        <v>0</v>
      </c>
      <c r="I169" s="2">
        <v>1826.84</v>
      </c>
      <c r="J169" t="s">
        <v>6031</v>
      </c>
      <c r="K169" t="s">
        <v>6030</v>
      </c>
      <c r="L169" t="s">
        <v>11</v>
      </c>
    </row>
    <row r="170" spans="1:12" x14ac:dyDescent="0.25">
      <c r="A170" s="5" t="s">
        <v>3780</v>
      </c>
      <c r="B170">
        <v>2003</v>
      </c>
      <c r="C170" t="s">
        <v>9</v>
      </c>
      <c r="D170">
        <v>11</v>
      </c>
      <c r="E170" s="18" t="str">
        <f t="shared" si="2"/>
        <v>11-Aug-2003</v>
      </c>
      <c r="F170" s="19">
        <v>45085</v>
      </c>
      <c r="G170">
        <v>19</v>
      </c>
      <c r="H170">
        <v>1</v>
      </c>
      <c r="I170" s="2">
        <v>1832.09</v>
      </c>
      <c r="J170" t="s">
        <v>6031</v>
      </c>
      <c r="K170" t="s">
        <v>6031</v>
      </c>
      <c r="L170" t="s">
        <v>11</v>
      </c>
    </row>
    <row r="171" spans="1:12" x14ac:dyDescent="0.25">
      <c r="A171" s="5" t="s">
        <v>4826</v>
      </c>
      <c r="B171">
        <v>2003</v>
      </c>
      <c r="C171" t="s">
        <v>9</v>
      </c>
      <c r="D171">
        <v>4</v>
      </c>
      <c r="E171" s="18" t="str">
        <f t="shared" si="2"/>
        <v>4-Aug-2003</v>
      </c>
      <c r="F171" s="19">
        <v>45085</v>
      </c>
      <c r="G171">
        <v>19</v>
      </c>
      <c r="H171">
        <v>1</v>
      </c>
      <c r="I171" s="2">
        <v>1837.24</v>
      </c>
      <c r="J171" t="s">
        <v>6031</v>
      </c>
      <c r="K171" t="s">
        <v>6030</v>
      </c>
      <c r="L171" t="s">
        <v>11</v>
      </c>
    </row>
    <row r="172" spans="1:12" x14ac:dyDescent="0.25">
      <c r="A172" s="5" t="s">
        <v>4827</v>
      </c>
      <c r="B172">
        <v>1999</v>
      </c>
      <c r="C172" t="s">
        <v>8</v>
      </c>
      <c r="D172">
        <v>12</v>
      </c>
      <c r="E172" s="18" t="str">
        <f t="shared" si="2"/>
        <v>12-Dec-1999</v>
      </c>
      <c r="F172" s="19">
        <v>45085</v>
      </c>
      <c r="G172">
        <v>23</v>
      </c>
      <c r="H172">
        <v>0</v>
      </c>
      <c r="I172" s="2">
        <v>1837.28</v>
      </c>
      <c r="J172" t="s">
        <v>6031</v>
      </c>
      <c r="K172" t="s">
        <v>6030</v>
      </c>
      <c r="L172" t="s">
        <v>3</v>
      </c>
    </row>
    <row r="173" spans="1:12" x14ac:dyDescent="0.25">
      <c r="A173" s="5" t="s">
        <v>4828</v>
      </c>
      <c r="B173">
        <v>2003</v>
      </c>
      <c r="C173" t="s">
        <v>2</v>
      </c>
      <c r="D173">
        <v>20</v>
      </c>
      <c r="E173" s="18" t="str">
        <f t="shared" si="2"/>
        <v>20-Jul-2003</v>
      </c>
      <c r="F173" s="19">
        <v>45085</v>
      </c>
      <c r="G173">
        <v>19</v>
      </c>
      <c r="H173">
        <v>1</v>
      </c>
      <c r="I173" s="2">
        <v>1842.52</v>
      </c>
      <c r="J173" t="s">
        <v>6031</v>
      </c>
      <c r="K173" t="s">
        <v>6030</v>
      </c>
      <c r="L173" t="s">
        <v>11</v>
      </c>
    </row>
    <row r="174" spans="1:12" x14ac:dyDescent="0.25">
      <c r="A174" s="5" t="s">
        <v>4829</v>
      </c>
      <c r="B174">
        <v>1994</v>
      </c>
      <c r="C174" t="s">
        <v>8</v>
      </c>
      <c r="D174">
        <v>6</v>
      </c>
      <c r="E174" s="18" t="str">
        <f t="shared" si="2"/>
        <v>6-Dec-1994</v>
      </c>
      <c r="F174" s="19">
        <v>45085</v>
      </c>
      <c r="G174">
        <v>28</v>
      </c>
      <c r="H174">
        <v>0</v>
      </c>
      <c r="I174" s="2">
        <v>1850.55</v>
      </c>
      <c r="J174" t="s">
        <v>6031</v>
      </c>
      <c r="K174" t="s">
        <v>6030</v>
      </c>
      <c r="L174" t="s">
        <v>7</v>
      </c>
    </row>
    <row r="175" spans="1:12" x14ac:dyDescent="0.25">
      <c r="A175" s="5" t="s">
        <v>4830</v>
      </c>
      <c r="B175">
        <v>2004</v>
      </c>
      <c r="C175" t="s">
        <v>8</v>
      </c>
      <c r="D175">
        <v>27</v>
      </c>
      <c r="E175" s="18" t="str">
        <f t="shared" si="2"/>
        <v>27-Dec-2004</v>
      </c>
      <c r="F175" s="19">
        <v>45085</v>
      </c>
      <c r="G175">
        <v>18</v>
      </c>
      <c r="H175">
        <v>0</v>
      </c>
      <c r="I175" s="2">
        <v>1863.45</v>
      </c>
      <c r="J175" t="s">
        <v>6031</v>
      </c>
      <c r="K175" t="s">
        <v>6032</v>
      </c>
      <c r="L175" t="s">
        <v>16</v>
      </c>
    </row>
    <row r="176" spans="1:12" x14ac:dyDescent="0.25">
      <c r="A176" s="5" t="s">
        <v>4831</v>
      </c>
      <c r="B176">
        <v>1996</v>
      </c>
      <c r="C176" t="s">
        <v>2</v>
      </c>
      <c r="D176">
        <v>2</v>
      </c>
      <c r="E176" s="18" t="str">
        <f t="shared" si="2"/>
        <v>2-Jul-1996</v>
      </c>
      <c r="F176" s="19">
        <v>45085</v>
      </c>
      <c r="G176">
        <v>26</v>
      </c>
      <c r="H176">
        <v>0</v>
      </c>
      <c r="I176" s="2">
        <v>1865.98</v>
      </c>
      <c r="J176" t="s">
        <v>6031</v>
      </c>
      <c r="K176" t="s">
        <v>6031</v>
      </c>
      <c r="L176" t="s">
        <v>7</v>
      </c>
    </row>
    <row r="177" spans="1:12" x14ac:dyDescent="0.25">
      <c r="A177" s="5" t="s">
        <v>4832</v>
      </c>
      <c r="B177">
        <v>2002</v>
      </c>
      <c r="C177" t="s">
        <v>6</v>
      </c>
      <c r="D177">
        <v>22</v>
      </c>
      <c r="E177" s="18" t="str">
        <f t="shared" si="2"/>
        <v>22-Sep-2002</v>
      </c>
      <c r="F177" s="19">
        <v>45085</v>
      </c>
      <c r="G177">
        <v>20</v>
      </c>
      <c r="H177">
        <v>0</v>
      </c>
      <c r="I177" s="2">
        <v>1875.34</v>
      </c>
      <c r="J177" t="s">
        <v>6031</v>
      </c>
      <c r="K177" t="s">
        <v>6030</v>
      </c>
      <c r="L177" t="s">
        <v>11</v>
      </c>
    </row>
    <row r="178" spans="1:12" x14ac:dyDescent="0.25">
      <c r="A178" s="5" t="s">
        <v>4833</v>
      </c>
      <c r="B178">
        <v>2002</v>
      </c>
      <c r="C178" t="s">
        <v>10</v>
      </c>
      <c r="D178">
        <v>29</v>
      </c>
      <c r="E178" s="18" t="str">
        <f t="shared" si="2"/>
        <v>29-Oct-2002</v>
      </c>
      <c r="F178" s="19">
        <v>45085</v>
      </c>
      <c r="G178">
        <v>20</v>
      </c>
      <c r="H178">
        <v>0</v>
      </c>
      <c r="I178" s="2">
        <v>1877.93</v>
      </c>
      <c r="J178" t="s">
        <v>6031</v>
      </c>
      <c r="K178" t="s">
        <v>6032</v>
      </c>
      <c r="L178" t="s">
        <v>3</v>
      </c>
    </row>
    <row r="179" spans="1:12" x14ac:dyDescent="0.25">
      <c r="A179" s="5" t="s">
        <v>4834</v>
      </c>
      <c r="B179">
        <v>2002</v>
      </c>
      <c r="C179" t="s">
        <v>9</v>
      </c>
      <c r="D179">
        <v>29</v>
      </c>
      <c r="E179" s="18" t="str">
        <f t="shared" si="2"/>
        <v>29-Aug-2002</v>
      </c>
      <c r="F179" s="19">
        <v>45085</v>
      </c>
      <c r="G179">
        <v>20</v>
      </c>
      <c r="H179">
        <v>0</v>
      </c>
      <c r="I179" s="2">
        <v>1880.07</v>
      </c>
      <c r="J179" t="s">
        <v>6031</v>
      </c>
      <c r="K179" t="s">
        <v>6030</v>
      </c>
      <c r="L179" t="s">
        <v>3</v>
      </c>
    </row>
    <row r="180" spans="1:12" x14ac:dyDescent="0.25">
      <c r="A180" s="5" t="s">
        <v>4835</v>
      </c>
      <c r="B180">
        <v>2002</v>
      </c>
      <c r="C180" t="s">
        <v>9</v>
      </c>
      <c r="D180">
        <v>21</v>
      </c>
      <c r="E180" s="18" t="str">
        <f t="shared" si="2"/>
        <v>21-Aug-2002</v>
      </c>
      <c r="F180" s="19">
        <v>45085</v>
      </c>
      <c r="G180">
        <v>20</v>
      </c>
      <c r="H180">
        <v>0</v>
      </c>
      <c r="I180" s="2">
        <v>1880.49</v>
      </c>
      <c r="J180" t="s">
        <v>6031</v>
      </c>
      <c r="K180" t="s">
        <v>6032</v>
      </c>
      <c r="L180" t="s">
        <v>11</v>
      </c>
    </row>
    <row r="181" spans="1:12" x14ac:dyDescent="0.25">
      <c r="A181" s="5" t="s">
        <v>3781</v>
      </c>
      <c r="B181">
        <v>2001</v>
      </c>
      <c r="C181" t="s">
        <v>9</v>
      </c>
      <c r="D181">
        <v>10</v>
      </c>
      <c r="E181" s="18" t="str">
        <f t="shared" si="2"/>
        <v>10-Aug-2001</v>
      </c>
      <c r="F181" s="19">
        <v>45085</v>
      </c>
      <c r="G181">
        <v>21</v>
      </c>
      <c r="H181">
        <v>0</v>
      </c>
      <c r="I181" s="2">
        <v>1906.36</v>
      </c>
      <c r="J181" t="s">
        <v>6031</v>
      </c>
      <c r="K181" t="s">
        <v>6032</v>
      </c>
      <c r="L181" t="s">
        <v>7</v>
      </c>
    </row>
    <row r="182" spans="1:12" x14ac:dyDescent="0.25">
      <c r="A182" s="5" t="s">
        <v>4836</v>
      </c>
      <c r="B182">
        <v>1994</v>
      </c>
      <c r="C182" t="s">
        <v>10</v>
      </c>
      <c r="D182">
        <v>6</v>
      </c>
      <c r="E182" s="18" t="str">
        <f t="shared" si="2"/>
        <v>6-Oct-1994</v>
      </c>
      <c r="F182" s="19">
        <v>45085</v>
      </c>
      <c r="G182">
        <v>28</v>
      </c>
      <c r="H182">
        <v>0</v>
      </c>
      <c r="I182" s="2">
        <v>1908.9</v>
      </c>
      <c r="J182" t="s">
        <v>6031</v>
      </c>
      <c r="K182" t="s">
        <v>6031</v>
      </c>
      <c r="L182" t="s">
        <v>3</v>
      </c>
    </row>
    <row r="183" spans="1:12" x14ac:dyDescent="0.25">
      <c r="A183" s="5" t="s">
        <v>4837</v>
      </c>
      <c r="B183">
        <v>2001</v>
      </c>
      <c r="C183" t="s">
        <v>9</v>
      </c>
      <c r="D183">
        <v>3</v>
      </c>
      <c r="E183" s="18" t="str">
        <f t="shared" si="2"/>
        <v>3-Aug-2001</v>
      </c>
      <c r="F183" s="19">
        <v>45085</v>
      </c>
      <c r="G183">
        <v>21</v>
      </c>
      <c r="H183">
        <v>0</v>
      </c>
      <c r="I183" s="2">
        <v>1909.53</v>
      </c>
      <c r="J183" t="s">
        <v>6031</v>
      </c>
      <c r="K183" t="s">
        <v>6031</v>
      </c>
      <c r="L183" t="s">
        <v>7</v>
      </c>
    </row>
    <row r="184" spans="1:12" x14ac:dyDescent="0.25">
      <c r="A184" s="5" t="s">
        <v>4838</v>
      </c>
      <c r="B184">
        <v>2001</v>
      </c>
      <c r="C184" t="s">
        <v>8</v>
      </c>
      <c r="D184">
        <v>9</v>
      </c>
      <c r="E184" s="18" t="str">
        <f t="shared" si="2"/>
        <v>9-Dec-2001</v>
      </c>
      <c r="F184" s="19">
        <v>45085</v>
      </c>
      <c r="G184">
        <v>21</v>
      </c>
      <c r="H184">
        <v>0</v>
      </c>
      <c r="I184" s="2">
        <v>1917.32</v>
      </c>
      <c r="J184" t="s">
        <v>6031</v>
      </c>
      <c r="K184" t="s">
        <v>6030</v>
      </c>
      <c r="L184" t="s">
        <v>7</v>
      </c>
    </row>
    <row r="185" spans="1:12" x14ac:dyDescent="0.25">
      <c r="A185" s="5" t="s">
        <v>4839</v>
      </c>
      <c r="B185">
        <v>2002</v>
      </c>
      <c r="C185" t="s">
        <v>6</v>
      </c>
      <c r="D185">
        <v>7</v>
      </c>
      <c r="E185" s="18" t="str">
        <f t="shared" si="2"/>
        <v>7-Sep-2002</v>
      </c>
      <c r="F185" s="19">
        <v>45085</v>
      </c>
      <c r="G185">
        <v>20</v>
      </c>
      <c r="H185">
        <v>1</v>
      </c>
      <c r="I185" s="2">
        <v>1964.78</v>
      </c>
      <c r="J185" t="s">
        <v>6031</v>
      </c>
      <c r="K185" t="s">
        <v>6032</v>
      </c>
      <c r="L185" t="s">
        <v>11</v>
      </c>
    </row>
    <row r="186" spans="1:12" x14ac:dyDescent="0.25">
      <c r="A186" s="5" t="s">
        <v>4840</v>
      </c>
      <c r="B186">
        <v>2002</v>
      </c>
      <c r="C186" t="s">
        <v>2</v>
      </c>
      <c r="D186">
        <v>29</v>
      </c>
      <c r="E186" s="18" t="str">
        <f t="shared" si="2"/>
        <v>29-Jul-2002</v>
      </c>
      <c r="F186" s="19">
        <v>45085</v>
      </c>
      <c r="G186">
        <v>20</v>
      </c>
      <c r="H186">
        <v>0</v>
      </c>
      <c r="I186" s="2">
        <v>1967.02</v>
      </c>
      <c r="J186" t="s">
        <v>6031</v>
      </c>
      <c r="K186" t="s">
        <v>6030</v>
      </c>
      <c r="L186" t="s">
        <v>14</v>
      </c>
    </row>
    <row r="187" spans="1:12" x14ac:dyDescent="0.25">
      <c r="A187" s="5" t="s">
        <v>4841</v>
      </c>
      <c r="B187">
        <v>1998</v>
      </c>
      <c r="C187" t="s">
        <v>6</v>
      </c>
      <c r="D187">
        <v>28</v>
      </c>
      <c r="E187" s="18" t="str">
        <f t="shared" si="2"/>
        <v>28-Sep-1998</v>
      </c>
      <c r="F187" s="19">
        <v>45085</v>
      </c>
      <c r="G187">
        <v>24</v>
      </c>
      <c r="H187">
        <v>0</v>
      </c>
      <c r="I187" s="2">
        <v>1969.61</v>
      </c>
      <c r="J187" t="s">
        <v>6031</v>
      </c>
      <c r="K187" t="s">
        <v>6031</v>
      </c>
      <c r="L187" t="s">
        <v>11</v>
      </c>
    </row>
    <row r="188" spans="1:12" x14ac:dyDescent="0.25">
      <c r="A188" s="5" t="s">
        <v>4842</v>
      </c>
      <c r="B188">
        <v>1998</v>
      </c>
      <c r="C188" t="s">
        <v>10</v>
      </c>
      <c r="D188">
        <v>5</v>
      </c>
      <c r="E188" s="18" t="str">
        <f t="shared" si="2"/>
        <v>5-Oct-1998</v>
      </c>
      <c r="F188" s="19">
        <v>45085</v>
      </c>
      <c r="G188">
        <v>24</v>
      </c>
      <c r="H188">
        <v>0</v>
      </c>
      <c r="I188" s="2">
        <v>1972.95</v>
      </c>
      <c r="J188" t="s">
        <v>6031</v>
      </c>
      <c r="K188" t="s">
        <v>6032</v>
      </c>
      <c r="L188" t="s">
        <v>11</v>
      </c>
    </row>
    <row r="189" spans="1:12" x14ac:dyDescent="0.25">
      <c r="A189" s="5" t="s">
        <v>4843</v>
      </c>
      <c r="B189">
        <v>1998</v>
      </c>
      <c r="C189" t="s">
        <v>6</v>
      </c>
      <c r="D189">
        <v>29</v>
      </c>
      <c r="E189" s="18" t="str">
        <f t="shared" si="2"/>
        <v>29-Sep-1998</v>
      </c>
      <c r="F189" s="19">
        <v>45085</v>
      </c>
      <c r="G189">
        <v>24</v>
      </c>
      <c r="H189">
        <v>0</v>
      </c>
      <c r="I189" s="2">
        <v>1977.82</v>
      </c>
      <c r="J189" t="s">
        <v>6031</v>
      </c>
      <c r="K189" t="s">
        <v>6032</v>
      </c>
      <c r="L189" t="s">
        <v>11</v>
      </c>
    </row>
    <row r="190" spans="1:12" x14ac:dyDescent="0.25">
      <c r="A190" s="5" t="s">
        <v>4844</v>
      </c>
      <c r="B190">
        <v>2002</v>
      </c>
      <c r="C190" t="s">
        <v>2</v>
      </c>
      <c r="D190">
        <v>16</v>
      </c>
      <c r="E190" s="18" t="str">
        <f t="shared" si="2"/>
        <v>16-Jul-2002</v>
      </c>
      <c r="F190" s="19">
        <v>45085</v>
      </c>
      <c r="G190">
        <v>20</v>
      </c>
      <c r="H190">
        <v>1</v>
      </c>
      <c r="I190" s="2">
        <v>1980.07</v>
      </c>
      <c r="J190" t="s">
        <v>6031</v>
      </c>
      <c r="K190" t="s">
        <v>6031</v>
      </c>
      <c r="L190" t="s">
        <v>11</v>
      </c>
    </row>
    <row r="191" spans="1:12" x14ac:dyDescent="0.25">
      <c r="A191" s="5" t="s">
        <v>4845</v>
      </c>
      <c r="B191">
        <v>1998</v>
      </c>
      <c r="C191" t="s">
        <v>8</v>
      </c>
      <c r="D191">
        <v>29</v>
      </c>
      <c r="E191" s="18" t="str">
        <f t="shared" si="2"/>
        <v>29-Dec-1998</v>
      </c>
      <c r="F191" s="19">
        <v>45085</v>
      </c>
      <c r="G191">
        <v>24</v>
      </c>
      <c r="H191">
        <v>0</v>
      </c>
      <c r="I191" s="2">
        <v>1981.58</v>
      </c>
      <c r="J191" t="s">
        <v>6031</v>
      </c>
      <c r="K191" t="s">
        <v>6032</v>
      </c>
      <c r="L191" t="s">
        <v>3</v>
      </c>
    </row>
    <row r="192" spans="1:12" x14ac:dyDescent="0.25">
      <c r="A192" s="5" t="s">
        <v>3782</v>
      </c>
      <c r="B192">
        <v>2002</v>
      </c>
      <c r="C192" t="s">
        <v>6</v>
      </c>
      <c r="D192">
        <v>29</v>
      </c>
      <c r="E192" s="18" t="str">
        <f t="shared" si="2"/>
        <v>29-Sep-2002</v>
      </c>
      <c r="F192" s="19">
        <v>45085</v>
      </c>
      <c r="G192">
        <v>20</v>
      </c>
      <c r="H192">
        <v>0</v>
      </c>
      <c r="I192" s="2">
        <v>1984.45</v>
      </c>
      <c r="J192" t="s">
        <v>6031</v>
      </c>
      <c r="K192" t="s">
        <v>6031</v>
      </c>
      <c r="L192" t="s">
        <v>14</v>
      </c>
    </row>
    <row r="193" spans="1:12" x14ac:dyDescent="0.25">
      <c r="A193" s="5" t="s">
        <v>4847</v>
      </c>
      <c r="B193">
        <v>1998</v>
      </c>
      <c r="C193" t="s">
        <v>6</v>
      </c>
      <c r="D193">
        <v>14</v>
      </c>
      <c r="E193" s="18" t="str">
        <f t="shared" si="2"/>
        <v>14-Sep-1998</v>
      </c>
      <c r="F193" s="19">
        <v>45085</v>
      </c>
      <c r="G193">
        <v>24</v>
      </c>
      <c r="H193">
        <v>0</v>
      </c>
      <c r="I193" s="2">
        <v>1986.93</v>
      </c>
      <c r="J193" t="s">
        <v>6031</v>
      </c>
      <c r="K193" t="s">
        <v>6030</v>
      </c>
      <c r="L193" t="s">
        <v>3</v>
      </c>
    </row>
    <row r="194" spans="1:12" x14ac:dyDescent="0.25">
      <c r="A194" s="5" t="s">
        <v>4848</v>
      </c>
      <c r="B194">
        <v>2001</v>
      </c>
      <c r="C194" t="s">
        <v>9</v>
      </c>
      <c r="D194">
        <v>14</v>
      </c>
      <c r="E194" s="18" t="str">
        <f t="shared" ref="E194:E257" si="3">CONCATENATE(D194,"-",C194,"-",B194)</f>
        <v>14-Aug-2001</v>
      </c>
      <c r="F194" s="19">
        <v>45085</v>
      </c>
      <c r="G194">
        <v>21</v>
      </c>
      <c r="H194">
        <v>0</v>
      </c>
      <c r="I194" s="2">
        <v>2007.95</v>
      </c>
      <c r="J194" t="s">
        <v>6031</v>
      </c>
      <c r="K194" t="s">
        <v>6030</v>
      </c>
      <c r="L194" t="s">
        <v>11</v>
      </c>
    </row>
    <row r="195" spans="1:12" x14ac:dyDescent="0.25">
      <c r="A195" s="5" t="s">
        <v>4849</v>
      </c>
      <c r="B195">
        <v>2001</v>
      </c>
      <c r="C195" t="s">
        <v>2</v>
      </c>
      <c r="D195">
        <v>1</v>
      </c>
      <c r="E195" s="18" t="str">
        <f t="shared" si="3"/>
        <v>1-Jul-2001</v>
      </c>
      <c r="F195" s="19">
        <v>45085</v>
      </c>
      <c r="G195">
        <v>21</v>
      </c>
      <c r="H195">
        <v>0</v>
      </c>
      <c r="I195" s="2">
        <v>2020.18</v>
      </c>
      <c r="J195" t="s">
        <v>6031</v>
      </c>
      <c r="K195" t="s">
        <v>6032</v>
      </c>
      <c r="L195" t="s">
        <v>11</v>
      </c>
    </row>
    <row r="196" spans="1:12" x14ac:dyDescent="0.25">
      <c r="A196" s="5" t="s">
        <v>4850</v>
      </c>
      <c r="B196">
        <v>2001</v>
      </c>
      <c r="C196" t="s">
        <v>6</v>
      </c>
      <c r="D196">
        <v>6</v>
      </c>
      <c r="E196" s="18" t="str">
        <f t="shared" si="3"/>
        <v>6-Sep-2001</v>
      </c>
      <c r="F196" s="19">
        <v>45085</v>
      </c>
      <c r="G196">
        <v>21</v>
      </c>
      <c r="H196">
        <v>0</v>
      </c>
      <c r="I196" s="2">
        <v>2020.55</v>
      </c>
      <c r="J196" t="s">
        <v>6031</v>
      </c>
      <c r="K196" t="s">
        <v>6030</v>
      </c>
      <c r="L196" t="s">
        <v>3</v>
      </c>
    </row>
    <row r="197" spans="1:12" x14ac:dyDescent="0.25">
      <c r="A197" s="5" t="s">
        <v>4851</v>
      </c>
      <c r="B197">
        <v>2001</v>
      </c>
      <c r="C197" t="s">
        <v>9</v>
      </c>
      <c r="D197">
        <v>4</v>
      </c>
      <c r="E197" s="18" t="str">
        <f t="shared" si="3"/>
        <v>4-Aug-2001</v>
      </c>
      <c r="F197" s="19">
        <v>45085</v>
      </c>
      <c r="G197">
        <v>21</v>
      </c>
      <c r="H197">
        <v>0</v>
      </c>
      <c r="I197" s="2">
        <v>2026.97</v>
      </c>
      <c r="J197" t="s">
        <v>6031</v>
      </c>
      <c r="K197" t="s">
        <v>6030</v>
      </c>
      <c r="L197" t="s">
        <v>3</v>
      </c>
    </row>
    <row r="198" spans="1:12" x14ac:dyDescent="0.25">
      <c r="A198" s="5" t="s">
        <v>4852</v>
      </c>
      <c r="B198">
        <v>2000</v>
      </c>
      <c r="C198" t="s">
        <v>6</v>
      </c>
      <c r="D198">
        <v>2</v>
      </c>
      <c r="E198" s="18" t="str">
        <f t="shared" si="3"/>
        <v>2-Sep-2000</v>
      </c>
      <c r="F198" s="19">
        <v>45085</v>
      </c>
      <c r="G198">
        <v>22</v>
      </c>
      <c r="H198">
        <v>0</v>
      </c>
      <c r="I198" s="2">
        <v>2045.69</v>
      </c>
      <c r="J198" t="s">
        <v>6031</v>
      </c>
      <c r="K198" t="s">
        <v>6031</v>
      </c>
      <c r="L198" t="s">
        <v>7</v>
      </c>
    </row>
    <row r="199" spans="1:12" x14ac:dyDescent="0.25">
      <c r="A199" s="5" t="s">
        <v>4853</v>
      </c>
      <c r="B199">
        <v>2000</v>
      </c>
      <c r="C199" t="s">
        <v>2</v>
      </c>
      <c r="D199">
        <v>26</v>
      </c>
      <c r="E199" s="18" t="str">
        <f t="shared" si="3"/>
        <v>26-Jul-2000</v>
      </c>
      <c r="F199" s="19">
        <v>45085</v>
      </c>
      <c r="G199">
        <v>22</v>
      </c>
      <c r="H199">
        <v>0</v>
      </c>
      <c r="I199" s="2">
        <v>2055.3200000000002</v>
      </c>
      <c r="J199" t="s">
        <v>6031</v>
      </c>
      <c r="K199" t="s">
        <v>6031</v>
      </c>
      <c r="L199" t="s">
        <v>7</v>
      </c>
    </row>
    <row r="200" spans="1:12" x14ac:dyDescent="0.25">
      <c r="A200" s="5" t="s">
        <v>4854</v>
      </c>
      <c r="B200">
        <v>2004</v>
      </c>
      <c r="C200" t="s">
        <v>5</v>
      </c>
      <c r="D200">
        <v>12</v>
      </c>
      <c r="E200" s="18" t="str">
        <f t="shared" si="3"/>
        <v>12-Jun-2004</v>
      </c>
      <c r="F200" s="19">
        <v>45085</v>
      </c>
      <c r="G200">
        <v>18</v>
      </c>
      <c r="H200">
        <v>0</v>
      </c>
      <c r="I200" s="2">
        <v>2094.1</v>
      </c>
      <c r="J200" t="s">
        <v>6031</v>
      </c>
      <c r="K200" t="s">
        <v>6030</v>
      </c>
      <c r="L200" t="s">
        <v>16</v>
      </c>
    </row>
    <row r="201" spans="1:12" x14ac:dyDescent="0.25">
      <c r="A201" s="5" t="s">
        <v>4855</v>
      </c>
      <c r="B201">
        <v>2001</v>
      </c>
      <c r="C201" t="s">
        <v>9</v>
      </c>
      <c r="D201">
        <v>14</v>
      </c>
      <c r="E201" s="18" t="str">
        <f t="shared" si="3"/>
        <v>14-Aug-2001</v>
      </c>
      <c r="F201" s="19">
        <v>45085</v>
      </c>
      <c r="G201">
        <v>21</v>
      </c>
      <c r="H201">
        <v>0</v>
      </c>
      <c r="I201" s="2">
        <v>2102.2600000000002</v>
      </c>
      <c r="J201" t="s">
        <v>6031</v>
      </c>
      <c r="K201" t="s">
        <v>6030</v>
      </c>
      <c r="L201" t="s">
        <v>13</v>
      </c>
    </row>
    <row r="202" spans="1:12" x14ac:dyDescent="0.25">
      <c r="A202" s="5" t="s">
        <v>4856</v>
      </c>
      <c r="B202">
        <v>2001</v>
      </c>
      <c r="C202" t="s">
        <v>5</v>
      </c>
      <c r="D202">
        <v>22</v>
      </c>
      <c r="E202" s="18" t="str">
        <f t="shared" si="3"/>
        <v>22-Jun-2001</v>
      </c>
      <c r="F202" s="19">
        <v>45085</v>
      </c>
      <c r="G202">
        <v>21</v>
      </c>
      <c r="H202">
        <v>1</v>
      </c>
      <c r="I202" s="2">
        <v>2103.08</v>
      </c>
      <c r="J202" t="s">
        <v>6031</v>
      </c>
      <c r="K202" t="s">
        <v>6030</v>
      </c>
      <c r="L202" t="s">
        <v>11</v>
      </c>
    </row>
    <row r="203" spans="1:12" x14ac:dyDescent="0.25">
      <c r="A203" s="5" t="s">
        <v>3783</v>
      </c>
      <c r="B203">
        <v>2001</v>
      </c>
      <c r="C203" t="s">
        <v>4</v>
      </c>
      <c r="D203">
        <v>28</v>
      </c>
      <c r="E203" s="18" t="str">
        <f t="shared" si="3"/>
        <v>28-Nov-2001</v>
      </c>
      <c r="F203" s="19">
        <v>45085</v>
      </c>
      <c r="G203">
        <v>21</v>
      </c>
      <c r="H203">
        <v>0</v>
      </c>
      <c r="I203" s="2">
        <v>2104.11</v>
      </c>
      <c r="J203" t="s">
        <v>6030</v>
      </c>
      <c r="K203" t="s">
        <v>6032</v>
      </c>
      <c r="L203" t="s">
        <v>14</v>
      </c>
    </row>
    <row r="204" spans="1:12" x14ac:dyDescent="0.25">
      <c r="A204" s="5" t="s">
        <v>4857</v>
      </c>
      <c r="B204">
        <v>1989</v>
      </c>
      <c r="C204" t="s">
        <v>2</v>
      </c>
      <c r="D204">
        <v>21</v>
      </c>
      <c r="E204" s="18" t="str">
        <f t="shared" si="3"/>
        <v>21-Jul-1989</v>
      </c>
      <c r="F204" s="19">
        <v>45085</v>
      </c>
      <c r="G204">
        <v>33</v>
      </c>
      <c r="H204">
        <v>3</v>
      </c>
      <c r="I204" s="2">
        <v>2106.2600000000002</v>
      </c>
      <c r="J204" t="s">
        <v>6030</v>
      </c>
      <c r="K204" t="s">
        <v>6030</v>
      </c>
      <c r="L204" t="s">
        <v>3</v>
      </c>
    </row>
    <row r="205" spans="1:12" x14ac:dyDescent="0.25">
      <c r="A205" s="5" t="s">
        <v>4858</v>
      </c>
      <c r="B205">
        <v>2003</v>
      </c>
      <c r="C205" t="s">
        <v>6</v>
      </c>
      <c r="D205">
        <v>30</v>
      </c>
      <c r="E205" s="18" t="str">
        <f t="shared" si="3"/>
        <v>30-Sep-2003</v>
      </c>
      <c r="F205" s="19">
        <v>45085</v>
      </c>
      <c r="G205">
        <v>19</v>
      </c>
      <c r="H205">
        <v>0</v>
      </c>
      <c r="I205" s="2">
        <v>2117.34</v>
      </c>
      <c r="J205" t="s">
        <v>6030</v>
      </c>
      <c r="K205" t="s">
        <v>6031</v>
      </c>
      <c r="L205" t="s">
        <v>7</v>
      </c>
    </row>
    <row r="206" spans="1:12" x14ac:dyDescent="0.25">
      <c r="A206" s="5" t="s">
        <v>4859</v>
      </c>
      <c r="B206">
        <v>2004</v>
      </c>
      <c r="C206" t="s">
        <v>4</v>
      </c>
      <c r="D206">
        <v>4</v>
      </c>
      <c r="E206" s="18" t="str">
        <f t="shared" si="3"/>
        <v>4-Nov-2004</v>
      </c>
      <c r="F206" s="19">
        <v>45085</v>
      </c>
      <c r="G206">
        <v>18</v>
      </c>
      <c r="H206">
        <v>0</v>
      </c>
      <c r="I206" s="2">
        <v>2118.61</v>
      </c>
      <c r="J206" t="s">
        <v>6030</v>
      </c>
      <c r="K206" t="s">
        <v>6032</v>
      </c>
      <c r="L206" t="s">
        <v>7</v>
      </c>
    </row>
    <row r="207" spans="1:12" x14ac:dyDescent="0.25">
      <c r="A207" s="5" t="s">
        <v>4860</v>
      </c>
      <c r="B207">
        <v>2003</v>
      </c>
      <c r="C207" t="s">
        <v>9</v>
      </c>
      <c r="D207">
        <v>30</v>
      </c>
      <c r="E207" s="18" t="str">
        <f t="shared" si="3"/>
        <v>30-Aug-2003</v>
      </c>
      <c r="F207" s="19">
        <v>45085</v>
      </c>
      <c r="G207">
        <v>19</v>
      </c>
      <c r="H207">
        <v>0</v>
      </c>
      <c r="I207" s="2">
        <v>2128.4299999999998</v>
      </c>
      <c r="J207" t="s">
        <v>6030</v>
      </c>
      <c r="K207" t="s">
        <v>6032</v>
      </c>
      <c r="L207" t="s">
        <v>7</v>
      </c>
    </row>
    <row r="208" spans="1:12" x14ac:dyDescent="0.25">
      <c r="A208" s="5" t="s">
        <v>4861</v>
      </c>
      <c r="B208">
        <v>2003</v>
      </c>
      <c r="C208" t="s">
        <v>8</v>
      </c>
      <c r="D208">
        <v>22</v>
      </c>
      <c r="E208" s="18" t="str">
        <f t="shared" si="3"/>
        <v>22-Dec-2003</v>
      </c>
      <c r="F208" s="19">
        <v>45085</v>
      </c>
      <c r="G208">
        <v>19</v>
      </c>
      <c r="H208">
        <v>0</v>
      </c>
      <c r="I208" s="2">
        <v>2130.6799999999998</v>
      </c>
      <c r="J208" t="s">
        <v>6030</v>
      </c>
      <c r="K208" t="s">
        <v>6031</v>
      </c>
      <c r="L208" t="s">
        <v>7</v>
      </c>
    </row>
    <row r="209" spans="1:12" x14ac:dyDescent="0.25">
      <c r="A209" s="5" t="s">
        <v>4862</v>
      </c>
      <c r="B209">
        <v>2003</v>
      </c>
      <c r="C209" t="s">
        <v>6</v>
      </c>
      <c r="D209">
        <v>1</v>
      </c>
      <c r="E209" s="18" t="str">
        <f t="shared" si="3"/>
        <v>1-Sep-2003</v>
      </c>
      <c r="F209" s="19">
        <v>45085</v>
      </c>
      <c r="G209">
        <v>19</v>
      </c>
      <c r="H209">
        <v>0</v>
      </c>
      <c r="I209" s="2">
        <v>2134.9</v>
      </c>
      <c r="J209" t="s">
        <v>6030</v>
      </c>
      <c r="K209" t="s">
        <v>6031</v>
      </c>
      <c r="L209" t="s">
        <v>7</v>
      </c>
    </row>
    <row r="210" spans="1:12" x14ac:dyDescent="0.25">
      <c r="A210" s="5" t="s">
        <v>4863</v>
      </c>
      <c r="B210">
        <v>2003</v>
      </c>
      <c r="C210" t="s">
        <v>6</v>
      </c>
      <c r="D210">
        <v>26</v>
      </c>
      <c r="E210" s="18" t="str">
        <f t="shared" si="3"/>
        <v>26-Sep-2003</v>
      </c>
      <c r="F210" s="19">
        <v>45085</v>
      </c>
      <c r="G210">
        <v>19</v>
      </c>
      <c r="H210">
        <v>0</v>
      </c>
      <c r="I210" s="2">
        <v>2136.88</v>
      </c>
      <c r="J210" t="s">
        <v>6030</v>
      </c>
      <c r="K210" t="s">
        <v>6030</v>
      </c>
      <c r="L210" t="s">
        <v>7</v>
      </c>
    </row>
    <row r="211" spans="1:12" x14ac:dyDescent="0.25">
      <c r="A211" s="5" t="s">
        <v>4864</v>
      </c>
      <c r="B211">
        <v>1997</v>
      </c>
      <c r="C211" t="s">
        <v>6</v>
      </c>
      <c r="D211">
        <v>3</v>
      </c>
      <c r="E211" s="18" t="str">
        <f t="shared" si="3"/>
        <v>3-Sep-1997</v>
      </c>
      <c r="F211" s="19">
        <v>45085</v>
      </c>
      <c r="G211">
        <v>25</v>
      </c>
      <c r="H211">
        <v>0</v>
      </c>
      <c r="I211" s="2">
        <v>2137.65</v>
      </c>
      <c r="J211" t="s">
        <v>6031</v>
      </c>
      <c r="K211" t="s">
        <v>6032</v>
      </c>
      <c r="L211" t="s">
        <v>3</v>
      </c>
    </row>
    <row r="212" spans="1:12" x14ac:dyDescent="0.25">
      <c r="A212" s="5" t="s">
        <v>4865</v>
      </c>
      <c r="B212">
        <v>2003</v>
      </c>
      <c r="C212" t="s">
        <v>9</v>
      </c>
      <c r="D212">
        <v>19</v>
      </c>
      <c r="E212" s="18" t="str">
        <f t="shared" si="3"/>
        <v>19-Aug-2003</v>
      </c>
      <c r="F212" s="19">
        <v>45085</v>
      </c>
      <c r="G212">
        <v>19</v>
      </c>
      <c r="H212">
        <v>0</v>
      </c>
      <c r="I212" s="2">
        <v>2138.0700000000002</v>
      </c>
      <c r="J212" t="s">
        <v>6030</v>
      </c>
      <c r="K212" t="s">
        <v>6032</v>
      </c>
      <c r="L212" t="s">
        <v>7</v>
      </c>
    </row>
    <row r="213" spans="1:12" x14ac:dyDescent="0.25">
      <c r="A213" s="5" t="s">
        <v>4866</v>
      </c>
      <c r="B213">
        <v>2004</v>
      </c>
      <c r="C213" t="s">
        <v>10</v>
      </c>
      <c r="D213">
        <v>4</v>
      </c>
      <c r="E213" s="18" t="str">
        <f t="shared" si="3"/>
        <v>4-Oct-2004</v>
      </c>
      <c r="F213" s="19">
        <v>45085</v>
      </c>
      <c r="G213">
        <v>18</v>
      </c>
      <c r="H213">
        <v>0</v>
      </c>
      <c r="I213" s="2">
        <v>2144.85</v>
      </c>
      <c r="J213" t="s">
        <v>6030</v>
      </c>
      <c r="K213" t="s">
        <v>6032</v>
      </c>
      <c r="L213" t="s">
        <v>11</v>
      </c>
    </row>
    <row r="214" spans="1:12" x14ac:dyDescent="0.25">
      <c r="A214" s="5" t="s">
        <v>3784</v>
      </c>
      <c r="B214">
        <v>2000</v>
      </c>
      <c r="C214" t="s">
        <v>8</v>
      </c>
      <c r="D214">
        <v>27</v>
      </c>
      <c r="E214" s="18" t="str">
        <f t="shared" si="3"/>
        <v>27-Dec-2000</v>
      </c>
      <c r="F214" s="19">
        <v>45085</v>
      </c>
      <c r="G214">
        <v>22</v>
      </c>
      <c r="H214">
        <v>0</v>
      </c>
      <c r="I214" s="2">
        <v>2150.4699999999998</v>
      </c>
      <c r="J214" t="s">
        <v>6030</v>
      </c>
      <c r="K214" t="s">
        <v>6031</v>
      </c>
      <c r="L214" t="s">
        <v>11</v>
      </c>
    </row>
    <row r="215" spans="1:12" x14ac:dyDescent="0.25">
      <c r="A215" s="5" t="s">
        <v>4867</v>
      </c>
      <c r="B215">
        <v>2000</v>
      </c>
      <c r="C215" t="s">
        <v>10</v>
      </c>
      <c r="D215">
        <v>22</v>
      </c>
      <c r="E215" s="18" t="str">
        <f t="shared" si="3"/>
        <v>22-Oct-2000</v>
      </c>
      <c r="F215" s="19">
        <v>45085</v>
      </c>
      <c r="G215">
        <v>22</v>
      </c>
      <c r="H215">
        <v>0</v>
      </c>
      <c r="I215" s="2">
        <v>2154.36</v>
      </c>
      <c r="J215" t="s">
        <v>6030</v>
      </c>
      <c r="K215" t="s">
        <v>6030</v>
      </c>
      <c r="L215" t="s">
        <v>11</v>
      </c>
    </row>
    <row r="216" spans="1:12" x14ac:dyDescent="0.25">
      <c r="A216" s="5" t="s">
        <v>4868</v>
      </c>
      <c r="B216">
        <v>2000</v>
      </c>
      <c r="C216" t="s">
        <v>4</v>
      </c>
      <c r="D216">
        <v>29</v>
      </c>
      <c r="E216" s="18" t="str">
        <f t="shared" si="3"/>
        <v>29-Nov-2000</v>
      </c>
      <c r="F216" s="19">
        <v>45085</v>
      </c>
      <c r="G216">
        <v>22</v>
      </c>
      <c r="H216">
        <v>0</v>
      </c>
      <c r="I216" s="2">
        <v>2155.6799999999998</v>
      </c>
      <c r="J216" t="s">
        <v>6030</v>
      </c>
      <c r="K216" t="s">
        <v>6031</v>
      </c>
      <c r="L216" t="s">
        <v>3</v>
      </c>
    </row>
    <row r="217" spans="1:12" x14ac:dyDescent="0.25">
      <c r="A217" s="5" t="s">
        <v>4869</v>
      </c>
      <c r="B217">
        <v>2000</v>
      </c>
      <c r="C217" t="s">
        <v>8</v>
      </c>
      <c r="D217">
        <v>10</v>
      </c>
      <c r="E217" s="18" t="str">
        <f t="shared" si="3"/>
        <v>10-Dec-2000</v>
      </c>
      <c r="F217" s="19">
        <v>45085</v>
      </c>
      <c r="G217">
        <v>22</v>
      </c>
      <c r="H217">
        <v>0</v>
      </c>
      <c r="I217" s="2">
        <v>2156.75</v>
      </c>
      <c r="J217" t="s">
        <v>6030</v>
      </c>
      <c r="K217" t="s">
        <v>6030</v>
      </c>
      <c r="L217" t="s">
        <v>3</v>
      </c>
    </row>
    <row r="218" spans="1:12" x14ac:dyDescent="0.25">
      <c r="A218" s="5" t="s">
        <v>4870</v>
      </c>
      <c r="B218">
        <v>2000</v>
      </c>
      <c r="C218" t="s">
        <v>9</v>
      </c>
      <c r="D218">
        <v>23</v>
      </c>
      <c r="E218" s="18" t="str">
        <f t="shared" si="3"/>
        <v>23-Aug-2000</v>
      </c>
      <c r="F218" s="19">
        <v>45085</v>
      </c>
      <c r="G218">
        <v>22</v>
      </c>
      <c r="H218">
        <v>0</v>
      </c>
      <c r="I218" s="2">
        <v>2166.73</v>
      </c>
      <c r="J218" t="s">
        <v>6030</v>
      </c>
      <c r="K218" t="s">
        <v>6030</v>
      </c>
      <c r="L218" t="s">
        <v>11</v>
      </c>
    </row>
    <row r="219" spans="1:12" x14ac:dyDescent="0.25">
      <c r="A219" s="5" t="s">
        <v>4871</v>
      </c>
      <c r="B219">
        <v>1994</v>
      </c>
      <c r="C219" t="s">
        <v>6</v>
      </c>
      <c r="D219">
        <v>27</v>
      </c>
      <c r="E219" s="18" t="str">
        <f t="shared" si="3"/>
        <v>27-Sep-1994</v>
      </c>
      <c r="F219" s="19">
        <v>45085</v>
      </c>
      <c r="G219">
        <v>28</v>
      </c>
      <c r="H219">
        <v>0</v>
      </c>
      <c r="I219" s="2">
        <v>2170.08</v>
      </c>
      <c r="J219" t="s">
        <v>6030</v>
      </c>
      <c r="K219" t="s">
        <v>6030</v>
      </c>
      <c r="L219" t="s">
        <v>3</v>
      </c>
    </row>
    <row r="220" spans="1:12" x14ac:dyDescent="0.25">
      <c r="A220" s="5" t="s">
        <v>4872</v>
      </c>
      <c r="B220">
        <v>1991</v>
      </c>
      <c r="C220" t="s">
        <v>8</v>
      </c>
      <c r="D220">
        <v>16</v>
      </c>
      <c r="E220" s="18" t="str">
        <f t="shared" si="3"/>
        <v>16-Dec-1991</v>
      </c>
      <c r="F220" s="19">
        <v>45085</v>
      </c>
      <c r="G220">
        <v>31</v>
      </c>
      <c r="H220">
        <v>3</v>
      </c>
      <c r="I220" s="2">
        <v>2193.1999999999998</v>
      </c>
      <c r="J220" t="s">
        <v>6030</v>
      </c>
      <c r="K220" t="s">
        <v>6030</v>
      </c>
      <c r="L220" t="s">
        <v>7</v>
      </c>
    </row>
    <row r="221" spans="1:12" x14ac:dyDescent="0.25">
      <c r="A221" s="5" t="s">
        <v>4873</v>
      </c>
      <c r="B221">
        <v>2004</v>
      </c>
      <c r="C221" t="s">
        <v>8</v>
      </c>
      <c r="D221">
        <v>7</v>
      </c>
      <c r="E221" s="18" t="str">
        <f t="shared" si="3"/>
        <v>7-Dec-2004</v>
      </c>
      <c r="F221" s="19">
        <v>45085</v>
      </c>
      <c r="G221">
        <v>18</v>
      </c>
      <c r="H221">
        <v>0</v>
      </c>
      <c r="I221" s="2">
        <v>2196.4699999999998</v>
      </c>
      <c r="J221" t="s">
        <v>6030</v>
      </c>
      <c r="K221" t="s">
        <v>6031</v>
      </c>
      <c r="L221" t="s">
        <v>17</v>
      </c>
    </row>
    <row r="222" spans="1:12" x14ac:dyDescent="0.25">
      <c r="A222" s="5" t="s">
        <v>4874</v>
      </c>
      <c r="B222">
        <v>2004</v>
      </c>
      <c r="C222" t="s">
        <v>6</v>
      </c>
      <c r="D222">
        <v>3</v>
      </c>
      <c r="E222" s="18" t="str">
        <f t="shared" si="3"/>
        <v>3-Sep-2004</v>
      </c>
      <c r="F222" s="19">
        <v>45085</v>
      </c>
      <c r="G222">
        <v>18</v>
      </c>
      <c r="H222">
        <v>0</v>
      </c>
      <c r="I222" s="2">
        <v>2198.19</v>
      </c>
      <c r="J222" t="s">
        <v>6030</v>
      </c>
      <c r="K222" t="s">
        <v>6032</v>
      </c>
      <c r="L222" t="s">
        <v>18</v>
      </c>
    </row>
    <row r="223" spans="1:12" x14ac:dyDescent="0.25">
      <c r="A223" s="5" t="s">
        <v>4875</v>
      </c>
      <c r="B223">
        <v>2004</v>
      </c>
      <c r="C223" t="s">
        <v>6</v>
      </c>
      <c r="D223">
        <v>12</v>
      </c>
      <c r="E223" s="18" t="str">
        <f t="shared" si="3"/>
        <v>12-Sep-2004</v>
      </c>
      <c r="F223" s="19">
        <v>45085</v>
      </c>
      <c r="G223">
        <v>18</v>
      </c>
      <c r="H223">
        <v>0</v>
      </c>
      <c r="I223" s="2">
        <v>2200.83</v>
      </c>
      <c r="J223" t="s">
        <v>6030</v>
      </c>
      <c r="K223" t="s">
        <v>6030</v>
      </c>
      <c r="L223" t="s">
        <v>17</v>
      </c>
    </row>
    <row r="224" spans="1:12" x14ac:dyDescent="0.25">
      <c r="A224" s="5" t="s">
        <v>4876</v>
      </c>
      <c r="B224">
        <v>2004</v>
      </c>
      <c r="C224" t="s">
        <v>2</v>
      </c>
      <c r="D224">
        <v>27</v>
      </c>
      <c r="E224" s="18" t="str">
        <f t="shared" si="3"/>
        <v>27-Jul-2004</v>
      </c>
      <c r="F224" s="19">
        <v>45085</v>
      </c>
      <c r="G224">
        <v>18</v>
      </c>
      <c r="H224">
        <v>1</v>
      </c>
      <c r="I224" s="2">
        <v>2201.1</v>
      </c>
      <c r="J224" t="s">
        <v>6030</v>
      </c>
      <c r="K224" t="s">
        <v>6031</v>
      </c>
      <c r="L224" t="s">
        <v>3</v>
      </c>
    </row>
    <row r="225" spans="1:12" x14ac:dyDescent="0.25">
      <c r="A225" s="5" t="s">
        <v>3674</v>
      </c>
      <c r="B225">
        <v>2004</v>
      </c>
      <c r="C225" t="s">
        <v>9</v>
      </c>
      <c r="D225">
        <v>6</v>
      </c>
      <c r="E225" s="18" t="str">
        <f t="shared" si="3"/>
        <v>6-Aug-2004</v>
      </c>
      <c r="F225" s="19">
        <v>45085</v>
      </c>
      <c r="G225">
        <v>18</v>
      </c>
      <c r="H225">
        <v>0</v>
      </c>
      <c r="I225" s="2">
        <v>2203.4699999999998</v>
      </c>
      <c r="J225" t="s">
        <v>6030</v>
      </c>
      <c r="K225" t="s">
        <v>6030</v>
      </c>
      <c r="L225" t="s">
        <v>17</v>
      </c>
    </row>
    <row r="226" spans="1:12" x14ac:dyDescent="0.25">
      <c r="A226" s="5" t="s">
        <v>3785</v>
      </c>
      <c r="B226">
        <v>2004</v>
      </c>
      <c r="C226" t="s">
        <v>10</v>
      </c>
      <c r="D226">
        <v>28</v>
      </c>
      <c r="E226" s="18" t="str">
        <f t="shared" si="3"/>
        <v>28-Oct-2004</v>
      </c>
      <c r="F226" s="19">
        <v>45085</v>
      </c>
      <c r="G226">
        <v>18</v>
      </c>
      <c r="H226">
        <v>0</v>
      </c>
      <c r="I226" s="2">
        <v>2203.7399999999998</v>
      </c>
      <c r="J226" t="s">
        <v>6030</v>
      </c>
      <c r="K226" t="s">
        <v>6030</v>
      </c>
      <c r="L226" t="s">
        <v>17</v>
      </c>
    </row>
    <row r="227" spans="1:12" x14ac:dyDescent="0.25">
      <c r="A227" s="5" t="s">
        <v>4877</v>
      </c>
      <c r="B227">
        <v>2004</v>
      </c>
      <c r="C227" t="s">
        <v>4</v>
      </c>
      <c r="D227">
        <v>13</v>
      </c>
      <c r="E227" s="18" t="str">
        <f t="shared" si="3"/>
        <v>13-Nov-2004</v>
      </c>
      <c r="F227" s="19">
        <v>45085</v>
      </c>
      <c r="G227">
        <v>18</v>
      </c>
      <c r="H227">
        <v>0</v>
      </c>
      <c r="I227" s="2">
        <v>2205.98</v>
      </c>
      <c r="J227" t="s">
        <v>6030</v>
      </c>
      <c r="K227" t="s">
        <v>6031</v>
      </c>
      <c r="L227" t="s">
        <v>17</v>
      </c>
    </row>
    <row r="228" spans="1:12" x14ac:dyDescent="0.25">
      <c r="A228" s="5" t="s">
        <v>4878</v>
      </c>
      <c r="B228">
        <v>2004</v>
      </c>
      <c r="C228" t="s">
        <v>9</v>
      </c>
      <c r="D228">
        <v>6</v>
      </c>
      <c r="E228" s="18" t="str">
        <f t="shared" si="3"/>
        <v>6-Aug-2004</v>
      </c>
      <c r="F228" s="19">
        <v>45085</v>
      </c>
      <c r="G228">
        <v>18</v>
      </c>
      <c r="H228">
        <v>0</v>
      </c>
      <c r="I228" s="2">
        <v>2207.6999999999998</v>
      </c>
      <c r="J228" t="s">
        <v>6030</v>
      </c>
      <c r="K228" t="s">
        <v>6030</v>
      </c>
      <c r="L228" t="s">
        <v>17</v>
      </c>
    </row>
    <row r="229" spans="1:12" x14ac:dyDescent="0.25">
      <c r="A229" s="5" t="s">
        <v>4879</v>
      </c>
      <c r="B229">
        <v>2004</v>
      </c>
      <c r="C229" t="s">
        <v>2</v>
      </c>
      <c r="D229">
        <v>27</v>
      </c>
      <c r="E229" s="18" t="str">
        <f t="shared" si="3"/>
        <v>27-Jul-2004</v>
      </c>
      <c r="F229" s="19">
        <v>45085</v>
      </c>
      <c r="G229">
        <v>18</v>
      </c>
      <c r="H229">
        <v>0</v>
      </c>
      <c r="I229" s="2">
        <v>2211.13</v>
      </c>
      <c r="J229" t="s">
        <v>6030</v>
      </c>
      <c r="K229" t="s">
        <v>6030</v>
      </c>
      <c r="L229" t="s">
        <v>17</v>
      </c>
    </row>
    <row r="230" spans="1:12" x14ac:dyDescent="0.25">
      <c r="A230" s="5" t="s">
        <v>4880</v>
      </c>
      <c r="B230">
        <v>1994</v>
      </c>
      <c r="C230" t="s">
        <v>4</v>
      </c>
      <c r="D230">
        <v>17</v>
      </c>
      <c r="E230" s="18" t="str">
        <f t="shared" si="3"/>
        <v>17-Nov-1994</v>
      </c>
      <c r="F230" s="19">
        <v>45085</v>
      </c>
      <c r="G230">
        <v>28</v>
      </c>
      <c r="H230">
        <v>0</v>
      </c>
      <c r="I230" s="2">
        <v>2213.21</v>
      </c>
      <c r="J230" t="s">
        <v>6030</v>
      </c>
      <c r="K230" t="s">
        <v>6030</v>
      </c>
      <c r="L230" t="s">
        <v>3</v>
      </c>
    </row>
    <row r="231" spans="1:12" x14ac:dyDescent="0.25">
      <c r="A231" s="5" t="s">
        <v>4881</v>
      </c>
      <c r="B231">
        <v>2004</v>
      </c>
      <c r="C231" t="s">
        <v>5</v>
      </c>
      <c r="D231">
        <v>13</v>
      </c>
      <c r="E231" s="18" t="str">
        <f t="shared" si="3"/>
        <v>13-Jun-2004</v>
      </c>
      <c r="F231" s="19">
        <v>45085</v>
      </c>
      <c r="G231">
        <v>18</v>
      </c>
      <c r="H231">
        <v>0</v>
      </c>
      <c r="I231" s="2">
        <v>2217.4699999999998</v>
      </c>
      <c r="J231" t="s">
        <v>6030</v>
      </c>
      <c r="K231" t="s">
        <v>6032</v>
      </c>
      <c r="L231" t="s">
        <v>17</v>
      </c>
    </row>
    <row r="232" spans="1:12" x14ac:dyDescent="0.25">
      <c r="A232" s="5" t="s">
        <v>4882</v>
      </c>
      <c r="B232">
        <v>2004</v>
      </c>
      <c r="C232" t="s">
        <v>6</v>
      </c>
      <c r="D232">
        <v>25</v>
      </c>
      <c r="E232" s="18" t="str">
        <f t="shared" si="3"/>
        <v>25-Sep-2004</v>
      </c>
      <c r="F232" s="19">
        <v>45085</v>
      </c>
      <c r="G232">
        <v>18</v>
      </c>
      <c r="H232">
        <v>0</v>
      </c>
      <c r="I232" s="2">
        <v>2217.6</v>
      </c>
      <c r="J232" t="s">
        <v>6030</v>
      </c>
      <c r="K232" t="s">
        <v>6032</v>
      </c>
      <c r="L232" t="s">
        <v>17</v>
      </c>
    </row>
    <row r="233" spans="1:12" x14ac:dyDescent="0.25">
      <c r="A233" s="5" t="s">
        <v>4883</v>
      </c>
      <c r="B233">
        <v>2004</v>
      </c>
      <c r="C233" t="s">
        <v>8</v>
      </c>
      <c r="D233">
        <v>12</v>
      </c>
      <c r="E233" s="18" t="str">
        <f t="shared" si="3"/>
        <v>12-Dec-2004</v>
      </c>
      <c r="F233" s="19">
        <v>45085</v>
      </c>
      <c r="G233">
        <v>18</v>
      </c>
      <c r="H233">
        <v>1</v>
      </c>
      <c r="I233" s="2">
        <v>2219.4499999999998</v>
      </c>
      <c r="J233" t="s">
        <v>6030</v>
      </c>
      <c r="K233" t="s">
        <v>6032</v>
      </c>
      <c r="L233" t="s">
        <v>3</v>
      </c>
    </row>
    <row r="234" spans="1:12" x14ac:dyDescent="0.25">
      <c r="A234" s="5" t="s">
        <v>4884</v>
      </c>
      <c r="B234">
        <v>2003</v>
      </c>
      <c r="C234" t="s">
        <v>8</v>
      </c>
      <c r="D234">
        <v>10</v>
      </c>
      <c r="E234" s="18" t="str">
        <f t="shared" si="3"/>
        <v>10-Dec-2003</v>
      </c>
      <c r="F234" s="19">
        <v>45085</v>
      </c>
      <c r="G234">
        <v>19</v>
      </c>
      <c r="H234">
        <v>1</v>
      </c>
      <c r="I234" s="2">
        <v>2221.56</v>
      </c>
      <c r="J234" t="s">
        <v>6030</v>
      </c>
      <c r="K234" t="s">
        <v>6031</v>
      </c>
      <c r="L234" t="s">
        <v>7</v>
      </c>
    </row>
    <row r="235" spans="1:12" x14ac:dyDescent="0.25">
      <c r="A235" s="5" t="s">
        <v>4885</v>
      </c>
      <c r="B235">
        <v>2000</v>
      </c>
      <c r="C235" t="s">
        <v>5</v>
      </c>
      <c r="D235">
        <v>30</v>
      </c>
      <c r="E235" s="18" t="str">
        <f t="shared" si="3"/>
        <v>30-Jun-2000</v>
      </c>
      <c r="F235" s="19">
        <v>45085</v>
      </c>
      <c r="G235">
        <v>22</v>
      </c>
      <c r="H235">
        <v>0</v>
      </c>
      <c r="I235" s="2">
        <v>2250.84</v>
      </c>
      <c r="J235" t="s">
        <v>6030</v>
      </c>
      <c r="K235" t="s">
        <v>6030</v>
      </c>
      <c r="L235" t="s">
        <v>15</v>
      </c>
    </row>
    <row r="236" spans="1:12" x14ac:dyDescent="0.25">
      <c r="A236" s="5" t="s">
        <v>4886</v>
      </c>
      <c r="B236">
        <v>2000</v>
      </c>
      <c r="C236" t="s">
        <v>8</v>
      </c>
      <c r="D236">
        <v>11</v>
      </c>
      <c r="E236" s="18" t="str">
        <f t="shared" si="3"/>
        <v>11-Dec-2000</v>
      </c>
      <c r="F236" s="19">
        <v>45085</v>
      </c>
      <c r="G236">
        <v>22</v>
      </c>
      <c r="H236">
        <v>0</v>
      </c>
      <c r="I236" s="2">
        <v>2254.8000000000002</v>
      </c>
      <c r="J236" t="s">
        <v>6030</v>
      </c>
      <c r="K236" t="s">
        <v>6031</v>
      </c>
      <c r="L236" t="s">
        <v>14</v>
      </c>
    </row>
    <row r="237" spans="1:12" x14ac:dyDescent="0.25">
      <c r="A237" s="5" t="s">
        <v>3786</v>
      </c>
      <c r="B237">
        <v>2002</v>
      </c>
      <c r="C237" t="s">
        <v>2</v>
      </c>
      <c r="D237">
        <v>15</v>
      </c>
      <c r="E237" s="18" t="str">
        <f t="shared" si="3"/>
        <v>15-Jul-2002</v>
      </c>
      <c r="F237" s="19">
        <v>45085</v>
      </c>
      <c r="G237">
        <v>20</v>
      </c>
      <c r="H237">
        <v>0</v>
      </c>
      <c r="I237" s="2">
        <v>2257.48</v>
      </c>
      <c r="J237" t="s">
        <v>6030</v>
      </c>
      <c r="K237" t="s">
        <v>6032</v>
      </c>
      <c r="L237" t="s">
        <v>7</v>
      </c>
    </row>
    <row r="238" spans="1:12" x14ac:dyDescent="0.25">
      <c r="A238" s="5" t="s">
        <v>4887</v>
      </c>
      <c r="B238">
        <v>2002</v>
      </c>
      <c r="C238" t="s">
        <v>4</v>
      </c>
      <c r="D238">
        <v>12</v>
      </c>
      <c r="E238" s="18" t="str">
        <f t="shared" si="3"/>
        <v>12-Nov-2002</v>
      </c>
      <c r="F238" s="19">
        <v>45085</v>
      </c>
      <c r="G238">
        <v>20</v>
      </c>
      <c r="H238">
        <v>0</v>
      </c>
      <c r="I238" s="2">
        <v>2261.5700000000002</v>
      </c>
      <c r="J238" t="s">
        <v>6030</v>
      </c>
      <c r="K238" t="s">
        <v>6032</v>
      </c>
      <c r="L238" t="s">
        <v>7</v>
      </c>
    </row>
    <row r="239" spans="1:12" x14ac:dyDescent="0.25">
      <c r="A239" s="5" t="s">
        <v>4888</v>
      </c>
      <c r="B239">
        <v>1991</v>
      </c>
      <c r="C239" t="s">
        <v>5</v>
      </c>
      <c r="D239">
        <v>16</v>
      </c>
      <c r="E239" s="18" t="str">
        <f t="shared" si="3"/>
        <v>16-Jun-1991</v>
      </c>
      <c r="F239" s="19">
        <v>45085</v>
      </c>
      <c r="G239">
        <v>31</v>
      </c>
      <c r="H239">
        <v>3</v>
      </c>
      <c r="I239" s="2">
        <v>2277.7199999999998</v>
      </c>
      <c r="J239" t="s">
        <v>6030</v>
      </c>
      <c r="K239" t="s">
        <v>6032</v>
      </c>
      <c r="L239" t="s">
        <v>3</v>
      </c>
    </row>
    <row r="240" spans="1:12" x14ac:dyDescent="0.25">
      <c r="A240" s="5" t="s">
        <v>4889</v>
      </c>
      <c r="B240">
        <v>1989</v>
      </c>
      <c r="C240" t="s">
        <v>10</v>
      </c>
      <c r="D240">
        <v>5</v>
      </c>
      <c r="E240" s="18" t="str">
        <f t="shared" si="3"/>
        <v>5-Oct-1989</v>
      </c>
      <c r="F240" s="19">
        <v>45085</v>
      </c>
      <c r="G240">
        <v>33</v>
      </c>
      <c r="H240">
        <v>3</v>
      </c>
      <c r="I240" s="2">
        <v>2295.2399999999998</v>
      </c>
      <c r="J240" t="s">
        <v>6030</v>
      </c>
      <c r="K240" t="s">
        <v>6032</v>
      </c>
      <c r="L240" t="s">
        <v>3</v>
      </c>
    </row>
    <row r="241" spans="1:12" x14ac:dyDescent="0.25">
      <c r="A241" s="5" t="s">
        <v>4890</v>
      </c>
      <c r="B241">
        <v>1996</v>
      </c>
      <c r="C241" t="s">
        <v>4</v>
      </c>
      <c r="D241">
        <v>28</v>
      </c>
      <c r="E241" s="18" t="str">
        <f t="shared" si="3"/>
        <v>28-Nov-1996</v>
      </c>
      <c r="F241" s="19">
        <v>45085</v>
      </c>
      <c r="G241">
        <v>26</v>
      </c>
      <c r="H241">
        <v>0</v>
      </c>
      <c r="I241" s="2">
        <v>2302.3000000000002</v>
      </c>
      <c r="J241" t="s">
        <v>6032</v>
      </c>
      <c r="K241" t="s">
        <v>6030</v>
      </c>
      <c r="L241" t="s">
        <v>11</v>
      </c>
    </row>
    <row r="242" spans="1:12" x14ac:dyDescent="0.25">
      <c r="A242" s="5" t="s">
        <v>4891</v>
      </c>
      <c r="B242">
        <v>2004</v>
      </c>
      <c r="C242" t="s">
        <v>6</v>
      </c>
      <c r="D242">
        <v>6</v>
      </c>
      <c r="E242" s="18" t="str">
        <f t="shared" si="3"/>
        <v>6-Sep-2004</v>
      </c>
      <c r="F242" s="19">
        <v>45085</v>
      </c>
      <c r="G242">
        <v>18</v>
      </c>
      <c r="H242">
        <v>2</v>
      </c>
      <c r="I242" s="2">
        <v>2304</v>
      </c>
      <c r="J242" t="s">
        <v>6030</v>
      </c>
      <c r="K242" t="s">
        <v>6031</v>
      </c>
      <c r="L242" t="s">
        <v>3</v>
      </c>
    </row>
    <row r="243" spans="1:12" x14ac:dyDescent="0.25">
      <c r="A243" s="5" t="s">
        <v>4892</v>
      </c>
      <c r="B243">
        <v>1996</v>
      </c>
      <c r="C243" t="s">
        <v>8</v>
      </c>
      <c r="D243">
        <v>17</v>
      </c>
      <c r="E243" s="18" t="str">
        <f t="shared" si="3"/>
        <v>17-Dec-1996</v>
      </c>
      <c r="F243" s="19">
        <v>45085</v>
      </c>
      <c r="G243">
        <v>26</v>
      </c>
      <c r="H243">
        <v>0</v>
      </c>
      <c r="I243" s="2">
        <v>2322.62</v>
      </c>
      <c r="J243" t="s">
        <v>6030</v>
      </c>
      <c r="K243" t="s">
        <v>6032</v>
      </c>
      <c r="L243" t="s">
        <v>3</v>
      </c>
    </row>
    <row r="244" spans="1:12" x14ac:dyDescent="0.25">
      <c r="A244" s="5" t="s">
        <v>4893</v>
      </c>
      <c r="B244">
        <v>2003</v>
      </c>
      <c r="C244" t="s">
        <v>4</v>
      </c>
      <c r="D244">
        <v>18</v>
      </c>
      <c r="E244" s="18" t="str">
        <f t="shared" si="3"/>
        <v>18-Nov-2003</v>
      </c>
      <c r="F244" s="19">
        <v>45085</v>
      </c>
      <c r="G244">
        <v>19</v>
      </c>
      <c r="H244">
        <v>1</v>
      </c>
      <c r="I244" s="2">
        <v>2331.52</v>
      </c>
      <c r="J244" t="s">
        <v>6030</v>
      </c>
      <c r="K244" t="s">
        <v>6031</v>
      </c>
      <c r="L244" t="s">
        <v>11</v>
      </c>
    </row>
    <row r="245" spans="1:12" x14ac:dyDescent="0.25">
      <c r="A245" s="5" t="s">
        <v>4894</v>
      </c>
      <c r="B245">
        <v>1998</v>
      </c>
      <c r="C245" t="s">
        <v>10</v>
      </c>
      <c r="D245">
        <v>21</v>
      </c>
      <c r="E245" s="18" t="str">
        <f t="shared" si="3"/>
        <v>21-Oct-1998</v>
      </c>
      <c r="F245" s="19">
        <v>45085</v>
      </c>
      <c r="G245">
        <v>24</v>
      </c>
      <c r="H245">
        <v>0</v>
      </c>
      <c r="I245" s="2">
        <v>2352.9699999999998</v>
      </c>
      <c r="J245" t="s">
        <v>6031</v>
      </c>
      <c r="K245" t="s">
        <v>6031</v>
      </c>
      <c r="L245" t="s">
        <v>7</v>
      </c>
    </row>
    <row r="246" spans="1:12" x14ac:dyDescent="0.25">
      <c r="A246" s="5" t="s">
        <v>4895</v>
      </c>
      <c r="B246">
        <v>2002</v>
      </c>
      <c r="C246" t="s">
        <v>4</v>
      </c>
      <c r="D246">
        <v>5</v>
      </c>
      <c r="E246" s="18" t="str">
        <f t="shared" si="3"/>
        <v>5-Nov-2002</v>
      </c>
      <c r="F246" s="19">
        <v>45085</v>
      </c>
      <c r="G246">
        <v>20</v>
      </c>
      <c r="H246">
        <v>1</v>
      </c>
      <c r="I246" s="2">
        <v>2362.23</v>
      </c>
      <c r="J246" t="s">
        <v>6030</v>
      </c>
      <c r="K246" t="s">
        <v>6032</v>
      </c>
      <c r="L246" t="s">
        <v>7</v>
      </c>
    </row>
    <row r="247" spans="1:12" x14ac:dyDescent="0.25">
      <c r="A247" s="5" t="s">
        <v>4896</v>
      </c>
      <c r="B247">
        <v>1988</v>
      </c>
      <c r="C247" t="s">
        <v>8</v>
      </c>
      <c r="D247">
        <v>12</v>
      </c>
      <c r="E247" s="18" t="str">
        <f t="shared" si="3"/>
        <v>12-Dec-1988</v>
      </c>
      <c r="F247" s="19">
        <v>45085</v>
      </c>
      <c r="G247">
        <v>34</v>
      </c>
      <c r="H247">
        <v>3</v>
      </c>
      <c r="I247" s="2">
        <v>2373.3000000000002</v>
      </c>
      <c r="J247" t="s">
        <v>6030</v>
      </c>
      <c r="K247" t="s">
        <v>6030</v>
      </c>
      <c r="L247" t="s">
        <v>3</v>
      </c>
    </row>
    <row r="248" spans="1:12" x14ac:dyDescent="0.25">
      <c r="A248" s="5" t="s">
        <v>3787</v>
      </c>
      <c r="B248">
        <v>1999</v>
      </c>
      <c r="C248" t="s">
        <v>8</v>
      </c>
      <c r="D248">
        <v>17</v>
      </c>
      <c r="E248" s="18" t="str">
        <f t="shared" si="3"/>
        <v>17-Dec-1999</v>
      </c>
      <c r="F248" s="19">
        <v>45085</v>
      </c>
      <c r="G248">
        <v>23</v>
      </c>
      <c r="H248">
        <v>0</v>
      </c>
      <c r="I248" s="2">
        <v>2395.17</v>
      </c>
      <c r="J248" t="s">
        <v>6030</v>
      </c>
      <c r="K248" t="s">
        <v>6032</v>
      </c>
      <c r="L248" t="s">
        <v>19</v>
      </c>
    </row>
    <row r="249" spans="1:12" x14ac:dyDescent="0.25">
      <c r="A249" s="5" t="s">
        <v>4897</v>
      </c>
      <c r="B249">
        <v>1999</v>
      </c>
      <c r="C249" t="s">
        <v>9</v>
      </c>
      <c r="D249">
        <v>10</v>
      </c>
      <c r="E249" s="18" t="str">
        <f t="shared" si="3"/>
        <v>10-Aug-1999</v>
      </c>
      <c r="F249" s="19">
        <v>45085</v>
      </c>
      <c r="G249">
        <v>23</v>
      </c>
      <c r="H249">
        <v>0</v>
      </c>
      <c r="I249" s="2">
        <v>2396.1</v>
      </c>
      <c r="J249" t="s">
        <v>6030</v>
      </c>
      <c r="K249" t="s">
        <v>6032</v>
      </c>
      <c r="L249" t="s">
        <v>13</v>
      </c>
    </row>
    <row r="250" spans="1:12" x14ac:dyDescent="0.25">
      <c r="A250" s="5" t="s">
        <v>4898</v>
      </c>
      <c r="B250">
        <v>2001</v>
      </c>
      <c r="C250" t="s">
        <v>5</v>
      </c>
      <c r="D250">
        <v>3</v>
      </c>
      <c r="E250" s="18" t="str">
        <f t="shared" si="3"/>
        <v>3-Jun-2001</v>
      </c>
      <c r="F250" s="19">
        <v>45085</v>
      </c>
      <c r="G250">
        <v>22</v>
      </c>
      <c r="H250">
        <v>0</v>
      </c>
      <c r="I250" s="2">
        <v>2404.73</v>
      </c>
      <c r="J250" t="s">
        <v>6030</v>
      </c>
      <c r="K250" t="s">
        <v>6031</v>
      </c>
      <c r="L250" t="s">
        <v>7</v>
      </c>
    </row>
    <row r="251" spans="1:12" x14ac:dyDescent="0.25">
      <c r="A251" s="5" t="s">
        <v>4899</v>
      </c>
      <c r="B251">
        <v>1999</v>
      </c>
      <c r="C251" t="s">
        <v>4</v>
      </c>
      <c r="D251">
        <v>12</v>
      </c>
      <c r="E251" s="18" t="str">
        <f t="shared" si="3"/>
        <v>12-Nov-1999</v>
      </c>
      <c r="F251" s="19">
        <v>45085</v>
      </c>
      <c r="G251">
        <v>23</v>
      </c>
      <c r="H251">
        <v>1</v>
      </c>
      <c r="I251" s="2">
        <v>2416.96</v>
      </c>
      <c r="J251" t="s">
        <v>6030</v>
      </c>
      <c r="K251" t="s">
        <v>6030</v>
      </c>
      <c r="L251" t="s">
        <v>11</v>
      </c>
    </row>
    <row r="252" spans="1:12" x14ac:dyDescent="0.25">
      <c r="A252" s="5" t="s">
        <v>4900</v>
      </c>
      <c r="B252">
        <v>1999</v>
      </c>
      <c r="C252" t="s">
        <v>4</v>
      </c>
      <c r="D252">
        <v>21</v>
      </c>
      <c r="E252" s="18" t="str">
        <f t="shared" si="3"/>
        <v>21-Nov-1999</v>
      </c>
      <c r="F252" s="19">
        <v>45085</v>
      </c>
      <c r="G252">
        <v>23</v>
      </c>
      <c r="H252">
        <v>1</v>
      </c>
      <c r="I252" s="2">
        <v>2438.06</v>
      </c>
      <c r="J252" t="s">
        <v>6030</v>
      </c>
      <c r="K252" t="s">
        <v>6030</v>
      </c>
      <c r="L252" t="s">
        <v>3</v>
      </c>
    </row>
    <row r="253" spans="1:12" x14ac:dyDescent="0.25">
      <c r="A253" s="5" t="s">
        <v>4901</v>
      </c>
      <c r="B253">
        <v>2002</v>
      </c>
      <c r="C253" t="s">
        <v>2</v>
      </c>
      <c r="D253">
        <v>29</v>
      </c>
      <c r="E253" s="18" t="str">
        <f t="shared" si="3"/>
        <v>29-Jul-2002</v>
      </c>
      <c r="F253" s="19">
        <v>45085</v>
      </c>
      <c r="G253">
        <v>20</v>
      </c>
      <c r="H253">
        <v>0</v>
      </c>
      <c r="I253" s="2">
        <v>2457.21</v>
      </c>
      <c r="J253" t="s">
        <v>6030</v>
      </c>
      <c r="K253" t="s">
        <v>6032</v>
      </c>
      <c r="L253" t="s">
        <v>17</v>
      </c>
    </row>
    <row r="254" spans="1:12" x14ac:dyDescent="0.25">
      <c r="A254" s="5" t="s">
        <v>4902</v>
      </c>
      <c r="B254">
        <v>1998</v>
      </c>
      <c r="C254" t="s">
        <v>4</v>
      </c>
      <c r="D254">
        <v>19</v>
      </c>
      <c r="E254" s="18" t="str">
        <f t="shared" si="3"/>
        <v>19-Nov-1998</v>
      </c>
      <c r="F254" s="19">
        <v>45085</v>
      </c>
      <c r="G254">
        <v>24</v>
      </c>
      <c r="H254">
        <v>0</v>
      </c>
      <c r="I254" s="2">
        <v>2457.5</v>
      </c>
      <c r="J254" t="s">
        <v>6030</v>
      </c>
      <c r="K254" t="s">
        <v>6032</v>
      </c>
      <c r="L254" t="s">
        <v>11</v>
      </c>
    </row>
    <row r="255" spans="1:12" x14ac:dyDescent="0.25">
      <c r="A255" s="5" t="s">
        <v>4903</v>
      </c>
      <c r="B255">
        <v>2002</v>
      </c>
      <c r="C255" t="s">
        <v>2</v>
      </c>
      <c r="D255">
        <v>11</v>
      </c>
      <c r="E255" s="18" t="str">
        <f t="shared" si="3"/>
        <v>11-Jul-2002</v>
      </c>
      <c r="F255" s="19">
        <v>45085</v>
      </c>
      <c r="G255">
        <v>20</v>
      </c>
      <c r="H255">
        <v>0</v>
      </c>
      <c r="I255" s="2">
        <v>2459.7199999999998</v>
      </c>
      <c r="J255" t="s">
        <v>6030</v>
      </c>
      <c r="K255" t="s">
        <v>6030</v>
      </c>
      <c r="L255" t="s">
        <v>17</v>
      </c>
    </row>
    <row r="256" spans="1:12" x14ac:dyDescent="0.25">
      <c r="A256" s="5" t="s">
        <v>4904</v>
      </c>
      <c r="B256">
        <v>1998</v>
      </c>
      <c r="C256" t="s">
        <v>9</v>
      </c>
      <c r="D256">
        <v>17</v>
      </c>
      <c r="E256" s="18" t="str">
        <f t="shared" si="3"/>
        <v>17-Aug-1998</v>
      </c>
      <c r="F256" s="19">
        <v>45085</v>
      </c>
      <c r="G256">
        <v>24</v>
      </c>
      <c r="H256">
        <v>0</v>
      </c>
      <c r="I256" s="2">
        <v>2464.62</v>
      </c>
      <c r="J256" t="s">
        <v>6030</v>
      </c>
      <c r="K256" t="s">
        <v>6031</v>
      </c>
      <c r="L256" t="s">
        <v>3</v>
      </c>
    </row>
    <row r="257" spans="1:12" x14ac:dyDescent="0.25">
      <c r="A257" s="5" t="s">
        <v>4905</v>
      </c>
      <c r="B257">
        <v>1998</v>
      </c>
      <c r="C257" t="s">
        <v>2</v>
      </c>
      <c r="D257">
        <v>2</v>
      </c>
      <c r="E257" s="18" t="str">
        <f t="shared" si="3"/>
        <v>2-Jul-1998</v>
      </c>
      <c r="F257" s="19">
        <v>45085</v>
      </c>
      <c r="G257">
        <v>24</v>
      </c>
      <c r="H257">
        <v>0</v>
      </c>
      <c r="I257" s="2">
        <v>2473.33</v>
      </c>
      <c r="J257" t="s">
        <v>6030</v>
      </c>
      <c r="K257" t="s">
        <v>6031</v>
      </c>
      <c r="L257" t="s">
        <v>3</v>
      </c>
    </row>
    <row r="258" spans="1:12" x14ac:dyDescent="0.25">
      <c r="A258" s="5" t="s">
        <v>4906</v>
      </c>
      <c r="B258">
        <v>1998</v>
      </c>
      <c r="C258" t="s">
        <v>5</v>
      </c>
      <c r="D258">
        <v>20</v>
      </c>
      <c r="E258" s="18" t="str">
        <f t="shared" ref="E258:E321" si="4">CONCATENATE(D258,"-",C258,"-",B258)</f>
        <v>20-Jun-1998</v>
      </c>
      <c r="F258" s="19">
        <v>45085</v>
      </c>
      <c r="G258">
        <v>24</v>
      </c>
      <c r="H258">
        <v>0</v>
      </c>
      <c r="I258" s="2">
        <v>2480.98</v>
      </c>
      <c r="J258" t="s">
        <v>6030</v>
      </c>
      <c r="K258" t="s">
        <v>6030</v>
      </c>
      <c r="L258" t="s">
        <v>3</v>
      </c>
    </row>
    <row r="259" spans="1:12" x14ac:dyDescent="0.25">
      <c r="A259" s="5" t="s">
        <v>3788</v>
      </c>
      <c r="B259">
        <v>1995</v>
      </c>
      <c r="C259" t="s">
        <v>4</v>
      </c>
      <c r="D259">
        <v>6</v>
      </c>
      <c r="E259" s="18" t="str">
        <f t="shared" si="4"/>
        <v>6-Nov-1995</v>
      </c>
      <c r="F259" s="19">
        <v>45085</v>
      </c>
      <c r="G259">
        <v>27</v>
      </c>
      <c r="H259">
        <v>0</v>
      </c>
      <c r="I259" s="2">
        <v>2483.7399999999998</v>
      </c>
      <c r="J259" t="s">
        <v>6031</v>
      </c>
      <c r="K259" t="s">
        <v>6030</v>
      </c>
      <c r="L259" t="s">
        <v>3</v>
      </c>
    </row>
    <row r="260" spans="1:12" x14ac:dyDescent="0.25">
      <c r="A260" s="5" t="s">
        <v>4907</v>
      </c>
      <c r="B260">
        <v>1995</v>
      </c>
      <c r="C260" t="s">
        <v>10</v>
      </c>
      <c r="D260">
        <v>14</v>
      </c>
      <c r="E260" s="18" t="str">
        <f t="shared" si="4"/>
        <v>14-Oct-1995</v>
      </c>
      <c r="F260" s="19">
        <v>45085</v>
      </c>
      <c r="G260">
        <v>27</v>
      </c>
      <c r="H260">
        <v>0</v>
      </c>
      <c r="I260" s="2">
        <v>2494.02</v>
      </c>
      <c r="J260" t="s">
        <v>6031</v>
      </c>
      <c r="K260" t="s">
        <v>6032</v>
      </c>
      <c r="L260" t="s">
        <v>11</v>
      </c>
    </row>
    <row r="261" spans="1:12" x14ac:dyDescent="0.25">
      <c r="A261" s="5" t="s">
        <v>4908</v>
      </c>
      <c r="B261">
        <v>1995</v>
      </c>
      <c r="C261" t="s">
        <v>2</v>
      </c>
      <c r="D261">
        <v>9</v>
      </c>
      <c r="E261" s="18" t="str">
        <f t="shared" si="4"/>
        <v>9-Jul-1995</v>
      </c>
      <c r="F261" s="19">
        <v>45085</v>
      </c>
      <c r="G261">
        <v>27</v>
      </c>
      <c r="H261">
        <v>0</v>
      </c>
      <c r="I261" s="2">
        <v>2497.04</v>
      </c>
      <c r="J261" t="s">
        <v>6031</v>
      </c>
      <c r="K261" t="s">
        <v>6031</v>
      </c>
      <c r="L261" t="s">
        <v>3</v>
      </c>
    </row>
    <row r="262" spans="1:12" x14ac:dyDescent="0.25">
      <c r="A262" s="5" t="s">
        <v>4909</v>
      </c>
      <c r="B262">
        <v>1995</v>
      </c>
      <c r="C262" t="s">
        <v>10</v>
      </c>
      <c r="D262">
        <v>15</v>
      </c>
      <c r="E262" s="18" t="str">
        <f t="shared" si="4"/>
        <v>15-Oct-1995</v>
      </c>
      <c r="F262" s="19">
        <v>45085</v>
      </c>
      <c r="G262">
        <v>27</v>
      </c>
      <c r="H262">
        <v>0</v>
      </c>
      <c r="I262" s="2">
        <v>2498.41</v>
      </c>
      <c r="J262" t="s">
        <v>6031</v>
      </c>
      <c r="K262" t="s">
        <v>6031</v>
      </c>
      <c r="L262" t="s">
        <v>3</v>
      </c>
    </row>
    <row r="263" spans="1:12" x14ac:dyDescent="0.25">
      <c r="A263" s="5" t="s">
        <v>4910</v>
      </c>
      <c r="B263">
        <v>2004</v>
      </c>
      <c r="C263" t="s">
        <v>6</v>
      </c>
      <c r="D263">
        <v>6</v>
      </c>
      <c r="E263" s="18" t="str">
        <f t="shared" si="4"/>
        <v>6-Sep-2004</v>
      </c>
      <c r="F263" s="19">
        <v>45085</v>
      </c>
      <c r="G263">
        <v>18</v>
      </c>
      <c r="H263">
        <v>0</v>
      </c>
      <c r="I263" s="2">
        <v>2500.9299999999998</v>
      </c>
      <c r="J263" t="s">
        <v>6030</v>
      </c>
      <c r="K263" t="s">
        <v>6030</v>
      </c>
      <c r="L263" t="s">
        <v>7</v>
      </c>
    </row>
    <row r="264" spans="1:12" x14ac:dyDescent="0.25">
      <c r="A264" s="5" t="s">
        <v>4911</v>
      </c>
      <c r="B264">
        <v>1991</v>
      </c>
      <c r="C264" t="s">
        <v>9</v>
      </c>
      <c r="D264">
        <v>5</v>
      </c>
      <c r="E264" s="18" t="str">
        <f t="shared" si="4"/>
        <v>5-Aug-1991</v>
      </c>
      <c r="F264" s="19">
        <v>45085</v>
      </c>
      <c r="G264">
        <v>31</v>
      </c>
      <c r="H264">
        <v>3</v>
      </c>
      <c r="I264" s="2">
        <v>2510.79</v>
      </c>
      <c r="J264" t="s">
        <v>6030</v>
      </c>
      <c r="K264" t="s">
        <v>6032</v>
      </c>
      <c r="L264" t="s">
        <v>3</v>
      </c>
    </row>
    <row r="265" spans="1:12" x14ac:dyDescent="0.25">
      <c r="A265" s="5" t="s">
        <v>4912</v>
      </c>
      <c r="B265">
        <v>1997</v>
      </c>
      <c r="C265" t="s">
        <v>4</v>
      </c>
      <c r="D265">
        <v>2</v>
      </c>
      <c r="E265" s="18" t="str">
        <f t="shared" si="4"/>
        <v>2-Nov-1997</v>
      </c>
      <c r="F265" s="19">
        <v>45085</v>
      </c>
      <c r="G265">
        <v>25</v>
      </c>
      <c r="H265">
        <v>0</v>
      </c>
      <c r="I265" s="2">
        <v>2523.17</v>
      </c>
      <c r="J265" t="s">
        <v>6031</v>
      </c>
      <c r="K265" t="s">
        <v>6032</v>
      </c>
      <c r="L265" t="s">
        <v>7</v>
      </c>
    </row>
    <row r="266" spans="1:12" x14ac:dyDescent="0.25">
      <c r="A266" s="5" t="s">
        <v>4913</v>
      </c>
      <c r="B266">
        <v>2000</v>
      </c>
      <c r="C266" t="s">
        <v>9</v>
      </c>
      <c r="D266">
        <v>25</v>
      </c>
      <c r="E266" s="18" t="str">
        <f t="shared" si="4"/>
        <v>25-Aug-2000</v>
      </c>
      <c r="F266" s="19">
        <v>45085</v>
      </c>
      <c r="G266">
        <v>22</v>
      </c>
      <c r="H266">
        <v>0</v>
      </c>
      <c r="I266" s="2">
        <v>2527.8200000000002</v>
      </c>
      <c r="J266" t="s">
        <v>6030</v>
      </c>
      <c r="K266" t="s">
        <v>6031</v>
      </c>
      <c r="L266" t="s">
        <v>7</v>
      </c>
    </row>
    <row r="267" spans="1:12" x14ac:dyDescent="0.25">
      <c r="A267" s="5" t="s">
        <v>4914</v>
      </c>
      <c r="B267">
        <v>1997</v>
      </c>
      <c r="C267" t="s">
        <v>2</v>
      </c>
      <c r="D267">
        <v>28</v>
      </c>
      <c r="E267" s="18" t="str">
        <f t="shared" si="4"/>
        <v>28-Jul-1997</v>
      </c>
      <c r="F267" s="19">
        <v>45085</v>
      </c>
      <c r="G267">
        <v>25</v>
      </c>
      <c r="H267">
        <v>0</v>
      </c>
      <c r="I267" s="2">
        <v>2534.39</v>
      </c>
      <c r="J267" t="s">
        <v>6031</v>
      </c>
      <c r="K267" t="s">
        <v>6031</v>
      </c>
      <c r="L267" t="s">
        <v>7</v>
      </c>
    </row>
    <row r="268" spans="1:12" x14ac:dyDescent="0.25">
      <c r="A268" s="5" t="s">
        <v>4915</v>
      </c>
      <c r="B268">
        <v>1990</v>
      </c>
      <c r="C268" t="s">
        <v>10</v>
      </c>
      <c r="D268">
        <v>1</v>
      </c>
      <c r="E268" s="18" t="str">
        <f t="shared" si="4"/>
        <v>1-Oct-1990</v>
      </c>
      <c r="F268" s="19">
        <v>45085</v>
      </c>
      <c r="G268">
        <v>32</v>
      </c>
      <c r="H268">
        <v>3</v>
      </c>
      <c r="I268" s="2">
        <v>2540.39</v>
      </c>
      <c r="J268" t="s">
        <v>6030</v>
      </c>
      <c r="K268" t="s">
        <v>6030</v>
      </c>
      <c r="L268" t="s">
        <v>3</v>
      </c>
    </row>
    <row r="269" spans="1:12" x14ac:dyDescent="0.25">
      <c r="A269" s="5" t="s">
        <v>4916</v>
      </c>
      <c r="B269">
        <v>1991</v>
      </c>
      <c r="C269" t="s">
        <v>4</v>
      </c>
      <c r="D269">
        <v>17</v>
      </c>
      <c r="E269" s="18" t="str">
        <f t="shared" si="4"/>
        <v>17-Nov-1991</v>
      </c>
      <c r="F269" s="19">
        <v>45085</v>
      </c>
      <c r="G269">
        <v>31</v>
      </c>
      <c r="H269">
        <v>3</v>
      </c>
      <c r="I269" s="2">
        <v>2545.6799999999998</v>
      </c>
      <c r="J269" t="s">
        <v>6030</v>
      </c>
      <c r="K269" t="s">
        <v>6032</v>
      </c>
      <c r="L269" t="s">
        <v>3</v>
      </c>
    </row>
    <row r="270" spans="1:12" x14ac:dyDescent="0.25">
      <c r="A270" s="5" t="s">
        <v>3789</v>
      </c>
      <c r="B270">
        <v>2002</v>
      </c>
      <c r="C270" t="s">
        <v>10</v>
      </c>
      <c r="D270">
        <v>11</v>
      </c>
      <c r="E270" s="18" t="str">
        <f t="shared" si="4"/>
        <v>11-Oct-2002</v>
      </c>
      <c r="F270" s="19">
        <v>45085</v>
      </c>
      <c r="G270">
        <v>20</v>
      </c>
      <c r="H270">
        <v>2</v>
      </c>
      <c r="I270" s="2">
        <v>2566.4699999999998</v>
      </c>
      <c r="J270" t="s">
        <v>6030</v>
      </c>
      <c r="K270" t="s">
        <v>6031</v>
      </c>
      <c r="L270" t="s">
        <v>3</v>
      </c>
    </row>
    <row r="271" spans="1:12" x14ac:dyDescent="0.25">
      <c r="A271" s="5" t="s">
        <v>4917</v>
      </c>
      <c r="B271">
        <v>2002</v>
      </c>
      <c r="C271" t="s">
        <v>2</v>
      </c>
      <c r="D271">
        <v>20</v>
      </c>
      <c r="E271" s="18" t="str">
        <f t="shared" si="4"/>
        <v>20-Jul-2002</v>
      </c>
      <c r="F271" s="19">
        <v>45085</v>
      </c>
      <c r="G271">
        <v>20</v>
      </c>
      <c r="H271">
        <v>0</v>
      </c>
      <c r="I271" s="2">
        <v>2585.04</v>
      </c>
      <c r="J271" t="s">
        <v>6030</v>
      </c>
      <c r="K271" t="s">
        <v>6030</v>
      </c>
      <c r="L271" t="s">
        <v>20</v>
      </c>
    </row>
    <row r="272" spans="1:12" x14ac:dyDescent="0.25">
      <c r="A272" s="5" t="s">
        <v>4918</v>
      </c>
      <c r="B272">
        <v>2001</v>
      </c>
      <c r="C272" t="s">
        <v>10</v>
      </c>
      <c r="D272">
        <v>15</v>
      </c>
      <c r="E272" s="18" t="str">
        <f t="shared" si="4"/>
        <v>15-Oct-2001</v>
      </c>
      <c r="F272" s="19">
        <v>45085</v>
      </c>
      <c r="G272">
        <v>21</v>
      </c>
      <c r="H272">
        <v>1</v>
      </c>
      <c r="I272" s="2">
        <v>2585.27</v>
      </c>
      <c r="J272" t="s">
        <v>6030</v>
      </c>
      <c r="K272" t="s">
        <v>6031</v>
      </c>
      <c r="L272" t="s">
        <v>11</v>
      </c>
    </row>
    <row r="273" spans="1:12" x14ac:dyDescent="0.25">
      <c r="A273" s="5" t="s">
        <v>4919</v>
      </c>
      <c r="B273">
        <v>2001</v>
      </c>
      <c r="C273" t="s">
        <v>2</v>
      </c>
      <c r="D273">
        <v>28</v>
      </c>
      <c r="E273" s="18" t="str">
        <f t="shared" si="4"/>
        <v>28-Jul-2001</v>
      </c>
      <c r="F273" s="19">
        <v>45085</v>
      </c>
      <c r="G273">
        <v>21</v>
      </c>
      <c r="H273">
        <v>0</v>
      </c>
      <c r="I273" s="2">
        <v>2585.85</v>
      </c>
      <c r="J273" t="s">
        <v>6030</v>
      </c>
      <c r="K273" t="s">
        <v>6030</v>
      </c>
      <c r="L273" t="s">
        <v>17</v>
      </c>
    </row>
    <row r="274" spans="1:12" x14ac:dyDescent="0.25">
      <c r="A274" s="5" t="s">
        <v>4920</v>
      </c>
      <c r="B274">
        <v>2001</v>
      </c>
      <c r="C274" t="s">
        <v>9</v>
      </c>
      <c r="D274">
        <v>26</v>
      </c>
      <c r="E274" s="18" t="str">
        <f t="shared" si="4"/>
        <v>26-Aug-2001</v>
      </c>
      <c r="F274" s="19">
        <v>45085</v>
      </c>
      <c r="G274">
        <v>21</v>
      </c>
      <c r="H274">
        <v>1</v>
      </c>
      <c r="I274" s="2">
        <v>2597.7800000000002</v>
      </c>
      <c r="J274" t="s">
        <v>6030</v>
      </c>
      <c r="K274" t="s">
        <v>6032</v>
      </c>
      <c r="L274" t="s">
        <v>11</v>
      </c>
    </row>
    <row r="275" spans="1:12" x14ac:dyDescent="0.25">
      <c r="A275" s="5" t="s">
        <v>4921</v>
      </c>
      <c r="B275">
        <v>1997</v>
      </c>
      <c r="C275" t="s">
        <v>9</v>
      </c>
      <c r="D275">
        <v>26</v>
      </c>
      <c r="E275" s="18" t="str">
        <f t="shared" si="4"/>
        <v>26-Aug-1997</v>
      </c>
      <c r="F275" s="19">
        <v>45085</v>
      </c>
      <c r="G275">
        <v>25</v>
      </c>
      <c r="H275">
        <v>0</v>
      </c>
      <c r="I275" s="2">
        <v>2632.99</v>
      </c>
      <c r="J275" t="s">
        <v>6030</v>
      </c>
      <c r="K275" t="s">
        <v>6032</v>
      </c>
      <c r="L275" t="s">
        <v>11</v>
      </c>
    </row>
    <row r="276" spans="1:12" x14ac:dyDescent="0.25">
      <c r="A276" s="5" t="s">
        <v>4922</v>
      </c>
      <c r="B276">
        <v>2000</v>
      </c>
      <c r="C276" t="s">
        <v>5</v>
      </c>
      <c r="D276">
        <v>24</v>
      </c>
      <c r="E276" s="18" t="str">
        <f t="shared" si="4"/>
        <v>24-Jun-2000</v>
      </c>
      <c r="F276" s="19">
        <v>45085</v>
      </c>
      <c r="G276">
        <v>22</v>
      </c>
      <c r="H276">
        <v>1</v>
      </c>
      <c r="I276" s="2">
        <v>2639.04</v>
      </c>
      <c r="J276" t="s">
        <v>6030</v>
      </c>
      <c r="K276" t="s">
        <v>6030</v>
      </c>
      <c r="L276" t="s">
        <v>7</v>
      </c>
    </row>
    <row r="277" spans="1:12" x14ac:dyDescent="0.25">
      <c r="A277" s="5" t="s">
        <v>4923</v>
      </c>
      <c r="B277">
        <v>2000</v>
      </c>
      <c r="C277" t="s">
        <v>8</v>
      </c>
      <c r="D277">
        <v>9</v>
      </c>
      <c r="E277" s="18" t="str">
        <f t="shared" si="4"/>
        <v>9-Dec-2000</v>
      </c>
      <c r="F277" s="19">
        <v>45085</v>
      </c>
      <c r="G277">
        <v>22</v>
      </c>
      <c r="H277">
        <v>1</v>
      </c>
      <c r="I277" s="2">
        <v>2643.27</v>
      </c>
      <c r="J277" t="s">
        <v>6030</v>
      </c>
      <c r="K277" t="s">
        <v>6032</v>
      </c>
      <c r="L277" t="s">
        <v>7</v>
      </c>
    </row>
    <row r="278" spans="1:12" x14ac:dyDescent="0.25">
      <c r="A278" s="5" t="s">
        <v>4924</v>
      </c>
      <c r="B278">
        <v>1996</v>
      </c>
      <c r="C278" t="s">
        <v>9</v>
      </c>
      <c r="D278">
        <v>5</v>
      </c>
      <c r="E278" s="18" t="str">
        <f t="shared" si="4"/>
        <v>5-Aug-1996</v>
      </c>
      <c r="F278" s="19">
        <v>45085</v>
      </c>
      <c r="G278">
        <v>26</v>
      </c>
      <c r="H278">
        <v>0</v>
      </c>
      <c r="I278" s="2">
        <v>2680.95</v>
      </c>
      <c r="J278" t="s">
        <v>6031</v>
      </c>
      <c r="K278" t="s">
        <v>6030</v>
      </c>
      <c r="L278" t="s">
        <v>7</v>
      </c>
    </row>
    <row r="279" spans="1:12" x14ac:dyDescent="0.25">
      <c r="A279" s="5" t="s">
        <v>4925</v>
      </c>
      <c r="B279">
        <v>1994</v>
      </c>
      <c r="C279" t="s">
        <v>6</v>
      </c>
      <c r="D279">
        <v>17</v>
      </c>
      <c r="E279" s="18" t="str">
        <f t="shared" si="4"/>
        <v>17-Sep-1994</v>
      </c>
      <c r="F279" s="19">
        <v>45085</v>
      </c>
      <c r="G279">
        <v>28</v>
      </c>
      <c r="H279">
        <v>0</v>
      </c>
      <c r="I279" s="2">
        <v>2684.69</v>
      </c>
      <c r="J279" t="s">
        <v>6030</v>
      </c>
      <c r="K279" t="s">
        <v>6030</v>
      </c>
      <c r="L279" t="s">
        <v>3</v>
      </c>
    </row>
    <row r="280" spans="1:12" x14ac:dyDescent="0.25">
      <c r="A280" s="5" t="s">
        <v>4926</v>
      </c>
      <c r="B280">
        <v>1994</v>
      </c>
      <c r="C280" t="s">
        <v>10</v>
      </c>
      <c r="D280">
        <v>2</v>
      </c>
      <c r="E280" s="18" t="str">
        <f t="shared" si="4"/>
        <v>2-Oct-1994</v>
      </c>
      <c r="F280" s="19">
        <v>45085</v>
      </c>
      <c r="G280">
        <v>28</v>
      </c>
      <c r="H280">
        <v>0</v>
      </c>
      <c r="I280" s="2">
        <v>2689.5</v>
      </c>
      <c r="J280" t="s">
        <v>6031</v>
      </c>
      <c r="K280" t="s">
        <v>6030</v>
      </c>
      <c r="L280" t="s">
        <v>3</v>
      </c>
    </row>
    <row r="281" spans="1:12" x14ac:dyDescent="0.25">
      <c r="A281" s="5" t="s">
        <v>3790</v>
      </c>
      <c r="B281">
        <v>1999</v>
      </c>
      <c r="C281" t="s">
        <v>5</v>
      </c>
      <c r="D281">
        <v>11</v>
      </c>
      <c r="E281" s="18" t="str">
        <f t="shared" si="4"/>
        <v>11-Jun-1999</v>
      </c>
      <c r="F281" s="19">
        <v>45085</v>
      </c>
      <c r="G281">
        <v>23</v>
      </c>
      <c r="H281">
        <v>0</v>
      </c>
      <c r="I281" s="2">
        <v>2690.11</v>
      </c>
      <c r="J281" t="s">
        <v>6030</v>
      </c>
      <c r="K281" t="s">
        <v>6030</v>
      </c>
      <c r="L281" t="s">
        <v>7</v>
      </c>
    </row>
    <row r="282" spans="1:12" x14ac:dyDescent="0.25">
      <c r="A282" s="5" t="s">
        <v>4927</v>
      </c>
      <c r="B282">
        <v>1996</v>
      </c>
      <c r="C282" t="s">
        <v>5</v>
      </c>
      <c r="D282">
        <v>13</v>
      </c>
      <c r="E282" s="18" t="str">
        <f t="shared" si="4"/>
        <v>13-Jun-1996</v>
      </c>
      <c r="F282" s="19">
        <v>45085</v>
      </c>
      <c r="G282">
        <v>26</v>
      </c>
      <c r="H282">
        <v>0</v>
      </c>
      <c r="I282" s="2">
        <v>2699.57</v>
      </c>
      <c r="J282" t="s">
        <v>6030</v>
      </c>
      <c r="K282" t="s">
        <v>6032</v>
      </c>
      <c r="L282" t="s">
        <v>7</v>
      </c>
    </row>
    <row r="283" spans="1:12" x14ac:dyDescent="0.25">
      <c r="A283" s="5" t="s">
        <v>4928</v>
      </c>
      <c r="B283">
        <v>2003</v>
      </c>
      <c r="C283" t="s">
        <v>2</v>
      </c>
      <c r="D283">
        <v>17</v>
      </c>
      <c r="E283" s="18" t="str">
        <f t="shared" si="4"/>
        <v>17-Jul-2003</v>
      </c>
      <c r="F283" s="19">
        <v>45085</v>
      </c>
      <c r="G283">
        <v>19</v>
      </c>
      <c r="H283">
        <v>1</v>
      </c>
      <c r="I283" s="2">
        <v>2709.11</v>
      </c>
      <c r="J283" t="s">
        <v>6030</v>
      </c>
      <c r="K283" t="s">
        <v>6030</v>
      </c>
      <c r="L283" t="s">
        <v>7</v>
      </c>
    </row>
    <row r="284" spans="1:12" x14ac:dyDescent="0.25">
      <c r="A284" s="5" t="s">
        <v>4929</v>
      </c>
      <c r="B284">
        <v>2003</v>
      </c>
      <c r="C284" t="s">
        <v>4</v>
      </c>
      <c r="D284">
        <v>21</v>
      </c>
      <c r="E284" s="18" t="str">
        <f t="shared" si="4"/>
        <v>21-Nov-2003</v>
      </c>
      <c r="F284" s="19">
        <v>45085</v>
      </c>
      <c r="G284">
        <v>19</v>
      </c>
      <c r="H284">
        <v>1</v>
      </c>
      <c r="I284" s="2">
        <v>2709.24</v>
      </c>
      <c r="J284" t="s">
        <v>6030</v>
      </c>
      <c r="K284" t="s">
        <v>6030</v>
      </c>
      <c r="L284" t="s">
        <v>7</v>
      </c>
    </row>
    <row r="285" spans="1:12" x14ac:dyDescent="0.25">
      <c r="A285" s="5" t="s">
        <v>4930</v>
      </c>
      <c r="B285">
        <v>2003</v>
      </c>
      <c r="C285" t="s">
        <v>8</v>
      </c>
      <c r="D285">
        <v>1</v>
      </c>
      <c r="E285" s="18" t="str">
        <f t="shared" si="4"/>
        <v>1-Dec-2003</v>
      </c>
      <c r="F285" s="19">
        <v>45085</v>
      </c>
      <c r="G285">
        <v>19</v>
      </c>
      <c r="H285">
        <v>1</v>
      </c>
      <c r="I285" s="2">
        <v>2710.83</v>
      </c>
      <c r="J285" t="s">
        <v>6030</v>
      </c>
      <c r="K285" t="s">
        <v>6031</v>
      </c>
      <c r="L285" t="s">
        <v>7</v>
      </c>
    </row>
    <row r="286" spans="1:12" x14ac:dyDescent="0.25">
      <c r="A286" s="5" t="s">
        <v>4931</v>
      </c>
      <c r="B286">
        <v>2003</v>
      </c>
      <c r="C286" t="s">
        <v>9</v>
      </c>
      <c r="D286">
        <v>6</v>
      </c>
      <c r="E286" s="18" t="str">
        <f t="shared" si="4"/>
        <v>6-Aug-2003</v>
      </c>
      <c r="F286" s="19">
        <v>45085</v>
      </c>
      <c r="G286">
        <v>19</v>
      </c>
      <c r="H286">
        <v>1</v>
      </c>
      <c r="I286" s="2">
        <v>2719.28</v>
      </c>
      <c r="J286" t="s">
        <v>6030</v>
      </c>
      <c r="K286" t="s">
        <v>6030</v>
      </c>
      <c r="L286" t="s">
        <v>7</v>
      </c>
    </row>
    <row r="287" spans="1:12" x14ac:dyDescent="0.25">
      <c r="A287" s="5" t="s">
        <v>4932</v>
      </c>
      <c r="B287">
        <v>1997</v>
      </c>
      <c r="C287" t="s">
        <v>10</v>
      </c>
      <c r="D287">
        <v>30</v>
      </c>
      <c r="E287" s="18" t="str">
        <f t="shared" si="4"/>
        <v>30-Oct-1997</v>
      </c>
      <c r="F287" s="19">
        <v>45085</v>
      </c>
      <c r="G287">
        <v>25</v>
      </c>
      <c r="H287">
        <v>0</v>
      </c>
      <c r="I287" s="2">
        <v>2721.32</v>
      </c>
      <c r="J287" t="s">
        <v>6032</v>
      </c>
      <c r="K287" t="s">
        <v>6031</v>
      </c>
      <c r="L287" t="s">
        <v>19</v>
      </c>
    </row>
    <row r="288" spans="1:12" x14ac:dyDescent="0.25">
      <c r="A288" s="5" t="s">
        <v>4933</v>
      </c>
      <c r="B288">
        <v>1988</v>
      </c>
      <c r="C288" t="s">
        <v>9</v>
      </c>
      <c r="D288">
        <v>20</v>
      </c>
      <c r="E288" s="18" t="str">
        <f t="shared" si="4"/>
        <v>20-Aug-1988</v>
      </c>
      <c r="F288" s="19">
        <v>45085</v>
      </c>
      <c r="G288">
        <v>34</v>
      </c>
      <c r="H288">
        <v>3</v>
      </c>
      <c r="I288" s="2">
        <v>2726.06</v>
      </c>
      <c r="J288" t="s">
        <v>6030</v>
      </c>
      <c r="K288" t="s">
        <v>6030</v>
      </c>
      <c r="L288" t="s">
        <v>3</v>
      </c>
    </row>
    <row r="289" spans="1:12" x14ac:dyDescent="0.25">
      <c r="A289" s="5" t="s">
        <v>4934</v>
      </c>
      <c r="B289">
        <v>1997</v>
      </c>
      <c r="C289" t="s">
        <v>10</v>
      </c>
      <c r="D289">
        <v>6</v>
      </c>
      <c r="E289" s="18" t="str">
        <f t="shared" si="4"/>
        <v>6-Oct-1997</v>
      </c>
      <c r="F289" s="19">
        <v>45085</v>
      </c>
      <c r="G289">
        <v>25</v>
      </c>
      <c r="H289">
        <v>0</v>
      </c>
      <c r="I289" s="2">
        <v>2727.4</v>
      </c>
      <c r="J289" t="s">
        <v>6031</v>
      </c>
      <c r="K289" t="s">
        <v>6031</v>
      </c>
      <c r="L289" t="s">
        <v>14</v>
      </c>
    </row>
    <row r="290" spans="1:12" x14ac:dyDescent="0.25">
      <c r="A290" s="5" t="s">
        <v>4935</v>
      </c>
      <c r="B290">
        <v>2003</v>
      </c>
      <c r="C290" t="s">
        <v>8</v>
      </c>
      <c r="D290">
        <v>3</v>
      </c>
      <c r="E290" s="18" t="str">
        <f t="shared" si="4"/>
        <v>3-Dec-2003</v>
      </c>
      <c r="F290" s="19">
        <v>45085</v>
      </c>
      <c r="G290">
        <v>19</v>
      </c>
      <c r="H290">
        <v>1</v>
      </c>
      <c r="I290" s="2">
        <v>2730.11</v>
      </c>
      <c r="J290" t="s">
        <v>6030</v>
      </c>
      <c r="K290" t="s">
        <v>6031</v>
      </c>
      <c r="L290" t="s">
        <v>7</v>
      </c>
    </row>
    <row r="291" spans="1:12" x14ac:dyDescent="0.25">
      <c r="A291" s="5" t="s">
        <v>4936</v>
      </c>
      <c r="B291">
        <v>2000</v>
      </c>
      <c r="C291" t="s">
        <v>8</v>
      </c>
      <c r="D291">
        <v>17</v>
      </c>
      <c r="E291" s="18" t="str">
        <f t="shared" si="4"/>
        <v>17-Dec-2000</v>
      </c>
      <c r="F291" s="19">
        <v>45085</v>
      </c>
      <c r="G291">
        <v>22</v>
      </c>
      <c r="H291">
        <v>0</v>
      </c>
      <c r="I291" s="2">
        <v>2731.91</v>
      </c>
      <c r="J291" t="s">
        <v>6030</v>
      </c>
      <c r="K291" t="s">
        <v>6031</v>
      </c>
      <c r="L291" t="s">
        <v>17</v>
      </c>
    </row>
    <row r="292" spans="1:12" x14ac:dyDescent="0.25">
      <c r="A292" s="5" t="s">
        <v>3791</v>
      </c>
      <c r="B292">
        <v>2000</v>
      </c>
      <c r="C292" t="s">
        <v>10</v>
      </c>
      <c r="D292">
        <v>3</v>
      </c>
      <c r="E292" s="18" t="str">
        <f t="shared" si="4"/>
        <v>3-Oct-2000</v>
      </c>
      <c r="F292" s="19">
        <v>45085</v>
      </c>
      <c r="G292">
        <v>22</v>
      </c>
      <c r="H292">
        <v>0</v>
      </c>
      <c r="I292" s="2">
        <v>2741.95</v>
      </c>
      <c r="J292" t="s">
        <v>6030</v>
      </c>
      <c r="K292" t="s">
        <v>6031</v>
      </c>
      <c r="L292" t="s">
        <v>17</v>
      </c>
    </row>
    <row r="293" spans="1:12" x14ac:dyDescent="0.25">
      <c r="A293" s="5" t="s">
        <v>4937</v>
      </c>
      <c r="B293">
        <v>2000</v>
      </c>
      <c r="C293" t="s">
        <v>10</v>
      </c>
      <c r="D293">
        <v>11</v>
      </c>
      <c r="E293" s="18" t="str">
        <f t="shared" si="4"/>
        <v>11-Oct-2000</v>
      </c>
      <c r="F293" s="19">
        <v>45085</v>
      </c>
      <c r="G293">
        <v>22</v>
      </c>
      <c r="H293">
        <v>0</v>
      </c>
      <c r="I293" s="2">
        <v>2755.02</v>
      </c>
      <c r="J293" t="s">
        <v>6030</v>
      </c>
      <c r="K293" t="s">
        <v>6032</v>
      </c>
      <c r="L293" t="s">
        <v>17</v>
      </c>
    </row>
    <row r="294" spans="1:12" x14ac:dyDescent="0.25">
      <c r="A294" s="5" t="s">
        <v>4938</v>
      </c>
      <c r="B294">
        <v>1997</v>
      </c>
      <c r="C294" t="s">
        <v>9</v>
      </c>
      <c r="D294">
        <v>10</v>
      </c>
      <c r="E294" s="18" t="str">
        <f t="shared" si="4"/>
        <v>10-Aug-1997</v>
      </c>
      <c r="F294" s="19">
        <v>45085</v>
      </c>
      <c r="G294">
        <v>25</v>
      </c>
      <c r="H294">
        <v>0</v>
      </c>
      <c r="I294" s="2">
        <v>2758.99</v>
      </c>
      <c r="J294" t="s">
        <v>6030</v>
      </c>
      <c r="K294" t="s">
        <v>6032</v>
      </c>
      <c r="L294" t="s">
        <v>7</v>
      </c>
    </row>
    <row r="295" spans="1:12" x14ac:dyDescent="0.25">
      <c r="A295" s="5" t="s">
        <v>4939</v>
      </c>
      <c r="B295">
        <v>2004</v>
      </c>
      <c r="C295" t="s">
        <v>4</v>
      </c>
      <c r="D295">
        <v>14</v>
      </c>
      <c r="E295" s="18" t="str">
        <f t="shared" si="4"/>
        <v>14-Nov-2004</v>
      </c>
      <c r="F295" s="19">
        <v>45085</v>
      </c>
      <c r="G295">
        <v>18</v>
      </c>
      <c r="H295">
        <v>0</v>
      </c>
      <c r="I295" s="2">
        <v>2773.46</v>
      </c>
      <c r="J295" t="s">
        <v>6030</v>
      </c>
      <c r="K295" t="s">
        <v>6032</v>
      </c>
      <c r="L295" t="s">
        <v>20</v>
      </c>
    </row>
    <row r="296" spans="1:12" x14ac:dyDescent="0.25">
      <c r="A296" s="5" t="s">
        <v>4940</v>
      </c>
      <c r="B296">
        <v>1999</v>
      </c>
      <c r="C296" t="s">
        <v>5</v>
      </c>
      <c r="D296">
        <v>9</v>
      </c>
      <c r="E296" s="18" t="str">
        <f t="shared" si="4"/>
        <v>9-Jun-1999</v>
      </c>
      <c r="F296" s="19">
        <v>45085</v>
      </c>
      <c r="G296">
        <v>23</v>
      </c>
      <c r="H296">
        <v>1</v>
      </c>
      <c r="I296" s="2">
        <v>2775.19</v>
      </c>
      <c r="J296" t="s">
        <v>6030</v>
      </c>
      <c r="K296" t="s">
        <v>6032</v>
      </c>
      <c r="L296" t="s">
        <v>7</v>
      </c>
    </row>
    <row r="297" spans="1:12" x14ac:dyDescent="0.25">
      <c r="A297" s="5" t="s">
        <v>4941</v>
      </c>
      <c r="B297">
        <v>1999</v>
      </c>
      <c r="C297" t="s">
        <v>9</v>
      </c>
      <c r="D297">
        <v>29</v>
      </c>
      <c r="E297" s="18" t="str">
        <f t="shared" si="4"/>
        <v>29-Aug-1999</v>
      </c>
      <c r="F297" s="19">
        <v>45085</v>
      </c>
      <c r="G297">
        <v>23</v>
      </c>
      <c r="H297">
        <v>1</v>
      </c>
      <c r="I297" s="2">
        <v>2775.19</v>
      </c>
      <c r="J297" t="s">
        <v>6030</v>
      </c>
      <c r="K297" t="s">
        <v>6032</v>
      </c>
      <c r="L297" t="s">
        <v>7</v>
      </c>
    </row>
    <row r="298" spans="1:12" x14ac:dyDescent="0.25">
      <c r="A298" s="5" t="s">
        <v>4942</v>
      </c>
      <c r="B298">
        <v>1999</v>
      </c>
      <c r="C298" t="s">
        <v>8</v>
      </c>
      <c r="D298">
        <v>24</v>
      </c>
      <c r="E298" s="18" t="str">
        <f t="shared" si="4"/>
        <v>24-Dec-1999</v>
      </c>
      <c r="F298" s="19">
        <v>45085</v>
      </c>
      <c r="G298">
        <v>23</v>
      </c>
      <c r="H298">
        <v>1</v>
      </c>
      <c r="I298" s="2">
        <v>2789.06</v>
      </c>
      <c r="J298" t="s">
        <v>6030</v>
      </c>
      <c r="K298" t="s">
        <v>6031</v>
      </c>
      <c r="L298" t="s">
        <v>7</v>
      </c>
    </row>
    <row r="299" spans="1:12" x14ac:dyDescent="0.25">
      <c r="A299" s="5" t="s">
        <v>4943</v>
      </c>
      <c r="B299">
        <v>2004</v>
      </c>
      <c r="C299" t="s">
        <v>9</v>
      </c>
      <c r="D299">
        <v>4</v>
      </c>
      <c r="E299" s="18" t="str">
        <f t="shared" si="4"/>
        <v>4-Aug-2004</v>
      </c>
      <c r="F299" s="19">
        <v>45085</v>
      </c>
      <c r="G299">
        <v>18</v>
      </c>
      <c r="H299">
        <v>2</v>
      </c>
      <c r="I299" s="2">
        <v>2801.26</v>
      </c>
      <c r="J299" t="s">
        <v>6030</v>
      </c>
      <c r="K299" t="s">
        <v>6031</v>
      </c>
      <c r="L299" t="s">
        <v>3</v>
      </c>
    </row>
    <row r="300" spans="1:12" x14ac:dyDescent="0.25">
      <c r="A300" s="5" t="s">
        <v>4944</v>
      </c>
      <c r="B300">
        <v>2003</v>
      </c>
      <c r="C300" t="s">
        <v>6</v>
      </c>
      <c r="D300">
        <v>23</v>
      </c>
      <c r="E300" s="18" t="str">
        <f t="shared" si="4"/>
        <v>23-Sep-2003</v>
      </c>
      <c r="F300" s="19">
        <v>45085</v>
      </c>
      <c r="G300">
        <v>19</v>
      </c>
      <c r="H300">
        <v>2</v>
      </c>
      <c r="I300" s="2">
        <v>2803.7</v>
      </c>
      <c r="J300" t="s">
        <v>6030</v>
      </c>
      <c r="K300" t="s">
        <v>6032</v>
      </c>
      <c r="L300" t="s">
        <v>7</v>
      </c>
    </row>
    <row r="301" spans="1:12" x14ac:dyDescent="0.25">
      <c r="A301" s="5" t="s">
        <v>4945</v>
      </c>
      <c r="B301">
        <v>2000</v>
      </c>
      <c r="C301" t="s">
        <v>10</v>
      </c>
      <c r="D301">
        <v>1</v>
      </c>
      <c r="E301" s="18" t="str">
        <f t="shared" si="4"/>
        <v>1-Oct-2000</v>
      </c>
      <c r="F301" s="19">
        <v>45085</v>
      </c>
      <c r="G301">
        <v>22</v>
      </c>
      <c r="H301">
        <v>0</v>
      </c>
      <c r="I301" s="2">
        <v>2819.51</v>
      </c>
      <c r="J301" t="s">
        <v>6030</v>
      </c>
      <c r="K301" t="s">
        <v>6031</v>
      </c>
      <c r="L301" t="s">
        <v>11</v>
      </c>
    </row>
    <row r="302" spans="1:12" x14ac:dyDescent="0.25">
      <c r="A302" s="5" t="s">
        <v>4946</v>
      </c>
      <c r="B302">
        <v>1998</v>
      </c>
      <c r="C302" t="s">
        <v>4</v>
      </c>
      <c r="D302">
        <v>15</v>
      </c>
      <c r="E302" s="18" t="str">
        <f t="shared" si="4"/>
        <v>15-Nov-1998</v>
      </c>
      <c r="F302" s="19">
        <v>45085</v>
      </c>
      <c r="G302">
        <v>24</v>
      </c>
      <c r="H302">
        <v>0</v>
      </c>
      <c r="I302" s="2">
        <v>2842.76</v>
      </c>
      <c r="J302" t="s">
        <v>6030</v>
      </c>
      <c r="K302" t="s">
        <v>6031</v>
      </c>
      <c r="L302" t="s">
        <v>7</v>
      </c>
    </row>
    <row r="303" spans="1:12" x14ac:dyDescent="0.25">
      <c r="A303" s="5" t="s">
        <v>3792</v>
      </c>
      <c r="B303">
        <v>1998</v>
      </c>
      <c r="C303" t="s">
        <v>5</v>
      </c>
      <c r="D303">
        <v>17</v>
      </c>
      <c r="E303" s="18" t="str">
        <f t="shared" si="4"/>
        <v>17-Jun-1998</v>
      </c>
      <c r="F303" s="19">
        <v>45085</v>
      </c>
      <c r="G303">
        <v>24</v>
      </c>
      <c r="H303">
        <v>0</v>
      </c>
      <c r="I303" s="2">
        <v>2850.68</v>
      </c>
      <c r="J303" t="s">
        <v>6030</v>
      </c>
      <c r="K303" t="s">
        <v>6031</v>
      </c>
      <c r="L303" t="s">
        <v>7</v>
      </c>
    </row>
    <row r="304" spans="1:12" x14ac:dyDescent="0.25">
      <c r="A304" s="5" t="s">
        <v>4948</v>
      </c>
      <c r="B304">
        <v>1998</v>
      </c>
      <c r="C304" t="s">
        <v>6</v>
      </c>
      <c r="D304">
        <v>4</v>
      </c>
      <c r="E304" s="18" t="str">
        <f t="shared" si="4"/>
        <v>4-Sep-1998</v>
      </c>
      <c r="F304" s="19">
        <v>45085</v>
      </c>
      <c r="G304">
        <v>24</v>
      </c>
      <c r="H304">
        <v>0</v>
      </c>
      <c r="I304" s="2">
        <v>2855.44</v>
      </c>
      <c r="J304" t="s">
        <v>6030</v>
      </c>
      <c r="K304" t="s">
        <v>6031</v>
      </c>
      <c r="L304" t="s">
        <v>7</v>
      </c>
    </row>
    <row r="305" spans="1:12" x14ac:dyDescent="0.25">
      <c r="A305" s="5" t="s">
        <v>4949</v>
      </c>
      <c r="B305">
        <v>1993</v>
      </c>
      <c r="C305" t="s">
        <v>4</v>
      </c>
      <c r="D305">
        <v>1</v>
      </c>
      <c r="E305" s="18" t="str">
        <f t="shared" si="4"/>
        <v>1-Nov-1993</v>
      </c>
      <c r="F305" s="19">
        <v>45085</v>
      </c>
      <c r="G305">
        <v>29</v>
      </c>
      <c r="H305">
        <v>0</v>
      </c>
      <c r="I305" s="2">
        <v>2866.09</v>
      </c>
      <c r="J305" t="s">
        <v>6031</v>
      </c>
      <c r="K305" t="s">
        <v>6031</v>
      </c>
      <c r="L305" t="s">
        <v>11</v>
      </c>
    </row>
    <row r="306" spans="1:12" x14ac:dyDescent="0.25">
      <c r="A306" s="5" t="s">
        <v>4950</v>
      </c>
      <c r="B306">
        <v>1993</v>
      </c>
      <c r="C306" t="s">
        <v>9</v>
      </c>
      <c r="D306">
        <v>12</v>
      </c>
      <c r="E306" s="18" t="str">
        <f t="shared" si="4"/>
        <v>12-Aug-1993</v>
      </c>
      <c r="F306" s="19">
        <v>45085</v>
      </c>
      <c r="G306">
        <v>29</v>
      </c>
      <c r="H306">
        <v>0</v>
      </c>
      <c r="I306" s="2">
        <v>2867.12</v>
      </c>
      <c r="J306" t="s">
        <v>6032</v>
      </c>
      <c r="K306" t="s">
        <v>6031</v>
      </c>
      <c r="L306" t="s">
        <v>3</v>
      </c>
    </row>
    <row r="307" spans="1:12" x14ac:dyDescent="0.25">
      <c r="A307" s="5" t="s">
        <v>4951</v>
      </c>
      <c r="B307">
        <v>1996</v>
      </c>
      <c r="C307" t="s">
        <v>5</v>
      </c>
      <c r="D307">
        <v>21</v>
      </c>
      <c r="E307" s="18" t="str">
        <f t="shared" si="4"/>
        <v>21-Jun-1996</v>
      </c>
      <c r="F307" s="19">
        <v>45085</v>
      </c>
      <c r="G307">
        <v>26</v>
      </c>
      <c r="H307">
        <v>0</v>
      </c>
      <c r="I307" s="2">
        <v>2897.32</v>
      </c>
      <c r="J307" t="s">
        <v>6031</v>
      </c>
      <c r="K307" t="s">
        <v>6031</v>
      </c>
      <c r="L307" t="s">
        <v>14</v>
      </c>
    </row>
    <row r="308" spans="1:12" x14ac:dyDescent="0.25">
      <c r="A308" s="5" t="s">
        <v>4952</v>
      </c>
      <c r="B308">
        <v>2000</v>
      </c>
      <c r="C308" t="s">
        <v>2</v>
      </c>
      <c r="D308">
        <v>14</v>
      </c>
      <c r="E308" s="18" t="str">
        <f t="shared" si="4"/>
        <v>14-Jul-2000</v>
      </c>
      <c r="F308" s="19">
        <v>45085</v>
      </c>
      <c r="G308">
        <v>22</v>
      </c>
      <c r="H308">
        <v>0</v>
      </c>
      <c r="I308" s="2">
        <v>2897.46</v>
      </c>
      <c r="J308" t="s">
        <v>6030</v>
      </c>
      <c r="K308" t="s">
        <v>6032</v>
      </c>
      <c r="L308" t="s">
        <v>7</v>
      </c>
    </row>
    <row r="309" spans="1:12" x14ac:dyDescent="0.25">
      <c r="A309" s="5" t="s">
        <v>4953</v>
      </c>
      <c r="B309">
        <v>1999</v>
      </c>
      <c r="C309" t="s">
        <v>4</v>
      </c>
      <c r="D309">
        <v>1</v>
      </c>
      <c r="E309" s="18" t="str">
        <f t="shared" si="4"/>
        <v>1-Nov-1999</v>
      </c>
      <c r="F309" s="19">
        <v>45085</v>
      </c>
      <c r="G309">
        <v>23</v>
      </c>
      <c r="H309">
        <v>0</v>
      </c>
      <c r="I309" s="2">
        <v>2899.49</v>
      </c>
      <c r="J309" t="s">
        <v>6030</v>
      </c>
      <c r="K309" t="s">
        <v>6030</v>
      </c>
      <c r="L309" t="s">
        <v>17</v>
      </c>
    </row>
    <row r="310" spans="1:12" x14ac:dyDescent="0.25">
      <c r="A310" s="5" t="s">
        <v>4954</v>
      </c>
      <c r="B310">
        <v>1996</v>
      </c>
      <c r="C310" t="s">
        <v>10</v>
      </c>
      <c r="D310">
        <v>24</v>
      </c>
      <c r="E310" s="18" t="str">
        <f t="shared" si="4"/>
        <v>24-Oct-1996</v>
      </c>
      <c r="F310" s="19">
        <v>45085</v>
      </c>
      <c r="G310">
        <v>26</v>
      </c>
      <c r="H310">
        <v>1</v>
      </c>
      <c r="I310" s="2">
        <v>2902.91</v>
      </c>
      <c r="J310" t="s">
        <v>6030</v>
      </c>
      <c r="K310" t="s">
        <v>6030</v>
      </c>
      <c r="L310" t="s">
        <v>3</v>
      </c>
    </row>
    <row r="311" spans="1:12" x14ac:dyDescent="0.25">
      <c r="A311" s="5" t="s">
        <v>4955</v>
      </c>
      <c r="B311">
        <v>1996</v>
      </c>
      <c r="C311" t="s">
        <v>5</v>
      </c>
      <c r="D311">
        <v>13</v>
      </c>
      <c r="E311" s="18" t="str">
        <f t="shared" si="4"/>
        <v>13-Jun-1996</v>
      </c>
      <c r="F311" s="19">
        <v>45085</v>
      </c>
      <c r="G311">
        <v>26</v>
      </c>
      <c r="H311">
        <v>1</v>
      </c>
      <c r="I311" s="2">
        <v>2904.09</v>
      </c>
      <c r="J311" t="s">
        <v>6030</v>
      </c>
      <c r="K311" t="s">
        <v>6030</v>
      </c>
      <c r="L311" t="s">
        <v>11</v>
      </c>
    </row>
    <row r="312" spans="1:12" x14ac:dyDescent="0.25">
      <c r="A312" s="5" t="s">
        <v>4956</v>
      </c>
      <c r="B312">
        <v>2003</v>
      </c>
      <c r="C312" t="s">
        <v>5</v>
      </c>
      <c r="D312">
        <v>5</v>
      </c>
      <c r="E312" s="18" t="str">
        <f t="shared" si="4"/>
        <v>5-Jun-2003</v>
      </c>
      <c r="F312" s="19">
        <v>45085</v>
      </c>
      <c r="G312">
        <v>20</v>
      </c>
      <c r="H312">
        <v>2</v>
      </c>
      <c r="I312" s="2">
        <v>2913.57</v>
      </c>
      <c r="J312" t="s">
        <v>6030</v>
      </c>
      <c r="K312" t="s">
        <v>6030</v>
      </c>
      <c r="L312" t="s">
        <v>11</v>
      </c>
    </row>
    <row r="313" spans="1:12" x14ac:dyDescent="0.25">
      <c r="A313" s="5" t="s">
        <v>4957</v>
      </c>
      <c r="B313">
        <v>1996</v>
      </c>
      <c r="C313" t="s">
        <v>5</v>
      </c>
      <c r="D313">
        <v>30</v>
      </c>
      <c r="E313" s="18" t="str">
        <f t="shared" si="4"/>
        <v>30-Jun-1996</v>
      </c>
      <c r="F313" s="19">
        <v>45085</v>
      </c>
      <c r="G313">
        <v>26</v>
      </c>
      <c r="H313">
        <v>1</v>
      </c>
      <c r="I313" s="2">
        <v>2927.06</v>
      </c>
      <c r="J313" t="s">
        <v>6030</v>
      </c>
      <c r="K313" t="s">
        <v>6030</v>
      </c>
      <c r="L313" t="s">
        <v>3</v>
      </c>
    </row>
    <row r="314" spans="1:12" x14ac:dyDescent="0.25">
      <c r="A314" s="5" t="s">
        <v>3793</v>
      </c>
      <c r="B314">
        <v>2002</v>
      </c>
      <c r="C314" t="s">
        <v>6</v>
      </c>
      <c r="D314">
        <v>30</v>
      </c>
      <c r="E314" s="18" t="str">
        <f t="shared" si="4"/>
        <v>30-Sep-2002</v>
      </c>
      <c r="F314" s="19">
        <v>45085</v>
      </c>
      <c r="G314">
        <v>20</v>
      </c>
      <c r="H314">
        <v>0</v>
      </c>
      <c r="I314" s="2">
        <v>2943.41</v>
      </c>
      <c r="J314" t="s">
        <v>6030</v>
      </c>
      <c r="K314" t="s">
        <v>6031</v>
      </c>
      <c r="L314" t="s">
        <v>7</v>
      </c>
    </row>
    <row r="315" spans="1:12" x14ac:dyDescent="0.25">
      <c r="A315" s="5" t="s">
        <v>4958</v>
      </c>
      <c r="B315">
        <v>1995</v>
      </c>
      <c r="C315" t="s">
        <v>6</v>
      </c>
      <c r="D315">
        <v>24</v>
      </c>
      <c r="E315" s="18" t="str">
        <f t="shared" si="4"/>
        <v>24-Sep-1995</v>
      </c>
      <c r="F315" s="19">
        <v>45085</v>
      </c>
      <c r="G315">
        <v>27</v>
      </c>
      <c r="H315">
        <v>0</v>
      </c>
      <c r="I315" s="2">
        <v>2974.13</v>
      </c>
      <c r="J315" t="s">
        <v>6030</v>
      </c>
      <c r="K315" t="s">
        <v>6032</v>
      </c>
      <c r="L315" t="s">
        <v>11</v>
      </c>
    </row>
    <row r="316" spans="1:12" x14ac:dyDescent="0.25">
      <c r="A316" s="5" t="s">
        <v>4959</v>
      </c>
      <c r="B316">
        <v>1987</v>
      </c>
      <c r="C316" t="s">
        <v>5</v>
      </c>
      <c r="D316">
        <v>18</v>
      </c>
      <c r="E316" s="18" t="str">
        <f t="shared" si="4"/>
        <v>18-Jun-1987</v>
      </c>
      <c r="F316" s="19">
        <v>45085</v>
      </c>
      <c r="G316">
        <v>35</v>
      </c>
      <c r="H316">
        <v>3</v>
      </c>
      <c r="I316" s="2">
        <v>2979.52</v>
      </c>
      <c r="J316" t="s">
        <v>6030</v>
      </c>
      <c r="K316" t="s">
        <v>6031</v>
      </c>
      <c r="L316" t="s">
        <v>3</v>
      </c>
    </row>
    <row r="317" spans="1:12" x14ac:dyDescent="0.25">
      <c r="A317" s="5" t="s">
        <v>4960</v>
      </c>
      <c r="B317">
        <v>1991</v>
      </c>
      <c r="C317" t="s">
        <v>4</v>
      </c>
      <c r="D317">
        <v>20</v>
      </c>
      <c r="E317" s="18" t="str">
        <f t="shared" si="4"/>
        <v>20-Nov-1991</v>
      </c>
      <c r="F317" s="19">
        <v>45085</v>
      </c>
      <c r="G317">
        <v>31</v>
      </c>
      <c r="H317">
        <v>3</v>
      </c>
      <c r="I317" s="2">
        <v>2985.67</v>
      </c>
      <c r="J317" t="s">
        <v>6030</v>
      </c>
      <c r="K317" t="s">
        <v>6030</v>
      </c>
      <c r="L317" t="s">
        <v>3</v>
      </c>
    </row>
    <row r="318" spans="1:12" x14ac:dyDescent="0.25">
      <c r="A318" s="5" t="s">
        <v>4961</v>
      </c>
      <c r="B318">
        <v>2002</v>
      </c>
      <c r="C318" t="s">
        <v>8</v>
      </c>
      <c r="D318">
        <v>15</v>
      </c>
      <c r="E318" s="18" t="str">
        <f t="shared" si="4"/>
        <v>15-Dec-2002</v>
      </c>
      <c r="F318" s="19">
        <v>45085</v>
      </c>
      <c r="G318">
        <v>20</v>
      </c>
      <c r="H318">
        <v>0</v>
      </c>
      <c r="I318" s="2">
        <v>3012.22</v>
      </c>
      <c r="J318" t="s">
        <v>6030</v>
      </c>
      <c r="K318" t="s">
        <v>6031</v>
      </c>
      <c r="L318" t="s">
        <v>7</v>
      </c>
    </row>
    <row r="319" spans="1:12" x14ac:dyDescent="0.25">
      <c r="A319" s="5" t="s">
        <v>4962</v>
      </c>
      <c r="B319">
        <v>1988</v>
      </c>
      <c r="C319" t="s">
        <v>6</v>
      </c>
      <c r="D319">
        <v>28</v>
      </c>
      <c r="E319" s="18" t="str">
        <f t="shared" si="4"/>
        <v>28-Sep-1988</v>
      </c>
      <c r="F319" s="19">
        <v>45085</v>
      </c>
      <c r="G319">
        <v>34</v>
      </c>
      <c r="H319">
        <v>3</v>
      </c>
      <c r="I319" s="2">
        <v>3018.04</v>
      </c>
      <c r="J319" t="s">
        <v>6030</v>
      </c>
      <c r="K319" t="s">
        <v>6030</v>
      </c>
      <c r="L319" t="s">
        <v>7</v>
      </c>
    </row>
    <row r="320" spans="1:12" x14ac:dyDescent="0.25">
      <c r="A320" s="5" t="s">
        <v>4963</v>
      </c>
      <c r="B320">
        <v>1997</v>
      </c>
      <c r="C320" t="s">
        <v>8</v>
      </c>
      <c r="D320">
        <v>19</v>
      </c>
      <c r="E320" s="18" t="str">
        <f t="shared" si="4"/>
        <v>19-Dec-1997</v>
      </c>
      <c r="F320" s="19">
        <v>45085</v>
      </c>
      <c r="G320">
        <v>25</v>
      </c>
      <c r="H320">
        <v>0</v>
      </c>
      <c r="I320" s="2">
        <v>3021.81</v>
      </c>
      <c r="J320" t="s">
        <v>6030</v>
      </c>
      <c r="K320" t="s">
        <v>6031</v>
      </c>
      <c r="L320" t="s">
        <v>7</v>
      </c>
    </row>
    <row r="321" spans="1:12" x14ac:dyDescent="0.25">
      <c r="A321" s="5" t="s">
        <v>4964</v>
      </c>
      <c r="B321">
        <v>1998</v>
      </c>
      <c r="C321" t="s">
        <v>6</v>
      </c>
      <c r="D321">
        <v>15</v>
      </c>
      <c r="E321" s="18" t="str">
        <f t="shared" si="4"/>
        <v>15-Sep-1998</v>
      </c>
      <c r="F321" s="19">
        <v>45085</v>
      </c>
      <c r="G321">
        <v>24</v>
      </c>
      <c r="H321">
        <v>0</v>
      </c>
      <c r="I321" s="2">
        <v>3044.21</v>
      </c>
      <c r="J321" t="s">
        <v>6030</v>
      </c>
      <c r="K321" t="s">
        <v>6031</v>
      </c>
      <c r="L321" t="s">
        <v>17</v>
      </c>
    </row>
    <row r="322" spans="1:12" x14ac:dyDescent="0.25">
      <c r="A322" s="5" t="s">
        <v>4965</v>
      </c>
      <c r="B322">
        <v>1998</v>
      </c>
      <c r="C322" t="s">
        <v>9</v>
      </c>
      <c r="D322">
        <v>9</v>
      </c>
      <c r="E322" s="18" t="str">
        <f t="shared" ref="E322:E385" si="5">CONCATENATE(D322,"-",C322,"-",B322)</f>
        <v>9-Aug-1998</v>
      </c>
      <c r="F322" s="19">
        <v>45085</v>
      </c>
      <c r="G322">
        <v>24</v>
      </c>
      <c r="H322">
        <v>0</v>
      </c>
      <c r="I322" s="2">
        <v>3046.06</v>
      </c>
      <c r="J322" t="s">
        <v>6030</v>
      </c>
      <c r="K322" t="s">
        <v>6032</v>
      </c>
      <c r="L322" t="s">
        <v>18</v>
      </c>
    </row>
    <row r="323" spans="1:12" x14ac:dyDescent="0.25">
      <c r="A323" s="5" t="s">
        <v>4966</v>
      </c>
      <c r="B323">
        <v>1997</v>
      </c>
      <c r="C323" t="s">
        <v>8</v>
      </c>
      <c r="D323">
        <v>22</v>
      </c>
      <c r="E323" s="18" t="str">
        <f t="shared" si="5"/>
        <v>22-Dec-1997</v>
      </c>
      <c r="F323" s="19">
        <v>45085</v>
      </c>
      <c r="G323">
        <v>25</v>
      </c>
      <c r="H323">
        <v>0</v>
      </c>
      <c r="I323" s="2">
        <v>3051.73</v>
      </c>
      <c r="J323" t="s">
        <v>6030</v>
      </c>
      <c r="K323" t="s">
        <v>6030</v>
      </c>
      <c r="L323" t="s">
        <v>11</v>
      </c>
    </row>
    <row r="324" spans="1:12" x14ac:dyDescent="0.25">
      <c r="A324" s="5" t="s">
        <v>4967</v>
      </c>
      <c r="B324">
        <v>2002</v>
      </c>
      <c r="C324" t="s">
        <v>5</v>
      </c>
      <c r="D324">
        <v>21</v>
      </c>
      <c r="E324" s="18" t="str">
        <f t="shared" si="5"/>
        <v>21-Jun-2002</v>
      </c>
      <c r="F324" s="19">
        <v>45085</v>
      </c>
      <c r="G324">
        <v>20</v>
      </c>
      <c r="H324">
        <v>2</v>
      </c>
      <c r="I324" s="2">
        <v>3056.39</v>
      </c>
      <c r="J324" t="s">
        <v>6030</v>
      </c>
      <c r="K324" t="s">
        <v>6031</v>
      </c>
      <c r="L324" t="s">
        <v>3</v>
      </c>
    </row>
    <row r="325" spans="1:12" x14ac:dyDescent="0.25">
      <c r="A325" s="5" t="s">
        <v>3794</v>
      </c>
      <c r="B325">
        <v>1994</v>
      </c>
      <c r="C325" t="s">
        <v>6</v>
      </c>
      <c r="D325">
        <v>26</v>
      </c>
      <c r="E325" s="18" t="str">
        <f t="shared" si="5"/>
        <v>26-Sep-1994</v>
      </c>
      <c r="F325" s="19">
        <v>45085</v>
      </c>
      <c r="G325">
        <v>28</v>
      </c>
      <c r="H325">
        <v>0</v>
      </c>
      <c r="I325" s="2">
        <v>3062.51</v>
      </c>
      <c r="J325" t="s">
        <v>6031</v>
      </c>
      <c r="K325" t="s">
        <v>6032</v>
      </c>
      <c r="L325" t="s">
        <v>7</v>
      </c>
    </row>
    <row r="326" spans="1:12" x14ac:dyDescent="0.25">
      <c r="A326" s="5" t="s">
        <v>4968</v>
      </c>
      <c r="B326">
        <v>1989</v>
      </c>
      <c r="C326" t="s">
        <v>10</v>
      </c>
      <c r="D326">
        <v>1</v>
      </c>
      <c r="E326" s="18" t="str">
        <f t="shared" si="5"/>
        <v>1-Oct-1989</v>
      </c>
      <c r="F326" s="19">
        <v>45085</v>
      </c>
      <c r="G326">
        <v>33</v>
      </c>
      <c r="H326">
        <v>3</v>
      </c>
      <c r="I326" s="2">
        <v>3065.49</v>
      </c>
      <c r="J326" t="s">
        <v>6030</v>
      </c>
      <c r="K326" t="s">
        <v>6032</v>
      </c>
      <c r="L326" t="s">
        <v>7</v>
      </c>
    </row>
    <row r="327" spans="1:12" x14ac:dyDescent="0.25">
      <c r="A327" s="5" t="s">
        <v>4969</v>
      </c>
      <c r="B327">
        <v>1995</v>
      </c>
      <c r="C327" t="s">
        <v>6</v>
      </c>
      <c r="D327">
        <v>10</v>
      </c>
      <c r="E327" s="18" t="str">
        <f t="shared" si="5"/>
        <v>10-Sep-1995</v>
      </c>
      <c r="F327" s="19">
        <v>45085</v>
      </c>
      <c r="G327">
        <v>27</v>
      </c>
      <c r="H327">
        <v>0</v>
      </c>
      <c r="I327" s="2">
        <v>3070.81</v>
      </c>
      <c r="J327" t="s">
        <v>6031</v>
      </c>
      <c r="K327" t="s">
        <v>6032</v>
      </c>
      <c r="L327" t="s">
        <v>21</v>
      </c>
    </row>
    <row r="328" spans="1:12" x14ac:dyDescent="0.25">
      <c r="A328" s="5" t="s">
        <v>4970</v>
      </c>
      <c r="B328">
        <v>2001</v>
      </c>
      <c r="C328" t="s">
        <v>10</v>
      </c>
      <c r="D328">
        <v>13</v>
      </c>
      <c r="E328" s="18" t="str">
        <f t="shared" si="5"/>
        <v>13-Oct-2001</v>
      </c>
      <c r="F328" s="19">
        <v>45085</v>
      </c>
      <c r="G328">
        <v>21</v>
      </c>
      <c r="H328">
        <v>2</v>
      </c>
      <c r="I328" s="2">
        <v>3077.1</v>
      </c>
      <c r="J328" t="s">
        <v>6030</v>
      </c>
      <c r="K328" t="s">
        <v>6032</v>
      </c>
      <c r="L328" t="s">
        <v>7</v>
      </c>
    </row>
    <row r="329" spans="1:12" x14ac:dyDescent="0.25">
      <c r="A329" s="5" t="s">
        <v>4971</v>
      </c>
      <c r="B329">
        <v>1987</v>
      </c>
      <c r="C329" t="s">
        <v>9</v>
      </c>
      <c r="D329">
        <v>1</v>
      </c>
      <c r="E329" s="18" t="str">
        <f t="shared" si="5"/>
        <v>1-Aug-1987</v>
      </c>
      <c r="F329" s="19">
        <v>45085</v>
      </c>
      <c r="G329">
        <v>35</v>
      </c>
      <c r="H329">
        <v>3</v>
      </c>
      <c r="I329" s="2">
        <v>3088.06</v>
      </c>
      <c r="J329" t="s">
        <v>6030</v>
      </c>
      <c r="K329" t="s">
        <v>6030</v>
      </c>
      <c r="L329" t="s">
        <v>3</v>
      </c>
    </row>
    <row r="330" spans="1:12" x14ac:dyDescent="0.25">
      <c r="A330" s="5" t="s">
        <v>4972</v>
      </c>
      <c r="B330">
        <v>1999</v>
      </c>
      <c r="C330" t="s">
        <v>5</v>
      </c>
      <c r="D330">
        <v>25</v>
      </c>
      <c r="E330" s="18" t="str">
        <f t="shared" si="5"/>
        <v>25-Jun-1999</v>
      </c>
      <c r="F330" s="19">
        <v>45085</v>
      </c>
      <c r="G330">
        <v>23</v>
      </c>
      <c r="H330">
        <v>0</v>
      </c>
      <c r="I330" s="2">
        <v>3128.35</v>
      </c>
      <c r="J330" t="s">
        <v>6030</v>
      </c>
      <c r="K330" t="s">
        <v>6031</v>
      </c>
      <c r="L330" t="s">
        <v>20</v>
      </c>
    </row>
    <row r="331" spans="1:12" x14ac:dyDescent="0.25">
      <c r="A331" s="5" t="s">
        <v>4973</v>
      </c>
      <c r="B331">
        <v>1994</v>
      </c>
      <c r="C331" t="s">
        <v>2</v>
      </c>
      <c r="D331">
        <v>10</v>
      </c>
      <c r="E331" s="18" t="str">
        <f t="shared" si="5"/>
        <v>10-Jul-1994</v>
      </c>
      <c r="F331" s="19">
        <v>45085</v>
      </c>
      <c r="G331">
        <v>28</v>
      </c>
      <c r="H331">
        <v>0</v>
      </c>
      <c r="I331" s="2">
        <v>3161.45</v>
      </c>
      <c r="J331" t="s">
        <v>6030</v>
      </c>
      <c r="K331" t="s">
        <v>6032</v>
      </c>
      <c r="L331" t="s">
        <v>11</v>
      </c>
    </row>
    <row r="332" spans="1:12" x14ac:dyDescent="0.25">
      <c r="A332" s="5" t="s">
        <v>4974</v>
      </c>
      <c r="B332">
        <v>1993</v>
      </c>
      <c r="C332" t="s">
        <v>6</v>
      </c>
      <c r="D332">
        <v>25</v>
      </c>
      <c r="E332" s="18" t="str">
        <f t="shared" si="5"/>
        <v>25-Sep-1993</v>
      </c>
      <c r="F332" s="19">
        <v>45085</v>
      </c>
      <c r="G332">
        <v>29</v>
      </c>
      <c r="H332">
        <v>0</v>
      </c>
      <c r="I332" s="2">
        <v>3162.02</v>
      </c>
      <c r="J332" t="s">
        <v>6030</v>
      </c>
      <c r="K332" t="s">
        <v>6031</v>
      </c>
      <c r="L332" t="s">
        <v>3</v>
      </c>
    </row>
    <row r="333" spans="1:12" x14ac:dyDescent="0.25">
      <c r="A333" s="5" t="s">
        <v>4975</v>
      </c>
      <c r="B333">
        <v>2001</v>
      </c>
      <c r="C333" t="s">
        <v>9</v>
      </c>
      <c r="D333">
        <v>29</v>
      </c>
      <c r="E333" s="18" t="str">
        <f t="shared" si="5"/>
        <v>29-Aug-2001</v>
      </c>
      <c r="F333" s="19">
        <v>45085</v>
      </c>
      <c r="G333">
        <v>21</v>
      </c>
      <c r="H333">
        <v>1</v>
      </c>
      <c r="I333" s="2">
        <v>3167.46</v>
      </c>
      <c r="J333" t="s">
        <v>6030</v>
      </c>
      <c r="K333" t="s">
        <v>6031</v>
      </c>
      <c r="L333" t="s">
        <v>17</v>
      </c>
    </row>
    <row r="334" spans="1:12" x14ac:dyDescent="0.25">
      <c r="A334" s="5" t="s">
        <v>4976</v>
      </c>
      <c r="B334">
        <v>1994</v>
      </c>
      <c r="C334" t="s">
        <v>10</v>
      </c>
      <c r="D334">
        <v>25</v>
      </c>
      <c r="E334" s="18" t="str">
        <f t="shared" si="5"/>
        <v>25-Oct-1994</v>
      </c>
      <c r="F334" s="19">
        <v>45085</v>
      </c>
      <c r="G334">
        <v>28</v>
      </c>
      <c r="H334">
        <v>0</v>
      </c>
      <c r="I334" s="2">
        <v>3171.61</v>
      </c>
      <c r="J334" t="s">
        <v>6030</v>
      </c>
      <c r="K334" t="s">
        <v>6031</v>
      </c>
      <c r="L334" t="s">
        <v>3</v>
      </c>
    </row>
    <row r="335" spans="1:12" x14ac:dyDescent="0.25">
      <c r="A335" s="5" t="s">
        <v>4977</v>
      </c>
      <c r="B335">
        <v>1994</v>
      </c>
      <c r="C335" t="s">
        <v>2</v>
      </c>
      <c r="D335">
        <v>6</v>
      </c>
      <c r="E335" s="18" t="str">
        <f t="shared" si="5"/>
        <v>6-Jul-1994</v>
      </c>
      <c r="F335" s="19">
        <v>45085</v>
      </c>
      <c r="G335">
        <v>28</v>
      </c>
      <c r="H335">
        <v>0</v>
      </c>
      <c r="I335" s="2">
        <v>3172.02</v>
      </c>
      <c r="J335" t="s">
        <v>6030</v>
      </c>
      <c r="K335" t="s">
        <v>6032</v>
      </c>
      <c r="L335" t="s">
        <v>11</v>
      </c>
    </row>
    <row r="336" spans="1:12" x14ac:dyDescent="0.25">
      <c r="A336" s="5" t="s">
        <v>3676</v>
      </c>
      <c r="B336">
        <v>1996</v>
      </c>
      <c r="C336" t="s">
        <v>9</v>
      </c>
      <c r="D336">
        <v>14</v>
      </c>
      <c r="E336" s="18" t="str">
        <f t="shared" si="5"/>
        <v>14-Aug-1996</v>
      </c>
      <c r="F336" s="19">
        <v>45085</v>
      </c>
      <c r="G336">
        <v>26</v>
      </c>
      <c r="H336">
        <v>0</v>
      </c>
      <c r="I336" s="2">
        <v>3176.29</v>
      </c>
      <c r="J336" t="s">
        <v>6030</v>
      </c>
      <c r="K336" t="s">
        <v>6030</v>
      </c>
      <c r="L336" t="s">
        <v>7</v>
      </c>
    </row>
    <row r="337" spans="1:12" x14ac:dyDescent="0.25">
      <c r="A337" s="5" t="s">
        <v>3795</v>
      </c>
      <c r="B337">
        <v>1996</v>
      </c>
      <c r="C337" t="s">
        <v>2</v>
      </c>
      <c r="D337">
        <v>3</v>
      </c>
      <c r="E337" s="18" t="str">
        <f t="shared" si="5"/>
        <v>3-Jul-1996</v>
      </c>
      <c r="F337" s="19">
        <v>45085</v>
      </c>
      <c r="G337">
        <v>26</v>
      </c>
      <c r="H337">
        <v>0</v>
      </c>
      <c r="I337" s="2">
        <v>3176.82</v>
      </c>
      <c r="J337" t="s">
        <v>6030</v>
      </c>
      <c r="K337" t="s">
        <v>6032</v>
      </c>
      <c r="L337" t="s">
        <v>7</v>
      </c>
    </row>
    <row r="338" spans="1:12" x14ac:dyDescent="0.25">
      <c r="A338" s="5" t="s">
        <v>4978</v>
      </c>
      <c r="B338">
        <v>2000</v>
      </c>
      <c r="C338" t="s">
        <v>6</v>
      </c>
      <c r="D338">
        <v>23</v>
      </c>
      <c r="E338" s="18" t="str">
        <f t="shared" si="5"/>
        <v>23-Sep-2000</v>
      </c>
      <c r="F338" s="19">
        <v>45085</v>
      </c>
      <c r="G338">
        <v>22</v>
      </c>
      <c r="H338">
        <v>0</v>
      </c>
      <c r="I338" s="2">
        <v>3179.96</v>
      </c>
      <c r="J338" t="s">
        <v>6030</v>
      </c>
      <c r="K338" t="s">
        <v>6030</v>
      </c>
      <c r="L338" t="s">
        <v>7</v>
      </c>
    </row>
    <row r="339" spans="1:12" x14ac:dyDescent="0.25">
      <c r="A339" s="5" t="s">
        <v>4979</v>
      </c>
      <c r="B339">
        <v>2001</v>
      </c>
      <c r="C339" t="s">
        <v>6</v>
      </c>
      <c r="D339">
        <v>2</v>
      </c>
      <c r="E339" s="18" t="str">
        <f t="shared" si="5"/>
        <v>2-Sep-2001</v>
      </c>
      <c r="F339" s="19">
        <v>45085</v>
      </c>
      <c r="G339">
        <v>21</v>
      </c>
      <c r="H339">
        <v>2</v>
      </c>
      <c r="I339" s="2">
        <v>3180.51</v>
      </c>
      <c r="J339" t="s">
        <v>6030</v>
      </c>
      <c r="K339" t="s">
        <v>6030</v>
      </c>
      <c r="L339" t="s">
        <v>3</v>
      </c>
    </row>
    <row r="340" spans="1:12" x14ac:dyDescent="0.25">
      <c r="A340" s="5" t="s">
        <v>4980</v>
      </c>
      <c r="B340">
        <v>1996</v>
      </c>
      <c r="C340" t="s">
        <v>10</v>
      </c>
      <c r="D340">
        <v>11</v>
      </c>
      <c r="E340" s="18" t="str">
        <f t="shared" si="5"/>
        <v>11-Oct-1996</v>
      </c>
      <c r="F340" s="19">
        <v>45085</v>
      </c>
      <c r="G340">
        <v>26</v>
      </c>
      <c r="H340">
        <v>0</v>
      </c>
      <c r="I340" s="2">
        <v>3201.25</v>
      </c>
      <c r="J340" t="s">
        <v>6030</v>
      </c>
      <c r="K340" t="s">
        <v>6031</v>
      </c>
      <c r="L340" t="s">
        <v>7</v>
      </c>
    </row>
    <row r="341" spans="1:12" x14ac:dyDescent="0.25">
      <c r="A341" s="5" t="s">
        <v>4981</v>
      </c>
      <c r="B341">
        <v>1997</v>
      </c>
      <c r="C341" t="s">
        <v>2</v>
      </c>
      <c r="D341">
        <v>5</v>
      </c>
      <c r="E341" s="18" t="str">
        <f t="shared" si="5"/>
        <v>5-Jul-1997</v>
      </c>
      <c r="F341" s="19">
        <v>45085</v>
      </c>
      <c r="G341">
        <v>25</v>
      </c>
      <c r="H341">
        <v>0</v>
      </c>
      <c r="I341" s="2">
        <v>3206.49</v>
      </c>
      <c r="J341" t="s">
        <v>6030</v>
      </c>
      <c r="K341" t="s">
        <v>6031</v>
      </c>
      <c r="L341" t="s">
        <v>17</v>
      </c>
    </row>
    <row r="342" spans="1:12" x14ac:dyDescent="0.25">
      <c r="A342" s="5" t="s">
        <v>4982</v>
      </c>
      <c r="B342">
        <v>1997</v>
      </c>
      <c r="C342" t="s">
        <v>8</v>
      </c>
      <c r="D342">
        <v>22</v>
      </c>
      <c r="E342" s="18" t="str">
        <f t="shared" si="5"/>
        <v>22-Dec-1997</v>
      </c>
      <c r="F342" s="19">
        <v>45085</v>
      </c>
      <c r="G342">
        <v>25</v>
      </c>
      <c r="H342">
        <v>1</v>
      </c>
      <c r="I342" s="2">
        <v>3208.79</v>
      </c>
      <c r="J342" t="s">
        <v>6030</v>
      </c>
      <c r="K342" t="s">
        <v>6031</v>
      </c>
      <c r="L342" t="s">
        <v>11</v>
      </c>
    </row>
    <row r="343" spans="1:12" x14ac:dyDescent="0.25">
      <c r="A343" s="5" t="s">
        <v>4983</v>
      </c>
      <c r="B343">
        <v>1997</v>
      </c>
      <c r="C343" t="s">
        <v>2</v>
      </c>
      <c r="D343">
        <v>6</v>
      </c>
      <c r="E343" s="18" t="str">
        <f t="shared" si="5"/>
        <v>6-Jul-1997</v>
      </c>
      <c r="F343" s="19">
        <v>45085</v>
      </c>
      <c r="G343">
        <v>25</v>
      </c>
      <c r="H343">
        <v>0</v>
      </c>
      <c r="I343" s="2">
        <v>3213.62</v>
      </c>
      <c r="J343" t="s">
        <v>6030</v>
      </c>
      <c r="K343" t="s">
        <v>6030</v>
      </c>
      <c r="L343" t="s">
        <v>17</v>
      </c>
    </row>
    <row r="344" spans="1:12" x14ac:dyDescent="0.25">
      <c r="A344" s="5" t="s">
        <v>4984</v>
      </c>
      <c r="B344">
        <v>1997</v>
      </c>
      <c r="C344" t="s">
        <v>9</v>
      </c>
      <c r="D344">
        <v>2</v>
      </c>
      <c r="E344" s="18" t="str">
        <f t="shared" si="5"/>
        <v>2-Aug-1997</v>
      </c>
      <c r="F344" s="19">
        <v>45085</v>
      </c>
      <c r="G344">
        <v>25</v>
      </c>
      <c r="H344">
        <v>1</v>
      </c>
      <c r="I344" s="2">
        <v>3227.12</v>
      </c>
      <c r="J344" t="s">
        <v>6030</v>
      </c>
      <c r="K344" t="s">
        <v>6031</v>
      </c>
      <c r="L344" t="s">
        <v>3</v>
      </c>
    </row>
    <row r="345" spans="1:12" x14ac:dyDescent="0.25">
      <c r="A345" s="5" t="s">
        <v>4985</v>
      </c>
      <c r="B345">
        <v>1997</v>
      </c>
      <c r="C345" t="s">
        <v>6</v>
      </c>
      <c r="D345">
        <v>2</v>
      </c>
      <c r="E345" s="18" t="str">
        <f t="shared" si="5"/>
        <v>2-Sep-1997</v>
      </c>
      <c r="F345" s="19">
        <v>45085</v>
      </c>
      <c r="G345">
        <v>25</v>
      </c>
      <c r="H345">
        <v>1</v>
      </c>
      <c r="I345" s="2">
        <v>3238.44</v>
      </c>
      <c r="J345" t="s">
        <v>6030</v>
      </c>
      <c r="K345" t="s">
        <v>6031</v>
      </c>
      <c r="L345" t="s">
        <v>3</v>
      </c>
    </row>
    <row r="346" spans="1:12" x14ac:dyDescent="0.25">
      <c r="A346" s="5" t="s">
        <v>4986</v>
      </c>
      <c r="B346">
        <v>1991</v>
      </c>
      <c r="C346" t="s">
        <v>4</v>
      </c>
      <c r="D346">
        <v>13</v>
      </c>
      <c r="E346" s="18" t="str">
        <f t="shared" si="5"/>
        <v>13-Nov-1991</v>
      </c>
      <c r="F346" s="19">
        <v>45085</v>
      </c>
      <c r="G346">
        <v>31</v>
      </c>
      <c r="H346">
        <v>0</v>
      </c>
      <c r="I346" s="2">
        <v>3260.2</v>
      </c>
      <c r="J346" t="s">
        <v>6031</v>
      </c>
      <c r="K346" t="s">
        <v>6030</v>
      </c>
      <c r="L346" t="s">
        <v>11</v>
      </c>
    </row>
    <row r="347" spans="1:12" x14ac:dyDescent="0.25">
      <c r="A347" s="5" t="s">
        <v>4987</v>
      </c>
      <c r="B347">
        <v>1994</v>
      </c>
      <c r="C347" t="s">
        <v>8</v>
      </c>
      <c r="D347">
        <v>2</v>
      </c>
      <c r="E347" s="18" t="str">
        <f t="shared" si="5"/>
        <v>2-Dec-1994</v>
      </c>
      <c r="F347" s="19">
        <v>45085</v>
      </c>
      <c r="G347">
        <v>28</v>
      </c>
      <c r="H347">
        <v>0</v>
      </c>
      <c r="I347" s="2">
        <v>3268.85</v>
      </c>
      <c r="J347" t="s">
        <v>6031</v>
      </c>
      <c r="K347" t="s">
        <v>6032</v>
      </c>
      <c r="L347" t="s">
        <v>14</v>
      </c>
    </row>
    <row r="348" spans="1:12" x14ac:dyDescent="0.25">
      <c r="A348" s="5" t="s">
        <v>3796</v>
      </c>
      <c r="B348">
        <v>1994</v>
      </c>
      <c r="C348" t="s">
        <v>2</v>
      </c>
      <c r="D348">
        <v>1</v>
      </c>
      <c r="E348" s="18" t="str">
        <f t="shared" si="5"/>
        <v>1-Jul-1994</v>
      </c>
      <c r="F348" s="19">
        <v>45085</v>
      </c>
      <c r="G348">
        <v>28</v>
      </c>
      <c r="H348">
        <v>1</v>
      </c>
      <c r="I348" s="2">
        <v>3277.16</v>
      </c>
      <c r="J348" t="s">
        <v>6030</v>
      </c>
      <c r="K348" t="s">
        <v>6031</v>
      </c>
      <c r="L348" t="s">
        <v>11</v>
      </c>
    </row>
    <row r="349" spans="1:12" x14ac:dyDescent="0.25">
      <c r="A349" s="5" t="s">
        <v>4988</v>
      </c>
      <c r="B349">
        <v>2001</v>
      </c>
      <c r="C349" t="s">
        <v>10</v>
      </c>
      <c r="D349">
        <v>6</v>
      </c>
      <c r="E349" s="18" t="str">
        <f t="shared" si="5"/>
        <v>6-Oct-2001</v>
      </c>
      <c r="F349" s="19">
        <v>45085</v>
      </c>
      <c r="G349">
        <v>21</v>
      </c>
      <c r="H349">
        <v>2</v>
      </c>
      <c r="I349" s="2">
        <v>3279.87</v>
      </c>
      <c r="J349" t="s">
        <v>6030</v>
      </c>
      <c r="K349" t="s">
        <v>6032</v>
      </c>
      <c r="L349" t="s">
        <v>21</v>
      </c>
    </row>
    <row r="350" spans="1:12" x14ac:dyDescent="0.25">
      <c r="A350" s="5" t="s">
        <v>4989</v>
      </c>
      <c r="B350">
        <v>2003</v>
      </c>
      <c r="C350" t="s">
        <v>2</v>
      </c>
      <c r="D350">
        <v>3</v>
      </c>
      <c r="E350" s="18" t="str">
        <f t="shared" si="5"/>
        <v>3-Jul-2003</v>
      </c>
      <c r="F350" s="19">
        <v>45085</v>
      </c>
      <c r="G350">
        <v>19</v>
      </c>
      <c r="H350">
        <v>0</v>
      </c>
      <c r="I350" s="2">
        <v>3280.22</v>
      </c>
      <c r="J350" t="s">
        <v>6030</v>
      </c>
      <c r="K350" t="s">
        <v>6031</v>
      </c>
      <c r="L350" t="s">
        <v>11</v>
      </c>
    </row>
    <row r="351" spans="1:12" x14ac:dyDescent="0.25">
      <c r="A351" s="5" t="s">
        <v>4990</v>
      </c>
      <c r="B351">
        <v>1996</v>
      </c>
      <c r="C351" t="s">
        <v>4</v>
      </c>
      <c r="D351">
        <v>17</v>
      </c>
      <c r="E351" s="18" t="str">
        <f t="shared" si="5"/>
        <v>17-Nov-1996</v>
      </c>
      <c r="F351" s="19">
        <v>45085</v>
      </c>
      <c r="G351">
        <v>26</v>
      </c>
      <c r="H351">
        <v>1</v>
      </c>
      <c r="I351" s="2">
        <v>3292.53</v>
      </c>
      <c r="J351" t="s">
        <v>6030</v>
      </c>
      <c r="K351" t="s">
        <v>6030</v>
      </c>
      <c r="L351" t="s">
        <v>7</v>
      </c>
    </row>
    <row r="352" spans="1:12" x14ac:dyDescent="0.25">
      <c r="A352" s="5" t="s">
        <v>4991</v>
      </c>
      <c r="B352">
        <v>2003</v>
      </c>
      <c r="C352" t="s">
        <v>8</v>
      </c>
      <c r="D352">
        <v>5</v>
      </c>
      <c r="E352" s="18" t="str">
        <f t="shared" si="5"/>
        <v>5-Dec-2003</v>
      </c>
      <c r="F352" s="19">
        <v>45085</v>
      </c>
      <c r="G352">
        <v>19</v>
      </c>
      <c r="H352">
        <v>0</v>
      </c>
      <c r="I352" s="2">
        <v>3300.7</v>
      </c>
      <c r="J352" t="s">
        <v>6030</v>
      </c>
      <c r="K352" t="s">
        <v>6030</v>
      </c>
      <c r="L352" t="s">
        <v>16</v>
      </c>
    </row>
    <row r="353" spans="1:12" x14ac:dyDescent="0.25">
      <c r="A353" s="5" t="s">
        <v>4992</v>
      </c>
      <c r="B353">
        <v>2003</v>
      </c>
      <c r="C353" t="s">
        <v>4</v>
      </c>
      <c r="D353">
        <v>18</v>
      </c>
      <c r="E353" s="18" t="str">
        <f t="shared" si="5"/>
        <v>18-Nov-2003</v>
      </c>
      <c r="F353" s="19">
        <v>45085</v>
      </c>
      <c r="G353">
        <v>19</v>
      </c>
      <c r="H353">
        <v>0</v>
      </c>
      <c r="I353" s="2">
        <v>3308.46</v>
      </c>
      <c r="J353" t="s">
        <v>6030</v>
      </c>
      <c r="K353" t="s">
        <v>6032</v>
      </c>
      <c r="L353" t="s">
        <v>20</v>
      </c>
    </row>
    <row r="354" spans="1:12" x14ac:dyDescent="0.25">
      <c r="A354" s="5" t="s">
        <v>4993</v>
      </c>
      <c r="B354">
        <v>1997</v>
      </c>
      <c r="C354" t="s">
        <v>5</v>
      </c>
      <c r="D354">
        <v>20</v>
      </c>
      <c r="E354" s="18" t="str">
        <f t="shared" si="5"/>
        <v>20-Jun-1997</v>
      </c>
      <c r="F354" s="19">
        <v>45085</v>
      </c>
      <c r="G354">
        <v>25</v>
      </c>
      <c r="H354">
        <v>1</v>
      </c>
      <c r="I354" s="2">
        <v>3309.79</v>
      </c>
      <c r="J354" t="s">
        <v>6031</v>
      </c>
      <c r="K354" t="s">
        <v>6031</v>
      </c>
      <c r="L354" t="s">
        <v>21</v>
      </c>
    </row>
    <row r="355" spans="1:12" x14ac:dyDescent="0.25">
      <c r="A355" s="5" t="s">
        <v>4994</v>
      </c>
      <c r="B355">
        <v>1991</v>
      </c>
      <c r="C355" t="s">
        <v>6</v>
      </c>
      <c r="D355">
        <v>1</v>
      </c>
      <c r="E355" s="18" t="str">
        <f t="shared" si="5"/>
        <v>1-Sep-1991</v>
      </c>
      <c r="F355" s="19">
        <v>45085</v>
      </c>
      <c r="G355">
        <v>31</v>
      </c>
      <c r="H355">
        <v>3</v>
      </c>
      <c r="I355" s="2">
        <v>3342.79</v>
      </c>
      <c r="J355" t="s">
        <v>6030</v>
      </c>
      <c r="K355" t="s">
        <v>6032</v>
      </c>
      <c r="L355" t="s">
        <v>3</v>
      </c>
    </row>
    <row r="356" spans="1:12" x14ac:dyDescent="0.25">
      <c r="A356" s="5" t="s">
        <v>4995</v>
      </c>
      <c r="B356">
        <v>1993</v>
      </c>
      <c r="C356" t="s">
        <v>10</v>
      </c>
      <c r="D356">
        <v>28</v>
      </c>
      <c r="E356" s="18" t="str">
        <f t="shared" si="5"/>
        <v>28-Oct-1993</v>
      </c>
      <c r="F356" s="19">
        <v>45085</v>
      </c>
      <c r="G356">
        <v>29</v>
      </c>
      <c r="H356">
        <v>0</v>
      </c>
      <c r="I356" s="2">
        <v>3353.28</v>
      </c>
      <c r="J356" t="s">
        <v>6030</v>
      </c>
      <c r="K356" t="s">
        <v>6032</v>
      </c>
      <c r="L356" t="s">
        <v>11</v>
      </c>
    </row>
    <row r="357" spans="1:12" x14ac:dyDescent="0.25">
      <c r="A357" s="5" t="s">
        <v>4996</v>
      </c>
      <c r="B357">
        <v>1995</v>
      </c>
      <c r="C357" t="s">
        <v>5</v>
      </c>
      <c r="D357">
        <v>23</v>
      </c>
      <c r="E357" s="18" t="str">
        <f t="shared" si="5"/>
        <v>23-Jun-1995</v>
      </c>
      <c r="F357" s="19">
        <v>45085</v>
      </c>
      <c r="G357">
        <v>27</v>
      </c>
      <c r="H357">
        <v>0</v>
      </c>
      <c r="I357" s="2">
        <v>3353.47</v>
      </c>
      <c r="J357" t="s">
        <v>6030</v>
      </c>
      <c r="K357" t="s">
        <v>6031</v>
      </c>
      <c r="L357" t="s">
        <v>7</v>
      </c>
    </row>
    <row r="358" spans="1:12" x14ac:dyDescent="0.25">
      <c r="A358" s="5" t="s">
        <v>4997</v>
      </c>
      <c r="B358">
        <v>1993</v>
      </c>
      <c r="C358" t="s">
        <v>10</v>
      </c>
      <c r="D358">
        <v>7</v>
      </c>
      <c r="E358" s="18" t="str">
        <f t="shared" si="5"/>
        <v>7-Oct-1993</v>
      </c>
      <c r="F358" s="19">
        <v>45085</v>
      </c>
      <c r="G358">
        <v>29</v>
      </c>
      <c r="H358">
        <v>0</v>
      </c>
      <c r="I358" s="2">
        <v>3366.67</v>
      </c>
      <c r="J358" t="s">
        <v>6030</v>
      </c>
      <c r="K358" t="s">
        <v>6030</v>
      </c>
      <c r="L358" t="s">
        <v>3</v>
      </c>
    </row>
    <row r="359" spans="1:12" x14ac:dyDescent="0.25">
      <c r="A359" s="5" t="s">
        <v>3797</v>
      </c>
      <c r="B359">
        <v>1996</v>
      </c>
      <c r="C359" t="s">
        <v>8</v>
      </c>
      <c r="D359">
        <v>14</v>
      </c>
      <c r="E359" s="18" t="str">
        <f t="shared" si="5"/>
        <v>14-Dec-1996</v>
      </c>
      <c r="F359" s="19">
        <v>45085</v>
      </c>
      <c r="G359">
        <v>26</v>
      </c>
      <c r="H359">
        <v>1</v>
      </c>
      <c r="I359" s="2">
        <v>3378.91</v>
      </c>
      <c r="J359" t="s">
        <v>6030</v>
      </c>
      <c r="K359" t="s">
        <v>6032</v>
      </c>
      <c r="L359" t="s">
        <v>11</v>
      </c>
    </row>
    <row r="360" spans="1:12" x14ac:dyDescent="0.25">
      <c r="A360" s="5" t="s">
        <v>4998</v>
      </c>
      <c r="B360">
        <v>1996</v>
      </c>
      <c r="C360" t="s">
        <v>4</v>
      </c>
      <c r="D360">
        <v>13</v>
      </c>
      <c r="E360" s="18" t="str">
        <f t="shared" si="5"/>
        <v>13-Nov-1996</v>
      </c>
      <c r="F360" s="19">
        <v>45085</v>
      </c>
      <c r="G360">
        <v>26</v>
      </c>
      <c r="H360">
        <v>0</v>
      </c>
      <c r="I360" s="2">
        <v>3385.4</v>
      </c>
      <c r="J360" t="s">
        <v>6030</v>
      </c>
      <c r="K360" t="s">
        <v>6030</v>
      </c>
      <c r="L360" t="s">
        <v>17</v>
      </c>
    </row>
    <row r="361" spans="1:12" x14ac:dyDescent="0.25">
      <c r="A361" s="5" t="s">
        <v>4999</v>
      </c>
      <c r="B361">
        <v>1996</v>
      </c>
      <c r="C361" t="s">
        <v>9</v>
      </c>
      <c r="D361">
        <v>10</v>
      </c>
      <c r="E361" s="18" t="str">
        <f t="shared" si="5"/>
        <v>10-Aug-1996</v>
      </c>
      <c r="F361" s="19">
        <v>45085</v>
      </c>
      <c r="G361">
        <v>26</v>
      </c>
      <c r="H361">
        <v>1</v>
      </c>
      <c r="I361" s="2">
        <v>3392.37</v>
      </c>
      <c r="J361" t="s">
        <v>6030</v>
      </c>
      <c r="K361" t="s">
        <v>6031</v>
      </c>
      <c r="L361" t="s">
        <v>3</v>
      </c>
    </row>
    <row r="362" spans="1:12" x14ac:dyDescent="0.25">
      <c r="A362" s="5" t="s">
        <v>5000</v>
      </c>
      <c r="B362">
        <v>1996</v>
      </c>
      <c r="C362" t="s">
        <v>10</v>
      </c>
      <c r="D362">
        <v>27</v>
      </c>
      <c r="E362" s="18" t="str">
        <f t="shared" si="5"/>
        <v>27-Oct-1996</v>
      </c>
      <c r="F362" s="19">
        <v>45085</v>
      </c>
      <c r="G362">
        <v>26</v>
      </c>
      <c r="H362">
        <v>1</v>
      </c>
      <c r="I362" s="2">
        <v>3392.98</v>
      </c>
      <c r="J362" t="s">
        <v>6030</v>
      </c>
      <c r="K362" t="s">
        <v>6031</v>
      </c>
      <c r="L362" t="s">
        <v>3</v>
      </c>
    </row>
    <row r="363" spans="1:12" x14ac:dyDescent="0.25">
      <c r="A363" s="5" t="s">
        <v>5001</v>
      </c>
      <c r="B363">
        <v>2004</v>
      </c>
      <c r="C363" t="s">
        <v>2</v>
      </c>
      <c r="D363">
        <v>16</v>
      </c>
      <c r="E363" s="18" t="str">
        <f t="shared" si="5"/>
        <v>16-Jul-2004</v>
      </c>
      <c r="F363" s="19">
        <v>45085</v>
      </c>
      <c r="G363">
        <v>18</v>
      </c>
      <c r="H363">
        <v>2</v>
      </c>
      <c r="I363" s="2">
        <v>3393.36</v>
      </c>
      <c r="J363" t="s">
        <v>6030</v>
      </c>
      <c r="K363" t="s">
        <v>6030</v>
      </c>
      <c r="L363" t="s">
        <v>18</v>
      </c>
    </row>
    <row r="364" spans="1:12" x14ac:dyDescent="0.25">
      <c r="A364" s="5" t="s">
        <v>5002</v>
      </c>
      <c r="B364">
        <v>1996</v>
      </c>
      <c r="C364" t="s">
        <v>8</v>
      </c>
      <c r="D364">
        <v>19</v>
      </c>
      <c r="E364" s="18" t="str">
        <f t="shared" si="5"/>
        <v>19-Dec-1996</v>
      </c>
      <c r="F364" s="19">
        <v>45085</v>
      </c>
      <c r="G364">
        <v>26</v>
      </c>
      <c r="H364">
        <v>1</v>
      </c>
      <c r="I364" s="2">
        <v>3410.32</v>
      </c>
      <c r="J364" t="s">
        <v>6030</v>
      </c>
      <c r="K364" t="s">
        <v>6030</v>
      </c>
      <c r="L364" t="s">
        <v>11</v>
      </c>
    </row>
    <row r="365" spans="1:12" x14ac:dyDescent="0.25">
      <c r="A365" s="5" t="s">
        <v>5003</v>
      </c>
      <c r="B365">
        <v>2001</v>
      </c>
      <c r="C365" t="s">
        <v>8</v>
      </c>
      <c r="D365">
        <v>26</v>
      </c>
      <c r="E365" s="18" t="str">
        <f t="shared" si="5"/>
        <v>26-Dec-2001</v>
      </c>
      <c r="F365" s="19">
        <v>45085</v>
      </c>
      <c r="G365">
        <v>21</v>
      </c>
      <c r="H365">
        <v>0</v>
      </c>
      <c r="I365" s="2">
        <v>3434.38</v>
      </c>
      <c r="J365" t="s">
        <v>6030</v>
      </c>
      <c r="K365" t="s">
        <v>6030</v>
      </c>
      <c r="L365" t="s">
        <v>11</v>
      </c>
    </row>
    <row r="366" spans="1:12" x14ac:dyDescent="0.25">
      <c r="A366" s="5" t="s">
        <v>5004</v>
      </c>
      <c r="B366">
        <v>1986</v>
      </c>
      <c r="C366" t="s">
        <v>9</v>
      </c>
      <c r="D366">
        <v>27</v>
      </c>
      <c r="E366" s="18" t="str">
        <f t="shared" si="5"/>
        <v>27-Aug-1986</v>
      </c>
      <c r="F366" s="19">
        <v>45085</v>
      </c>
      <c r="G366">
        <v>36</v>
      </c>
      <c r="H366">
        <v>3</v>
      </c>
      <c r="I366" s="2">
        <v>3436.5</v>
      </c>
      <c r="J366" t="s">
        <v>6030</v>
      </c>
      <c r="K366" t="s">
        <v>6032</v>
      </c>
      <c r="L366" t="s">
        <v>3</v>
      </c>
    </row>
    <row r="367" spans="1:12" x14ac:dyDescent="0.25">
      <c r="A367" s="5" t="s">
        <v>5005</v>
      </c>
      <c r="B367">
        <v>2000</v>
      </c>
      <c r="C367" t="s">
        <v>5</v>
      </c>
      <c r="D367">
        <v>20</v>
      </c>
      <c r="E367" s="18" t="str">
        <f t="shared" si="5"/>
        <v>20-Jun-2000</v>
      </c>
      <c r="F367" s="19">
        <v>45085</v>
      </c>
      <c r="G367">
        <v>22</v>
      </c>
      <c r="H367">
        <v>3</v>
      </c>
      <c r="I367" s="2">
        <v>3443.06</v>
      </c>
      <c r="J367" t="s">
        <v>6030</v>
      </c>
      <c r="K367" t="s">
        <v>6032</v>
      </c>
      <c r="L367" t="s">
        <v>11</v>
      </c>
    </row>
    <row r="368" spans="1:12" x14ac:dyDescent="0.25">
      <c r="A368" s="5" t="s">
        <v>5006</v>
      </c>
      <c r="B368">
        <v>1987</v>
      </c>
      <c r="C368" t="s">
        <v>6</v>
      </c>
      <c r="D368">
        <v>14</v>
      </c>
      <c r="E368" s="18" t="str">
        <f t="shared" si="5"/>
        <v>14-Sep-1987</v>
      </c>
      <c r="F368" s="19">
        <v>45085</v>
      </c>
      <c r="G368">
        <v>35</v>
      </c>
      <c r="H368">
        <v>3</v>
      </c>
      <c r="I368" s="2">
        <v>3453.77</v>
      </c>
      <c r="J368" t="s">
        <v>6030</v>
      </c>
      <c r="K368" t="s">
        <v>6032</v>
      </c>
      <c r="L368" t="s">
        <v>11</v>
      </c>
    </row>
    <row r="369" spans="1:12" x14ac:dyDescent="0.25">
      <c r="A369" s="5" t="s">
        <v>5007</v>
      </c>
      <c r="B369">
        <v>2003</v>
      </c>
      <c r="C369" t="s">
        <v>2</v>
      </c>
      <c r="D369">
        <v>29</v>
      </c>
      <c r="E369" s="18" t="str">
        <f t="shared" si="5"/>
        <v>29-Jul-2003</v>
      </c>
      <c r="F369" s="19">
        <v>45085</v>
      </c>
      <c r="G369">
        <v>19</v>
      </c>
      <c r="H369">
        <v>0</v>
      </c>
      <c r="I369" s="2">
        <v>3463.51</v>
      </c>
      <c r="J369" t="s">
        <v>6030</v>
      </c>
      <c r="K369" t="s">
        <v>6032</v>
      </c>
      <c r="L369" t="s">
        <v>16</v>
      </c>
    </row>
    <row r="370" spans="1:12" x14ac:dyDescent="0.25">
      <c r="A370" s="5" t="s">
        <v>3798</v>
      </c>
      <c r="B370">
        <v>1993</v>
      </c>
      <c r="C370" t="s">
        <v>10</v>
      </c>
      <c r="D370">
        <v>12</v>
      </c>
      <c r="E370" s="18" t="str">
        <f t="shared" si="5"/>
        <v>12-Oct-1993</v>
      </c>
      <c r="F370" s="19">
        <v>45085</v>
      </c>
      <c r="G370">
        <v>29</v>
      </c>
      <c r="H370">
        <v>1</v>
      </c>
      <c r="I370" s="2">
        <v>3471.41</v>
      </c>
      <c r="J370" t="s">
        <v>6030</v>
      </c>
      <c r="K370" t="s">
        <v>6030</v>
      </c>
      <c r="L370" t="s">
        <v>3</v>
      </c>
    </row>
    <row r="371" spans="1:12" x14ac:dyDescent="0.25">
      <c r="A371" s="5" t="s">
        <v>5008</v>
      </c>
      <c r="B371">
        <v>2004</v>
      </c>
      <c r="C371" t="s">
        <v>5</v>
      </c>
      <c r="D371">
        <v>26</v>
      </c>
      <c r="E371" s="18" t="str">
        <f t="shared" si="5"/>
        <v>26-Jun-2004</v>
      </c>
      <c r="F371" s="19">
        <v>45085</v>
      </c>
      <c r="G371">
        <v>18</v>
      </c>
      <c r="H371">
        <v>3</v>
      </c>
      <c r="I371" s="2">
        <v>3481.87</v>
      </c>
      <c r="J371" t="s">
        <v>6030</v>
      </c>
      <c r="K371" t="s">
        <v>6031</v>
      </c>
      <c r="L371" t="s">
        <v>14</v>
      </c>
    </row>
    <row r="372" spans="1:12" x14ac:dyDescent="0.25">
      <c r="A372" s="5" t="s">
        <v>5009</v>
      </c>
      <c r="B372">
        <v>1996</v>
      </c>
      <c r="C372" t="s">
        <v>6</v>
      </c>
      <c r="D372">
        <v>19</v>
      </c>
      <c r="E372" s="18" t="str">
        <f t="shared" si="5"/>
        <v>19-Sep-1996</v>
      </c>
      <c r="F372" s="19">
        <v>45085</v>
      </c>
      <c r="G372">
        <v>26</v>
      </c>
      <c r="H372">
        <v>2</v>
      </c>
      <c r="I372" s="2">
        <v>3484.33</v>
      </c>
      <c r="J372" t="s">
        <v>6031</v>
      </c>
      <c r="K372" t="s">
        <v>6031</v>
      </c>
      <c r="L372" t="s">
        <v>11</v>
      </c>
    </row>
    <row r="373" spans="1:12" x14ac:dyDescent="0.25">
      <c r="A373" s="5" t="s">
        <v>5010</v>
      </c>
      <c r="B373">
        <v>1996</v>
      </c>
      <c r="C373" t="s">
        <v>6</v>
      </c>
      <c r="D373">
        <v>18</v>
      </c>
      <c r="E373" s="18" t="str">
        <f t="shared" si="5"/>
        <v>18-Sep-1996</v>
      </c>
      <c r="F373" s="19">
        <v>45085</v>
      </c>
      <c r="G373">
        <v>26</v>
      </c>
      <c r="H373">
        <v>1</v>
      </c>
      <c r="I373" s="2">
        <v>3490.55</v>
      </c>
      <c r="J373" t="s">
        <v>6032</v>
      </c>
      <c r="K373" t="s">
        <v>6030</v>
      </c>
      <c r="L373" t="s">
        <v>12</v>
      </c>
    </row>
    <row r="374" spans="1:12" x14ac:dyDescent="0.25">
      <c r="A374" s="5" t="s">
        <v>5011</v>
      </c>
      <c r="B374">
        <v>1999</v>
      </c>
      <c r="C374" t="s">
        <v>6</v>
      </c>
      <c r="D374">
        <v>22</v>
      </c>
      <c r="E374" s="18" t="str">
        <f t="shared" si="5"/>
        <v>22-Sep-1999</v>
      </c>
      <c r="F374" s="19">
        <v>45085</v>
      </c>
      <c r="G374">
        <v>23</v>
      </c>
      <c r="H374">
        <v>2</v>
      </c>
      <c r="I374" s="2">
        <v>3500.61</v>
      </c>
      <c r="J374" t="s">
        <v>6030</v>
      </c>
      <c r="K374" t="s">
        <v>6030</v>
      </c>
      <c r="L374" t="s">
        <v>3</v>
      </c>
    </row>
    <row r="375" spans="1:12" x14ac:dyDescent="0.25">
      <c r="A375" s="5" t="s">
        <v>5012</v>
      </c>
      <c r="B375">
        <v>1998</v>
      </c>
      <c r="C375" t="s">
        <v>6</v>
      </c>
      <c r="D375">
        <v>16</v>
      </c>
      <c r="E375" s="18" t="str">
        <f t="shared" si="5"/>
        <v>16-Sep-1998</v>
      </c>
      <c r="F375" s="19">
        <v>45085</v>
      </c>
      <c r="G375">
        <v>24</v>
      </c>
      <c r="H375">
        <v>2</v>
      </c>
      <c r="I375" s="2">
        <v>3537.7</v>
      </c>
      <c r="J375" t="s">
        <v>6031</v>
      </c>
      <c r="K375" t="s">
        <v>6031</v>
      </c>
      <c r="L375" t="s">
        <v>7</v>
      </c>
    </row>
    <row r="376" spans="1:12" x14ac:dyDescent="0.25">
      <c r="A376" s="5" t="s">
        <v>5013</v>
      </c>
      <c r="B376">
        <v>2003</v>
      </c>
      <c r="C376" t="s">
        <v>9</v>
      </c>
      <c r="D376">
        <v>24</v>
      </c>
      <c r="E376" s="18" t="str">
        <f t="shared" si="5"/>
        <v>24-Aug-2003</v>
      </c>
      <c r="F376" s="19">
        <v>45085</v>
      </c>
      <c r="G376">
        <v>19</v>
      </c>
      <c r="H376">
        <v>0</v>
      </c>
      <c r="I376" s="2">
        <v>3538.9</v>
      </c>
      <c r="J376" t="s">
        <v>6030</v>
      </c>
      <c r="K376" t="s">
        <v>6030</v>
      </c>
      <c r="L376" t="s">
        <v>7</v>
      </c>
    </row>
    <row r="377" spans="1:12" x14ac:dyDescent="0.25">
      <c r="A377" s="5" t="s">
        <v>5014</v>
      </c>
      <c r="B377">
        <v>1988</v>
      </c>
      <c r="C377" t="s">
        <v>10</v>
      </c>
      <c r="D377">
        <v>15</v>
      </c>
      <c r="E377" s="18" t="str">
        <f t="shared" si="5"/>
        <v>15-Oct-1988</v>
      </c>
      <c r="F377" s="19">
        <v>45085</v>
      </c>
      <c r="G377">
        <v>34</v>
      </c>
      <c r="H377">
        <v>3</v>
      </c>
      <c r="I377" s="2">
        <v>3540.12</v>
      </c>
      <c r="J377" t="s">
        <v>6030</v>
      </c>
      <c r="K377" t="s">
        <v>6032</v>
      </c>
      <c r="L377" t="s">
        <v>3</v>
      </c>
    </row>
    <row r="378" spans="1:12" x14ac:dyDescent="0.25">
      <c r="A378" s="5" t="s">
        <v>5015</v>
      </c>
      <c r="B378">
        <v>1992</v>
      </c>
      <c r="C378" t="s">
        <v>8</v>
      </c>
      <c r="D378">
        <v>22</v>
      </c>
      <c r="E378" s="18" t="str">
        <f t="shared" si="5"/>
        <v>22-Dec-1992</v>
      </c>
      <c r="F378" s="19">
        <v>45085</v>
      </c>
      <c r="G378">
        <v>30</v>
      </c>
      <c r="H378">
        <v>0</v>
      </c>
      <c r="I378" s="2">
        <v>3554.2</v>
      </c>
      <c r="J378" t="s">
        <v>6030</v>
      </c>
      <c r="K378" t="s">
        <v>6031</v>
      </c>
      <c r="L378" t="s">
        <v>11</v>
      </c>
    </row>
    <row r="379" spans="1:12" x14ac:dyDescent="0.25">
      <c r="A379" s="5" t="s">
        <v>5017</v>
      </c>
      <c r="B379">
        <v>1994</v>
      </c>
      <c r="C379" t="s">
        <v>6</v>
      </c>
      <c r="D379">
        <v>24</v>
      </c>
      <c r="E379" s="18" t="str">
        <f t="shared" si="5"/>
        <v>24-Sep-1994</v>
      </c>
      <c r="F379" s="19">
        <v>45085</v>
      </c>
      <c r="G379">
        <v>28</v>
      </c>
      <c r="H379">
        <v>0</v>
      </c>
      <c r="I379" s="2">
        <v>3556.92</v>
      </c>
      <c r="J379" t="s">
        <v>6030</v>
      </c>
      <c r="K379" t="s">
        <v>6031</v>
      </c>
      <c r="L379" t="s">
        <v>7</v>
      </c>
    </row>
    <row r="380" spans="1:12" x14ac:dyDescent="0.25">
      <c r="A380" s="5" t="s">
        <v>5018</v>
      </c>
      <c r="B380">
        <v>1995</v>
      </c>
      <c r="C380" t="s">
        <v>10</v>
      </c>
      <c r="D380">
        <v>9</v>
      </c>
      <c r="E380" s="18" t="str">
        <f t="shared" si="5"/>
        <v>9-Oct-1995</v>
      </c>
      <c r="F380" s="19">
        <v>45085</v>
      </c>
      <c r="G380">
        <v>27</v>
      </c>
      <c r="H380">
        <v>0</v>
      </c>
      <c r="I380" s="2">
        <v>3558.62</v>
      </c>
      <c r="J380" t="s">
        <v>6030</v>
      </c>
      <c r="K380" t="s">
        <v>6031</v>
      </c>
      <c r="L380" t="s">
        <v>17</v>
      </c>
    </row>
    <row r="381" spans="1:12" x14ac:dyDescent="0.25">
      <c r="A381" s="5" t="s">
        <v>3799</v>
      </c>
      <c r="B381">
        <v>1995</v>
      </c>
      <c r="C381" t="s">
        <v>5</v>
      </c>
      <c r="D381">
        <v>16</v>
      </c>
      <c r="E381" s="18" t="str">
        <f t="shared" si="5"/>
        <v>16-Jun-1995</v>
      </c>
      <c r="F381" s="19">
        <v>45085</v>
      </c>
      <c r="G381">
        <v>27</v>
      </c>
      <c r="H381">
        <v>1</v>
      </c>
      <c r="I381" s="2">
        <v>3561.89</v>
      </c>
      <c r="J381" t="s">
        <v>6030</v>
      </c>
      <c r="K381" t="s">
        <v>6032</v>
      </c>
      <c r="L381" t="s">
        <v>3</v>
      </c>
    </row>
    <row r="382" spans="1:12" x14ac:dyDescent="0.25">
      <c r="A382" s="5" t="s">
        <v>5019</v>
      </c>
      <c r="B382">
        <v>1981</v>
      </c>
      <c r="C382" t="s">
        <v>10</v>
      </c>
      <c r="D382">
        <v>10</v>
      </c>
      <c r="E382" s="18" t="str">
        <f t="shared" si="5"/>
        <v>10-Oct-1981</v>
      </c>
      <c r="F382" s="19">
        <v>45085</v>
      </c>
      <c r="G382">
        <v>41</v>
      </c>
      <c r="H382">
        <v>1</v>
      </c>
      <c r="I382" s="2">
        <v>3562.87</v>
      </c>
      <c r="J382" t="s">
        <v>6030</v>
      </c>
      <c r="K382" t="s">
        <v>6032</v>
      </c>
      <c r="L382" t="s">
        <v>3</v>
      </c>
    </row>
    <row r="383" spans="1:12" x14ac:dyDescent="0.25">
      <c r="A383" s="5" t="s">
        <v>5020</v>
      </c>
      <c r="B383">
        <v>1988</v>
      </c>
      <c r="C383" t="s">
        <v>9</v>
      </c>
      <c r="D383">
        <v>18</v>
      </c>
      <c r="E383" s="18" t="str">
        <f t="shared" si="5"/>
        <v>18-Aug-1988</v>
      </c>
      <c r="F383" s="19">
        <v>45085</v>
      </c>
      <c r="G383">
        <v>34</v>
      </c>
      <c r="H383">
        <v>3</v>
      </c>
      <c r="I383" s="2">
        <v>3569.96</v>
      </c>
      <c r="J383" t="s">
        <v>6030</v>
      </c>
      <c r="K383" t="s">
        <v>6032</v>
      </c>
      <c r="L383" t="s">
        <v>7</v>
      </c>
    </row>
    <row r="384" spans="1:12" x14ac:dyDescent="0.25">
      <c r="A384" s="5" t="s">
        <v>5021</v>
      </c>
      <c r="B384">
        <v>1995</v>
      </c>
      <c r="C384" t="s">
        <v>9</v>
      </c>
      <c r="D384">
        <v>23</v>
      </c>
      <c r="E384" s="18" t="str">
        <f t="shared" si="5"/>
        <v>23-Aug-1995</v>
      </c>
      <c r="F384" s="19">
        <v>45085</v>
      </c>
      <c r="G384">
        <v>27</v>
      </c>
      <c r="H384">
        <v>1</v>
      </c>
      <c r="I384" s="2">
        <v>3578</v>
      </c>
      <c r="J384" t="s">
        <v>6030</v>
      </c>
      <c r="K384" t="s">
        <v>6031</v>
      </c>
      <c r="L384" t="s">
        <v>11</v>
      </c>
    </row>
    <row r="385" spans="1:12" x14ac:dyDescent="0.25">
      <c r="A385" s="5" t="s">
        <v>5022</v>
      </c>
      <c r="B385">
        <v>2001</v>
      </c>
      <c r="C385" t="s">
        <v>4</v>
      </c>
      <c r="D385">
        <v>11</v>
      </c>
      <c r="E385" s="18" t="str">
        <f t="shared" si="5"/>
        <v>11-Nov-2001</v>
      </c>
      <c r="F385" s="19">
        <v>45085</v>
      </c>
      <c r="G385">
        <v>21</v>
      </c>
      <c r="H385">
        <v>2</v>
      </c>
      <c r="I385" s="2">
        <v>3579.83</v>
      </c>
      <c r="J385" t="s">
        <v>6030</v>
      </c>
      <c r="K385" t="s">
        <v>6030</v>
      </c>
      <c r="L385" t="s">
        <v>7</v>
      </c>
    </row>
    <row r="386" spans="1:12" x14ac:dyDescent="0.25">
      <c r="A386" s="5" t="s">
        <v>5023</v>
      </c>
      <c r="B386">
        <v>1986</v>
      </c>
      <c r="C386" t="s">
        <v>8</v>
      </c>
      <c r="D386">
        <v>27</v>
      </c>
      <c r="E386" s="18" t="str">
        <f t="shared" ref="E386:E449" si="6">CONCATENATE(D386,"-",C386,"-",B386)</f>
        <v>27-Dec-1986</v>
      </c>
      <c r="F386" s="19">
        <v>45085</v>
      </c>
      <c r="G386">
        <v>36</v>
      </c>
      <c r="H386">
        <v>3</v>
      </c>
      <c r="I386" s="2">
        <v>3589.14</v>
      </c>
      <c r="J386" t="s">
        <v>6030</v>
      </c>
      <c r="K386" t="s">
        <v>6030</v>
      </c>
      <c r="L386" t="s">
        <v>3</v>
      </c>
    </row>
    <row r="387" spans="1:12" x14ac:dyDescent="0.25">
      <c r="A387" s="5" t="s">
        <v>5024</v>
      </c>
      <c r="B387">
        <v>1999</v>
      </c>
      <c r="C387" t="s">
        <v>5</v>
      </c>
      <c r="D387">
        <v>6</v>
      </c>
      <c r="E387" s="18" t="str">
        <f t="shared" si="6"/>
        <v>6-Jun-1999</v>
      </c>
      <c r="F387" s="19">
        <v>45085</v>
      </c>
      <c r="G387">
        <v>24</v>
      </c>
      <c r="H387">
        <v>3</v>
      </c>
      <c r="I387" s="2">
        <v>3591.48</v>
      </c>
      <c r="J387" t="s">
        <v>6030</v>
      </c>
      <c r="K387" t="s">
        <v>6031</v>
      </c>
      <c r="L387" t="s">
        <v>11</v>
      </c>
    </row>
    <row r="388" spans="1:12" x14ac:dyDescent="0.25">
      <c r="A388" s="5" t="s">
        <v>5025</v>
      </c>
      <c r="B388">
        <v>1997</v>
      </c>
      <c r="C388" t="s">
        <v>4</v>
      </c>
      <c r="D388">
        <v>4</v>
      </c>
      <c r="E388" s="18" t="str">
        <f t="shared" si="6"/>
        <v>4-Nov-1997</v>
      </c>
      <c r="F388" s="19">
        <v>45085</v>
      </c>
      <c r="G388">
        <v>25</v>
      </c>
      <c r="H388">
        <v>1</v>
      </c>
      <c r="I388" s="2">
        <v>3594.17</v>
      </c>
      <c r="J388" t="s">
        <v>6030</v>
      </c>
      <c r="K388" t="s">
        <v>6030</v>
      </c>
      <c r="L388" t="s">
        <v>7</v>
      </c>
    </row>
    <row r="389" spans="1:12" x14ac:dyDescent="0.25">
      <c r="A389" s="5" t="s">
        <v>5026</v>
      </c>
      <c r="B389">
        <v>1999</v>
      </c>
      <c r="C389" t="s">
        <v>9</v>
      </c>
      <c r="D389">
        <v>12</v>
      </c>
      <c r="E389" s="18" t="str">
        <f t="shared" si="6"/>
        <v>12-Aug-1999</v>
      </c>
      <c r="F389" s="19">
        <v>45085</v>
      </c>
      <c r="G389">
        <v>23</v>
      </c>
      <c r="H389">
        <v>3</v>
      </c>
      <c r="I389" s="2">
        <v>3597.6</v>
      </c>
      <c r="J389" t="s">
        <v>6030</v>
      </c>
      <c r="K389" t="s">
        <v>6030</v>
      </c>
      <c r="L389" t="s">
        <v>11</v>
      </c>
    </row>
    <row r="390" spans="1:12" x14ac:dyDescent="0.25">
      <c r="A390" s="5" t="s">
        <v>5027</v>
      </c>
      <c r="B390">
        <v>1988</v>
      </c>
      <c r="C390" t="s">
        <v>4</v>
      </c>
      <c r="D390">
        <v>4</v>
      </c>
      <c r="E390" s="18" t="str">
        <f t="shared" si="6"/>
        <v>4-Nov-1988</v>
      </c>
      <c r="F390" s="19">
        <v>45085</v>
      </c>
      <c r="G390">
        <v>34</v>
      </c>
      <c r="H390">
        <v>3</v>
      </c>
      <c r="I390" s="2">
        <v>3603.6</v>
      </c>
      <c r="J390" t="s">
        <v>6030</v>
      </c>
      <c r="K390" t="s">
        <v>6032</v>
      </c>
      <c r="L390" t="s">
        <v>3</v>
      </c>
    </row>
    <row r="391" spans="1:12" x14ac:dyDescent="0.25">
      <c r="A391" s="5" t="s">
        <v>5028</v>
      </c>
      <c r="B391">
        <v>1990</v>
      </c>
      <c r="C391" t="s">
        <v>10</v>
      </c>
      <c r="D391">
        <v>11</v>
      </c>
      <c r="E391" s="18" t="str">
        <f t="shared" si="6"/>
        <v>11-Oct-1990</v>
      </c>
      <c r="F391" s="19">
        <v>45085</v>
      </c>
      <c r="G391">
        <v>32</v>
      </c>
      <c r="H391">
        <v>3</v>
      </c>
      <c r="I391" s="2">
        <v>3606.43</v>
      </c>
      <c r="J391" t="s">
        <v>6030</v>
      </c>
      <c r="K391" t="s">
        <v>6032</v>
      </c>
      <c r="L391" t="s">
        <v>3</v>
      </c>
    </row>
    <row r="392" spans="1:12" x14ac:dyDescent="0.25">
      <c r="A392" s="5" t="s">
        <v>3800</v>
      </c>
      <c r="B392">
        <v>1985</v>
      </c>
      <c r="C392" t="s">
        <v>5</v>
      </c>
      <c r="D392">
        <v>14</v>
      </c>
      <c r="E392" s="18" t="str">
        <f t="shared" si="6"/>
        <v>14-Jun-1985</v>
      </c>
      <c r="F392" s="19">
        <v>45085</v>
      </c>
      <c r="G392">
        <v>37</v>
      </c>
      <c r="H392">
        <v>3</v>
      </c>
      <c r="I392" s="2">
        <v>3622.13</v>
      </c>
      <c r="J392" t="s">
        <v>6030</v>
      </c>
      <c r="K392" t="s">
        <v>6032</v>
      </c>
      <c r="L392" t="s">
        <v>3</v>
      </c>
    </row>
    <row r="393" spans="1:12" x14ac:dyDescent="0.25">
      <c r="A393" s="5" t="s">
        <v>5029</v>
      </c>
      <c r="B393">
        <v>1992</v>
      </c>
      <c r="C393" t="s">
        <v>4</v>
      </c>
      <c r="D393">
        <v>17</v>
      </c>
      <c r="E393" s="18" t="str">
        <f t="shared" si="6"/>
        <v>17-Nov-1992</v>
      </c>
      <c r="F393" s="19">
        <v>45085</v>
      </c>
      <c r="G393">
        <v>30</v>
      </c>
      <c r="H393">
        <v>0</v>
      </c>
      <c r="I393" s="2">
        <v>3645.09</v>
      </c>
      <c r="J393" t="s">
        <v>6032</v>
      </c>
      <c r="K393" t="s">
        <v>6030</v>
      </c>
      <c r="L393" t="s">
        <v>19</v>
      </c>
    </row>
    <row r="394" spans="1:12" x14ac:dyDescent="0.25">
      <c r="A394" s="5" t="s">
        <v>5030</v>
      </c>
      <c r="B394">
        <v>1990</v>
      </c>
      <c r="C394" t="s">
        <v>4</v>
      </c>
      <c r="D394">
        <v>8</v>
      </c>
      <c r="E394" s="18" t="str">
        <f t="shared" si="6"/>
        <v>8-Nov-1990</v>
      </c>
      <c r="F394" s="19">
        <v>45085</v>
      </c>
      <c r="G394">
        <v>32</v>
      </c>
      <c r="H394">
        <v>3</v>
      </c>
      <c r="I394" s="2">
        <v>3653.29</v>
      </c>
      <c r="J394" t="s">
        <v>6030</v>
      </c>
      <c r="K394" t="s">
        <v>6031</v>
      </c>
      <c r="L394" t="s">
        <v>11</v>
      </c>
    </row>
    <row r="395" spans="1:12" x14ac:dyDescent="0.25">
      <c r="A395" s="5" t="s">
        <v>5031</v>
      </c>
      <c r="B395">
        <v>1992</v>
      </c>
      <c r="C395" t="s">
        <v>6</v>
      </c>
      <c r="D395">
        <v>14</v>
      </c>
      <c r="E395" s="18" t="str">
        <f t="shared" si="6"/>
        <v>14-Sep-1992</v>
      </c>
      <c r="F395" s="19">
        <v>45085</v>
      </c>
      <c r="G395">
        <v>30</v>
      </c>
      <c r="H395">
        <v>1</v>
      </c>
      <c r="I395" s="2">
        <v>3659.35</v>
      </c>
      <c r="J395" t="s">
        <v>6031</v>
      </c>
      <c r="K395" t="s">
        <v>6032</v>
      </c>
      <c r="L395" t="s">
        <v>11</v>
      </c>
    </row>
    <row r="396" spans="1:12" x14ac:dyDescent="0.25">
      <c r="A396" s="5" t="s">
        <v>5032</v>
      </c>
      <c r="B396">
        <v>1984</v>
      </c>
      <c r="C396" t="s">
        <v>2</v>
      </c>
      <c r="D396">
        <v>6</v>
      </c>
      <c r="E396" s="18" t="str">
        <f t="shared" si="6"/>
        <v>6-Jul-1984</v>
      </c>
      <c r="F396" s="19">
        <v>45085</v>
      </c>
      <c r="G396">
        <v>38</v>
      </c>
      <c r="H396">
        <v>3</v>
      </c>
      <c r="I396" s="2">
        <v>3678.86</v>
      </c>
      <c r="J396" t="s">
        <v>6030</v>
      </c>
      <c r="K396" t="s">
        <v>6031</v>
      </c>
      <c r="L396" t="s">
        <v>3</v>
      </c>
    </row>
    <row r="397" spans="1:12" x14ac:dyDescent="0.25">
      <c r="A397" s="5" t="s">
        <v>5033</v>
      </c>
      <c r="B397">
        <v>2003</v>
      </c>
      <c r="C397" t="s">
        <v>2</v>
      </c>
      <c r="D397">
        <v>10</v>
      </c>
      <c r="E397" s="18" t="str">
        <f t="shared" si="6"/>
        <v>10-Jul-2003</v>
      </c>
      <c r="F397" s="19">
        <v>45085</v>
      </c>
      <c r="G397">
        <v>19</v>
      </c>
      <c r="H397">
        <v>0</v>
      </c>
      <c r="I397" s="2">
        <v>3688.35</v>
      </c>
      <c r="J397" t="s">
        <v>6030</v>
      </c>
      <c r="K397" t="s">
        <v>6030</v>
      </c>
      <c r="L397" t="s">
        <v>20</v>
      </c>
    </row>
    <row r="398" spans="1:12" x14ac:dyDescent="0.25">
      <c r="A398" s="5" t="s">
        <v>5034</v>
      </c>
      <c r="B398">
        <v>1981</v>
      </c>
      <c r="C398" t="s">
        <v>8</v>
      </c>
      <c r="D398">
        <v>14</v>
      </c>
      <c r="E398" s="18" t="str">
        <f t="shared" si="6"/>
        <v>14-Dec-1981</v>
      </c>
      <c r="F398" s="19">
        <v>45085</v>
      </c>
      <c r="G398">
        <v>41</v>
      </c>
      <c r="H398">
        <v>1</v>
      </c>
      <c r="I398" s="2">
        <v>3688.38</v>
      </c>
      <c r="J398" t="s">
        <v>6030</v>
      </c>
      <c r="K398" t="s">
        <v>6030</v>
      </c>
      <c r="L398" t="s">
        <v>3</v>
      </c>
    </row>
    <row r="399" spans="1:12" x14ac:dyDescent="0.25">
      <c r="A399" s="5" t="s">
        <v>5035</v>
      </c>
      <c r="B399">
        <v>1995</v>
      </c>
      <c r="C399" t="s">
        <v>10</v>
      </c>
      <c r="D399">
        <v>21</v>
      </c>
      <c r="E399" s="18" t="str">
        <f t="shared" si="6"/>
        <v>21-Oct-1995</v>
      </c>
      <c r="F399" s="19">
        <v>45085</v>
      </c>
      <c r="G399">
        <v>27</v>
      </c>
      <c r="H399">
        <v>2</v>
      </c>
      <c r="I399" s="2">
        <v>3693.43</v>
      </c>
      <c r="J399" t="s">
        <v>6030</v>
      </c>
      <c r="K399" t="s">
        <v>6031</v>
      </c>
      <c r="L399" t="s">
        <v>11</v>
      </c>
    </row>
    <row r="400" spans="1:12" x14ac:dyDescent="0.25">
      <c r="A400" s="5" t="s">
        <v>5036</v>
      </c>
      <c r="B400">
        <v>1988</v>
      </c>
      <c r="C400" t="s">
        <v>9</v>
      </c>
      <c r="D400">
        <v>18</v>
      </c>
      <c r="E400" s="18" t="str">
        <f t="shared" si="6"/>
        <v>18-Aug-1988</v>
      </c>
      <c r="F400" s="19">
        <v>45085</v>
      </c>
      <c r="G400">
        <v>34</v>
      </c>
      <c r="H400">
        <v>3</v>
      </c>
      <c r="I400" s="2">
        <v>3699.54</v>
      </c>
      <c r="J400" t="s">
        <v>6030</v>
      </c>
      <c r="K400" t="s">
        <v>6031</v>
      </c>
      <c r="L400" t="s">
        <v>3</v>
      </c>
    </row>
    <row r="401" spans="1:12" x14ac:dyDescent="0.25">
      <c r="A401" s="5" t="s">
        <v>5037</v>
      </c>
      <c r="B401">
        <v>1989</v>
      </c>
      <c r="C401" t="s">
        <v>8</v>
      </c>
      <c r="D401">
        <v>2</v>
      </c>
      <c r="E401" s="18" t="str">
        <f t="shared" si="6"/>
        <v>2-Dec-1989</v>
      </c>
      <c r="F401" s="19">
        <v>45085</v>
      </c>
      <c r="G401">
        <v>33</v>
      </c>
      <c r="H401">
        <v>0</v>
      </c>
      <c r="I401" s="2">
        <v>3704.35</v>
      </c>
      <c r="J401" t="s">
        <v>6030</v>
      </c>
      <c r="K401" t="s">
        <v>6030</v>
      </c>
      <c r="L401" t="s">
        <v>3</v>
      </c>
    </row>
    <row r="402" spans="1:12" x14ac:dyDescent="0.25">
      <c r="A402" s="5" t="s">
        <v>5038</v>
      </c>
      <c r="B402">
        <v>2004</v>
      </c>
      <c r="C402" t="s">
        <v>4</v>
      </c>
      <c r="D402">
        <v>5</v>
      </c>
      <c r="E402" s="18" t="str">
        <f t="shared" si="6"/>
        <v>5-Nov-2004</v>
      </c>
      <c r="F402" s="19">
        <v>45085</v>
      </c>
      <c r="G402">
        <v>18</v>
      </c>
      <c r="H402">
        <v>0</v>
      </c>
      <c r="I402" s="2">
        <v>3722.23</v>
      </c>
      <c r="J402" t="s">
        <v>6030</v>
      </c>
      <c r="K402" t="s">
        <v>6030</v>
      </c>
      <c r="L402" t="s">
        <v>16</v>
      </c>
    </row>
    <row r="403" spans="1:12" x14ac:dyDescent="0.25">
      <c r="A403" s="5" t="s">
        <v>3801</v>
      </c>
      <c r="B403">
        <v>1986</v>
      </c>
      <c r="C403" t="s">
        <v>8</v>
      </c>
      <c r="D403">
        <v>1</v>
      </c>
      <c r="E403" s="18" t="str">
        <f t="shared" si="6"/>
        <v>1-Dec-1986</v>
      </c>
      <c r="F403" s="19">
        <v>45085</v>
      </c>
      <c r="G403">
        <v>36</v>
      </c>
      <c r="H403">
        <v>3</v>
      </c>
      <c r="I403" s="2">
        <v>3731.6</v>
      </c>
      <c r="J403" t="s">
        <v>6030</v>
      </c>
      <c r="K403" t="s">
        <v>6030</v>
      </c>
      <c r="L403" t="s">
        <v>3</v>
      </c>
    </row>
    <row r="404" spans="1:12" x14ac:dyDescent="0.25">
      <c r="A404" s="5" t="s">
        <v>5039</v>
      </c>
      <c r="B404">
        <v>1994</v>
      </c>
      <c r="C404" t="s">
        <v>9</v>
      </c>
      <c r="D404">
        <v>22</v>
      </c>
      <c r="E404" s="18" t="str">
        <f t="shared" si="6"/>
        <v>22-Aug-1994</v>
      </c>
      <c r="F404" s="19">
        <v>45085</v>
      </c>
      <c r="G404">
        <v>28</v>
      </c>
      <c r="H404">
        <v>0</v>
      </c>
      <c r="I404" s="2">
        <v>3732.63</v>
      </c>
      <c r="J404" t="s">
        <v>6030</v>
      </c>
      <c r="K404" t="s">
        <v>6031</v>
      </c>
      <c r="L404" t="s">
        <v>17</v>
      </c>
    </row>
    <row r="405" spans="1:12" x14ac:dyDescent="0.25">
      <c r="A405" s="5" t="s">
        <v>5040</v>
      </c>
      <c r="B405">
        <v>1993</v>
      </c>
      <c r="C405" t="s">
        <v>5</v>
      </c>
      <c r="D405">
        <v>22</v>
      </c>
      <c r="E405" s="18" t="str">
        <f t="shared" si="6"/>
        <v>22-Jun-1993</v>
      </c>
      <c r="F405" s="19">
        <v>45085</v>
      </c>
      <c r="G405">
        <v>29</v>
      </c>
      <c r="H405">
        <v>0</v>
      </c>
      <c r="I405" s="2">
        <v>3736.46</v>
      </c>
      <c r="J405" t="s">
        <v>6030</v>
      </c>
      <c r="K405" t="s">
        <v>6030</v>
      </c>
      <c r="L405" t="s">
        <v>7</v>
      </c>
    </row>
    <row r="406" spans="1:12" x14ac:dyDescent="0.25">
      <c r="A406" s="5" t="s">
        <v>5041</v>
      </c>
      <c r="B406">
        <v>1986</v>
      </c>
      <c r="C406" t="s">
        <v>6</v>
      </c>
      <c r="D406">
        <v>9</v>
      </c>
      <c r="E406" s="18" t="str">
        <f t="shared" si="6"/>
        <v>9-Sep-1986</v>
      </c>
      <c r="F406" s="19">
        <v>45085</v>
      </c>
      <c r="G406">
        <v>36</v>
      </c>
      <c r="H406">
        <v>3</v>
      </c>
      <c r="I406" s="2">
        <v>3748.56</v>
      </c>
      <c r="J406" t="s">
        <v>6030</v>
      </c>
      <c r="K406" t="s">
        <v>6030</v>
      </c>
      <c r="L406" t="s">
        <v>3</v>
      </c>
    </row>
    <row r="407" spans="1:12" x14ac:dyDescent="0.25">
      <c r="A407" s="5" t="s">
        <v>5043</v>
      </c>
      <c r="B407">
        <v>1991</v>
      </c>
      <c r="C407" t="s">
        <v>10</v>
      </c>
      <c r="D407">
        <v>28</v>
      </c>
      <c r="E407" s="18" t="str">
        <f t="shared" si="6"/>
        <v>28-Oct-1991</v>
      </c>
      <c r="F407" s="19">
        <v>45085</v>
      </c>
      <c r="G407">
        <v>31</v>
      </c>
      <c r="H407">
        <v>0</v>
      </c>
      <c r="I407" s="2">
        <v>3756.62</v>
      </c>
      <c r="J407" t="s">
        <v>6030</v>
      </c>
      <c r="K407" t="s">
        <v>6030</v>
      </c>
      <c r="L407" t="s">
        <v>3</v>
      </c>
    </row>
    <row r="408" spans="1:12" x14ac:dyDescent="0.25">
      <c r="A408" s="5" t="s">
        <v>5044</v>
      </c>
      <c r="B408">
        <v>1991</v>
      </c>
      <c r="C408" t="s">
        <v>9</v>
      </c>
      <c r="D408">
        <v>25</v>
      </c>
      <c r="E408" s="18" t="str">
        <f t="shared" si="6"/>
        <v>25-Aug-1991</v>
      </c>
      <c r="F408" s="19">
        <v>45085</v>
      </c>
      <c r="G408">
        <v>31</v>
      </c>
      <c r="H408">
        <v>0</v>
      </c>
      <c r="I408" s="2">
        <v>3757.84</v>
      </c>
      <c r="J408" t="s">
        <v>6030</v>
      </c>
      <c r="K408" t="s">
        <v>6032</v>
      </c>
      <c r="L408" t="s">
        <v>3</v>
      </c>
    </row>
    <row r="409" spans="1:12" x14ac:dyDescent="0.25">
      <c r="A409" s="5" t="s">
        <v>5045</v>
      </c>
      <c r="B409">
        <v>1991</v>
      </c>
      <c r="C409" t="s">
        <v>10</v>
      </c>
      <c r="D409">
        <v>24</v>
      </c>
      <c r="E409" s="18" t="str">
        <f t="shared" si="6"/>
        <v>24-Oct-1991</v>
      </c>
      <c r="F409" s="19">
        <v>45085</v>
      </c>
      <c r="G409">
        <v>31</v>
      </c>
      <c r="H409">
        <v>0</v>
      </c>
      <c r="I409" s="2">
        <v>3761.29</v>
      </c>
      <c r="J409" t="s">
        <v>6030</v>
      </c>
      <c r="K409" t="s">
        <v>6031</v>
      </c>
      <c r="L409" t="s">
        <v>11</v>
      </c>
    </row>
    <row r="410" spans="1:12" x14ac:dyDescent="0.25">
      <c r="A410" s="5" t="s">
        <v>5046</v>
      </c>
      <c r="B410">
        <v>1994</v>
      </c>
      <c r="C410" t="s">
        <v>4</v>
      </c>
      <c r="D410">
        <v>21</v>
      </c>
      <c r="E410" s="18" t="str">
        <f t="shared" si="6"/>
        <v>21-Nov-1994</v>
      </c>
      <c r="F410" s="19">
        <v>45085</v>
      </c>
      <c r="G410">
        <v>28</v>
      </c>
      <c r="H410">
        <v>1</v>
      </c>
      <c r="I410" s="2">
        <v>3766.88</v>
      </c>
      <c r="J410" t="s">
        <v>6030</v>
      </c>
      <c r="K410" t="s">
        <v>6032</v>
      </c>
      <c r="L410" t="s">
        <v>3</v>
      </c>
    </row>
    <row r="411" spans="1:12" x14ac:dyDescent="0.25">
      <c r="A411" s="5" t="s">
        <v>5047</v>
      </c>
      <c r="B411">
        <v>1987</v>
      </c>
      <c r="C411" t="s">
        <v>10</v>
      </c>
      <c r="D411">
        <v>24</v>
      </c>
      <c r="E411" s="18" t="str">
        <f t="shared" si="6"/>
        <v>24-Oct-1987</v>
      </c>
      <c r="F411" s="19">
        <v>45085</v>
      </c>
      <c r="G411">
        <v>35</v>
      </c>
      <c r="H411">
        <v>3</v>
      </c>
      <c r="I411" s="2">
        <v>3773.23</v>
      </c>
      <c r="J411" t="s">
        <v>6030</v>
      </c>
      <c r="K411" t="s">
        <v>6031</v>
      </c>
      <c r="L411" t="s">
        <v>3</v>
      </c>
    </row>
    <row r="412" spans="1:12" x14ac:dyDescent="0.25">
      <c r="A412" s="5" t="s">
        <v>5048</v>
      </c>
      <c r="B412">
        <v>1981</v>
      </c>
      <c r="C412" t="s">
        <v>8</v>
      </c>
      <c r="D412">
        <v>13</v>
      </c>
      <c r="E412" s="18" t="str">
        <f t="shared" si="6"/>
        <v>13-Dec-1981</v>
      </c>
      <c r="F412" s="19">
        <v>45085</v>
      </c>
      <c r="G412">
        <v>41</v>
      </c>
      <c r="H412">
        <v>1</v>
      </c>
      <c r="I412" s="2">
        <v>3785.77</v>
      </c>
      <c r="J412" t="s">
        <v>6030</v>
      </c>
      <c r="K412" t="s">
        <v>6032</v>
      </c>
      <c r="L412" t="s">
        <v>3</v>
      </c>
    </row>
    <row r="413" spans="1:12" x14ac:dyDescent="0.25">
      <c r="A413" s="5" t="s">
        <v>5049</v>
      </c>
      <c r="B413">
        <v>1988</v>
      </c>
      <c r="C413" t="s">
        <v>9</v>
      </c>
      <c r="D413">
        <v>28</v>
      </c>
      <c r="E413" s="18" t="str">
        <f t="shared" si="6"/>
        <v>28-Aug-1988</v>
      </c>
      <c r="F413" s="19">
        <v>45085</v>
      </c>
      <c r="G413">
        <v>34</v>
      </c>
      <c r="H413">
        <v>3</v>
      </c>
      <c r="I413" s="2">
        <v>3793.55</v>
      </c>
      <c r="J413" t="s">
        <v>6030</v>
      </c>
      <c r="K413" t="s">
        <v>6031</v>
      </c>
      <c r="L413" t="s">
        <v>3</v>
      </c>
    </row>
    <row r="414" spans="1:12" x14ac:dyDescent="0.25">
      <c r="A414" s="5" t="s">
        <v>3802</v>
      </c>
      <c r="B414">
        <v>1999</v>
      </c>
      <c r="C414" t="s">
        <v>5</v>
      </c>
      <c r="D414">
        <v>24</v>
      </c>
      <c r="E414" s="18" t="str">
        <f t="shared" si="6"/>
        <v>24-Jun-1999</v>
      </c>
      <c r="F414" s="19">
        <v>45085</v>
      </c>
      <c r="G414">
        <v>23</v>
      </c>
      <c r="H414">
        <v>0</v>
      </c>
      <c r="I414" s="2">
        <v>3796.36</v>
      </c>
      <c r="J414" t="s">
        <v>6030</v>
      </c>
      <c r="K414" t="s">
        <v>6031</v>
      </c>
      <c r="L414" t="s">
        <v>7</v>
      </c>
    </row>
    <row r="415" spans="1:12" x14ac:dyDescent="0.25">
      <c r="A415" s="5" t="s">
        <v>5050</v>
      </c>
      <c r="B415">
        <v>1981</v>
      </c>
      <c r="C415" t="s">
        <v>6</v>
      </c>
      <c r="D415">
        <v>29</v>
      </c>
      <c r="E415" s="18" t="str">
        <f t="shared" si="6"/>
        <v>29-Sep-1981</v>
      </c>
      <c r="F415" s="19">
        <v>45085</v>
      </c>
      <c r="G415">
        <v>41</v>
      </c>
      <c r="H415">
        <v>1</v>
      </c>
      <c r="I415" s="2">
        <v>3797.2</v>
      </c>
      <c r="J415" t="s">
        <v>6030</v>
      </c>
      <c r="K415" t="s">
        <v>6031</v>
      </c>
      <c r="L415" t="s">
        <v>7</v>
      </c>
    </row>
    <row r="416" spans="1:12" x14ac:dyDescent="0.25">
      <c r="A416" s="5" t="s">
        <v>5051</v>
      </c>
      <c r="B416">
        <v>1994</v>
      </c>
      <c r="C416" t="s">
        <v>9</v>
      </c>
      <c r="D416">
        <v>12</v>
      </c>
      <c r="E416" s="18" t="str">
        <f t="shared" si="6"/>
        <v>12-Aug-1994</v>
      </c>
      <c r="F416" s="19">
        <v>45085</v>
      </c>
      <c r="G416">
        <v>28</v>
      </c>
      <c r="H416">
        <v>2</v>
      </c>
      <c r="I416" s="2">
        <v>3847.67</v>
      </c>
      <c r="J416" t="s">
        <v>6031</v>
      </c>
      <c r="K416" t="s">
        <v>6030</v>
      </c>
      <c r="L416" t="s">
        <v>11</v>
      </c>
    </row>
    <row r="417" spans="1:12" x14ac:dyDescent="0.25">
      <c r="A417" s="5" t="s">
        <v>5052</v>
      </c>
      <c r="B417">
        <v>1991</v>
      </c>
      <c r="C417" t="s">
        <v>9</v>
      </c>
      <c r="D417">
        <v>19</v>
      </c>
      <c r="E417" s="18" t="str">
        <f t="shared" si="6"/>
        <v>19-Aug-1991</v>
      </c>
      <c r="F417" s="19">
        <v>45085</v>
      </c>
      <c r="G417">
        <v>31</v>
      </c>
      <c r="H417">
        <v>0</v>
      </c>
      <c r="I417" s="2">
        <v>3857.76</v>
      </c>
      <c r="J417" t="s">
        <v>6031</v>
      </c>
      <c r="K417" t="s">
        <v>6032</v>
      </c>
      <c r="L417" t="s">
        <v>14</v>
      </c>
    </row>
    <row r="418" spans="1:12" x14ac:dyDescent="0.25">
      <c r="A418" s="5" t="s">
        <v>5053</v>
      </c>
      <c r="B418">
        <v>2001</v>
      </c>
      <c r="C418" t="s">
        <v>5</v>
      </c>
      <c r="D418">
        <v>6</v>
      </c>
      <c r="E418" s="18" t="str">
        <f t="shared" si="6"/>
        <v>6-Jun-2001</v>
      </c>
      <c r="F418" s="19">
        <v>45085</v>
      </c>
      <c r="G418">
        <v>22</v>
      </c>
      <c r="H418">
        <v>0</v>
      </c>
      <c r="I418" s="2">
        <v>3858.51</v>
      </c>
      <c r="J418" t="s">
        <v>6030</v>
      </c>
      <c r="K418" t="s">
        <v>6031</v>
      </c>
      <c r="L418" t="s">
        <v>16</v>
      </c>
    </row>
    <row r="419" spans="1:12" x14ac:dyDescent="0.25">
      <c r="A419" s="5" t="s">
        <v>5054</v>
      </c>
      <c r="B419">
        <v>2001</v>
      </c>
      <c r="C419" t="s">
        <v>10</v>
      </c>
      <c r="D419">
        <v>18</v>
      </c>
      <c r="E419" s="18" t="str">
        <f t="shared" si="6"/>
        <v>18-Oct-2001</v>
      </c>
      <c r="F419" s="19">
        <v>45085</v>
      </c>
      <c r="G419">
        <v>21</v>
      </c>
      <c r="H419">
        <v>3</v>
      </c>
      <c r="I419" s="2">
        <v>3861.21</v>
      </c>
      <c r="J419" t="s">
        <v>6030</v>
      </c>
      <c r="K419" t="s">
        <v>6030</v>
      </c>
      <c r="L419" t="s">
        <v>14</v>
      </c>
    </row>
    <row r="420" spans="1:12" x14ac:dyDescent="0.25">
      <c r="A420" s="5" t="s">
        <v>5055</v>
      </c>
      <c r="B420">
        <v>1990</v>
      </c>
      <c r="C420" t="s">
        <v>5</v>
      </c>
      <c r="D420">
        <v>24</v>
      </c>
      <c r="E420" s="18" t="str">
        <f t="shared" si="6"/>
        <v>24-Jun-1990</v>
      </c>
      <c r="F420" s="19">
        <v>45085</v>
      </c>
      <c r="G420">
        <v>32</v>
      </c>
      <c r="H420">
        <v>0</v>
      </c>
      <c r="I420" s="2">
        <v>3866.86</v>
      </c>
      <c r="J420" t="s">
        <v>6032</v>
      </c>
      <c r="K420" t="s">
        <v>6032</v>
      </c>
      <c r="L420" t="s">
        <v>7</v>
      </c>
    </row>
    <row r="421" spans="1:12" x14ac:dyDescent="0.25">
      <c r="A421" s="5" t="s">
        <v>5056</v>
      </c>
      <c r="B421">
        <v>1991</v>
      </c>
      <c r="C421" t="s">
        <v>2</v>
      </c>
      <c r="D421">
        <v>25</v>
      </c>
      <c r="E421" s="18" t="str">
        <f t="shared" si="6"/>
        <v>25-Jul-1991</v>
      </c>
      <c r="F421" s="19">
        <v>45085</v>
      </c>
      <c r="G421">
        <v>31</v>
      </c>
      <c r="H421">
        <v>1</v>
      </c>
      <c r="I421" s="2">
        <v>3875.73</v>
      </c>
      <c r="J421" t="s">
        <v>6030</v>
      </c>
      <c r="K421" t="s">
        <v>6031</v>
      </c>
      <c r="L421" t="s">
        <v>3</v>
      </c>
    </row>
    <row r="422" spans="1:12" x14ac:dyDescent="0.25">
      <c r="A422" s="5" t="s">
        <v>5057</v>
      </c>
      <c r="B422">
        <v>1996</v>
      </c>
      <c r="C422" t="s">
        <v>10</v>
      </c>
      <c r="D422">
        <v>23</v>
      </c>
      <c r="E422" s="18" t="str">
        <f t="shared" si="6"/>
        <v>23-Oct-1996</v>
      </c>
      <c r="F422" s="19">
        <v>45085</v>
      </c>
      <c r="G422">
        <v>26</v>
      </c>
      <c r="H422">
        <v>2</v>
      </c>
      <c r="I422" s="2">
        <v>3877.3</v>
      </c>
      <c r="J422" t="s">
        <v>6032</v>
      </c>
      <c r="K422" t="s">
        <v>6031</v>
      </c>
      <c r="L422" t="s">
        <v>7</v>
      </c>
    </row>
    <row r="423" spans="1:12" x14ac:dyDescent="0.25">
      <c r="A423" s="5" t="s">
        <v>5058</v>
      </c>
      <c r="B423">
        <v>2004</v>
      </c>
      <c r="C423" t="s">
        <v>2</v>
      </c>
      <c r="D423">
        <v>13</v>
      </c>
      <c r="E423" s="18" t="str">
        <f t="shared" si="6"/>
        <v>13-Jul-2004</v>
      </c>
      <c r="F423" s="19">
        <v>45085</v>
      </c>
      <c r="G423">
        <v>18</v>
      </c>
      <c r="H423">
        <v>0</v>
      </c>
      <c r="I423" s="2">
        <v>3889.2</v>
      </c>
      <c r="J423" t="s">
        <v>6030</v>
      </c>
      <c r="K423" t="s">
        <v>6030</v>
      </c>
      <c r="L423" t="s">
        <v>7</v>
      </c>
    </row>
    <row r="424" spans="1:12" x14ac:dyDescent="0.25">
      <c r="A424" s="5" t="s">
        <v>5059</v>
      </c>
      <c r="B424">
        <v>1993</v>
      </c>
      <c r="C424" t="s">
        <v>6</v>
      </c>
      <c r="D424">
        <v>14</v>
      </c>
      <c r="E424" s="18" t="str">
        <f t="shared" si="6"/>
        <v>14-Sep-1993</v>
      </c>
      <c r="F424" s="19">
        <v>45085</v>
      </c>
      <c r="G424">
        <v>29</v>
      </c>
      <c r="H424">
        <v>0</v>
      </c>
      <c r="I424" s="2">
        <v>3898.35</v>
      </c>
      <c r="J424" t="s">
        <v>6030</v>
      </c>
      <c r="K424" t="s">
        <v>6030</v>
      </c>
      <c r="L424" t="s">
        <v>7</v>
      </c>
    </row>
    <row r="425" spans="1:12" x14ac:dyDescent="0.25">
      <c r="A425" s="5" t="s">
        <v>3803</v>
      </c>
      <c r="B425">
        <v>1981</v>
      </c>
      <c r="C425" t="s">
        <v>9</v>
      </c>
      <c r="D425">
        <v>27</v>
      </c>
      <c r="E425" s="18" t="str">
        <f t="shared" si="6"/>
        <v>27-Aug-1981</v>
      </c>
      <c r="F425" s="19">
        <v>45085</v>
      </c>
      <c r="G425">
        <v>41</v>
      </c>
      <c r="H425">
        <v>1</v>
      </c>
      <c r="I425" s="2">
        <v>3902.07</v>
      </c>
      <c r="J425" t="s">
        <v>6030</v>
      </c>
      <c r="K425" t="s">
        <v>6030</v>
      </c>
      <c r="L425" t="s">
        <v>3</v>
      </c>
    </row>
    <row r="426" spans="1:12" x14ac:dyDescent="0.25">
      <c r="A426" s="5" t="s">
        <v>5060</v>
      </c>
      <c r="B426">
        <v>1997</v>
      </c>
      <c r="C426" t="s">
        <v>4</v>
      </c>
      <c r="D426">
        <v>24</v>
      </c>
      <c r="E426" s="18" t="str">
        <f t="shared" si="6"/>
        <v>24-Nov-1997</v>
      </c>
      <c r="F426" s="19">
        <v>45085</v>
      </c>
      <c r="G426">
        <v>25</v>
      </c>
      <c r="H426">
        <v>3</v>
      </c>
      <c r="I426" s="2">
        <v>3906.13</v>
      </c>
      <c r="J426" t="s">
        <v>6031</v>
      </c>
      <c r="K426" t="s">
        <v>6031</v>
      </c>
      <c r="L426" t="s">
        <v>11</v>
      </c>
    </row>
    <row r="427" spans="1:12" x14ac:dyDescent="0.25">
      <c r="A427" s="5" t="s">
        <v>5061</v>
      </c>
      <c r="B427">
        <v>1985</v>
      </c>
      <c r="C427" t="s">
        <v>2</v>
      </c>
      <c r="D427">
        <v>5</v>
      </c>
      <c r="E427" s="18" t="str">
        <f t="shared" si="6"/>
        <v>5-Jul-1985</v>
      </c>
      <c r="F427" s="19">
        <v>45085</v>
      </c>
      <c r="G427">
        <v>37</v>
      </c>
      <c r="H427">
        <v>3</v>
      </c>
      <c r="I427" s="2">
        <v>3910.44</v>
      </c>
      <c r="J427" t="s">
        <v>6030</v>
      </c>
      <c r="K427" t="s">
        <v>6030</v>
      </c>
      <c r="L427" t="s">
        <v>3</v>
      </c>
    </row>
    <row r="428" spans="1:12" x14ac:dyDescent="0.25">
      <c r="A428" s="5" t="s">
        <v>5062</v>
      </c>
      <c r="B428">
        <v>2000</v>
      </c>
      <c r="C428" t="s">
        <v>2</v>
      </c>
      <c r="D428">
        <v>10</v>
      </c>
      <c r="E428" s="18" t="str">
        <f t="shared" si="6"/>
        <v>10-Jul-2000</v>
      </c>
      <c r="F428" s="19">
        <v>45085</v>
      </c>
      <c r="G428">
        <v>22</v>
      </c>
      <c r="H428">
        <v>2</v>
      </c>
      <c r="I428" s="2">
        <v>3925.76</v>
      </c>
      <c r="J428" t="s">
        <v>6030</v>
      </c>
      <c r="K428" t="s">
        <v>6030</v>
      </c>
      <c r="L428" t="s">
        <v>17</v>
      </c>
    </row>
    <row r="429" spans="1:12" x14ac:dyDescent="0.25">
      <c r="A429" s="5" t="s">
        <v>5063</v>
      </c>
      <c r="B429">
        <v>2002</v>
      </c>
      <c r="C429" t="s">
        <v>5</v>
      </c>
      <c r="D429">
        <v>15</v>
      </c>
      <c r="E429" s="18" t="str">
        <f t="shared" si="6"/>
        <v>15-Jun-2002</v>
      </c>
      <c r="F429" s="19">
        <v>45085</v>
      </c>
      <c r="G429">
        <v>20</v>
      </c>
      <c r="H429">
        <v>0</v>
      </c>
      <c r="I429" s="2">
        <v>3931.51</v>
      </c>
      <c r="J429" t="s">
        <v>6030</v>
      </c>
      <c r="K429" t="s">
        <v>6031</v>
      </c>
      <c r="L429" t="s">
        <v>11</v>
      </c>
    </row>
    <row r="430" spans="1:12" x14ac:dyDescent="0.25">
      <c r="A430" s="5" t="s">
        <v>5064</v>
      </c>
      <c r="B430">
        <v>1988</v>
      </c>
      <c r="C430" t="s">
        <v>10</v>
      </c>
      <c r="D430">
        <v>24</v>
      </c>
      <c r="E430" s="18" t="str">
        <f t="shared" si="6"/>
        <v>24-Oct-1988</v>
      </c>
      <c r="F430" s="19">
        <v>45085</v>
      </c>
      <c r="G430">
        <v>34</v>
      </c>
      <c r="H430">
        <v>0</v>
      </c>
      <c r="I430" s="2">
        <v>3935.18</v>
      </c>
      <c r="J430" t="s">
        <v>6031</v>
      </c>
      <c r="K430" t="s">
        <v>6032</v>
      </c>
      <c r="L430" t="s">
        <v>3</v>
      </c>
    </row>
    <row r="431" spans="1:12" x14ac:dyDescent="0.25">
      <c r="A431" s="5" t="s">
        <v>5065</v>
      </c>
      <c r="B431">
        <v>1993</v>
      </c>
      <c r="C431" t="s">
        <v>6</v>
      </c>
      <c r="D431">
        <v>29</v>
      </c>
      <c r="E431" s="18" t="str">
        <f t="shared" si="6"/>
        <v>29-Sep-1993</v>
      </c>
      <c r="F431" s="19">
        <v>45085</v>
      </c>
      <c r="G431">
        <v>29</v>
      </c>
      <c r="H431">
        <v>0</v>
      </c>
      <c r="I431" s="2">
        <v>3943.6</v>
      </c>
      <c r="J431" t="s">
        <v>6030</v>
      </c>
      <c r="K431" t="s">
        <v>6031</v>
      </c>
      <c r="L431" t="s">
        <v>17</v>
      </c>
    </row>
    <row r="432" spans="1:12" x14ac:dyDescent="0.25">
      <c r="A432" s="5" t="s">
        <v>5066</v>
      </c>
      <c r="B432">
        <v>1993</v>
      </c>
      <c r="C432" t="s">
        <v>4</v>
      </c>
      <c r="D432">
        <v>11</v>
      </c>
      <c r="E432" s="18" t="str">
        <f t="shared" si="6"/>
        <v>11-Nov-1993</v>
      </c>
      <c r="F432" s="19">
        <v>45085</v>
      </c>
      <c r="G432">
        <v>29</v>
      </c>
      <c r="H432">
        <v>1</v>
      </c>
      <c r="I432" s="2">
        <v>3947.41</v>
      </c>
      <c r="J432" t="s">
        <v>6030</v>
      </c>
      <c r="K432" t="s">
        <v>6030</v>
      </c>
      <c r="L432" t="s">
        <v>3</v>
      </c>
    </row>
    <row r="433" spans="1:12" x14ac:dyDescent="0.25">
      <c r="A433" s="5" t="s">
        <v>5068</v>
      </c>
      <c r="B433">
        <v>1999</v>
      </c>
      <c r="C433" t="s">
        <v>2</v>
      </c>
      <c r="D433">
        <v>10</v>
      </c>
      <c r="E433" s="18" t="str">
        <f t="shared" si="6"/>
        <v>10-Jul-1999</v>
      </c>
      <c r="F433" s="19">
        <v>45085</v>
      </c>
      <c r="G433">
        <v>23</v>
      </c>
      <c r="H433">
        <v>0</v>
      </c>
      <c r="I433" s="2">
        <v>3955.98</v>
      </c>
      <c r="J433" t="s">
        <v>6030</v>
      </c>
      <c r="K433" t="s">
        <v>6031</v>
      </c>
      <c r="L433" t="s">
        <v>20</v>
      </c>
    </row>
    <row r="434" spans="1:12" x14ac:dyDescent="0.25">
      <c r="A434" s="5" t="s">
        <v>5069</v>
      </c>
      <c r="B434">
        <v>1995</v>
      </c>
      <c r="C434" t="s">
        <v>2</v>
      </c>
      <c r="D434">
        <v>11</v>
      </c>
      <c r="E434" s="18" t="str">
        <f t="shared" si="6"/>
        <v>11-Jul-1995</v>
      </c>
      <c r="F434" s="19">
        <v>45085</v>
      </c>
      <c r="G434">
        <v>27</v>
      </c>
      <c r="H434">
        <v>1</v>
      </c>
      <c r="I434" s="2">
        <v>3956.07</v>
      </c>
      <c r="J434" t="s">
        <v>6030</v>
      </c>
      <c r="K434" t="s">
        <v>6030</v>
      </c>
      <c r="L434" t="s">
        <v>7</v>
      </c>
    </row>
    <row r="435" spans="1:12" x14ac:dyDescent="0.25">
      <c r="A435" s="5" t="s">
        <v>5070</v>
      </c>
      <c r="B435">
        <v>1990</v>
      </c>
      <c r="C435" t="s">
        <v>2</v>
      </c>
      <c r="D435">
        <v>29</v>
      </c>
      <c r="E435" s="18" t="str">
        <f t="shared" si="6"/>
        <v>29-Jul-1990</v>
      </c>
      <c r="F435" s="19">
        <v>45085</v>
      </c>
      <c r="G435">
        <v>32</v>
      </c>
      <c r="H435">
        <v>0</v>
      </c>
      <c r="I435" s="2">
        <v>3972.92</v>
      </c>
      <c r="J435" t="s">
        <v>6030</v>
      </c>
      <c r="K435" t="s">
        <v>6031</v>
      </c>
      <c r="L435" t="s">
        <v>3</v>
      </c>
    </row>
    <row r="436" spans="1:12" x14ac:dyDescent="0.25">
      <c r="A436" s="5" t="s">
        <v>3804</v>
      </c>
      <c r="B436">
        <v>1996</v>
      </c>
      <c r="C436" t="s">
        <v>9</v>
      </c>
      <c r="D436">
        <v>17</v>
      </c>
      <c r="E436" s="18" t="str">
        <f t="shared" si="6"/>
        <v>17-Aug-1996</v>
      </c>
      <c r="F436" s="19">
        <v>45085</v>
      </c>
      <c r="G436">
        <v>26</v>
      </c>
      <c r="H436">
        <v>2</v>
      </c>
      <c r="I436" s="2">
        <v>3981.98</v>
      </c>
      <c r="J436" t="s">
        <v>6030</v>
      </c>
      <c r="K436" t="s">
        <v>6030</v>
      </c>
      <c r="L436" t="s">
        <v>3</v>
      </c>
    </row>
    <row r="437" spans="1:12" x14ac:dyDescent="0.25">
      <c r="A437" s="5" t="s">
        <v>5071</v>
      </c>
      <c r="B437">
        <v>1996</v>
      </c>
      <c r="C437" t="s">
        <v>6</v>
      </c>
      <c r="D437">
        <v>8</v>
      </c>
      <c r="E437" s="18" t="str">
        <f t="shared" si="6"/>
        <v>8-Sep-1996</v>
      </c>
      <c r="F437" s="19">
        <v>45085</v>
      </c>
      <c r="G437">
        <v>26</v>
      </c>
      <c r="H437">
        <v>2</v>
      </c>
      <c r="I437" s="2">
        <v>3987.93</v>
      </c>
      <c r="J437" t="s">
        <v>6030</v>
      </c>
      <c r="K437" t="s">
        <v>6030</v>
      </c>
      <c r="L437" t="s">
        <v>11</v>
      </c>
    </row>
    <row r="438" spans="1:12" x14ac:dyDescent="0.25">
      <c r="A438" s="5" t="s">
        <v>5072</v>
      </c>
      <c r="B438">
        <v>1990</v>
      </c>
      <c r="C438" t="s">
        <v>4</v>
      </c>
      <c r="D438">
        <v>22</v>
      </c>
      <c r="E438" s="18" t="str">
        <f t="shared" si="6"/>
        <v>22-Nov-1990</v>
      </c>
      <c r="F438" s="19">
        <v>45085</v>
      </c>
      <c r="G438">
        <v>32</v>
      </c>
      <c r="H438">
        <v>0</v>
      </c>
      <c r="I438" s="2">
        <v>3989.84</v>
      </c>
      <c r="J438" t="s">
        <v>6030</v>
      </c>
      <c r="K438" t="s">
        <v>6030</v>
      </c>
      <c r="L438" t="s">
        <v>11</v>
      </c>
    </row>
    <row r="439" spans="1:12" x14ac:dyDescent="0.25">
      <c r="A439" s="5" t="s">
        <v>5073</v>
      </c>
      <c r="B439">
        <v>1990</v>
      </c>
      <c r="C439" t="s">
        <v>4</v>
      </c>
      <c r="D439">
        <v>1</v>
      </c>
      <c r="E439" s="18" t="str">
        <f t="shared" si="6"/>
        <v>1-Nov-1990</v>
      </c>
      <c r="F439" s="19">
        <v>45085</v>
      </c>
      <c r="G439">
        <v>32</v>
      </c>
      <c r="H439">
        <v>0</v>
      </c>
      <c r="I439" s="2">
        <v>3994.18</v>
      </c>
      <c r="J439" t="s">
        <v>6030</v>
      </c>
      <c r="K439" t="s">
        <v>6030</v>
      </c>
      <c r="L439" t="s">
        <v>3</v>
      </c>
    </row>
    <row r="440" spans="1:12" x14ac:dyDescent="0.25">
      <c r="A440" s="5" t="s">
        <v>5074</v>
      </c>
      <c r="B440">
        <v>1989</v>
      </c>
      <c r="C440" t="s">
        <v>2</v>
      </c>
      <c r="D440">
        <v>10</v>
      </c>
      <c r="E440" s="18" t="str">
        <f t="shared" si="6"/>
        <v>10-Jul-1989</v>
      </c>
      <c r="F440" s="19">
        <v>45085</v>
      </c>
      <c r="G440">
        <v>33</v>
      </c>
      <c r="H440">
        <v>3</v>
      </c>
      <c r="I440" s="2">
        <v>4002.36</v>
      </c>
      <c r="J440" t="s">
        <v>6030</v>
      </c>
      <c r="K440" t="s">
        <v>6032</v>
      </c>
      <c r="L440" t="s">
        <v>3</v>
      </c>
    </row>
    <row r="441" spans="1:12" x14ac:dyDescent="0.25">
      <c r="A441" s="5" t="s">
        <v>5075</v>
      </c>
      <c r="B441">
        <v>2000</v>
      </c>
      <c r="C441" t="s">
        <v>6</v>
      </c>
      <c r="D441">
        <v>13</v>
      </c>
      <c r="E441" s="18" t="str">
        <f t="shared" si="6"/>
        <v>13-Sep-2000</v>
      </c>
      <c r="F441" s="19">
        <v>45085</v>
      </c>
      <c r="G441">
        <v>22</v>
      </c>
      <c r="H441">
        <v>3</v>
      </c>
      <c r="I441" s="2">
        <v>4005.42</v>
      </c>
      <c r="J441" t="s">
        <v>6030</v>
      </c>
      <c r="K441" t="s">
        <v>6032</v>
      </c>
      <c r="L441" t="s">
        <v>12</v>
      </c>
    </row>
    <row r="442" spans="1:12" x14ac:dyDescent="0.25">
      <c r="A442" s="5" t="s">
        <v>5076</v>
      </c>
      <c r="B442">
        <v>1992</v>
      </c>
      <c r="C442" t="s">
        <v>10</v>
      </c>
      <c r="D442">
        <v>11</v>
      </c>
      <c r="E442" s="18" t="str">
        <f t="shared" si="6"/>
        <v>11-Oct-1992</v>
      </c>
      <c r="F442" s="19">
        <v>45085</v>
      </c>
      <c r="G442">
        <v>30</v>
      </c>
      <c r="H442">
        <v>1</v>
      </c>
      <c r="I442" s="2">
        <v>4032.24</v>
      </c>
      <c r="J442" t="s">
        <v>6031</v>
      </c>
      <c r="K442" t="s">
        <v>6031</v>
      </c>
      <c r="L442" t="s">
        <v>7</v>
      </c>
    </row>
    <row r="443" spans="1:12" x14ac:dyDescent="0.25">
      <c r="A443" s="5" t="s">
        <v>5077</v>
      </c>
      <c r="B443">
        <v>1984</v>
      </c>
      <c r="C443" t="s">
        <v>2</v>
      </c>
      <c r="D443">
        <v>7</v>
      </c>
      <c r="E443" s="18" t="str">
        <f t="shared" si="6"/>
        <v>7-Jul-1984</v>
      </c>
      <c r="F443" s="19">
        <v>45085</v>
      </c>
      <c r="G443">
        <v>38</v>
      </c>
      <c r="H443">
        <v>3</v>
      </c>
      <c r="I443" s="2">
        <v>4038.41</v>
      </c>
      <c r="J443" t="s">
        <v>6030</v>
      </c>
      <c r="K443" t="s">
        <v>6032</v>
      </c>
      <c r="L443" t="s">
        <v>3</v>
      </c>
    </row>
    <row r="444" spans="1:12" x14ac:dyDescent="0.25">
      <c r="A444" s="5" t="s">
        <v>5078</v>
      </c>
      <c r="B444">
        <v>1983</v>
      </c>
      <c r="C444" t="s">
        <v>4</v>
      </c>
      <c r="D444">
        <v>10</v>
      </c>
      <c r="E444" s="18" t="str">
        <f t="shared" si="6"/>
        <v>10-Nov-1983</v>
      </c>
      <c r="F444" s="19">
        <v>45085</v>
      </c>
      <c r="G444">
        <v>39</v>
      </c>
      <c r="H444">
        <v>3</v>
      </c>
      <c r="I444" s="2">
        <v>4039.9</v>
      </c>
      <c r="J444" t="s">
        <v>6030</v>
      </c>
      <c r="K444" t="s">
        <v>6032</v>
      </c>
      <c r="L444" t="s">
        <v>3</v>
      </c>
    </row>
    <row r="445" spans="1:12" x14ac:dyDescent="0.25">
      <c r="A445" s="5" t="s">
        <v>5079</v>
      </c>
      <c r="B445">
        <v>1993</v>
      </c>
      <c r="C445" t="s">
        <v>8</v>
      </c>
      <c r="D445">
        <v>26</v>
      </c>
      <c r="E445" s="18" t="str">
        <f t="shared" si="6"/>
        <v>26-Dec-1993</v>
      </c>
      <c r="F445" s="19">
        <v>45085</v>
      </c>
      <c r="G445">
        <v>29</v>
      </c>
      <c r="H445">
        <v>1</v>
      </c>
      <c r="I445" s="2">
        <v>4040.56</v>
      </c>
      <c r="J445" t="s">
        <v>6031</v>
      </c>
      <c r="K445" t="s">
        <v>6031</v>
      </c>
      <c r="L445" t="s">
        <v>12</v>
      </c>
    </row>
    <row r="446" spans="1:12" x14ac:dyDescent="0.25">
      <c r="A446" s="5" t="s">
        <v>5080</v>
      </c>
      <c r="B446">
        <v>1988</v>
      </c>
      <c r="C446" t="s">
        <v>4</v>
      </c>
      <c r="D446">
        <v>30</v>
      </c>
      <c r="E446" s="18" t="str">
        <f t="shared" si="6"/>
        <v>30-Nov-1988</v>
      </c>
      <c r="F446" s="19">
        <v>45085</v>
      </c>
      <c r="G446">
        <v>34</v>
      </c>
      <c r="H446">
        <v>3</v>
      </c>
      <c r="I446" s="2">
        <v>4047.94</v>
      </c>
      <c r="J446" t="s">
        <v>6030</v>
      </c>
      <c r="K446" t="s">
        <v>6032</v>
      </c>
      <c r="L446" t="s">
        <v>3</v>
      </c>
    </row>
    <row r="447" spans="1:12" x14ac:dyDescent="0.25">
      <c r="A447" s="5" t="s">
        <v>3677</v>
      </c>
      <c r="B447">
        <v>1993</v>
      </c>
      <c r="C447" t="s">
        <v>9</v>
      </c>
      <c r="D447">
        <v>13</v>
      </c>
      <c r="E447" s="18" t="str">
        <f t="shared" si="6"/>
        <v>13-Aug-1993</v>
      </c>
      <c r="F447" s="19">
        <v>45085</v>
      </c>
      <c r="G447">
        <v>29</v>
      </c>
      <c r="H447">
        <v>2</v>
      </c>
      <c r="I447" s="2">
        <v>4058.12</v>
      </c>
      <c r="J447" t="s">
        <v>6030</v>
      </c>
      <c r="K447" t="s">
        <v>6032</v>
      </c>
      <c r="L447" t="s">
        <v>3</v>
      </c>
    </row>
    <row r="448" spans="1:12" x14ac:dyDescent="0.25">
      <c r="A448" s="5" t="s">
        <v>3805</v>
      </c>
      <c r="B448">
        <v>1995</v>
      </c>
      <c r="C448" t="s">
        <v>6</v>
      </c>
      <c r="D448">
        <v>14</v>
      </c>
      <c r="E448" s="18" t="str">
        <f t="shared" si="6"/>
        <v>14-Sep-1995</v>
      </c>
      <c r="F448" s="19">
        <v>45085</v>
      </c>
      <c r="G448">
        <v>27</v>
      </c>
      <c r="H448">
        <v>2</v>
      </c>
      <c r="I448" s="2">
        <v>4058.71</v>
      </c>
      <c r="J448" t="s">
        <v>6031</v>
      </c>
      <c r="K448" t="s">
        <v>6031</v>
      </c>
      <c r="L448" t="s">
        <v>7</v>
      </c>
    </row>
    <row r="449" spans="1:12" x14ac:dyDescent="0.25">
      <c r="A449" s="5" t="s">
        <v>5081</v>
      </c>
      <c r="B449">
        <v>1983</v>
      </c>
      <c r="C449" t="s">
        <v>6</v>
      </c>
      <c r="D449">
        <v>16</v>
      </c>
      <c r="E449" s="18" t="str">
        <f t="shared" si="6"/>
        <v>16-Sep-1983</v>
      </c>
      <c r="F449" s="19">
        <v>45085</v>
      </c>
      <c r="G449">
        <v>39</v>
      </c>
      <c r="H449">
        <v>3</v>
      </c>
      <c r="I449" s="2">
        <v>4070.42</v>
      </c>
      <c r="J449" t="s">
        <v>6030</v>
      </c>
      <c r="K449" t="s">
        <v>6032</v>
      </c>
      <c r="L449" t="s">
        <v>3</v>
      </c>
    </row>
    <row r="450" spans="1:12" x14ac:dyDescent="0.25">
      <c r="A450" s="5" t="s">
        <v>5082</v>
      </c>
      <c r="B450">
        <v>2002</v>
      </c>
      <c r="C450" t="s">
        <v>10</v>
      </c>
      <c r="D450">
        <v>18</v>
      </c>
      <c r="E450" s="18" t="str">
        <f t="shared" ref="E450:E513" si="7">CONCATENATE(D450,"-",C450,"-",B450)</f>
        <v>18-Oct-2002</v>
      </c>
      <c r="F450" s="19">
        <v>45085</v>
      </c>
      <c r="G450">
        <v>20</v>
      </c>
      <c r="H450">
        <v>0</v>
      </c>
      <c r="I450" s="2">
        <v>4070.51</v>
      </c>
      <c r="J450" t="s">
        <v>6030</v>
      </c>
      <c r="K450" t="s">
        <v>6032</v>
      </c>
      <c r="L450" t="s">
        <v>7</v>
      </c>
    </row>
    <row r="451" spans="1:12" x14ac:dyDescent="0.25">
      <c r="A451" s="5" t="s">
        <v>5083</v>
      </c>
      <c r="B451">
        <v>1990</v>
      </c>
      <c r="C451" t="s">
        <v>8</v>
      </c>
      <c r="D451">
        <v>1</v>
      </c>
      <c r="E451" s="18" t="str">
        <f t="shared" si="7"/>
        <v>1-Dec-1990</v>
      </c>
      <c r="F451" s="19">
        <v>45085</v>
      </c>
      <c r="G451">
        <v>32</v>
      </c>
      <c r="H451">
        <v>1</v>
      </c>
      <c r="I451" s="2">
        <v>4074.45</v>
      </c>
      <c r="J451" t="s">
        <v>6031</v>
      </c>
      <c r="K451" t="s">
        <v>6030</v>
      </c>
      <c r="L451" t="s">
        <v>3</v>
      </c>
    </row>
    <row r="452" spans="1:12" x14ac:dyDescent="0.25">
      <c r="A452" s="5" t="s">
        <v>5084</v>
      </c>
      <c r="B452">
        <v>1990</v>
      </c>
      <c r="C452" t="s">
        <v>8</v>
      </c>
      <c r="D452">
        <v>14</v>
      </c>
      <c r="E452" s="18" t="str">
        <f t="shared" si="7"/>
        <v>14-Dec-1990</v>
      </c>
      <c r="F452" s="19">
        <v>45085</v>
      </c>
      <c r="G452">
        <v>32</v>
      </c>
      <c r="H452">
        <v>1</v>
      </c>
      <c r="I452" s="2">
        <v>4076.5</v>
      </c>
      <c r="J452" t="s">
        <v>6030</v>
      </c>
      <c r="K452" t="s">
        <v>6031</v>
      </c>
      <c r="L452" t="s">
        <v>11</v>
      </c>
    </row>
    <row r="453" spans="1:12" x14ac:dyDescent="0.25">
      <c r="A453" s="5" t="s">
        <v>5085</v>
      </c>
      <c r="B453">
        <v>1994</v>
      </c>
      <c r="C453" t="s">
        <v>9</v>
      </c>
      <c r="D453">
        <v>21</v>
      </c>
      <c r="E453" s="18" t="str">
        <f t="shared" si="7"/>
        <v>21-Aug-1994</v>
      </c>
      <c r="F453" s="19">
        <v>45085</v>
      </c>
      <c r="G453">
        <v>28</v>
      </c>
      <c r="H453">
        <v>1</v>
      </c>
      <c r="I453" s="2">
        <v>4133.6400000000003</v>
      </c>
      <c r="J453" t="s">
        <v>6030</v>
      </c>
      <c r="K453" t="s">
        <v>6031</v>
      </c>
      <c r="L453" t="s">
        <v>7</v>
      </c>
    </row>
    <row r="454" spans="1:12" x14ac:dyDescent="0.25">
      <c r="A454" s="5" t="s">
        <v>5086</v>
      </c>
      <c r="B454">
        <v>1991</v>
      </c>
      <c r="C454" t="s">
        <v>9</v>
      </c>
      <c r="D454">
        <v>6</v>
      </c>
      <c r="E454" s="18" t="str">
        <f t="shared" si="7"/>
        <v>6-Aug-1991</v>
      </c>
      <c r="F454" s="19">
        <v>45085</v>
      </c>
      <c r="G454">
        <v>31</v>
      </c>
      <c r="H454">
        <v>0</v>
      </c>
      <c r="I454" s="2">
        <v>4134.08</v>
      </c>
      <c r="J454" t="s">
        <v>6030</v>
      </c>
      <c r="K454" t="s">
        <v>6032</v>
      </c>
      <c r="L454" t="s">
        <v>7</v>
      </c>
    </row>
    <row r="455" spans="1:12" x14ac:dyDescent="0.25">
      <c r="A455" s="5" t="s">
        <v>5087</v>
      </c>
      <c r="B455">
        <v>1992</v>
      </c>
      <c r="C455" t="s">
        <v>5</v>
      </c>
      <c r="D455">
        <v>18</v>
      </c>
      <c r="E455" s="18" t="str">
        <f t="shared" si="7"/>
        <v>18-Jun-1992</v>
      </c>
      <c r="F455" s="19">
        <v>45085</v>
      </c>
      <c r="G455">
        <v>30</v>
      </c>
      <c r="H455">
        <v>0</v>
      </c>
      <c r="I455" s="2">
        <v>4137.5200000000004</v>
      </c>
      <c r="J455" t="s">
        <v>6030</v>
      </c>
      <c r="K455" t="s">
        <v>6031</v>
      </c>
      <c r="L455" t="s">
        <v>17</v>
      </c>
    </row>
    <row r="456" spans="1:12" x14ac:dyDescent="0.25">
      <c r="A456" s="5" t="s">
        <v>5088</v>
      </c>
      <c r="B456">
        <v>1992</v>
      </c>
      <c r="C456" t="s">
        <v>5</v>
      </c>
      <c r="D456">
        <v>28</v>
      </c>
      <c r="E456" s="18" t="str">
        <f t="shared" si="7"/>
        <v>28-Jun-1992</v>
      </c>
      <c r="F456" s="19">
        <v>45085</v>
      </c>
      <c r="G456">
        <v>30</v>
      </c>
      <c r="H456">
        <v>1</v>
      </c>
      <c r="I456" s="2">
        <v>4149.74</v>
      </c>
      <c r="J456" t="s">
        <v>6030</v>
      </c>
      <c r="K456" t="s">
        <v>6032</v>
      </c>
      <c r="L456" t="s">
        <v>11</v>
      </c>
    </row>
    <row r="457" spans="1:12" x14ac:dyDescent="0.25">
      <c r="A457" s="5" t="s">
        <v>5089</v>
      </c>
      <c r="B457">
        <v>1992</v>
      </c>
      <c r="C457" t="s">
        <v>9</v>
      </c>
      <c r="D457">
        <v>4</v>
      </c>
      <c r="E457" s="18" t="str">
        <f t="shared" si="7"/>
        <v>4-Aug-1992</v>
      </c>
      <c r="F457" s="19">
        <v>45085</v>
      </c>
      <c r="G457">
        <v>30</v>
      </c>
      <c r="H457">
        <v>1</v>
      </c>
      <c r="I457" s="2">
        <v>4151.03</v>
      </c>
      <c r="J457" t="s">
        <v>6030</v>
      </c>
      <c r="K457" t="s">
        <v>6030</v>
      </c>
      <c r="L457" t="s">
        <v>3</v>
      </c>
    </row>
    <row r="458" spans="1:12" x14ac:dyDescent="0.25">
      <c r="A458" s="5" t="s">
        <v>5090</v>
      </c>
      <c r="B458">
        <v>1998</v>
      </c>
      <c r="C458" t="s">
        <v>4</v>
      </c>
      <c r="D458">
        <v>26</v>
      </c>
      <c r="E458" s="18" t="str">
        <f t="shared" si="7"/>
        <v>26-Nov-1998</v>
      </c>
      <c r="F458" s="19">
        <v>45085</v>
      </c>
      <c r="G458">
        <v>24</v>
      </c>
      <c r="H458">
        <v>0</v>
      </c>
      <c r="I458" s="2">
        <v>4154.97</v>
      </c>
      <c r="J458" t="s">
        <v>6030</v>
      </c>
      <c r="K458" t="s">
        <v>6032</v>
      </c>
      <c r="L458" t="s">
        <v>7</v>
      </c>
    </row>
    <row r="459" spans="1:12" x14ac:dyDescent="0.25">
      <c r="A459" s="5" t="s">
        <v>3806</v>
      </c>
      <c r="B459">
        <v>1984</v>
      </c>
      <c r="C459" t="s">
        <v>6</v>
      </c>
      <c r="D459">
        <v>16</v>
      </c>
      <c r="E459" s="18" t="str">
        <f t="shared" si="7"/>
        <v>16-Sep-1984</v>
      </c>
      <c r="F459" s="19">
        <v>45085</v>
      </c>
      <c r="G459">
        <v>38</v>
      </c>
      <c r="H459">
        <v>3</v>
      </c>
      <c r="I459" s="2">
        <v>4163.21</v>
      </c>
      <c r="J459" t="s">
        <v>6030</v>
      </c>
      <c r="K459" t="s">
        <v>6030</v>
      </c>
      <c r="L459" t="s">
        <v>7</v>
      </c>
    </row>
    <row r="460" spans="1:12" x14ac:dyDescent="0.25">
      <c r="A460" s="5" t="s">
        <v>5091</v>
      </c>
      <c r="B460">
        <v>1989</v>
      </c>
      <c r="C460" t="s">
        <v>5</v>
      </c>
      <c r="D460">
        <v>25</v>
      </c>
      <c r="E460" s="18" t="str">
        <f t="shared" si="7"/>
        <v>25-Jun-1989</v>
      </c>
      <c r="F460" s="19">
        <v>45085</v>
      </c>
      <c r="G460">
        <v>33</v>
      </c>
      <c r="H460">
        <v>0</v>
      </c>
      <c r="I460" s="2">
        <v>4185.1000000000004</v>
      </c>
      <c r="J460" t="s">
        <v>6030</v>
      </c>
      <c r="K460" t="s">
        <v>6031</v>
      </c>
      <c r="L460" t="s">
        <v>3</v>
      </c>
    </row>
    <row r="461" spans="1:12" x14ac:dyDescent="0.25">
      <c r="A461" s="5" t="s">
        <v>5092</v>
      </c>
      <c r="B461">
        <v>1995</v>
      </c>
      <c r="C461" t="s">
        <v>10</v>
      </c>
      <c r="D461">
        <v>3</v>
      </c>
      <c r="E461" s="18" t="str">
        <f t="shared" si="7"/>
        <v>3-Oct-1995</v>
      </c>
      <c r="F461" s="19">
        <v>45085</v>
      </c>
      <c r="G461">
        <v>27</v>
      </c>
      <c r="H461">
        <v>0</v>
      </c>
      <c r="I461" s="2">
        <v>4188.7299999999996</v>
      </c>
      <c r="J461" t="s">
        <v>6030</v>
      </c>
      <c r="K461" t="s">
        <v>6030</v>
      </c>
      <c r="L461" t="s">
        <v>16</v>
      </c>
    </row>
    <row r="462" spans="1:12" x14ac:dyDescent="0.25">
      <c r="A462" s="5" t="s">
        <v>5093</v>
      </c>
      <c r="B462">
        <v>1997</v>
      </c>
      <c r="C462" t="s">
        <v>6</v>
      </c>
      <c r="D462">
        <v>6</v>
      </c>
      <c r="E462" s="18" t="str">
        <f t="shared" si="7"/>
        <v>6-Sep-1997</v>
      </c>
      <c r="F462" s="19">
        <v>45085</v>
      </c>
      <c r="G462">
        <v>25</v>
      </c>
      <c r="H462">
        <v>2</v>
      </c>
      <c r="I462" s="2">
        <v>4189.1099999999997</v>
      </c>
      <c r="J462" t="s">
        <v>6030</v>
      </c>
      <c r="K462" t="s">
        <v>6030</v>
      </c>
      <c r="L462" t="s">
        <v>7</v>
      </c>
    </row>
    <row r="463" spans="1:12" x14ac:dyDescent="0.25">
      <c r="A463" s="5" t="s">
        <v>5094</v>
      </c>
      <c r="B463">
        <v>1998</v>
      </c>
      <c r="C463" t="s">
        <v>8</v>
      </c>
      <c r="D463">
        <v>14</v>
      </c>
      <c r="E463" s="18" t="str">
        <f t="shared" si="7"/>
        <v>14-Dec-1998</v>
      </c>
      <c r="F463" s="19">
        <v>45085</v>
      </c>
      <c r="G463">
        <v>24</v>
      </c>
      <c r="H463">
        <v>3</v>
      </c>
      <c r="I463" s="2">
        <v>4234.93</v>
      </c>
      <c r="J463" t="s">
        <v>6030</v>
      </c>
      <c r="K463" t="s">
        <v>6032</v>
      </c>
      <c r="L463" t="s">
        <v>11</v>
      </c>
    </row>
    <row r="464" spans="1:12" x14ac:dyDescent="0.25">
      <c r="A464" s="5" t="s">
        <v>5095</v>
      </c>
      <c r="B464">
        <v>1992</v>
      </c>
      <c r="C464" t="s">
        <v>5</v>
      </c>
      <c r="D464">
        <v>27</v>
      </c>
      <c r="E464" s="18" t="str">
        <f t="shared" si="7"/>
        <v>27-Jun-1992</v>
      </c>
      <c r="F464" s="19">
        <v>45085</v>
      </c>
      <c r="G464">
        <v>30</v>
      </c>
      <c r="H464">
        <v>1</v>
      </c>
      <c r="I464" s="2">
        <v>4237.13</v>
      </c>
      <c r="J464" t="s">
        <v>6031</v>
      </c>
      <c r="K464" t="s">
        <v>6032</v>
      </c>
      <c r="L464" t="s">
        <v>14</v>
      </c>
    </row>
    <row r="465" spans="1:12" x14ac:dyDescent="0.25">
      <c r="A465" s="5" t="s">
        <v>5096</v>
      </c>
      <c r="B465">
        <v>1991</v>
      </c>
      <c r="C465" t="s">
        <v>4</v>
      </c>
      <c r="D465">
        <v>3</v>
      </c>
      <c r="E465" s="18" t="str">
        <f t="shared" si="7"/>
        <v>3-Nov-1991</v>
      </c>
      <c r="F465" s="19">
        <v>45085</v>
      </c>
      <c r="G465">
        <v>31</v>
      </c>
      <c r="H465">
        <v>1</v>
      </c>
      <c r="I465" s="2">
        <v>4239.8900000000003</v>
      </c>
      <c r="J465" t="s">
        <v>6030</v>
      </c>
      <c r="K465" t="s">
        <v>6030</v>
      </c>
      <c r="L465" t="s">
        <v>7</v>
      </c>
    </row>
    <row r="466" spans="1:12" x14ac:dyDescent="0.25">
      <c r="A466" s="5" t="s">
        <v>5097</v>
      </c>
      <c r="B466">
        <v>1991</v>
      </c>
      <c r="C466" t="s">
        <v>8</v>
      </c>
      <c r="D466">
        <v>1</v>
      </c>
      <c r="E466" s="18" t="str">
        <f t="shared" si="7"/>
        <v>1-Dec-1991</v>
      </c>
      <c r="F466" s="19">
        <v>45085</v>
      </c>
      <c r="G466">
        <v>31</v>
      </c>
      <c r="H466">
        <v>1</v>
      </c>
      <c r="I466" s="2">
        <v>4243.59</v>
      </c>
      <c r="J466" t="s">
        <v>6031</v>
      </c>
      <c r="K466" t="s">
        <v>6032</v>
      </c>
      <c r="L466" t="s">
        <v>7</v>
      </c>
    </row>
    <row r="467" spans="1:12" x14ac:dyDescent="0.25">
      <c r="A467" s="5" t="s">
        <v>5098</v>
      </c>
      <c r="B467">
        <v>1982</v>
      </c>
      <c r="C467" t="s">
        <v>5</v>
      </c>
      <c r="D467">
        <v>16</v>
      </c>
      <c r="E467" s="18" t="str">
        <f t="shared" si="7"/>
        <v>16-Jun-1982</v>
      </c>
      <c r="F467" s="19">
        <v>45085</v>
      </c>
      <c r="G467">
        <v>40</v>
      </c>
      <c r="H467">
        <v>3</v>
      </c>
      <c r="I467" s="2">
        <v>4250.24</v>
      </c>
      <c r="J467" t="s">
        <v>6030</v>
      </c>
      <c r="K467" t="s">
        <v>6031</v>
      </c>
      <c r="L467" t="s">
        <v>3</v>
      </c>
    </row>
    <row r="468" spans="1:12" x14ac:dyDescent="0.25">
      <c r="A468" s="5" t="s">
        <v>5099</v>
      </c>
      <c r="B468">
        <v>1995</v>
      </c>
      <c r="C468" t="s">
        <v>10</v>
      </c>
      <c r="D468">
        <v>14</v>
      </c>
      <c r="E468" s="18" t="str">
        <f t="shared" si="7"/>
        <v>14-Oct-1995</v>
      </c>
      <c r="F468" s="19">
        <v>45085</v>
      </c>
      <c r="G468">
        <v>27</v>
      </c>
      <c r="H468">
        <v>3</v>
      </c>
      <c r="I468" s="2">
        <v>4260.74</v>
      </c>
      <c r="J468" t="s">
        <v>6031</v>
      </c>
      <c r="K468" t="s">
        <v>6030</v>
      </c>
      <c r="L468" t="s">
        <v>11</v>
      </c>
    </row>
    <row r="469" spans="1:12" x14ac:dyDescent="0.25">
      <c r="A469" s="5" t="s">
        <v>5100</v>
      </c>
      <c r="B469">
        <v>1983</v>
      </c>
      <c r="C469" t="s">
        <v>4</v>
      </c>
      <c r="D469">
        <v>20</v>
      </c>
      <c r="E469" s="18" t="str">
        <f t="shared" si="7"/>
        <v>20-Nov-1983</v>
      </c>
      <c r="F469" s="19">
        <v>45085</v>
      </c>
      <c r="G469">
        <v>39</v>
      </c>
      <c r="H469">
        <v>3</v>
      </c>
      <c r="I469" s="2">
        <v>4265.01</v>
      </c>
      <c r="J469" t="s">
        <v>6030</v>
      </c>
      <c r="K469" t="s">
        <v>6032</v>
      </c>
      <c r="L469" t="s">
        <v>7</v>
      </c>
    </row>
    <row r="470" spans="1:12" x14ac:dyDescent="0.25">
      <c r="A470" s="5" t="s">
        <v>3807</v>
      </c>
      <c r="B470">
        <v>1992</v>
      </c>
      <c r="C470" t="s">
        <v>5</v>
      </c>
      <c r="D470">
        <v>18</v>
      </c>
      <c r="E470" s="18" t="str">
        <f t="shared" si="7"/>
        <v>18-Jun-1992</v>
      </c>
      <c r="F470" s="19">
        <v>45085</v>
      </c>
      <c r="G470">
        <v>30</v>
      </c>
      <c r="H470">
        <v>2</v>
      </c>
      <c r="I470" s="2">
        <v>4266.17</v>
      </c>
      <c r="J470" t="s">
        <v>6031</v>
      </c>
      <c r="K470" t="s">
        <v>6030</v>
      </c>
      <c r="L470" t="s">
        <v>3</v>
      </c>
    </row>
    <row r="471" spans="1:12" x14ac:dyDescent="0.25">
      <c r="A471" s="5" t="s">
        <v>5101</v>
      </c>
      <c r="B471">
        <v>2003</v>
      </c>
      <c r="C471" t="s">
        <v>5</v>
      </c>
      <c r="D471">
        <v>8</v>
      </c>
      <c r="E471" s="18" t="str">
        <f t="shared" si="7"/>
        <v>8-Jun-2003</v>
      </c>
      <c r="F471" s="19">
        <v>45085</v>
      </c>
      <c r="G471">
        <v>20</v>
      </c>
      <c r="H471">
        <v>0</v>
      </c>
      <c r="I471" s="2">
        <v>4278.55</v>
      </c>
      <c r="J471" t="s">
        <v>6030</v>
      </c>
      <c r="K471" t="s">
        <v>6032</v>
      </c>
      <c r="L471" t="s">
        <v>20</v>
      </c>
    </row>
    <row r="472" spans="1:12" x14ac:dyDescent="0.25">
      <c r="A472" s="5" t="s">
        <v>5102</v>
      </c>
      <c r="B472">
        <v>2000</v>
      </c>
      <c r="C472" t="s">
        <v>4</v>
      </c>
      <c r="D472">
        <v>25</v>
      </c>
      <c r="E472" s="18" t="str">
        <f t="shared" si="7"/>
        <v>25-Nov-2000</v>
      </c>
      <c r="F472" s="19">
        <v>45085</v>
      </c>
      <c r="G472">
        <v>22</v>
      </c>
      <c r="H472">
        <v>3</v>
      </c>
      <c r="I472" s="2">
        <v>4296.2700000000004</v>
      </c>
      <c r="J472" t="s">
        <v>6030</v>
      </c>
      <c r="K472" t="s">
        <v>6031</v>
      </c>
      <c r="L472" t="s">
        <v>7</v>
      </c>
    </row>
    <row r="473" spans="1:12" x14ac:dyDescent="0.25">
      <c r="A473" s="5" t="s">
        <v>5103</v>
      </c>
      <c r="B473">
        <v>1988</v>
      </c>
      <c r="C473" t="s">
        <v>8</v>
      </c>
      <c r="D473">
        <v>19</v>
      </c>
      <c r="E473" s="18" t="str">
        <f t="shared" si="7"/>
        <v>19-Dec-1988</v>
      </c>
      <c r="F473" s="19">
        <v>45085</v>
      </c>
      <c r="G473">
        <v>34</v>
      </c>
      <c r="H473">
        <v>0</v>
      </c>
      <c r="I473" s="2">
        <v>4320.41</v>
      </c>
      <c r="J473" t="s">
        <v>6030</v>
      </c>
      <c r="K473" t="s">
        <v>6032</v>
      </c>
      <c r="L473" t="s">
        <v>7</v>
      </c>
    </row>
    <row r="474" spans="1:12" x14ac:dyDescent="0.25">
      <c r="A474" s="5" t="s">
        <v>5104</v>
      </c>
      <c r="B474">
        <v>1994</v>
      </c>
      <c r="C474" t="s">
        <v>4</v>
      </c>
      <c r="D474">
        <v>2</v>
      </c>
      <c r="E474" s="18" t="str">
        <f t="shared" si="7"/>
        <v>2-Nov-1994</v>
      </c>
      <c r="F474" s="19">
        <v>45085</v>
      </c>
      <c r="G474">
        <v>28</v>
      </c>
      <c r="H474">
        <v>1</v>
      </c>
      <c r="I474" s="2">
        <v>4337.74</v>
      </c>
      <c r="J474" t="s">
        <v>6030</v>
      </c>
      <c r="K474" t="s">
        <v>6032</v>
      </c>
      <c r="L474" t="s">
        <v>17</v>
      </c>
    </row>
    <row r="475" spans="1:12" x14ac:dyDescent="0.25">
      <c r="A475" s="5" t="s">
        <v>5105</v>
      </c>
      <c r="B475">
        <v>1994</v>
      </c>
      <c r="C475" t="s">
        <v>10</v>
      </c>
      <c r="D475">
        <v>26</v>
      </c>
      <c r="E475" s="18" t="str">
        <f t="shared" si="7"/>
        <v>26-Oct-1994</v>
      </c>
      <c r="F475" s="19">
        <v>45085</v>
      </c>
      <c r="G475">
        <v>28</v>
      </c>
      <c r="H475">
        <v>2</v>
      </c>
      <c r="I475" s="2">
        <v>4340.4399999999996</v>
      </c>
      <c r="J475" t="s">
        <v>6030</v>
      </c>
      <c r="K475" t="s">
        <v>6032</v>
      </c>
      <c r="L475" t="s">
        <v>3</v>
      </c>
    </row>
    <row r="476" spans="1:12" x14ac:dyDescent="0.25">
      <c r="A476" s="5" t="s">
        <v>5106</v>
      </c>
      <c r="B476">
        <v>1991</v>
      </c>
      <c r="C476" t="s">
        <v>5</v>
      </c>
      <c r="D476">
        <v>1</v>
      </c>
      <c r="E476" s="18" t="str">
        <f t="shared" si="7"/>
        <v>1-Jun-1991</v>
      </c>
      <c r="F476" s="19">
        <v>45085</v>
      </c>
      <c r="G476">
        <v>32</v>
      </c>
      <c r="H476">
        <v>0</v>
      </c>
      <c r="I476" s="2">
        <v>4347.0200000000004</v>
      </c>
      <c r="J476" t="s">
        <v>6030</v>
      </c>
      <c r="K476" t="s">
        <v>6032</v>
      </c>
      <c r="L476" t="s">
        <v>17</v>
      </c>
    </row>
    <row r="477" spans="1:12" x14ac:dyDescent="0.25">
      <c r="A477" s="5" t="s">
        <v>5107</v>
      </c>
      <c r="B477">
        <v>1994</v>
      </c>
      <c r="C477" t="s">
        <v>4</v>
      </c>
      <c r="D477">
        <v>1</v>
      </c>
      <c r="E477" s="18" t="str">
        <f t="shared" si="7"/>
        <v>1-Nov-1994</v>
      </c>
      <c r="F477" s="19">
        <v>45085</v>
      </c>
      <c r="G477">
        <v>28</v>
      </c>
      <c r="H477">
        <v>2</v>
      </c>
      <c r="I477" s="2">
        <v>4349.46</v>
      </c>
      <c r="J477" t="s">
        <v>6030</v>
      </c>
      <c r="K477" t="s">
        <v>6030</v>
      </c>
      <c r="L477" t="s">
        <v>3</v>
      </c>
    </row>
    <row r="478" spans="1:12" x14ac:dyDescent="0.25">
      <c r="A478" s="5" t="s">
        <v>5108</v>
      </c>
      <c r="B478">
        <v>1991</v>
      </c>
      <c r="C478" t="s">
        <v>6</v>
      </c>
      <c r="D478">
        <v>13</v>
      </c>
      <c r="E478" s="18" t="str">
        <f t="shared" si="7"/>
        <v>13-Sep-1991</v>
      </c>
      <c r="F478" s="19">
        <v>45085</v>
      </c>
      <c r="G478">
        <v>31</v>
      </c>
      <c r="H478">
        <v>1</v>
      </c>
      <c r="I478" s="2">
        <v>4350.51</v>
      </c>
      <c r="J478" t="s">
        <v>6030</v>
      </c>
      <c r="K478" t="s">
        <v>6030</v>
      </c>
      <c r="L478" t="s">
        <v>3</v>
      </c>
    </row>
    <row r="479" spans="1:12" x14ac:dyDescent="0.25">
      <c r="A479" s="5" t="s">
        <v>5109</v>
      </c>
      <c r="B479">
        <v>1990</v>
      </c>
      <c r="C479" t="s">
        <v>9</v>
      </c>
      <c r="D479">
        <v>28</v>
      </c>
      <c r="E479" s="18" t="str">
        <f t="shared" si="7"/>
        <v>28-Aug-1990</v>
      </c>
      <c r="F479" s="19">
        <v>45085</v>
      </c>
      <c r="G479">
        <v>32</v>
      </c>
      <c r="H479">
        <v>0</v>
      </c>
      <c r="I479" s="2">
        <v>4357.04</v>
      </c>
      <c r="J479" t="s">
        <v>6030</v>
      </c>
      <c r="K479" t="s">
        <v>6031</v>
      </c>
      <c r="L479" t="s">
        <v>7</v>
      </c>
    </row>
    <row r="480" spans="1:12" x14ac:dyDescent="0.25">
      <c r="A480" s="5" t="s">
        <v>5110</v>
      </c>
      <c r="B480">
        <v>1997</v>
      </c>
      <c r="C480" t="s">
        <v>4</v>
      </c>
      <c r="D480">
        <v>29</v>
      </c>
      <c r="E480" s="18" t="str">
        <f t="shared" si="7"/>
        <v>29-Nov-1997</v>
      </c>
      <c r="F480" s="19">
        <v>45085</v>
      </c>
      <c r="G480">
        <v>25</v>
      </c>
      <c r="H480">
        <v>3</v>
      </c>
      <c r="I480" s="2">
        <v>4391.6499999999996</v>
      </c>
      <c r="J480" t="s">
        <v>6030</v>
      </c>
      <c r="K480" t="s">
        <v>6030</v>
      </c>
      <c r="L480" t="s">
        <v>11</v>
      </c>
    </row>
    <row r="481" spans="1:12" x14ac:dyDescent="0.25">
      <c r="A481" s="5" t="s">
        <v>3808</v>
      </c>
      <c r="B481">
        <v>1982</v>
      </c>
      <c r="C481" t="s">
        <v>5</v>
      </c>
      <c r="D481">
        <v>29</v>
      </c>
      <c r="E481" s="18" t="str">
        <f t="shared" si="7"/>
        <v>29-Jun-1982</v>
      </c>
      <c r="F481" s="19">
        <v>45085</v>
      </c>
      <c r="G481">
        <v>40</v>
      </c>
      <c r="H481">
        <v>3</v>
      </c>
      <c r="I481" s="2">
        <v>4392.7</v>
      </c>
      <c r="J481" t="s">
        <v>6030</v>
      </c>
      <c r="K481" t="s">
        <v>6030</v>
      </c>
      <c r="L481" t="s">
        <v>3</v>
      </c>
    </row>
    <row r="482" spans="1:12" x14ac:dyDescent="0.25">
      <c r="A482" s="5" t="s">
        <v>5111</v>
      </c>
      <c r="B482">
        <v>1988</v>
      </c>
      <c r="C482" t="s">
        <v>2</v>
      </c>
      <c r="D482">
        <v>18</v>
      </c>
      <c r="E482" s="18" t="str">
        <f t="shared" si="7"/>
        <v>18-Jul-1988</v>
      </c>
      <c r="F482" s="19">
        <v>45085</v>
      </c>
      <c r="G482">
        <v>34</v>
      </c>
      <c r="H482">
        <v>3</v>
      </c>
      <c r="I482" s="2">
        <v>4397.3100000000004</v>
      </c>
      <c r="J482" t="s">
        <v>6030</v>
      </c>
      <c r="K482" t="s">
        <v>6030</v>
      </c>
      <c r="L482" t="s">
        <v>3</v>
      </c>
    </row>
    <row r="483" spans="1:12" x14ac:dyDescent="0.25">
      <c r="A483" s="5" t="s">
        <v>5112</v>
      </c>
      <c r="B483">
        <v>1986</v>
      </c>
      <c r="C483" t="s">
        <v>9</v>
      </c>
      <c r="D483">
        <v>11</v>
      </c>
      <c r="E483" s="18" t="str">
        <f t="shared" si="7"/>
        <v>11-Aug-1986</v>
      </c>
      <c r="F483" s="19">
        <v>45085</v>
      </c>
      <c r="G483">
        <v>36</v>
      </c>
      <c r="H483">
        <v>0</v>
      </c>
      <c r="I483" s="2">
        <v>4399.7299999999996</v>
      </c>
      <c r="J483" t="s">
        <v>6031</v>
      </c>
      <c r="K483" t="s">
        <v>6030</v>
      </c>
      <c r="L483" t="s">
        <v>3</v>
      </c>
    </row>
    <row r="484" spans="1:12" x14ac:dyDescent="0.25">
      <c r="A484" s="5" t="s">
        <v>5113</v>
      </c>
      <c r="B484">
        <v>1986</v>
      </c>
      <c r="C484" t="s">
        <v>2</v>
      </c>
      <c r="D484">
        <v>13</v>
      </c>
      <c r="E484" s="18" t="str">
        <f t="shared" si="7"/>
        <v>13-Jul-1986</v>
      </c>
      <c r="F484" s="19">
        <v>45085</v>
      </c>
      <c r="G484">
        <v>36</v>
      </c>
      <c r="H484">
        <v>0</v>
      </c>
      <c r="I484" s="2">
        <v>4402.2299999999996</v>
      </c>
      <c r="J484" t="s">
        <v>6030</v>
      </c>
      <c r="K484" t="s">
        <v>6030</v>
      </c>
      <c r="L484" t="s">
        <v>11</v>
      </c>
    </row>
    <row r="485" spans="1:12" x14ac:dyDescent="0.25">
      <c r="A485" s="5" t="s">
        <v>5114</v>
      </c>
      <c r="B485">
        <v>1988</v>
      </c>
      <c r="C485" t="s">
        <v>6</v>
      </c>
      <c r="D485">
        <v>16</v>
      </c>
      <c r="E485" s="18" t="str">
        <f t="shared" si="7"/>
        <v>16-Sep-1988</v>
      </c>
      <c r="F485" s="19">
        <v>45085</v>
      </c>
      <c r="G485">
        <v>34</v>
      </c>
      <c r="H485">
        <v>0</v>
      </c>
      <c r="I485" s="2">
        <v>4415.16</v>
      </c>
      <c r="J485" t="s">
        <v>6030</v>
      </c>
      <c r="K485" t="s">
        <v>6032</v>
      </c>
      <c r="L485" t="s">
        <v>3</v>
      </c>
    </row>
    <row r="486" spans="1:12" x14ac:dyDescent="0.25">
      <c r="A486" s="5" t="s">
        <v>5115</v>
      </c>
      <c r="B486">
        <v>1992</v>
      </c>
      <c r="C486" t="s">
        <v>9</v>
      </c>
      <c r="D486">
        <v>15</v>
      </c>
      <c r="E486" s="18" t="str">
        <f t="shared" si="7"/>
        <v>15-Aug-1992</v>
      </c>
      <c r="F486" s="19">
        <v>45085</v>
      </c>
      <c r="G486">
        <v>30</v>
      </c>
      <c r="H486">
        <v>0</v>
      </c>
      <c r="I486" s="2">
        <v>4420.95</v>
      </c>
      <c r="J486" t="s">
        <v>6030</v>
      </c>
      <c r="K486" t="s">
        <v>6031</v>
      </c>
      <c r="L486" t="s">
        <v>22</v>
      </c>
    </row>
    <row r="487" spans="1:12" x14ac:dyDescent="0.25">
      <c r="A487" s="5" t="s">
        <v>5116</v>
      </c>
      <c r="B487">
        <v>1994</v>
      </c>
      <c r="C487" t="s">
        <v>8</v>
      </c>
      <c r="D487">
        <v>29</v>
      </c>
      <c r="E487" s="18" t="str">
        <f t="shared" si="7"/>
        <v>29-Dec-1994</v>
      </c>
      <c r="F487" s="19">
        <v>45085</v>
      </c>
      <c r="G487">
        <v>28</v>
      </c>
      <c r="H487">
        <v>2</v>
      </c>
      <c r="I487" s="2">
        <v>4428.8900000000003</v>
      </c>
      <c r="J487" t="s">
        <v>6031</v>
      </c>
      <c r="K487" t="s">
        <v>6032</v>
      </c>
      <c r="L487" t="s">
        <v>21</v>
      </c>
    </row>
    <row r="488" spans="1:12" x14ac:dyDescent="0.25">
      <c r="A488" s="5" t="s">
        <v>5117</v>
      </c>
      <c r="B488">
        <v>1993</v>
      </c>
      <c r="C488" t="s">
        <v>6</v>
      </c>
      <c r="D488">
        <v>4</v>
      </c>
      <c r="E488" s="18" t="str">
        <f t="shared" si="7"/>
        <v>4-Sep-1993</v>
      </c>
      <c r="F488" s="19">
        <v>45085</v>
      </c>
      <c r="G488">
        <v>29</v>
      </c>
      <c r="H488">
        <v>2</v>
      </c>
      <c r="I488" s="2">
        <v>4433.3900000000003</v>
      </c>
      <c r="J488" t="s">
        <v>6030</v>
      </c>
      <c r="K488" t="s">
        <v>6031</v>
      </c>
      <c r="L488" t="s">
        <v>7</v>
      </c>
    </row>
    <row r="489" spans="1:12" x14ac:dyDescent="0.25">
      <c r="A489" s="5" t="s">
        <v>5118</v>
      </c>
      <c r="B489">
        <v>1993</v>
      </c>
      <c r="C489" t="s">
        <v>8</v>
      </c>
      <c r="D489">
        <v>23</v>
      </c>
      <c r="E489" s="18" t="str">
        <f t="shared" si="7"/>
        <v>23-Dec-1993</v>
      </c>
      <c r="F489" s="19">
        <v>45085</v>
      </c>
      <c r="G489">
        <v>29</v>
      </c>
      <c r="H489">
        <v>2</v>
      </c>
      <c r="I489" s="2">
        <v>4433.92</v>
      </c>
      <c r="J489" t="s">
        <v>6030</v>
      </c>
      <c r="K489" t="s">
        <v>6030</v>
      </c>
      <c r="L489" t="s">
        <v>7</v>
      </c>
    </row>
    <row r="490" spans="1:12" x14ac:dyDescent="0.25">
      <c r="A490" s="5" t="s">
        <v>5119</v>
      </c>
      <c r="B490">
        <v>1994</v>
      </c>
      <c r="C490" t="s">
        <v>10</v>
      </c>
      <c r="D490">
        <v>8</v>
      </c>
      <c r="E490" s="18" t="str">
        <f t="shared" si="7"/>
        <v>8-Oct-1994</v>
      </c>
      <c r="F490" s="19">
        <v>45085</v>
      </c>
      <c r="G490">
        <v>28</v>
      </c>
      <c r="H490">
        <v>2</v>
      </c>
      <c r="I490" s="2">
        <v>4435.09</v>
      </c>
      <c r="J490" t="s">
        <v>6031</v>
      </c>
      <c r="K490" t="s">
        <v>6030</v>
      </c>
      <c r="L490" t="s">
        <v>14</v>
      </c>
    </row>
    <row r="491" spans="1:12" x14ac:dyDescent="0.25">
      <c r="A491" s="5" t="s">
        <v>5120</v>
      </c>
      <c r="B491">
        <v>1994</v>
      </c>
      <c r="C491" t="s">
        <v>10</v>
      </c>
      <c r="D491">
        <v>24</v>
      </c>
      <c r="E491" s="18" t="str">
        <f t="shared" si="7"/>
        <v>24-Oct-1994</v>
      </c>
      <c r="F491" s="19">
        <v>45085</v>
      </c>
      <c r="G491">
        <v>28</v>
      </c>
      <c r="H491">
        <v>2</v>
      </c>
      <c r="I491" s="2">
        <v>4438.26</v>
      </c>
      <c r="J491" t="s">
        <v>6030</v>
      </c>
      <c r="K491" t="s">
        <v>6031</v>
      </c>
      <c r="L491" t="s">
        <v>21</v>
      </c>
    </row>
    <row r="492" spans="1:12" x14ac:dyDescent="0.25">
      <c r="A492" s="5" t="s">
        <v>3809</v>
      </c>
      <c r="B492">
        <v>1991</v>
      </c>
      <c r="C492" t="s">
        <v>6</v>
      </c>
      <c r="D492">
        <v>3</v>
      </c>
      <c r="E492" s="18" t="str">
        <f t="shared" si="7"/>
        <v>3-Sep-1991</v>
      </c>
      <c r="F492" s="19">
        <v>45085</v>
      </c>
      <c r="G492">
        <v>31</v>
      </c>
      <c r="H492">
        <v>1</v>
      </c>
      <c r="I492" s="2">
        <v>4441.21</v>
      </c>
      <c r="J492" t="s">
        <v>6032</v>
      </c>
      <c r="K492" t="s">
        <v>6030</v>
      </c>
      <c r="L492" t="s">
        <v>19</v>
      </c>
    </row>
    <row r="493" spans="1:12" x14ac:dyDescent="0.25">
      <c r="A493" s="5" t="s">
        <v>5121</v>
      </c>
      <c r="B493">
        <v>1994</v>
      </c>
      <c r="C493" t="s">
        <v>5</v>
      </c>
      <c r="D493">
        <v>28</v>
      </c>
      <c r="E493" s="18" t="str">
        <f t="shared" si="7"/>
        <v>28-Jun-1994</v>
      </c>
      <c r="F493" s="19">
        <v>45085</v>
      </c>
      <c r="G493">
        <v>28</v>
      </c>
      <c r="H493">
        <v>3</v>
      </c>
      <c r="I493" s="2">
        <v>4449.46</v>
      </c>
      <c r="J493" t="s">
        <v>6032</v>
      </c>
      <c r="K493" t="s">
        <v>6030</v>
      </c>
      <c r="L493" t="s">
        <v>3</v>
      </c>
    </row>
    <row r="494" spans="1:12" x14ac:dyDescent="0.25">
      <c r="A494" s="5" t="s">
        <v>5122</v>
      </c>
      <c r="B494">
        <v>1990</v>
      </c>
      <c r="C494" t="s">
        <v>9</v>
      </c>
      <c r="D494">
        <v>8</v>
      </c>
      <c r="E494" s="18" t="str">
        <f t="shared" si="7"/>
        <v>8-Aug-1990</v>
      </c>
      <c r="F494" s="19">
        <v>45085</v>
      </c>
      <c r="G494">
        <v>32</v>
      </c>
      <c r="H494">
        <v>1</v>
      </c>
      <c r="I494" s="2">
        <v>4454.3999999999996</v>
      </c>
      <c r="J494" t="s">
        <v>6030</v>
      </c>
      <c r="K494" t="s">
        <v>6031</v>
      </c>
      <c r="L494" t="s">
        <v>7</v>
      </c>
    </row>
    <row r="495" spans="1:12" x14ac:dyDescent="0.25">
      <c r="A495" s="5" t="s">
        <v>5123</v>
      </c>
      <c r="B495">
        <v>1990</v>
      </c>
      <c r="C495" t="s">
        <v>2</v>
      </c>
      <c r="D495">
        <v>15</v>
      </c>
      <c r="E495" s="18" t="str">
        <f t="shared" si="7"/>
        <v>15-Jul-1990</v>
      </c>
      <c r="F495" s="19">
        <v>45085</v>
      </c>
      <c r="G495">
        <v>32</v>
      </c>
      <c r="H495">
        <v>1</v>
      </c>
      <c r="I495" s="2">
        <v>4462.72</v>
      </c>
      <c r="J495" t="s">
        <v>6030</v>
      </c>
      <c r="K495" t="s">
        <v>6031</v>
      </c>
      <c r="L495" t="s">
        <v>7</v>
      </c>
    </row>
    <row r="496" spans="1:12" x14ac:dyDescent="0.25">
      <c r="A496" s="5" t="s">
        <v>5124</v>
      </c>
      <c r="B496">
        <v>1991</v>
      </c>
      <c r="C496" t="s">
        <v>2</v>
      </c>
      <c r="D496">
        <v>4</v>
      </c>
      <c r="E496" s="18" t="str">
        <f t="shared" si="7"/>
        <v>4-Jul-1991</v>
      </c>
      <c r="F496" s="19">
        <v>45085</v>
      </c>
      <c r="G496">
        <v>31</v>
      </c>
      <c r="H496">
        <v>2</v>
      </c>
      <c r="I496" s="2">
        <v>4463.21</v>
      </c>
      <c r="J496" t="s">
        <v>6031</v>
      </c>
      <c r="K496" t="s">
        <v>6031</v>
      </c>
      <c r="L496" t="s">
        <v>3</v>
      </c>
    </row>
    <row r="497" spans="1:12" x14ac:dyDescent="0.25">
      <c r="A497" s="5" t="s">
        <v>5125</v>
      </c>
      <c r="B497">
        <v>1999</v>
      </c>
      <c r="C497" t="s">
        <v>4</v>
      </c>
      <c r="D497">
        <v>20</v>
      </c>
      <c r="E497" s="18" t="str">
        <f t="shared" si="7"/>
        <v>20-Nov-1999</v>
      </c>
      <c r="F497" s="19">
        <v>45085</v>
      </c>
      <c r="G497">
        <v>23</v>
      </c>
      <c r="H497">
        <v>3</v>
      </c>
      <c r="I497" s="2">
        <v>4466.62</v>
      </c>
      <c r="J497" t="s">
        <v>6030</v>
      </c>
      <c r="K497" t="s">
        <v>6030</v>
      </c>
      <c r="L497" t="s">
        <v>7</v>
      </c>
    </row>
    <row r="498" spans="1:12" x14ac:dyDescent="0.25">
      <c r="A498" s="5" t="s">
        <v>5126</v>
      </c>
      <c r="B498">
        <v>2004</v>
      </c>
      <c r="C498" t="s">
        <v>2</v>
      </c>
      <c r="D498">
        <v>18</v>
      </c>
      <c r="E498" s="18" t="str">
        <f t="shared" si="7"/>
        <v>18-Jul-2004</v>
      </c>
      <c r="F498" s="19">
        <v>45085</v>
      </c>
      <c r="G498">
        <v>18</v>
      </c>
      <c r="H498">
        <v>0</v>
      </c>
      <c r="I498" s="2">
        <v>4468.25</v>
      </c>
      <c r="J498" t="s">
        <v>6030</v>
      </c>
      <c r="K498" t="s">
        <v>6030</v>
      </c>
      <c r="L498" t="s">
        <v>7</v>
      </c>
    </row>
    <row r="499" spans="1:12" x14ac:dyDescent="0.25">
      <c r="A499" s="5" t="s">
        <v>5127</v>
      </c>
      <c r="B499">
        <v>1992</v>
      </c>
      <c r="C499" t="s">
        <v>2</v>
      </c>
      <c r="D499">
        <v>12</v>
      </c>
      <c r="E499" s="18" t="str">
        <f t="shared" si="7"/>
        <v>12-Jul-1992</v>
      </c>
      <c r="F499" s="19">
        <v>45085</v>
      </c>
      <c r="G499">
        <v>30</v>
      </c>
      <c r="H499">
        <v>0</v>
      </c>
      <c r="I499" s="2">
        <v>4488.58</v>
      </c>
      <c r="J499" t="s">
        <v>6030</v>
      </c>
      <c r="K499" t="s">
        <v>6031</v>
      </c>
      <c r="L499" t="s">
        <v>7</v>
      </c>
    </row>
    <row r="500" spans="1:12" x14ac:dyDescent="0.25">
      <c r="A500" s="5" t="s">
        <v>5128</v>
      </c>
      <c r="B500">
        <v>1988</v>
      </c>
      <c r="C500" t="s">
        <v>5</v>
      </c>
      <c r="D500">
        <v>26</v>
      </c>
      <c r="E500" s="18" t="str">
        <f t="shared" si="7"/>
        <v>26-Jun-1988</v>
      </c>
      <c r="F500" s="19">
        <v>45085</v>
      </c>
      <c r="G500">
        <v>34</v>
      </c>
      <c r="H500">
        <v>0</v>
      </c>
      <c r="I500" s="2">
        <v>4500.34</v>
      </c>
      <c r="J500" t="s">
        <v>6030</v>
      </c>
      <c r="K500" t="s">
        <v>6032</v>
      </c>
      <c r="L500" t="s">
        <v>21</v>
      </c>
    </row>
    <row r="501" spans="1:12" x14ac:dyDescent="0.25">
      <c r="A501" s="5" t="s">
        <v>5129</v>
      </c>
      <c r="B501">
        <v>1997</v>
      </c>
      <c r="C501" t="s">
        <v>10</v>
      </c>
      <c r="D501">
        <v>13</v>
      </c>
      <c r="E501" s="18" t="str">
        <f t="shared" si="7"/>
        <v>13-Oct-1997</v>
      </c>
      <c r="F501" s="19">
        <v>45085</v>
      </c>
      <c r="G501">
        <v>25</v>
      </c>
      <c r="H501">
        <v>4</v>
      </c>
      <c r="I501" s="2">
        <v>4504.66</v>
      </c>
      <c r="J501" t="s">
        <v>6032</v>
      </c>
      <c r="K501" t="s">
        <v>6030</v>
      </c>
      <c r="L501" t="s">
        <v>3</v>
      </c>
    </row>
    <row r="502" spans="1:12" x14ac:dyDescent="0.25">
      <c r="A502" s="5" t="s">
        <v>5130</v>
      </c>
      <c r="B502">
        <v>1982</v>
      </c>
      <c r="C502" t="s">
        <v>6</v>
      </c>
      <c r="D502">
        <v>27</v>
      </c>
      <c r="E502" s="18" t="str">
        <f t="shared" si="7"/>
        <v>27-Sep-1982</v>
      </c>
      <c r="F502" s="19">
        <v>45085</v>
      </c>
      <c r="G502">
        <v>40</v>
      </c>
      <c r="H502">
        <v>3</v>
      </c>
      <c r="I502" s="2">
        <v>4511.41</v>
      </c>
      <c r="J502" t="s">
        <v>6030</v>
      </c>
      <c r="K502" t="s">
        <v>6031</v>
      </c>
      <c r="L502" t="s">
        <v>3</v>
      </c>
    </row>
    <row r="503" spans="1:12" x14ac:dyDescent="0.25">
      <c r="A503" s="5" t="s">
        <v>3810</v>
      </c>
      <c r="B503">
        <v>1980</v>
      </c>
      <c r="C503" t="s">
        <v>5</v>
      </c>
      <c r="D503">
        <v>16</v>
      </c>
      <c r="E503" s="18" t="str">
        <f t="shared" si="7"/>
        <v>16-Jun-1980</v>
      </c>
      <c r="F503" s="19">
        <v>45085</v>
      </c>
      <c r="G503">
        <v>42</v>
      </c>
      <c r="H503">
        <v>2</v>
      </c>
      <c r="I503" s="2">
        <v>4515.71</v>
      </c>
      <c r="J503" t="s">
        <v>6030</v>
      </c>
      <c r="K503" t="s">
        <v>6031</v>
      </c>
      <c r="L503" t="s">
        <v>3</v>
      </c>
    </row>
    <row r="504" spans="1:12" x14ac:dyDescent="0.25">
      <c r="A504" s="5" t="s">
        <v>5131</v>
      </c>
      <c r="B504">
        <v>2003</v>
      </c>
      <c r="C504" t="s">
        <v>10</v>
      </c>
      <c r="D504">
        <v>2</v>
      </c>
      <c r="E504" s="18" t="str">
        <f t="shared" si="7"/>
        <v>2-Oct-2003</v>
      </c>
      <c r="F504" s="19">
        <v>45085</v>
      </c>
      <c r="G504">
        <v>19</v>
      </c>
      <c r="H504">
        <v>0</v>
      </c>
      <c r="I504" s="2">
        <v>4518.3999999999996</v>
      </c>
      <c r="J504" t="s">
        <v>6030</v>
      </c>
      <c r="K504" t="s">
        <v>6031</v>
      </c>
      <c r="L504" t="s">
        <v>23</v>
      </c>
    </row>
    <row r="505" spans="1:12" x14ac:dyDescent="0.25">
      <c r="A505" s="5" t="s">
        <v>5132</v>
      </c>
      <c r="B505">
        <v>1987</v>
      </c>
      <c r="C505" t="s">
        <v>8</v>
      </c>
      <c r="D505">
        <v>5</v>
      </c>
      <c r="E505" s="18" t="str">
        <f t="shared" si="7"/>
        <v>5-Dec-1987</v>
      </c>
      <c r="F505" s="19">
        <v>45085</v>
      </c>
      <c r="G505">
        <v>35</v>
      </c>
      <c r="H505">
        <v>3</v>
      </c>
      <c r="I505" s="2">
        <v>4518.7700000000004</v>
      </c>
      <c r="J505" t="s">
        <v>6030</v>
      </c>
      <c r="K505" t="s">
        <v>6031</v>
      </c>
      <c r="L505" t="s">
        <v>7</v>
      </c>
    </row>
    <row r="506" spans="1:12" x14ac:dyDescent="0.25">
      <c r="A506" s="5" t="s">
        <v>5133</v>
      </c>
      <c r="B506">
        <v>1988</v>
      </c>
      <c r="C506" t="s">
        <v>8</v>
      </c>
      <c r="D506">
        <v>21</v>
      </c>
      <c r="E506" s="18" t="str">
        <f t="shared" si="7"/>
        <v>21-Dec-1988</v>
      </c>
      <c r="F506" s="19">
        <v>45085</v>
      </c>
      <c r="G506">
        <v>34</v>
      </c>
      <c r="H506">
        <v>0</v>
      </c>
      <c r="I506" s="2">
        <v>4518.83</v>
      </c>
      <c r="J506" t="s">
        <v>6030</v>
      </c>
      <c r="K506" t="s">
        <v>6030</v>
      </c>
      <c r="L506" t="s">
        <v>21</v>
      </c>
    </row>
    <row r="507" spans="1:12" x14ac:dyDescent="0.25">
      <c r="A507" s="5" t="s">
        <v>5134</v>
      </c>
      <c r="B507">
        <v>1992</v>
      </c>
      <c r="C507" t="s">
        <v>9</v>
      </c>
      <c r="D507">
        <v>13</v>
      </c>
      <c r="E507" s="18" t="str">
        <f t="shared" si="7"/>
        <v>13-Aug-1992</v>
      </c>
      <c r="F507" s="19">
        <v>45085</v>
      </c>
      <c r="G507">
        <v>30</v>
      </c>
      <c r="H507">
        <v>1</v>
      </c>
      <c r="I507" s="2">
        <v>4527.18</v>
      </c>
      <c r="J507" t="s">
        <v>6030</v>
      </c>
      <c r="K507" t="s">
        <v>6030</v>
      </c>
      <c r="L507" t="s">
        <v>7</v>
      </c>
    </row>
    <row r="508" spans="1:12" x14ac:dyDescent="0.25">
      <c r="A508" s="5" t="s">
        <v>5135</v>
      </c>
      <c r="B508">
        <v>1993</v>
      </c>
      <c r="C508" t="s">
        <v>5</v>
      </c>
      <c r="D508">
        <v>29</v>
      </c>
      <c r="E508" s="18" t="str">
        <f t="shared" si="7"/>
        <v>29-Jun-1993</v>
      </c>
      <c r="F508" s="19">
        <v>45085</v>
      </c>
      <c r="G508">
        <v>29</v>
      </c>
      <c r="H508">
        <v>2</v>
      </c>
      <c r="I508" s="2">
        <v>4529.4799999999996</v>
      </c>
      <c r="J508" t="s">
        <v>6030</v>
      </c>
      <c r="K508" t="s">
        <v>6032</v>
      </c>
      <c r="L508" t="s">
        <v>11</v>
      </c>
    </row>
    <row r="509" spans="1:12" x14ac:dyDescent="0.25">
      <c r="A509" s="5" t="s">
        <v>5136</v>
      </c>
      <c r="B509">
        <v>1988</v>
      </c>
      <c r="C509" t="s">
        <v>5</v>
      </c>
      <c r="D509">
        <v>13</v>
      </c>
      <c r="E509" s="18" t="str">
        <f t="shared" si="7"/>
        <v>13-Jun-1988</v>
      </c>
      <c r="F509" s="19">
        <v>45085</v>
      </c>
      <c r="G509">
        <v>34</v>
      </c>
      <c r="H509">
        <v>1</v>
      </c>
      <c r="I509" s="2">
        <v>4536.26</v>
      </c>
      <c r="J509" t="s">
        <v>6030</v>
      </c>
      <c r="K509" t="s">
        <v>6030</v>
      </c>
      <c r="L509" t="s">
        <v>11</v>
      </c>
    </row>
    <row r="510" spans="1:12" x14ac:dyDescent="0.25">
      <c r="A510" s="5" t="s">
        <v>5137</v>
      </c>
      <c r="B510">
        <v>1990</v>
      </c>
      <c r="C510" t="s">
        <v>4</v>
      </c>
      <c r="D510">
        <v>17</v>
      </c>
      <c r="E510" s="18" t="str">
        <f t="shared" si="7"/>
        <v>17-Nov-1990</v>
      </c>
      <c r="F510" s="19">
        <v>45085</v>
      </c>
      <c r="G510">
        <v>32</v>
      </c>
      <c r="H510">
        <v>0</v>
      </c>
      <c r="I510" s="2">
        <v>4544.2299999999996</v>
      </c>
      <c r="J510" t="s">
        <v>6030</v>
      </c>
      <c r="K510" t="s">
        <v>6032</v>
      </c>
      <c r="L510" t="s">
        <v>17</v>
      </c>
    </row>
    <row r="511" spans="1:12" x14ac:dyDescent="0.25">
      <c r="A511" s="5" t="s">
        <v>5138</v>
      </c>
      <c r="B511">
        <v>2004</v>
      </c>
      <c r="C511" t="s">
        <v>8</v>
      </c>
      <c r="D511">
        <v>22</v>
      </c>
      <c r="E511" s="18" t="str">
        <f t="shared" si="7"/>
        <v>22-Dec-2004</v>
      </c>
      <c r="F511" s="19">
        <v>45085</v>
      </c>
      <c r="G511">
        <v>18</v>
      </c>
      <c r="H511">
        <v>4</v>
      </c>
      <c r="I511" s="2">
        <v>4561.1899999999996</v>
      </c>
      <c r="J511" t="s">
        <v>6030</v>
      </c>
      <c r="K511" t="s">
        <v>6030</v>
      </c>
      <c r="L511" t="s">
        <v>17</v>
      </c>
    </row>
    <row r="512" spans="1:12" x14ac:dyDescent="0.25">
      <c r="A512" s="5" t="s">
        <v>5139</v>
      </c>
      <c r="B512">
        <v>1990</v>
      </c>
      <c r="C512" t="s">
        <v>6</v>
      </c>
      <c r="D512">
        <v>20</v>
      </c>
      <c r="E512" s="18" t="str">
        <f t="shared" si="7"/>
        <v>20-Sep-1990</v>
      </c>
      <c r="F512" s="19">
        <v>45085</v>
      </c>
      <c r="G512">
        <v>32</v>
      </c>
      <c r="H512">
        <v>1</v>
      </c>
      <c r="I512" s="2">
        <v>4562.84</v>
      </c>
      <c r="J512" t="s">
        <v>6030</v>
      </c>
      <c r="K512" t="s">
        <v>6030</v>
      </c>
      <c r="L512" t="s">
        <v>3</v>
      </c>
    </row>
    <row r="513" spans="1:12" x14ac:dyDescent="0.25">
      <c r="A513" s="5" t="s">
        <v>5140</v>
      </c>
      <c r="B513">
        <v>1996</v>
      </c>
      <c r="C513" t="s">
        <v>8</v>
      </c>
      <c r="D513">
        <v>25</v>
      </c>
      <c r="E513" s="18" t="str">
        <f t="shared" si="7"/>
        <v>25-Dec-1996</v>
      </c>
      <c r="F513" s="19">
        <v>45085</v>
      </c>
      <c r="G513">
        <v>26</v>
      </c>
      <c r="H513">
        <v>2</v>
      </c>
      <c r="I513" s="2">
        <v>4564.1899999999996</v>
      </c>
      <c r="J513" t="s">
        <v>6030</v>
      </c>
      <c r="K513" t="s">
        <v>6030</v>
      </c>
      <c r="L513" t="s">
        <v>17</v>
      </c>
    </row>
    <row r="514" spans="1:12" x14ac:dyDescent="0.25">
      <c r="A514" s="5" t="s">
        <v>3811</v>
      </c>
      <c r="B514">
        <v>1989</v>
      </c>
      <c r="C514" t="s">
        <v>6</v>
      </c>
      <c r="D514">
        <v>18</v>
      </c>
      <c r="E514" s="18" t="str">
        <f t="shared" ref="E514:E577" si="8">CONCATENATE(D514,"-",C514,"-",B514)</f>
        <v>18-Sep-1989</v>
      </c>
      <c r="F514" s="19">
        <v>45085</v>
      </c>
      <c r="G514">
        <v>33</v>
      </c>
      <c r="H514">
        <v>0</v>
      </c>
      <c r="I514" s="2">
        <v>4571.41</v>
      </c>
      <c r="J514" t="s">
        <v>6030</v>
      </c>
      <c r="K514" t="s">
        <v>6030</v>
      </c>
      <c r="L514" t="s">
        <v>7</v>
      </c>
    </row>
    <row r="515" spans="1:12" x14ac:dyDescent="0.25">
      <c r="A515" s="5" t="s">
        <v>5141</v>
      </c>
      <c r="B515">
        <v>2000</v>
      </c>
      <c r="C515" t="s">
        <v>2</v>
      </c>
      <c r="D515">
        <v>2</v>
      </c>
      <c r="E515" s="18" t="str">
        <f t="shared" si="8"/>
        <v>2-Jul-2000</v>
      </c>
      <c r="F515" s="19">
        <v>45085</v>
      </c>
      <c r="G515">
        <v>22</v>
      </c>
      <c r="H515">
        <v>0</v>
      </c>
      <c r="I515" s="2">
        <v>4608.03</v>
      </c>
      <c r="J515" t="s">
        <v>6030</v>
      </c>
      <c r="K515" t="s">
        <v>6031</v>
      </c>
      <c r="L515" t="s">
        <v>11</v>
      </c>
    </row>
    <row r="516" spans="1:12" x14ac:dyDescent="0.25">
      <c r="A516" s="5" t="s">
        <v>5142</v>
      </c>
      <c r="B516">
        <v>1998</v>
      </c>
      <c r="C516" t="s">
        <v>5</v>
      </c>
      <c r="D516">
        <v>29</v>
      </c>
      <c r="E516" s="18" t="str">
        <f t="shared" si="8"/>
        <v>29-Jun-1998</v>
      </c>
      <c r="F516" s="19">
        <v>45085</v>
      </c>
      <c r="G516">
        <v>24</v>
      </c>
      <c r="H516">
        <v>3</v>
      </c>
      <c r="I516" s="2">
        <v>4618.08</v>
      </c>
      <c r="J516" t="s">
        <v>6030</v>
      </c>
      <c r="K516" t="s">
        <v>6032</v>
      </c>
      <c r="L516" t="s">
        <v>7</v>
      </c>
    </row>
    <row r="517" spans="1:12" x14ac:dyDescent="0.25">
      <c r="A517" s="5" t="s">
        <v>5143</v>
      </c>
      <c r="B517">
        <v>1985</v>
      </c>
      <c r="C517" t="s">
        <v>5</v>
      </c>
      <c r="D517">
        <v>22</v>
      </c>
      <c r="E517" s="18" t="str">
        <f t="shared" si="8"/>
        <v>22-Jun-1985</v>
      </c>
      <c r="F517" s="19">
        <v>45085</v>
      </c>
      <c r="G517">
        <v>37</v>
      </c>
      <c r="H517">
        <v>0</v>
      </c>
      <c r="I517" s="2">
        <v>4646.76</v>
      </c>
      <c r="J517" t="s">
        <v>6032</v>
      </c>
      <c r="K517" t="s">
        <v>6032</v>
      </c>
      <c r="L517" t="s">
        <v>11</v>
      </c>
    </row>
    <row r="518" spans="1:12" x14ac:dyDescent="0.25">
      <c r="A518" s="5" t="s">
        <v>5144</v>
      </c>
      <c r="B518">
        <v>1996</v>
      </c>
      <c r="C518" t="s">
        <v>10</v>
      </c>
      <c r="D518">
        <v>25</v>
      </c>
      <c r="E518" s="18" t="str">
        <f t="shared" si="8"/>
        <v>25-Oct-1996</v>
      </c>
      <c r="F518" s="19">
        <v>45085</v>
      </c>
      <c r="G518">
        <v>26</v>
      </c>
      <c r="H518">
        <v>3</v>
      </c>
      <c r="I518" s="2">
        <v>4661.29</v>
      </c>
      <c r="J518" t="s">
        <v>6030</v>
      </c>
      <c r="K518" t="s">
        <v>6032</v>
      </c>
      <c r="L518" t="s">
        <v>21</v>
      </c>
    </row>
    <row r="519" spans="1:12" x14ac:dyDescent="0.25">
      <c r="A519" s="5" t="s">
        <v>5145</v>
      </c>
      <c r="B519">
        <v>1990</v>
      </c>
      <c r="C519" t="s">
        <v>9</v>
      </c>
      <c r="D519">
        <v>5</v>
      </c>
      <c r="E519" s="18" t="str">
        <f t="shared" si="8"/>
        <v>5-Aug-1990</v>
      </c>
      <c r="F519" s="19">
        <v>45085</v>
      </c>
      <c r="G519">
        <v>32</v>
      </c>
      <c r="H519">
        <v>1</v>
      </c>
      <c r="I519" s="2">
        <v>4667.6099999999997</v>
      </c>
      <c r="J519" t="s">
        <v>6031</v>
      </c>
      <c r="K519" t="s">
        <v>6031</v>
      </c>
      <c r="L519" t="s">
        <v>14</v>
      </c>
    </row>
    <row r="520" spans="1:12" x14ac:dyDescent="0.25">
      <c r="A520" s="5" t="s">
        <v>5146</v>
      </c>
      <c r="B520">
        <v>1990</v>
      </c>
      <c r="C520" t="s">
        <v>6</v>
      </c>
      <c r="D520">
        <v>26</v>
      </c>
      <c r="E520" s="18" t="str">
        <f t="shared" si="8"/>
        <v>26-Sep-1990</v>
      </c>
      <c r="F520" s="19">
        <v>45085</v>
      </c>
      <c r="G520">
        <v>32</v>
      </c>
      <c r="H520">
        <v>2</v>
      </c>
      <c r="I520" s="2">
        <v>4670.6400000000003</v>
      </c>
      <c r="J520" t="s">
        <v>6030</v>
      </c>
      <c r="K520" t="s">
        <v>6030</v>
      </c>
      <c r="L520" t="s">
        <v>11</v>
      </c>
    </row>
    <row r="521" spans="1:12" x14ac:dyDescent="0.25">
      <c r="A521" s="5" t="s">
        <v>5147</v>
      </c>
      <c r="B521">
        <v>1990</v>
      </c>
      <c r="C521" t="s">
        <v>2</v>
      </c>
      <c r="D521">
        <v>13</v>
      </c>
      <c r="E521" s="18" t="str">
        <f t="shared" si="8"/>
        <v>13-Jul-1990</v>
      </c>
      <c r="F521" s="19">
        <v>45085</v>
      </c>
      <c r="G521">
        <v>32</v>
      </c>
      <c r="H521">
        <v>2</v>
      </c>
      <c r="I521" s="2">
        <v>4673.3900000000003</v>
      </c>
      <c r="J521" t="s">
        <v>6030</v>
      </c>
      <c r="K521" t="s">
        <v>6032</v>
      </c>
      <c r="L521" t="s">
        <v>3</v>
      </c>
    </row>
    <row r="522" spans="1:12" x14ac:dyDescent="0.25">
      <c r="A522" s="5" t="s">
        <v>5148</v>
      </c>
      <c r="B522">
        <v>1979</v>
      </c>
      <c r="C522" t="s">
        <v>10</v>
      </c>
      <c r="D522">
        <v>18</v>
      </c>
      <c r="E522" s="18" t="str">
        <f t="shared" si="8"/>
        <v>18-Oct-1979</v>
      </c>
      <c r="F522" s="19">
        <v>45085</v>
      </c>
      <c r="G522">
        <v>43</v>
      </c>
      <c r="H522">
        <v>2</v>
      </c>
      <c r="I522" s="2">
        <v>4674.2</v>
      </c>
      <c r="J522" t="s">
        <v>6030</v>
      </c>
      <c r="K522" t="s">
        <v>6032</v>
      </c>
      <c r="L522" t="s">
        <v>3</v>
      </c>
    </row>
    <row r="523" spans="1:12" x14ac:dyDescent="0.25">
      <c r="A523" s="5" t="s">
        <v>5149</v>
      </c>
      <c r="B523">
        <v>2003</v>
      </c>
      <c r="C523" t="s">
        <v>10</v>
      </c>
      <c r="D523">
        <v>4</v>
      </c>
      <c r="E523" s="18" t="str">
        <f t="shared" si="8"/>
        <v>4-Oct-2003</v>
      </c>
      <c r="F523" s="19">
        <v>45085</v>
      </c>
      <c r="G523">
        <v>19</v>
      </c>
      <c r="H523">
        <v>0</v>
      </c>
      <c r="I523" s="2">
        <v>4678.8</v>
      </c>
      <c r="J523" t="s">
        <v>6030</v>
      </c>
      <c r="K523" t="s">
        <v>6032</v>
      </c>
      <c r="L523" t="s">
        <v>20</v>
      </c>
    </row>
    <row r="524" spans="1:12" x14ac:dyDescent="0.25">
      <c r="A524" s="5" t="s">
        <v>5150</v>
      </c>
      <c r="B524">
        <v>1990</v>
      </c>
      <c r="C524" t="s">
        <v>6</v>
      </c>
      <c r="D524">
        <v>4</v>
      </c>
      <c r="E524" s="18" t="str">
        <f t="shared" si="8"/>
        <v>4-Sep-1990</v>
      </c>
      <c r="F524" s="19">
        <v>45085</v>
      </c>
      <c r="G524">
        <v>32</v>
      </c>
      <c r="H524">
        <v>2</v>
      </c>
      <c r="I524" s="2">
        <v>4686.3900000000003</v>
      </c>
      <c r="J524" t="s">
        <v>6031</v>
      </c>
      <c r="K524" t="s">
        <v>6031</v>
      </c>
      <c r="L524" t="s">
        <v>3</v>
      </c>
    </row>
    <row r="525" spans="1:12" x14ac:dyDescent="0.25">
      <c r="A525" s="5" t="s">
        <v>3812</v>
      </c>
      <c r="B525">
        <v>2003</v>
      </c>
      <c r="C525" t="s">
        <v>5</v>
      </c>
      <c r="D525">
        <v>22</v>
      </c>
      <c r="E525" s="18" t="str">
        <f t="shared" si="8"/>
        <v>22-Jun-2003</v>
      </c>
      <c r="F525" s="19">
        <v>45085</v>
      </c>
      <c r="G525">
        <v>19</v>
      </c>
      <c r="H525">
        <v>5</v>
      </c>
      <c r="I525" s="2">
        <v>4687.8</v>
      </c>
      <c r="J525" t="s">
        <v>6030</v>
      </c>
      <c r="K525" t="s">
        <v>6031</v>
      </c>
      <c r="L525" t="s">
        <v>11</v>
      </c>
    </row>
    <row r="526" spans="1:12" x14ac:dyDescent="0.25">
      <c r="A526" s="5" t="s">
        <v>5151</v>
      </c>
      <c r="B526">
        <v>1977</v>
      </c>
      <c r="C526" t="s">
        <v>8</v>
      </c>
      <c r="D526">
        <v>4</v>
      </c>
      <c r="E526" s="18" t="str">
        <f t="shared" si="8"/>
        <v>4-Dec-1977</v>
      </c>
      <c r="F526" s="19">
        <v>45085</v>
      </c>
      <c r="G526">
        <v>45</v>
      </c>
      <c r="H526">
        <v>2</v>
      </c>
      <c r="I526" s="2">
        <v>4699.47</v>
      </c>
      <c r="J526" t="s">
        <v>6030</v>
      </c>
      <c r="K526" t="s">
        <v>6031</v>
      </c>
      <c r="L526" t="s">
        <v>3</v>
      </c>
    </row>
    <row r="527" spans="1:12" x14ac:dyDescent="0.25">
      <c r="A527" s="5" t="s">
        <v>5152</v>
      </c>
      <c r="B527">
        <v>1981</v>
      </c>
      <c r="C527" t="s">
        <v>9</v>
      </c>
      <c r="D527">
        <v>12</v>
      </c>
      <c r="E527" s="18" t="str">
        <f t="shared" si="8"/>
        <v>12-Aug-1981</v>
      </c>
      <c r="F527" s="19">
        <v>45085</v>
      </c>
      <c r="G527">
        <v>41</v>
      </c>
      <c r="H527">
        <v>1</v>
      </c>
      <c r="I527" s="2">
        <v>4712.12</v>
      </c>
      <c r="J527" t="s">
        <v>6030</v>
      </c>
      <c r="K527" t="s">
        <v>6031</v>
      </c>
      <c r="L527" t="s">
        <v>11</v>
      </c>
    </row>
    <row r="528" spans="1:12" x14ac:dyDescent="0.25">
      <c r="A528" s="5" t="s">
        <v>5153</v>
      </c>
      <c r="B528">
        <v>1992</v>
      </c>
      <c r="C528" t="s">
        <v>10</v>
      </c>
      <c r="D528">
        <v>9</v>
      </c>
      <c r="E528" s="18" t="str">
        <f t="shared" si="8"/>
        <v>9-Oct-1992</v>
      </c>
      <c r="F528" s="19">
        <v>45085</v>
      </c>
      <c r="G528">
        <v>30</v>
      </c>
      <c r="H528">
        <v>1</v>
      </c>
      <c r="I528" s="2">
        <v>4718.2</v>
      </c>
      <c r="J528" t="s">
        <v>6030</v>
      </c>
      <c r="K528" t="s">
        <v>6031</v>
      </c>
      <c r="L528" t="s">
        <v>17</v>
      </c>
    </row>
    <row r="529" spans="1:12" x14ac:dyDescent="0.25">
      <c r="A529" s="5" t="s">
        <v>5154</v>
      </c>
      <c r="B529">
        <v>1992</v>
      </c>
      <c r="C529" t="s">
        <v>6</v>
      </c>
      <c r="D529">
        <v>28</v>
      </c>
      <c r="E529" s="18" t="str">
        <f t="shared" si="8"/>
        <v>28-Sep-1992</v>
      </c>
      <c r="F529" s="19">
        <v>45085</v>
      </c>
      <c r="G529">
        <v>30</v>
      </c>
      <c r="H529">
        <v>1</v>
      </c>
      <c r="I529" s="2">
        <v>4719.5200000000004</v>
      </c>
      <c r="J529" t="s">
        <v>6030</v>
      </c>
      <c r="K529" t="s">
        <v>6030</v>
      </c>
      <c r="L529" t="s">
        <v>17</v>
      </c>
    </row>
    <row r="530" spans="1:12" x14ac:dyDescent="0.25">
      <c r="A530" s="5" t="s">
        <v>5155</v>
      </c>
      <c r="B530">
        <v>1994</v>
      </c>
      <c r="C530" t="s">
        <v>9</v>
      </c>
      <c r="D530">
        <v>12</v>
      </c>
      <c r="E530" s="18" t="str">
        <f t="shared" si="8"/>
        <v>12-Aug-1994</v>
      </c>
      <c r="F530" s="19">
        <v>45085</v>
      </c>
      <c r="G530">
        <v>28</v>
      </c>
      <c r="H530">
        <v>2</v>
      </c>
      <c r="I530" s="2">
        <v>4719.74</v>
      </c>
      <c r="J530" t="s">
        <v>6030</v>
      </c>
      <c r="K530" t="s">
        <v>6032</v>
      </c>
      <c r="L530" t="s">
        <v>7</v>
      </c>
    </row>
    <row r="531" spans="1:12" x14ac:dyDescent="0.25">
      <c r="A531" s="5" t="s">
        <v>5156</v>
      </c>
      <c r="B531">
        <v>1980</v>
      </c>
      <c r="C531" t="s">
        <v>2</v>
      </c>
      <c r="D531">
        <v>2</v>
      </c>
      <c r="E531" s="18" t="str">
        <f t="shared" si="8"/>
        <v>2-Jul-1980</v>
      </c>
      <c r="F531" s="19">
        <v>45085</v>
      </c>
      <c r="G531">
        <v>42</v>
      </c>
      <c r="H531">
        <v>2</v>
      </c>
      <c r="I531" s="2">
        <v>4728.71</v>
      </c>
      <c r="J531" t="s">
        <v>6030</v>
      </c>
      <c r="K531" t="s">
        <v>6031</v>
      </c>
      <c r="L531" t="s">
        <v>7</v>
      </c>
    </row>
    <row r="532" spans="1:12" x14ac:dyDescent="0.25">
      <c r="A532" s="5" t="s">
        <v>5157</v>
      </c>
      <c r="B532">
        <v>1986</v>
      </c>
      <c r="C532" t="s">
        <v>6</v>
      </c>
      <c r="D532">
        <v>5</v>
      </c>
      <c r="E532" s="18" t="str">
        <f t="shared" si="8"/>
        <v>5-Sep-1986</v>
      </c>
      <c r="F532" s="19">
        <v>45085</v>
      </c>
      <c r="G532">
        <v>36</v>
      </c>
      <c r="H532">
        <v>3</v>
      </c>
      <c r="I532" s="2">
        <v>4734.6400000000003</v>
      </c>
      <c r="J532" t="s">
        <v>6030</v>
      </c>
      <c r="K532" t="s">
        <v>6032</v>
      </c>
      <c r="L532" t="s">
        <v>3</v>
      </c>
    </row>
    <row r="533" spans="1:12" x14ac:dyDescent="0.25">
      <c r="A533" s="5" t="s">
        <v>5158</v>
      </c>
      <c r="B533">
        <v>1991</v>
      </c>
      <c r="C533" t="s">
        <v>10</v>
      </c>
      <c r="D533">
        <v>12</v>
      </c>
      <c r="E533" s="18" t="str">
        <f t="shared" si="8"/>
        <v>12-Oct-1991</v>
      </c>
      <c r="F533" s="19">
        <v>45085</v>
      </c>
      <c r="G533">
        <v>31</v>
      </c>
      <c r="H533">
        <v>1</v>
      </c>
      <c r="I533" s="2">
        <v>4738.2700000000004</v>
      </c>
      <c r="J533" t="s">
        <v>6030</v>
      </c>
      <c r="K533" t="s">
        <v>6031</v>
      </c>
      <c r="L533" t="s">
        <v>7</v>
      </c>
    </row>
    <row r="534" spans="1:12" x14ac:dyDescent="0.25">
      <c r="A534" s="5" t="s">
        <v>5159</v>
      </c>
      <c r="B534">
        <v>2004</v>
      </c>
      <c r="C534" t="s">
        <v>4</v>
      </c>
      <c r="D534">
        <v>24</v>
      </c>
      <c r="E534" s="18" t="str">
        <f t="shared" si="8"/>
        <v>24-Nov-2004</v>
      </c>
      <c r="F534" s="19">
        <v>45085</v>
      </c>
      <c r="G534">
        <v>18</v>
      </c>
      <c r="H534">
        <v>0</v>
      </c>
      <c r="I534" s="2">
        <v>4740.78</v>
      </c>
      <c r="J534" t="s">
        <v>6030</v>
      </c>
      <c r="K534" t="s">
        <v>6031</v>
      </c>
      <c r="L534" t="s">
        <v>20</v>
      </c>
    </row>
    <row r="535" spans="1:12" x14ac:dyDescent="0.25">
      <c r="A535" s="5" t="s">
        <v>5160</v>
      </c>
      <c r="B535">
        <v>1987</v>
      </c>
      <c r="C535" t="s">
        <v>5</v>
      </c>
      <c r="D535">
        <v>5</v>
      </c>
      <c r="E535" s="18" t="str">
        <f t="shared" si="8"/>
        <v>5-Jun-1987</v>
      </c>
      <c r="F535" s="19">
        <v>45085</v>
      </c>
      <c r="G535">
        <v>36</v>
      </c>
      <c r="H535">
        <v>1</v>
      </c>
      <c r="I535" s="2">
        <v>4746.34</v>
      </c>
      <c r="J535" t="s">
        <v>6030</v>
      </c>
      <c r="K535" t="s">
        <v>6030</v>
      </c>
      <c r="L535" t="s">
        <v>11</v>
      </c>
    </row>
    <row r="536" spans="1:12" x14ac:dyDescent="0.25">
      <c r="A536" s="5" t="s">
        <v>3813</v>
      </c>
      <c r="B536">
        <v>1987</v>
      </c>
      <c r="C536" t="s">
        <v>6</v>
      </c>
      <c r="D536">
        <v>2</v>
      </c>
      <c r="E536" s="18" t="str">
        <f t="shared" si="8"/>
        <v>2-Sep-1987</v>
      </c>
      <c r="F536" s="19">
        <v>45085</v>
      </c>
      <c r="G536">
        <v>35</v>
      </c>
      <c r="H536">
        <v>1</v>
      </c>
      <c r="I536" s="2">
        <v>4747.05</v>
      </c>
      <c r="J536" t="s">
        <v>6030</v>
      </c>
      <c r="K536" t="s">
        <v>6030</v>
      </c>
      <c r="L536" t="s">
        <v>3</v>
      </c>
    </row>
    <row r="537" spans="1:12" x14ac:dyDescent="0.25">
      <c r="A537" s="5" t="s">
        <v>5161</v>
      </c>
      <c r="B537">
        <v>1987</v>
      </c>
      <c r="C537" t="s">
        <v>4</v>
      </c>
      <c r="D537">
        <v>22</v>
      </c>
      <c r="E537" s="18" t="str">
        <f t="shared" si="8"/>
        <v>22-Nov-1987</v>
      </c>
      <c r="F537" s="19">
        <v>45085</v>
      </c>
      <c r="G537">
        <v>35</v>
      </c>
      <c r="H537">
        <v>1</v>
      </c>
      <c r="I537" s="2">
        <v>4751.07</v>
      </c>
      <c r="J537" t="s">
        <v>6031</v>
      </c>
      <c r="K537" t="s">
        <v>6032</v>
      </c>
      <c r="L537" t="s">
        <v>11</v>
      </c>
    </row>
    <row r="538" spans="1:12" x14ac:dyDescent="0.25">
      <c r="A538" s="5" t="s">
        <v>5162</v>
      </c>
      <c r="B538">
        <v>1992</v>
      </c>
      <c r="C538" t="s">
        <v>9</v>
      </c>
      <c r="D538">
        <v>16</v>
      </c>
      <c r="E538" s="18" t="str">
        <f t="shared" si="8"/>
        <v>16-Aug-1992</v>
      </c>
      <c r="F538" s="19">
        <v>45085</v>
      </c>
      <c r="G538">
        <v>30</v>
      </c>
      <c r="H538">
        <v>2</v>
      </c>
      <c r="I538" s="2">
        <v>4753.6400000000003</v>
      </c>
      <c r="J538" t="s">
        <v>6030</v>
      </c>
      <c r="K538" t="s">
        <v>6031</v>
      </c>
      <c r="L538" t="s">
        <v>3</v>
      </c>
    </row>
    <row r="539" spans="1:12" x14ac:dyDescent="0.25">
      <c r="A539" s="5" t="s">
        <v>5163</v>
      </c>
      <c r="B539">
        <v>1987</v>
      </c>
      <c r="C539" t="s">
        <v>6</v>
      </c>
      <c r="D539">
        <v>27</v>
      </c>
      <c r="E539" s="18" t="str">
        <f t="shared" si="8"/>
        <v>27-Sep-1987</v>
      </c>
      <c r="F539" s="19">
        <v>45085</v>
      </c>
      <c r="G539">
        <v>35</v>
      </c>
      <c r="H539">
        <v>1</v>
      </c>
      <c r="I539" s="2">
        <v>4762.33</v>
      </c>
      <c r="J539" t="s">
        <v>6031</v>
      </c>
      <c r="K539" t="s">
        <v>6031</v>
      </c>
      <c r="L539" t="s">
        <v>11</v>
      </c>
    </row>
    <row r="540" spans="1:12" x14ac:dyDescent="0.25">
      <c r="A540" s="5" t="s">
        <v>5164</v>
      </c>
      <c r="B540">
        <v>1989</v>
      </c>
      <c r="C540" t="s">
        <v>9</v>
      </c>
      <c r="D540">
        <v>1</v>
      </c>
      <c r="E540" s="18" t="str">
        <f t="shared" si="8"/>
        <v>1-Aug-1989</v>
      </c>
      <c r="F540" s="19">
        <v>45085</v>
      </c>
      <c r="G540">
        <v>33</v>
      </c>
      <c r="H540">
        <v>1</v>
      </c>
      <c r="I540" s="2">
        <v>4766.0200000000004</v>
      </c>
      <c r="J540" t="s">
        <v>6030</v>
      </c>
      <c r="K540" t="s">
        <v>6031</v>
      </c>
      <c r="L540" t="s">
        <v>11</v>
      </c>
    </row>
    <row r="541" spans="1:12" x14ac:dyDescent="0.25">
      <c r="A541" s="5" t="s">
        <v>5165</v>
      </c>
      <c r="B541">
        <v>1989</v>
      </c>
      <c r="C541" t="s">
        <v>8</v>
      </c>
      <c r="D541">
        <v>9</v>
      </c>
      <c r="E541" s="18" t="str">
        <f t="shared" si="8"/>
        <v>9-Dec-1989</v>
      </c>
      <c r="F541" s="19">
        <v>45085</v>
      </c>
      <c r="G541">
        <v>33</v>
      </c>
      <c r="H541">
        <v>1</v>
      </c>
      <c r="I541" s="2">
        <v>4779.6000000000004</v>
      </c>
      <c r="J541" t="s">
        <v>6030</v>
      </c>
      <c r="K541" t="s">
        <v>6031</v>
      </c>
      <c r="L541" t="s">
        <v>3</v>
      </c>
    </row>
    <row r="542" spans="1:12" x14ac:dyDescent="0.25">
      <c r="A542" s="5" t="s">
        <v>5166</v>
      </c>
      <c r="B542">
        <v>1987</v>
      </c>
      <c r="C542" t="s">
        <v>5</v>
      </c>
      <c r="D542">
        <v>22</v>
      </c>
      <c r="E542" s="18" t="str">
        <f t="shared" si="8"/>
        <v>22-Jun-1987</v>
      </c>
      <c r="F542" s="19">
        <v>45085</v>
      </c>
      <c r="G542">
        <v>35</v>
      </c>
      <c r="H542">
        <v>3</v>
      </c>
      <c r="I542" s="2">
        <v>4787.42</v>
      </c>
      <c r="J542" t="s">
        <v>6030</v>
      </c>
      <c r="K542" t="s">
        <v>6031</v>
      </c>
      <c r="L542" t="s">
        <v>3</v>
      </c>
    </row>
    <row r="543" spans="1:12" x14ac:dyDescent="0.25">
      <c r="A543" s="5" t="s">
        <v>5167</v>
      </c>
      <c r="B543">
        <v>1989</v>
      </c>
      <c r="C543" t="s">
        <v>8</v>
      </c>
      <c r="D543">
        <v>16</v>
      </c>
      <c r="E543" s="18" t="str">
        <f t="shared" si="8"/>
        <v>16-Dec-1989</v>
      </c>
      <c r="F543" s="19">
        <v>45085</v>
      </c>
      <c r="G543">
        <v>33</v>
      </c>
      <c r="H543">
        <v>1</v>
      </c>
      <c r="I543" s="2">
        <v>4795.66</v>
      </c>
      <c r="J543" t="s">
        <v>6030</v>
      </c>
      <c r="K543" t="s">
        <v>6032</v>
      </c>
      <c r="L543" t="s">
        <v>3</v>
      </c>
    </row>
    <row r="544" spans="1:12" x14ac:dyDescent="0.25">
      <c r="A544" s="5" t="s">
        <v>5168</v>
      </c>
      <c r="B544">
        <v>1978</v>
      </c>
      <c r="C544" t="s">
        <v>10</v>
      </c>
      <c r="D544">
        <v>3</v>
      </c>
      <c r="E544" s="18" t="str">
        <f t="shared" si="8"/>
        <v>3-Oct-1978</v>
      </c>
      <c r="F544" s="19">
        <v>45085</v>
      </c>
      <c r="G544">
        <v>44</v>
      </c>
      <c r="H544">
        <v>2</v>
      </c>
      <c r="I544" s="2">
        <v>4812.34</v>
      </c>
      <c r="J544" t="s">
        <v>6030</v>
      </c>
      <c r="K544" t="s">
        <v>6031</v>
      </c>
      <c r="L544" t="s">
        <v>3</v>
      </c>
    </row>
    <row r="545" spans="1:12" x14ac:dyDescent="0.25">
      <c r="A545" s="5" t="s">
        <v>5169</v>
      </c>
      <c r="B545">
        <v>1981</v>
      </c>
      <c r="C545" t="s">
        <v>2</v>
      </c>
      <c r="D545">
        <v>3</v>
      </c>
      <c r="E545" s="18" t="str">
        <f t="shared" si="8"/>
        <v>3-Jul-1981</v>
      </c>
      <c r="F545" s="19">
        <v>45085</v>
      </c>
      <c r="G545">
        <v>41</v>
      </c>
      <c r="H545">
        <v>1</v>
      </c>
      <c r="I545" s="2">
        <v>4827.1000000000004</v>
      </c>
      <c r="J545" t="s">
        <v>6030</v>
      </c>
      <c r="K545" t="s">
        <v>6032</v>
      </c>
      <c r="L545" t="s">
        <v>3</v>
      </c>
    </row>
    <row r="546" spans="1:12" x14ac:dyDescent="0.25">
      <c r="A546" s="5" t="s">
        <v>5170</v>
      </c>
      <c r="B546">
        <v>1995</v>
      </c>
      <c r="C546" t="s">
        <v>8</v>
      </c>
      <c r="D546">
        <v>1</v>
      </c>
      <c r="E546" s="18" t="str">
        <f t="shared" si="8"/>
        <v>1-Dec-1995</v>
      </c>
      <c r="F546" s="19">
        <v>45085</v>
      </c>
      <c r="G546">
        <v>27</v>
      </c>
      <c r="H546">
        <v>3</v>
      </c>
      <c r="I546" s="2">
        <v>4827.8999999999996</v>
      </c>
      <c r="J546" t="s">
        <v>6032</v>
      </c>
      <c r="K546" t="s">
        <v>6030</v>
      </c>
      <c r="L546" t="s">
        <v>32</v>
      </c>
    </row>
    <row r="547" spans="1:12" x14ac:dyDescent="0.25">
      <c r="A547" s="5" t="s">
        <v>3814</v>
      </c>
      <c r="B547">
        <v>2002</v>
      </c>
      <c r="C547" t="s">
        <v>5</v>
      </c>
      <c r="D547">
        <v>27</v>
      </c>
      <c r="E547" s="18" t="str">
        <f t="shared" si="8"/>
        <v>27-Jun-2002</v>
      </c>
      <c r="F547" s="19">
        <v>45085</v>
      </c>
      <c r="G547">
        <v>20</v>
      </c>
      <c r="H547">
        <v>5</v>
      </c>
      <c r="I547" s="2">
        <v>4830.63</v>
      </c>
      <c r="J547" t="s">
        <v>6030</v>
      </c>
      <c r="K547" t="s">
        <v>6032</v>
      </c>
      <c r="L547" t="s">
        <v>11</v>
      </c>
    </row>
    <row r="548" spans="1:12" x14ac:dyDescent="0.25">
      <c r="A548" s="5" t="s">
        <v>5171</v>
      </c>
      <c r="B548">
        <v>2000</v>
      </c>
      <c r="C548" t="s">
        <v>8</v>
      </c>
      <c r="D548">
        <v>11</v>
      </c>
      <c r="E548" s="18" t="str">
        <f t="shared" si="8"/>
        <v>11-Dec-2000</v>
      </c>
      <c r="F548" s="19">
        <v>45085</v>
      </c>
      <c r="G548">
        <v>22</v>
      </c>
      <c r="H548">
        <v>0</v>
      </c>
      <c r="I548" s="2">
        <v>4835.43</v>
      </c>
      <c r="J548" t="s">
        <v>6030</v>
      </c>
      <c r="K548" t="s">
        <v>6030</v>
      </c>
      <c r="L548" t="s">
        <v>20</v>
      </c>
    </row>
    <row r="549" spans="1:12" x14ac:dyDescent="0.25">
      <c r="A549" s="5" t="s">
        <v>5172</v>
      </c>
      <c r="B549">
        <v>1992</v>
      </c>
      <c r="C549" t="s">
        <v>6</v>
      </c>
      <c r="D549">
        <v>10</v>
      </c>
      <c r="E549" s="18" t="str">
        <f t="shared" si="8"/>
        <v>10-Sep-1992</v>
      </c>
      <c r="F549" s="19">
        <v>45085</v>
      </c>
      <c r="G549">
        <v>30</v>
      </c>
      <c r="H549">
        <v>3</v>
      </c>
      <c r="I549" s="2">
        <v>4837.58</v>
      </c>
      <c r="J549" t="s">
        <v>6031</v>
      </c>
      <c r="K549" t="s">
        <v>6030</v>
      </c>
      <c r="L549" t="s">
        <v>3</v>
      </c>
    </row>
    <row r="550" spans="1:12" x14ac:dyDescent="0.25">
      <c r="A550" s="5" t="s">
        <v>5173</v>
      </c>
      <c r="B550">
        <v>1984</v>
      </c>
      <c r="C550" t="s">
        <v>10</v>
      </c>
      <c r="D550">
        <v>15</v>
      </c>
      <c r="E550" s="18" t="str">
        <f t="shared" si="8"/>
        <v>15-Oct-1984</v>
      </c>
      <c r="F550" s="19">
        <v>45085</v>
      </c>
      <c r="G550">
        <v>38</v>
      </c>
      <c r="H550">
        <v>3</v>
      </c>
      <c r="I550" s="2">
        <v>4839.18</v>
      </c>
      <c r="J550" t="s">
        <v>6030</v>
      </c>
      <c r="K550" t="s">
        <v>6032</v>
      </c>
      <c r="L550" t="s">
        <v>7</v>
      </c>
    </row>
    <row r="551" spans="1:12" x14ac:dyDescent="0.25">
      <c r="A551" s="5" t="s">
        <v>5174</v>
      </c>
      <c r="B551">
        <v>1995</v>
      </c>
      <c r="C551" t="s">
        <v>6</v>
      </c>
      <c r="D551">
        <v>29</v>
      </c>
      <c r="E551" s="18" t="str">
        <f t="shared" si="8"/>
        <v>29-Sep-1995</v>
      </c>
      <c r="F551" s="19">
        <v>45085</v>
      </c>
      <c r="G551">
        <v>27</v>
      </c>
      <c r="H551">
        <v>0</v>
      </c>
      <c r="I551" s="2">
        <v>4840.95</v>
      </c>
      <c r="J551" t="s">
        <v>6030</v>
      </c>
      <c r="K551" t="s">
        <v>6032</v>
      </c>
      <c r="L551" t="s">
        <v>20</v>
      </c>
    </row>
    <row r="552" spans="1:12" x14ac:dyDescent="0.25">
      <c r="A552" s="5" t="s">
        <v>5175</v>
      </c>
      <c r="B552">
        <v>1979</v>
      </c>
      <c r="C552" t="s">
        <v>8</v>
      </c>
      <c r="D552">
        <v>13</v>
      </c>
      <c r="E552" s="18" t="str">
        <f t="shared" si="8"/>
        <v>13-Dec-1979</v>
      </c>
      <c r="F552" s="19">
        <v>45085</v>
      </c>
      <c r="G552">
        <v>43</v>
      </c>
      <c r="H552">
        <v>2</v>
      </c>
      <c r="I552" s="2">
        <v>4843.79</v>
      </c>
      <c r="J552" t="s">
        <v>6030</v>
      </c>
      <c r="K552" t="s">
        <v>6031</v>
      </c>
      <c r="L552" t="s">
        <v>3</v>
      </c>
    </row>
    <row r="553" spans="1:12" x14ac:dyDescent="0.25">
      <c r="A553" s="5" t="s">
        <v>5176</v>
      </c>
      <c r="B553">
        <v>1974</v>
      </c>
      <c r="C553" t="s">
        <v>6</v>
      </c>
      <c r="D553">
        <v>11</v>
      </c>
      <c r="E553" s="18" t="str">
        <f t="shared" si="8"/>
        <v>11-Sep-1974</v>
      </c>
      <c r="F553" s="19">
        <v>45085</v>
      </c>
      <c r="G553">
        <v>48</v>
      </c>
      <c r="H553">
        <v>0</v>
      </c>
      <c r="I553" s="2">
        <v>4844.67</v>
      </c>
      <c r="J553" t="s">
        <v>6030</v>
      </c>
      <c r="K553" t="s">
        <v>6030</v>
      </c>
      <c r="L553" t="s">
        <v>3</v>
      </c>
    </row>
    <row r="554" spans="1:12" x14ac:dyDescent="0.25">
      <c r="A554" s="5" t="s">
        <v>5177</v>
      </c>
      <c r="B554">
        <v>2001</v>
      </c>
      <c r="C554" t="s">
        <v>5</v>
      </c>
      <c r="D554">
        <v>7</v>
      </c>
      <c r="E554" s="18" t="str">
        <f t="shared" si="8"/>
        <v>7-Jun-2001</v>
      </c>
      <c r="F554" s="19">
        <v>45085</v>
      </c>
      <c r="G554">
        <v>22</v>
      </c>
      <c r="H554">
        <v>0</v>
      </c>
      <c r="I554" s="2">
        <v>4846.53</v>
      </c>
      <c r="J554" t="s">
        <v>6030</v>
      </c>
      <c r="K554" t="s">
        <v>6031</v>
      </c>
      <c r="L554" t="s">
        <v>20</v>
      </c>
    </row>
    <row r="555" spans="1:12" x14ac:dyDescent="0.25">
      <c r="A555" s="5" t="s">
        <v>5178</v>
      </c>
      <c r="B555">
        <v>1995</v>
      </c>
      <c r="C555" t="s">
        <v>8</v>
      </c>
      <c r="D555">
        <v>27</v>
      </c>
      <c r="E555" s="18" t="str">
        <f t="shared" si="8"/>
        <v>27-Dec-1995</v>
      </c>
      <c r="F555" s="19">
        <v>45085</v>
      </c>
      <c r="G555">
        <v>27</v>
      </c>
      <c r="H555">
        <v>3</v>
      </c>
      <c r="I555" s="2">
        <v>4846.92</v>
      </c>
      <c r="J555" t="s">
        <v>6030</v>
      </c>
      <c r="K555" t="s">
        <v>6031</v>
      </c>
      <c r="L555" t="s">
        <v>21</v>
      </c>
    </row>
    <row r="556" spans="1:12" x14ac:dyDescent="0.25">
      <c r="A556" s="5" t="s">
        <v>5179</v>
      </c>
      <c r="B556">
        <v>1989</v>
      </c>
      <c r="C556" t="s">
        <v>6</v>
      </c>
      <c r="D556">
        <v>1</v>
      </c>
      <c r="E556" s="18" t="str">
        <f t="shared" si="8"/>
        <v>1-Sep-1989</v>
      </c>
      <c r="F556" s="19">
        <v>45085</v>
      </c>
      <c r="G556">
        <v>33</v>
      </c>
      <c r="H556">
        <v>3</v>
      </c>
      <c r="I556" s="2">
        <v>4859.8900000000003</v>
      </c>
      <c r="J556" t="s">
        <v>6030</v>
      </c>
      <c r="K556" t="s">
        <v>6031</v>
      </c>
      <c r="L556" t="s">
        <v>11</v>
      </c>
    </row>
    <row r="557" spans="1:12" x14ac:dyDescent="0.25">
      <c r="A557" s="5" t="s">
        <v>5180</v>
      </c>
      <c r="B557">
        <v>1997</v>
      </c>
      <c r="C557" t="s">
        <v>6</v>
      </c>
      <c r="D557">
        <v>29</v>
      </c>
      <c r="E557" s="18" t="str">
        <f t="shared" si="8"/>
        <v>29-Sep-1997</v>
      </c>
      <c r="F557" s="19">
        <v>45085</v>
      </c>
      <c r="G557">
        <v>25</v>
      </c>
      <c r="H557">
        <v>4</v>
      </c>
      <c r="I557" s="2">
        <v>4877.9799999999996</v>
      </c>
      <c r="J557" t="s">
        <v>6030</v>
      </c>
      <c r="K557" t="s">
        <v>6031</v>
      </c>
      <c r="L557" t="s">
        <v>7</v>
      </c>
    </row>
    <row r="558" spans="1:12" x14ac:dyDescent="0.25">
      <c r="A558" s="5" t="s">
        <v>3678</v>
      </c>
      <c r="B558">
        <v>1986</v>
      </c>
      <c r="C558" t="s">
        <v>8</v>
      </c>
      <c r="D558">
        <v>23</v>
      </c>
      <c r="E558" s="18" t="str">
        <f t="shared" si="8"/>
        <v>23-Dec-1986</v>
      </c>
      <c r="F558" s="19">
        <v>45085</v>
      </c>
      <c r="G558">
        <v>36</v>
      </c>
      <c r="H558">
        <v>0</v>
      </c>
      <c r="I558" s="2">
        <v>4883.87</v>
      </c>
      <c r="J558" t="s">
        <v>6030</v>
      </c>
      <c r="K558" t="s">
        <v>6032</v>
      </c>
      <c r="L558" t="s">
        <v>11</v>
      </c>
    </row>
    <row r="559" spans="1:12" x14ac:dyDescent="0.25">
      <c r="A559" s="5" t="s">
        <v>3815</v>
      </c>
      <c r="B559">
        <v>1986</v>
      </c>
      <c r="C559" t="s">
        <v>10</v>
      </c>
      <c r="D559">
        <v>27</v>
      </c>
      <c r="E559" s="18" t="str">
        <f t="shared" si="8"/>
        <v>27-Oct-1986</v>
      </c>
      <c r="F559" s="19">
        <v>45085</v>
      </c>
      <c r="G559">
        <v>36</v>
      </c>
      <c r="H559">
        <v>0</v>
      </c>
      <c r="I559" s="2">
        <v>4889.04</v>
      </c>
      <c r="J559" t="s">
        <v>6030</v>
      </c>
      <c r="K559" t="s">
        <v>6032</v>
      </c>
      <c r="L559" t="s">
        <v>3</v>
      </c>
    </row>
    <row r="560" spans="1:12" x14ac:dyDescent="0.25">
      <c r="A560" s="5" t="s">
        <v>5181</v>
      </c>
      <c r="B560">
        <v>1989</v>
      </c>
      <c r="C560" t="s">
        <v>2</v>
      </c>
      <c r="D560">
        <v>10</v>
      </c>
      <c r="E560" s="18" t="str">
        <f t="shared" si="8"/>
        <v>10-Jul-1989</v>
      </c>
      <c r="F560" s="19">
        <v>45085</v>
      </c>
      <c r="G560">
        <v>33</v>
      </c>
      <c r="H560">
        <v>2</v>
      </c>
      <c r="I560" s="2">
        <v>4890</v>
      </c>
      <c r="J560" t="s">
        <v>6031</v>
      </c>
      <c r="K560" t="s">
        <v>6030</v>
      </c>
      <c r="L560" t="s">
        <v>3</v>
      </c>
    </row>
    <row r="561" spans="1:12" x14ac:dyDescent="0.25">
      <c r="A561" s="5" t="s">
        <v>5182</v>
      </c>
      <c r="B561">
        <v>1990</v>
      </c>
      <c r="C561" t="s">
        <v>4</v>
      </c>
      <c r="D561">
        <v>28</v>
      </c>
      <c r="E561" s="18" t="str">
        <f t="shared" si="8"/>
        <v>28-Nov-1990</v>
      </c>
      <c r="F561" s="19">
        <v>45085</v>
      </c>
      <c r="G561">
        <v>32</v>
      </c>
      <c r="H561">
        <v>3</v>
      </c>
      <c r="I561" s="2">
        <v>4894.3900000000003</v>
      </c>
      <c r="J561" t="s">
        <v>6030</v>
      </c>
      <c r="K561" t="s">
        <v>6031</v>
      </c>
      <c r="L561" t="s">
        <v>3</v>
      </c>
    </row>
    <row r="562" spans="1:12" x14ac:dyDescent="0.25">
      <c r="A562" s="5" t="s">
        <v>5183</v>
      </c>
      <c r="B562">
        <v>1988</v>
      </c>
      <c r="C562" t="s">
        <v>6</v>
      </c>
      <c r="D562">
        <v>23</v>
      </c>
      <c r="E562" s="18" t="str">
        <f t="shared" si="8"/>
        <v>23-Sep-1988</v>
      </c>
      <c r="F562" s="19">
        <v>45085</v>
      </c>
      <c r="G562">
        <v>34</v>
      </c>
      <c r="H562">
        <v>1</v>
      </c>
      <c r="I562" s="2">
        <v>4894.75</v>
      </c>
      <c r="J562" t="s">
        <v>6031</v>
      </c>
      <c r="K562" t="s">
        <v>6031</v>
      </c>
      <c r="L562" t="s">
        <v>7</v>
      </c>
    </row>
    <row r="563" spans="1:12" x14ac:dyDescent="0.25">
      <c r="A563" s="5" t="s">
        <v>5184</v>
      </c>
      <c r="B563">
        <v>1993</v>
      </c>
      <c r="C563" t="s">
        <v>2</v>
      </c>
      <c r="D563">
        <v>10</v>
      </c>
      <c r="E563" s="18" t="str">
        <f t="shared" si="8"/>
        <v>10-Jul-1993</v>
      </c>
      <c r="F563" s="19">
        <v>45085</v>
      </c>
      <c r="G563">
        <v>29</v>
      </c>
      <c r="H563">
        <v>2</v>
      </c>
      <c r="I563" s="2">
        <v>4906.41</v>
      </c>
      <c r="J563" t="s">
        <v>6030</v>
      </c>
      <c r="K563" t="s">
        <v>6032</v>
      </c>
      <c r="L563" t="s">
        <v>7</v>
      </c>
    </row>
    <row r="564" spans="1:12" x14ac:dyDescent="0.25">
      <c r="A564" s="5" t="s">
        <v>5185</v>
      </c>
      <c r="B564">
        <v>1981</v>
      </c>
      <c r="C564" t="s">
        <v>10</v>
      </c>
      <c r="D564">
        <v>18</v>
      </c>
      <c r="E564" s="18" t="str">
        <f t="shared" si="8"/>
        <v>18-Oct-1981</v>
      </c>
      <c r="F564" s="19">
        <v>45085</v>
      </c>
      <c r="G564">
        <v>41</v>
      </c>
      <c r="H564">
        <v>1</v>
      </c>
      <c r="I564" s="2">
        <v>4911.8900000000003</v>
      </c>
      <c r="J564" t="s">
        <v>6030</v>
      </c>
      <c r="K564" t="s">
        <v>6031</v>
      </c>
      <c r="L564" t="s">
        <v>3</v>
      </c>
    </row>
    <row r="565" spans="1:12" x14ac:dyDescent="0.25">
      <c r="A565" s="5" t="s">
        <v>5186</v>
      </c>
      <c r="B565">
        <v>2002</v>
      </c>
      <c r="C565" t="s">
        <v>9</v>
      </c>
      <c r="D565">
        <v>21</v>
      </c>
      <c r="E565" s="18" t="str">
        <f t="shared" si="8"/>
        <v>21-Aug-2002</v>
      </c>
      <c r="F565" s="19">
        <v>45085</v>
      </c>
      <c r="G565">
        <v>20</v>
      </c>
      <c r="H565">
        <v>5</v>
      </c>
      <c r="I565" s="2">
        <v>4915.0600000000004</v>
      </c>
      <c r="J565" t="s">
        <v>6030</v>
      </c>
      <c r="K565" t="s">
        <v>6032</v>
      </c>
      <c r="L565" t="s">
        <v>21</v>
      </c>
    </row>
    <row r="566" spans="1:12" x14ac:dyDescent="0.25">
      <c r="A566" s="5" t="s">
        <v>5187</v>
      </c>
      <c r="B566">
        <v>1993</v>
      </c>
      <c r="C566" t="s">
        <v>9</v>
      </c>
      <c r="D566">
        <v>10</v>
      </c>
      <c r="E566" s="18" t="str">
        <f t="shared" si="8"/>
        <v>10-Aug-1993</v>
      </c>
      <c r="F566" s="19">
        <v>45085</v>
      </c>
      <c r="G566">
        <v>29</v>
      </c>
      <c r="H566">
        <v>2</v>
      </c>
      <c r="I566" s="2">
        <v>4922.92</v>
      </c>
      <c r="J566" t="s">
        <v>6030</v>
      </c>
      <c r="K566" t="s">
        <v>6030</v>
      </c>
      <c r="L566" t="s">
        <v>7</v>
      </c>
    </row>
    <row r="567" spans="1:12" x14ac:dyDescent="0.25">
      <c r="A567" s="5" t="s">
        <v>5188</v>
      </c>
      <c r="B567">
        <v>1991</v>
      </c>
      <c r="C567" t="s">
        <v>9</v>
      </c>
      <c r="D567">
        <v>23</v>
      </c>
      <c r="E567" s="18" t="str">
        <f t="shared" si="8"/>
        <v>23-Aug-1991</v>
      </c>
      <c r="F567" s="19">
        <v>45085</v>
      </c>
      <c r="G567">
        <v>31</v>
      </c>
      <c r="H567">
        <v>2</v>
      </c>
      <c r="I567" s="2">
        <v>4931.6499999999996</v>
      </c>
      <c r="J567" t="s">
        <v>6030</v>
      </c>
      <c r="K567" t="s">
        <v>6031</v>
      </c>
      <c r="L567" t="s">
        <v>11</v>
      </c>
    </row>
    <row r="568" spans="1:12" x14ac:dyDescent="0.25">
      <c r="A568" s="5" t="s">
        <v>5189</v>
      </c>
      <c r="B568">
        <v>1991</v>
      </c>
      <c r="C568" t="s">
        <v>4</v>
      </c>
      <c r="D568">
        <v>27</v>
      </c>
      <c r="E568" s="18" t="str">
        <f t="shared" si="8"/>
        <v>27-Nov-1991</v>
      </c>
      <c r="F568" s="19">
        <v>45085</v>
      </c>
      <c r="G568">
        <v>31</v>
      </c>
      <c r="H568">
        <v>2</v>
      </c>
      <c r="I568" s="2">
        <v>4934.71</v>
      </c>
      <c r="J568" t="s">
        <v>6030</v>
      </c>
      <c r="K568" t="s">
        <v>6031</v>
      </c>
      <c r="L568" t="s">
        <v>11</v>
      </c>
    </row>
    <row r="569" spans="1:12" x14ac:dyDescent="0.25">
      <c r="A569" s="5" t="s">
        <v>5190</v>
      </c>
      <c r="B569">
        <v>1974</v>
      </c>
      <c r="C569" t="s">
        <v>5</v>
      </c>
      <c r="D569">
        <v>26</v>
      </c>
      <c r="E569" s="18" t="str">
        <f t="shared" si="8"/>
        <v>26-Jun-1974</v>
      </c>
      <c r="F569" s="19">
        <v>45085</v>
      </c>
      <c r="G569">
        <v>48</v>
      </c>
      <c r="H569">
        <v>0</v>
      </c>
      <c r="I569" s="2">
        <v>4942.0600000000004</v>
      </c>
      <c r="J569" t="s">
        <v>6030</v>
      </c>
      <c r="K569" t="s">
        <v>6030</v>
      </c>
      <c r="L569" t="s">
        <v>3</v>
      </c>
    </row>
    <row r="570" spans="1:12" x14ac:dyDescent="0.25">
      <c r="A570" s="5" t="s">
        <v>3816</v>
      </c>
      <c r="B570">
        <v>1991</v>
      </c>
      <c r="C570" t="s">
        <v>9</v>
      </c>
      <c r="D570">
        <v>30</v>
      </c>
      <c r="E570" s="18" t="str">
        <f t="shared" si="8"/>
        <v>30-Aug-1991</v>
      </c>
      <c r="F570" s="19">
        <v>45085</v>
      </c>
      <c r="G570">
        <v>31</v>
      </c>
      <c r="H570">
        <v>2</v>
      </c>
      <c r="I570" s="2">
        <v>4949.76</v>
      </c>
      <c r="J570" t="s">
        <v>6030</v>
      </c>
      <c r="K570" t="s">
        <v>6032</v>
      </c>
      <c r="L570" t="s">
        <v>3</v>
      </c>
    </row>
    <row r="571" spans="1:12" x14ac:dyDescent="0.25">
      <c r="A571" s="5" t="s">
        <v>5191</v>
      </c>
      <c r="B571">
        <v>1973</v>
      </c>
      <c r="C571" t="s">
        <v>4</v>
      </c>
      <c r="D571">
        <v>7</v>
      </c>
      <c r="E571" s="18" t="str">
        <f t="shared" si="8"/>
        <v>7-Nov-1973</v>
      </c>
      <c r="F571" s="19">
        <v>45085</v>
      </c>
      <c r="G571">
        <v>49</v>
      </c>
      <c r="H571">
        <v>0</v>
      </c>
      <c r="I571" s="2">
        <v>4985.22</v>
      </c>
      <c r="J571" t="s">
        <v>6030</v>
      </c>
      <c r="K571" t="s">
        <v>6031</v>
      </c>
      <c r="L571" t="s">
        <v>3</v>
      </c>
    </row>
    <row r="572" spans="1:12" x14ac:dyDescent="0.25">
      <c r="A572" s="5" t="s">
        <v>5192</v>
      </c>
      <c r="B572">
        <v>1988</v>
      </c>
      <c r="C572" t="s">
        <v>5</v>
      </c>
      <c r="D572">
        <v>24</v>
      </c>
      <c r="E572" s="18" t="str">
        <f t="shared" si="8"/>
        <v>24-Jun-1988</v>
      </c>
      <c r="F572" s="19">
        <v>45085</v>
      </c>
      <c r="G572">
        <v>34</v>
      </c>
      <c r="H572">
        <v>0</v>
      </c>
      <c r="I572" s="2">
        <v>4992.38</v>
      </c>
      <c r="J572" t="s">
        <v>6030</v>
      </c>
      <c r="K572" t="s">
        <v>6031</v>
      </c>
      <c r="L572" t="s">
        <v>17</v>
      </c>
    </row>
    <row r="573" spans="1:12" x14ac:dyDescent="0.25">
      <c r="A573" s="5" t="s">
        <v>5193</v>
      </c>
      <c r="B573">
        <v>2001</v>
      </c>
      <c r="C573" t="s">
        <v>10</v>
      </c>
      <c r="D573">
        <v>5</v>
      </c>
      <c r="E573" s="18" t="str">
        <f t="shared" si="8"/>
        <v>5-Oct-2001</v>
      </c>
      <c r="F573" s="19">
        <v>45085</v>
      </c>
      <c r="G573">
        <v>21</v>
      </c>
      <c r="H573">
        <v>0</v>
      </c>
      <c r="I573" s="2">
        <v>4999.04</v>
      </c>
      <c r="J573" t="s">
        <v>6030</v>
      </c>
      <c r="K573" t="s">
        <v>6030</v>
      </c>
      <c r="L573" t="s">
        <v>11</v>
      </c>
    </row>
    <row r="574" spans="1:12" x14ac:dyDescent="0.25">
      <c r="A574" s="5" t="s">
        <v>5194</v>
      </c>
      <c r="B574">
        <v>1988</v>
      </c>
      <c r="C574" t="s">
        <v>6</v>
      </c>
      <c r="D574">
        <v>4</v>
      </c>
      <c r="E574" s="18" t="str">
        <f t="shared" si="8"/>
        <v>4-Sep-1988</v>
      </c>
      <c r="F574" s="19">
        <v>45085</v>
      </c>
      <c r="G574">
        <v>34</v>
      </c>
      <c r="H574">
        <v>1</v>
      </c>
      <c r="I574" s="2">
        <v>5002.78</v>
      </c>
      <c r="J574" t="s">
        <v>6030</v>
      </c>
      <c r="K574" t="s">
        <v>6030</v>
      </c>
      <c r="L574" t="s">
        <v>3</v>
      </c>
    </row>
    <row r="575" spans="1:12" x14ac:dyDescent="0.25">
      <c r="A575" s="5" t="s">
        <v>5195</v>
      </c>
      <c r="B575">
        <v>1977</v>
      </c>
      <c r="C575" t="s">
        <v>5</v>
      </c>
      <c r="D575">
        <v>9</v>
      </c>
      <c r="E575" s="18" t="str">
        <f t="shared" si="8"/>
        <v>9-Jun-1977</v>
      </c>
      <c r="F575" s="19">
        <v>45085</v>
      </c>
      <c r="G575">
        <v>45</v>
      </c>
      <c r="H575">
        <v>2</v>
      </c>
      <c r="I575" s="2">
        <v>5003.7700000000004</v>
      </c>
      <c r="J575" t="s">
        <v>6030</v>
      </c>
      <c r="K575" t="s">
        <v>6031</v>
      </c>
      <c r="L575" t="s">
        <v>3</v>
      </c>
    </row>
    <row r="576" spans="1:12" x14ac:dyDescent="0.25">
      <c r="A576" s="5" t="s">
        <v>5197</v>
      </c>
      <c r="B576">
        <v>1988</v>
      </c>
      <c r="C576" t="s">
        <v>2</v>
      </c>
      <c r="D576">
        <v>8</v>
      </c>
      <c r="E576" s="18" t="str">
        <f t="shared" si="8"/>
        <v>8-Jul-1988</v>
      </c>
      <c r="F576" s="19">
        <v>45085</v>
      </c>
      <c r="G576">
        <v>34</v>
      </c>
      <c r="H576">
        <v>1</v>
      </c>
      <c r="I576" s="2">
        <v>5003.8500000000004</v>
      </c>
      <c r="J576" t="s">
        <v>6030</v>
      </c>
      <c r="K576" t="s">
        <v>6031</v>
      </c>
      <c r="L576" t="s">
        <v>11</v>
      </c>
    </row>
    <row r="577" spans="1:12" x14ac:dyDescent="0.25">
      <c r="A577" s="5" t="s">
        <v>5198</v>
      </c>
      <c r="B577">
        <v>1988</v>
      </c>
      <c r="C577" t="s">
        <v>4</v>
      </c>
      <c r="D577">
        <v>9</v>
      </c>
      <c r="E577" s="18" t="str">
        <f t="shared" si="8"/>
        <v>9-Nov-1988</v>
      </c>
      <c r="F577" s="19">
        <v>45085</v>
      </c>
      <c r="G577">
        <v>34</v>
      </c>
      <c r="H577">
        <v>1</v>
      </c>
      <c r="I577" s="2">
        <v>5012.47</v>
      </c>
      <c r="J577" t="s">
        <v>6030</v>
      </c>
      <c r="K577" t="s">
        <v>6031</v>
      </c>
      <c r="L577" t="s">
        <v>11</v>
      </c>
    </row>
    <row r="578" spans="1:12" x14ac:dyDescent="0.25">
      <c r="A578" s="5" t="s">
        <v>5199</v>
      </c>
      <c r="B578">
        <v>1985</v>
      </c>
      <c r="C578" t="s">
        <v>8</v>
      </c>
      <c r="D578">
        <v>28</v>
      </c>
      <c r="E578" s="18" t="str">
        <f t="shared" ref="E578:E641" si="9">CONCATENATE(D578,"-",C578,"-",B578)</f>
        <v>28-Dec-1985</v>
      </c>
      <c r="F578" s="19">
        <v>45085</v>
      </c>
      <c r="G578">
        <v>37</v>
      </c>
      <c r="H578">
        <v>0</v>
      </c>
      <c r="I578" s="2">
        <v>5028.1499999999996</v>
      </c>
      <c r="J578" t="s">
        <v>6032</v>
      </c>
      <c r="K578" t="s">
        <v>6030</v>
      </c>
      <c r="L578" t="s">
        <v>7</v>
      </c>
    </row>
    <row r="579" spans="1:12" x14ac:dyDescent="0.25">
      <c r="A579" s="5" t="s">
        <v>5200</v>
      </c>
      <c r="B579">
        <v>1991</v>
      </c>
      <c r="C579" t="s">
        <v>6</v>
      </c>
      <c r="D579">
        <v>10</v>
      </c>
      <c r="E579" s="18" t="str">
        <f t="shared" si="9"/>
        <v>10-Sep-1991</v>
      </c>
      <c r="F579" s="19">
        <v>45085</v>
      </c>
      <c r="G579">
        <v>31</v>
      </c>
      <c r="H579">
        <v>2</v>
      </c>
      <c r="I579" s="2">
        <v>5031.2700000000004</v>
      </c>
      <c r="J579" t="s">
        <v>6031</v>
      </c>
      <c r="K579" t="s">
        <v>6032</v>
      </c>
      <c r="L579" t="s">
        <v>14</v>
      </c>
    </row>
    <row r="580" spans="1:12" x14ac:dyDescent="0.25">
      <c r="A580" s="5" t="s">
        <v>5201</v>
      </c>
      <c r="B580">
        <v>1986</v>
      </c>
      <c r="C580" t="s">
        <v>5</v>
      </c>
      <c r="D580">
        <v>29</v>
      </c>
      <c r="E580" s="18" t="str">
        <f t="shared" si="9"/>
        <v>29-Jun-1986</v>
      </c>
      <c r="F580" s="19">
        <v>45085</v>
      </c>
      <c r="G580">
        <v>36</v>
      </c>
      <c r="H580">
        <v>3</v>
      </c>
      <c r="I580" s="2">
        <v>5034.1000000000004</v>
      </c>
      <c r="J580" t="s">
        <v>6030</v>
      </c>
      <c r="K580" t="s">
        <v>6030</v>
      </c>
      <c r="L580" t="s">
        <v>3</v>
      </c>
    </row>
    <row r="581" spans="1:12" x14ac:dyDescent="0.25">
      <c r="A581" s="5" t="s">
        <v>3817</v>
      </c>
      <c r="B581">
        <v>1997</v>
      </c>
      <c r="C581" t="s">
        <v>8</v>
      </c>
      <c r="D581">
        <v>4</v>
      </c>
      <c r="E581" s="18" t="str">
        <f t="shared" si="9"/>
        <v>4-Dec-1997</v>
      </c>
      <c r="F581" s="19">
        <v>45085</v>
      </c>
      <c r="G581">
        <v>25</v>
      </c>
      <c r="H581">
        <v>0</v>
      </c>
      <c r="I581" s="2">
        <v>5038.57</v>
      </c>
      <c r="J581" t="s">
        <v>6030</v>
      </c>
      <c r="K581" t="s">
        <v>6030</v>
      </c>
      <c r="L581" t="s">
        <v>16</v>
      </c>
    </row>
    <row r="582" spans="1:12" x14ac:dyDescent="0.25">
      <c r="A582" s="5" t="s">
        <v>5202</v>
      </c>
      <c r="B582">
        <v>2001</v>
      </c>
      <c r="C582" t="s">
        <v>10</v>
      </c>
      <c r="D582">
        <v>16</v>
      </c>
      <c r="E582" s="18" t="str">
        <f t="shared" si="9"/>
        <v>16-Oct-2001</v>
      </c>
      <c r="F582" s="19">
        <v>45085</v>
      </c>
      <c r="G582">
        <v>21</v>
      </c>
      <c r="H582">
        <v>0</v>
      </c>
      <c r="I582" s="2">
        <v>5043.13</v>
      </c>
      <c r="J582" t="s">
        <v>6030</v>
      </c>
      <c r="K582" t="s">
        <v>6031</v>
      </c>
      <c r="L582" t="s">
        <v>11</v>
      </c>
    </row>
    <row r="583" spans="1:12" x14ac:dyDescent="0.25">
      <c r="A583" s="5" t="s">
        <v>5203</v>
      </c>
      <c r="B583">
        <v>1997</v>
      </c>
      <c r="C583" t="s">
        <v>2</v>
      </c>
      <c r="D583">
        <v>29</v>
      </c>
      <c r="E583" s="18" t="str">
        <f t="shared" si="9"/>
        <v>29-Jul-1997</v>
      </c>
      <c r="F583" s="19">
        <v>45085</v>
      </c>
      <c r="G583">
        <v>25</v>
      </c>
      <c r="H583">
        <v>0</v>
      </c>
      <c r="I583" s="2">
        <v>5045.1499999999996</v>
      </c>
      <c r="J583" t="s">
        <v>6030</v>
      </c>
      <c r="K583" t="s">
        <v>6030</v>
      </c>
      <c r="L583" t="s">
        <v>7</v>
      </c>
    </row>
    <row r="584" spans="1:12" x14ac:dyDescent="0.25">
      <c r="A584" s="5" t="s">
        <v>5204</v>
      </c>
      <c r="B584">
        <v>1980</v>
      </c>
      <c r="C584" t="s">
        <v>6</v>
      </c>
      <c r="D584">
        <v>7</v>
      </c>
      <c r="E584" s="18" t="str">
        <f t="shared" si="9"/>
        <v>7-Sep-1980</v>
      </c>
      <c r="F584" s="19">
        <v>45085</v>
      </c>
      <c r="G584">
        <v>42</v>
      </c>
      <c r="H584">
        <v>2</v>
      </c>
      <c r="I584" s="2">
        <v>5054.05</v>
      </c>
      <c r="J584" t="s">
        <v>6030</v>
      </c>
      <c r="K584" t="s">
        <v>6030</v>
      </c>
      <c r="L584" t="s">
        <v>3</v>
      </c>
    </row>
    <row r="585" spans="1:12" x14ac:dyDescent="0.25">
      <c r="A585" s="5" t="s">
        <v>5205</v>
      </c>
      <c r="B585">
        <v>1993</v>
      </c>
      <c r="C585" t="s">
        <v>5</v>
      </c>
      <c r="D585">
        <v>11</v>
      </c>
      <c r="E585" s="18" t="str">
        <f t="shared" si="9"/>
        <v>11-Jun-1993</v>
      </c>
      <c r="F585" s="19">
        <v>45085</v>
      </c>
      <c r="G585">
        <v>29</v>
      </c>
      <c r="H585">
        <v>0</v>
      </c>
      <c r="I585" s="2">
        <v>5059.5600000000004</v>
      </c>
      <c r="J585" t="s">
        <v>6030</v>
      </c>
      <c r="K585" t="s">
        <v>6032</v>
      </c>
      <c r="L585" t="s">
        <v>20</v>
      </c>
    </row>
    <row r="586" spans="1:12" x14ac:dyDescent="0.25">
      <c r="A586" s="5" t="s">
        <v>5206</v>
      </c>
      <c r="B586">
        <v>1978</v>
      </c>
      <c r="C586" t="s">
        <v>4</v>
      </c>
      <c r="D586">
        <v>22</v>
      </c>
      <c r="E586" s="18" t="str">
        <f t="shared" si="9"/>
        <v>22-Nov-1978</v>
      </c>
      <c r="F586" s="19">
        <v>45085</v>
      </c>
      <c r="G586">
        <v>44</v>
      </c>
      <c r="H586">
        <v>2</v>
      </c>
      <c r="I586" s="2">
        <v>5077.1899999999996</v>
      </c>
      <c r="J586" t="s">
        <v>6030</v>
      </c>
      <c r="K586" t="s">
        <v>6031</v>
      </c>
      <c r="L586" t="s">
        <v>7</v>
      </c>
    </row>
    <row r="587" spans="1:12" x14ac:dyDescent="0.25">
      <c r="A587" s="5" t="s">
        <v>5207</v>
      </c>
      <c r="B587">
        <v>1997</v>
      </c>
      <c r="C587" t="s">
        <v>2</v>
      </c>
      <c r="D587">
        <v>14</v>
      </c>
      <c r="E587" s="18" t="str">
        <f t="shared" si="9"/>
        <v>14-Jul-1997</v>
      </c>
      <c r="F587" s="19">
        <v>45085</v>
      </c>
      <c r="G587">
        <v>25</v>
      </c>
      <c r="H587">
        <v>5</v>
      </c>
      <c r="I587" s="2">
        <v>5080.1000000000004</v>
      </c>
      <c r="J587" t="s">
        <v>6031</v>
      </c>
      <c r="K587" t="s">
        <v>6030</v>
      </c>
      <c r="L587" t="s">
        <v>11</v>
      </c>
    </row>
    <row r="588" spans="1:12" x14ac:dyDescent="0.25">
      <c r="A588" s="5" t="s">
        <v>5208</v>
      </c>
      <c r="B588">
        <v>1999</v>
      </c>
      <c r="C588" t="s">
        <v>5</v>
      </c>
      <c r="D588">
        <v>19</v>
      </c>
      <c r="E588" s="18" t="str">
        <f t="shared" si="9"/>
        <v>19-Jun-1999</v>
      </c>
      <c r="F588" s="19">
        <v>45085</v>
      </c>
      <c r="G588">
        <v>23</v>
      </c>
      <c r="H588">
        <v>0</v>
      </c>
      <c r="I588" s="2">
        <v>5087.92</v>
      </c>
      <c r="J588" t="s">
        <v>6030</v>
      </c>
      <c r="K588" t="s">
        <v>6030</v>
      </c>
      <c r="L588" t="s">
        <v>23</v>
      </c>
    </row>
    <row r="589" spans="1:12" x14ac:dyDescent="0.25">
      <c r="A589" s="5" t="s">
        <v>5209</v>
      </c>
      <c r="B589">
        <v>1987</v>
      </c>
      <c r="C589" t="s">
        <v>4</v>
      </c>
      <c r="D589">
        <v>18</v>
      </c>
      <c r="E589" s="18" t="str">
        <f t="shared" si="9"/>
        <v>18-Nov-1987</v>
      </c>
      <c r="F589" s="19">
        <v>45085</v>
      </c>
      <c r="G589">
        <v>35</v>
      </c>
      <c r="H589">
        <v>1</v>
      </c>
      <c r="I589" s="2">
        <v>5116.5</v>
      </c>
      <c r="J589" t="s">
        <v>6030</v>
      </c>
      <c r="K589" t="s">
        <v>6030</v>
      </c>
      <c r="L589" t="s">
        <v>7</v>
      </c>
    </row>
    <row r="590" spans="1:12" x14ac:dyDescent="0.25">
      <c r="A590" s="5" t="s">
        <v>5211</v>
      </c>
      <c r="B590">
        <v>1988</v>
      </c>
      <c r="C590" t="s">
        <v>4</v>
      </c>
      <c r="D590">
        <v>1</v>
      </c>
      <c r="E590" s="18" t="str">
        <f t="shared" si="9"/>
        <v>1-Nov-1988</v>
      </c>
      <c r="F590" s="19">
        <v>45085</v>
      </c>
      <c r="G590">
        <v>34</v>
      </c>
      <c r="H590">
        <v>2</v>
      </c>
      <c r="I590" s="2">
        <v>5124.1899999999996</v>
      </c>
      <c r="J590" t="s">
        <v>6030</v>
      </c>
      <c r="K590" t="s">
        <v>6031</v>
      </c>
      <c r="L590" t="s">
        <v>3</v>
      </c>
    </row>
    <row r="591" spans="1:12" x14ac:dyDescent="0.25">
      <c r="A591" s="5" t="s">
        <v>5212</v>
      </c>
      <c r="B591">
        <v>1987</v>
      </c>
      <c r="C591" t="s">
        <v>6</v>
      </c>
      <c r="D591">
        <v>13</v>
      </c>
      <c r="E591" s="18" t="str">
        <f t="shared" si="9"/>
        <v>13-Sep-1987</v>
      </c>
      <c r="F591" s="19">
        <v>45085</v>
      </c>
      <c r="G591">
        <v>35</v>
      </c>
      <c r="H591">
        <v>1</v>
      </c>
      <c r="I591" s="2">
        <v>5125.22</v>
      </c>
      <c r="J591" t="s">
        <v>6032</v>
      </c>
      <c r="K591" t="s">
        <v>6030</v>
      </c>
      <c r="L591" t="s">
        <v>7</v>
      </c>
    </row>
    <row r="592" spans="1:12" x14ac:dyDescent="0.25">
      <c r="A592" s="5" t="s">
        <v>3818</v>
      </c>
      <c r="B592">
        <v>1988</v>
      </c>
      <c r="C592" t="s">
        <v>6</v>
      </c>
      <c r="D592">
        <v>15</v>
      </c>
      <c r="E592" s="18" t="str">
        <f t="shared" si="9"/>
        <v>15-Sep-1988</v>
      </c>
      <c r="F592" s="19">
        <v>45085</v>
      </c>
      <c r="G592">
        <v>34</v>
      </c>
      <c r="H592">
        <v>3</v>
      </c>
      <c r="I592" s="2">
        <v>5136.75</v>
      </c>
      <c r="J592" t="s">
        <v>6030</v>
      </c>
      <c r="K592" t="s">
        <v>6032</v>
      </c>
      <c r="L592" t="s">
        <v>3</v>
      </c>
    </row>
    <row r="593" spans="1:12" x14ac:dyDescent="0.25">
      <c r="A593" s="5" t="s">
        <v>5213</v>
      </c>
      <c r="B593">
        <v>1993</v>
      </c>
      <c r="C593" t="s">
        <v>8</v>
      </c>
      <c r="D593">
        <v>10</v>
      </c>
      <c r="E593" s="18" t="str">
        <f t="shared" si="9"/>
        <v>10-Dec-1993</v>
      </c>
      <c r="F593" s="19">
        <v>45085</v>
      </c>
      <c r="G593">
        <v>29</v>
      </c>
      <c r="H593">
        <v>3</v>
      </c>
      <c r="I593" s="2">
        <v>5138.26</v>
      </c>
      <c r="J593" t="s">
        <v>6030</v>
      </c>
      <c r="K593" t="s">
        <v>6030</v>
      </c>
      <c r="L593" t="s">
        <v>3</v>
      </c>
    </row>
    <row r="594" spans="1:12" x14ac:dyDescent="0.25">
      <c r="A594" s="5" t="s">
        <v>5214</v>
      </c>
      <c r="B594">
        <v>1984</v>
      </c>
      <c r="C594" t="s">
        <v>9</v>
      </c>
      <c r="D594">
        <v>22</v>
      </c>
      <c r="E594" s="18" t="str">
        <f t="shared" si="9"/>
        <v>22-Aug-1984</v>
      </c>
      <c r="F594" s="19">
        <v>45085</v>
      </c>
      <c r="G594">
        <v>38</v>
      </c>
      <c r="H594">
        <v>3</v>
      </c>
      <c r="I594" s="2">
        <v>5144.18</v>
      </c>
      <c r="J594" t="s">
        <v>6030</v>
      </c>
      <c r="K594" t="s">
        <v>6032</v>
      </c>
      <c r="L594" t="s">
        <v>3</v>
      </c>
    </row>
    <row r="595" spans="1:12" x14ac:dyDescent="0.25">
      <c r="A595" s="5" t="s">
        <v>5215</v>
      </c>
      <c r="B595">
        <v>1990</v>
      </c>
      <c r="C595" t="s">
        <v>9</v>
      </c>
      <c r="D595">
        <v>22</v>
      </c>
      <c r="E595" s="18" t="str">
        <f t="shared" si="9"/>
        <v>22-Aug-1990</v>
      </c>
      <c r="F595" s="19">
        <v>45085</v>
      </c>
      <c r="G595">
        <v>32</v>
      </c>
      <c r="H595">
        <v>1</v>
      </c>
      <c r="I595" s="2">
        <v>5148.55</v>
      </c>
      <c r="J595" t="s">
        <v>6030</v>
      </c>
      <c r="K595" t="s">
        <v>6030</v>
      </c>
      <c r="L595" t="s">
        <v>17</v>
      </c>
    </row>
    <row r="596" spans="1:12" x14ac:dyDescent="0.25">
      <c r="A596" s="5" t="s">
        <v>5216</v>
      </c>
      <c r="B596">
        <v>1990</v>
      </c>
      <c r="C596" t="s">
        <v>10</v>
      </c>
      <c r="D596">
        <v>9</v>
      </c>
      <c r="E596" s="18" t="str">
        <f t="shared" si="9"/>
        <v>9-Oct-1990</v>
      </c>
      <c r="F596" s="19">
        <v>45085</v>
      </c>
      <c r="G596">
        <v>32</v>
      </c>
      <c r="H596">
        <v>2</v>
      </c>
      <c r="I596" s="2">
        <v>5152.13</v>
      </c>
      <c r="J596" t="s">
        <v>6030</v>
      </c>
      <c r="K596" t="s">
        <v>6030</v>
      </c>
      <c r="L596" t="s">
        <v>11</v>
      </c>
    </row>
    <row r="597" spans="1:12" x14ac:dyDescent="0.25">
      <c r="A597" s="5" t="s">
        <v>5217</v>
      </c>
      <c r="B597">
        <v>1991</v>
      </c>
      <c r="C597" t="s">
        <v>9</v>
      </c>
      <c r="D597">
        <v>29</v>
      </c>
      <c r="E597" s="18" t="str">
        <f t="shared" si="9"/>
        <v>29-Aug-1991</v>
      </c>
      <c r="F597" s="19">
        <v>45085</v>
      </c>
      <c r="G597">
        <v>31</v>
      </c>
      <c r="H597">
        <v>3</v>
      </c>
      <c r="I597" s="2">
        <v>5166.96</v>
      </c>
      <c r="J597" t="s">
        <v>6030</v>
      </c>
      <c r="K597" t="s">
        <v>6030</v>
      </c>
      <c r="L597" t="s">
        <v>7</v>
      </c>
    </row>
    <row r="598" spans="1:12" x14ac:dyDescent="0.25">
      <c r="A598" s="5" t="s">
        <v>5218</v>
      </c>
      <c r="B598">
        <v>1984</v>
      </c>
      <c r="C598" t="s">
        <v>10</v>
      </c>
      <c r="D598">
        <v>16</v>
      </c>
      <c r="E598" s="18" t="str">
        <f t="shared" si="9"/>
        <v>16-Oct-1984</v>
      </c>
      <c r="F598" s="19">
        <v>45085</v>
      </c>
      <c r="G598">
        <v>38</v>
      </c>
      <c r="H598">
        <v>3</v>
      </c>
      <c r="I598" s="2">
        <v>5177.12</v>
      </c>
      <c r="J598" t="s">
        <v>6030</v>
      </c>
      <c r="K598" t="s">
        <v>6032</v>
      </c>
      <c r="L598" t="s">
        <v>3</v>
      </c>
    </row>
    <row r="599" spans="1:12" x14ac:dyDescent="0.25">
      <c r="A599" s="5" t="s">
        <v>5219</v>
      </c>
      <c r="B599">
        <v>1979</v>
      </c>
      <c r="C599" t="s">
        <v>6</v>
      </c>
      <c r="D599">
        <v>12</v>
      </c>
      <c r="E599" s="18" t="str">
        <f t="shared" si="9"/>
        <v>12-Sep-1979</v>
      </c>
      <c r="F599" s="19">
        <v>45085</v>
      </c>
      <c r="G599">
        <v>43</v>
      </c>
      <c r="H599">
        <v>2</v>
      </c>
      <c r="I599" s="2">
        <v>5195.58</v>
      </c>
      <c r="J599" t="s">
        <v>6030</v>
      </c>
      <c r="K599" t="s">
        <v>6030</v>
      </c>
      <c r="L599" t="s">
        <v>3</v>
      </c>
    </row>
    <row r="600" spans="1:12" x14ac:dyDescent="0.25">
      <c r="A600" s="5" t="s">
        <v>5220</v>
      </c>
      <c r="B600">
        <v>2004</v>
      </c>
      <c r="C600" t="s">
        <v>5</v>
      </c>
      <c r="D600">
        <v>6</v>
      </c>
      <c r="E600" s="18" t="str">
        <f t="shared" si="9"/>
        <v>6-Jun-2004</v>
      </c>
      <c r="F600" s="19">
        <v>45085</v>
      </c>
      <c r="G600">
        <v>19</v>
      </c>
      <c r="H600">
        <v>0</v>
      </c>
      <c r="I600" s="2">
        <v>5198.6899999999996</v>
      </c>
      <c r="J600" t="s">
        <v>6030</v>
      </c>
      <c r="K600" t="s">
        <v>6030</v>
      </c>
      <c r="L600" t="s">
        <v>24</v>
      </c>
    </row>
    <row r="601" spans="1:12" x14ac:dyDescent="0.25">
      <c r="A601" s="5" t="s">
        <v>5221</v>
      </c>
      <c r="B601">
        <v>1983</v>
      </c>
      <c r="C601" t="s">
        <v>10</v>
      </c>
      <c r="D601">
        <v>24</v>
      </c>
      <c r="E601" s="18" t="str">
        <f t="shared" si="9"/>
        <v>24-Oct-1983</v>
      </c>
      <c r="F601" s="19">
        <v>45085</v>
      </c>
      <c r="G601">
        <v>39</v>
      </c>
      <c r="H601">
        <v>3</v>
      </c>
      <c r="I601" s="2">
        <v>5207.97</v>
      </c>
      <c r="J601" t="s">
        <v>6030</v>
      </c>
      <c r="K601" t="s">
        <v>6030</v>
      </c>
      <c r="L601" t="s">
        <v>7</v>
      </c>
    </row>
    <row r="602" spans="1:12" x14ac:dyDescent="0.25">
      <c r="A602" s="5" t="s">
        <v>5222</v>
      </c>
      <c r="B602">
        <v>1993</v>
      </c>
      <c r="C602" t="s">
        <v>5</v>
      </c>
      <c r="D602">
        <v>17</v>
      </c>
      <c r="E602" s="18" t="str">
        <f t="shared" si="9"/>
        <v>17-Jun-1993</v>
      </c>
      <c r="F602" s="19">
        <v>45085</v>
      </c>
      <c r="G602">
        <v>29</v>
      </c>
      <c r="H602">
        <v>3</v>
      </c>
      <c r="I602" s="2">
        <v>5209.58</v>
      </c>
      <c r="J602" t="s">
        <v>6031</v>
      </c>
      <c r="K602" t="s">
        <v>6031</v>
      </c>
      <c r="L602" t="s">
        <v>21</v>
      </c>
    </row>
    <row r="603" spans="1:12" x14ac:dyDescent="0.25">
      <c r="A603" s="5" t="s">
        <v>3819</v>
      </c>
      <c r="B603">
        <v>1999</v>
      </c>
      <c r="C603" t="s">
        <v>8</v>
      </c>
      <c r="D603">
        <v>1</v>
      </c>
      <c r="E603" s="18" t="str">
        <f t="shared" si="9"/>
        <v>1-Dec-1999</v>
      </c>
      <c r="F603" s="19">
        <v>45085</v>
      </c>
      <c r="G603">
        <v>23</v>
      </c>
      <c r="H603">
        <v>0</v>
      </c>
      <c r="I603" s="2">
        <v>5213.22</v>
      </c>
      <c r="J603" t="s">
        <v>6030</v>
      </c>
      <c r="K603" t="s">
        <v>6032</v>
      </c>
      <c r="L603" t="s">
        <v>7</v>
      </c>
    </row>
    <row r="604" spans="1:12" x14ac:dyDescent="0.25">
      <c r="A604" s="5" t="s">
        <v>5223</v>
      </c>
      <c r="B604">
        <v>1995</v>
      </c>
      <c r="C604" t="s">
        <v>5</v>
      </c>
      <c r="D604">
        <v>6</v>
      </c>
      <c r="E604" s="18" t="str">
        <f t="shared" si="9"/>
        <v>6-Jun-1995</v>
      </c>
      <c r="F604" s="19">
        <v>45085</v>
      </c>
      <c r="G604">
        <v>28</v>
      </c>
      <c r="H604">
        <v>0</v>
      </c>
      <c r="I604" s="2">
        <v>5216.4799999999996</v>
      </c>
      <c r="J604" t="s">
        <v>6030</v>
      </c>
      <c r="K604" t="s">
        <v>6030</v>
      </c>
      <c r="L604" t="s">
        <v>16</v>
      </c>
    </row>
    <row r="605" spans="1:12" x14ac:dyDescent="0.25">
      <c r="A605" s="5" t="s">
        <v>5224</v>
      </c>
      <c r="B605">
        <v>1987</v>
      </c>
      <c r="C605" t="s">
        <v>5</v>
      </c>
      <c r="D605">
        <v>29</v>
      </c>
      <c r="E605" s="18" t="str">
        <f t="shared" si="9"/>
        <v>29-Jun-1987</v>
      </c>
      <c r="F605" s="19">
        <v>45085</v>
      </c>
      <c r="G605">
        <v>35</v>
      </c>
      <c r="H605">
        <v>0</v>
      </c>
      <c r="I605" s="2">
        <v>5227.99</v>
      </c>
      <c r="J605" t="s">
        <v>6030</v>
      </c>
      <c r="K605" t="s">
        <v>6032</v>
      </c>
      <c r="L605" t="s">
        <v>17</v>
      </c>
    </row>
    <row r="606" spans="1:12" x14ac:dyDescent="0.25">
      <c r="A606" s="5" t="s">
        <v>5225</v>
      </c>
      <c r="B606">
        <v>1987</v>
      </c>
      <c r="C606" t="s">
        <v>8</v>
      </c>
      <c r="D606">
        <v>26</v>
      </c>
      <c r="E606" s="18" t="str">
        <f t="shared" si="9"/>
        <v>26-Dec-1987</v>
      </c>
      <c r="F606" s="19">
        <v>45085</v>
      </c>
      <c r="G606">
        <v>35</v>
      </c>
      <c r="H606">
        <v>1</v>
      </c>
      <c r="I606" s="2">
        <v>5240.7700000000004</v>
      </c>
      <c r="J606" t="s">
        <v>6030</v>
      </c>
      <c r="K606" t="s">
        <v>6030</v>
      </c>
      <c r="L606" t="s">
        <v>11</v>
      </c>
    </row>
    <row r="607" spans="1:12" x14ac:dyDescent="0.25">
      <c r="A607" s="5" t="s">
        <v>5226</v>
      </c>
      <c r="B607">
        <v>1987</v>
      </c>
      <c r="C607" t="s">
        <v>2</v>
      </c>
      <c r="D607">
        <v>5</v>
      </c>
      <c r="E607" s="18" t="str">
        <f t="shared" si="9"/>
        <v>5-Jul-1987</v>
      </c>
      <c r="F607" s="19">
        <v>45085</v>
      </c>
      <c r="G607">
        <v>35</v>
      </c>
      <c r="H607">
        <v>1</v>
      </c>
      <c r="I607" s="2">
        <v>5245.23</v>
      </c>
      <c r="J607" t="s">
        <v>6030</v>
      </c>
      <c r="K607" t="s">
        <v>6030</v>
      </c>
      <c r="L607" t="s">
        <v>3</v>
      </c>
    </row>
    <row r="608" spans="1:12" x14ac:dyDescent="0.25">
      <c r="A608" s="5" t="s">
        <v>5227</v>
      </c>
      <c r="B608">
        <v>1987</v>
      </c>
      <c r="C608" t="s">
        <v>6</v>
      </c>
      <c r="D608">
        <v>9</v>
      </c>
      <c r="E608" s="18" t="str">
        <f t="shared" si="9"/>
        <v>9-Sep-1987</v>
      </c>
      <c r="F608" s="19">
        <v>45085</v>
      </c>
      <c r="G608">
        <v>35</v>
      </c>
      <c r="H608">
        <v>1</v>
      </c>
      <c r="I608" s="2">
        <v>5246.05</v>
      </c>
      <c r="J608" t="s">
        <v>6030</v>
      </c>
      <c r="K608" t="s">
        <v>6031</v>
      </c>
      <c r="L608" t="s">
        <v>11</v>
      </c>
    </row>
    <row r="609" spans="1:12" x14ac:dyDescent="0.25">
      <c r="A609" s="5" t="s">
        <v>5228</v>
      </c>
      <c r="B609">
        <v>1990</v>
      </c>
      <c r="C609" t="s">
        <v>2</v>
      </c>
      <c r="D609">
        <v>6</v>
      </c>
      <c r="E609" s="18" t="str">
        <f t="shared" si="9"/>
        <v>6-Jul-1990</v>
      </c>
      <c r="F609" s="19">
        <v>45085</v>
      </c>
      <c r="G609">
        <v>32</v>
      </c>
      <c r="H609">
        <v>3</v>
      </c>
      <c r="I609" s="2">
        <v>5253.52</v>
      </c>
      <c r="J609" t="s">
        <v>6031</v>
      </c>
      <c r="K609" t="s">
        <v>6031</v>
      </c>
      <c r="L609" t="s">
        <v>11</v>
      </c>
    </row>
    <row r="610" spans="1:12" x14ac:dyDescent="0.25">
      <c r="A610" s="5" t="s">
        <v>5229</v>
      </c>
      <c r="B610">
        <v>1989</v>
      </c>
      <c r="C610" t="s">
        <v>4</v>
      </c>
      <c r="D610">
        <v>25</v>
      </c>
      <c r="E610" s="18" t="str">
        <f t="shared" si="9"/>
        <v>25-Nov-1989</v>
      </c>
      <c r="F610" s="19">
        <v>45085</v>
      </c>
      <c r="G610">
        <v>33</v>
      </c>
      <c r="H610">
        <v>2</v>
      </c>
      <c r="I610" s="2">
        <v>5257.51</v>
      </c>
      <c r="J610" t="s">
        <v>6030</v>
      </c>
      <c r="K610" t="s">
        <v>6030</v>
      </c>
      <c r="L610" t="s">
        <v>7</v>
      </c>
    </row>
    <row r="611" spans="1:12" x14ac:dyDescent="0.25">
      <c r="A611" s="5" t="s">
        <v>5230</v>
      </c>
      <c r="B611">
        <v>1989</v>
      </c>
      <c r="C611" t="s">
        <v>2</v>
      </c>
      <c r="D611">
        <v>19</v>
      </c>
      <c r="E611" s="18" t="str">
        <f t="shared" si="9"/>
        <v>19-Jul-1989</v>
      </c>
      <c r="F611" s="19">
        <v>45085</v>
      </c>
      <c r="G611">
        <v>33</v>
      </c>
      <c r="H611">
        <v>2</v>
      </c>
      <c r="I611" s="2">
        <v>5261.47</v>
      </c>
      <c r="J611" t="s">
        <v>6030</v>
      </c>
      <c r="K611" t="s">
        <v>6030</v>
      </c>
      <c r="L611" t="s">
        <v>7</v>
      </c>
    </row>
    <row r="612" spans="1:12" x14ac:dyDescent="0.25">
      <c r="A612" s="5" t="s">
        <v>5231</v>
      </c>
      <c r="B612">
        <v>1986</v>
      </c>
      <c r="C612" t="s">
        <v>10</v>
      </c>
      <c r="D612">
        <v>25</v>
      </c>
      <c r="E612" s="18" t="str">
        <f t="shared" si="9"/>
        <v>25-Oct-1986</v>
      </c>
      <c r="F612" s="19">
        <v>45085</v>
      </c>
      <c r="G612">
        <v>36</v>
      </c>
      <c r="H612">
        <v>0</v>
      </c>
      <c r="I612" s="2">
        <v>5266.37</v>
      </c>
      <c r="J612" t="s">
        <v>6030</v>
      </c>
      <c r="K612" t="s">
        <v>6030</v>
      </c>
      <c r="L612" t="s">
        <v>7</v>
      </c>
    </row>
    <row r="613" spans="1:12" x14ac:dyDescent="0.25">
      <c r="A613" s="5" t="s">
        <v>5232</v>
      </c>
      <c r="B613">
        <v>1986</v>
      </c>
      <c r="C613" t="s">
        <v>6</v>
      </c>
      <c r="D613">
        <v>20</v>
      </c>
      <c r="E613" s="18" t="str">
        <f t="shared" si="9"/>
        <v>20-Sep-1986</v>
      </c>
      <c r="F613" s="19">
        <v>45085</v>
      </c>
      <c r="G613">
        <v>36</v>
      </c>
      <c r="H613">
        <v>0</v>
      </c>
      <c r="I613" s="2">
        <v>5267.82</v>
      </c>
      <c r="J613" t="s">
        <v>6030</v>
      </c>
      <c r="K613" t="s">
        <v>6030</v>
      </c>
      <c r="L613" t="s">
        <v>7</v>
      </c>
    </row>
    <row r="614" spans="1:12" x14ac:dyDescent="0.25">
      <c r="A614" s="5" t="s">
        <v>3820</v>
      </c>
      <c r="B614">
        <v>1986</v>
      </c>
      <c r="C614" t="s">
        <v>10</v>
      </c>
      <c r="D614">
        <v>20</v>
      </c>
      <c r="E614" s="18" t="str">
        <f t="shared" si="9"/>
        <v>20-Oct-1986</v>
      </c>
      <c r="F614" s="19">
        <v>45085</v>
      </c>
      <c r="G614">
        <v>36</v>
      </c>
      <c r="H614">
        <v>0</v>
      </c>
      <c r="I614" s="2">
        <v>5272.18</v>
      </c>
      <c r="J614" t="s">
        <v>6030</v>
      </c>
      <c r="K614" t="s">
        <v>6031</v>
      </c>
      <c r="L614" t="s">
        <v>7</v>
      </c>
    </row>
    <row r="615" spans="1:12" x14ac:dyDescent="0.25">
      <c r="A615" s="5" t="s">
        <v>5233</v>
      </c>
      <c r="B615">
        <v>1987</v>
      </c>
      <c r="C615" t="s">
        <v>6</v>
      </c>
      <c r="D615">
        <v>1</v>
      </c>
      <c r="E615" s="18" t="str">
        <f t="shared" si="9"/>
        <v>1-Sep-1987</v>
      </c>
      <c r="F615" s="19">
        <v>45085</v>
      </c>
      <c r="G615">
        <v>35</v>
      </c>
      <c r="H615">
        <v>3</v>
      </c>
      <c r="I615" s="2">
        <v>5275.86</v>
      </c>
      <c r="J615" t="s">
        <v>6030</v>
      </c>
      <c r="K615" t="s">
        <v>6030</v>
      </c>
      <c r="L615" t="s">
        <v>3</v>
      </c>
    </row>
    <row r="616" spans="1:12" x14ac:dyDescent="0.25">
      <c r="A616" s="5" t="s">
        <v>5234</v>
      </c>
      <c r="B616">
        <v>1974</v>
      </c>
      <c r="C616" t="s">
        <v>4</v>
      </c>
      <c r="D616">
        <v>12</v>
      </c>
      <c r="E616" s="18" t="str">
        <f t="shared" si="9"/>
        <v>12-Nov-1974</v>
      </c>
      <c r="F616" s="19">
        <v>45085</v>
      </c>
      <c r="G616">
        <v>48</v>
      </c>
      <c r="H616">
        <v>0</v>
      </c>
      <c r="I616" s="2">
        <v>5291.71</v>
      </c>
      <c r="J616" t="s">
        <v>6030</v>
      </c>
      <c r="K616" t="s">
        <v>6030</v>
      </c>
      <c r="L616" t="s">
        <v>7</v>
      </c>
    </row>
    <row r="617" spans="1:12" x14ac:dyDescent="0.25">
      <c r="A617" s="5" t="s">
        <v>5235</v>
      </c>
      <c r="B617">
        <v>2004</v>
      </c>
      <c r="C617" t="s">
        <v>9</v>
      </c>
      <c r="D617">
        <v>22</v>
      </c>
      <c r="E617" s="18" t="str">
        <f t="shared" si="9"/>
        <v>22-Aug-2004</v>
      </c>
      <c r="F617" s="19">
        <v>45085</v>
      </c>
      <c r="G617">
        <v>18</v>
      </c>
      <c r="H617">
        <v>0</v>
      </c>
      <c r="I617" s="2">
        <v>5293.67</v>
      </c>
      <c r="J617" t="s">
        <v>6030</v>
      </c>
      <c r="K617" t="s">
        <v>6030</v>
      </c>
      <c r="L617" t="s">
        <v>24</v>
      </c>
    </row>
    <row r="618" spans="1:12" x14ac:dyDescent="0.25">
      <c r="A618" s="5" t="s">
        <v>5236</v>
      </c>
      <c r="B618">
        <v>2000</v>
      </c>
      <c r="C618" t="s">
        <v>6</v>
      </c>
      <c r="D618">
        <v>9</v>
      </c>
      <c r="E618" s="18" t="str">
        <f t="shared" si="9"/>
        <v>9-Sep-2000</v>
      </c>
      <c r="F618" s="19">
        <v>45085</v>
      </c>
      <c r="G618">
        <v>22</v>
      </c>
      <c r="H618">
        <v>0</v>
      </c>
      <c r="I618" s="2">
        <v>5306.7</v>
      </c>
      <c r="J618" t="s">
        <v>6030</v>
      </c>
      <c r="K618" t="s">
        <v>6031</v>
      </c>
      <c r="L618" t="s">
        <v>7</v>
      </c>
    </row>
    <row r="619" spans="1:12" x14ac:dyDescent="0.25">
      <c r="A619" s="5" t="s">
        <v>5237</v>
      </c>
      <c r="B619">
        <v>1994</v>
      </c>
      <c r="C619" t="s">
        <v>4</v>
      </c>
      <c r="D619">
        <v>13</v>
      </c>
      <c r="E619" s="18" t="str">
        <f t="shared" si="9"/>
        <v>13-Nov-1994</v>
      </c>
      <c r="F619" s="19">
        <v>45085</v>
      </c>
      <c r="G619">
        <v>28</v>
      </c>
      <c r="H619">
        <v>3</v>
      </c>
      <c r="I619" s="2">
        <v>5312.17</v>
      </c>
      <c r="J619" t="s">
        <v>6030</v>
      </c>
      <c r="K619" t="s">
        <v>6030</v>
      </c>
      <c r="L619" t="s">
        <v>7</v>
      </c>
    </row>
    <row r="620" spans="1:12" x14ac:dyDescent="0.25">
      <c r="A620" s="5" t="s">
        <v>5238</v>
      </c>
      <c r="B620">
        <v>1974</v>
      </c>
      <c r="C620" t="s">
        <v>6</v>
      </c>
      <c r="D620">
        <v>2</v>
      </c>
      <c r="E620" s="18" t="str">
        <f t="shared" si="9"/>
        <v>2-Sep-1974</v>
      </c>
      <c r="F620" s="19">
        <v>45085</v>
      </c>
      <c r="G620">
        <v>48</v>
      </c>
      <c r="H620">
        <v>0</v>
      </c>
      <c r="I620" s="2">
        <v>5322.24</v>
      </c>
      <c r="J620" t="s">
        <v>6030</v>
      </c>
      <c r="K620" t="s">
        <v>6032</v>
      </c>
      <c r="L620" t="s">
        <v>7</v>
      </c>
    </row>
    <row r="621" spans="1:12" x14ac:dyDescent="0.25">
      <c r="A621" s="5" t="s">
        <v>5239</v>
      </c>
      <c r="B621">
        <v>1992</v>
      </c>
      <c r="C621" t="s">
        <v>5</v>
      </c>
      <c r="D621">
        <v>18</v>
      </c>
      <c r="E621" s="18" t="str">
        <f t="shared" si="9"/>
        <v>18-Jun-1992</v>
      </c>
      <c r="F621" s="19">
        <v>45085</v>
      </c>
      <c r="G621">
        <v>30</v>
      </c>
      <c r="H621">
        <v>3</v>
      </c>
      <c r="I621" s="2">
        <v>5325.65</v>
      </c>
      <c r="J621" t="s">
        <v>6030</v>
      </c>
      <c r="K621" t="s">
        <v>6032</v>
      </c>
      <c r="L621" t="s">
        <v>11</v>
      </c>
    </row>
    <row r="622" spans="1:12" x14ac:dyDescent="0.25">
      <c r="A622" s="5" t="s">
        <v>5240</v>
      </c>
      <c r="B622">
        <v>1991</v>
      </c>
      <c r="C622" t="s">
        <v>9</v>
      </c>
      <c r="D622">
        <v>28</v>
      </c>
      <c r="E622" s="18" t="str">
        <f t="shared" si="9"/>
        <v>28-Aug-1991</v>
      </c>
      <c r="F622" s="19">
        <v>45085</v>
      </c>
      <c r="G622">
        <v>31</v>
      </c>
      <c r="H622">
        <v>2</v>
      </c>
      <c r="I622" s="2">
        <v>5327.4</v>
      </c>
      <c r="J622" t="s">
        <v>6030</v>
      </c>
      <c r="K622" t="s">
        <v>6032</v>
      </c>
      <c r="L622" t="s">
        <v>7</v>
      </c>
    </row>
    <row r="623" spans="1:12" x14ac:dyDescent="0.25">
      <c r="A623" s="5" t="s">
        <v>5241</v>
      </c>
      <c r="B623">
        <v>1972</v>
      </c>
      <c r="C623" t="s">
        <v>8</v>
      </c>
      <c r="D623">
        <v>15</v>
      </c>
      <c r="E623" s="18" t="str">
        <f t="shared" si="9"/>
        <v>15-Dec-1972</v>
      </c>
      <c r="F623" s="19">
        <v>45085</v>
      </c>
      <c r="G623">
        <v>50</v>
      </c>
      <c r="H623">
        <v>0</v>
      </c>
      <c r="I623" s="2">
        <v>5344.81</v>
      </c>
      <c r="J623" t="s">
        <v>6030</v>
      </c>
      <c r="K623" t="s">
        <v>6031</v>
      </c>
      <c r="L623" t="s">
        <v>3</v>
      </c>
    </row>
    <row r="624" spans="1:12" x14ac:dyDescent="0.25">
      <c r="A624" s="5" t="s">
        <v>5242</v>
      </c>
      <c r="B624">
        <v>1989</v>
      </c>
      <c r="C624" t="s">
        <v>4</v>
      </c>
      <c r="D624">
        <v>7</v>
      </c>
      <c r="E624" s="18" t="str">
        <f t="shared" si="9"/>
        <v>7-Nov-1989</v>
      </c>
      <c r="F624" s="19">
        <v>45085</v>
      </c>
      <c r="G624">
        <v>33</v>
      </c>
      <c r="H624">
        <v>1</v>
      </c>
      <c r="I624" s="2">
        <v>5354.07</v>
      </c>
      <c r="J624" t="s">
        <v>6030</v>
      </c>
      <c r="K624" t="s">
        <v>6031</v>
      </c>
      <c r="L624" t="s">
        <v>17</v>
      </c>
    </row>
    <row r="625" spans="1:12" x14ac:dyDescent="0.25">
      <c r="A625" s="5" t="s">
        <v>3821</v>
      </c>
      <c r="B625">
        <v>1994</v>
      </c>
      <c r="C625" t="s">
        <v>8</v>
      </c>
      <c r="D625">
        <v>7</v>
      </c>
      <c r="E625" s="18" t="str">
        <f t="shared" si="9"/>
        <v>7-Dec-1994</v>
      </c>
      <c r="F625" s="19">
        <v>45085</v>
      </c>
      <c r="G625">
        <v>28</v>
      </c>
      <c r="H625">
        <v>0</v>
      </c>
      <c r="I625" s="2">
        <v>5364.66</v>
      </c>
      <c r="J625" t="s">
        <v>6030</v>
      </c>
      <c r="K625" t="s">
        <v>6032</v>
      </c>
      <c r="L625" t="s">
        <v>11</v>
      </c>
    </row>
    <row r="626" spans="1:12" x14ac:dyDescent="0.25">
      <c r="A626" s="5" t="s">
        <v>5243</v>
      </c>
      <c r="B626">
        <v>1986</v>
      </c>
      <c r="C626" t="s">
        <v>5</v>
      </c>
      <c r="D626">
        <v>1</v>
      </c>
      <c r="E626" s="18" t="str">
        <f t="shared" si="9"/>
        <v>1-Jun-1986</v>
      </c>
      <c r="F626" s="19">
        <v>45085</v>
      </c>
      <c r="G626">
        <v>37</v>
      </c>
      <c r="H626">
        <v>1</v>
      </c>
      <c r="I626" s="2">
        <v>5373.36</v>
      </c>
      <c r="J626" t="s">
        <v>6030</v>
      </c>
      <c r="K626" t="s">
        <v>6030</v>
      </c>
      <c r="L626" t="s">
        <v>7</v>
      </c>
    </row>
    <row r="627" spans="1:12" x14ac:dyDescent="0.25">
      <c r="A627" s="5" t="s">
        <v>5244</v>
      </c>
      <c r="B627">
        <v>1989</v>
      </c>
      <c r="C627" t="s">
        <v>4</v>
      </c>
      <c r="D627">
        <v>18</v>
      </c>
      <c r="E627" s="18" t="str">
        <f t="shared" si="9"/>
        <v>18-Nov-1989</v>
      </c>
      <c r="F627" s="19">
        <v>45085</v>
      </c>
      <c r="G627">
        <v>33</v>
      </c>
      <c r="H627">
        <v>2</v>
      </c>
      <c r="I627" s="2">
        <v>5375.04</v>
      </c>
      <c r="J627" t="s">
        <v>6030</v>
      </c>
      <c r="K627" t="s">
        <v>6032</v>
      </c>
      <c r="L627" t="s">
        <v>11</v>
      </c>
    </row>
    <row r="628" spans="1:12" x14ac:dyDescent="0.25">
      <c r="A628" s="5" t="s">
        <v>5245</v>
      </c>
      <c r="B628">
        <v>1986</v>
      </c>
      <c r="C628" t="s">
        <v>2</v>
      </c>
      <c r="D628">
        <v>22</v>
      </c>
      <c r="E628" s="18" t="str">
        <f t="shared" si="9"/>
        <v>22-Jul-1986</v>
      </c>
      <c r="F628" s="19">
        <v>45085</v>
      </c>
      <c r="G628">
        <v>36</v>
      </c>
      <c r="H628">
        <v>1</v>
      </c>
      <c r="I628" s="2">
        <v>5377.46</v>
      </c>
      <c r="J628" t="s">
        <v>6030</v>
      </c>
      <c r="K628" t="s">
        <v>6031</v>
      </c>
      <c r="L628" t="s">
        <v>7</v>
      </c>
    </row>
    <row r="629" spans="1:12" x14ac:dyDescent="0.25">
      <c r="A629" s="5" t="s">
        <v>5247</v>
      </c>
      <c r="B629">
        <v>1984</v>
      </c>
      <c r="C629" t="s">
        <v>5</v>
      </c>
      <c r="D629">
        <v>1</v>
      </c>
      <c r="E629" s="18" t="str">
        <f t="shared" si="9"/>
        <v>1-Jun-1984</v>
      </c>
      <c r="F629" s="19">
        <v>45085</v>
      </c>
      <c r="G629">
        <v>39</v>
      </c>
      <c r="H629">
        <v>0</v>
      </c>
      <c r="I629" s="2">
        <v>5383.54</v>
      </c>
      <c r="J629" t="s">
        <v>6030</v>
      </c>
      <c r="K629" t="s">
        <v>6031</v>
      </c>
      <c r="L629" t="s">
        <v>11</v>
      </c>
    </row>
    <row r="630" spans="1:12" x14ac:dyDescent="0.25">
      <c r="A630" s="5" t="s">
        <v>5248</v>
      </c>
      <c r="B630">
        <v>1988</v>
      </c>
      <c r="C630" t="s">
        <v>9</v>
      </c>
      <c r="D630">
        <v>8</v>
      </c>
      <c r="E630" s="18" t="str">
        <f t="shared" si="9"/>
        <v>8-Aug-1988</v>
      </c>
      <c r="F630" s="19">
        <v>45085</v>
      </c>
      <c r="G630">
        <v>34</v>
      </c>
      <c r="H630">
        <v>1</v>
      </c>
      <c r="I630" s="2">
        <v>5385.34</v>
      </c>
      <c r="J630" t="s">
        <v>6030</v>
      </c>
      <c r="K630" t="s">
        <v>6031</v>
      </c>
      <c r="L630" t="s">
        <v>7</v>
      </c>
    </row>
    <row r="631" spans="1:12" x14ac:dyDescent="0.25">
      <c r="A631" s="5" t="s">
        <v>5249</v>
      </c>
      <c r="B631">
        <v>1989</v>
      </c>
      <c r="C631" t="s">
        <v>4</v>
      </c>
      <c r="D631">
        <v>6</v>
      </c>
      <c r="E631" s="18" t="str">
        <f t="shared" si="9"/>
        <v>6-Nov-1989</v>
      </c>
      <c r="F631" s="19">
        <v>45085</v>
      </c>
      <c r="G631">
        <v>33</v>
      </c>
      <c r="H631">
        <v>3</v>
      </c>
      <c r="I631" s="2">
        <v>5396.44</v>
      </c>
      <c r="J631" t="s">
        <v>6030</v>
      </c>
      <c r="K631" t="s">
        <v>6031</v>
      </c>
      <c r="L631" t="s">
        <v>3</v>
      </c>
    </row>
    <row r="632" spans="1:12" x14ac:dyDescent="0.25">
      <c r="A632" s="5" t="s">
        <v>5250</v>
      </c>
      <c r="B632">
        <v>1984</v>
      </c>
      <c r="C632" t="s">
        <v>6</v>
      </c>
      <c r="D632">
        <v>3</v>
      </c>
      <c r="E632" s="18" t="str">
        <f t="shared" si="9"/>
        <v>3-Sep-1984</v>
      </c>
      <c r="F632" s="19">
        <v>45085</v>
      </c>
      <c r="G632">
        <v>38</v>
      </c>
      <c r="H632">
        <v>0</v>
      </c>
      <c r="I632" s="2">
        <v>5397.62</v>
      </c>
      <c r="J632" t="s">
        <v>6030</v>
      </c>
      <c r="K632" t="s">
        <v>6030</v>
      </c>
      <c r="L632" t="s">
        <v>3</v>
      </c>
    </row>
    <row r="633" spans="1:12" x14ac:dyDescent="0.25">
      <c r="A633" s="5" t="s">
        <v>5251</v>
      </c>
      <c r="B633">
        <v>1984</v>
      </c>
      <c r="C633" t="s">
        <v>9</v>
      </c>
      <c r="D633">
        <v>1</v>
      </c>
      <c r="E633" s="18" t="str">
        <f t="shared" si="9"/>
        <v>1-Aug-1984</v>
      </c>
      <c r="F633" s="19">
        <v>45085</v>
      </c>
      <c r="G633">
        <v>38</v>
      </c>
      <c r="H633">
        <v>0</v>
      </c>
      <c r="I633" s="2">
        <v>5400.98</v>
      </c>
      <c r="J633" t="s">
        <v>6030</v>
      </c>
      <c r="K633" t="s">
        <v>6030</v>
      </c>
      <c r="L633" t="s">
        <v>3</v>
      </c>
    </row>
    <row r="634" spans="1:12" x14ac:dyDescent="0.25">
      <c r="A634" s="5" t="s">
        <v>5252</v>
      </c>
      <c r="B634">
        <v>1985</v>
      </c>
      <c r="C634" t="s">
        <v>8</v>
      </c>
      <c r="D634">
        <v>23</v>
      </c>
      <c r="E634" s="18" t="str">
        <f t="shared" si="9"/>
        <v>23-Dec-1985</v>
      </c>
      <c r="F634" s="19">
        <v>45085</v>
      </c>
      <c r="G634">
        <v>37</v>
      </c>
      <c r="H634">
        <v>3</v>
      </c>
      <c r="I634" s="2">
        <v>5402.89</v>
      </c>
      <c r="J634" t="s">
        <v>6030</v>
      </c>
      <c r="K634" t="s">
        <v>6032</v>
      </c>
      <c r="L634" t="s">
        <v>3</v>
      </c>
    </row>
    <row r="635" spans="1:12" x14ac:dyDescent="0.25">
      <c r="A635" s="5" t="s">
        <v>5253</v>
      </c>
      <c r="B635">
        <v>1975</v>
      </c>
      <c r="C635" t="s">
        <v>6</v>
      </c>
      <c r="D635">
        <v>27</v>
      </c>
      <c r="E635" s="18" t="str">
        <f t="shared" si="9"/>
        <v>27-Sep-1975</v>
      </c>
      <c r="F635" s="19">
        <v>45085</v>
      </c>
      <c r="G635">
        <v>47</v>
      </c>
      <c r="H635">
        <v>1</v>
      </c>
      <c r="I635" s="2">
        <v>5411.99</v>
      </c>
      <c r="J635" t="s">
        <v>6030</v>
      </c>
      <c r="K635" t="s">
        <v>6031</v>
      </c>
      <c r="L635" t="s">
        <v>7</v>
      </c>
    </row>
    <row r="636" spans="1:12" x14ac:dyDescent="0.25">
      <c r="A636" s="5" t="s">
        <v>3822</v>
      </c>
      <c r="B636">
        <v>1982</v>
      </c>
      <c r="C636" t="s">
        <v>6</v>
      </c>
      <c r="D636">
        <v>27</v>
      </c>
      <c r="E636" s="18" t="str">
        <f t="shared" si="9"/>
        <v>27-Sep-1982</v>
      </c>
      <c r="F636" s="19">
        <v>45085</v>
      </c>
      <c r="G636">
        <v>40</v>
      </c>
      <c r="H636">
        <v>0</v>
      </c>
      <c r="I636" s="2">
        <v>5415.66</v>
      </c>
      <c r="J636" t="s">
        <v>6030</v>
      </c>
      <c r="K636" t="s">
        <v>6031</v>
      </c>
      <c r="L636" t="s">
        <v>3</v>
      </c>
    </row>
    <row r="637" spans="1:12" x14ac:dyDescent="0.25">
      <c r="A637" s="5" t="s">
        <v>5254</v>
      </c>
      <c r="B637">
        <v>1991</v>
      </c>
      <c r="C637" t="s">
        <v>2</v>
      </c>
      <c r="D637">
        <v>6</v>
      </c>
      <c r="E637" s="18" t="str">
        <f t="shared" si="9"/>
        <v>6-Jul-1991</v>
      </c>
      <c r="F637" s="19">
        <v>45085</v>
      </c>
      <c r="G637">
        <v>31</v>
      </c>
      <c r="H637">
        <v>3</v>
      </c>
      <c r="I637" s="2">
        <v>5425.02</v>
      </c>
      <c r="J637" t="s">
        <v>6030</v>
      </c>
      <c r="K637" t="s">
        <v>6032</v>
      </c>
      <c r="L637" t="s">
        <v>7</v>
      </c>
    </row>
    <row r="638" spans="1:12" x14ac:dyDescent="0.25">
      <c r="A638" s="5" t="s">
        <v>5255</v>
      </c>
      <c r="B638">
        <v>1992</v>
      </c>
      <c r="C638" t="s">
        <v>6</v>
      </c>
      <c r="D638">
        <v>17</v>
      </c>
      <c r="E638" s="18" t="str">
        <f t="shared" si="9"/>
        <v>17-Sep-1992</v>
      </c>
      <c r="F638" s="19">
        <v>45085</v>
      </c>
      <c r="G638">
        <v>30</v>
      </c>
      <c r="H638">
        <v>3</v>
      </c>
      <c r="I638" s="2">
        <v>5428.73</v>
      </c>
      <c r="J638" t="s">
        <v>6031</v>
      </c>
      <c r="K638" t="s">
        <v>6032</v>
      </c>
      <c r="L638" t="s">
        <v>21</v>
      </c>
    </row>
    <row r="639" spans="1:12" x14ac:dyDescent="0.25">
      <c r="A639" s="5" t="s">
        <v>5256</v>
      </c>
      <c r="B639">
        <v>1978</v>
      </c>
      <c r="C639" t="s">
        <v>5</v>
      </c>
      <c r="D639">
        <v>8</v>
      </c>
      <c r="E639" s="18" t="str">
        <f t="shared" si="9"/>
        <v>8-Jun-1978</v>
      </c>
      <c r="F639" s="19">
        <v>45085</v>
      </c>
      <c r="G639">
        <v>45</v>
      </c>
      <c r="H639">
        <v>2</v>
      </c>
      <c r="I639" s="2">
        <v>5428.98</v>
      </c>
      <c r="J639" t="s">
        <v>6030</v>
      </c>
      <c r="K639" t="s">
        <v>6030</v>
      </c>
      <c r="L639" t="s">
        <v>7</v>
      </c>
    </row>
    <row r="640" spans="1:12" x14ac:dyDescent="0.25">
      <c r="A640" s="5" t="s">
        <v>5257</v>
      </c>
      <c r="B640">
        <v>1982</v>
      </c>
      <c r="C640" t="s">
        <v>9</v>
      </c>
      <c r="D640">
        <v>25</v>
      </c>
      <c r="E640" s="18" t="str">
        <f t="shared" si="9"/>
        <v>25-Aug-1982</v>
      </c>
      <c r="F640" s="19">
        <v>45085</v>
      </c>
      <c r="G640">
        <v>40</v>
      </c>
      <c r="H640">
        <v>0</v>
      </c>
      <c r="I640" s="2">
        <v>5438.75</v>
      </c>
      <c r="J640" t="s">
        <v>6031</v>
      </c>
      <c r="K640" t="s">
        <v>6030</v>
      </c>
      <c r="L640" t="s">
        <v>3</v>
      </c>
    </row>
    <row r="641" spans="1:12" x14ac:dyDescent="0.25">
      <c r="A641" s="5" t="s">
        <v>5258</v>
      </c>
      <c r="B641">
        <v>1986</v>
      </c>
      <c r="C641" t="s">
        <v>8</v>
      </c>
      <c r="D641">
        <v>25</v>
      </c>
      <c r="E641" s="18" t="str">
        <f t="shared" si="9"/>
        <v>25-Dec-1986</v>
      </c>
      <c r="F641" s="19">
        <v>45085</v>
      </c>
      <c r="G641">
        <v>36</v>
      </c>
      <c r="H641">
        <v>0</v>
      </c>
      <c r="I641" s="2">
        <v>5458.05</v>
      </c>
      <c r="J641" t="s">
        <v>6030</v>
      </c>
      <c r="K641" t="s">
        <v>6030</v>
      </c>
      <c r="L641" t="s">
        <v>17</v>
      </c>
    </row>
    <row r="642" spans="1:12" x14ac:dyDescent="0.25">
      <c r="A642" s="5" t="s">
        <v>5259</v>
      </c>
      <c r="B642">
        <v>1973</v>
      </c>
      <c r="C642" t="s">
        <v>10</v>
      </c>
      <c r="D642">
        <v>24</v>
      </c>
      <c r="E642" s="18" t="str">
        <f t="shared" ref="E642:E705" si="10">CONCATENATE(D642,"-",C642,"-",B642)</f>
        <v>24-Oct-1973</v>
      </c>
      <c r="F642" s="19">
        <v>45085</v>
      </c>
      <c r="G642">
        <v>49</v>
      </c>
      <c r="H642">
        <v>0</v>
      </c>
      <c r="I642" s="2">
        <v>5466.88</v>
      </c>
      <c r="J642" t="s">
        <v>6030</v>
      </c>
      <c r="K642" t="s">
        <v>6030</v>
      </c>
      <c r="L642" t="s">
        <v>3</v>
      </c>
    </row>
    <row r="643" spans="1:12" x14ac:dyDescent="0.25">
      <c r="A643" s="5" t="s">
        <v>5260</v>
      </c>
      <c r="B643">
        <v>1986</v>
      </c>
      <c r="C643" t="s">
        <v>8</v>
      </c>
      <c r="D643">
        <v>2</v>
      </c>
      <c r="E643" s="18" t="str">
        <f t="shared" si="10"/>
        <v>2-Dec-1986</v>
      </c>
      <c r="F643" s="19">
        <v>45085</v>
      </c>
      <c r="G643">
        <v>36</v>
      </c>
      <c r="H643">
        <v>0</v>
      </c>
      <c r="I643" s="2">
        <v>5469.01</v>
      </c>
      <c r="J643" t="s">
        <v>6030</v>
      </c>
      <c r="K643" t="s">
        <v>6030</v>
      </c>
      <c r="L643" t="s">
        <v>17</v>
      </c>
    </row>
    <row r="644" spans="1:12" x14ac:dyDescent="0.25">
      <c r="A644" s="5" t="s">
        <v>5261</v>
      </c>
      <c r="B644">
        <v>1986</v>
      </c>
      <c r="C644" t="s">
        <v>2</v>
      </c>
      <c r="D644">
        <v>12</v>
      </c>
      <c r="E644" s="18" t="str">
        <f t="shared" si="10"/>
        <v>12-Jul-1986</v>
      </c>
      <c r="F644" s="19">
        <v>45085</v>
      </c>
      <c r="G644">
        <v>36</v>
      </c>
      <c r="H644">
        <v>1</v>
      </c>
      <c r="I644" s="2">
        <v>5472.45</v>
      </c>
      <c r="J644" t="s">
        <v>6030</v>
      </c>
      <c r="K644" t="s">
        <v>6031</v>
      </c>
      <c r="L644" t="s">
        <v>11</v>
      </c>
    </row>
    <row r="645" spans="1:12" x14ac:dyDescent="0.25">
      <c r="A645" s="5" t="s">
        <v>5262</v>
      </c>
      <c r="B645">
        <v>1986</v>
      </c>
      <c r="C645" t="s">
        <v>6</v>
      </c>
      <c r="D645">
        <v>30</v>
      </c>
      <c r="E645" s="18" t="str">
        <f t="shared" si="10"/>
        <v>30-Sep-1986</v>
      </c>
      <c r="F645" s="19">
        <v>45085</v>
      </c>
      <c r="G645">
        <v>36</v>
      </c>
      <c r="H645">
        <v>1</v>
      </c>
      <c r="I645" s="2">
        <v>5478.04</v>
      </c>
      <c r="J645" t="s">
        <v>6030</v>
      </c>
      <c r="K645" t="s">
        <v>6031</v>
      </c>
      <c r="L645" t="s">
        <v>3</v>
      </c>
    </row>
    <row r="646" spans="1:12" x14ac:dyDescent="0.25">
      <c r="A646" s="5" t="s">
        <v>5263</v>
      </c>
      <c r="B646">
        <v>1984</v>
      </c>
      <c r="C646" t="s">
        <v>9</v>
      </c>
      <c r="D646">
        <v>26</v>
      </c>
      <c r="E646" s="18" t="str">
        <f t="shared" si="10"/>
        <v>26-Aug-1984</v>
      </c>
      <c r="F646" s="19">
        <v>45085</v>
      </c>
      <c r="G646">
        <v>38</v>
      </c>
      <c r="H646">
        <v>1</v>
      </c>
      <c r="I646" s="2">
        <v>5484.47</v>
      </c>
      <c r="J646" t="s">
        <v>6030</v>
      </c>
      <c r="K646" t="s">
        <v>6030</v>
      </c>
      <c r="L646" t="s">
        <v>3</v>
      </c>
    </row>
    <row r="647" spans="1:12" x14ac:dyDescent="0.25">
      <c r="A647" s="5" t="s">
        <v>3823</v>
      </c>
      <c r="B647">
        <v>1984</v>
      </c>
      <c r="C647" t="s">
        <v>9</v>
      </c>
      <c r="D647">
        <v>17</v>
      </c>
      <c r="E647" s="18" t="str">
        <f t="shared" si="10"/>
        <v>17-Aug-1984</v>
      </c>
      <c r="F647" s="19">
        <v>45085</v>
      </c>
      <c r="G647">
        <v>38</v>
      </c>
      <c r="H647">
        <v>1</v>
      </c>
      <c r="I647" s="2">
        <v>5488.26</v>
      </c>
      <c r="J647" t="s">
        <v>6030</v>
      </c>
      <c r="K647" t="s">
        <v>6031</v>
      </c>
      <c r="L647" t="s">
        <v>11</v>
      </c>
    </row>
    <row r="648" spans="1:12" x14ac:dyDescent="0.25">
      <c r="A648" s="5" t="s">
        <v>5264</v>
      </c>
      <c r="B648">
        <v>1988</v>
      </c>
      <c r="C648" t="s">
        <v>2</v>
      </c>
      <c r="D648">
        <v>29</v>
      </c>
      <c r="E648" s="18" t="str">
        <f t="shared" si="10"/>
        <v>29-Jul-1988</v>
      </c>
      <c r="F648" s="19">
        <v>45085</v>
      </c>
      <c r="G648">
        <v>34</v>
      </c>
      <c r="H648">
        <v>3</v>
      </c>
      <c r="I648" s="2">
        <v>5503.36</v>
      </c>
      <c r="J648" t="s">
        <v>6030</v>
      </c>
      <c r="K648" t="s">
        <v>6030</v>
      </c>
      <c r="L648" t="s">
        <v>7</v>
      </c>
    </row>
    <row r="649" spans="1:12" x14ac:dyDescent="0.25">
      <c r="A649" s="5" t="s">
        <v>5265</v>
      </c>
      <c r="B649">
        <v>1981</v>
      </c>
      <c r="C649" t="s">
        <v>4</v>
      </c>
      <c r="D649">
        <v>7</v>
      </c>
      <c r="E649" s="18" t="str">
        <f t="shared" si="10"/>
        <v>7-Nov-1981</v>
      </c>
      <c r="F649" s="19">
        <v>45085</v>
      </c>
      <c r="G649">
        <v>41</v>
      </c>
      <c r="H649">
        <v>1</v>
      </c>
      <c r="I649" s="2">
        <v>5539.4</v>
      </c>
      <c r="J649" t="s">
        <v>6030</v>
      </c>
      <c r="K649" t="s">
        <v>6030</v>
      </c>
      <c r="L649" t="s">
        <v>3</v>
      </c>
    </row>
    <row r="650" spans="1:12" x14ac:dyDescent="0.25">
      <c r="A650" s="5" t="s">
        <v>5266</v>
      </c>
      <c r="B650">
        <v>1980</v>
      </c>
      <c r="C650" t="s">
        <v>8</v>
      </c>
      <c r="D650">
        <v>7</v>
      </c>
      <c r="E650" s="18" t="str">
        <f t="shared" si="10"/>
        <v>7-Dec-1980</v>
      </c>
      <c r="F650" s="19">
        <v>45085</v>
      </c>
      <c r="G650">
        <v>42</v>
      </c>
      <c r="H650">
        <v>2</v>
      </c>
      <c r="I650" s="2">
        <v>5540.35</v>
      </c>
      <c r="J650" t="s">
        <v>6030</v>
      </c>
      <c r="K650" t="s">
        <v>6030</v>
      </c>
      <c r="L650" t="s">
        <v>7</v>
      </c>
    </row>
    <row r="651" spans="1:12" x14ac:dyDescent="0.25">
      <c r="A651" s="5" t="s">
        <v>5267</v>
      </c>
      <c r="B651">
        <v>1999</v>
      </c>
      <c r="C651" t="s">
        <v>6</v>
      </c>
      <c r="D651">
        <v>22</v>
      </c>
      <c r="E651" s="18" t="str">
        <f t="shared" si="10"/>
        <v>22-Sep-1999</v>
      </c>
      <c r="F651" s="19">
        <v>45085</v>
      </c>
      <c r="G651">
        <v>23</v>
      </c>
      <c r="H651">
        <v>0</v>
      </c>
      <c r="I651" s="2">
        <v>5552.61</v>
      </c>
      <c r="J651" t="s">
        <v>6030</v>
      </c>
      <c r="K651" t="s">
        <v>6031</v>
      </c>
      <c r="L651" t="s">
        <v>23</v>
      </c>
    </row>
    <row r="652" spans="1:12" x14ac:dyDescent="0.25">
      <c r="A652" s="5" t="s">
        <v>5268</v>
      </c>
      <c r="B652">
        <v>1974</v>
      </c>
      <c r="C652" t="s">
        <v>6</v>
      </c>
      <c r="D652">
        <v>18</v>
      </c>
      <c r="E652" s="18" t="str">
        <f t="shared" si="10"/>
        <v>18-Sep-1974</v>
      </c>
      <c r="F652" s="19">
        <v>45085</v>
      </c>
      <c r="G652">
        <v>48</v>
      </c>
      <c r="H652">
        <v>0</v>
      </c>
      <c r="I652" s="2">
        <v>5576.35</v>
      </c>
      <c r="J652" t="s">
        <v>6030</v>
      </c>
      <c r="K652" t="s">
        <v>6031</v>
      </c>
      <c r="L652" t="s">
        <v>3</v>
      </c>
    </row>
    <row r="653" spans="1:12" x14ac:dyDescent="0.25">
      <c r="A653" s="5" t="s">
        <v>5269</v>
      </c>
      <c r="B653">
        <v>1985</v>
      </c>
      <c r="C653" t="s">
        <v>6</v>
      </c>
      <c r="D653">
        <v>5</v>
      </c>
      <c r="E653" s="18" t="str">
        <f t="shared" si="10"/>
        <v>5-Sep-1985</v>
      </c>
      <c r="F653" s="19">
        <v>45085</v>
      </c>
      <c r="G653">
        <v>37</v>
      </c>
      <c r="H653">
        <v>3</v>
      </c>
      <c r="I653" s="2">
        <v>5582.95</v>
      </c>
      <c r="J653" t="s">
        <v>6030</v>
      </c>
      <c r="K653" t="s">
        <v>6032</v>
      </c>
      <c r="L653" t="s">
        <v>7</v>
      </c>
    </row>
    <row r="654" spans="1:12" x14ac:dyDescent="0.25">
      <c r="A654" s="5" t="s">
        <v>5270</v>
      </c>
      <c r="B654">
        <v>1986</v>
      </c>
      <c r="C654" t="s">
        <v>4</v>
      </c>
      <c r="D654">
        <v>21</v>
      </c>
      <c r="E654" s="18" t="str">
        <f t="shared" si="10"/>
        <v>21-Nov-1986</v>
      </c>
      <c r="F654" s="19">
        <v>45085</v>
      </c>
      <c r="G654">
        <v>36</v>
      </c>
      <c r="H654">
        <v>2</v>
      </c>
      <c r="I654" s="2">
        <v>5584.31</v>
      </c>
      <c r="J654" t="s">
        <v>6031</v>
      </c>
      <c r="K654" t="s">
        <v>6032</v>
      </c>
      <c r="L654" t="s">
        <v>3</v>
      </c>
    </row>
    <row r="655" spans="1:12" x14ac:dyDescent="0.25">
      <c r="A655" s="5" t="s">
        <v>5271</v>
      </c>
      <c r="B655">
        <v>1983</v>
      </c>
      <c r="C655" t="s">
        <v>10</v>
      </c>
      <c r="D655">
        <v>3</v>
      </c>
      <c r="E655" s="18" t="str">
        <f t="shared" si="10"/>
        <v>3-Oct-1983</v>
      </c>
      <c r="F655" s="19">
        <v>45085</v>
      </c>
      <c r="G655">
        <v>39</v>
      </c>
      <c r="H655">
        <v>3</v>
      </c>
      <c r="I655" s="2">
        <v>5587.59</v>
      </c>
      <c r="J655" t="s">
        <v>6030</v>
      </c>
      <c r="K655" t="s">
        <v>6032</v>
      </c>
      <c r="L655" t="s">
        <v>3</v>
      </c>
    </row>
    <row r="656" spans="1:12" x14ac:dyDescent="0.25">
      <c r="A656" s="5" t="s">
        <v>5272</v>
      </c>
      <c r="B656">
        <v>1988</v>
      </c>
      <c r="C656" t="s">
        <v>4</v>
      </c>
      <c r="D656">
        <v>18</v>
      </c>
      <c r="E656" s="18" t="str">
        <f t="shared" si="10"/>
        <v>18-Nov-1988</v>
      </c>
      <c r="F656" s="19">
        <v>45085</v>
      </c>
      <c r="G656">
        <v>34</v>
      </c>
      <c r="H656">
        <v>1</v>
      </c>
      <c r="I656" s="2">
        <v>5594.85</v>
      </c>
      <c r="J656" t="s">
        <v>6030</v>
      </c>
      <c r="K656" t="s">
        <v>6031</v>
      </c>
      <c r="L656" t="s">
        <v>17</v>
      </c>
    </row>
    <row r="657" spans="1:12" x14ac:dyDescent="0.25">
      <c r="A657" s="5" t="s">
        <v>5273</v>
      </c>
      <c r="B657">
        <v>1978</v>
      </c>
      <c r="C657" t="s">
        <v>6</v>
      </c>
      <c r="D657">
        <v>11</v>
      </c>
      <c r="E657" s="18" t="str">
        <f t="shared" si="10"/>
        <v>11-Sep-1978</v>
      </c>
      <c r="F657" s="19">
        <v>45085</v>
      </c>
      <c r="G657">
        <v>44</v>
      </c>
      <c r="H657">
        <v>2</v>
      </c>
      <c r="I657" s="2">
        <v>5612.83</v>
      </c>
      <c r="J657" t="s">
        <v>6030</v>
      </c>
      <c r="K657" t="s">
        <v>6031</v>
      </c>
      <c r="L657" t="s">
        <v>3</v>
      </c>
    </row>
    <row r="658" spans="1:12" x14ac:dyDescent="0.25">
      <c r="A658" s="5" t="s">
        <v>3824</v>
      </c>
      <c r="B658">
        <v>1994</v>
      </c>
      <c r="C658" t="s">
        <v>4</v>
      </c>
      <c r="D658">
        <v>15</v>
      </c>
      <c r="E658" s="18" t="str">
        <f t="shared" si="10"/>
        <v>15-Nov-1994</v>
      </c>
      <c r="F658" s="19">
        <v>45085</v>
      </c>
      <c r="G658">
        <v>28</v>
      </c>
      <c r="H658">
        <v>5</v>
      </c>
      <c r="I658" s="2">
        <v>5615.37</v>
      </c>
      <c r="J658" t="s">
        <v>6030</v>
      </c>
      <c r="K658" t="s">
        <v>6031</v>
      </c>
      <c r="L658" t="s">
        <v>11</v>
      </c>
    </row>
    <row r="659" spans="1:12" x14ac:dyDescent="0.25">
      <c r="A659" s="5" t="s">
        <v>5274</v>
      </c>
      <c r="B659">
        <v>1987</v>
      </c>
      <c r="C659" t="s">
        <v>8</v>
      </c>
      <c r="D659">
        <v>9</v>
      </c>
      <c r="E659" s="18" t="str">
        <f t="shared" si="10"/>
        <v>9-Dec-1987</v>
      </c>
      <c r="F659" s="19">
        <v>45085</v>
      </c>
      <c r="G659">
        <v>35</v>
      </c>
      <c r="H659">
        <v>1</v>
      </c>
      <c r="I659" s="2">
        <v>5630.46</v>
      </c>
      <c r="J659" t="s">
        <v>6030</v>
      </c>
      <c r="K659" t="s">
        <v>6031</v>
      </c>
      <c r="L659" t="s">
        <v>7</v>
      </c>
    </row>
    <row r="660" spans="1:12" x14ac:dyDescent="0.25">
      <c r="A660" s="5" t="s">
        <v>5275</v>
      </c>
      <c r="B660">
        <v>1983</v>
      </c>
      <c r="C660" t="s">
        <v>5</v>
      </c>
      <c r="D660">
        <v>8</v>
      </c>
      <c r="E660" s="18" t="str">
        <f t="shared" si="10"/>
        <v>8-Jun-1983</v>
      </c>
      <c r="F660" s="19">
        <v>45085</v>
      </c>
      <c r="G660">
        <v>40</v>
      </c>
      <c r="H660">
        <v>0</v>
      </c>
      <c r="I660" s="2">
        <v>5649.72</v>
      </c>
      <c r="J660" t="s">
        <v>6030</v>
      </c>
      <c r="K660" t="s">
        <v>6031</v>
      </c>
      <c r="L660" t="s">
        <v>11</v>
      </c>
    </row>
    <row r="661" spans="1:12" x14ac:dyDescent="0.25">
      <c r="A661" s="5" t="s">
        <v>5276</v>
      </c>
      <c r="B661">
        <v>1978</v>
      </c>
      <c r="C661" t="s">
        <v>6</v>
      </c>
      <c r="D661">
        <v>27</v>
      </c>
      <c r="E661" s="18" t="str">
        <f t="shared" si="10"/>
        <v>27-Sep-1978</v>
      </c>
      <c r="F661" s="19">
        <v>45085</v>
      </c>
      <c r="G661">
        <v>44</v>
      </c>
      <c r="H661">
        <v>2</v>
      </c>
      <c r="I661" s="2">
        <v>5650.14</v>
      </c>
      <c r="J661" t="s">
        <v>6030</v>
      </c>
      <c r="K661" t="s">
        <v>6032</v>
      </c>
      <c r="L661" t="s">
        <v>3</v>
      </c>
    </row>
    <row r="662" spans="1:12" x14ac:dyDescent="0.25">
      <c r="A662" s="5" t="s">
        <v>5277</v>
      </c>
      <c r="B662">
        <v>1983</v>
      </c>
      <c r="C662" t="s">
        <v>6</v>
      </c>
      <c r="D662">
        <v>3</v>
      </c>
      <c r="E662" s="18" t="str">
        <f t="shared" si="10"/>
        <v>3-Sep-1983</v>
      </c>
      <c r="F662" s="19">
        <v>45085</v>
      </c>
      <c r="G662">
        <v>39</v>
      </c>
      <c r="H662">
        <v>0</v>
      </c>
      <c r="I662" s="2">
        <v>5662.23</v>
      </c>
      <c r="J662" t="s">
        <v>6030</v>
      </c>
      <c r="K662" t="s">
        <v>6032</v>
      </c>
      <c r="L662" t="s">
        <v>3</v>
      </c>
    </row>
    <row r="663" spans="1:12" x14ac:dyDescent="0.25">
      <c r="A663" s="5" t="s">
        <v>5278</v>
      </c>
      <c r="B663">
        <v>1984</v>
      </c>
      <c r="C663" t="s">
        <v>9</v>
      </c>
      <c r="D663">
        <v>12</v>
      </c>
      <c r="E663" s="18" t="str">
        <f t="shared" si="10"/>
        <v>12-Aug-1984</v>
      </c>
      <c r="F663" s="19">
        <v>45085</v>
      </c>
      <c r="G663">
        <v>38</v>
      </c>
      <c r="H663">
        <v>3</v>
      </c>
      <c r="I663" s="2">
        <v>5679.13</v>
      </c>
      <c r="J663" t="s">
        <v>6030</v>
      </c>
      <c r="K663" t="s">
        <v>6030</v>
      </c>
      <c r="L663" t="s">
        <v>3</v>
      </c>
    </row>
    <row r="664" spans="1:12" x14ac:dyDescent="0.25">
      <c r="A664" s="5" t="s">
        <v>5279</v>
      </c>
      <c r="B664">
        <v>1972</v>
      </c>
      <c r="C664" t="s">
        <v>10</v>
      </c>
      <c r="D664">
        <v>28</v>
      </c>
      <c r="E664" s="18" t="str">
        <f t="shared" si="10"/>
        <v>28-Oct-1972</v>
      </c>
      <c r="F664" s="19">
        <v>45085</v>
      </c>
      <c r="G664">
        <v>50</v>
      </c>
      <c r="H664">
        <v>0</v>
      </c>
      <c r="I664" s="2">
        <v>5690.79</v>
      </c>
      <c r="J664" t="s">
        <v>6030</v>
      </c>
      <c r="K664" t="s">
        <v>6032</v>
      </c>
      <c r="L664" t="s">
        <v>3</v>
      </c>
    </row>
    <row r="665" spans="1:12" x14ac:dyDescent="0.25">
      <c r="A665" s="5" t="s">
        <v>5280</v>
      </c>
      <c r="B665">
        <v>1992</v>
      </c>
      <c r="C665" t="s">
        <v>4</v>
      </c>
      <c r="D665">
        <v>3</v>
      </c>
      <c r="E665" s="18" t="str">
        <f t="shared" si="10"/>
        <v>3-Nov-1992</v>
      </c>
      <c r="F665" s="19">
        <v>45085</v>
      </c>
      <c r="G665">
        <v>30</v>
      </c>
      <c r="H665">
        <v>3</v>
      </c>
      <c r="I665" s="2">
        <v>5693.43</v>
      </c>
      <c r="J665" t="s">
        <v>6030</v>
      </c>
      <c r="K665" t="s">
        <v>6031</v>
      </c>
      <c r="L665" t="s">
        <v>7</v>
      </c>
    </row>
    <row r="666" spans="1:12" x14ac:dyDescent="0.25">
      <c r="A666" s="5" t="s">
        <v>5281</v>
      </c>
      <c r="B666">
        <v>1974</v>
      </c>
      <c r="C666" t="s">
        <v>2</v>
      </c>
      <c r="D666">
        <v>6</v>
      </c>
      <c r="E666" s="18" t="str">
        <f t="shared" si="10"/>
        <v>6-Jul-1974</v>
      </c>
      <c r="F666" s="19">
        <v>45085</v>
      </c>
      <c r="G666">
        <v>48</v>
      </c>
      <c r="H666">
        <v>0</v>
      </c>
      <c r="I666" s="2">
        <v>5698.74</v>
      </c>
      <c r="J666" t="s">
        <v>6030</v>
      </c>
      <c r="K666" t="s">
        <v>6030</v>
      </c>
      <c r="L666" t="s">
        <v>7</v>
      </c>
    </row>
    <row r="667" spans="1:12" x14ac:dyDescent="0.25">
      <c r="A667" s="5" t="s">
        <v>5282</v>
      </c>
      <c r="B667">
        <v>1981</v>
      </c>
      <c r="C667" t="s">
        <v>5</v>
      </c>
      <c r="D667">
        <v>15</v>
      </c>
      <c r="E667" s="18" t="str">
        <f t="shared" si="10"/>
        <v>15-Jun-1981</v>
      </c>
      <c r="F667" s="19">
        <v>45085</v>
      </c>
      <c r="G667">
        <v>41</v>
      </c>
      <c r="H667">
        <v>0</v>
      </c>
      <c r="I667" s="2">
        <v>5699.84</v>
      </c>
      <c r="J667" t="s">
        <v>6030</v>
      </c>
      <c r="K667" t="s">
        <v>6031</v>
      </c>
      <c r="L667" t="s">
        <v>3</v>
      </c>
    </row>
    <row r="668" spans="1:12" x14ac:dyDescent="0.25">
      <c r="A668" s="5" t="s">
        <v>5283</v>
      </c>
      <c r="B668">
        <v>1993</v>
      </c>
      <c r="C668" t="s">
        <v>4</v>
      </c>
      <c r="D668">
        <v>3</v>
      </c>
      <c r="E668" s="18" t="str">
        <f t="shared" si="10"/>
        <v>3-Nov-1993</v>
      </c>
      <c r="F668" s="19">
        <v>45085</v>
      </c>
      <c r="G668">
        <v>29</v>
      </c>
      <c r="H668">
        <v>4</v>
      </c>
      <c r="I668" s="2">
        <v>5708.87</v>
      </c>
      <c r="J668" t="s">
        <v>6030</v>
      </c>
      <c r="K668" t="s">
        <v>6032</v>
      </c>
      <c r="L668" t="s">
        <v>11</v>
      </c>
    </row>
    <row r="669" spans="1:12" x14ac:dyDescent="0.25">
      <c r="A669" s="5" t="s">
        <v>3679</v>
      </c>
      <c r="B669">
        <v>1981</v>
      </c>
      <c r="C669" t="s">
        <v>9</v>
      </c>
      <c r="D669">
        <v>30</v>
      </c>
      <c r="E669" s="18" t="str">
        <f t="shared" si="10"/>
        <v>30-Aug-1981</v>
      </c>
      <c r="F669" s="19">
        <v>45085</v>
      </c>
      <c r="G669">
        <v>41</v>
      </c>
      <c r="H669">
        <v>0</v>
      </c>
      <c r="I669" s="2">
        <v>5709.16</v>
      </c>
      <c r="J669" t="s">
        <v>6031</v>
      </c>
      <c r="K669" t="s">
        <v>6031</v>
      </c>
      <c r="L669" t="s">
        <v>3</v>
      </c>
    </row>
    <row r="670" spans="1:12" x14ac:dyDescent="0.25">
      <c r="A670" s="5" t="s">
        <v>3825</v>
      </c>
      <c r="B670">
        <v>1971</v>
      </c>
      <c r="C670" t="s">
        <v>8</v>
      </c>
      <c r="D670">
        <v>18</v>
      </c>
      <c r="E670" s="18" t="str">
        <f t="shared" si="10"/>
        <v>18-Dec-1971</v>
      </c>
      <c r="F670" s="19">
        <v>45085</v>
      </c>
      <c r="G670">
        <v>51</v>
      </c>
      <c r="H670">
        <v>0</v>
      </c>
      <c r="I670" s="2">
        <v>5720.38</v>
      </c>
      <c r="J670" t="s">
        <v>6030</v>
      </c>
      <c r="K670" t="s">
        <v>6032</v>
      </c>
      <c r="L670" t="s">
        <v>3</v>
      </c>
    </row>
    <row r="671" spans="1:12" x14ac:dyDescent="0.25">
      <c r="A671" s="5" t="s">
        <v>5284</v>
      </c>
      <c r="B671">
        <v>1987</v>
      </c>
      <c r="C671" t="s">
        <v>10</v>
      </c>
      <c r="D671">
        <v>19</v>
      </c>
      <c r="E671" s="18" t="str">
        <f t="shared" si="10"/>
        <v>19-Oct-1987</v>
      </c>
      <c r="F671" s="19">
        <v>45085</v>
      </c>
      <c r="G671">
        <v>35</v>
      </c>
      <c r="H671">
        <v>2</v>
      </c>
      <c r="I671" s="2">
        <v>5729.01</v>
      </c>
      <c r="J671" t="s">
        <v>6032</v>
      </c>
      <c r="K671" t="s">
        <v>6030</v>
      </c>
      <c r="L671" t="s">
        <v>7</v>
      </c>
    </row>
    <row r="672" spans="1:12" x14ac:dyDescent="0.25">
      <c r="A672" s="5" t="s">
        <v>5285</v>
      </c>
      <c r="B672">
        <v>1972</v>
      </c>
      <c r="C672" t="s">
        <v>9</v>
      </c>
      <c r="D672">
        <v>21</v>
      </c>
      <c r="E672" s="18" t="str">
        <f t="shared" si="10"/>
        <v>21-Aug-1972</v>
      </c>
      <c r="F672" s="19">
        <v>45085</v>
      </c>
      <c r="G672">
        <v>50</v>
      </c>
      <c r="H672">
        <v>0</v>
      </c>
      <c r="I672" s="2">
        <v>5741.67</v>
      </c>
      <c r="J672" t="s">
        <v>6030</v>
      </c>
      <c r="K672" t="s">
        <v>6031</v>
      </c>
      <c r="L672" t="s">
        <v>3</v>
      </c>
    </row>
    <row r="673" spans="1:12" x14ac:dyDescent="0.25">
      <c r="A673" s="5" t="s">
        <v>5286</v>
      </c>
      <c r="B673">
        <v>1993</v>
      </c>
      <c r="C673" t="s">
        <v>5</v>
      </c>
      <c r="D673">
        <v>10</v>
      </c>
      <c r="E673" s="18" t="str">
        <f t="shared" si="10"/>
        <v>10-Jun-1993</v>
      </c>
      <c r="F673" s="19">
        <v>45085</v>
      </c>
      <c r="G673">
        <v>29</v>
      </c>
      <c r="H673">
        <v>0</v>
      </c>
      <c r="I673" s="2">
        <v>5748.13</v>
      </c>
      <c r="J673" t="s">
        <v>6030</v>
      </c>
      <c r="K673" t="s">
        <v>6032</v>
      </c>
      <c r="L673" t="s">
        <v>20</v>
      </c>
    </row>
    <row r="674" spans="1:12" x14ac:dyDescent="0.25">
      <c r="A674" s="5" t="s">
        <v>5287</v>
      </c>
      <c r="B674">
        <v>1983</v>
      </c>
      <c r="C674" t="s">
        <v>9</v>
      </c>
      <c r="D674">
        <v>30</v>
      </c>
      <c r="E674" s="18" t="str">
        <f t="shared" si="10"/>
        <v>30-Aug-1983</v>
      </c>
      <c r="F674" s="19">
        <v>45085</v>
      </c>
      <c r="G674">
        <v>39</v>
      </c>
      <c r="H674">
        <v>0</v>
      </c>
      <c r="I674" s="2">
        <v>5757.41</v>
      </c>
      <c r="J674" t="s">
        <v>6030</v>
      </c>
      <c r="K674" t="s">
        <v>6031</v>
      </c>
      <c r="L674" t="s">
        <v>13</v>
      </c>
    </row>
    <row r="675" spans="1:12" x14ac:dyDescent="0.25">
      <c r="A675" s="5" t="s">
        <v>5288</v>
      </c>
      <c r="B675">
        <v>2004</v>
      </c>
      <c r="C675" t="s">
        <v>4</v>
      </c>
      <c r="D675">
        <v>1</v>
      </c>
      <c r="E675" s="18" t="str">
        <f t="shared" si="10"/>
        <v>1-Nov-2004</v>
      </c>
      <c r="F675" s="19">
        <v>45085</v>
      </c>
      <c r="G675">
        <v>18</v>
      </c>
      <c r="H675">
        <v>0</v>
      </c>
      <c r="I675" s="2">
        <v>5778.71</v>
      </c>
      <c r="J675" t="s">
        <v>6030</v>
      </c>
      <c r="K675" t="s">
        <v>6031</v>
      </c>
      <c r="L675" t="s">
        <v>24</v>
      </c>
    </row>
    <row r="676" spans="1:12" x14ac:dyDescent="0.25">
      <c r="A676" s="5" t="s">
        <v>5289</v>
      </c>
      <c r="B676">
        <v>1980</v>
      </c>
      <c r="C676" t="s">
        <v>6</v>
      </c>
      <c r="D676">
        <v>18</v>
      </c>
      <c r="E676" s="18" t="str">
        <f t="shared" si="10"/>
        <v>18-Sep-1980</v>
      </c>
      <c r="F676" s="19">
        <v>45085</v>
      </c>
      <c r="G676">
        <v>42</v>
      </c>
      <c r="H676">
        <v>2</v>
      </c>
      <c r="I676" s="2">
        <v>5807.06</v>
      </c>
      <c r="J676" t="s">
        <v>6030</v>
      </c>
      <c r="K676" t="s">
        <v>6031</v>
      </c>
      <c r="L676" t="s">
        <v>3</v>
      </c>
    </row>
    <row r="677" spans="1:12" x14ac:dyDescent="0.25">
      <c r="A677" s="5" t="s">
        <v>5290</v>
      </c>
      <c r="B677">
        <v>1972</v>
      </c>
      <c r="C677" t="s">
        <v>4</v>
      </c>
      <c r="D677">
        <v>2</v>
      </c>
      <c r="E677" s="18" t="str">
        <f t="shared" si="10"/>
        <v>2-Nov-1972</v>
      </c>
      <c r="F677" s="19">
        <v>45085</v>
      </c>
      <c r="G677">
        <v>50</v>
      </c>
      <c r="H677">
        <v>0</v>
      </c>
      <c r="I677" s="2">
        <v>5812.9</v>
      </c>
      <c r="J677" t="s">
        <v>6030</v>
      </c>
      <c r="K677" t="s">
        <v>6030</v>
      </c>
      <c r="L677" t="s">
        <v>3</v>
      </c>
    </row>
    <row r="678" spans="1:12" x14ac:dyDescent="0.25">
      <c r="A678" s="5" t="s">
        <v>5291</v>
      </c>
      <c r="B678">
        <v>2002</v>
      </c>
      <c r="C678" t="s">
        <v>2</v>
      </c>
      <c r="D678">
        <v>22</v>
      </c>
      <c r="E678" s="18" t="str">
        <f t="shared" si="10"/>
        <v>22-Jul-2002</v>
      </c>
      <c r="F678" s="19">
        <v>45085</v>
      </c>
      <c r="G678">
        <v>20</v>
      </c>
      <c r="H678">
        <v>0</v>
      </c>
      <c r="I678" s="2">
        <v>5816.58</v>
      </c>
      <c r="J678" t="s">
        <v>6030</v>
      </c>
      <c r="K678" t="s">
        <v>6030</v>
      </c>
      <c r="L678" t="s">
        <v>23</v>
      </c>
    </row>
    <row r="679" spans="1:12" x14ac:dyDescent="0.25">
      <c r="A679" s="5" t="s">
        <v>5292</v>
      </c>
      <c r="B679">
        <v>1971</v>
      </c>
      <c r="C679" t="s">
        <v>6</v>
      </c>
      <c r="D679">
        <v>27</v>
      </c>
      <c r="E679" s="18" t="str">
        <f t="shared" si="10"/>
        <v>27-Sep-1971</v>
      </c>
      <c r="F679" s="19">
        <v>45085</v>
      </c>
      <c r="G679">
        <v>51</v>
      </c>
      <c r="H679">
        <v>0</v>
      </c>
      <c r="I679" s="2">
        <v>5832.6</v>
      </c>
      <c r="J679" t="s">
        <v>6030</v>
      </c>
      <c r="K679" t="s">
        <v>6031</v>
      </c>
      <c r="L679" t="s">
        <v>7</v>
      </c>
    </row>
    <row r="680" spans="1:12" x14ac:dyDescent="0.25">
      <c r="A680" s="5" t="s">
        <v>5293</v>
      </c>
      <c r="B680">
        <v>1987</v>
      </c>
      <c r="C680" t="s">
        <v>2</v>
      </c>
      <c r="D680">
        <v>27</v>
      </c>
      <c r="E680" s="18" t="str">
        <f t="shared" si="10"/>
        <v>27-Jul-1987</v>
      </c>
      <c r="F680" s="19">
        <v>45085</v>
      </c>
      <c r="G680">
        <v>35</v>
      </c>
      <c r="H680">
        <v>2</v>
      </c>
      <c r="I680" s="2">
        <v>5836.52</v>
      </c>
      <c r="J680" t="s">
        <v>6030</v>
      </c>
      <c r="K680" t="s">
        <v>6031</v>
      </c>
      <c r="L680" t="s">
        <v>3</v>
      </c>
    </row>
    <row r="681" spans="1:12" x14ac:dyDescent="0.25">
      <c r="A681" s="5" t="s">
        <v>3826</v>
      </c>
      <c r="B681">
        <v>1995</v>
      </c>
      <c r="C681" t="s">
        <v>9</v>
      </c>
      <c r="D681">
        <v>20</v>
      </c>
      <c r="E681" s="18" t="str">
        <f t="shared" si="10"/>
        <v>20-Aug-1995</v>
      </c>
      <c r="F681" s="19">
        <v>45085</v>
      </c>
      <c r="G681">
        <v>27</v>
      </c>
      <c r="H681">
        <v>0</v>
      </c>
      <c r="I681" s="2">
        <v>5843.99</v>
      </c>
      <c r="J681" t="s">
        <v>6030</v>
      </c>
      <c r="K681" t="s">
        <v>6030</v>
      </c>
      <c r="L681" t="s">
        <v>16</v>
      </c>
    </row>
    <row r="682" spans="1:12" x14ac:dyDescent="0.25">
      <c r="A682" s="5" t="s">
        <v>5294</v>
      </c>
      <c r="B682">
        <v>1987</v>
      </c>
      <c r="C682" t="s">
        <v>6</v>
      </c>
      <c r="D682">
        <v>30</v>
      </c>
      <c r="E682" s="18" t="str">
        <f t="shared" si="10"/>
        <v>30-Sep-1987</v>
      </c>
      <c r="F682" s="19">
        <v>45085</v>
      </c>
      <c r="G682">
        <v>35</v>
      </c>
      <c r="H682">
        <v>2</v>
      </c>
      <c r="I682" s="2">
        <v>5846.92</v>
      </c>
      <c r="J682" t="s">
        <v>6030</v>
      </c>
      <c r="K682" t="s">
        <v>6030</v>
      </c>
      <c r="L682" t="s">
        <v>3</v>
      </c>
    </row>
    <row r="683" spans="1:12" x14ac:dyDescent="0.25">
      <c r="A683" s="5" t="s">
        <v>5295</v>
      </c>
      <c r="B683">
        <v>1985</v>
      </c>
      <c r="C683" t="s">
        <v>5</v>
      </c>
      <c r="D683">
        <v>18</v>
      </c>
      <c r="E683" s="18" t="str">
        <f t="shared" si="10"/>
        <v>18-Jun-1985</v>
      </c>
      <c r="F683" s="19">
        <v>45085</v>
      </c>
      <c r="G683">
        <v>37</v>
      </c>
      <c r="H683">
        <v>3</v>
      </c>
      <c r="I683" s="2">
        <v>5847.24</v>
      </c>
      <c r="J683" t="s">
        <v>6030</v>
      </c>
      <c r="K683" t="s">
        <v>6032</v>
      </c>
      <c r="L683" t="s">
        <v>3</v>
      </c>
    </row>
    <row r="684" spans="1:12" x14ac:dyDescent="0.25">
      <c r="A684" s="5" t="s">
        <v>5296</v>
      </c>
      <c r="B684">
        <v>1984</v>
      </c>
      <c r="C684" t="s">
        <v>4</v>
      </c>
      <c r="D684">
        <v>22</v>
      </c>
      <c r="E684" s="18" t="str">
        <f t="shared" si="10"/>
        <v>22-Nov-1984</v>
      </c>
      <c r="F684" s="19">
        <v>45085</v>
      </c>
      <c r="G684">
        <v>38</v>
      </c>
      <c r="H684">
        <v>1</v>
      </c>
      <c r="I684" s="2">
        <v>5855.9</v>
      </c>
      <c r="J684" t="s">
        <v>6030</v>
      </c>
      <c r="K684" t="s">
        <v>6031</v>
      </c>
      <c r="L684" t="s">
        <v>7</v>
      </c>
    </row>
    <row r="685" spans="1:12" x14ac:dyDescent="0.25">
      <c r="A685" s="5" t="s">
        <v>5297</v>
      </c>
      <c r="B685">
        <v>1993</v>
      </c>
      <c r="C685" t="s">
        <v>10</v>
      </c>
      <c r="D685">
        <v>19</v>
      </c>
      <c r="E685" s="18" t="str">
        <f t="shared" si="10"/>
        <v>19-Oct-1993</v>
      </c>
      <c r="F685" s="19">
        <v>45085</v>
      </c>
      <c r="G685">
        <v>29</v>
      </c>
      <c r="H685">
        <v>0</v>
      </c>
      <c r="I685" s="2">
        <v>5877.02</v>
      </c>
      <c r="J685" t="s">
        <v>6030</v>
      </c>
      <c r="K685" t="s">
        <v>6030</v>
      </c>
      <c r="L685" t="s">
        <v>20</v>
      </c>
    </row>
    <row r="686" spans="1:12" x14ac:dyDescent="0.25">
      <c r="A686" s="5" t="s">
        <v>5299</v>
      </c>
      <c r="B686">
        <v>1982</v>
      </c>
      <c r="C686" t="s">
        <v>2</v>
      </c>
      <c r="D686">
        <v>8</v>
      </c>
      <c r="E686" s="18" t="str">
        <f t="shared" si="10"/>
        <v>8-Jul-1982</v>
      </c>
      <c r="F686" s="19">
        <v>45085</v>
      </c>
      <c r="G686">
        <v>40</v>
      </c>
      <c r="H686">
        <v>0</v>
      </c>
      <c r="I686" s="2">
        <v>5910.94</v>
      </c>
      <c r="J686" t="s">
        <v>6030</v>
      </c>
      <c r="K686" t="s">
        <v>6032</v>
      </c>
      <c r="L686" t="s">
        <v>11</v>
      </c>
    </row>
    <row r="687" spans="1:12" x14ac:dyDescent="0.25">
      <c r="A687" s="5" t="s">
        <v>5300</v>
      </c>
      <c r="B687">
        <v>1982</v>
      </c>
      <c r="C687" t="s">
        <v>8</v>
      </c>
      <c r="D687">
        <v>21</v>
      </c>
      <c r="E687" s="18" t="str">
        <f t="shared" si="10"/>
        <v>21-Dec-1982</v>
      </c>
      <c r="F687" s="19">
        <v>45085</v>
      </c>
      <c r="G687">
        <v>40</v>
      </c>
      <c r="H687">
        <v>0</v>
      </c>
      <c r="I687" s="2">
        <v>5920.1</v>
      </c>
      <c r="J687" t="s">
        <v>6030</v>
      </c>
      <c r="K687" t="s">
        <v>6032</v>
      </c>
      <c r="L687" t="s">
        <v>3</v>
      </c>
    </row>
    <row r="688" spans="1:12" x14ac:dyDescent="0.25">
      <c r="A688" s="5" t="s">
        <v>5301</v>
      </c>
      <c r="B688">
        <v>1987</v>
      </c>
      <c r="C688" t="s">
        <v>2</v>
      </c>
      <c r="D688">
        <v>29</v>
      </c>
      <c r="E688" s="18" t="str">
        <f t="shared" si="10"/>
        <v>29-Jul-1987</v>
      </c>
      <c r="F688" s="19">
        <v>45085</v>
      </c>
      <c r="G688">
        <v>35</v>
      </c>
      <c r="H688">
        <v>3</v>
      </c>
      <c r="I688" s="2">
        <v>5926.85</v>
      </c>
      <c r="J688" t="s">
        <v>6031</v>
      </c>
      <c r="K688" t="s">
        <v>6031</v>
      </c>
      <c r="L688" t="s">
        <v>11</v>
      </c>
    </row>
    <row r="689" spans="1:12" x14ac:dyDescent="0.25">
      <c r="A689" s="5" t="s">
        <v>5302</v>
      </c>
      <c r="B689">
        <v>1993</v>
      </c>
      <c r="C689" t="s">
        <v>9</v>
      </c>
      <c r="D689">
        <v>13</v>
      </c>
      <c r="E689" s="18" t="str">
        <f t="shared" si="10"/>
        <v>13-Aug-1993</v>
      </c>
      <c r="F689" s="19">
        <v>45085</v>
      </c>
      <c r="G689">
        <v>29</v>
      </c>
      <c r="H689">
        <v>0</v>
      </c>
      <c r="I689" s="2">
        <v>5926.93</v>
      </c>
      <c r="J689" t="s">
        <v>6030</v>
      </c>
      <c r="K689" t="s">
        <v>6030</v>
      </c>
      <c r="L689" t="s">
        <v>16</v>
      </c>
    </row>
    <row r="690" spans="1:12" x14ac:dyDescent="0.25">
      <c r="A690" s="5" t="s">
        <v>5303</v>
      </c>
      <c r="B690">
        <v>1994</v>
      </c>
      <c r="C690" t="s">
        <v>2</v>
      </c>
      <c r="D690">
        <v>30</v>
      </c>
      <c r="E690" s="18" t="str">
        <f t="shared" si="10"/>
        <v>30-Jul-1994</v>
      </c>
      <c r="F690" s="19">
        <v>45085</v>
      </c>
      <c r="G690">
        <v>28</v>
      </c>
      <c r="H690">
        <v>0</v>
      </c>
      <c r="I690" s="2">
        <v>5927.65</v>
      </c>
      <c r="J690" t="s">
        <v>6030</v>
      </c>
      <c r="K690" t="s">
        <v>6032</v>
      </c>
      <c r="L690" t="s">
        <v>7</v>
      </c>
    </row>
    <row r="691" spans="1:12" x14ac:dyDescent="0.25">
      <c r="A691" s="5" t="s">
        <v>5304</v>
      </c>
      <c r="B691">
        <v>1987</v>
      </c>
      <c r="C691" t="s">
        <v>2</v>
      </c>
      <c r="D691">
        <v>14</v>
      </c>
      <c r="E691" s="18" t="str">
        <f t="shared" si="10"/>
        <v>14-Jul-1987</v>
      </c>
      <c r="F691" s="19">
        <v>45085</v>
      </c>
      <c r="G691">
        <v>35</v>
      </c>
      <c r="H691">
        <v>3</v>
      </c>
      <c r="I691" s="2">
        <v>5934.38</v>
      </c>
      <c r="J691" t="s">
        <v>6031</v>
      </c>
      <c r="K691" t="s">
        <v>6030</v>
      </c>
      <c r="L691" t="s">
        <v>3</v>
      </c>
    </row>
    <row r="692" spans="1:12" x14ac:dyDescent="0.25">
      <c r="A692" s="5" t="s">
        <v>3827</v>
      </c>
      <c r="B692">
        <v>2003</v>
      </c>
      <c r="C692" t="s">
        <v>9</v>
      </c>
      <c r="D692">
        <v>13</v>
      </c>
      <c r="E692" s="18" t="str">
        <f t="shared" si="10"/>
        <v>13-Aug-2003</v>
      </c>
      <c r="F692" s="19">
        <v>45085</v>
      </c>
      <c r="G692">
        <v>19</v>
      </c>
      <c r="H692">
        <v>0</v>
      </c>
      <c r="I692" s="2">
        <v>5957.35</v>
      </c>
      <c r="J692" t="s">
        <v>6030</v>
      </c>
      <c r="K692" t="s">
        <v>6030</v>
      </c>
      <c r="L692" t="s">
        <v>7</v>
      </c>
    </row>
    <row r="693" spans="1:12" x14ac:dyDescent="0.25">
      <c r="A693" s="5" t="s">
        <v>5305</v>
      </c>
      <c r="B693">
        <v>2004</v>
      </c>
      <c r="C693" t="s">
        <v>2</v>
      </c>
      <c r="D693">
        <v>15</v>
      </c>
      <c r="E693" s="18" t="str">
        <f t="shared" si="10"/>
        <v>15-Jul-2004</v>
      </c>
      <c r="F693" s="19">
        <v>45085</v>
      </c>
      <c r="G693">
        <v>18</v>
      </c>
      <c r="H693">
        <v>0</v>
      </c>
      <c r="I693" s="2">
        <v>5960.91</v>
      </c>
      <c r="J693" t="s">
        <v>6030</v>
      </c>
      <c r="K693" t="s">
        <v>6032</v>
      </c>
      <c r="L693" t="s">
        <v>23</v>
      </c>
    </row>
    <row r="694" spans="1:12" x14ac:dyDescent="0.25">
      <c r="A694" s="5" t="s">
        <v>5306</v>
      </c>
      <c r="B694">
        <v>1980</v>
      </c>
      <c r="C694" t="s">
        <v>9</v>
      </c>
      <c r="D694">
        <v>5</v>
      </c>
      <c r="E694" s="18" t="str">
        <f t="shared" si="10"/>
        <v>5-Aug-1980</v>
      </c>
      <c r="F694" s="19">
        <v>45085</v>
      </c>
      <c r="G694">
        <v>42</v>
      </c>
      <c r="H694">
        <v>0</v>
      </c>
      <c r="I694" s="2">
        <v>5966.89</v>
      </c>
      <c r="J694" t="s">
        <v>6030</v>
      </c>
      <c r="K694" t="s">
        <v>6031</v>
      </c>
      <c r="L694" t="s">
        <v>3</v>
      </c>
    </row>
    <row r="695" spans="1:12" x14ac:dyDescent="0.25">
      <c r="A695" s="5" t="s">
        <v>5307</v>
      </c>
      <c r="B695">
        <v>1980</v>
      </c>
      <c r="C695" t="s">
        <v>2</v>
      </c>
      <c r="D695">
        <v>21</v>
      </c>
      <c r="E695" s="18" t="str">
        <f t="shared" si="10"/>
        <v>21-Jul-1980</v>
      </c>
      <c r="F695" s="19">
        <v>45085</v>
      </c>
      <c r="G695">
        <v>42</v>
      </c>
      <c r="H695">
        <v>0</v>
      </c>
      <c r="I695" s="2">
        <v>5969.72</v>
      </c>
      <c r="J695" t="s">
        <v>6031</v>
      </c>
      <c r="K695" t="s">
        <v>6031</v>
      </c>
      <c r="L695" t="s">
        <v>11</v>
      </c>
    </row>
    <row r="696" spans="1:12" x14ac:dyDescent="0.25">
      <c r="A696" s="5" t="s">
        <v>5308</v>
      </c>
      <c r="B696">
        <v>1989</v>
      </c>
      <c r="C696" t="s">
        <v>2</v>
      </c>
      <c r="D696">
        <v>22</v>
      </c>
      <c r="E696" s="18" t="str">
        <f t="shared" si="10"/>
        <v>22-Jul-1989</v>
      </c>
      <c r="F696" s="19">
        <v>45085</v>
      </c>
      <c r="G696">
        <v>33</v>
      </c>
      <c r="H696">
        <v>3</v>
      </c>
      <c r="I696" s="2">
        <v>5972.38</v>
      </c>
      <c r="J696" t="s">
        <v>6030</v>
      </c>
      <c r="K696" t="s">
        <v>6030</v>
      </c>
      <c r="L696" t="s">
        <v>11</v>
      </c>
    </row>
    <row r="697" spans="1:12" x14ac:dyDescent="0.25">
      <c r="A697" s="5" t="s">
        <v>5309</v>
      </c>
      <c r="B697">
        <v>1984</v>
      </c>
      <c r="C697" t="s">
        <v>6</v>
      </c>
      <c r="D697">
        <v>19</v>
      </c>
      <c r="E697" s="18" t="str">
        <f t="shared" si="10"/>
        <v>19-Sep-1984</v>
      </c>
      <c r="F697" s="19">
        <v>45085</v>
      </c>
      <c r="G697">
        <v>38</v>
      </c>
      <c r="H697">
        <v>1</v>
      </c>
      <c r="I697" s="2">
        <v>5974.38</v>
      </c>
      <c r="J697" t="s">
        <v>6030</v>
      </c>
      <c r="K697" t="s">
        <v>6031</v>
      </c>
      <c r="L697" t="s">
        <v>3</v>
      </c>
    </row>
    <row r="698" spans="1:12" x14ac:dyDescent="0.25">
      <c r="A698" s="5" t="s">
        <v>5310</v>
      </c>
      <c r="B698">
        <v>1984</v>
      </c>
      <c r="C698" t="s">
        <v>4</v>
      </c>
      <c r="D698">
        <v>11</v>
      </c>
      <c r="E698" s="18" t="str">
        <f t="shared" si="10"/>
        <v>11-Nov-1984</v>
      </c>
      <c r="F698" s="19">
        <v>45085</v>
      </c>
      <c r="G698">
        <v>38</v>
      </c>
      <c r="H698">
        <v>1</v>
      </c>
      <c r="I698" s="2">
        <v>5976.83</v>
      </c>
      <c r="J698" t="s">
        <v>6030</v>
      </c>
      <c r="K698" t="s">
        <v>6030</v>
      </c>
      <c r="L698" t="s">
        <v>3</v>
      </c>
    </row>
    <row r="699" spans="1:12" x14ac:dyDescent="0.25">
      <c r="A699" s="5" t="s">
        <v>5311</v>
      </c>
      <c r="B699">
        <v>1970</v>
      </c>
      <c r="C699" t="s">
        <v>5</v>
      </c>
      <c r="D699">
        <v>25</v>
      </c>
      <c r="E699" s="18" t="str">
        <f t="shared" si="10"/>
        <v>25-Jun-1970</v>
      </c>
      <c r="F699" s="19">
        <v>45085</v>
      </c>
      <c r="G699">
        <v>52</v>
      </c>
      <c r="H699">
        <v>0</v>
      </c>
      <c r="I699" s="2">
        <v>5979.66</v>
      </c>
      <c r="J699" t="s">
        <v>6030</v>
      </c>
      <c r="K699" t="s">
        <v>6031</v>
      </c>
      <c r="L699" t="s">
        <v>3</v>
      </c>
    </row>
    <row r="700" spans="1:12" x14ac:dyDescent="0.25">
      <c r="A700" s="5" t="s">
        <v>5312</v>
      </c>
      <c r="B700">
        <v>1980</v>
      </c>
      <c r="C700" t="s">
        <v>10</v>
      </c>
      <c r="D700">
        <v>10</v>
      </c>
      <c r="E700" s="18" t="str">
        <f t="shared" si="10"/>
        <v>10-Oct-1980</v>
      </c>
      <c r="F700" s="19">
        <v>45085</v>
      </c>
      <c r="G700">
        <v>42</v>
      </c>
      <c r="H700">
        <v>0</v>
      </c>
      <c r="I700" s="2">
        <v>5979.73</v>
      </c>
      <c r="J700" t="s">
        <v>6030</v>
      </c>
      <c r="K700" t="s">
        <v>6030</v>
      </c>
      <c r="L700" t="s">
        <v>11</v>
      </c>
    </row>
    <row r="701" spans="1:12" x14ac:dyDescent="0.25">
      <c r="A701" s="5" t="s">
        <v>5313</v>
      </c>
      <c r="B701">
        <v>1974</v>
      </c>
      <c r="C701" t="s">
        <v>10</v>
      </c>
      <c r="D701">
        <v>11</v>
      </c>
      <c r="E701" s="18" t="str">
        <f t="shared" si="10"/>
        <v>11-Oct-1974</v>
      </c>
      <c r="F701" s="19">
        <v>45085</v>
      </c>
      <c r="G701">
        <v>48</v>
      </c>
      <c r="H701">
        <v>0</v>
      </c>
      <c r="I701" s="2">
        <v>5979.99</v>
      </c>
      <c r="J701" t="s">
        <v>6030</v>
      </c>
      <c r="K701" t="s">
        <v>6031</v>
      </c>
      <c r="L701" t="s">
        <v>3</v>
      </c>
    </row>
    <row r="702" spans="1:12" x14ac:dyDescent="0.25">
      <c r="A702" s="5" t="s">
        <v>5314</v>
      </c>
      <c r="B702">
        <v>1988</v>
      </c>
      <c r="C702" t="s">
        <v>5</v>
      </c>
      <c r="D702">
        <v>10</v>
      </c>
      <c r="E702" s="18" t="str">
        <f t="shared" si="10"/>
        <v>10-Jun-1988</v>
      </c>
      <c r="F702" s="19">
        <v>45085</v>
      </c>
      <c r="G702">
        <v>34</v>
      </c>
      <c r="H702">
        <v>2</v>
      </c>
      <c r="I702" s="2">
        <v>5989.52</v>
      </c>
      <c r="J702" t="s">
        <v>6030</v>
      </c>
      <c r="K702" t="s">
        <v>6032</v>
      </c>
      <c r="L702" t="s">
        <v>7</v>
      </c>
    </row>
    <row r="703" spans="1:12" x14ac:dyDescent="0.25">
      <c r="A703" s="5" t="s">
        <v>3828</v>
      </c>
      <c r="B703">
        <v>1974</v>
      </c>
      <c r="C703" t="s">
        <v>9</v>
      </c>
      <c r="D703">
        <v>17</v>
      </c>
      <c r="E703" s="18" t="str">
        <f t="shared" si="10"/>
        <v>17-Aug-1974</v>
      </c>
      <c r="F703" s="19">
        <v>45085</v>
      </c>
      <c r="G703">
        <v>48</v>
      </c>
      <c r="H703">
        <v>0</v>
      </c>
      <c r="I703" s="2">
        <v>5990.17</v>
      </c>
      <c r="J703" t="s">
        <v>6030</v>
      </c>
      <c r="K703" t="s">
        <v>6030</v>
      </c>
      <c r="L703" t="s">
        <v>3</v>
      </c>
    </row>
    <row r="704" spans="1:12" x14ac:dyDescent="0.25">
      <c r="A704" s="5" t="s">
        <v>5315</v>
      </c>
      <c r="B704">
        <v>1980</v>
      </c>
      <c r="C704" t="s">
        <v>9</v>
      </c>
      <c r="D704">
        <v>8</v>
      </c>
      <c r="E704" s="18" t="str">
        <f t="shared" si="10"/>
        <v>8-Aug-1980</v>
      </c>
      <c r="F704" s="19">
        <v>45085</v>
      </c>
      <c r="G704">
        <v>42</v>
      </c>
      <c r="H704">
        <v>2</v>
      </c>
      <c r="I704" s="2">
        <v>5993.62</v>
      </c>
      <c r="J704" t="s">
        <v>6030</v>
      </c>
      <c r="K704" t="s">
        <v>6031</v>
      </c>
      <c r="L704" t="s">
        <v>3</v>
      </c>
    </row>
    <row r="705" spans="1:12" x14ac:dyDescent="0.25">
      <c r="A705" s="5" t="s">
        <v>5316</v>
      </c>
      <c r="B705">
        <v>1989</v>
      </c>
      <c r="C705" t="s">
        <v>9</v>
      </c>
      <c r="D705">
        <v>16</v>
      </c>
      <c r="E705" s="18" t="str">
        <f t="shared" si="10"/>
        <v>16-Aug-1989</v>
      </c>
      <c r="F705" s="19">
        <v>45085</v>
      </c>
      <c r="G705">
        <v>33</v>
      </c>
      <c r="H705">
        <v>4</v>
      </c>
      <c r="I705" s="2">
        <v>6059.17</v>
      </c>
      <c r="J705" t="s">
        <v>6030</v>
      </c>
      <c r="K705" t="s">
        <v>6032</v>
      </c>
      <c r="L705" t="s">
        <v>11</v>
      </c>
    </row>
    <row r="706" spans="1:12" x14ac:dyDescent="0.25">
      <c r="A706" s="5" t="s">
        <v>5317</v>
      </c>
      <c r="B706">
        <v>1996</v>
      </c>
      <c r="C706" t="s">
        <v>2</v>
      </c>
      <c r="D706">
        <v>28</v>
      </c>
      <c r="E706" s="18" t="str">
        <f t="shared" ref="E706:E769" si="11">CONCATENATE(D706,"-",C706,"-",B706)</f>
        <v>28-Jul-1996</v>
      </c>
      <c r="F706" s="19">
        <v>45085</v>
      </c>
      <c r="G706">
        <v>26</v>
      </c>
      <c r="H706">
        <v>0</v>
      </c>
      <c r="I706" s="2">
        <v>6061.8</v>
      </c>
      <c r="J706" t="s">
        <v>6030</v>
      </c>
      <c r="K706" t="s">
        <v>6031</v>
      </c>
      <c r="L706" t="s">
        <v>7</v>
      </c>
    </row>
    <row r="707" spans="1:12" x14ac:dyDescent="0.25">
      <c r="A707" s="5" t="s">
        <v>5318</v>
      </c>
      <c r="B707">
        <v>1994</v>
      </c>
      <c r="C707" t="s">
        <v>4</v>
      </c>
      <c r="D707">
        <v>8</v>
      </c>
      <c r="E707" s="18" t="str">
        <f t="shared" si="11"/>
        <v>8-Nov-1994</v>
      </c>
      <c r="F707" s="19">
        <v>45085</v>
      </c>
      <c r="G707">
        <v>28</v>
      </c>
      <c r="H707">
        <v>0</v>
      </c>
      <c r="I707" s="2">
        <v>6064.37</v>
      </c>
      <c r="J707" t="s">
        <v>6030</v>
      </c>
      <c r="K707" t="s">
        <v>6030</v>
      </c>
      <c r="L707" t="s">
        <v>11</v>
      </c>
    </row>
    <row r="708" spans="1:12" x14ac:dyDescent="0.25">
      <c r="A708" s="5" t="s">
        <v>5319</v>
      </c>
      <c r="B708">
        <v>1984</v>
      </c>
      <c r="C708" t="s">
        <v>6</v>
      </c>
      <c r="D708">
        <v>21</v>
      </c>
      <c r="E708" s="18" t="str">
        <f t="shared" si="11"/>
        <v>21-Sep-1984</v>
      </c>
      <c r="F708" s="19">
        <v>45085</v>
      </c>
      <c r="G708">
        <v>38</v>
      </c>
      <c r="H708">
        <v>1</v>
      </c>
      <c r="I708" s="2">
        <v>6067.13</v>
      </c>
      <c r="J708" t="s">
        <v>6031</v>
      </c>
      <c r="K708" t="s">
        <v>6032</v>
      </c>
      <c r="L708" t="s">
        <v>14</v>
      </c>
    </row>
    <row r="709" spans="1:12" x14ac:dyDescent="0.25">
      <c r="A709" s="5" t="s">
        <v>5320</v>
      </c>
      <c r="B709">
        <v>1979</v>
      </c>
      <c r="C709" t="s">
        <v>9</v>
      </c>
      <c r="D709">
        <v>8</v>
      </c>
      <c r="E709" s="18" t="str">
        <f t="shared" si="11"/>
        <v>8-Aug-1979</v>
      </c>
      <c r="F709" s="19">
        <v>45085</v>
      </c>
      <c r="G709">
        <v>43</v>
      </c>
      <c r="H709">
        <v>2</v>
      </c>
      <c r="I709" s="2">
        <v>6074.37</v>
      </c>
      <c r="J709" t="s">
        <v>6030</v>
      </c>
      <c r="K709" t="s">
        <v>6030</v>
      </c>
      <c r="L709" t="s">
        <v>7</v>
      </c>
    </row>
    <row r="710" spans="1:12" x14ac:dyDescent="0.25">
      <c r="A710" s="5" t="s">
        <v>5321</v>
      </c>
      <c r="B710">
        <v>1984</v>
      </c>
      <c r="C710" t="s">
        <v>10</v>
      </c>
      <c r="D710">
        <v>14</v>
      </c>
      <c r="E710" s="18" t="str">
        <f t="shared" si="11"/>
        <v>14-Oct-1984</v>
      </c>
      <c r="F710" s="19">
        <v>45085</v>
      </c>
      <c r="G710">
        <v>38</v>
      </c>
      <c r="H710">
        <v>1</v>
      </c>
      <c r="I710" s="2">
        <v>6079.67</v>
      </c>
      <c r="J710" t="s">
        <v>6032</v>
      </c>
      <c r="K710" t="s">
        <v>6032</v>
      </c>
      <c r="L710" t="s">
        <v>19</v>
      </c>
    </row>
    <row r="711" spans="1:12" x14ac:dyDescent="0.25">
      <c r="A711" s="5" t="s">
        <v>5322</v>
      </c>
      <c r="B711">
        <v>1984</v>
      </c>
      <c r="C711" t="s">
        <v>2</v>
      </c>
      <c r="D711">
        <v>25</v>
      </c>
      <c r="E711" s="18" t="str">
        <f t="shared" si="11"/>
        <v>25-Jul-1984</v>
      </c>
      <c r="F711" s="19">
        <v>45085</v>
      </c>
      <c r="G711">
        <v>38</v>
      </c>
      <c r="H711">
        <v>2</v>
      </c>
      <c r="I711" s="2">
        <v>6082.41</v>
      </c>
      <c r="J711" t="s">
        <v>6032</v>
      </c>
      <c r="K711" t="s">
        <v>6030</v>
      </c>
      <c r="L711" t="s">
        <v>11</v>
      </c>
    </row>
    <row r="712" spans="1:12" x14ac:dyDescent="0.25">
      <c r="A712" s="5" t="s">
        <v>5323</v>
      </c>
      <c r="B712">
        <v>1970</v>
      </c>
      <c r="C712" t="s">
        <v>5</v>
      </c>
      <c r="D712">
        <v>9</v>
      </c>
      <c r="E712" s="18" t="str">
        <f t="shared" si="11"/>
        <v>9-Jun-1970</v>
      </c>
      <c r="F712" s="19">
        <v>45085</v>
      </c>
      <c r="G712">
        <v>52</v>
      </c>
      <c r="H712">
        <v>0</v>
      </c>
      <c r="I712" s="2">
        <v>6098.38</v>
      </c>
      <c r="J712" t="s">
        <v>6030</v>
      </c>
      <c r="K712" t="s">
        <v>6030</v>
      </c>
      <c r="L712" t="s">
        <v>3</v>
      </c>
    </row>
    <row r="713" spans="1:12" x14ac:dyDescent="0.25">
      <c r="A713" s="5" t="s">
        <v>5324</v>
      </c>
      <c r="B713">
        <v>1995</v>
      </c>
      <c r="C713" t="s">
        <v>6</v>
      </c>
      <c r="D713">
        <v>9</v>
      </c>
      <c r="E713" s="18" t="str">
        <f t="shared" si="11"/>
        <v>9-Sep-1995</v>
      </c>
      <c r="F713" s="19">
        <v>45085</v>
      </c>
      <c r="G713">
        <v>27</v>
      </c>
      <c r="H713">
        <v>0</v>
      </c>
      <c r="I713" s="2">
        <v>6111.95</v>
      </c>
      <c r="J713" t="s">
        <v>6030</v>
      </c>
      <c r="K713" t="s">
        <v>6031</v>
      </c>
      <c r="L713" t="s">
        <v>23</v>
      </c>
    </row>
    <row r="714" spans="1:12" x14ac:dyDescent="0.25">
      <c r="A714" s="5" t="s">
        <v>3829</v>
      </c>
      <c r="B714">
        <v>1985</v>
      </c>
      <c r="C714" t="s">
        <v>2</v>
      </c>
      <c r="D714">
        <v>21</v>
      </c>
      <c r="E714" s="18" t="str">
        <f t="shared" si="11"/>
        <v>21-Jul-1985</v>
      </c>
      <c r="F714" s="19">
        <v>45085</v>
      </c>
      <c r="G714">
        <v>37</v>
      </c>
      <c r="H714">
        <v>1</v>
      </c>
      <c r="I714" s="2">
        <v>6112.35</v>
      </c>
      <c r="J714" t="s">
        <v>6030</v>
      </c>
      <c r="K714" t="s">
        <v>6032</v>
      </c>
      <c r="L714" t="s">
        <v>7</v>
      </c>
    </row>
    <row r="715" spans="1:12" x14ac:dyDescent="0.25">
      <c r="A715" s="5" t="s">
        <v>5325</v>
      </c>
      <c r="B715">
        <v>1991</v>
      </c>
      <c r="C715" t="s">
        <v>2</v>
      </c>
      <c r="D715">
        <v>25</v>
      </c>
      <c r="E715" s="18" t="str">
        <f t="shared" si="11"/>
        <v>25-Jul-1991</v>
      </c>
      <c r="F715" s="19">
        <v>45085</v>
      </c>
      <c r="G715">
        <v>31</v>
      </c>
      <c r="H715">
        <v>3</v>
      </c>
      <c r="I715" s="2">
        <v>6113.23</v>
      </c>
      <c r="J715" t="s">
        <v>6030</v>
      </c>
      <c r="K715" t="s">
        <v>6030</v>
      </c>
      <c r="L715" t="s">
        <v>17</v>
      </c>
    </row>
    <row r="716" spans="1:12" x14ac:dyDescent="0.25">
      <c r="A716" s="5" t="s">
        <v>5326</v>
      </c>
      <c r="B716">
        <v>1983</v>
      </c>
      <c r="C716" t="s">
        <v>9</v>
      </c>
      <c r="D716">
        <v>11</v>
      </c>
      <c r="E716" s="18" t="str">
        <f t="shared" si="11"/>
        <v>11-Aug-1983</v>
      </c>
      <c r="F716" s="19">
        <v>45085</v>
      </c>
      <c r="G716">
        <v>39</v>
      </c>
      <c r="H716">
        <v>1</v>
      </c>
      <c r="I716" s="2">
        <v>6117.49</v>
      </c>
      <c r="J716" t="s">
        <v>6030</v>
      </c>
      <c r="K716" t="s">
        <v>6031</v>
      </c>
      <c r="L716" t="s">
        <v>7</v>
      </c>
    </row>
    <row r="717" spans="1:12" x14ac:dyDescent="0.25">
      <c r="A717" s="5" t="s">
        <v>5328</v>
      </c>
      <c r="B717">
        <v>1983</v>
      </c>
      <c r="C717" t="s">
        <v>4</v>
      </c>
      <c r="D717">
        <v>16</v>
      </c>
      <c r="E717" s="18" t="str">
        <f t="shared" si="11"/>
        <v>16-Nov-1983</v>
      </c>
      <c r="F717" s="19">
        <v>45085</v>
      </c>
      <c r="G717">
        <v>39</v>
      </c>
      <c r="H717">
        <v>1</v>
      </c>
      <c r="I717" s="2">
        <v>6123.57</v>
      </c>
      <c r="J717" t="s">
        <v>6031</v>
      </c>
      <c r="K717" t="s">
        <v>6030</v>
      </c>
      <c r="L717" t="s">
        <v>7</v>
      </c>
    </row>
    <row r="718" spans="1:12" x14ac:dyDescent="0.25">
      <c r="A718" s="5" t="s">
        <v>5329</v>
      </c>
      <c r="B718">
        <v>1990</v>
      </c>
      <c r="C718" t="s">
        <v>9</v>
      </c>
      <c r="D718">
        <v>18</v>
      </c>
      <c r="E718" s="18" t="str">
        <f t="shared" si="11"/>
        <v>18-Aug-1990</v>
      </c>
      <c r="F718" s="19">
        <v>45085</v>
      </c>
      <c r="G718">
        <v>32</v>
      </c>
      <c r="H718">
        <v>3</v>
      </c>
      <c r="I718" s="2">
        <v>6128.8</v>
      </c>
      <c r="J718" t="s">
        <v>6030</v>
      </c>
      <c r="K718" t="s">
        <v>6031</v>
      </c>
      <c r="L718" t="s">
        <v>7</v>
      </c>
    </row>
    <row r="719" spans="1:12" x14ac:dyDescent="0.25">
      <c r="A719" s="5" t="s">
        <v>5330</v>
      </c>
      <c r="B719">
        <v>1969</v>
      </c>
      <c r="C719" t="s">
        <v>4</v>
      </c>
      <c r="D719">
        <v>9</v>
      </c>
      <c r="E719" s="18" t="str">
        <f t="shared" si="11"/>
        <v>9-Nov-1969</v>
      </c>
      <c r="F719" s="19">
        <v>45085</v>
      </c>
      <c r="G719">
        <v>53</v>
      </c>
      <c r="H719">
        <v>0</v>
      </c>
      <c r="I719" s="2">
        <v>6138.5</v>
      </c>
      <c r="J719" t="s">
        <v>6030</v>
      </c>
      <c r="K719" t="s">
        <v>6030</v>
      </c>
      <c r="L719" t="s">
        <v>11</v>
      </c>
    </row>
    <row r="720" spans="1:12" x14ac:dyDescent="0.25">
      <c r="A720" s="5" t="s">
        <v>5331</v>
      </c>
      <c r="B720">
        <v>1978</v>
      </c>
      <c r="C720" t="s">
        <v>6</v>
      </c>
      <c r="D720">
        <v>5</v>
      </c>
      <c r="E720" s="18" t="str">
        <f t="shared" si="11"/>
        <v>5-Sep-1978</v>
      </c>
      <c r="F720" s="19">
        <v>45085</v>
      </c>
      <c r="G720">
        <v>44</v>
      </c>
      <c r="H720">
        <v>2</v>
      </c>
      <c r="I720" s="2">
        <v>6138.58</v>
      </c>
      <c r="J720" t="s">
        <v>6030</v>
      </c>
      <c r="K720" t="s">
        <v>6032</v>
      </c>
      <c r="L720" t="s">
        <v>3</v>
      </c>
    </row>
    <row r="721" spans="1:12" x14ac:dyDescent="0.25">
      <c r="A721" s="5" t="s">
        <v>5332</v>
      </c>
      <c r="B721">
        <v>1976</v>
      </c>
      <c r="C721" t="s">
        <v>8</v>
      </c>
      <c r="D721">
        <v>12</v>
      </c>
      <c r="E721" s="18" t="str">
        <f t="shared" si="11"/>
        <v>12-Dec-1976</v>
      </c>
      <c r="F721" s="19">
        <v>45085</v>
      </c>
      <c r="G721">
        <v>46</v>
      </c>
      <c r="H721">
        <v>2</v>
      </c>
      <c r="I721" s="2">
        <v>6139.14</v>
      </c>
      <c r="J721" t="s">
        <v>6030</v>
      </c>
      <c r="K721" t="s">
        <v>6031</v>
      </c>
      <c r="L721" t="s">
        <v>3</v>
      </c>
    </row>
    <row r="722" spans="1:12" x14ac:dyDescent="0.25">
      <c r="A722" s="5" t="s">
        <v>5333</v>
      </c>
      <c r="B722">
        <v>1970</v>
      </c>
      <c r="C722" t="s">
        <v>10</v>
      </c>
      <c r="D722">
        <v>14</v>
      </c>
      <c r="E722" s="18" t="str">
        <f t="shared" si="11"/>
        <v>14-Oct-1970</v>
      </c>
      <c r="F722" s="19">
        <v>45085</v>
      </c>
      <c r="G722">
        <v>52</v>
      </c>
      <c r="H722">
        <v>0</v>
      </c>
      <c r="I722" s="2">
        <v>6147.12</v>
      </c>
      <c r="J722" t="s">
        <v>6030</v>
      </c>
      <c r="K722" t="s">
        <v>6031</v>
      </c>
      <c r="L722" t="s">
        <v>7</v>
      </c>
    </row>
    <row r="723" spans="1:12" x14ac:dyDescent="0.25">
      <c r="A723" s="5" t="s">
        <v>5334</v>
      </c>
      <c r="B723">
        <v>1973</v>
      </c>
      <c r="C723" t="s">
        <v>4</v>
      </c>
      <c r="D723">
        <v>6</v>
      </c>
      <c r="E723" s="18" t="str">
        <f t="shared" si="11"/>
        <v>6-Nov-1973</v>
      </c>
      <c r="F723" s="19">
        <v>45085</v>
      </c>
      <c r="G723">
        <v>49</v>
      </c>
      <c r="H723">
        <v>0</v>
      </c>
      <c r="I723" s="2">
        <v>6152.05</v>
      </c>
      <c r="J723" t="s">
        <v>6030</v>
      </c>
      <c r="K723" t="s">
        <v>6031</v>
      </c>
      <c r="L723" t="s">
        <v>3</v>
      </c>
    </row>
    <row r="724" spans="1:12" x14ac:dyDescent="0.25">
      <c r="A724" s="5" t="s">
        <v>5335</v>
      </c>
      <c r="B724">
        <v>1985</v>
      </c>
      <c r="C724" t="s">
        <v>10</v>
      </c>
      <c r="D724">
        <v>15</v>
      </c>
      <c r="E724" s="18" t="str">
        <f t="shared" si="11"/>
        <v>15-Oct-1985</v>
      </c>
      <c r="F724" s="19">
        <v>45085</v>
      </c>
      <c r="G724">
        <v>37</v>
      </c>
      <c r="H724">
        <v>3</v>
      </c>
      <c r="I724" s="2">
        <v>6159.57</v>
      </c>
      <c r="J724" t="s">
        <v>6030</v>
      </c>
      <c r="K724" t="s">
        <v>6032</v>
      </c>
      <c r="L724" t="s">
        <v>7</v>
      </c>
    </row>
    <row r="725" spans="1:12" x14ac:dyDescent="0.25">
      <c r="A725" s="5" t="s">
        <v>3830</v>
      </c>
      <c r="B725">
        <v>1984</v>
      </c>
      <c r="C725" t="s">
        <v>10</v>
      </c>
      <c r="D725">
        <v>6</v>
      </c>
      <c r="E725" s="18" t="str">
        <f t="shared" si="11"/>
        <v>6-Oct-1984</v>
      </c>
      <c r="F725" s="19">
        <v>45085</v>
      </c>
      <c r="G725">
        <v>38</v>
      </c>
      <c r="H725">
        <v>3</v>
      </c>
      <c r="I725" s="2">
        <v>6170.96</v>
      </c>
      <c r="J725" t="s">
        <v>6030</v>
      </c>
      <c r="K725" t="s">
        <v>6032</v>
      </c>
      <c r="L725" t="s">
        <v>3</v>
      </c>
    </row>
    <row r="726" spans="1:12" x14ac:dyDescent="0.25">
      <c r="A726" s="5" t="s">
        <v>5336</v>
      </c>
      <c r="B726">
        <v>1985</v>
      </c>
      <c r="C726" t="s">
        <v>9</v>
      </c>
      <c r="D726">
        <v>9</v>
      </c>
      <c r="E726" s="18" t="str">
        <f t="shared" si="11"/>
        <v>9-Aug-1985</v>
      </c>
      <c r="F726" s="19">
        <v>45085</v>
      </c>
      <c r="G726">
        <v>37</v>
      </c>
      <c r="H726">
        <v>3</v>
      </c>
      <c r="I726" s="2">
        <v>6183.32</v>
      </c>
      <c r="J726" t="s">
        <v>6030</v>
      </c>
      <c r="K726" t="s">
        <v>6030</v>
      </c>
      <c r="L726" t="s">
        <v>7</v>
      </c>
    </row>
    <row r="727" spans="1:12" x14ac:dyDescent="0.25">
      <c r="A727" s="5" t="s">
        <v>5337</v>
      </c>
      <c r="B727">
        <v>1970</v>
      </c>
      <c r="C727" t="s">
        <v>10</v>
      </c>
      <c r="D727">
        <v>5</v>
      </c>
      <c r="E727" s="18" t="str">
        <f t="shared" si="11"/>
        <v>5-Oct-1970</v>
      </c>
      <c r="F727" s="19">
        <v>45085</v>
      </c>
      <c r="G727">
        <v>52</v>
      </c>
      <c r="H727">
        <v>0</v>
      </c>
      <c r="I727" s="2">
        <v>6183.46</v>
      </c>
      <c r="J727" t="s">
        <v>6030</v>
      </c>
      <c r="K727" t="s">
        <v>6030</v>
      </c>
      <c r="L727" t="s">
        <v>7</v>
      </c>
    </row>
    <row r="728" spans="1:12" x14ac:dyDescent="0.25">
      <c r="A728" s="5" t="s">
        <v>5338</v>
      </c>
      <c r="B728">
        <v>1988</v>
      </c>
      <c r="C728" t="s">
        <v>4</v>
      </c>
      <c r="D728">
        <v>1</v>
      </c>
      <c r="E728" s="18" t="str">
        <f t="shared" si="11"/>
        <v>1-Nov-1988</v>
      </c>
      <c r="F728" s="19">
        <v>45085</v>
      </c>
      <c r="G728">
        <v>34</v>
      </c>
      <c r="H728">
        <v>3</v>
      </c>
      <c r="I728" s="2">
        <v>6184.3</v>
      </c>
      <c r="J728" t="s">
        <v>6030</v>
      </c>
      <c r="K728" t="s">
        <v>6031</v>
      </c>
      <c r="L728" t="s">
        <v>3</v>
      </c>
    </row>
    <row r="729" spans="1:12" x14ac:dyDescent="0.25">
      <c r="A729" s="5" t="s">
        <v>5339</v>
      </c>
      <c r="B729">
        <v>1981</v>
      </c>
      <c r="C729" t="s">
        <v>4</v>
      </c>
      <c r="D729">
        <v>22</v>
      </c>
      <c r="E729" s="18" t="str">
        <f t="shared" si="11"/>
        <v>22-Nov-1981</v>
      </c>
      <c r="F729" s="19">
        <v>45085</v>
      </c>
      <c r="G729">
        <v>41</v>
      </c>
      <c r="H729">
        <v>0</v>
      </c>
      <c r="I729" s="2">
        <v>6185.32</v>
      </c>
      <c r="J729" t="s">
        <v>6030</v>
      </c>
      <c r="K729" t="s">
        <v>6032</v>
      </c>
      <c r="L729" t="s">
        <v>3</v>
      </c>
    </row>
    <row r="730" spans="1:12" x14ac:dyDescent="0.25">
      <c r="A730" s="5" t="s">
        <v>5340</v>
      </c>
      <c r="B730">
        <v>1981</v>
      </c>
      <c r="C730" t="s">
        <v>10</v>
      </c>
      <c r="D730">
        <v>1</v>
      </c>
      <c r="E730" s="18" t="str">
        <f t="shared" si="11"/>
        <v>1-Oct-1981</v>
      </c>
      <c r="F730" s="19">
        <v>45085</v>
      </c>
      <c r="G730">
        <v>41</v>
      </c>
      <c r="H730">
        <v>0</v>
      </c>
      <c r="I730" s="2">
        <v>6186.13</v>
      </c>
      <c r="J730" t="s">
        <v>6030</v>
      </c>
      <c r="K730" t="s">
        <v>6031</v>
      </c>
      <c r="L730" t="s">
        <v>11</v>
      </c>
    </row>
    <row r="731" spans="1:12" x14ac:dyDescent="0.25">
      <c r="A731" s="5" t="s">
        <v>5341</v>
      </c>
      <c r="B731">
        <v>1988</v>
      </c>
      <c r="C731" t="s">
        <v>10</v>
      </c>
      <c r="D731">
        <v>23</v>
      </c>
      <c r="E731" s="18" t="str">
        <f t="shared" si="11"/>
        <v>23-Oct-1988</v>
      </c>
      <c r="F731" s="19">
        <v>45085</v>
      </c>
      <c r="G731">
        <v>34</v>
      </c>
      <c r="H731">
        <v>3</v>
      </c>
      <c r="I731" s="2">
        <v>6196.45</v>
      </c>
      <c r="J731" t="s">
        <v>6030</v>
      </c>
      <c r="K731" t="s">
        <v>6032</v>
      </c>
      <c r="L731" t="s">
        <v>11</v>
      </c>
    </row>
    <row r="732" spans="1:12" x14ac:dyDescent="0.25">
      <c r="A732" s="5" t="s">
        <v>5342</v>
      </c>
      <c r="B732">
        <v>1985</v>
      </c>
      <c r="C732" t="s">
        <v>2</v>
      </c>
      <c r="D732">
        <v>22</v>
      </c>
      <c r="E732" s="18" t="str">
        <f t="shared" si="11"/>
        <v>22-Jul-1985</v>
      </c>
      <c r="F732" s="19">
        <v>45085</v>
      </c>
      <c r="G732">
        <v>37</v>
      </c>
      <c r="H732">
        <v>2</v>
      </c>
      <c r="I732" s="2">
        <v>6198.75</v>
      </c>
      <c r="J732" t="s">
        <v>6030</v>
      </c>
      <c r="K732" t="s">
        <v>6032</v>
      </c>
      <c r="L732" t="s">
        <v>7</v>
      </c>
    </row>
    <row r="733" spans="1:12" x14ac:dyDescent="0.25">
      <c r="A733" s="5" t="s">
        <v>5343</v>
      </c>
      <c r="B733">
        <v>1985</v>
      </c>
      <c r="C733" t="s">
        <v>8</v>
      </c>
      <c r="D733">
        <v>20</v>
      </c>
      <c r="E733" s="18" t="str">
        <f t="shared" si="11"/>
        <v>20-Dec-1985</v>
      </c>
      <c r="F733" s="19">
        <v>45085</v>
      </c>
      <c r="G733">
        <v>37</v>
      </c>
      <c r="H733">
        <v>2</v>
      </c>
      <c r="I733" s="2">
        <v>6203.9</v>
      </c>
      <c r="J733" t="s">
        <v>6032</v>
      </c>
      <c r="K733" t="s">
        <v>6030</v>
      </c>
      <c r="L733" t="s">
        <v>7</v>
      </c>
    </row>
    <row r="734" spans="1:12" x14ac:dyDescent="0.25">
      <c r="A734" s="5" t="s">
        <v>5344</v>
      </c>
      <c r="B734">
        <v>1985</v>
      </c>
      <c r="C734" t="s">
        <v>6</v>
      </c>
      <c r="D734">
        <v>22</v>
      </c>
      <c r="E734" s="18" t="str">
        <f t="shared" si="11"/>
        <v>22-Sep-1985</v>
      </c>
      <c r="F734" s="19">
        <v>45085</v>
      </c>
      <c r="G734">
        <v>37</v>
      </c>
      <c r="H734">
        <v>2</v>
      </c>
      <c r="I734" s="2">
        <v>6203.9</v>
      </c>
      <c r="J734" t="s">
        <v>6030</v>
      </c>
      <c r="K734" t="s">
        <v>6030</v>
      </c>
      <c r="L734" t="s">
        <v>7</v>
      </c>
    </row>
    <row r="735" spans="1:12" x14ac:dyDescent="0.25">
      <c r="A735" s="5" t="s">
        <v>5345</v>
      </c>
      <c r="B735">
        <v>1999</v>
      </c>
      <c r="C735" t="s">
        <v>6</v>
      </c>
      <c r="D735">
        <v>10</v>
      </c>
      <c r="E735" s="18" t="str">
        <f t="shared" si="11"/>
        <v>10-Sep-1999</v>
      </c>
      <c r="F735" s="19">
        <v>45085</v>
      </c>
      <c r="G735">
        <v>23</v>
      </c>
      <c r="H735">
        <v>0</v>
      </c>
      <c r="I735" s="2">
        <v>6207.26</v>
      </c>
      <c r="J735" t="s">
        <v>6030</v>
      </c>
      <c r="K735" t="s">
        <v>6030</v>
      </c>
      <c r="L735" t="s">
        <v>23</v>
      </c>
    </row>
    <row r="736" spans="1:12" x14ac:dyDescent="0.25">
      <c r="A736" s="5" t="s">
        <v>3831</v>
      </c>
      <c r="B736">
        <v>1992</v>
      </c>
      <c r="C736" t="s">
        <v>9</v>
      </c>
      <c r="D736">
        <v>12</v>
      </c>
      <c r="E736" s="18" t="str">
        <f t="shared" si="11"/>
        <v>12-Aug-1992</v>
      </c>
      <c r="F736" s="19">
        <v>45085</v>
      </c>
      <c r="G736">
        <v>30</v>
      </c>
      <c r="H736">
        <v>0</v>
      </c>
      <c r="I736" s="2">
        <v>6208.5</v>
      </c>
      <c r="J736" t="s">
        <v>6030</v>
      </c>
      <c r="K736" t="s">
        <v>6032</v>
      </c>
      <c r="L736" t="s">
        <v>20</v>
      </c>
    </row>
    <row r="737" spans="1:12" x14ac:dyDescent="0.25">
      <c r="A737" s="5" t="s">
        <v>5346</v>
      </c>
      <c r="B737">
        <v>1972</v>
      </c>
      <c r="C737" t="s">
        <v>5</v>
      </c>
      <c r="D737">
        <v>29</v>
      </c>
      <c r="E737" s="18" t="str">
        <f t="shared" si="11"/>
        <v>29-Jun-1972</v>
      </c>
      <c r="F737" s="19">
        <v>45085</v>
      </c>
      <c r="G737">
        <v>50</v>
      </c>
      <c r="H737">
        <v>0</v>
      </c>
      <c r="I737" s="2">
        <v>6219.93</v>
      </c>
      <c r="J737" t="s">
        <v>6030</v>
      </c>
      <c r="K737" t="s">
        <v>6030</v>
      </c>
      <c r="L737" t="s">
        <v>3</v>
      </c>
    </row>
    <row r="738" spans="1:12" x14ac:dyDescent="0.25">
      <c r="A738" s="5" t="s">
        <v>5347</v>
      </c>
      <c r="B738">
        <v>1978</v>
      </c>
      <c r="C738" t="s">
        <v>6</v>
      </c>
      <c r="D738">
        <v>19</v>
      </c>
      <c r="E738" s="18" t="str">
        <f t="shared" si="11"/>
        <v>19-Sep-1978</v>
      </c>
      <c r="F738" s="19">
        <v>45085</v>
      </c>
      <c r="G738">
        <v>44</v>
      </c>
      <c r="H738">
        <v>2</v>
      </c>
      <c r="I738" s="2">
        <v>6236.95</v>
      </c>
      <c r="J738" t="s">
        <v>6030</v>
      </c>
      <c r="K738" t="s">
        <v>6030</v>
      </c>
      <c r="L738" t="s">
        <v>3</v>
      </c>
    </row>
    <row r="739" spans="1:12" x14ac:dyDescent="0.25">
      <c r="A739" s="5" t="s">
        <v>5348</v>
      </c>
      <c r="B739">
        <v>1983</v>
      </c>
      <c r="C739" t="s">
        <v>9</v>
      </c>
      <c r="D739">
        <v>11</v>
      </c>
      <c r="E739" s="18" t="str">
        <f t="shared" si="11"/>
        <v>11-Aug-1983</v>
      </c>
      <c r="F739" s="19">
        <v>45085</v>
      </c>
      <c r="G739">
        <v>39</v>
      </c>
      <c r="H739">
        <v>1</v>
      </c>
      <c r="I739" s="2">
        <v>6238.3</v>
      </c>
      <c r="J739" t="s">
        <v>6030</v>
      </c>
      <c r="K739" t="s">
        <v>6032</v>
      </c>
      <c r="L739" t="s">
        <v>11</v>
      </c>
    </row>
    <row r="740" spans="1:12" x14ac:dyDescent="0.25">
      <c r="A740" s="5" t="s">
        <v>5349</v>
      </c>
      <c r="B740">
        <v>1979</v>
      </c>
      <c r="C740" t="s">
        <v>10</v>
      </c>
      <c r="D740">
        <v>10</v>
      </c>
      <c r="E740" s="18" t="str">
        <f t="shared" si="11"/>
        <v>10-Oct-1979</v>
      </c>
      <c r="F740" s="19">
        <v>45085</v>
      </c>
      <c r="G740">
        <v>43</v>
      </c>
      <c r="H740">
        <v>0</v>
      </c>
      <c r="I740" s="2">
        <v>6250.44</v>
      </c>
      <c r="J740" t="s">
        <v>6030</v>
      </c>
      <c r="K740" t="s">
        <v>6032</v>
      </c>
      <c r="L740" t="s">
        <v>11</v>
      </c>
    </row>
    <row r="741" spans="1:12" x14ac:dyDescent="0.25">
      <c r="A741" s="5" t="s">
        <v>5350</v>
      </c>
      <c r="B741">
        <v>1972</v>
      </c>
      <c r="C741" t="s">
        <v>4</v>
      </c>
      <c r="D741">
        <v>11</v>
      </c>
      <c r="E741" s="18" t="str">
        <f t="shared" si="11"/>
        <v>11-Nov-1972</v>
      </c>
      <c r="F741" s="19">
        <v>45085</v>
      </c>
      <c r="G741">
        <v>50</v>
      </c>
      <c r="H741">
        <v>0</v>
      </c>
      <c r="I741" s="2">
        <v>6253.85</v>
      </c>
      <c r="J741" t="s">
        <v>6030</v>
      </c>
      <c r="K741" t="s">
        <v>6030</v>
      </c>
      <c r="L741" t="s">
        <v>3</v>
      </c>
    </row>
    <row r="742" spans="1:12" x14ac:dyDescent="0.25">
      <c r="A742" s="5" t="s">
        <v>5351</v>
      </c>
      <c r="B742">
        <v>1972</v>
      </c>
      <c r="C742" t="s">
        <v>6</v>
      </c>
      <c r="D742">
        <v>8</v>
      </c>
      <c r="E742" s="18" t="str">
        <f t="shared" si="11"/>
        <v>8-Sep-1972</v>
      </c>
      <c r="F742" s="19">
        <v>45085</v>
      </c>
      <c r="G742">
        <v>50</v>
      </c>
      <c r="H742">
        <v>0</v>
      </c>
      <c r="I742" s="2">
        <v>6254.13</v>
      </c>
      <c r="J742" t="s">
        <v>6030</v>
      </c>
      <c r="K742" t="s">
        <v>6030</v>
      </c>
      <c r="L742" t="s">
        <v>7</v>
      </c>
    </row>
    <row r="743" spans="1:12" x14ac:dyDescent="0.25">
      <c r="A743" s="5" t="s">
        <v>5352</v>
      </c>
      <c r="B743">
        <v>1970</v>
      </c>
      <c r="C743" t="s">
        <v>10</v>
      </c>
      <c r="D743">
        <v>11</v>
      </c>
      <c r="E743" s="18" t="str">
        <f t="shared" si="11"/>
        <v>11-Oct-1970</v>
      </c>
      <c r="F743" s="19">
        <v>45085</v>
      </c>
      <c r="G743">
        <v>52</v>
      </c>
      <c r="H743">
        <v>0</v>
      </c>
      <c r="I743" s="2">
        <v>6255.38</v>
      </c>
      <c r="J743" t="s">
        <v>6030</v>
      </c>
      <c r="K743" t="s">
        <v>6030</v>
      </c>
      <c r="L743" t="s">
        <v>3</v>
      </c>
    </row>
    <row r="744" spans="1:12" x14ac:dyDescent="0.25">
      <c r="A744" s="5" t="s">
        <v>5353</v>
      </c>
      <c r="B744">
        <v>1995</v>
      </c>
      <c r="C744" t="s">
        <v>10</v>
      </c>
      <c r="D744">
        <v>17</v>
      </c>
      <c r="E744" s="18" t="str">
        <f t="shared" si="11"/>
        <v>17-Oct-1995</v>
      </c>
      <c r="F744" s="19">
        <v>45085</v>
      </c>
      <c r="G744">
        <v>27</v>
      </c>
      <c r="H744">
        <v>0</v>
      </c>
      <c r="I744" s="2">
        <v>6261.2</v>
      </c>
      <c r="J744" t="s">
        <v>6030</v>
      </c>
      <c r="K744" t="s">
        <v>6032</v>
      </c>
      <c r="L744" t="s">
        <v>23</v>
      </c>
    </row>
    <row r="745" spans="1:12" x14ac:dyDescent="0.25">
      <c r="A745" s="5" t="s">
        <v>5354</v>
      </c>
      <c r="B745">
        <v>1984</v>
      </c>
      <c r="C745" t="s">
        <v>6</v>
      </c>
      <c r="D745">
        <v>25</v>
      </c>
      <c r="E745" s="18" t="str">
        <f t="shared" si="11"/>
        <v>25-Sep-1984</v>
      </c>
      <c r="F745" s="19">
        <v>45085</v>
      </c>
      <c r="G745">
        <v>38</v>
      </c>
      <c r="H745">
        <v>3</v>
      </c>
      <c r="I745" s="2">
        <v>6269.33</v>
      </c>
      <c r="J745" t="s">
        <v>6030</v>
      </c>
      <c r="K745" t="s">
        <v>6032</v>
      </c>
      <c r="L745" t="s">
        <v>3</v>
      </c>
    </row>
    <row r="746" spans="1:12" x14ac:dyDescent="0.25">
      <c r="A746" s="5" t="s">
        <v>5355</v>
      </c>
      <c r="B746">
        <v>1981</v>
      </c>
      <c r="C746" t="s">
        <v>5</v>
      </c>
      <c r="D746">
        <v>30</v>
      </c>
      <c r="E746" s="18" t="str">
        <f t="shared" si="11"/>
        <v>30-Jun-1981</v>
      </c>
      <c r="F746" s="19">
        <v>45085</v>
      </c>
      <c r="G746">
        <v>41</v>
      </c>
      <c r="H746">
        <v>1</v>
      </c>
      <c r="I746" s="2">
        <v>6272.48</v>
      </c>
      <c r="J746" t="s">
        <v>6032</v>
      </c>
      <c r="K746" t="s">
        <v>6031</v>
      </c>
      <c r="L746" t="s">
        <v>3</v>
      </c>
    </row>
    <row r="747" spans="1:12" x14ac:dyDescent="0.25">
      <c r="A747" s="5" t="s">
        <v>3832</v>
      </c>
      <c r="B747">
        <v>1993</v>
      </c>
      <c r="C747" t="s">
        <v>10</v>
      </c>
      <c r="D747">
        <v>16</v>
      </c>
      <c r="E747" s="18" t="str">
        <f t="shared" si="11"/>
        <v>16-Oct-1993</v>
      </c>
      <c r="F747" s="19">
        <v>45085</v>
      </c>
      <c r="G747">
        <v>29</v>
      </c>
      <c r="H747">
        <v>0</v>
      </c>
      <c r="I747" s="2">
        <v>6276.3</v>
      </c>
      <c r="J747" t="s">
        <v>6030</v>
      </c>
      <c r="K747" t="s">
        <v>6032</v>
      </c>
      <c r="L747" t="s">
        <v>16</v>
      </c>
    </row>
    <row r="748" spans="1:12" x14ac:dyDescent="0.25">
      <c r="A748" s="5" t="s">
        <v>5356</v>
      </c>
      <c r="B748">
        <v>1981</v>
      </c>
      <c r="C748" t="s">
        <v>4</v>
      </c>
      <c r="D748">
        <v>24</v>
      </c>
      <c r="E748" s="18" t="str">
        <f t="shared" si="11"/>
        <v>24-Nov-1981</v>
      </c>
      <c r="F748" s="19">
        <v>45085</v>
      </c>
      <c r="G748">
        <v>41</v>
      </c>
      <c r="H748">
        <v>1</v>
      </c>
      <c r="I748" s="2">
        <v>6282.24</v>
      </c>
      <c r="J748" t="s">
        <v>6030</v>
      </c>
      <c r="K748" t="s">
        <v>6032</v>
      </c>
      <c r="L748" t="s">
        <v>11</v>
      </c>
    </row>
    <row r="749" spans="1:12" x14ac:dyDescent="0.25">
      <c r="A749" s="5" t="s">
        <v>5357</v>
      </c>
      <c r="B749">
        <v>1981</v>
      </c>
      <c r="C749" t="s">
        <v>9</v>
      </c>
      <c r="D749">
        <v>26</v>
      </c>
      <c r="E749" s="18" t="str">
        <f t="shared" si="11"/>
        <v>26-Aug-1981</v>
      </c>
      <c r="F749" s="19">
        <v>45085</v>
      </c>
      <c r="G749">
        <v>41</v>
      </c>
      <c r="H749">
        <v>1</v>
      </c>
      <c r="I749" s="2">
        <v>6289.75</v>
      </c>
      <c r="J749" t="s">
        <v>6030</v>
      </c>
      <c r="K749" t="s">
        <v>6031</v>
      </c>
      <c r="L749" t="s">
        <v>3</v>
      </c>
    </row>
    <row r="750" spans="1:12" x14ac:dyDescent="0.25">
      <c r="A750" s="5" t="s">
        <v>5358</v>
      </c>
      <c r="B750">
        <v>1996</v>
      </c>
      <c r="C750" t="s">
        <v>2</v>
      </c>
      <c r="D750">
        <v>4</v>
      </c>
      <c r="E750" s="18" t="str">
        <f t="shared" si="11"/>
        <v>4-Jul-1996</v>
      </c>
      <c r="F750" s="19">
        <v>45085</v>
      </c>
      <c r="G750">
        <v>26</v>
      </c>
      <c r="H750">
        <v>0</v>
      </c>
      <c r="I750" s="2">
        <v>6293.63</v>
      </c>
      <c r="J750" t="s">
        <v>6030</v>
      </c>
      <c r="K750" t="s">
        <v>6031</v>
      </c>
      <c r="L750" t="s">
        <v>20</v>
      </c>
    </row>
    <row r="751" spans="1:12" x14ac:dyDescent="0.25">
      <c r="A751" s="5" t="s">
        <v>5359</v>
      </c>
      <c r="B751">
        <v>1974</v>
      </c>
      <c r="C751" t="s">
        <v>6</v>
      </c>
      <c r="D751">
        <v>17</v>
      </c>
      <c r="E751" s="18" t="str">
        <f t="shared" si="11"/>
        <v>17-Sep-1974</v>
      </c>
      <c r="F751" s="19">
        <v>45085</v>
      </c>
      <c r="G751">
        <v>48</v>
      </c>
      <c r="H751">
        <v>0</v>
      </c>
      <c r="I751" s="2">
        <v>6302.23</v>
      </c>
      <c r="J751" t="s">
        <v>6030</v>
      </c>
      <c r="K751" t="s">
        <v>6032</v>
      </c>
      <c r="L751" t="s">
        <v>3</v>
      </c>
    </row>
    <row r="752" spans="1:12" x14ac:dyDescent="0.25">
      <c r="A752" s="5" t="s">
        <v>5360</v>
      </c>
      <c r="B752">
        <v>1969</v>
      </c>
      <c r="C752" t="s">
        <v>6</v>
      </c>
      <c r="D752">
        <v>4</v>
      </c>
      <c r="E752" s="18" t="str">
        <f t="shared" si="11"/>
        <v>4-Sep-1969</v>
      </c>
      <c r="F752" s="19">
        <v>45085</v>
      </c>
      <c r="G752">
        <v>53</v>
      </c>
      <c r="H752">
        <v>0</v>
      </c>
      <c r="I752" s="2">
        <v>6305.61</v>
      </c>
      <c r="J752" t="s">
        <v>6030</v>
      </c>
      <c r="K752" t="s">
        <v>6030</v>
      </c>
      <c r="L752" t="s">
        <v>7</v>
      </c>
    </row>
    <row r="753" spans="1:12" x14ac:dyDescent="0.25">
      <c r="A753" s="5" t="s">
        <v>5361</v>
      </c>
      <c r="B753">
        <v>2004</v>
      </c>
      <c r="C753" t="s">
        <v>2</v>
      </c>
      <c r="D753">
        <v>27</v>
      </c>
      <c r="E753" s="18" t="str">
        <f t="shared" si="11"/>
        <v>27-Jul-2004</v>
      </c>
      <c r="F753" s="19">
        <v>45085</v>
      </c>
      <c r="G753">
        <v>18</v>
      </c>
      <c r="H753">
        <v>0</v>
      </c>
      <c r="I753" s="2">
        <v>6311.11</v>
      </c>
      <c r="J753" t="s">
        <v>6030</v>
      </c>
      <c r="K753" t="s">
        <v>6030</v>
      </c>
      <c r="L753" t="s">
        <v>11</v>
      </c>
    </row>
    <row r="754" spans="1:12" x14ac:dyDescent="0.25">
      <c r="A754" s="5" t="s">
        <v>5362</v>
      </c>
      <c r="B754">
        <v>1985</v>
      </c>
      <c r="C754" t="s">
        <v>4</v>
      </c>
      <c r="D754">
        <v>19</v>
      </c>
      <c r="E754" s="18" t="str">
        <f t="shared" si="11"/>
        <v>19-Nov-1985</v>
      </c>
      <c r="F754" s="19">
        <v>45085</v>
      </c>
      <c r="G754">
        <v>37</v>
      </c>
      <c r="H754">
        <v>2</v>
      </c>
      <c r="I754" s="2">
        <v>6311.95</v>
      </c>
      <c r="J754" t="s">
        <v>6030</v>
      </c>
      <c r="K754" t="s">
        <v>6032</v>
      </c>
      <c r="L754" t="s">
        <v>11</v>
      </c>
    </row>
    <row r="755" spans="1:12" x14ac:dyDescent="0.25">
      <c r="A755" s="5" t="s">
        <v>5363</v>
      </c>
      <c r="B755">
        <v>1985</v>
      </c>
      <c r="C755" t="s">
        <v>8</v>
      </c>
      <c r="D755">
        <v>15</v>
      </c>
      <c r="E755" s="18" t="str">
        <f t="shared" si="11"/>
        <v>15-Dec-1985</v>
      </c>
      <c r="F755" s="19">
        <v>45085</v>
      </c>
      <c r="G755">
        <v>37</v>
      </c>
      <c r="H755">
        <v>2</v>
      </c>
      <c r="I755" s="2">
        <v>6313.76</v>
      </c>
      <c r="J755" t="s">
        <v>6030</v>
      </c>
      <c r="K755" t="s">
        <v>6032</v>
      </c>
      <c r="L755" t="s">
        <v>3</v>
      </c>
    </row>
    <row r="756" spans="1:12" x14ac:dyDescent="0.25">
      <c r="A756" s="5" t="s">
        <v>5364</v>
      </c>
      <c r="B756">
        <v>1990</v>
      </c>
      <c r="C756" t="s">
        <v>9</v>
      </c>
      <c r="D756">
        <v>13</v>
      </c>
      <c r="E756" s="18" t="str">
        <f t="shared" si="11"/>
        <v>13-Aug-1990</v>
      </c>
      <c r="F756" s="19">
        <v>45085</v>
      </c>
      <c r="G756">
        <v>32</v>
      </c>
      <c r="H756">
        <v>3</v>
      </c>
      <c r="I756" s="2">
        <v>6334.34</v>
      </c>
      <c r="J756" t="s">
        <v>6030</v>
      </c>
      <c r="K756" t="s">
        <v>6030</v>
      </c>
      <c r="L756" t="s">
        <v>17</v>
      </c>
    </row>
    <row r="757" spans="1:12" x14ac:dyDescent="0.25">
      <c r="A757" s="5" t="s">
        <v>5365</v>
      </c>
      <c r="B757">
        <v>1986</v>
      </c>
      <c r="C757" t="s">
        <v>6</v>
      </c>
      <c r="D757">
        <v>25</v>
      </c>
      <c r="E757" s="18" t="str">
        <f t="shared" si="11"/>
        <v>25-Sep-1986</v>
      </c>
      <c r="F757" s="19">
        <v>45085</v>
      </c>
      <c r="G757">
        <v>36</v>
      </c>
      <c r="H757">
        <v>3</v>
      </c>
      <c r="I757" s="2">
        <v>6335.64</v>
      </c>
      <c r="J757" t="s">
        <v>6030</v>
      </c>
      <c r="K757" t="s">
        <v>6030</v>
      </c>
      <c r="L757" t="s">
        <v>3</v>
      </c>
    </row>
    <row r="758" spans="1:12" x14ac:dyDescent="0.25">
      <c r="A758" s="5" t="s">
        <v>3833</v>
      </c>
      <c r="B758">
        <v>1983</v>
      </c>
      <c r="C758" t="s">
        <v>10</v>
      </c>
      <c r="D758">
        <v>21</v>
      </c>
      <c r="E758" s="18" t="str">
        <f t="shared" si="11"/>
        <v>21-Oct-1983</v>
      </c>
      <c r="F758" s="19">
        <v>45085</v>
      </c>
      <c r="G758">
        <v>39</v>
      </c>
      <c r="H758">
        <v>2</v>
      </c>
      <c r="I758" s="2">
        <v>6338.08</v>
      </c>
      <c r="J758" t="s">
        <v>6030</v>
      </c>
      <c r="K758" t="s">
        <v>6032</v>
      </c>
      <c r="L758" t="s">
        <v>3</v>
      </c>
    </row>
    <row r="759" spans="1:12" x14ac:dyDescent="0.25">
      <c r="A759" s="5" t="s">
        <v>5366</v>
      </c>
      <c r="B759">
        <v>1983</v>
      </c>
      <c r="C759" t="s">
        <v>9</v>
      </c>
      <c r="D759">
        <v>19</v>
      </c>
      <c r="E759" s="18" t="str">
        <f t="shared" si="11"/>
        <v>19-Aug-1983</v>
      </c>
      <c r="F759" s="19">
        <v>45085</v>
      </c>
      <c r="G759">
        <v>39</v>
      </c>
      <c r="H759">
        <v>2</v>
      </c>
      <c r="I759" s="2">
        <v>6356.27</v>
      </c>
      <c r="J759" t="s">
        <v>6031</v>
      </c>
      <c r="K759" t="s">
        <v>6030</v>
      </c>
      <c r="L759" t="s">
        <v>3</v>
      </c>
    </row>
    <row r="760" spans="1:12" x14ac:dyDescent="0.25">
      <c r="A760" s="5" t="s">
        <v>5367</v>
      </c>
      <c r="B760">
        <v>1980</v>
      </c>
      <c r="C760" t="s">
        <v>10</v>
      </c>
      <c r="D760">
        <v>30</v>
      </c>
      <c r="E760" s="18" t="str">
        <f t="shared" si="11"/>
        <v>30-Oct-1980</v>
      </c>
      <c r="F760" s="19">
        <v>45085</v>
      </c>
      <c r="G760">
        <v>42</v>
      </c>
      <c r="H760">
        <v>0</v>
      </c>
      <c r="I760" s="2">
        <v>6358.78</v>
      </c>
      <c r="J760" t="s">
        <v>6030</v>
      </c>
      <c r="K760" t="s">
        <v>6032</v>
      </c>
      <c r="L760" t="s">
        <v>7</v>
      </c>
    </row>
    <row r="761" spans="1:12" x14ac:dyDescent="0.25">
      <c r="A761" s="5" t="s">
        <v>5368</v>
      </c>
      <c r="B761">
        <v>1989</v>
      </c>
      <c r="C761" t="s">
        <v>5</v>
      </c>
      <c r="D761">
        <v>24</v>
      </c>
      <c r="E761" s="18" t="str">
        <f t="shared" si="11"/>
        <v>24-Jun-1989</v>
      </c>
      <c r="F761" s="19">
        <v>45085</v>
      </c>
      <c r="G761">
        <v>33</v>
      </c>
      <c r="H761">
        <v>3</v>
      </c>
      <c r="I761" s="2">
        <v>6360.99</v>
      </c>
      <c r="J761" t="s">
        <v>6030</v>
      </c>
      <c r="K761" t="s">
        <v>6030</v>
      </c>
      <c r="L761" t="s">
        <v>7</v>
      </c>
    </row>
    <row r="762" spans="1:12" x14ac:dyDescent="0.25">
      <c r="A762" s="5" t="s">
        <v>5369</v>
      </c>
      <c r="B762">
        <v>1996</v>
      </c>
      <c r="C762" t="s">
        <v>2</v>
      </c>
      <c r="D762">
        <v>7</v>
      </c>
      <c r="E762" s="18" t="str">
        <f t="shared" si="11"/>
        <v>7-Jul-1996</v>
      </c>
      <c r="F762" s="19">
        <v>45085</v>
      </c>
      <c r="G762">
        <v>26</v>
      </c>
      <c r="H762">
        <v>0</v>
      </c>
      <c r="I762" s="2">
        <v>6361.47</v>
      </c>
      <c r="J762" t="s">
        <v>6030</v>
      </c>
      <c r="K762" t="s">
        <v>6031</v>
      </c>
      <c r="L762" t="s">
        <v>20</v>
      </c>
    </row>
    <row r="763" spans="1:12" x14ac:dyDescent="0.25">
      <c r="A763" s="5" t="s">
        <v>5370</v>
      </c>
      <c r="B763">
        <v>1970</v>
      </c>
      <c r="C763" t="s">
        <v>4</v>
      </c>
      <c r="D763">
        <v>9</v>
      </c>
      <c r="E763" s="18" t="str">
        <f t="shared" si="11"/>
        <v>9-Nov-1970</v>
      </c>
      <c r="F763" s="19">
        <v>45085</v>
      </c>
      <c r="G763">
        <v>52</v>
      </c>
      <c r="H763">
        <v>0</v>
      </c>
      <c r="I763" s="2">
        <v>6367.31</v>
      </c>
      <c r="J763" t="s">
        <v>6030</v>
      </c>
      <c r="K763" t="s">
        <v>6032</v>
      </c>
      <c r="L763" t="s">
        <v>3</v>
      </c>
    </row>
    <row r="764" spans="1:12" x14ac:dyDescent="0.25">
      <c r="A764" s="5" t="s">
        <v>5371</v>
      </c>
      <c r="B764">
        <v>1984</v>
      </c>
      <c r="C764" t="s">
        <v>9</v>
      </c>
      <c r="D764">
        <v>13</v>
      </c>
      <c r="E764" s="18" t="str">
        <f t="shared" si="11"/>
        <v>13-Aug-1984</v>
      </c>
      <c r="F764" s="19">
        <v>45085</v>
      </c>
      <c r="G764">
        <v>38</v>
      </c>
      <c r="H764">
        <v>1</v>
      </c>
      <c r="I764" s="2">
        <v>6373.56</v>
      </c>
      <c r="J764" t="s">
        <v>6030</v>
      </c>
      <c r="K764" t="s">
        <v>6032</v>
      </c>
      <c r="L764" t="s">
        <v>7</v>
      </c>
    </row>
    <row r="765" spans="1:12" x14ac:dyDescent="0.25">
      <c r="A765" s="5" t="s">
        <v>5372</v>
      </c>
      <c r="B765">
        <v>1976</v>
      </c>
      <c r="C765" t="s">
        <v>4</v>
      </c>
      <c r="D765">
        <v>18</v>
      </c>
      <c r="E765" s="18" t="str">
        <f t="shared" si="11"/>
        <v>18-Nov-1976</v>
      </c>
      <c r="F765" s="19">
        <v>45085</v>
      </c>
      <c r="G765">
        <v>46</v>
      </c>
      <c r="H765">
        <v>2</v>
      </c>
      <c r="I765" s="2">
        <v>6374.16</v>
      </c>
      <c r="J765" t="s">
        <v>6030</v>
      </c>
      <c r="K765" t="s">
        <v>6030</v>
      </c>
      <c r="L765" t="s">
        <v>3</v>
      </c>
    </row>
    <row r="766" spans="1:12" x14ac:dyDescent="0.25">
      <c r="A766" s="5" t="s">
        <v>5373</v>
      </c>
      <c r="B766">
        <v>1982</v>
      </c>
      <c r="C766" t="s">
        <v>9</v>
      </c>
      <c r="D766">
        <v>6</v>
      </c>
      <c r="E766" s="18" t="str">
        <f t="shared" si="11"/>
        <v>6-Aug-1982</v>
      </c>
      <c r="F766" s="19">
        <v>45085</v>
      </c>
      <c r="G766">
        <v>40</v>
      </c>
      <c r="H766">
        <v>1</v>
      </c>
      <c r="I766" s="2">
        <v>6389.38</v>
      </c>
      <c r="J766" t="s">
        <v>6032</v>
      </c>
      <c r="K766" t="s">
        <v>6030</v>
      </c>
      <c r="L766" t="s">
        <v>7</v>
      </c>
    </row>
    <row r="767" spans="1:12" x14ac:dyDescent="0.25">
      <c r="A767" s="5" t="s">
        <v>5374</v>
      </c>
      <c r="B767">
        <v>1997</v>
      </c>
      <c r="C767" t="s">
        <v>9</v>
      </c>
      <c r="D767">
        <v>16</v>
      </c>
      <c r="E767" s="18" t="str">
        <f t="shared" si="11"/>
        <v>16-Aug-1997</v>
      </c>
      <c r="F767" s="19">
        <v>45085</v>
      </c>
      <c r="G767">
        <v>25</v>
      </c>
      <c r="H767">
        <v>0</v>
      </c>
      <c r="I767" s="2">
        <v>6389.53</v>
      </c>
      <c r="J767" t="s">
        <v>6030</v>
      </c>
      <c r="K767" t="s">
        <v>6030</v>
      </c>
      <c r="L767" t="s">
        <v>20</v>
      </c>
    </row>
    <row r="768" spans="1:12" x14ac:dyDescent="0.25">
      <c r="A768" s="5" t="s">
        <v>5375</v>
      </c>
      <c r="B768">
        <v>1982</v>
      </c>
      <c r="C768" t="s">
        <v>10</v>
      </c>
      <c r="D768">
        <v>28</v>
      </c>
      <c r="E768" s="18" t="str">
        <f t="shared" si="11"/>
        <v>28-Oct-1982</v>
      </c>
      <c r="F768" s="19">
        <v>45085</v>
      </c>
      <c r="G768">
        <v>40</v>
      </c>
      <c r="H768">
        <v>1</v>
      </c>
      <c r="I768" s="2">
        <v>6393.6</v>
      </c>
      <c r="J768" t="s">
        <v>6030</v>
      </c>
      <c r="K768" t="s">
        <v>6032</v>
      </c>
      <c r="L768" t="s">
        <v>7</v>
      </c>
    </row>
    <row r="769" spans="1:12" x14ac:dyDescent="0.25">
      <c r="A769" s="5" t="s">
        <v>3834</v>
      </c>
      <c r="B769">
        <v>1987</v>
      </c>
      <c r="C769" t="s">
        <v>6</v>
      </c>
      <c r="D769">
        <v>9</v>
      </c>
      <c r="E769" s="18" t="str">
        <f t="shared" si="11"/>
        <v>9-Sep-1987</v>
      </c>
      <c r="F769" s="19">
        <v>45085</v>
      </c>
      <c r="G769">
        <v>35</v>
      </c>
      <c r="H769">
        <v>2</v>
      </c>
      <c r="I769" s="2">
        <v>6402.29</v>
      </c>
      <c r="J769" t="s">
        <v>6030</v>
      </c>
      <c r="K769" t="s">
        <v>6031</v>
      </c>
      <c r="L769" t="s">
        <v>17</v>
      </c>
    </row>
    <row r="770" spans="1:12" x14ac:dyDescent="0.25">
      <c r="A770" s="5" t="s">
        <v>5376</v>
      </c>
      <c r="B770">
        <v>1985</v>
      </c>
      <c r="C770" t="s">
        <v>8</v>
      </c>
      <c r="D770">
        <v>10</v>
      </c>
      <c r="E770" s="18" t="str">
        <f t="shared" ref="E770:E833" si="12">CONCATENATE(D770,"-",C770,"-",B770)</f>
        <v>10-Dec-1985</v>
      </c>
      <c r="F770" s="19">
        <v>45085</v>
      </c>
      <c r="G770">
        <v>37</v>
      </c>
      <c r="H770">
        <v>2</v>
      </c>
      <c r="I770" s="2">
        <v>6406.41</v>
      </c>
      <c r="J770" t="s">
        <v>6032</v>
      </c>
      <c r="K770" t="s">
        <v>6031</v>
      </c>
      <c r="L770" t="s">
        <v>19</v>
      </c>
    </row>
    <row r="771" spans="1:12" x14ac:dyDescent="0.25">
      <c r="A771" s="5" t="s">
        <v>5377</v>
      </c>
      <c r="B771">
        <v>1970</v>
      </c>
      <c r="C771" t="s">
        <v>9</v>
      </c>
      <c r="D771">
        <v>20</v>
      </c>
      <c r="E771" s="18" t="str">
        <f t="shared" si="12"/>
        <v>20-Aug-1970</v>
      </c>
      <c r="F771" s="19">
        <v>45085</v>
      </c>
      <c r="G771">
        <v>52</v>
      </c>
      <c r="H771">
        <v>0</v>
      </c>
      <c r="I771" s="2">
        <v>6407.05</v>
      </c>
      <c r="J771" t="s">
        <v>6030</v>
      </c>
      <c r="K771" t="s">
        <v>6032</v>
      </c>
      <c r="L771" t="s">
        <v>3</v>
      </c>
    </row>
    <row r="772" spans="1:12" x14ac:dyDescent="0.25">
      <c r="A772" s="5" t="s">
        <v>5378</v>
      </c>
      <c r="B772">
        <v>1971</v>
      </c>
      <c r="C772" t="s">
        <v>9</v>
      </c>
      <c r="D772">
        <v>22</v>
      </c>
      <c r="E772" s="18" t="str">
        <f t="shared" si="12"/>
        <v>22-Aug-1971</v>
      </c>
      <c r="F772" s="19">
        <v>45085</v>
      </c>
      <c r="G772">
        <v>51</v>
      </c>
      <c r="H772">
        <v>0</v>
      </c>
      <c r="I772" s="2">
        <v>6412.34</v>
      </c>
      <c r="J772" t="s">
        <v>6030</v>
      </c>
      <c r="K772" t="s">
        <v>6031</v>
      </c>
      <c r="L772" t="s">
        <v>3</v>
      </c>
    </row>
    <row r="773" spans="1:12" x14ac:dyDescent="0.25">
      <c r="A773" s="5" t="s">
        <v>5379</v>
      </c>
      <c r="B773">
        <v>1987</v>
      </c>
      <c r="C773" t="s">
        <v>6</v>
      </c>
      <c r="D773">
        <v>4</v>
      </c>
      <c r="E773" s="18" t="str">
        <f t="shared" si="12"/>
        <v>4-Sep-1987</v>
      </c>
      <c r="F773" s="19">
        <v>45085</v>
      </c>
      <c r="G773">
        <v>35</v>
      </c>
      <c r="H773">
        <v>3</v>
      </c>
      <c r="I773" s="2">
        <v>6414.18</v>
      </c>
      <c r="J773" t="s">
        <v>6030</v>
      </c>
      <c r="K773" t="s">
        <v>6030</v>
      </c>
      <c r="L773" t="s">
        <v>11</v>
      </c>
    </row>
    <row r="774" spans="1:12" x14ac:dyDescent="0.25">
      <c r="A774" s="5" t="s">
        <v>5380</v>
      </c>
      <c r="B774">
        <v>1976</v>
      </c>
      <c r="C774" t="s">
        <v>8</v>
      </c>
      <c r="D774">
        <v>30</v>
      </c>
      <c r="E774" s="18" t="str">
        <f t="shared" si="12"/>
        <v>30-Dec-1976</v>
      </c>
      <c r="F774" s="19">
        <v>45085</v>
      </c>
      <c r="G774">
        <v>46</v>
      </c>
      <c r="H774">
        <v>2</v>
      </c>
      <c r="I774" s="2">
        <v>6417.28</v>
      </c>
      <c r="J774" t="s">
        <v>6030</v>
      </c>
      <c r="K774" t="s">
        <v>6031</v>
      </c>
      <c r="L774" t="s">
        <v>3</v>
      </c>
    </row>
    <row r="775" spans="1:12" x14ac:dyDescent="0.25">
      <c r="A775" s="5" t="s">
        <v>5381</v>
      </c>
      <c r="B775">
        <v>1975</v>
      </c>
      <c r="C775" t="s">
        <v>9</v>
      </c>
      <c r="D775">
        <v>5</v>
      </c>
      <c r="E775" s="18" t="str">
        <f t="shared" si="12"/>
        <v>5-Aug-1975</v>
      </c>
      <c r="F775" s="19">
        <v>45085</v>
      </c>
      <c r="G775">
        <v>47</v>
      </c>
      <c r="H775">
        <v>1</v>
      </c>
      <c r="I775" s="2">
        <v>6423.48</v>
      </c>
      <c r="J775" t="s">
        <v>6030</v>
      </c>
      <c r="K775" t="s">
        <v>6031</v>
      </c>
      <c r="L775" t="s">
        <v>3</v>
      </c>
    </row>
    <row r="776" spans="1:12" x14ac:dyDescent="0.25">
      <c r="A776" s="5" t="s">
        <v>5382</v>
      </c>
      <c r="B776">
        <v>1985</v>
      </c>
      <c r="C776" t="s">
        <v>2</v>
      </c>
      <c r="D776">
        <v>22</v>
      </c>
      <c r="E776" s="18" t="str">
        <f t="shared" si="12"/>
        <v>22-Jul-1985</v>
      </c>
      <c r="F776" s="19">
        <v>45085</v>
      </c>
      <c r="G776">
        <v>37</v>
      </c>
      <c r="H776">
        <v>3</v>
      </c>
      <c r="I776" s="2">
        <v>6435.62</v>
      </c>
      <c r="J776" t="s">
        <v>6031</v>
      </c>
      <c r="K776" t="s">
        <v>6030</v>
      </c>
      <c r="L776" t="s">
        <v>3</v>
      </c>
    </row>
    <row r="777" spans="1:12" x14ac:dyDescent="0.25">
      <c r="A777" s="5" t="s">
        <v>5383</v>
      </c>
      <c r="B777">
        <v>1984</v>
      </c>
      <c r="C777" t="s">
        <v>9</v>
      </c>
      <c r="D777">
        <v>26</v>
      </c>
      <c r="E777" s="18" t="str">
        <f t="shared" si="12"/>
        <v>26-Aug-1984</v>
      </c>
      <c r="F777" s="19">
        <v>45085</v>
      </c>
      <c r="G777">
        <v>38</v>
      </c>
      <c r="H777">
        <v>2</v>
      </c>
      <c r="I777" s="2">
        <v>6455.86</v>
      </c>
      <c r="J777" t="s">
        <v>6031</v>
      </c>
      <c r="K777" t="s">
        <v>6031</v>
      </c>
      <c r="L777" t="s">
        <v>7</v>
      </c>
    </row>
    <row r="778" spans="1:12" x14ac:dyDescent="0.25">
      <c r="A778" s="5" t="s">
        <v>5384</v>
      </c>
      <c r="B778">
        <v>1984</v>
      </c>
      <c r="C778" t="s">
        <v>4</v>
      </c>
      <c r="D778">
        <v>1</v>
      </c>
      <c r="E778" s="18" t="str">
        <f t="shared" si="12"/>
        <v>1-Nov-1984</v>
      </c>
      <c r="F778" s="19">
        <v>45085</v>
      </c>
      <c r="G778">
        <v>38</v>
      </c>
      <c r="H778">
        <v>2</v>
      </c>
      <c r="I778" s="2">
        <v>6457.84</v>
      </c>
      <c r="J778" t="s">
        <v>6030</v>
      </c>
      <c r="K778" t="s">
        <v>6031</v>
      </c>
      <c r="L778" t="s">
        <v>7</v>
      </c>
    </row>
    <row r="779" spans="1:12" x14ac:dyDescent="0.25">
      <c r="A779" s="5" t="s">
        <v>5385</v>
      </c>
      <c r="B779">
        <v>1981</v>
      </c>
      <c r="C779" t="s">
        <v>2</v>
      </c>
      <c r="D779">
        <v>27</v>
      </c>
      <c r="E779" s="18" t="str">
        <f t="shared" si="12"/>
        <v>27-Jul-1981</v>
      </c>
      <c r="F779" s="19">
        <v>45085</v>
      </c>
      <c r="G779">
        <v>41</v>
      </c>
      <c r="H779">
        <v>1</v>
      </c>
      <c r="I779" s="2">
        <v>6473.15</v>
      </c>
      <c r="J779" t="s">
        <v>6030</v>
      </c>
      <c r="K779" t="s">
        <v>6030</v>
      </c>
      <c r="L779" t="s">
        <v>3</v>
      </c>
    </row>
    <row r="780" spans="1:12" x14ac:dyDescent="0.25">
      <c r="A780" s="5" t="s">
        <v>3680</v>
      </c>
      <c r="B780">
        <v>1980</v>
      </c>
      <c r="C780" t="s">
        <v>5</v>
      </c>
      <c r="D780">
        <v>8</v>
      </c>
      <c r="E780" s="18" t="str">
        <f t="shared" si="12"/>
        <v>8-Jun-1980</v>
      </c>
      <c r="F780" s="19">
        <v>45085</v>
      </c>
      <c r="G780">
        <v>43</v>
      </c>
      <c r="H780">
        <v>0</v>
      </c>
      <c r="I780" s="2">
        <v>6474.01</v>
      </c>
      <c r="J780" t="s">
        <v>6030</v>
      </c>
      <c r="K780" t="s">
        <v>6031</v>
      </c>
      <c r="L780" t="s">
        <v>11</v>
      </c>
    </row>
    <row r="781" spans="1:12" x14ac:dyDescent="0.25">
      <c r="A781" s="5" t="s">
        <v>3835</v>
      </c>
      <c r="B781">
        <v>1970</v>
      </c>
      <c r="C781" t="s">
        <v>8</v>
      </c>
      <c r="D781">
        <v>1</v>
      </c>
      <c r="E781" s="18" t="str">
        <f t="shared" si="12"/>
        <v>1-Dec-1970</v>
      </c>
      <c r="F781" s="19">
        <v>45085</v>
      </c>
      <c r="G781">
        <v>52</v>
      </c>
      <c r="H781">
        <v>0</v>
      </c>
      <c r="I781" s="2">
        <v>6481.67</v>
      </c>
      <c r="J781" t="s">
        <v>6030</v>
      </c>
      <c r="K781" t="s">
        <v>6030</v>
      </c>
      <c r="L781" t="s">
        <v>3</v>
      </c>
    </row>
    <row r="782" spans="1:12" x14ac:dyDescent="0.25">
      <c r="A782" s="5" t="s">
        <v>5386</v>
      </c>
      <c r="B782">
        <v>1982</v>
      </c>
      <c r="C782" t="s">
        <v>10</v>
      </c>
      <c r="D782">
        <v>9</v>
      </c>
      <c r="E782" s="18" t="str">
        <f t="shared" si="12"/>
        <v>9-Oct-1982</v>
      </c>
      <c r="F782" s="19">
        <v>45085</v>
      </c>
      <c r="G782">
        <v>40</v>
      </c>
      <c r="H782">
        <v>1</v>
      </c>
      <c r="I782" s="2">
        <v>6496.89</v>
      </c>
      <c r="J782" t="s">
        <v>6030</v>
      </c>
      <c r="K782" t="s">
        <v>6031</v>
      </c>
      <c r="L782" t="s">
        <v>11</v>
      </c>
    </row>
    <row r="783" spans="1:12" x14ac:dyDescent="0.25">
      <c r="A783" s="5" t="s">
        <v>5387</v>
      </c>
      <c r="B783">
        <v>1982</v>
      </c>
      <c r="C783" t="s">
        <v>9</v>
      </c>
      <c r="D783">
        <v>28</v>
      </c>
      <c r="E783" s="18" t="str">
        <f t="shared" si="12"/>
        <v>28-Aug-1982</v>
      </c>
      <c r="F783" s="19">
        <v>45085</v>
      </c>
      <c r="G783">
        <v>40</v>
      </c>
      <c r="H783">
        <v>1</v>
      </c>
      <c r="I783" s="2">
        <v>6500.24</v>
      </c>
      <c r="J783" t="s">
        <v>6030</v>
      </c>
      <c r="K783" t="s">
        <v>6030</v>
      </c>
      <c r="L783" t="s">
        <v>3</v>
      </c>
    </row>
    <row r="784" spans="1:12" x14ac:dyDescent="0.25">
      <c r="A784" s="5" t="s">
        <v>5388</v>
      </c>
      <c r="B784">
        <v>1994</v>
      </c>
      <c r="C784" t="s">
        <v>2</v>
      </c>
      <c r="D784">
        <v>7</v>
      </c>
      <c r="E784" s="18" t="str">
        <f t="shared" si="12"/>
        <v>7-Jul-1994</v>
      </c>
      <c r="F784" s="19">
        <v>45085</v>
      </c>
      <c r="G784">
        <v>28</v>
      </c>
      <c r="H784">
        <v>0</v>
      </c>
      <c r="I784" s="2">
        <v>6512.24</v>
      </c>
      <c r="J784" t="s">
        <v>6030</v>
      </c>
      <c r="K784" t="s">
        <v>6032</v>
      </c>
      <c r="L784" t="s">
        <v>20</v>
      </c>
    </row>
    <row r="785" spans="1:12" x14ac:dyDescent="0.25">
      <c r="A785" s="5" t="s">
        <v>5389</v>
      </c>
      <c r="B785">
        <v>1976</v>
      </c>
      <c r="C785" t="s">
        <v>10</v>
      </c>
      <c r="D785">
        <v>23</v>
      </c>
      <c r="E785" s="18" t="str">
        <f t="shared" si="12"/>
        <v>23-Oct-1976</v>
      </c>
      <c r="F785" s="19">
        <v>45085</v>
      </c>
      <c r="G785">
        <v>46</v>
      </c>
      <c r="H785">
        <v>2</v>
      </c>
      <c r="I785" s="2">
        <v>6529.21</v>
      </c>
      <c r="J785" t="s">
        <v>6030</v>
      </c>
      <c r="K785" t="s">
        <v>6032</v>
      </c>
      <c r="L785" t="s">
        <v>3</v>
      </c>
    </row>
    <row r="786" spans="1:12" x14ac:dyDescent="0.25">
      <c r="A786" s="5" t="s">
        <v>5390</v>
      </c>
      <c r="B786">
        <v>1982</v>
      </c>
      <c r="C786" t="s">
        <v>9</v>
      </c>
      <c r="D786">
        <v>12</v>
      </c>
      <c r="E786" s="18" t="str">
        <f t="shared" si="12"/>
        <v>12-Aug-1982</v>
      </c>
      <c r="F786" s="19">
        <v>45085</v>
      </c>
      <c r="G786">
        <v>40</v>
      </c>
      <c r="H786">
        <v>3</v>
      </c>
      <c r="I786" s="2">
        <v>6532.04</v>
      </c>
      <c r="J786" t="s">
        <v>6030</v>
      </c>
      <c r="K786" t="s">
        <v>6032</v>
      </c>
      <c r="L786" t="s">
        <v>3</v>
      </c>
    </row>
    <row r="787" spans="1:12" x14ac:dyDescent="0.25">
      <c r="A787" s="5" t="s">
        <v>5391</v>
      </c>
      <c r="B787">
        <v>1982</v>
      </c>
      <c r="C787" t="s">
        <v>10</v>
      </c>
      <c r="D787">
        <v>2</v>
      </c>
      <c r="E787" s="18" t="str">
        <f t="shared" si="12"/>
        <v>2-Oct-1982</v>
      </c>
      <c r="F787" s="19">
        <v>45085</v>
      </c>
      <c r="G787">
        <v>40</v>
      </c>
      <c r="H787">
        <v>3</v>
      </c>
      <c r="I787" s="2">
        <v>6536.68</v>
      </c>
      <c r="J787" t="s">
        <v>6030</v>
      </c>
      <c r="K787" t="s">
        <v>6030</v>
      </c>
      <c r="L787" t="s">
        <v>7</v>
      </c>
    </row>
    <row r="788" spans="1:12" x14ac:dyDescent="0.25">
      <c r="A788" s="5" t="s">
        <v>5392</v>
      </c>
      <c r="B788">
        <v>1969</v>
      </c>
      <c r="C788" t="s">
        <v>8</v>
      </c>
      <c r="D788">
        <v>3</v>
      </c>
      <c r="E788" s="18" t="str">
        <f t="shared" si="12"/>
        <v>3-Dec-1969</v>
      </c>
      <c r="F788" s="19">
        <v>45085</v>
      </c>
      <c r="G788">
        <v>53</v>
      </c>
      <c r="H788">
        <v>0</v>
      </c>
      <c r="I788" s="2">
        <v>6546.16</v>
      </c>
      <c r="J788" t="s">
        <v>6030</v>
      </c>
      <c r="K788" t="s">
        <v>6031</v>
      </c>
      <c r="L788" t="s">
        <v>3</v>
      </c>
    </row>
    <row r="789" spans="1:12" x14ac:dyDescent="0.25">
      <c r="A789" s="5" t="s">
        <v>5393</v>
      </c>
      <c r="B789">
        <v>1986</v>
      </c>
      <c r="C789" t="s">
        <v>8</v>
      </c>
      <c r="D789">
        <v>18</v>
      </c>
      <c r="E789" s="18" t="str">
        <f t="shared" si="12"/>
        <v>18-Dec-1986</v>
      </c>
      <c r="F789" s="19">
        <v>45085</v>
      </c>
      <c r="G789">
        <v>36</v>
      </c>
      <c r="H789">
        <v>3</v>
      </c>
      <c r="I789" s="2">
        <v>6548.2</v>
      </c>
      <c r="J789" t="s">
        <v>6030</v>
      </c>
      <c r="K789" t="s">
        <v>6031</v>
      </c>
      <c r="L789" t="s">
        <v>7</v>
      </c>
    </row>
    <row r="790" spans="1:12" x14ac:dyDescent="0.25">
      <c r="A790" s="5" t="s">
        <v>5394</v>
      </c>
      <c r="B790">
        <v>1989</v>
      </c>
      <c r="C790" t="s">
        <v>9</v>
      </c>
      <c r="D790">
        <v>6</v>
      </c>
      <c r="E790" s="18" t="str">
        <f t="shared" si="12"/>
        <v>6-Aug-1989</v>
      </c>
      <c r="F790" s="19">
        <v>45085</v>
      </c>
      <c r="G790">
        <v>33</v>
      </c>
      <c r="H790">
        <v>3</v>
      </c>
      <c r="I790" s="2">
        <v>6551.75</v>
      </c>
      <c r="J790" t="s">
        <v>6030</v>
      </c>
      <c r="K790" t="s">
        <v>6030</v>
      </c>
      <c r="L790" t="s">
        <v>17</v>
      </c>
    </row>
    <row r="791" spans="1:12" x14ac:dyDescent="0.25">
      <c r="A791" s="5" t="s">
        <v>5395</v>
      </c>
      <c r="B791">
        <v>1968</v>
      </c>
      <c r="C791" t="s">
        <v>8</v>
      </c>
      <c r="D791">
        <v>11</v>
      </c>
      <c r="E791" s="18" t="str">
        <f t="shared" si="12"/>
        <v>11-Dec-1968</v>
      </c>
      <c r="F791" s="19">
        <v>45085</v>
      </c>
      <c r="G791">
        <v>54</v>
      </c>
      <c r="H791">
        <v>0</v>
      </c>
      <c r="I791" s="2">
        <v>6552.01</v>
      </c>
      <c r="J791" t="s">
        <v>6031</v>
      </c>
      <c r="K791" t="s">
        <v>6030</v>
      </c>
      <c r="L791" t="s">
        <v>3</v>
      </c>
    </row>
    <row r="792" spans="1:12" x14ac:dyDescent="0.25">
      <c r="A792" s="5" t="s">
        <v>3836</v>
      </c>
      <c r="B792">
        <v>1984</v>
      </c>
      <c r="C792" t="s">
        <v>6</v>
      </c>
      <c r="D792">
        <v>20</v>
      </c>
      <c r="E792" s="18" t="str">
        <f t="shared" si="12"/>
        <v>20-Sep-1984</v>
      </c>
      <c r="F792" s="19">
        <v>45085</v>
      </c>
      <c r="G792">
        <v>38</v>
      </c>
      <c r="H792">
        <v>1</v>
      </c>
      <c r="I792" s="2">
        <v>6555.07</v>
      </c>
      <c r="J792" t="s">
        <v>6030</v>
      </c>
      <c r="K792" t="s">
        <v>6030</v>
      </c>
      <c r="L792" t="s">
        <v>17</v>
      </c>
    </row>
    <row r="793" spans="1:12" x14ac:dyDescent="0.25">
      <c r="A793" s="5" t="s">
        <v>5396</v>
      </c>
      <c r="B793">
        <v>1981</v>
      </c>
      <c r="C793" t="s">
        <v>2</v>
      </c>
      <c r="D793">
        <v>20</v>
      </c>
      <c r="E793" s="18" t="str">
        <f t="shared" si="12"/>
        <v>20-Jul-1981</v>
      </c>
      <c r="F793" s="19">
        <v>45085</v>
      </c>
      <c r="G793">
        <v>41</v>
      </c>
      <c r="H793">
        <v>0</v>
      </c>
      <c r="I793" s="2">
        <v>6571.02</v>
      </c>
      <c r="J793" t="s">
        <v>6030</v>
      </c>
      <c r="K793" t="s">
        <v>6032</v>
      </c>
      <c r="L793" t="s">
        <v>7</v>
      </c>
    </row>
    <row r="794" spans="1:12" x14ac:dyDescent="0.25">
      <c r="A794" s="5" t="s">
        <v>5397</v>
      </c>
      <c r="B794">
        <v>1984</v>
      </c>
      <c r="C794" t="s">
        <v>10</v>
      </c>
      <c r="D794">
        <v>5</v>
      </c>
      <c r="E794" s="18" t="str">
        <f t="shared" si="12"/>
        <v>5-Oct-1984</v>
      </c>
      <c r="F794" s="19">
        <v>45085</v>
      </c>
      <c r="G794">
        <v>38</v>
      </c>
      <c r="H794">
        <v>2</v>
      </c>
      <c r="I794" s="2">
        <v>6571.54</v>
      </c>
      <c r="J794" t="s">
        <v>6030</v>
      </c>
      <c r="K794" t="s">
        <v>6031</v>
      </c>
      <c r="L794" t="s">
        <v>11</v>
      </c>
    </row>
    <row r="795" spans="1:12" x14ac:dyDescent="0.25">
      <c r="A795" s="5" t="s">
        <v>5398</v>
      </c>
      <c r="B795">
        <v>1982</v>
      </c>
      <c r="C795" t="s">
        <v>4</v>
      </c>
      <c r="D795">
        <v>22</v>
      </c>
      <c r="E795" s="18" t="str">
        <f t="shared" si="12"/>
        <v>22-Nov-1982</v>
      </c>
      <c r="F795" s="19">
        <v>45085</v>
      </c>
      <c r="G795">
        <v>40</v>
      </c>
      <c r="H795">
        <v>2</v>
      </c>
      <c r="I795" s="2">
        <v>6593.51</v>
      </c>
      <c r="J795" t="s">
        <v>6030</v>
      </c>
      <c r="K795" t="s">
        <v>6032</v>
      </c>
      <c r="L795" t="s">
        <v>3</v>
      </c>
    </row>
    <row r="796" spans="1:12" x14ac:dyDescent="0.25">
      <c r="A796" s="5" t="s">
        <v>5399</v>
      </c>
      <c r="B796">
        <v>1982</v>
      </c>
      <c r="C796" t="s">
        <v>8</v>
      </c>
      <c r="D796">
        <v>29</v>
      </c>
      <c r="E796" s="18" t="str">
        <f t="shared" si="12"/>
        <v>29-Dec-1982</v>
      </c>
      <c r="F796" s="19">
        <v>45085</v>
      </c>
      <c r="G796">
        <v>40</v>
      </c>
      <c r="H796">
        <v>1</v>
      </c>
      <c r="I796" s="2">
        <v>6600.21</v>
      </c>
      <c r="J796" t="s">
        <v>6031</v>
      </c>
      <c r="K796" t="s">
        <v>6030</v>
      </c>
      <c r="L796" t="s">
        <v>14</v>
      </c>
    </row>
    <row r="797" spans="1:12" x14ac:dyDescent="0.25">
      <c r="A797" s="5" t="s">
        <v>5400</v>
      </c>
      <c r="B797">
        <v>1982</v>
      </c>
      <c r="C797" t="s">
        <v>4</v>
      </c>
      <c r="D797">
        <v>7</v>
      </c>
      <c r="E797" s="18" t="str">
        <f t="shared" si="12"/>
        <v>7-Nov-1982</v>
      </c>
      <c r="F797" s="19">
        <v>45085</v>
      </c>
      <c r="G797">
        <v>40</v>
      </c>
      <c r="H797">
        <v>2</v>
      </c>
      <c r="I797" s="2">
        <v>6600.36</v>
      </c>
      <c r="J797" t="s">
        <v>6030</v>
      </c>
      <c r="K797" t="s">
        <v>6031</v>
      </c>
      <c r="L797" t="s">
        <v>11</v>
      </c>
    </row>
    <row r="798" spans="1:12" x14ac:dyDescent="0.25">
      <c r="A798" s="5" t="s">
        <v>5401</v>
      </c>
      <c r="B798">
        <v>1982</v>
      </c>
      <c r="C798" t="s">
        <v>9</v>
      </c>
      <c r="D798">
        <v>28</v>
      </c>
      <c r="E798" s="18" t="str">
        <f t="shared" si="12"/>
        <v>28-Aug-1982</v>
      </c>
      <c r="F798" s="19">
        <v>45085</v>
      </c>
      <c r="G798">
        <v>40</v>
      </c>
      <c r="H798">
        <v>1</v>
      </c>
      <c r="I798" s="2">
        <v>6610.11</v>
      </c>
      <c r="J798" t="s">
        <v>6031</v>
      </c>
      <c r="K798" t="s">
        <v>6030</v>
      </c>
      <c r="L798" t="s">
        <v>12</v>
      </c>
    </row>
    <row r="799" spans="1:12" x14ac:dyDescent="0.25">
      <c r="A799" s="5" t="s">
        <v>5402</v>
      </c>
      <c r="B799">
        <v>1973</v>
      </c>
      <c r="C799" t="s">
        <v>9</v>
      </c>
      <c r="D799">
        <v>29</v>
      </c>
      <c r="E799" s="18" t="str">
        <f t="shared" si="12"/>
        <v>29-Aug-1973</v>
      </c>
      <c r="F799" s="19">
        <v>45085</v>
      </c>
      <c r="G799">
        <v>49</v>
      </c>
      <c r="H799">
        <v>0</v>
      </c>
      <c r="I799" s="2">
        <v>6630.31</v>
      </c>
      <c r="J799" t="s">
        <v>6030</v>
      </c>
      <c r="K799" t="s">
        <v>6032</v>
      </c>
      <c r="L799" t="s">
        <v>3</v>
      </c>
    </row>
    <row r="800" spans="1:12" x14ac:dyDescent="0.25">
      <c r="A800" s="5" t="s">
        <v>5403</v>
      </c>
      <c r="B800">
        <v>2003</v>
      </c>
      <c r="C800" t="s">
        <v>6</v>
      </c>
      <c r="D800">
        <v>4</v>
      </c>
      <c r="E800" s="18" t="str">
        <f t="shared" si="12"/>
        <v>4-Sep-2003</v>
      </c>
      <c r="F800" s="19">
        <v>45085</v>
      </c>
      <c r="G800">
        <v>19</v>
      </c>
      <c r="H800">
        <v>0</v>
      </c>
      <c r="I800" s="2">
        <v>6638.16</v>
      </c>
      <c r="J800" t="s">
        <v>6030</v>
      </c>
      <c r="K800" t="s">
        <v>6032</v>
      </c>
      <c r="L800" t="s">
        <v>7</v>
      </c>
    </row>
    <row r="801" spans="1:12" x14ac:dyDescent="0.25">
      <c r="A801" s="5" t="s">
        <v>5404</v>
      </c>
      <c r="B801">
        <v>1990</v>
      </c>
      <c r="C801" t="s">
        <v>5</v>
      </c>
      <c r="D801">
        <v>6</v>
      </c>
      <c r="E801" s="18" t="str">
        <f t="shared" si="12"/>
        <v>6-Jun-1990</v>
      </c>
      <c r="F801" s="19">
        <v>45085</v>
      </c>
      <c r="G801">
        <v>33</v>
      </c>
      <c r="H801">
        <v>3</v>
      </c>
      <c r="I801" s="2">
        <v>6639.3</v>
      </c>
      <c r="J801" t="s">
        <v>6030</v>
      </c>
      <c r="K801" t="s">
        <v>6030</v>
      </c>
      <c r="L801" t="s">
        <v>20</v>
      </c>
    </row>
    <row r="802" spans="1:12" x14ac:dyDescent="0.25">
      <c r="A802" s="5" t="s">
        <v>5405</v>
      </c>
      <c r="B802">
        <v>1984</v>
      </c>
      <c r="C802" t="s">
        <v>8</v>
      </c>
      <c r="D802">
        <v>8</v>
      </c>
      <c r="E802" s="18" t="str">
        <f t="shared" si="12"/>
        <v>8-Dec-1984</v>
      </c>
      <c r="F802" s="19">
        <v>45085</v>
      </c>
      <c r="G802">
        <v>38</v>
      </c>
      <c r="H802">
        <v>2</v>
      </c>
      <c r="I802" s="2">
        <v>6640.54</v>
      </c>
      <c r="J802" t="s">
        <v>6030</v>
      </c>
      <c r="K802" t="s">
        <v>6031</v>
      </c>
      <c r="L802" t="s">
        <v>13</v>
      </c>
    </row>
    <row r="803" spans="1:12" x14ac:dyDescent="0.25">
      <c r="A803" s="5" t="s">
        <v>3837</v>
      </c>
      <c r="B803">
        <v>1970</v>
      </c>
      <c r="C803" t="s">
        <v>4</v>
      </c>
      <c r="D803">
        <v>8</v>
      </c>
      <c r="E803" s="18" t="str">
        <f t="shared" si="12"/>
        <v>8-Nov-1970</v>
      </c>
      <c r="F803" s="19">
        <v>45085</v>
      </c>
      <c r="G803">
        <v>52</v>
      </c>
      <c r="H803">
        <v>0</v>
      </c>
      <c r="I803" s="2">
        <v>6651.26</v>
      </c>
      <c r="J803" t="s">
        <v>6030</v>
      </c>
      <c r="K803" t="s">
        <v>6031</v>
      </c>
      <c r="L803" t="s">
        <v>3</v>
      </c>
    </row>
    <row r="804" spans="1:12" x14ac:dyDescent="0.25">
      <c r="A804" s="5" t="s">
        <v>5406</v>
      </c>
      <c r="B804">
        <v>1984</v>
      </c>
      <c r="C804" t="s">
        <v>2</v>
      </c>
      <c r="D804">
        <v>1</v>
      </c>
      <c r="E804" s="18" t="str">
        <f t="shared" si="12"/>
        <v>1-Jul-1984</v>
      </c>
      <c r="F804" s="19">
        <v>45085</v>
      </c>
      <c r="G804">
        <v>38</v>
      </c>
      <c r="H804">
        <v>3</v>
      </c>
      <c r="I804" s="2">
        <v>6652.53</v>
      </c>
      <c r="J804" t="s">
        <v>6031</v>
      </c>
      <c r="K804" t="s">
        <v>6030</v>
      </c>
      <c r="L804" t="s">
        <v>3</v>
      </c>
    </row>
    <row r="805" spans="1:12" x14ac:dyDescent="0.25">
      <c r="A805" s="5" t="s">
        <v>5407</v>
      </c>
      <c r="B805">
        <v>1989</v>
      </c>
      <c r="C805" t="s">
        <v>4</v>
      </c>
      <c r="D805">
        <v>19</v>
      </c>
      <c r="E805" s="18" t="str">
        <f t="shared" si="12"/>
        <v>19-Nov-1989</v>
      </c>
      <c r="F805" s="19">
        <v>45085</v>
      </c>
      <c r="G805">
        <v>33</v>
      </c>
      <c r="H805">
        <v>5</v>
      </c>
      <c r="I805" s="2">
        <v>6653.79</v>
      </c>
      <c r="J805" t="s">
        <v>6030</v>
      </c>
      <c r="K805" t="s">
        <v>6032</v>
      </c>
      <c r="L805" t="s">
        <v>3</v>
      </c>
    </row>
    <row r="806" spans="1:12" x14ac:dyDescent="0.25">
      <c r="A806" s="5" t="s">
        <v>5408</v>
      </c>
      <c r="B806">
        <v>1982</v>
      </c>
      <c r="C806" t="s">
        <v>6</v>
      </c>
      <c r="D806">
        <v>27</v>
      </c>
      <c r="E806" s="18" t="str">
        <f t="shared" si="12"/>
        <v>27-Sep-1982</v>
      </c>
      <c r="F806" s="19">
        <v>45085</v>
      </c>
      <c r="G806">
        <v>40</v>
      </c>
      <c r="H806">
        <v>3</v>
      </c>
      <c r="I806" s="2">
        <v>6664.32</v>
      </c>
      <c r="J806" t="s">
        <v>6030</v>
      </c>
      <c r="K806" t="s">
        <v>6030</v>
      </c>
      <c r="L806" t="s">
        <v>3</v>
      </c>
    </row>
    <row r="807" spans="1:12" x14ac:dyDescent="0.25">
      <c r="A807" s="5" t="s">
        <v>5409</v>
      </c>
      <c r="B807">
        <v>1981</v>
      </c>
      <c r="C807" t="s">
        <v>6</v>
      </c>
      <c r="D807">
        <v>17</v>
      </c>
      <c r="E807" s="18" t="str">
        <f t="shared" si="12"/>
        <v>17-Sep-1981</v>
      </c>
      <c r="F807" s="19">
        <v>45085</v>
      </c>
      <c r="G807">
        <v>41</v>
      </c>
      <c r="H807">
        <v>1</v>
      </c>
      <c r="I807" s="2">
        <v>6664.69</v>
      </c>
      <c r="J807" t="s">
        <v>6031</v>
      </c>
      <c r="K807" t="s">
        <v>6032</v>
      </c>
      <c r="L807" t="s">
        <v>7</v>
      </c>
    </row>
    <row r="808" spans="1:12" x14ac:dyDescent="0.25">
      <c r="A808" s="5" t="s">
        <v>5410</v>
      </c>
      <c r="B808">
        <v>1989</v>
      </c>
      <c r="C808" t="s">
        <v>10</v>
      </c>
      <c r="D808">
        <v>20</v>
      </c>
      <c r="E808" s="18" t="str">
        <f t="shared" si="12"/>
        <v>20-Oct-1989</v>
      </c>
      <c r="F808" s="19">
        <v>45085</v>
      </c>
      <c r="G808">
        <v>33</v>
      </c>
      <c r="H808">
        <v>5</v>
      </c>
      <c r="I808" s="2">
        <v>6666.24</v>
      </c>
      <c r="J808" t="s">
        <v>6031</v>
      </c>
      <c r="K808" t="s">
        <v>6032</v>
      </c>
      <c r="L808" t="s">
        <v>11</v>
      </c>
    </row>
    <row r="809" spans="1:12" x14ac:dyDescent="0.25">
      <c r="A809" s="5" t="s">
        <v>5411</v>
      </c>
      <c r="B809">
        <v>1985</v>
      </c>
      <c r="C809" t="s">
        <v>2</v>
      </c>
      <c r="D809">
        <v>9</v>
      </c>
      <c r="E809" s="18" t="str">
        <f t="shared" si="12"/>
        <v>9-Jul-1985</v>
      </c>
      <c r="F809" s="19">
        <v>45085</v>
      </c>
      <c r="G809">
        <v>37</v>
      </c>
      <c r="H809">
        <v>2</v>
      </c>
      <c r="I809" s="2">
        <v>6686.43</v>
      </c>
      <c r="J809" t="s">
        <v>6030</v>
      </c>
      <c r="K809" t="s">
        <v>6031</v>
      </c>
      <c r="L809" t="s">
        <v>7</v>
      </c>
    </row>
    <row r="810" spans="1:12" x14ac:dyDescent="0.25">
      <c r="A810" s="5" t="s">
        <v>5412</v>
      </c>
      <c r="B810">
        <v>1968</v>
      </c>
      <c r="C810" t="s">
        <v>2</v>
      </c>
      <c r="D810">
        <v>13</v>
      </c>
      <c r="E810" s="18" t="str">
        <f t="shared" si="12"/>
        <v>13-Jul-1968</v>
      </c>
      <c r="F810" s="19">
        <v>45085</v>
      </c>
      <c r="G810">
        <v>54</v>
      </c>
      <c r="H810">
        <v>0</v>
      </c>
      <c r="I810" s="2">
        <v>6700.56</v>
      </c>
      <c r="J810" t="s">
        <v>6031</v>
      </c>
      <c r="K810" t="s">
        <v>6032</v>
      </c>
      <c r="L810" t="s">
        <v>7</v>
      </c>
    </row>
    <row r="811" spans="1:12" x14ac:dyDescent="0.25">
      <c r="A811" s="5" t="s">
        <v>5413</v>
      </c>
      <c r="B811">
        <v>1971</v>
      </c>
      <c r="C811" t="s">
        <v>8</v>
      </c>
      <c r="D811">
        <v>12</v>
      </c>
      <c r="E811" s="18" t="str">
        <f t="shared" si="12"/>
        <v>12-Dec-1971</v>
      </c>
      <c r="F811" s="19">
        <v>45085</v>
      </c>
      <c r="G811">
        <v>51</v>
      </c>
      <c r="H811">
        <v>0</v>
      </c>
      <c r="I811" s="2">
        <v>6706.47</v>
      </c>
      <c r="J811" t="s">
        <v>6030</v>
      </c>
      <c r="K811" t="s">
        <v>6032</v>
      </c>
      <c r="L811" t="s">
        <v>3</v>
      </c>
    </row>
    <row r="812" spans="1:12" x14ac:dyDescent="0.25">
      <c r="A812" s="5" t="s">
        <v>5414</v>
      </c>
      <c r="B812">
        <v>1983</v>
      </c>
      <c r="C812" t="s">
        <v>5</v>
      </c>
      <c r="D812">
        <v>12</v>
      </c>
      <c r="E812" s="18" t="str">
        <f t="shared" si="12"/>
        <v>12-Jun-1983</v>
      </c>
      <c r="F812" s="19">
        <v>45085</v>
      </c>
      <c r="G812">
        <v>39</v>
      </c>
      <c r="H812">
        <v>2</v>
      </c>
      <c r="I812" s="2">
        <v>6710.19</v>
      </c>
      <c r="J812" t="s">
        <v>6031</v>
      </c>
      <c r="K812" t="s">
        <v>6031</v>
      </c>
      <c r="L812" t="s">
        <v>7</v>
      </c>
    </row>
    <row r="813" spans="1:12" x14ac:dyDescent="0.25">
      <c r="A813" s="5" t="s">
        <v>5415</v>
      </c>
      <c r="B813">
        <v>1994</v>
      </c>
      <c r="C813" t="s">
        <v>5</v>
      </c>
      <c r="D813">
        <v>13</v>
      </c>
      <c r="E813" s="18" t="str">
        <f t="shared" si="12"/>
        <v>13-Jun-1994</v>
      </c>
      <c r="F813" s="19">
        <v>45085</v>
      </c>
      <c r="G813">
        <v>28</v>
      </c>
      <c r="H813">
        <v>0</v>
      </c>
      <c r="I813" s="2">
        <v>6721.37</v>
      </c>
      <c r="J813" t="s">
        <v>6030</v>
      </c>
      <c r="K813" t="s">
        <v>6032</v>
      </c>
      <c r="L813" t="s">
        <v>7</v>
      </c>
    </row>
    <row r="814" spans="1:12" x14ac:dyDescent="0.25">
      <c r="A814" s="5" t="s">
        <v>3838</v>
      </c>
      <c r="B814">
        <v>1978</v>
      </c>
      <c r="C814" t="s">
        <v>10</v>
      </c>
      <c r="D814">
        <v>21</v>
      </c>
      <c r="E814" s="18" t="str">
        <f t="shared" si="12"/>
        <v>21-Oct-1978</v>
      </c>
      <c r="F814" s="19">
        <v>45085</v>
      </c>
      <c r="G814">
        <v>44</v>
      </c>
      <c r="H814">
        <v>2</v>
      </c>
      <c r="I814" s="2">
        <v>6737.98</v>
      </c>
      <c r="J814" t="s">
        <v>6030</v>
      </c>
      <c r="K814" t="s">
        <v>6031</v>
      </c>
      <c r="L814" t="s">
        <v>3</v>
      </c>
    </row>
    <row r="815" spans="1:12" x14ac:dyDescent="0.25">
      <c r="A815" s="5" t="s">
        <v>5416</v>
      </c>
      <c r="B815">
        <v>1968</v>
      </c>
      <c r="C815" t="s">
        <v>2</v>
      </c>
      <c r="D815">
        <v>18</v>
      </c>
      <c r="E815" s="18" t="str">
        <f t="shared" si="12"/>
        <v>18-Jul-1968</v>
      </c>
      <c r="F815" s="19">
        <v>45085</v>
      </c>
      <c r="G815">
        <v>54</v>
      </c>
      <c r="H815">
        <v>0</v>
      </c>
      <c r="I815" s="2">
        <v>6738.84</v>
      </c>
      <c r="J815" t="s">
        <v>6031</v>
      </c>
      <c r="K815" t="s">
        <v>6032</v>
      </c>
      <c r="L815" t="s">
        <v>7</v>
      </c>
    </row>
    <row r="816" spans="1:12" x14ac:dyDescent="0.25">
      <c r="A816" s="5" t="s">
        <v>5417</v>
      </c>
      <c r="B816">
        <v>1986</v>
      </c>
      <c r="C816" t="s">
        <v>9</v>
      </c>
      <c r="D816">
        <v>7</v>
      </c>
      <c r="E816" s="18" t="str">
        <f t="shared" si="12"/>
        <v>7-Aug-1986</v>
      </c>
      <c r="F816" s="19">
        <v>45085</v>
      </c>
      <c r="G816">
        <v>36</v>
      </c>
      <c r="H816">
        <v>3</v>
      </c>
      <c r="I816" s="2">
        <v>6746.74</v>
      </c>
      <c r="J816" t="s">
        <v>6031</v>
      </c>
      <c r="K816" t="s">
        <v>6030</v>
      </c>
      <c r="L816" t="s">
        <v>14</v>
      </c>
    </row>
    <row r="817" spans="1:12" x14ac:dyDescent="0.25">
      <c r="A817" s="5" t="s">
        <v>5418</v>
      </c>
      <c r="B817">
        <v>1986</v>
      </c>
      <c r="C817" t="s">
        <v>5</v>
      </c>
      <c r="D817">
        <v>5</v>
      </c>
      <c r="E817" s="18" t="str">
        <f t="shared" si="12"/>
        <v>5-Jun-1986</v>
      </c>
      <c r="F817" s="19">
        <v>45085</v>
      </c>
      <c r="G817">
        <v>37</v>
      </c>
      <c r="H817">
        <v>3</v>
      </c>
      <c r="I817" s="2">
        <v>6748.59</v>
      </c>
      <c r="J817" t="s">
        <v>6031</v>
      </c>
      <c r="K817" t="s">
        <v>6032</v>
      </c>
      <c r="L817" t="s">
        <v>14</v>
      </c>
    </row>
    <row r="818" spans="1:12" x14ac:dyDescent="0.25">
      <c r="A818" s="5" t="s">
        <v>5419</v>
      </c>
      <c r="B818">
        <v>1970</v>
      </c>
      <c r="C818" t="s">
        <v>5</v>
      </c>
      <c r="D818">
        <v>17</v>
      </c>
      <c r="E818" s="18" t="str">
        <f t="shared" si="12"/>
        <v>17-Jun-1970</v>
      </c>
      <c r="F818" s="19">
        <v>45085</v>
      </c>
      <c r="G818">
        <v>52</v>
      </c>
      <c r="H818">
        <v>0</v>
      </c>
      <c r="I818" s="2">
        <v>6749.63</v>
      </c>
      <c r="J818" t="s">
        <v>6030</v>
      </c>
      <c r="K818" t="s">
        <v>6032</v>
      </c>
      <c r="L818" t="s">
        <v>3</v>
      </c>
    </row>
    <row r="819" spans="1:12" x14ac:dyDescent="0.25">
      <c r="A819" s="5" t="s">
        <v>5420</v>
      </c>
      <c r="B819">
        <v>1966</v>
      </c>
      <c r="C819" t="s">
        <v>8</v>
      </c>
      <c r="D819">
        <v>9</v>
      </c>
      <c r="E819" s="18" t="str">
        <f t="shared" si="12"/>
        <v>9-Dec-1966</v>
      </c>
      <c r="F819" s="19">
        <v>45085</v>
      </c>
      <c r="G819">
        <v>56</v>
      </c>
      <c r="H819">
        <v>0</v>
      </c>
      <c r="I819" s="2">
        <v>6750.27</v>
      </c>
      <c r="J819" t="s">
        <v>6031</v>
      </c>
      <c r="K819" t="s">
        <v>6030</v>
      </c>
      <c r="L819" t="s">
        <v>3</v>
      </c>
    </row>
    <row r="820" spans="1:12" x14ac:dyDescent="0.25">
      <c r="A820" s="5" t="s">
        <v>5421</v>
      </c>
      <c r="B820">
        <v>1988</v>
      </c>
      <c r="C820" t="s">
        <v>10</v>
      </c>
      <c r="D820">
        <v>10</v>
      </c>
      <c r="E820" s="18" t="str">
        <f t="shared" si="12"/>
        <v>10-Oct-1988</v>
      </c>
      <c r="F820" s="19">
        <v>45085</v>
      </c>
      <c r="G820">
        <v>34</v>
      </c>
      <c r="H820">
        <v>3</v>
      </c>
      <c r="I820" s="2">
        <v>6753.04</v>
      </c>
      <c r="J820" t="s">
        <v>6030</v>
      </c>
      <c r="K820" t="s">
        <v>6030</v>
      </c>
      <c r="L820" t="s">
        <v>17</v>
      </c>
    </row>
    <row r="821" spans="1:12" x14ac:dyDescent="0.25">
      <c r="A821" s="5" t="s">
        <v>5422</v>
      </c>
      <c r="B821">
        <v>1981</v>
      </c>
      <c r="C821" t="s">
        <v>6</v>
      </c>
      <c r="D821">
        <v>21</v>
      </c>
      <c r="E821" s="18" t="str">
        <f t="shared" si="12"/>
        <v>21-Sep-1981</v>
      </c>
      <c r="F821" s="19">
        <v>45085</v>
      </c>
      <c r="G821">
        <v>41</v>
      </c>
      <c r="H821">
        <v>1</v>
      </c>
      <c r="I821" s="2">
        <v>6770.19</v>
      </c>
      <c r="J821" t="s">
        <v>6030</v>
      </c>
      <c r="K821" t="s">
        <v>6031</v>
      </c>
      <c r="L821" t="s">
        <v>3</v>
      </c>
    </row>
    <row r="822" spans="1:12" x14ac:dyDescent="0.25">
      <c r="A822" s="5" t="s">
        <v>5423</v>
      </c>
      <c r="B822">
        <v>1981</v>
      </c>
      <c r="C822" t="s">
        <v>6</v>
      </c>
      <c r="D822">
        <v>3</v>
      </c>
      <c r="E822" s="18" t="str">
        <f t="shared" si="12"/>
        <v>3-Sep-1981</v>
      </c>
      <c r="F822" s="19">
        <v>45085</v>
      </c>
      <c r="G822">
        <v>41</v>
      </c>
      <c r="H822">
        <v>1</v>
      </c>
      <c r="I822" s="2">
        <v>6775.96</v>
      </c>
      <c r="J822" t="s">
        <v>6030</v>
      </c>
      <c r="K822" t="s">
        <v>6031</v>
      </c>
      <c r="L822" t="s">
        <v>11</v>
      </c>
    </row>
    <row r="823" spans="1:12" x14ac:dyDescent="0.25">
      <c r="A823" s="5" t="s">
        <v>5424</v>
      </c>
      <c r="B823">
        <v>1981</v>
      </c>
      <c r="C823" t="s">
        <v>10</v>
      </c>
      <c r="D823">
        <v>8</v>
      </c>
      <c r="E823" s="18" t="str">
        <f t="shared" si="12"/>
        <v>8-Oct-1981</v>
      </c>
      <c r="F823" s="19">
        <v>45085</v>
      </c>
      <c r="G823">
        <v>41</v>
      </c>
      <c r="H823">
        <v>1</v>
      </c>
      <c r="I823" s="2">
        <v>6781.35</v>
      </c>
      <c r="J823" t="s">
        <v>6030</v>
      </c>
      <c r="K823" t="s">
        <v>6032</v>
      </c>
      <c r="L823" t="s">
        <v>3</v>
      </c>
    </row>
    <row r="824" spans="1:12" x14ac:dyDescent="0.25">
      <c r="A824" s="5" t="s">
        <v>5425</v>
      </c>
      <c r="B824">
        <v>1980</v>
      </c>
      <c r="C824" t="s">
        <v>4</v>
      </c>
      <c r="D824">
        <v>23</v>
      </c>
      <c r="E824" s="18" t="str">
        <f t="shared" si="12"/>
        <v>23-Nov-1980</v>
      </c>
      <c r="F824" s="19">
        <v>45085</v>
      </c>
      <c r="G824">
        <v>42</v>
      </c>
      <c r="H824">
        <v>2</v>
      </c>
      <c r="I824" s="2">
        <v>6781.52</v>
      </c>
      <c r="J824" t="s">
        <v>6030</v>
      </c>
      <c r="K824" t="s">
        <v>6030</v>
      </c>
      <c r="L824" t="s">
        <v>3</v>
      </c>
    </row>
    <row r="825" spans="1:12" x14ac:dyDescent="0.25">
      <c r="A825" s="5" t="s">
        <v>3839</v>
      </c>
      <c r="B825">
        <v>1985</v>
      </c>
      <c r="C825" t="s">
        <v>8</v>
      </c>
      <c r="D825">
        <v>24</v>
      </c>
      <c r="E825" s="18" t="str">
        <f t="shared" si="12"/>
        <v>24-Dec-1985</v>
      </c>
      <c r="F825" s="19">
        <v>45085</v>
      </c>
      <c r="G825">
        <v>37</v>
      </c>
      <c r="H825">
        <v>3</v>
      </c>
      <c r="I825" s="2">
        <v>6796.86</v>
      </c>
      <c r="J825" t="s">
        <v>6031</v>
      </c>
      <c r="K825" t="s">
        <v>6031</v>
      </c>
      <c r="L825" t="s">
        <v>7</v>
      </c>
    </row>
    <row r="826" spans="1:12" x14ac:dyDescent="0.25">
      <c r="A826" s="5" t="s">
        <v>5426</v>
      </c>
      <c r="B826">
        <v>1991</v>
      </c>
      <c r="C826" t="s">
        <v>5</v>
      </c>
      <c r="D826">
        <v>29</v>
      </c>
      <c r="E826" s="18" t="str">
        <f t="shared" si="12"/>
        <v>29-Jun-1991</v>
      </c>
      <c r="F826" s="19">
        <v>45085</v>
      </c>
      <c r="G826">
        <v>31</v>
      </c>
      <c r="H826">
        <v>5</v>
      </c>
      <c r="I826" s="2">
        <v>6799.46</v>
      </c>
      <c r="J826" t="s">
        <v>6032</v>
      </c>
      <c r="K826" t="s">
        <v>6030</v>
      </c>
      <c r="L826" t="s">
        <v>19</v>
      </c>
    </row>
    <row r="827" spans="1:12" x14ac:dyDescent="0.25">
      <c r="A827" s="5" t="s">
        <v>5427</v>
      </c>
      <c r="B827">
        <v>1975</v>
      </c>
      <c r="C827" t="s">
        <v>9</v>
      </c>
      <c r="D827">
        <v>17</v>
      </c>
      <c r="E827" s="18" t="str">
        <f t="shared" si="12"/>
        <v>17-Aug-1975</v>
      </c>
      <c r="F827" s="19">
        <v>45085</v>
      </c>
      <c r="G827">
        <v>47</v>
      </c>
      <c r="H827">
        <v>1</v>
      </c>
      <c r="I827" s="2">
        <v>6809.46</v>
      </c>
      <c r="J827" t="s">
        <v>6030</v>
      </c>
      <c r="K827" t="s">
        <v>6032</v>
      </c>
      <c r="L827" t="s">
        <v>7</v>
      </c>
    </row>
    <row r="828" spans="1:12" x14ac:dyDescent="0.25">
      <c r="A828" s="5" t="s">
        <v>5428</v>
      </c>
      <c r="B828">
        <v>1994</v>
      </c>
      <c r="C828" t="s">
        <v>2</v>
      </c>
      <c r="D828">
        <v>8</v>
      </c>
      <c r="E828" s="18" t="str">
        <f t="shared" si="12"/>
        <v>8-Jul-1994</v>
      </c>
      <c r="F828" s="19">
        <v>45085</v>
      </c>
      <c r="G828">
        <v>28</v>
      </c>
      <c r="H828">
        <v>0</v>
      </c>
      <c r="I828" s="2">
        <v>6827.69</v>
      </c>
      <c r="J828" t="s">
        <v>6030</v>
      </c>
      <c r="K828" t="s">
        <v>6030</v>
      </c>
      <c r="L828" t="s">
        <v>20</v>
      </c>
    </row>
    <row r="829" spans="1:12" x14ac:dyDescent="0.25">
      <c r="A829" s="5" t="s">
        <v>5429</v>
      </c>
      <c r="B829">
        <v>1979</v>
      </c>
      <c r="C829" t="s">
        <v>2</v>
      </c>
      <c r="D829">
        <v>15</v>
      </c>
      <c r="E829" s="18" t="str">
        <f t="shared" si="12"/>
        <v>15-Jul-1979</v>
      </c>
      <c r="F829" s="19">
        <v>45085</v>
      </c>
      <c r="G829">
        <v>43</v>
      </c>
      <c r="H829">
        <v>0</v>
      </c>
      <c r="I829" s="2">
        <v>6837.37</v>
      </c>
      <c r="J829" t="s">
        <v>6031</v>
      </c>
      <c r="K829" t="s">
        <v>6032</v>
      </c>
      <c r="L829" t="s">
        <v>14</v>
      </c>
    </row>
    <row r="830" spans="1:12" x14ac:dyDescent="0.25">
      <c r="A830" s="5" t="s">
        <v>5430</v>
      </c>
      <c r="B830">
        <v>2000</v>
      </c>
      <c r="C830" t="s">
        <v>4</v>
      </c>
      <c r="D830">
        <v>30</v>
      </c>
      <c r="E830" s="18" t="str">
        <f t="shared" si="12"/>
        <v>30-Nov-2000</v>
      </c>
      <c r="F830" s="19">
        <v>45085</v>
      </c>
      <c r="G830">
        <v>22</v>
      </c>
      <c r="H830">
        <v>0</v>
      </c>
      <c r="I830" s="2">
        <v>6842.28</v>
      </c>
      <c r="J830" t="s">
        <v>6030</v>
      </c>
      <c r="K830" t="s">
        <v>6032</v>
      </c>
      <c r="L830" t="s">
        <v>7</v>
      </c>
    </row>
    <row r="831" spans="1:12" x14ac:dyDescent="0.25">
      <c r="A831" s="5" t="s">
        <v>5431</v>
      </c>
      <c r="B831">
        <v>1977</v>
      </c>
      <c r="C831" t="s">
        <v>5</v>
      </c>
      <c r="D831">
        <v>15</v>
      </c>
      <c r="E831" s="18" t="str">
        <f t="shared" si="12"/>
        <v>15-Jun-1977</v>
      </c>
      <c r="F831" s="19">
        <v>45085</v>
      </c>
      <c r="G831">
        <v>45</v>
      </c>
      <c r="H831">
        <v>2</v>
      </c>
      <c r="I831" s="2">
        <v>6843.17</v>
      </c>
      <c r="J831" t="s">
        <v>6030</v>
      </c>
      <c r="K831" t="s">
        <v>6032</v>
      </c>
      <c r="L831" t="s">
        <v>3</v>
      </c>
    </row>
    <row r="832" spans="1:12" x14ac:dyDescent="0.25">
      <c r="A832" s="5" t="s">
        <v>5432</v>
      </c>
      <c r="B832">
        <v>1979</v>
      </c>
      <c r="C832" t="s">
        <v>4</v>
      </c>
      <c r="D832">
        <v>4</v>
      </c>
      <c r="E832" s="18" t="str">
        <f t="shared" si="12"/>
        <v>4-Nov-1979</v>
      </c>
      <c r="F832" s="19">
        <v>45085</v>
      </c>
      <c r="G832">
        <v>43</v>
      </c>
      <c r="H832">
        <v>1</v>
      </c>
      <c r="I832" s="2">
        <v>6849.03</v>
      </c>
      <c r="J832" t="s">
        <v>6030</v>
      </c>
      <c r="K832" t="s">
        <v>6030</v>
      </c>
      <c r="L832" t="s">
        <v>11</v>
      </c>
    </row>
    <row r="833" spans="1:12" x14ac:dyDescent="0.25">
      <c r="A833" s="5" t="s">
        <v>5433</v>
      </c>
      <c r="B833">
        <v>1981</v>
      </c>
      <c r="C833" t="s">
        <v>5</v>
      </c>
      <c r="D833">
        <v>19</v>
      </c>
      <c r="E833" s="18" t="str">
        <f t="shared" si="12"/>
        <v>19-Jun-1981</v>
      </c>
      <c r="F833" s="19">
        <v>45085</v>
      </c>
      <c r="G833">
        <v>41</v>
      </c>
      <c r="H833">
        <v>1</v>
      </c>
      <c r="I833" s="2">
        <v>6858.48</v>
      </c>
      <c r="J833" t="s">
        <v>6030</v>
      </c>
      <c r="K833" t="s">
        <v>6030</v>
      </c>
      <c r="L833" t="s">
        <v>13</v>
      </c>
    </row>
    <row r="834" spans="1:12" x14ac:dyDescent="0.25">
      <c r="A834" s="5" t="s">
        <v>5434</v>
      </c>
      <c r="B834">
        <v>1978</v>
      </c>
      <c r="C834" t="s">
        <v>9</v>
      </c>
      <c r="D834">
        <v>5</v>
      </c>
      <c r="E834" s="18" t="str">
        <f t="shared" ref="E834:E897" si="13">CONCATENATE(D834,"-",C834,"-",B834)</f>
        <v>5-Aug-1978</v>
      </c>
      <c r="F834" s="19">
        <v>45085</v>
      </c>
      <c r="G834">
        <v>44</v>
      </c>
      <c r="H834">
        <v>2</v>
      </c>
      <c r="I834" s="2">
        <v>6863.49</v>
      </c>
      <c r="J834" t="s">
        <v>6030</v>
      </c>
      <c r="K834" t="s">
        <v>6032</v>
      </c>
      <c r="L834" t="s">
        <v>3</v>
      </c>
    </row>
    <row r="835" spans="1:12" x14ac:dyDescent="0.25">
      <c r="A835" s="5" t="s">
        <v>5435</v>
      </c>
      <c r="B835">
        <v>1969</v>
      </c>
      <c r="C835" t="s">
        <v>10</v>
      </c>
      <c r="D835">
        <v>23</v>
      </c>
      <c r="E835" s="18" t="str">
        <f t="shared" si="13"/>
        <v>23-Oct-1969</v>
      </c>
      <c r="F835" s="19">
        <v>45085</v>
      </c>
      <c r="G835">
        <v>53</v>
      </c>
      <c r="H835">
        <v>0</v>
      </c>
      <c r="I835" s="2">
        <v>6868.39</v>
      </c>
      <c r="J835" t="s">
        <v>6030</v>
      </c>
      <c r="K835" t="s">
        <v>6030</v>
      </c>
      <c r="L835" t="s">
        <v>3</v>
      </c>
    </row>
    <row r="836" spans="1:12" x14ac:dyDescent="0.25">
      <c r="A836" s="5" t="s">
        <v>3840</v>
      </c>
      <c r="B836">
        <v>1981</v>
      </c>
      <c r="C836" t="s">
        <v>5</v>
      </c>
      <c r="D836">
        <v>23</v>
      </c>
      <c r="E836" s="18" t="str">
        <f t="shared" si="13"/>
        <v>23-Jun-1981</v>
      </c>
      <c r="F836" s="19">
        <v>45085</v>
      </c>
      <c r="G836">
        <v>41</v>
      </c>
      <c r="H836">
        <v>2</v>
      </c>
      <c r="I836" s="2">
        <v>6875.96</v>
      </c>
      <c r="J836" t="s">
        <v>6030</v>
      </c>
      <c r="K836" t="s">
        <v>6030</v>
      </c>
      <c r="L836" t="s">
        <v>11</v>
      </c>
    </row>
    <row r="837" spans="1:12" x14ac:dyDescent="0.25">
      <c r="A837" s="5" t="s">
        <v>5436</v>
      </c>
      <c r="B837">
        <v>2004</v>
      </c>
      <c r="C837" t="s">
        <v>8</v>
      </c>
      <c r="D837">
        <v>24</v>
      </c>
      <c r="E837" s="18" t="str">
        <f t="shared" si="13"/>
        <v>24-Dec-2004</v>
      </c>
      <c r="F837" s="19">
        <v>45085</v>
      </c>
      <c r="G837">
        <v>18</v>
      </c>
      <c r="H837">
        <v>0</v>
      </c>
      <c r="I837" s="2">
        <v>6876.53</v>
      </c>
      <c r="J837" t="s">
        <v>6030</v>
      </c>
      <c r="K837" t="s">
        <v>6032</v>
      </c>
      <c r="L837" t="s">
        <v>7</v>
      </c>
    </row>
    <row r="838" spans="1:12" x14ac:dyDescent="0.25">
      <c r="A838" s="5" t="s">
        <v>5437</v>
      </c>
      <c r="B838">
        <v>1985</v>
      </c>
      <c r="C838" t="s">
        <v>6</v>
      </c>
      <c r="D838">
        <v>10</v>
      </c>
      <c r="E838" s="18" t="str">
        <f t="shared" si="13"/>
        <v>10-Sep-1985</v>
      </c>
      <c r="F838" s="19">
        <v>45085</v>
      </c>
      <c r="G838">
        <v>37</v>
      </c>
      <c r="H838">
        <v>2</v>
      </c>
      <c r="I838" s="2">
        <v>6877.98</v>
      </c>
      <c r="J838" t="s">
        <v>6030</v>
      </c>
      <c r="K838" t="s">
        <v>6032</v>
      </c>
      <c r="L838" t="s">
        <v>17</v>
      </c>
    </row>
    <row r="839" spans="1:12" x14ac:dyDescent="0.25">
      <c r="A839" s="5" t="s">
        <v>5438</v>
      </c>
      <c r="B839">
        <v>1989</v>
      </c>
      <c r="C839" t="s">
        <v>8</v>
      </c>
      <c r="D839">
        <v>21</v>
      </c>
      <c r="E839" s="18" t="str">
        <f t="shared" si="13"/>
        <v>21-Dec-1989</v>
      </c>
      <c r="F839" s="19">
        <v>45085</v>
      </c>
      <c r="G839">
        <v>33</v>
      </c>
      <c r="H839">
        <v>3</v>
      </c>
      <c r="I839" s="2">
        <v>6895.19</v>
      </c>
      <c r="J839" t="s">
        <v>6030</v>
      </c>
      <c r="K839" t="s">
        <v>6031</v>
      </c>
      <c r="L839" t="s">
        <v>17</v>
      </c>
    </row>
    <row r="840" spans="1:12" x14ac:dyDescent="0.25">
      <c r="A840" s="5" t="s">
        <v>5439</v>
      </c>
      <c r="B840">
        <v>1984</v>
      </c>
      <c r="C840" t="s">
        <v>6</v>
      </c>
      <c r="D840">
        <v>5</v>
      </c>
      <c r="E840" s="18" t="str">
        <f t="shared" si="13"/>
        <v>5-Sep-1984</v>
      </c>
      <c r="F840" s="19">
        <v>45085</v>
      </c>
      <c r="G840">
        <v>38</v>
      </c>
      <c r="H840">
        <v>2</v>
      </c>
      <c r="I840" s="2">
        <v>6933.24</v>
      </c>
      <c r="J840" t="s">
        <v>6030</v>
      </c>
      <c r="K840" t="s">
        <v>6031</v>
      </c>
      <c r="L840" t="s">
        <v>7</v>
      </c>
    </row>
    <row r="841" spans="1:12" x14ac:dyDescent="0.25">
      <c r="A841" s="5" t="s">
        <v>5440</v>
      </c>
      <c r="B841">
        <v>1978</v>
      </c>
      <c r="C841" t="s">
        <v>4</v>
      </c>
      <c r="D841">
        <v>29</v>
      </c>
      <c r="E841" s="18" t="str">
        <f t="shared" si="13"/>
        <v>29-Nov-1978</v>
      </c>
      <c r="F841" s="19">
        <v>45085</v>
      </c>
      <c r="G841">
        <v>44</v>
      </c>
      <c r="H841">
        <v>2</v>
      </c>
      <c r="I841" s="2">
        <v>6938.11</v>
      </c>
      <c r="J841" t="s">
        <v>6030</v>
      </c>
      <c r="K841" t="s">
        <v>6030</v>
      </c>
      <c r="L841" t="s">
        <v>3</v>
      </c>
    </row>
    <row r="842" spans="1:12" x14ac:dyDescent="0.25">
      <c r="A842" s="5" t="s">
        <v>5441</v>
      </c>
      <c r="B842">
        <v>1980</v>
      </c>
      <c r="C842" t="s">
        <v>9</v>
      </c>
      <c r="D842">
        <v>30</v>
      </c>
      <c r="E842" s="18" t="str">
        <f t="shared" si="13"/>
        <v>30-Aug-1980</v>
      </c>
      <c r="F842" s="19">
        <v>45085</v>
      </c>
      <c r="G842">
        <v>42</v>
      </c>
      <c r="H842">
        <v>1</v>
      </c>
      <c r="I842" s="2">
        <v>6940.91</v>
      </c>
      <c r="J842" t="s">
        <v>6030</v>
      </c>
      <c r="K842" t="s">
        <v>6030</v>
      </c>
      <c r="L842" t="s">
        <v>7</v>
      </c>
    </row>
    <row r="843" spans="1:12" x14ac:dyDescent="0.25">
      <c r="A843" s="5" t="s">
        <v>5442</v>
      </c>
      <c r="B843">
        <v>1980</v>
      </c>
      <c r="C843" t="s">
        <v>10</v>
      </c>
      <c r="D843">
        <v>5</v>
      </c>
      <c r="E843" s="18" t="str">
        <f t="shared" si="13"/>
        <v>5-Oct-1980</v>
      </c>
      <c r="F843" s="19">
        <v>45085</v>
      </c>
      <c r="G843">
        <v>42</v>
      </c>
      <c r="H843">
        <v>2</v>
      </c>
      <c r="I843" s="2">
        <v>6940.94</v>
      </c>
      <c r="J843" t="s">
        <v>6030</v>
      </c>
      <c r="K843" t="s">
        <v>6031</v>
      </c>
      <c r="L843" t="s">
        <v>3</v>
      </c>
    </row>
    <row r="844" spans="1:12" x14ac:dyDescent="0.25">
      <c r="A844" s="5" t="s">
        <v>5443</v>
      </c>
      <c r="B844">
        <v>1978</v>
      </c>
      <c r="C844" t="s">
        <v>8</v>
      </c>
      <c r="D844">
        <v>15</v>
      </c>
      <c r="E844" s="18" t="str">
        <f t="shared" si="13"/>
        <v>15-Dec-1978</v>
      </c>
      <c r="F844" s="19">
        <v>45085</v>
      </c>
      <c r="G844">
        <v>44</v>
      </c>
      <c r="H844">
        <v>0</v>
      </c>
      <c r="I844" s="2">
        <v>6948.7</v>
      </c>
      <c r="J844" t="s">
        <v>6032</v>
      </c>
      <c r="K844" t="s">
        <v>6030</v>
      </c>
      <c r="L844" t="s">
        <v>7</v>
      </c>
    </row>
    <row r="845" spans="1:12" x14ac:dyDescent="0.25">
      <c r="A845" s="5" t="s">
        <v>5444</v>
      </c>
      <c r="B845">
        <v>1980</v>
      </c>
      <c r="C845" t="s">
        <v>9</v>
      </c>
      <c r="D845">
        <v>18</v>
      </c>
      <c r="E845" s="18" t="str">
        <f t="shared" si="13"/>
        <v>18-Aug-1980</v>
      </c>
      <c r="F845" s="19">
        <v>45085</v>
      </c>
      <c r="G845">
        <v>42</v>
      </c>
      <c r="H845">
        <v>2</v>
      </c>
      <c r="I845" s="2">
        <v>6951.12</v>
      </c>
      <c r="J845" t="s">
        <v>6030</v>
      </c>
      <c r="K845" t="s">
        <v>6030</v>
      </c>
      <c r="L845" t="s">
        <v>3</v>
      </c>
    </row>
    <row r="846" spans="1:12" x14ac:dyDescent="0.25">
      <c r="A846" s="5" t="s">
        <v>5445</v>
      </c>
      <c r="B846">
        <v>1975</v>
      </c>
      <c r="C846" t="s">
        <v>5</v>
      </c>
      <c r="D846">
        <v>3</v>
      </c>
      <c r="E846" s="18" t="str">
        <f t="shared" si="13"/>
        <v>3-Jun-1975</v>
      </c>
      <c r="F846" s="19">
        <v>45085</v>
      </c>
      <c r="G846">
        <v>48</v>
      </c>
      <c r="H846">
        <v>1</v>
      </c>
      <c r="I846" s="2">
        <v>6965.21</v>
      </c>
      <c r="J846" t="s">
        <v>6030</v>
      </c>
      <c r="K846" t="s">
        <v>6031</v>
      </c>
      <c r="L846" t="s">
        <v>3</v>
      </c>
    </row>
    <row r="847" spans="1:12" x14ac:dyDescent="0.25">
      <c r="A847" s="5" t="s">
        <v>3841</v>
      </c>
      <c r="B847">
        <v>1985</v>
      </c>
      <c r="C847" t="s">
        <v>8</v>
      </c>
      <c r="D847">
        <v>10</v>
      </c>
      <c r="E847" s="18" t="str">
        <f t="shared" si="13"/>
        <v>10-Dec-1985</v>
      </c>
      <c r="F847" s="19">
        <v>45085</v>
      </c>
      <c r="G847">
        <v>37</v>
      </c>
      <c r="H847">
        <v>3</v>
      </c>
      <c r="I847" s="2">
        <v>6985.51</v>
      </c>
      <c r="J847" t="s">
        <v>6030</v>
      </c>
      <c r="K847" t="s">
        <v>6030</v>
      </c>
      <c r="L847" t="s">
        <v>13</v>
      </c>
    </row>
    <row r="848" spans="1:12" x14ac:dyDescent="0.25">
      <c r="A848" s="5" t="s">
        <v>5447</v>
      </c>
      <c r="B848">
        <v>1982</v>
      </c>
      <c r="C848" t="s">
        <v>10</v>
      </c>
      <c r="D848">
        <v>18</v>
      </c>
      <c r="E848" s="18" t="str">
        <f t="shared" si="13"/>
        <v>18-Oct-1982</v>
      </c>
      <c r="F848" s="19">
        <v>45085</v>
      </c>
      <c r="G848">
        <v>40</v>
      </c>
      <c r="H848">
        <v>2</v>
      </c>
      <c r="I848" s="2">
        <v>6986.7</v>
      </c>
      <c r="J848" t="s">
        <v>6031</v>
      </c>
      <c r="K848" t="s">
        <v>6032</v>
      </c>
      <c r="L848" t="s">
        <v>7</v>
      </c>
    </row>
    <row r="849" spans="1:12" x14ac:dyDescent="0.25">
      <c r="A849" s="5" t="s">
        <v>5448</v>
      </c>
      <c r="B849">
        <v>1982</v>
      </c>
      <c r="C849" t="s">
        <v>6</v>
      </c>
      <c r="D849">
        <v>1</v>
      </c>
      <c r="E849" s="18" t="str">
        <f t="shared" si="13"/>
        <v>1-Sep-1982</v>
      </c>
      <c r="F849" s="19">
        <v>45085</v>
      </c>
      <c r="G849">
        <v>40</v>
      </c>
      <c r="H849">
        <v>3</v>
      </c>
      <c r="I849" s="2">
        <v>6989.95</v>
      </c>
      <c r="J849" t="s">
        <v>6030</v>
      </c>
      <c r="K849" t="s">
        <v>6032</v>
      </c>
      <c r="L849" t="s">
        <v>3</v>
      </c>
    </row>
    <row r="850" spans="1:12" x14ac:dyDescent="0.25">
      <c r="A850" s="5" t="s">
        <v>5449</v>
      </c>
      <c r="B850">
        <v>1969</v>
      </c>
      <c r="C850" t="s">
        <v>2</v>
      </c>
      <c r="D850">
        <v>6</v>
      </c>
      <c r="E850" s="18" t="str">
        <f t="shared" si="13"/>
        <v>6-Jul-1969</v>
      </c>
      <c r="F850" s="19">
        <v>45085</v>
      </c>
      <c r="G850">
        <v>53</v>
      </c>
      <c r="H850">
        <v>0</v>
      </c>
      <c r="I850" s="2">
        <v>7003.1</v>
      </c>
      <c r="J850" t="s">
        <v>6030</v>
      </c>
      <c r="K850" t="s">
        <v>6031</v>
      </c>
      <c r="L850" t="s">
        <v>3</v>
      </c>
    </row>
    <row r="851" spans="1:12" x14ac:dyDescent="0.25">
      <c r="A851" s="5" t="s">
        <v>5450</v>
      </c>
      <c r="B851">
        <v>1978</v>
      </c>
      <c r="C851" t="s">
        <v>5</v>
      </c>
      <c r="D851">
        <v>2</v>
      </c>
      <c r="E851" s="18" t="str">
        <f t="shared" si="13"/>
        <v>2-Jun-1978</v>
      </c>
      <c r="F851" s="19">
        <v>45085</v>
      </c>
      <c r="G851">
        <v>45</v>
      </c>
      <c r="H851">
        <v>2</v>
      </c>
      <c r="I851" s="2">
        <v>7033.08</v>
      </c>
      <c r="J851" t="s">
        <v>6030</v>
      </c>
      <c r="K851" t="s">
        <v>6030</v>
      </c>
      <c r="L851" t="s">
        <v>3</v>
      </c>
    </row>
    <row r="852" spans="1:12" x14ac:dyDescent="0.25">
      <c r="A852" s="5" t="s">
        <v>5451</v>
      </c>
      <c r="B852">
        <v>1995</v>
      </c>
      <c r="C852" t="s">
        <v>10</v>
      </c>
      <c r="D852">
        <v>29</v>
      </c>
      <c r="E852" s="18" t="str">
        <f t="shared" si="13"/>
        <v>29-Oct-1995</v>
      </c>
      <c r="F852" s="19">
        <v>45085</v>
      </c>
      <c r="G852">
        <v>27</v>
      </c>
      <c r="H852">
        <v>0</v>
      </c>
      <c r="I852" s="2">
        <v>7042.11</v>
      </c>
      <c r="J852" t="s">
        <v>6030</v>
      </c>
      <c r="K852" t="s">
        <v>6031</v>
      </c>
      <c r="L852" t="s">
        <v>7</v>
      </c>
    </row>
    <row r="853" spans="1:12" x14ac:dyDescent="0.25">
      <c r="A853" s="5" t="s">
        <v>5452</v>
      </c>
      <c r="B853">
        <v>1980</v>
      </c>
      <c r="C853" t="s">
        <v>2</v>
      </c>
      <c r="D853">
        <v>26</v>
      </c>
      <c r="E853" s="18" t="str">
        <f t="shared" si="13"/>
        <v>26-Jul-1980</v>
      </c>
      <c r="F853" s="19">
        <v>45085</v>
      </c>
      <c r="G853">
        <v>42</v>
      </c>
      <c r="H853">
        <v>1</v>
      </c>
      <c r="I853" s="2">
        <v>7045.5</v>
      </c>
      <c r="J853" t="s">
        <v>6030</v>
      </c>
      <c r="K853" t="s">
        <v>6032</v>
      </c>
      <c r="L853" t="s">
        <v>11</v>
      </c>
    </row>
    <row r="854" spans="1:12" x14ac:dyDescent="0.25">
      <c r="A854" s="5" t="s">
        <v>5453</v>
      </c>
      <c r="B854">
        <v>1980</v>
      </c>
      <c r="C854" t="s">
        <v>10</v>
      </c>
      <c r="D854">
        <v>22</v>
      </c>
      <c r="E854" s="18" t="str">
        <f t="shared" si="13"/>
        <v>22-Oct-1980</v>
      </c>
      <c r="F854" s="19">
        <v>45085</v>
      </c>
      <c r="G854">
        <v>42</v>
      </c>
      <c r="H854">
        <v>1</v>
      </c>
      <c r="I854" s="2">
        <v>7046.72</v>
      </c>
      <c r="J854" t="s">
        <v>6030</v>
      </c>
      <c r="K854" t="s">
        <v>6031</v>
      </c>
      <c r="L854" t="s">
        <v>3</v>
      </c>
    </row>
    <row r="855" spans="1:12" x14ac:dyDescent="0.25">
      <c r="A855" s="5" t="s">
        <v>5454</v>
      </c>
      <c r="B855">
        <v>1980</v>
      </c>
      <c r="C855" t="s">
        <v>2</v>
      </c>
      <c r="D855">
        <v>21</v>
      </c>
      <c r="E855" s="18" t="str">
        <f t="shared" si="13"/>
        <v>21-Jul-1980</v>
      </c>
      <c r="F855" s="19">
        <v>45085</v>
      </c>
      <c r="G855">
        <v>42</v>
      </c>
      <c r="H855">
        <v>0</v>
      </c>
      <c r="I855" s="2">
        <v>7050.02</v>
      </c>
      <c r="J855" t="s">
        <v>6030</v>
      </c>
      <c r="K855" t="s">
        <v>6032</v>
      </c>
      <c r="L855" t="s">
        <v>17</v>
      </c>
    </row>
    <row r="856" spans="1:12" x14ac:dyDescent="0.25">
      <c r="A856" s="5" t="s">
        <v>5455</v>
      </c>
      <c r="B856">
        <v>1980</v>
      </c>
      <c r="C856" t="s">
        <v>5</v>
      </c>
      <c r="D856">
        <v>28</v>
      </c>
      <c r="E856" s="18" t="str">
        <f t="shared" si="13"/>
        <v>28-Jun-1980</v>
      </c>
      <c r="F856" s="19">
        <v>45085</v>
      </c>
      <c r="G856">
        <v>42</v>
      </c>
      <c r="H856">
        <v>1</v>
      </c>
      <c r="I856" s="2">
        <v>7050.64</v>
      </c>
      <c r="J856" t="s">
        <v>6030</v>
      </c>
      <c r="K856" t="s">
        <v>6031</v>
      </c>
      <c r="L856" t="s">
        <v>11</v>
      </c>
    </row>
    <row r="857" spans="1:12" x14ac:dyDescent="0.25">
      <c r="A857" s="5" t="s">
        <v>5456</v>
      </c>
      <c r="B857">
        <v>1978</v>
      </c>
      <c r="C857" t="s">
        <v>5</v>
      </c>
      <c r="D857">
        <v>24</v>
      </c>
      <c r="E857" s="18" t="str">
        <f t="shared" si="13"/>
        <v>24-Jun-1978</v>
      </c>
      <c r="F857" s="19">
        <v>45085</v>
      </c>
      <c r="G857">
        <v>44</v>
      </c>
      <c r="H857">
        <v>2</v>
      </c>
      <c r="I857" s="2">
        <v>7054.41</v>
      </c>
      <c r="J857" t="s">
        <v>6030</v>
      </c>
      <c r="K857" t="s">
        <v>6030</v>
      </c>
      <c r="L857" t="s">
        <v>3</v>
      </c>
    </row>
    <row r="858" spans="1:12" x14ac:dyDescent="0.25">
      <c r="A858" s="5" t="s">
        <v>3842</v>
      </c>
      <c r="B858">
        <v>1982</v>
      </c>
      <c r="C858" t="s">
        <v>10</v>
      </c>
      <c r="D858">
        <v>6</v>
      </c>
      <c r="E858" s="18" t="str">
        <f t="shared" si="13"/>
        <v>6-Oct-1982</v>
      </c>
      <c r="F858" s="19">
        <v>45085</v>
      </c>
      <c r="G858">
        <v>40</v>
      </c>
      <c r="H858">
        <v>1</v>
      </c>
      <c r="I858" s="2">
        <v>7077.19</v>
      </c>
      <c r="J858" t="s">
        <v>6030</v>
      </c>
      <c r="K858" t="s">
        <v>6031</v>
      </c>
      <c r="L858" t="s">
        <v>17</v>
      </c>
    </row>
    <row r="859" spans="1:12" x14ac:dyDescent="0.25">
      <c r="A859" s="5" t="s">
        <v>5457</v>
      </c>
      <c r="B859">
        <v>1992</v>
      </c>
      <c r="C859" t="s">
        <v>5</v>
      </c>
      <c r="D859">
        <v>18</v>
      </c>
      <c r="E859" s="18" t="str">
        <f t="shared" si="13"/>
        <v>18-Jun-1992</v>
      </c>
      <c r="F859" s="19">
        <v>45085</v>
      </c>
      <c r="G859">
        <v>30</v>
      </c>
      <c r="H859">
        <v>0</v>
      </c>
      <c r="I859" s="2">
        <v>7096.98</v>
      </c>
      <c r="J859" t="s">
        <v>6030</v>
      </c>
      <c r="K859" t="s">
        <v>6030</v>
      </c>
      <c r="L859" t="s">
        <v>7</v>
      </c>
    </row>
    <row r="860" spans="1:12" x14ac:dyDescent="0.25">
      <c r="A860" s="5" t="s">
        <v>5458</v>
      </c>
      <c r="B860">
        <v>1987</v>
      </c>
      <c r="C860" t="s">
        <v>9</v>
      </c>
      <c r="D860">
        <v>11</v>
      </c>
      <c r="E860" s="18" t="str">
        <f t="shared" si="13"/>
        <v>11-Aug-1987</v>
      </c>
      <c r="F860" s="19">
        <v>45085</v>
      </c>
      <c r="G860">
        <v>35</v>
      </c>
      <c r="H860">
        <v>3</v>
      </c>
      <c r="I860" s="2">
        <v>7106.81</v>
      </c>
      <c r="J860" t="s">
        <v>6030</v>
      </c>
      <c r="K860" t="s">
        <v>6032</v>
      </c>
      <c r="L860" t="s">
        <v>7</v>
      </c>
    </row>
    <row r="861" spans="1:12" x14ac:dyDescent="0.25">
      <c r="A861" s="5" t="s">
        <v>5459</v>
      </c>
      <c r="B861">
        <v>1968</v>
      </c>
      <c r="C861" t="s">
        <v>5</v>
      </c>
      <c r="D861">
        <v>29</v>
      </c>
      <c r="E861" s="18" t="str">
        <f t="shared" si="13"/>
        <v>29-Jun-1968</v>
      </c>
      <c r="F861" s="19">
        <v>45085</v>
      </c>
      <c r="G861">
        <v>54</v>
      </c>
      <c r="H861">
        <v>0</v>
      </c>
      <c r="I861" s="2">
        <v>7125.25</v>
      </c>
      <c r="J861" t="s">
        <v>6031</v>
      </c>
      <c r="K861" t="s">
        <v>6030</v>
      </c>
      <c r="L861" t="s">
        <v>3</v>
      </c>
    </row>
    <row r="862" spans="1:12" x14ac:dyDescent="0.25">
      <c r="A862" s="5" t="s">
        <v>5460</v>
      </c>
      <c r="B862">
        <v>1993</v>
      </c>
      <c r="C862" t="s">
        <v>9</v>
      </c>
      <c r="D862">
        <v>1</v>
      </c>
      <c r="E862" s="18" t="str">
        <f t="shared" si="13"/>
        <v>1-Aug-1993</v>
      </c>
      <c r="F862" s="19">
        <v>45085</v>
      </c>
      <c r="G862">
        <v>29</v>
      </c>
      <c r="H862">
        <v>0</v>
      </c>
      <c r="I862" s="2">
        <v>7128.64</v>
      </c>
      <c r="J862" t="s">
        <v>6030</v>
      </c>
      <c r="K862" t="s">
        <v>6030</v>
      </c>
      <c r="L862" t="s">
        <v>20</v>
      </c>
    </row>
    <row r="863" spans="1:12" x14ac:dyDescent="0.25">
      <c r="A863" s="5" t="s">
        <v>5461</v>
      </c>
      <c r="B863">
        <v>1984</v>
      </c>
      <c r="C863" t="s">
        <v>2</v>
      </c>
      <c r="D863">
        <v>7</v>
      </c>
      <c r="E863" s="18" t="str">
        <f t="shared" si="13"/>
        <v>7-Jul-1984</v>
      </c>
      <c r="F863" s="19">
        <v>45085</v>
      </c>
      <c r="G863">
        <v>38</v>
      </c>
      <c r="H863">
        <v>2</v>
      </c>
      <c r="I863" s="2">
        <v>7133.9</v>
      </c>
      <c r="J863" t="s">
        <v>6030</v>
      </c>
      <c r="K863" t="s">
        <v>6032</v>
      </c>
      <c r="L863" t="s">
        <v>17</v>
      </c>
    </row>
    <row r="864" spans="1:12" x14ac:dyDescent="0.25">
      <c r="A864" s="5" t="s">
        <v>5462</v>
      </c>
      <c r="B864">
        <v>1999</v>
      </c>
      <c r="C864" t="s">
        <v>9</v>
      </c>
      <c r="D864">
        <v>8</v>
      </c>
      <c r="E864" s="18" t="str">
        <f t="shared" si="13"/>
        <v>8-Aug-1999</v>
      </c>
      <c r="F864" s="19">
        <v>45085</v>
      </c>
      <c r="G864">
        <v>23</v>
      </c>
      <c r="H864">
        <v>0</v>
      </c>
      <c r="I864" s="2">
        <v>7144.4</v>
      </c>
      <c r="J864" t="s">
        <v>6030</v>
      </c>
      <c r="K864" t="s">
        <v>6032</v>
      </c>
      <c r="L864" t="s">
        <v>24</v>
      </c>
    </row>
    <row r="865" spans="1:12" x14ac:dyDescent="0.25">
      <c r="A865" s="5" t="s">
        <v>5463</v>
      </c>
      <c r="B865">
        <v>1984</v>
      </c>
      <c r="C865" t="s">
        <v>4</v>
      </c>
      <c r="D865">
        <v>21</v>
      </c>
      <c r="E865" s="18" t="str">
        <f t="shared" si="13"/>
        <v>21-Nov-1984</v>
      </c>
      <c r="F865" s="19">
        <v>45085</v>
      </c>
      <c r="G865">
        <v>38</v>
      </c>
      <c r="H865">
        <v>2</v>
      </c>
      <c r="I865" s="2">
        <v>7144.86</v>
      </c>
      <c r="J865" t="s">
        <v>6030</v>
      </c>
      <c r="K865" t="s">
        <v>6030</v>
      </c>
      <c r="L865" t="s">
        <v>17</v>
      </c>
    </row>
    <row r="866" spans="1:12" x14ac:dyDescent="0.25">
      <c r="A866" s="5" t="s">
        <v>5464</v>
      </c>
      <c r="B866">
        <v>1976</v>
      </c>
      <c r="C866" t="s">
        <v>5</v>
      </c>
      <c r="D866">
        <v>24</v>
      </c>
      <c r="E866" s="18" t="str">
        <f t="shared" si="13"/>
        <v>24-Jun-1976</v>
      </c>
      <c r="F866" s="19">
        <v>45085</v>
      </c>
      <c r="G866">
        <v>46</v>
      </c>
      <c r="H866">
        <v>0</v>
      </c>
      <c r="I866" s="2">
        <v>7147.11</v>
      </c>
      <c r="J866" t="s">
        <v>6031</v>
      </c>
      <c r="K866" t="s">
        <v>6030</v>
      </c>
      <c r="L866" t="s">
        <v>11</v>
      </c>
    </row>
    <row r="867" spans="1:12" x14ac:dyDescent="0.25">
      <c r="A867" s="5" t="s">
        <v>5465</v>
      </c>
      <c r="B867">
        <v>1978</v>
      </c>
      <c r="C867" t="s">
        <v>2</v>
      </c>
      <c r="D867">
        <v>30</v>
      </c>
      <c r="E867" s="18" t="str">
        <f t="shared" si="13"/>
        <v>30-Jul-1978</v>
      </c>
      <c r="F867" s="19">
        <v>45085</v>
      </c>
      <c r="G867">
        <v>44</v>
      </c>
      <c r="H867">
        <v>1</v>
      </c>
      <c r="I867" s="2">
        <v>7147.47</v>
      </c>
      <c r="J867" t="s">
        <v>6030</v>
      </c>
      <c r="K867" t="s">
        <v>6031</v>
      </c>
      <c r="L867" t="s">
        <v>3</v>
      </c>
    </row>
    <row r="868" spans="1:12" x14ac:dyDescent="0.25">
      <c r="A868" s="5" t="s">
        <v>5466</v>
      </c>
      <c r="B868">
        <v>1984</v>
      </c>
      <c r="C868" t="s">
        <v>5</v>
      </c>
      <c r="D868">
        <v>29</v>
      </c>
      <c r="E868" s="18" t="str">
        <f t="shared" si="13"/>
        <v>29-Jun-1984</v>
      </c>
      <c r="F868" s="19">
        <v>45085</v>
      </c>
      <c r="G868">
        <v>38</v>
      </c>
      <c r="H868">
        <v>3</v>
      </c>
      <c r="I868" s="2">
        <v>7151.09</v>
      </c>
      <c r="J868" t="s">
        <v>6030</v>
      </c>
      <c r="K868" t="s">
        <v>6030</v>
      </c>
      <c r="L868" t="s">
        <v>11</v>
      </c>
    </row>
    <row r="869" spans="1:12" x14ac:dyDescent="0.25">
      <c r="A869" s="5" t="s">
        <v>3843</v>
      </c>
      <c r="B869">
        <v>1978</v>
      </c>
      <c r="C869" t="s">
        <v>6</v>
      </c>
      <c r="D869">
        <v>6</v>
      </c>
      <c r="E869" s="18" t="str">
        <f t="shared" si="13"/>
        <v>6-Sep-1978</v>
      </c>
      <c r="F869" s="19">
        <v>45085</v>
      </c>
      <c r="G869">
        <v>44</v>
      </c>
      <c r="H869">
        <v>1</v>
      </c>
      <c r="I869" s="2">
        <v>7152.67</v>
      </c>
      <c r="J869" t="s">
        <v>6031</v>
      </c>
      <c r="K869" t="s">
        <v>6030</v>
      </c>
      <c r="L869" t="s">
        <v>3</v>
      </c>
    </row>
    <row r="870" spans="1:12" x14ac:dyDescent="0.25">
      <c r="A870" s="5" t="s">
        <v>5467</v>
      </c>
      <c r="B870">
        <v>1981</v>
      </c>
      <c r="C870" t="s">
        <v>2</v>
      </c>
      <c r="D870">
        <v>17</v>
      </c>
      <c r="E870" s="18" t="str">
        <f t="shared" si="13"/>
        <v>17-Jul-1981</v>
      </c>
      <c r="F870" s="19">
        <v>45085</v>
      </c>
      <c r="G870">
        <v>41</v>
      </c>
      <c r="H870">
        <v>1</v>
      </c>
      <c r="I870" s="2">
        <v>7153.55</v>
      </c>
      <c r="J870" t="s">
        <v>6030</v>
      </c>
      <c r="K870" t="s">
        <v>6032</v>
      </c>
      <c r="L870" t="s">
        <v>7</v>
      </c>
    </row>
    <row r="871" spans="1:12" x14ac:dyDescent="0.25">
      <c r="A871" s="5" t="s">
        <v>5468</v>
      </c>
      <c r="B871">
        <v>1980</v>
      </c>
      <c r="C871" t="s">
        <v>5</v>
      </c>
      <c r="D871">
        <v>22</v>
      </c>
      <c r="E871" s="18" t="str">
        <f t="shared" si="13"/>
        <v>22-Jun-1980</v>
      </c>
      <c r="F871" s="19">
        <v>45085</v>
      </c>
      <c r="G871">
        <v>42</v>
      </c>
      <c r="H871">
        <v>2</v>
      </c>
      <c r="I871" s="2">
        <v>7160.09</v>
      </c>
      <c r="J871" t="s">
        <v>6030</v>
      </c>
      <c r="K871" t="s">
        <v>6030</v>
      </c>
      <c r="L871" t="s">
        <v>11</v>
      </c>
    </row>
    <row r="872" spans="1:12" x14ac:dyDescent="0.25">
      <c r="A872" s="5" t="s">
        <v>5469</v>
      </c>
      <c r="B872">
        <v>1980</v>
      </c>
      <c r="C872" t="s">
        <v>10</v>
      </c>
      <c r="D872">
        <v>7</v>
      </c>
      <c r="E872" s="18" t="str">
        <f t="shared" si="13"/>
        <v>7-Oct-1980</v>
      </c>
      <c r="F872" s="19">
        <v>45085</v>
      </c>
      <c r="G872">
        <v>42</v>
      </c>
      <c r="H872">
        <v>2</v>
      </c>
      <c r="I872" s="2">
        <v>7160.33</v>
      </c>
      <c r="J872" t="s">
        <v>6030</v>
      </c>
      <c r="K872" t="s">
        <v>6032</v>
      </c>
      <c r="L872" t="s">
        <v>3</v>
      </c>
    </row>
    <row r="873" spans="1:12" x14ac:dyDescent="0.25">
      <c r="A873" s="5" t="s">
        <v>5470</v>
      </c>
      <c r="B873">
        <v>1980</v>
      </c>
      <c r="C873" t="s">
        <v>6</v>
      </c>
      <c r="D873">
        <v>30</v>
      </c>
      <c r="E873" s="18" t="str">
        <f t="shared" si="13"/>
        <v>30-Sep-1980</v>
      </c>
      <c r="F873" s="19">
        <v>45085</v>
      </c>
      <c r="G873">
        <v>42</v>
      </c>
      <c r="H873">
        <v>2</v>
      </c>
      <c r="I873" s="2">
        <v>7162.01</v>
      </c>
      <c r="J873" t="s">
        <v>6030</v>
      </c>
      <c r="K873" t="s">
        <v>6031</v>
      </c>
      <c r="L873" t="s">
        <v>3</v>
      </c>
    </row>
    <row r="874" spans="1:12" x14ac:dyDescent="0.25">
      <c r="A874" s="5" t="s">
        <v>5471</v>
      </c>
      <c r="B874">
        <v>1982</v>
      </c>
      <c r="C874" t="s">
        <v>9</v>
      </c>
      <c r="D874">
        <v>16</v>
      </c>
      <c r="E874" s="18" t="str">
        <f t="shared" si="13"/>
        <v>16-Aug-1982</v>
      </c>
      <c r="F874" s="19">
        <v>45085</v>
      </c>
      <c r="G874">
        <v>40</v>
      </c>
      <c r="H874">
        <v>2</v>
      </c>
      <c r="I874" s="2">
        <v>7173.36</v>
      </c>
      <c r="J874" t="s">
        <v>6031</v>
      </c>
      <c r="K874" t="s">
        <v>6030</v>
      </c>
      <c r="L874" t="s">
        <v>14</v>
      </c>
    </row>
    <row r="875" spans="1:12" x14ac:dyDescent="0.25">
      <c r="A875" s="5" t="s">
        <v>5472</v>
      </c>
      <c r="B875">
        <v>1975</v>
      </c>
      <c r="C875" t="s">
        <v>2</v>
      </c>
      <c r="D875">
        <v>19</v>
      </c>
      <c r="E875" s="18" t="str">
        <f t="shared" si="13"/>
        <v>19-Jul-1975</v>
      </c>
      <c r="F875" s="19">
        <v>45085</v>
      </c>
      <c r="G875">
        <v>47</v>
      </c>
      <c r="H875">
        <v>1</v>
      </c>
      <c r="I875" s="2">
        <v>7175.51</v>
      </c>
      <c r="J875" t="s">
        <v>6030</v>
      </c>
      <c r="K875" t="s">
        <v>6031</v>
      </c>
      <c r="L875" t="s">
        <v>3</v>
      </c>
    </row>
    <row r="876" spans="1:12" x14ac:dyDescent="0.25">
      <c r="A876" s="5" t="s">
        <v>5473</v>
      </c>
      <c r="B876">
        <v>1968</v>
      </c>
      <c r="C876" t="s">
        <v>9</v>
      </c>
      <c r="D876">
        <v>26</v>
      </c>
      <c r="E876" s="18" t="str">
        <f t="shared" si="13"/>
        <v>26-Aug-1968</v>
      </c>
      <c r="F876" s="19">
        <v>45085</v>
      </c>
      <c r="G876">
        <v>54</v>
      </c>
      <c r="H876">
        <v>0</v>
      </c>
      <c r="I876" s="2">
        <v>7179.52</v>
      </c>
      <c r="J876" t="s">
        <v>6031</v>
      </c>
      <c r="K876" t="s">
        <v>6031</v>
      </c>
      <c r="L876" t="s">
        <v>3</v>
      </c>
    </row>
    <row r="877" spans="1:12" x14ac:dyDescent="0.25">
      <c r="A877" s="5" t="s">
        <v>5474</v>
      </c>
      <c r="B877">
        <v>1982</v>
      </c>
      <c r="C877" t="s">
        <v>6</v>
      </c>
      <c r="D877">
        <v>14</v>
      </c>
      <c r="E877" s="18" t="str">
        <f t="shared" si="13"/>
        <v>14-Sep-1982</v>
      </c>
      <c r="F877" s="19">
        <v>45085</v>
      </c>
      <c r="G877">
        <v>40</v>
      </c>
      <c r="H877">
        <v>3</v>
      </c>
      <c r="I877" s="2">
        <v>7196.87</v>
      </c>
      <c r="J877" t="s">
        <v>6031</v>
      </c>
      <c r="K877" t="s">
        <v>6030</v>
      </c>
      <c r="L877" t="s">
        <v>11</v>
      </c>
    </row>
    <row r="878" spans="1:12" x14ac:dyDescent="0.25">
      <c r="A878" s="5" t="s">
        <v>5475</v>
      </c>
      <c r="B878">
        <v>1983</v>
      </c>
      <c r="C878" t="s">
        <v>9</v>
      </c>
      <c r="D878">
        <v>11</v>
      </c>
      <c r="E878" s="18" t="str">
        <f t="shared" si="13"/>
        <v>11-Aug-1983</v>
      </c>
      <c r="F878" s="19">
        <v>45085</v>
      </c>
      <c r="G878">
        <v>39</v>
      </c>
      <c r="H878">
        <v>2</v>
      </c>
      <c r="I878" s="2">
        <v>7201.7</v>
      </c>
      <c r="J878" t="s">
        <v>6030</v>
      </c>
      <c r="K878" t="s">
        <v>6031</v>
      </c>
      <c r="L878" t="s">
        <v>7</v>
      </c>
    </row>
    <row r="879" spans="1:12" x14ac:dyDescent="0.25">
      <c r="A879" s="5" t="s">
        <v>5476</v>
      </c>
      <c r="B879">
        <v>1983</v>
      </c>
      <c r="C879" t="s">
        <v>4</v>
      </c>
      <c r="D879">
        <v>21</v>
      </c>
      <c r="E879" s="18" t="str">
        <f t="shared" si="13"/>
        <v>21-Nov-1983</v>
      </c>
      <c r="F879" s="19">
        <v>45085</v>
      </c>
      <c r="G879">
        <v>39</v>
      </c>
      <c r="H879">
        <v>2</v>
      </c>
      <c r="I879" s="2">
        <v>7209.49</v>
      </c>
      <c r="J879" t="s">
        <v>6030</v>
      </c>
      <c r="K879" t="s">
        <v>6031</v>
      </c>
      <c r="L879" t="s">
        <v>7</v>
      </c>
    </row>
    <row r="880" spans="1:12" x14ac:dyDescent="0.25">
      <c r="A880" s="5" t="s">
        <v>3844</v>
      </c>
      <c r="B880">
        <v>1991</v>
      </c>
      <c r="C880" t="s">
        <v>5</v>
      </c>
      <c r="D880">
        <v>28</v>
      </c>
      <c r="E880" s="18" t="str">
        <f t="shared" si="13"/>
        <v>28-Jun-1991</v>
      </c>
      <c r="F880" s="19">
        <v>45085</v>
      </c>
      <c r="G880">
        <v>31</v>
      </c>
      <c r="H880">
        <v>3</v>
      </c>
      <c r="I880" s="2">
        <v>7220.25</v>
      </c>
      <c r="J880" t="s">
        <v>6030</v>
      </c>
      <c r="K880" t="s">
        <v>6030</v>
      </c>
      <c r="L880" t="s">
        <v>20</v>
      </c>
    </row>
    <row r="881" spans="1:12" x14ac:dyDescent="0.25">
      <c r="A881" s="5" t="s">
        <v>5477</v>
      </c>
      <c r="B881">
        <v>1977</v>
      </c>
      <c r="C881" t="s">
        <v>6</v>
      </c>
      <c r="D881">
        <v>15</v>
      </c>
      <c r="E881" s="18" t="str">
        <f t="shared" si="13"/>
        <v>15-Sep-1977</v>
      </c>
      <c r="F881" s="19">
        <v>45085</v>
      </c>
      <c r="G881">
        <v>45</v>
      </c>
      <c r="H881">
        <v>0</v>
      </c>
      <c r="I881" s="2">
        <v>7222.79</v>
      </c>
      <c r="J881" t="s">
        <v>6031</v>
      </c>
      <c r="K881" t="s">
        <v>6031</v>
      </c>
      <c r="L881" t="s">
        <v>7</v>
      </c>
    </row>
    <row r="882" spans="1:12" x14ac:dyDescent="0.25">
      <c r="A882" s="5" t="s">
        <v>5478</v>
      </c>
      <c r="B882">
        <v>1986</v>
      </c>
      <c r="C882" t="s">
        <v>2</v>
      </c>
      <c r="D882">
        <v>13</v>
      </c>
      <c r="E882" s="18" t="str">
        <f t="shared" si="13"/>
        <v>13-Jul-1986</v>
      </c>
      <c r="F882" s="19">
        <v>45085</v>
      </c>
      <c r="G882">
        <v>36</v>
      </c>
      <c r="H882">
        <v>3</v>
      </c>
      <c r="I882" s="2">
        <v>7228.22</v>
      </c>
      <c r="J882" t="s">
        <v>6030</v>
      </c>
      <c r="K882" t="s">
        <v>6032</v>
      </c>
      <c r="L882" t="s">
        <v>17</v>
      </c>
    </row>
    <row r="883" spans="1:12" x14ac:dyDescent="0.25">
      <c r="A883" s="5" t="s">
        <v>5479</v>
      </c>
      <c r="B883">
        <v>1986</v>
      </c>
      <c r="C883" t="s">
        <v>6</v>
      </c>
      <c r="D883">
        <v>2</v>
      </c>
      <c r="E883" s="18" t="str">
        <f t="shared" si="13"/>
        <v>2-Sep-1986</v>
      </c>
      <c r="F883" s="19">
        <v>45085</v>
      </c>
      <c r="G883">
        <v>36</v>
      </c>
      <c r="H883">
        <v>4</v>
      </c>
      <c r="I883" s="2">
        <v>7243.81</v>
      </c>
      <c r="J883" t="s">
        <v>6030</v>
      </c>
      <c r="K883" t="s">
        <v>6031</v>
      </c>
      <c r="L883" t="s">
        <v>3</v>
      </c>
    </row>
    <row r="884" spans="1:12" x14ac:dyDescent="0.25">
      <c r="A884" s="5" t="s">
        <v>5480</v>
      </c>
      <c r="B884">
        <v>1982</v>
      </c>
      <c r="C884" t="s">
        <v>2</v>
      </c>
      <c r="D884">
        <v>24</v>
      </c>
      <c r="E884" s="18" t="str">
        <f t="shared" si="13"/>
        <v>24-Jul-1982</v>
      </c>
      <c r="F884" s="19">
        <v>45085</v>
      </c>
      <c r="G884">
        <v>40</v>
      </c>
      <c r="H884">
        <v>3</v>
      </c>
      <c r="I884" s="2">
        <v>7248.71</v>
      </c>
      <c r="J884" t="s">
        <v>6030</v>
      </c>
      <c r="K884" t="s">
        <v>6032</v>
      </c>
      <c r="L884" t="s">
        <v>3</v>
      </c>
    </row>
    <row r="885" spans="1:12" x14ac:dyDescent="0.25">
      <c r="A885" s="5" t="s">
        <v>5481</v>
      </c>
      <c r="B885">
        <v>1981</v>
      </c>
      <c r="C885" t="s">
        <v>9</v>
      </c>
      <c r="D885">
        <v>14</v>
      </c>
      <c r="E885" s="18" t="str">
        <f t="shared" si="13"/>
        <v>14-Aug-1981</v>
      </c>
      <c r="F885" s="19">
        <v>45085</v>
      </c>
      <c r="G885">
        <v>41</v>
      </c>
      <c r="H885">
        <v>2</v>
      </c>
      <c r="I885" s="2">
        <v>7256.72</v>
      </c>
      <c r="J885" t="s">
        <v>6031</v>
      </c>
      <c r="K885" t="s">
        <v>6030</v>
      </c>
      <c r="L885" t="s">
        <v>7</v>
      </c>
    </row>
    <row r="886" spans="1:12" x14ac:dyDescent="0.25">
      <c r="A886" s="5" t="s">
        <v>5482</v>
      </c>
      <c r="B886">
        <v>1981</v>
      </c>
      <c r="C886" t="s">
        <v>5</v>
      </c>
      <c r="D886">
        <v>13</v>
      </c>
      <c r="E886" s="18" t="str">
        <f t="shared" si="13"/>
        <v>13-Jun-1981</v>
      </c>
      <c r="F886" s="19">
        <v>45085</v>
      </c>
      <c r="G886">
        <v>41</v>
      </c>
      <c r="H886">
        <v>2</v>
      </c>
      <c r="I886" s="2">
        <v>7261.74</v>
      </c>
      <c r="J886" t="s">
        <v>6031</v>
      </c>
      <c r="K886" t="s">
        <v>6031</v>
      </c>
      <c r="L886" t="s">
        <v>7</v>
      </c>
    </row>
    <row r="887" spans="1:12" x14ac:dyDescent="0.25">
      <c r="A887" s="5" t="s">
        <v>5483</v>
      </c>
      <c r="B887">
        <v>1973</v>
      </c>
      <c r="C887" t="s">
        <v>10</v>
      </c>
      <c r="D887">
        <v>25</v>
      </c>
      <c r="E887" s="18" t="str">
        <f t="shared" si="13"/>
        <v>25-Oct-1973</v>
      </c>
      <c r="F887" s="19">
        <v>45085</v>
      </c>
      <c r="G887">
        <v>49</v>
      </c>
      <c r="H887">
        <v>0</v>
      </c>
      <c r="I887" s="2">
        <v>7265.58</v>
      </c>
      <c r="J887" t="s">
        <v>6030</v>
      </c>
      <c r="K887" t="s">
        <v>6030</v>
      </c>
      <c r="L887" t="s">
        <v>3</v>
      </c>
    </row>
    <row r="888" spans="1:12" x14ac:dyDescent="0.25">
      <c r="A888" s="5" t="s">
        <v>5484</v>
      </c>
      <c r="B888">
        <v>1981</v>
      </c>
      <c r="C888" t="s">
        <v>9</v>
      </c>
      <c r="D888">
        <v>4</v>
      </c>
      <c r="E888" s="18" t="str">
        <f t="shared" si="13"/>
        <v>4-Aug-1981</v>
      </c>
      <c r="F888" s="19">
        <v>45085</v>
      </c>
      <c r="G888">
        <v>41</v>
      </c>
      <c r="H888">
        <v>2</v>
      </c>
      <c r="I888" s="2">
        <v>7265.7</v>
      </c>
      <c r="J888" t="s">
        <v>6031</v>
      </c>
      <c r="K888" t="s">
        <v>6031</v>
      </c>
      <c r="L888" t="s">
        <v>7</v>
      </c>
    </row>
    <row r="889" spans="1:12" x14ac:dyDescent="0.25">
      <c r="A889" s="5" t="s">
        <v>5485</v>
      </c>
      <c r="B889">
        <v>1976</v>
      </c>
      <c r="C889" t="s">
        <v>8</v>
      </c>
      <c r="D889">
        <v>18</v>
      </c>
      <c r="E889" s="18" t="str">
        <f t="shared" si="13"/>
        <v>18-Dec-1976</v>
      </c>
      <c r="F889" s="19">
        <v>45085</v>
      </c>
      <c r="G889">
        <v>46</v>
      </c>
      <c r="H889">
        <v>2</v>
      </c>
      <c r="I889" s="2">
        <v>7273.02</v>
      </c>
      <c r="J889" t="s">
        <v>6030</v>
      </c>
      <c r="K889" t="s">
        <v>6032</v>
      </c>
      <c r="L889" t="s">
        <v>3</v>
      </c>
    </row>
    <row r="890" spans="1:12" x14ac:dyDescent="0.25">
      <c r="A890" s="5" t="s">
        <v>5486</v>
      </c>
      <c r="B890">
        <v>1985</v>
      </c>
      <c r="C890" t="s">
        <v>4</v>
      </c>
      <c r="D890">
        <v>2</v>
      </c>
      <c r="E890" s="18" t="str">
        <f t="shared" si="13"/>
        <v>2-Nov-1985</v>
      </c>
      <c r="F890" s="19">
        <v>45085</v>
      </c>
      <c r="G890">
        <v>37</v>
      </c>
      <c r="H890">
        <v>3</v>
      </c>
      <c r="I890" s="2">
        <v>7281.51</v>
      </c>
      <c r="J890" t="s">
        <v>6030</v>
      </c>
      <c r="K890" t="s">
        <v>6032</v>
      </c>
      <c r="L890" t="s">
        <v>7</v>
      </c>
    </row>
    <row r="891" spans="1:12" x14ac:dyDescent="0.25">
      <c r="A891" s="5" t="s">
        <v>3681</v>
      </c>
      <c r="B891">
        <v>1966</v>
      </c>
      <c r="C891" t="s">
        <v>8</v>
      </c>
      <c r="D891">
        <v>26</v>
      </c>
      <c r="E891" s="18" t="str">
        <f t="shared" si="13"/>
        <v>26-Dec-1966</v>
      </c>
      <c r="F891" s="19">
        <v>45085</v>
      </c>
      <c r="G891">
        <v>56</v>
      </c>
      <c r="H891">
        <v>0</v>
      </c>
      <c r="I891" s="2">
        <v>7302.46</v>
      </c>
      <c r="J891" t="s">
        <v>6031</v>
      </c>
      <c r="K891" t="s">
        <v>6032</v>
      </c>
      <c r="L891" t="s">
        <v>7</v>
      </c>
    </row>
    <row r="892" spans="1:12" x14ac:dyDescent="0.25">
      <c r="A892" s="5" t="s">
        <v>3845</v>
      </c>
      <c r="B892">
        <v>1965</v>
      </c>
      <c r="C892" t="s">
        <v>5</v>
      </c>
      <c r="D892">
        <v>6</v>
      </c>
      <c r="E892" s="18" t="str">
        <f t="shared" si="13"/>
        <v>6-Jun-1965</v>
      </c>
      <c r="F892" s="19">
        <v>45085</v>
      </c>
      <c r="G892">
        <v>58</v>
      </c>
      <c r="H892">
        <v>0</v>
      </c>
      <c r="I892" s="2">
        <v>7304.65</v>
      </c>
      <c r="J892" t="s">
        <v>6031</v>
      </c>
      <c r="K892" t="s">
        <v>6031</v>
      </c>
      <c r="L892" t="s">
        <v>3</v>
      </c>
    </row>
    <row r="893" spans="1:12" x14ac:dyDescent="0.25">
      <c r="A893" s="5" t="s">
        <v>5487</v>
      </c>
      <c r="B893">
        <v>1965</v>
      </c>
      <c r="C893" t="s">
        <v>5</v>
      </c>
      <c r="D893">
        <v>25</v>
      </c>
      <c r="E893" s="18" t="str">
        <f t="shared" si="13"/>
        <v>25-Jun-1965</v>
      </c>
      <c r="F893" s="19">
        <v>45085</v>
      </c>
      <c r="G893">
        <v>57</v>
      </c>
      <c r="H893">
        <v>0</v>
      </c>
      <c r="I893" s="2">
        <v>7318.21</v>
      </c>
      <c r="J893" t="s">
        <v>6031</v>
      </c>
      <c r="K893" t="s">
        <v>6032</v>
      </c>
      <c r="L893" t="s">
        <v>3</v>
      </c>
    </row>
    <row r="894" spans="1:12" x14ac:dyDescent="0.25">
      <c r="A894" s="5" t="s">
        <v>5488</v>
      </c>
      <c r="B894">
        <v>1972</v>
      </c>
      <c r="C894" t="s">
        <v>9</v>
      </c>
      <c r="D894">
        <v>11</v>
      </c>
      <c r="E894" s="18" t="str">
        <f t="shared" si="13"/>
        <v>11-Aug-1972</v>
      </c>
      <c r="F894" s="19">
        <v>45085</v>
      </c>
      <c r="G894">
        <v>50</v>
      </c>
      <c r="H894">
        <v>0</v>
      </c>
      <c r="I894" s="2">
        <v>7318.22</v>
      </c>
      <c r="J894" t="s">
        <v>6030</v>
      </c>
      <c r="K894" t="s">
        <v>6031</v>
      </c>
      <c r="L894" t="s">
        <v>7</v>
      </c>
    </row>
    <row r="895" spans="1:12" x14ac:dyDescent="0.25">
      <c r="A895" s="5" t="s">
        <v>5489</v>
      </c>
      <c r="B895">
        <v>1965</v>
      </c>
      <c r="C895" t="s">
        <v>2</v>
      </c>
      <c r="D895">
        <v>11</v>
      </c>
      <c r="E895" s="18" t="str">
        <f t="shared" si="13"/>
        <v>11-Jul-1965</v>
      </c>
      <c r="F895" s="19">
        <v>45085</v>
      </c>
      <c r="G895">
        <v>57</v>
      </c>
      <c r="H895">
        <v>0</v>
      </c>
      <c r="I895" s="2">
        <v>7322.86</v>
      </c>
      <c r="J895" t="s">
        <v>6031</v>
      </c>
      <c r="K895" t="s">
        <v>6031</v>
      </c>
      <c r="L895" t="s">
        <v>7</v>
      </c>
    </row>
    <row r="896" spans="1:12" x14ac:dyDescent="0.25">
      <c r="A896" s="5" t="s">
        <v>5490</v>
      </c>
      <c r="B896">
        <v>2004</v>
      </c>
      <c r="C896" t="s">
        <v>4</v>
      </c>
      <c r="D896">
        <v>15</v>
      </c>
      <c r="E896" s="18" t="str">
        <f t="shared" si="13"/>
        <v>15-Nov-2004</v>
      </c>
      <c r="F896" s="19">
        <v>45085</v>
      </c>
      <c r="G896">
        <v>18</v>
      </c>
      <c r="H896">
        <v>0</v>
      </c>
      <c r="I896" s="2">
        <v>7323.73</v>
      </c>
      <c r="J896" t="s">
        <v>6030</v>
      </c>
      <c r="K896" t="s">
        <v>6030</v>
      </c>
      <c r="L896" t="s">
        <v>17</v>
      </c>
    </row>
    <row r="897" spans="1:12" x14ac:dyDescent="0.25">
      <c r="A897" s="5" t="s">
        <v>5491</v>
      </c>
      <c r="B897">
        <v>1979</v>
      </c>
      <c r="C897" t="s">
        <v>5</v>
      </c>
      <c r="D897">
        <v>19</v>
      </c>
      <c r="E897" s="18" t="str">
        <f t="shared" si="13"/>
        <v>19-Jun-1979</v>
      </c>
      <c r="F897" s="19">
        <v>45085</v>
      </c>
      <c r="G897">
        <v>43</v>
      </c>
      <c r="H897">
        <v>0</v>
      </c>
      <c r="I897" s="2">
        <v>7325.05</v>
      </c>
      <c r="J897" t="s">
        <v>6030</v>
      </c>
      <c r="K897" t="s">
        <v>6031</v>
      </c>
      <c r="L897" t="s">
        <v>17</v>
      </c>
    </row>
    <row r="898" spans="1:12" x14ac:dyDescent="0.25">
      <c r="A898" s="5" t="s">
        <v>5492</v>
      </c>
      <c r="B898">
        <v>1984</v>
      </c>
      <c r="C898" t="s">
        <v>2</v>
      </c>
      <c r="D898">
        <v>25</v>
      </c>
      <c r="E898" s="18" t="str">
        <f t="shared" ref="E898:E961" si="14">CONCATENATE(D898,"-",C898,"-",B898)</f>
        <v>25-Jul-1984</v>
      </c>
      <c r="F898" s="19">
        <v>45085</v>
      </c>
      <c r="G898">
        <v>38</v>
      </c>
      <c r="H898">
        <v>3</v>
      </c>
      <c r="I898" s="2">
        <v>7325.47</v>
      </c>
      <c r="J898" t="s">
        <v>6030</v>
      </c>
      <c r="K898" t="s">
        <v>6032</v>
      </c>
      <c r="L898" t="s">
        <v>7</v>
      </c>
    </row>
    <row r="899" spans="1:12" x14ac:dyDescent="0.25">
      <c r="A899" s="5" t="s">
        <v>5493</v>
      </c>
      <c r="B899">
        <v>1979</v>
      </c>
      <c r="C899" t="s">
        <v>6</v>
      </c>
      <c r="D899">
        <v>19</v>
      </c>
      <c r="E899" s="18" t="str">
        <f t="shared" si="14"/>
        <v>19-Sep-1979</v>
      </c>
      <c r="F899" s="19">
        <v>45085</v>
      </c>
      <c r="G899">
        <v>43</v>
      </c>
      <c r="H899">
        <v>1</v>
      </c>
      <c r="I899" s="2">
        <v>7337.75</v>
      </c>
      <c r="J899" t="s">
        <v>6030</v>
      </c>
      <c r="K899" t="s">
        <v>6031</v>
      </c>
      <c r="L899" t="s">
        <v>11</v>
      </c>
    </row>
    <row r="900" spans="1:12" x14ac:dyDescent="0.25">
      <c r="A900" s="5" t="s">
        <v>5494</v>
      </c>
      <c r="B900">
        <v>1986</v>
      </c>
      <c r="C900" t="s">
        <v>5</v>
      </c>
      <c r="D900">
        <v>15</v>
      </c>
      <c r="E900" s="18" t="str">
        <f t="shared" si="14"/>
        <v>15-Jun-1986</v>
      </c>
      <c r="F900" s="19">
        <v>45085</v>
      </c>
      <c r="G900">
        <v>36</v>
      </c>
      <c r="H900">
        <v>3</v>
      </c>
      <c r="I900" s="2">
        <v>7339.93</v>
      </c>
      <c r="J900" t="s">
        <v>6030</v>
      </c>
      <c r="K900" t="s">
        <v>6030</v>
      </c>
      <c r="L900" t="s">
        <v>7</v>
      </c>
    </row>
    <row r="901" spans="1:12" x14ac:dyDescent="0.25">
      <c r="A901" s="5" t="s">
        <v>5495</v>
      </c>
      <c r="B901">
        <v>1977</v>
      </c>
      <c r="C901" t="s">
        <v>8</v>
      </c>
      <c r="D901">
        <v>18</v>
      </c>
      <c r="E901" s="18" t="str">
        <f t="shared" si="14"/>
        <v>18-Dec-1977</v>
      </c>
      <c r="F901" s="19">
        <v>45085</v>
      </c>
      <c r="G901">
        <v>45</v>
      </c>
      <c r="H901">
        <v>0</v>
      </c>
      <c r="I901" s="2">
        <v>7345.08</v>
      </c>
      <c r="J901" t="s">
        <v>6030</v>
      </c>
      <c r="K901" t="s">
        <v>6032</v>
      </c>
      <c r="L901" t="s">
        <v>11</v>
      </c>
    </row>
    <row r="902" spans="1:12" x14ac:dyDescent="0.25">
      <c r="A902" s="5" t="s">
        <v>5496</v>
      </c>
      <c r="B902">
        <v>1979</v>
      </c>
      <c r="C902" t="s">
        <v>5</v>
      </c>
      <c r="D902">
        <v>26</v>
      </c>
      <c r="E902" s="18" t="str">
        <f t="shared" si="14"/>
        <v>26-Jun-1979</v>
      </c>
      <c r="F902" s="19">
        <v>45085</v>
      </c>
      <c r="G902">
        <v>43</v>
      </c>
      <c r="H902">
        <v>1</v>
      </c>
      <c r="I902" s="2">
        <v>7345.73</v>
      </c>
      <c r="J902" t="s">
        <v>6030</v>
      </c>
      <c r="K902" t="s">
        <v>6032</v>
      </c>
      <c r="L902" t="s">
        <v>3</v>
      </c>
    </row>
    <row r="903" spans="1:12" x14ac:dyDescent="0.25">
      <c r="A903" s="5" t="s">
        <v>3846</v>
      </c>
      <c r="B903">
        <v>1977</v>
      </c>
      <c r="C903" t="s">
        <v>8</v>
      </c>
      <c r="D903">
        <v>1</v>
      </c>
      <c r="E903" s="18" t="str">
        <f t="shared" si="14"/>
        <v>1-Dec-1977</v>
      </c>
      <c r="F903" s="19">
        <v>45085</v>
      </c>
      <c r="G903">
        <v>45</v>
      </c>
      <c r="H903">
        <v>0</v>
      </c>
      <c r="I903" s="2">
        <v>7348.14</v>
      </c>
      <c r="J903" t="s">
        <v>6030</v>
      </c>
      <c r="K903" t="s">
        <v>6032</v>
      </c>
      <c r="L903" t="s">
        <v>11</v>
      </c>
    </row>
    <row r="904" spans="1:12" x14ac:dyDescent="0.25">
      <c r="A904" s="5" t="s">
        <v>5497</v>
      </c>
      <c r="B904">
        <v>1993</v>
      </c>
      <c r="C904" t="s">
        <v>10</v>
      </c>
      <c r="D904">
        <v>5</v>
      </c>
      <c r="E904" s="18" t="str">
        <f t="shared" si="14"/>
        <v>5-Oct-1993</v>
      </c>
      <c r="F904" s="19">
        <v>45085</v>
      </c>
      <c r="G904">
        <v>29</v>
      </c>
      <c r="H904">
        <v>0</v>
      </c>
      <c r="I904" s="2">
        <v>7349.12</v>
      </c>
      <c r="J904" t="s">
        <v>6030</v>
      </c>
      <c r="K904" t="s">
        <v>6030</v>
      </c>
      <c r="L904" t="s">
        <v>20</v>
      </c>
    </row>
    <row r="905" spans="1:12" x14ac:dyDescent="0.25">
      <c r="A905" s="5" t="s">
        <v>5498</v>
      </c>
      <c r="B905">
        <v>1983</v>
      </c>
      <c r="C905" t="s">
        <v>5</v>
      </c>
      <c r="D905">
        <v>21</v>
      </c>
      <c r="E905" s="18" t="str">
        <f t="shared" si="14"/>
        <v>21-Jun-1983</v>
      </c>
      <c r="F905" s="19">
        <v>45085</v>
      </c>
      <c r="G905">
        <v>39</v>
      </c>
      <c r="H905">
        <v>3</v>
      </c>
      <c r="I905" s="2">
        <v>7357.49</v>
      </c>
      <c r="J905" t="s">
        <v>6030</v>
      </c>
      <c r="K905" t="s">
        <v>6030</v>
      </c>
      <c r="L905" t="s">
        <v>7</v>
      </c>
    </row>
    <row r="906" spans="1:12" x14ac:dyDescent="0.25">
      <c r="A906" s="5" t="s">
        <v>5499</v>
      </c>
      <c r="B906">
        <v>1981</v>
      </c>
      <c r="C906" t="s">
        <v>2</v>
      </c>
      <c r="D906">
        <v>16</v>
      </c>
      <c r="E906" s="18" t="str">
        <f t="shared" si="14"/>
        <v>16-Jul-1981</v>
      </c>
      <c r="F906" s="19">
        <v>45085</v>
      </c>
      <c r="G906">
        <v>41</v>
      </c>
      <c r="H906">
        <v>1</v>
      </c>
      <c r="I906" s="2">
        <v>7358.18</v>
      </c>
      <c r="J906" t="s">
        <v>6030</v>
      </c>
      <c r="K906" t="s">
        <v>6031</v>
      </c>
      <c r="L906" t="s">
        <v>17</v>
      </c>
    </row>
    <row r="907" spans="1:12" x14ac:dyDescent="0.25">
      <c r="A907" s="5" t="s">
        <v>5500</v>
      </c>
      <c r="B907">
        <v>1965</v>
      </c>
      <c r="C907" t="s">
        <v>8</v>
      </c>
      <c r="D907">
        <v>9</v>
      </c>
      <c r="E907" s="18" t="str">
        <f t="shared" si="14"/>
        <v>9-Dec-1965</v>
      </c>
      <c r="F907" s="19">
        <v>45085</v>
      </c>
      <c r="G907">
        <v>57</v>
      </c>
      <c r="H907">
        <v>0</v>
      </c>
      <c r="I907" s="2">
        <v>7362.31</v>
      </c>
      <c r="J907" t="s">
        <v>6031</v>
      </c>
      <c r="K907" t="s">
        <v>6031</v>
      </c>
      <c r="L907" t="s">
        <v>3</v>
      </c>
    </row>
    <row r="908" spans="1:12" x14ac:dyDescent="0.25">
      <c r="A908" s="5" t="s">
        <v>5501</v>
      </c>
      <c r="B908">
        <v>1981</v>
      </c>
      <c r="C908" t="s">
        <v>4</v>
      </c>
      <c r="D908">
        <v>24</v>
      </c>
      <c r="E908" s="18" t="str">
        <f t="shared" si="14"/>
        <v>24-Nov-1981</v>
      </c>
      <c r="F908" s="19">
        <v>45085</v>
      </c>
      <c r="G908">
        <v>41</v>
      </c>
      <c r="H908">
        <v>2</v>
      </c>
      <c r="I908" s="2">
        <v>7371.77</v>
      </c>
      <c r="J908" t="s">
        <v>6030</v>
      </c>
      <c r="K908" t="s">
        <v>6032</v>
      </c>
      <c r="L908" t="s">
        <v>11</v>
      </c>
    </row>
    <row r="909" spans="1:12" x14ac:dyDescent="0.25">
      <c r="A909" s="5" t="s">
        <v>5502</v>
      </c>
      <c r="B909">
        <v>1993</v>
      </c>
      <c r="C909" t="s">
        <v>2</v>
      </c>
      <c r="D909">
        <v>22</v>
      </c>
      <c r="E909" s="18" t="str">
        <f t="shared" si="14"/>
        <v>22-Jul-1993</v>
      </c>
      <c r="F909" s="19">
        <v>45085</v>
      </c>
      <c r="G909">
        <v>29</v>
      </c>
      <c r="H909">
        <v>0</v>
      </c>
      <c r="I909" s="2">
        <v>7388.85</v>
      </c>
      <c r="J909" t="s">
        <v>6030</v>
      </c>
      <c r="K909" t="s">
        <v>6030</v>
      </c>
      <c r="L909" t="s">
        <v>23</v>
      </c>
    </row>
    <row r="910" spans="1:12" x14ac:dyDescent="0.25">
      <c r="A910" s="5" t="s">
        <v>5503</v>
      </c>
      <c r="B910">
        <v>1965</v>
      </c>
      <c r="C910" t="s">
        <v>8</v>
      </c>
      <c r="D910">
        <v>5</v>
      </c>
      <c r="E910" s="18" t="str">
        <f t="shared" si="14"/>
        <v>5-Dec-1965</v>
      </c>
      <c r="F910" s="19">
        <v>45085</v>
      </c>
      <c r="G910">
        <v>57</v>
      </c>
      <c r="H910">
        <v>0</v>
      </c>
      <c r="I910" s="2">
        <v>7403.98</v>
      </c>
      <c r="J910" t="s">
        <v>6031</v>
      </c>
      <c r="K910" t="s">
        <v>6030</v>
      </c>
      <c r="L910" t="s">
        <v>3</v>
      </c>
    </row>
    <row r="911" spans="1:12" x14ac:dyDescent="0.25">
      <c r="A911" s="5" t="s">
        <v>5504</v>
      </c>
      <c r="B911">
        <v>1983</v>
      </c>
      <c r="C911" t="s">
        <v>6</v>
      </c>
      <c r="D911">
        <v>19</v>
      </c>
      <c r="E911" s="18" t="str">
        <f t="shared" si="14"/>
        <v>19-Sep-1983</v>
      </c>
      <c r="F911" s="19">
        <v>45085</v>
      </c>
      <c r="G911">
        <v>39</v>
      </c>
      <c r="H911">
        <v>3</v>
      </c>
      <c r="I911" s="2">
        <v>7418.52</v>
      </c>
      <c r="J911" t="s">
        <v>6030</v>
      </c>
      <c r="K911" t="s">
        <v>6030</v>
      </c>
      <c r="L911" t="s">
        <v>11</v>
      </c>
    </row>
    <row r="912" spans="1:12" x14ac:dyDescent="0.25">
      <c r="A912" s="5" t="s">
        <v>5505</v>
      </c>
      <c r="B912">
        <v>1978</v>
      </c>
      <c r="C912" t="s">
        <v>4</v>
      </c>
      <c r="D912">
        <v>12</v>
      </c>
      <c r="E912" s="18" t="str">
        <f t="shared" si="14"/>
        <v>12-Nov-1978</v>
      </c>
      <c r="F912" s="19">
        <v>45085</v>
      </c>
      <c r="G912">
        <v>44</v>
      </c>
      <c r="H912">
        <v>0</v>
      </c>
      <c r="I912" s="2">
        <v>7419.48</v>
      </c>
      <c r="J912" t="s">
        <v>6030</v>
      </c>
      <c r="K912" t="s">
        <v>6030</v>
      </c>
      <c r="L912" t="s">
        <v>7</v>
      </c>
    </row>
    <row r="913" spans="1:12" x14ac:dyDescent="0.25">
      <c r="A913" s="5" t="s">
        <v>5506</v>
      </c>
      <c r="B913">
        <v>1978</v>
      </c>
      <c r="C913" t="s">
        <v>8</v>
      </c>
      <c r="D913">
        <v>2</v>
      </c>
      <c r="E913" s="18" t="str">
        <f t="shared" si="14"/>
        <v>2-Dec-1978</v>
      </c>
      <c r="F913" s="19">
        <v>45085</v>
      </c>
      <c r="G913">
        <v>44</v>
      </c>
      <c r="H913">
        <v>0</v>
      </c>
      <c r="I913" s="2">
        <v>7421.19</v>
      </c>
      <c r="J913" t="s">
        <v>6030</v>
      </c>
      <c r="K913" t="s">
        <v>6031</v>
      </c>
      <c r="L913" t="s">
        <v>7</v>
      </c>
    </row>
    <row r="914" spans="1:12" x14ac:dyDescent="0.25">
      <c r="A914" s="5" t="s">
        <v>3847</v>
      </c>
      <c r="B914">
        <v>1977</v>
      </c>
      <c r="C914" t="s">
        <v>9</v>
      </c>
      <c r="D914">
        <v>25</v>
      </c>
      <c r="E914" s="18" t="str">
        <f t="shared" si="14"/>
        <v>25-Aug-1977</v>
      </c>
      <c r="F914" s="19">
        <v>45085</v>
      </c>
      <c r="G914">
        <v>45</v>
      </c>
      <c r="H914">
        <v>1</v>
      </c>
      <c r="I914" s="2">
        <v>7441.05</v>
      </c>
      <c r="J914" t="s">
        <v>6031</v>
      </c>
      <c r="K914" t="s">
        <v>6030</v>
      </c>
      <c r="L914" t="s">
        <v>11</v>
      </c>
    </row>
    <row r="915" spans="1:12" x14ac:dyDescent="0.25">
      <c r="A915" s="5" t="s">
        <v>5507</v>
      </c>
      <c r="B915">
        <v>1979</v>
      </c>
      <c r="C915" t="s">
        <v>6</v>
      </c>
      <c r="D915">
        <v>1</v>
      </c>
      <c r="E915" s="18" t="str">
        <f t="shared" si="14"/>
        <v>1-Sep-1979</v>
      </c>
      <c r="F915" s="19">
        <v>45085</v>
      </c>
      <c r="G915">
        <v>43</v>
      </c>
      <c r="H915">
        <v>2</v>
      </c>
      <c r="I915" s="2">
        <v>7441.5</v>
      </c>
      <c r="J915" t="s">
        <v>6031</v>
      </c>
      <c r="K915" t="s">
        <v>6030</v>
      </c>
      <c r="L915" t="s">
        <v>11</v>
      </c>
    </row>
    <row r="916" spans="1:12" x14ac:dyDescent="0.25">
      <c r="A916" s="5" t="s">
        <v>5508</v>
      </c>
      <c r="B916">
        <v>1980</v>
      </c>
      <c r="C916" t="s">
        <v>2</v>
      </c>
      <c r="D916">
        <v>7</v>
      </c>
      <c r="E916" s="18" t="str">
        <f t="shared" si="14"/>
        <v>7-Jul-1980</v>
      </c>
      <c r="F916" s="19">
        <v>45085</v>
      </c>
      <c r="G916">
        <v>42</v>
      </c>
      <c r="H916">
        <v>1</v>
      </c>
      <c r="I916" s="2">
        <v>7443.64</v>
      </c>
      <c r="J916" t="s">
        <v>6030</v>
      </c>
      <c r="K916" t="s">
        <v>6031</v>
      </c>
      <c r="L916" t="s">
        <v>7</v>
      </c>
    </row>
    <row r="917" spans="1:12" x14ac:dyDescent="0.25">
      <c r="A917" s="5" t="s">
        <v>5509</v>
      </c>
      <c r="B917">
        <v>1977</v>
      </c>
      <c r="C917" t="s">
        <v>6</v>
      </c>
      <c r="D917">
        <v>25</v>
      </c>
      <c r="E917" s="18" t="str">
        <f t="shared" si="14"/>
        <v>25-Sep-1977</v>
      </c>
      <c r="F917" s="19">
        <v>45085</v>
      </c>
      <c r="G917">
        <v>45</v>
      </c>
      <c r="H917">
        <v>1</v>
      </c>
      <c r="I917" s="2">
        <v>7445.92</v>
      </c>
      <c r="J917" t="s">
        <v>6031</v>
      </c>
      <c r="K917" t="s">
        <v>6032</v>
      </c>
      <c r="L917" t="s">
        <v>11</v>
      </c>
    </row>
    <row r="918" spans="1:12" x14ac:dyDescent="0.25">
      <c r="A918" s="5" t="s">
        <v>5510</v>
      </c>
      <c r="B918">
        <v>1977</v>
      </c>
      <c r="C918" t="s">
        <v>6</v>
      </c>
      <c r="D918">
        <v>30</v>
      </c>
      <c r="E918" s="18" t="str">
        <f t="shared" si="14"/>
        <v>30-Sep-1977</v>
      </c>
      <c r="F918" s="19">
        <v>45085</v>
      </c>
      <c r="G918">
        <v>45</v>
      </c>
      <c r="H918">
        <v>0</v>
      </c>
      <c r="I918" s="2">
        <v>7448.4</v>
      </c>
      <c r="J918" t="s">
        <v>6031</v>
      </c>
      <c r="K918" t="s">
        <v>6031</v>
      </c>
      <c r="L918" t="s">
        <v>21</v>
      </c>
    </row>
    <row r="919" spans="1:12" x14ac:dyDescent="0.25">
      <c r="A919" s="5" t="s">
        <v>5511</v>
      </c>
      <c r="B919">
        <v>2001</v>
      </c>
      <c r="C919" t="s">
        <v>5</v>
      </c>
      <c r="D919">
        <v>1</v>
      </c>
      <c r="E919" s="18" t="str">
        <f t="shared" si="14"/>
        <v>1-Jun-2001</v>
      </c>
      <c r="F919" s="19">
        <v>45085</v>
      </c>
      <c r="G919">
        <v>22</v>
      </c>
      <c r="H919">
        <v>0</v>
      </c>
      <c r="I919" s="2">
        <v>7450.36</v>
      </c>
      <c r="J919" t="s">
        <v>6030</v>
      </c>
      <c r="K919" t="s">
        <v>6030</v>
      </c>
      <c r="L919" t="s">
        <v>7</v>
      </c>
    </row>
    <row r="920" spans="1:12" x14ac:dyDescent="0.25">
      <c r="A920" s="5" t="s">
        <v>5512</v>
      </c>
      <c r="B920">
        <v>1967</v>
      </c>
      <c r="C920" t="s">
        <v>9</v>
      </c>
      <c r="D920">
        <v>4</v>
      </c>
      <c r="E920" s="18" t="str">
        <f t="shared" si="14"/>
        <v>4-Aug-1967</v>
      </c>
      <c r="F920" s="19">
        <v>45085</v>
      </c>
      <c r="G920">
        <v>55</v>
      </c>
      <c r="H920">
        <v>0</v>
      </c>
      <c r="I920" s="2">
        <v>7463.51</v>
      </c>
      <c r="J920" t="s">
        <v>6031</v>
      </c>
      <c r="K920" t="s">
        <v>6031</v>
      </c>
      <c r="L920" t="s">
        <v>3</v>
      </c>
    </row>
    <row r="921" spans="1:12" x14ac:dyDescent="0.25">
      <c r="A921" s="5" t="s">
        <v>5513</v>
      </c>
      <c r="B921">
        <v>1996</v>
      </c>
      <c r="C921" t="s">
        <v>5</v>
      </c>
      <c r="D921">
        <v>14</v>
      </c>
      <c r="E921" s="18" t="str">
        <f t="shared" si="14"/>
        <v>14-Jun-1996</v>
      </c>
      <c r="F921" s="19">
        <v>45085</v>
      </c>
      <c r="G921">
        <v>26</v>
      </c>
      <c r="H921">
        <v>0</v>
      </c>
      <c r="I921" s="2">
        <v>7487.38</v>
      </c>
      <c r="J921" t="s">
        <v>6030</v>
      </c>
      <c r="K921" t="s">
        <v>6031</v>
      </c>
      <c r="L921" t="s">
        <v>7</v>
      </c>
    </row>
    <row r="922" spans="1:12" x14ac:dyDescent="0.25">
      <c r="A922" s="5" t="s">
        <v>5514</v>
      </c>
      <c r="B922">
        <v>1988</v>
      </c>
      <c r="C922" t="s">
        <v>8</v>
      </c>
      <c r="D922">
        <v>15</v>
      </c>
      <c r="E922" s="18" t="str">
        <f t="shared" si="14"/>
        <v>15-Dec-1988</v>
      </c>
      <c r="F922" s="19">
        <v>45085</v>
      </c>
      <c r="G922">
        <v>34</v>
      </c>
      <c r="H922">
        <v>3</v>
      </c>
      <c r="I922" s="2">
        <v>7494.63</v>
      </c>
      <c r="J922" t="s">
        <v>6030</v>
      </c>
      <c r="K922" t="s">
        <v>6031</v>
      </c>
      <c r="L922" t="s">
        <v>16</v>
      </c>
    </row>
    <row r="923" spans="1:12" x14ac:dyDescent="0.25">
      <c r="A923" s="5" t="s">
        <v>5515</v>
      </c>
      <c r="B923">
        <v>1997</v>
      </c>
      <c r="C923" t="s">
        <v>10</v>
      </c>
      <c r="D923">
        <v>28</v>
      </c>
      <c r="E923" s="18" t="str">
        <f t="shared" si="14"/>
        <v>28-Oct-1997</v>
      </c>
      <c r="F923" s="19">
        <v>45085</v>
      </c>
      <c r="G923">
        <v>25</v>
      </c>
      <c r="H923">
        <v>0</v>
      </c>
      <c r="I923" s="2">
        <v>7504.3</v>
      </c>
      <c r="J923" t="s">
        <v>6030</v>
      </c>
      <c r="K923" t="s">
        <v>6032</v>
      </c>
      <c r="L923" t="s">
        <v>7</v>
      </c>
    </row>
    <row r="924" spans="1:12" x14ac:dyDescent="0.25">
      <c r="A924" s="5" t="s">
        <v>5516</v>
      </c>
      <c r="B924">
        <v>1983</v>
      </c>
      <c r="C924" t="s">
        <v>2</v>
      </c>
      <c r="D924">
        <v>10</v>
      </c>
      <c r="E924" s="18" t="str">
        <f t="shared" si="14"/>
        <v>10-Jul-1983</v>
      </c>
      <c r="F924" s="19">
        <v>45085</v>
      </c>
      <c r="G924">
        <v>39</v>
      </c>
      <c r="H924">
        <v>4</v>
      </c>
      <c r="I924" s="2">
        <v>7512.27</v>
      </c>
      <c r="J924" t="s">
        <v>6031</v>
      </c>
      <c r="K924" t="s">
        <v>6030</v>
      </c>
      <c r="L924" t="s">
        <v>11</v>
      </c>
    </row>
    <row r="925" spans="1:12" x14ac:dyDescent="0.25">
      <c r="A925" s="5" t="s">
        <v>3848</v>
      </c>
      <c r="B925">
        <v>1978</v>
      </c>
      <c r="C925" t="s">
        <v>10</v>
      </c>
      <c r="D925">
        <v>18</v>
      </c>
      <c r="E925" s="18" t="str">
        <f t="shared" si="14"/>
        <v>18-Oct-1978</v>
      </c>
      <c r="F925" s="19">
        <v>45085</v>
      </c>
      <c r="G925">
        <v>44</v>
      </c>
      <c r="H925">
        <v>1</v>
      </c>
      <c r="I925" s="2">
        <v>7518.03</v>
      </c>
      <c r="J925" t="s">
        <v>6030</v>
      </c>
      <c r="K925" t="s">
        <v>6031</v>
      </c>
      <c r="L925" t="s">
        <v>7</v>
      </c>
    </row>
    <row r="926" spans="1:12" x14ac:dyDescent="0.25">
      <c r="A926" s="5" t="s">
        <v>5517</v>
      </c>
      <c r="B926">
        <v>1976</v>
      </c>
      <c r="C926" t="s">
        <v>10</v>
      </c>
      <c r="D926">
        <v>10</v>
      </c>
      <c r="E926" s="18" t="str">
        <f t="shared" si="14"/>
        <v>10-Oct-1976</v>
      </c>
      <c r="F926" s="19">
        <v>45085</v>
      </c>
      <c r="G926">
        <v>46</v>
      </c>
      <c r="H926">
        <v>0</v>
      </c>
      <c r="I926" s="2">
        <v>7526.71</v>
      </c>
      <c r="J926" t="s">
        <v>6031</v>
      </c>
      <c r="K926" t="s">
        <v>6032</v>
      </c>
      <c r="L926" t="s">
        <v>7</v>
      </c>
    </row>
    <row r="927" spans="1:12" x14ac:dyDescent="0.25">
      <c r="A927" s="5" t="s">
        <v>5518</v>
      </c>
      <c r="B927">
        <v>1978</v>
      </c>
      <c r="C927" t="s">
        <v>8</v>
      </c>
      <c r="D927">
        <v>14</v>
      </c>
      <c r="E927" s="18" t="str">
        <f t="shared" si="14"/>
        <v>14-Dec-1978</v>
      </c>
      <c r="F927" s="19">
        <v>45085</v>
      </c>
      <c r="G927">
        <v>44</v>
      </c>
      <c r="H927">
        <v>2</v>
      </c>
      <c r="I927" s="2">
        <v>7531.7</v>
      </c>
      <c r="J927" t="s">
        <v>6030</v>
      </c>
      <c r="K927" t="s">
        <v>6032</v>
      </c>
      <c r="L927" t="s">
        <v>3</v>
      </c>
    </row>
    <row r="928" spans="1:12" x14ac:dyDescent="0.25">
      <c r="A928" s="5" t="s">
        <v>5519</v>
      </c>
      <c r="B928">
        <v>1984</v>
      </c>
      <c r="C928" t="s">
        <v>9</v>
      </c>
      <c r="D928">
        <v>22</v>
      </c>
      <c r="E928" s="18" t="str">
        <f t="shared" si="14"/>
        <v>22-Aug-1984</v>
      </c>
      <c r="F928" s="19">
        <v>45085</v>
      </c>
      <c r="G928">
        <v>38</v>
      </c>
      <c r="H928">
        <v>3</v>
      </c>
      <c r="I928" s="2">
        <v>7537.16</v>
      </c>
      <c r="J928" t="s">
        <v>6030</v>
      </c>
      <c r="K928" t="s">
        <v>6030</v>
      </c>
      <c r="L928" t="s">
        <v>7</v>
      </c>
    </row>
    <row r="929" spans="1:12" x14ac:dyDescent="0.25">
      <c r="A929" s="5" t="s">
        <v>5520</v>
      </c>
      <c r="B929">
        <v>1988</v>
      </c>
      <c r="C929" t="s">
        <v>8</v>
      </c>
      <c r="D929">
        <v>15</v>
      </c>
      <c r="E929" s="18" t="str">
        <f t="shared" si="14"/>
        <v>15-Dec-1988</v>
      </c>
      <c r="F929" s="19">
        <v>45085</v>
      </c>
      <c r="G929">
        <v>34</v>
      </c>
      <c r="H929">
        <v>3</v>
      </c>
      <c r="I929" s="2">
        <v>7538.52</v>
      </c>
      <c r="J929" t="s">
        <v>6030</v>
      </c>
      <c r="K929" t="s">
        <v>6030</v>
      </c>
      <c r="L929" t="s">
        <v>7</v>
      </c>
    </row>
    <row r="930" spans="1:12" x14ac:dyDescent="0.25">
      <c r="A930" s="5" t="s">
        <v>5521</v>
      </c>
      <c r="B930">
        <v>1994</v>
      </c>
      <c r="C930" t="s">
        <v>9</v>
      </c>
      <c r="D930">
        <v>14</v>
      </c>
      <c r="E930" s="18" t="str">
        <f t="shared" si="14"/>
        <v>14-Aug-1994</v>
      </c>
      <c r="F930" s="19">
        <v>45085</v>
      </c>
      <c r="G930">
        <v>28</v>
      </c>
      <c r="H930">
        <v>0</v>
      </c>
      <c r="I930" s="2">
        <v>7567.13</v>
      </c>
      <c r="J930" t="s">
        <v>6030</v>
      </c>
      <c r="K930" t="s">
        <v>6030</v>
      </c>
      <c r="L930" t="s">
        <v>20</v>
      </c>
    </row>
    <row r="931" spans="1:12" x14ac:dyDescent="0.25">
      <c r="A931" s="5" t="s">
        <v>5522</v>
      </c>
      <c r="B931">
        <v>1967</v>
      </c>
      <c r="C931" t="s">
        <v>2</v>
      </c>
      <c r="D931">
        <v>17</v>
      </c>
      <c r="E931" s="18" t="str">
        <f t="shared" si="14"/>
        <v>17-Jul-1967</v>
      </c>
      <c r="F931" s="19">
        <v>45085</v>
      </c>
      <c r="G931">
        <v>55</v>
      </c>
      <c r="H931">
        <v>0</v>
      </c>
      <c r="I931" s="2">
        <v>7585.62</v>
      </c>
      <c r="J931" t="s">
        <v>6031</v>
      </c>
      <c r="K931" t="s">
        <v>6030</v>
      </c>
      <c r="L931" t="s">
        <v>3</v>
      </c>
    </row>
    <row r="932" spans="1:12" x14ac:dyDescent="0.25">
      <c r="A932" s="5" t="s">
        <v>5523</v>
      </c>
      <c r="B932">
        <v>1997</v>
      </c>
      <c r="C932" t="s">
        <v>6</v>
      </c>
      <c r="D932">
        <v>30</v>
      </c>
      <c r="E932" s="18" t="str">
        <f t="shared" si="14"/>
        <v>30-Sep-1997</v>
      </c>
      <c r="F932" s="19">
        <v>45085</v>
      </c>
      <c r="G932">
        <v>25</v>
      </c>
      <c r="H932">
        <v>0</v>
      </c>
      <c r="I932" s="2">
        <v>7607.03</v>
      </c>
      <c r="J932" t="s">
        <v>6030</v>
      </c>
      <c r="K932" t="s">
        <v>6030</v>
      </c>
      <c r="L932" t="s">
        <v>7</v>
      </c>
    </row>
    <row r="933" spans="1:12" x14ac:dyDescent="0.25">
      <c r="A933" s="5" t="s">
        <v>5524</v>
      </c>
      <c r="B933">
        <v>1968</v>
      </c>
      <c r="C933" t="s">
        <v>2</v>
      </c>
      <c r="D933">
        <v>3</v>
      </c>
      <c r="E933" s="18" t="str">
        <f t="shared" si="14"/>
        <v>3-Jul-1968</v>
      </c>
      <c r="F933" s="19">
        <v>45085</v>
      </c>
      <c r="G933">
        <v>54</v>
      </c>
      <c r="H933">
        <v>0</v>
      </c>
      <c r="I933" s="2">
        <v>7609.6</v>
      </c>
      <c r="J933" t="s">
        <v>6031</v>
      </c>
      <c r="K933" t="s">
        <v>6030</v>
      </c>
      <c r="L933" t="s">
        <v>7</v>
      </c>
    </row>
    <row r="934" spans="1:12" x14ac:dyDescent="0.25">
      <c r="A934" s="5" t="s">
        <v>5525</v>
      </c>
      <c r="B934">
        <v>1996</v>
      </c>
      <c r="C934" t="s">
        <v>6</v>
      </c>
      <c r="D934">
        <v>17</v>
      </c>
      <c r="E934" s="18" t="str">
        <f t="shared" si="14"/>
        <v>17-Sep-1996</v>
      </c>
      <c r="F934" s="19">
        <v>45085</v>
      </c>
      <c r="G934">
        <v>26</v>
      </c>
      <c r="H934">
        <v>0</v>
      </c>
      <c r="I934" s="2">
        <v>7623.13</v>
      </c>
      <c r="J934" t="s">
        <v>6030</v>
      </c>
      <c r="K934" t="s">
        <v>6031</v>
      </c>
      <c r="L934" t="s">
        <v>11</v>
      </c>
    </row>
    <row r="935" spans="1:12" x14ac:dyDescent="0.25">
      <c r="A935" s="5" t="s">
        <v>5526</v>
      </c>
      <c r="B935">
        <v>1978</v>
      </c>
      <c r="C935" t="s">
        <v>4</v>
      </c>
      <c r="D935">
        <v>28</v>
      </c>
      <c r="E935" s="18" t="str">
        <f t="shared" si="14"/>
        <v>28-Nov-1978</v>
      </c>
      <c r="F935" s="19">
        <v>45085</v>
      </c>
      <c r="G935">
        <v>44</v>
      </c>
      <c r="H935">
        <v>1</v>
      </c>
      <c r="I935" s="2">
        <v>7623.52</v>
      </c>
      <c r="J935" t="s">
        <v>6030</v>
      </c>
      <c r="K935" t="s">
        <v>6032</v>
      </c>
      <c r="L935" t="s">
        <v>11</v>
      </c>
    </row>
    <row r="936" spans="1:12" x14ac:dyDescent="0.25">
      <c r="A936" s="5" t="s">
        <v>3849</v>
      </c>
      <c r="B936">
        <v>1978</v>
      </c>
      <c r="C936" t="s">
        <v>4</v>
      </c>
      <c r="D936">
        <v>6</v>
      </c>
      <c r="E936" s="18" t="str">
        <f t="shared" si="14"/>
        <v>6-Nov-1978</v>
      </c>
      <c r="F936" s="19">
        <v>45085</v>
      </c>
      <c r="G936">
        <v>44</v>
      </c>
      <c r="H936">
        <v>1</v>
      </c>
      <c r="I936" s="2">
        <v>7624.63</v>
      </c>
      <c r="J936" t="s">
        <v>6030</v>
      </c>
      <c r="K936" t="s">
        <v>6032</v>
      </c>
      <c r="L936" t="s">
        <v>11</v>
      </c>
    </row>
    <row r="937" spans="1:12" x14ac:dyDescent="0.25">
      <c r="A937" s="5" t="s">
        <v>5527</v>
      </c>
      <c r="B937">
        <v>1978</v>
      </c>
      <c r="C937" t="s">
        <v>4</v>
      </c>
      <c r="D937">
        <v>29</v>
      </c>
      <c r="E937" s="18" t="str">
        <f t="shared" si="14"/>
        <v>29-Nov-1978</v>
      </c>
      <c r="F937" s="19">
        <v>45085</v>
      </c>
      <c r="G937">
        <v>44</v>
      </c>
      <c r="H937">
        <v>1</v>
      </c>
      <c r="I937" s="2">
        <v>7626.99</v>
      </c>
      <c r="J937" t="s">
        <v>6030</v>
      </c>
      <c r="K937" t="s">
        <v>6030</v>
      </c>
      <c r="L937" t="s">
        <v>11</v>
      </c>
    </row>
    <row r="938" spans="1:12" x14ac:dyDescent="0.25">
      <c r="A938" s="5" t="s">
        <v>5528</v>
      </c>
      <c r="B938">
        <v>1978</v>
      </c>
      <c r="C938" t="s">
        <v>9</v>
      </c>
      <c r="D938">
        <v>24</v>
      </c>
      <c r="E938" s="18" t="str">
        <f t="shared" si="14"/>
        <v>24-Aug-1978</v>
      </c>
      <c r="F938" s="19">
        <v>45085</v>
      </c>
      <c r="G938">
        <v>44</v>
      </c>
      <c r="H938">
        <v>1</v>
      </c>
      <c r="I938" s="2">
        <v>7633.72</v>
      </c>
      <c r="J938" t="s">
        <v>6030</v>
      </c>
      <c r="K938" t="s">
        <v>6032</v>
      </c>
      <c r="L938" t="s">
        <v>3</v>
      </c>
    </row>
    <row r="939" spans="1:12" x14ac:dyDescent="0.25">
      <c r="A939" s="5" t="s">
        <v>5529</v>
      </c>
      <c r="B939">
        <v>2001</v>
      </c>
      <c r="C939" t="s">
        <v>8</v>
      </c>
      <c r="D939">
        <v>13</v>
      </c>
      <c r="E939" s="18" t="str">
        <f t="shared" si="14"/>
        <v>13-Dec-2001</v>
      </c>
      <c r="F939" s="19">
        <v>45085</v>
      </c>
      <c r="G939">
        <v>21</v>
      </c>
      <c r="H939">
        <v>0</v>
      </c>
      <c r="I939" s="2">
        <v>7636.92</v>
      </c>
      <c r="J939" t="s">
        <v>6030</v>
      </c>
      <c r="K939" t="s">
        <v>6031</v>
      </c>
      <c r="L939" t="s">
        <v>7</v>
      </c>
    </row>
    <row r="940" spans="1:12" x14ac:dyDescent="0.25">
      <c r="A940" s="5" t="s">
        <v>5530</v>
      </c>
      <c r="B940">
        <v>1980</v>
      </c>
      <c r="C940" t="s">
        <v>5</v>
      </c>
      <c r="D940">
        <v>20</v>
      </c>
      <c r="E940" s="18" t="str">
        <f t="shared" si="14"/>
        <v>20-Jun-1980</v>
      </c>
      <c r="F940" s="19">
        <v>45085</v>
      </c>
      <c r="G940">
        <v>42</v>
      </c>
      <c r="H940">
        <v>1</v>
      </c>
      <c r="I940" s="2">
        <v>7639.42</v>
      </c>
      <c r="J940" t="s">
        <v>6030</v>
      </c>
      <c r="K940" t="s">
        <v>6030</v>
      </c>
      <c r="L940" t="s">
        <v>17</v>
      </c>
    </row>
    <row r="941" spans="1:12" x14ac:dyDescent="0.25">
      <c r="A941" s="5" t="s">
        <v>5531</v>
      </c>
      <c r="B941">
        <v>1980</v>
      </c>
      <c r="C941" t="s">
        <v>2</v>
      </c>
      <c r="D941">
        <v>24</v>
      </c>
      <c r="E941" s="18" t="str">
        <f t="shared" si="14"/>
        <v>24-Jul-1980</v>
      </c>
      <c r="F941" s="19">
        <v>45085</v>
      </c>
      <c r="G941">
        <v>42</v>
      </c>
      <c r="H941">
        <v>2</v>
      </c>
      <c r="I941" s="2">
        <v>7640.31</v>
      </c>
      <c r="J941" t="s">
        <v>6030</v>
      </c>
      <c r="K941" t="s">
        <v>6032</v>
      </c>
      <c r="L941" t="s">
        <v>3</v>
      </c>
    </row>
    <row r="942" spans="1:12" x14ac:dyDescent="0.25">
      <c r="A942" s="5" t="s">
        <v>5532</v>
      </c>
      <c r="B942">
        <v>1999</v>
      </c>
      <c r="C942" t="s">
        <v>5</v>
      </c>
      <c r="D942">
        <v>15</v>
      </c>
      <c r="E942" s="18" t="str">
        <f t="shared" si="14"/>
        <v>15-Jun-1999</v>
      </c>
      <c r="F942" s="19">
        <v>45085</v>
      </c>
      <c r="G942">
        <v>23</v>
      </c>
      <c r="H942">
        <v>0</v>
      </c>
      <c r="I942" s="2">
        <v>7642.05</v>
      </c>
      <c r="J942" t="s">
        <v>6030</v>
      </c>
      <c r="K942" t="s">
        <v>6030</v>
      </c>
      <c r="L942" t="s">
        <v>23</v>
      </c>
    </row>
    <row r="943" spans="1:12" x14ac:dyDescent="0.25">
      <c r="A943" s="5" t="s">
        <v>5533</v>
      </c>
      <c r="B943">
        <v>1980</v>
      </c>
      <c r="C943" t="s">
        <v>10</v>
      </c>
      <c r="D943">
        <v>16</v>
      </c>
      <c r="E943" s="18" t="str">
        <f t="shared" si="14"/>
        <v>16-Oct-1980</v>
      </c>
      <c r="F943" s="19">
        <v>45085</v>
      </c>
      <c r="G943">
        <v>42</v>
      </c>
      <c r="H943">
        <v>1</v>
      </c>
      <c r="I943" s="2">
        <v>7650.77</v>
      </c>
      <c r="J943" t="s">
        <v>6030</v>
      </c>
      <c r="K943" t="s">
        <v>6030</v>
      </c>
      <c r="L943" t="s">
        <v>17</v>
      </c>
    </row>
    <row r="944" spans="1:12" x14ac:dyDescent="0.25">
      <c r="A944" s="5" t="s">
        <v>5534</v>
      </c>
      <c r="B944">
        <v>1993</v>
      </c>
      <c r="C944" t="s">
        <v>9</v>
      </c>
      <c r="D944">
        <v>10</v>
      </c>
      <c r="E944" s="18" t="str">
        <f t="shared" si="14"/>
        <v>10-Aug-1993</v>
      </c>
      <c r="F944" s="19">
        <v>45085</v>
      </c>
      <c r="G944">
        <v>29</v>
      </c>
      <c r="H944">
        <v>0</v>
      </c>
      <c r="I944" s="2">
        <v>7650.8</v>
      </c>
      <c r="J944" t="s">
        <v>6030</v>
      </c>
      <c r="K944" t="s">
        <v>6030</v>
      </c>
      <c r="L944" t="s">
        <v>7</v>
      </c>
    </row>
    <row r="945" spans="1:12" x14ac:dyDescent="0.25">
      <c r="A945" s="5" t="s">
        <v>5536</v>
      </c>
      <c r="B945">
        <v>1998</v>
      </c>
      <c r="C945" t="s">
        <v>6</v>
      </c>
      <c r="D945">
        <v>30</v>
      </c>
      <c r="E945" s="18" t="str">
        <f t="shared" si="14"/>
        <v>30-Sep-1998</v>
      </c>
      <c r="F945" s="19">
        <v>45085</v>
      </c>
      <c r="G945">
        <v>24</v>
      </c>
      <c r="H945">
        <v>0</v>
      </c>
      <c r="I945" s="2">
        <v>7652.26</v>
      </c>
      <c r="J945" t="s">
        <v>6030</v>
      </c>
      <c r="K945" t="s">
        <v>6031</v>
      </c>
      <c r="L945" t="s">
        <v>18</v>
      </c>
    </row>
    <row r="946" spans="1:12" x14ac:dyDescent="0.25">
      <c r="A946" s="5" t="s">
        <v>5537</v>
      </c>
      <c r="B946">
        <v>1965</v>
      </c>
      <c r="C946" t="s">
        <v>8</v>
      </c>
      <c r="D946">
        <v>27</v>
      </c>
      <c r="E946" s="18" t="str">
        <f t="shared" si="14"/>
        <v>27-Dec-1965</v>
      </c>
      <c r="F946" s="19">
        <v>45085</v>
      </c>
      <c r="G946">
        <v>57</v>
      </c>
      <c r="H946">
        <v>0</v>
      </c>
      <c r="I946" s="2">
        <v>7657.69</v>
      </c>
      <c r="J946" t="s">
        <v>6031</v>
      </c>
      <c r="K946" t="s">
        <v>6031</v>
      </c>
      <c r="L946" t="s">
        <v>7</v>
      </c>
    </row>
    <row r="947" spans="1:12" x14ac:dyDescent="0.25">
      <c r="A947" s="5" t="s">
        <v>3850</v>
      </c>
      <c r="B947">
        <v>1976</v>
      </c>
      <c r="C947" t="s">
        <v>10</v>
      </c>
      <c r="D947">
        <v>9</v>
      </c>
      <c r="E947" s="18" t="str">
        <f t="shared" si="14"/>
        <v>9-Oct-1976</v>
      </c>
      <c r="F947" s="19">
        <v>45085</v>
      </c>
      <c r="G947">
        <v>46</v>
      </c>
      <c r="H947">
        <v>2</v>
      </c>
      <c r="I947" s="2">
        <v>7662.47</v>
      </c>
      <c r="J947" t="s">
        <v>6030</v>
      </c>
      <c r="K947" t="s">
        <v>6032</v>
      </c>
      <c r="L947" t="s">
        <v>11</v>
      </c>
    </row>
    <row r="948" spans="1:12" x14ac:dyDescent="0.25">
      <c r="A948" s="5" t="s">
        <v>5538</v>
      </c>
      <c r="B948">
        <v>1996</v>
      </c>
      <c r="C948" t="s">
        <v>4</v>
      </c>
      <c r="D948">
        <v>24</v>
      </c>
      <c r="E948" s="18" t="str">
        <f t="shared" si="14"/>
        <v>24-Nov-1996</v>
      </c>
      <c r="F948" s="19">
        <v>45085</v>
      </c>
      <c r="G948">
        <v>26</v>
      </c>
      <c r="H948">
        <v>0</v>
      </c>
      <c r="I948" s="2">
        <v>7670.75</v>
      </c>
      <c r="J948" t="s">
        <v>6030</v>
      </c>
      <c r="K948" t="s">
        <v>6030</v>
      </c>
      <c r="L948" t="s">
        <v>24</v>
      </c>
    </row>
    <row r="949" spans="1:12" x14ac:dyDescent="0.25">
      <c r="A949" s="5" t="s">
        <v>5539</v>
      </c>
      <c r="B949">
        <v>1995</v>
      </c>
      <c r="C949" t="s">
        <v>6</v>
      </c>
      <c r="D949">
        <v>13</v>
      </c>
      <c r="E949" s="18" t="str">
        <f t="shared" si="14"/>
        <v>13-Sep-1995</v>
      </c>
      <c r="F949" s="19">
        <v>45085</v>
      </c>
      <c r="G949">
        <v>27</v>
      </c>
      <c r="H949">
        <v>0</v>
      </c>
      <c r="I949" s="2">
        <v>7676.4</v>
      </c>
      <c r="J949" t="s">
        <v>6030</v>
      </c>
      <c r="K949" t="s">
        <v>6032</v>
      </c>
      <c r="L949" t="s">
        <v>7</v>
      </c>
    </row>
    <row r="950" spans="1:12" x14ac:dyDescent="0.25">
      <c r="A950" s="5" t="s">
        <v>5540</v>
      </c>
      <c r="B950">
        <v>1971</v>
      </c>
      <c r="C950" t="s">
        <v>10</v>
      </c>
      <c r="D950">
        <v>11</v>
      </c>
      <c r="E950" s="18" t="str">
        <f t="shared" si="14"/>
        <v>11-Oct-1971</v>
      </c>
      <c r="F950" s="19">
        <v>45085</v>
      </c>
      <c r="G950">
        <v>51</v>
      </c>
      <c r="H950">
        <v>0</v>
      </c>
      <c r="I950" s="2">
        <v>7680.92</v>
      </c>
      <c r="J950" t="s">
        <v>6030</v>
      </c>
      <c r="K950" t="s">
        <v>6032</v>
      </c>
      <c r="L950" t="s">
        <v>3</v>
      </c>
    </row>
    <row r="951" spans="1:12" x14ac:dyDescent="0.25">
      <c r="A951" s="5" t="s">
        <v>5541</v>
      </c>
      <c r="B951">
        <v>1981</v>
      </c>
      <c r="C951" t="s">
        <v>8</v>
      </c>
      <c r="D951">
        <v>19</v>
      </c>
      <c r="E951" s="18" t="str">
        <f t="shared" si="14"/>
        <v>19-Dec-1981</v>
      </c>
      <c r="F951" s="19">
        <v>45085</v>
      </c>
      <c r="G951">
        <v>41</v>
      </c>
      <c r="H951">
        <v>1</v>
      </c>
      <c r="I951" s="2">
        <v>7681.17</v>
      </c>
      <c r="J951" t="s">
        <v>6030</v>
      </c>
      <c r="K951" t="s">
        <v>6030</v>
      </c>
      <c r="L951" t="s">
        <v>22</v>
      </c>
    </row>
    <row r="952" spans="1:12" x14ac:dyDescent="0.25">
      <c r="A952" s="5" t="s">
        <v>5542</v>
      </c>
      <c r="B952">
        <v>1982</v>
      </c>
      <c r="C952" t="s">
        <v>8</v>
      </c>
      <c r="D952">
        <v>18</v>
      </c>
      <c r="E952" s="18" t="str">
        <f t="shared" si="14"/>
        <v>18-Dec-1982</v>
      </c>
      <c r="F952" s="19">
        <v>45085</v>
      </c>
      <c r="G952">
        <v>40</v>
      </c>
      <c r="H952">
        <v>3</v>
      </c>
      <c r="I952" s="2">
        <v>7682.67</v>
      </c>
      <c r="J952" t="s">
        <v>6030</v>
      </c>
      <c r="K952" t="s">
        <v>6032</v>
      </c>
      <c r="L952" t="s">
        <v>3</v>
      </c>
    </row>
    <row r="953" spans="1:12" x14ac:dyDescent="0.25">
      <c r="A953" s="5" t="s">
        <v>5543</v>
      </c>
      <c r="B953">
        <v>1987</v>
      </c>
      <c r="C953" t="s">
        <v>2</v>
      </c>
      <c r="D953">
        <v>12</v>
      </c>
      <c r="E953" s="18" t="str">
        <f t="shared" si="14"/>
        <v>12-Jul-1987</v>
      </c>
      <c r="F953" s="19">
        <v>45085</v>
      </c>
      <c r="G953">
        <v>35</v>
      </c>
      <c r="H953">
        <v>3</v>
      </c>
      <c r="I953" s="2">
        <v>7684.62</v>
      </c>
      <c r="J953" t="s">
        <v>6030</v>
      </c>
      <c r="K953" t="s">
        <v>6031</v>
      </c>
      <c r="L953" t="s">
        <v>20</v>
      </c>
    </row>
    <row r="954" spans="1:12" x14ac:dyDescent="0.25">
      <c r="A954" s="5" t="s">
        <v>5544</v>
      </c>
      <c r="B954">
        <v>1978</v>
      </c>
      <c r="C954" t="s">
        <v>8</v>
      </c>
      <c r="D954">
        <v>29</v>
      </c>
      <c r="E954" s="18" t="str">
        <f t="shared" si="14"/>
        <v>29-Dec-1978</v>
      </c>
      <c r="F954" s="19">
        <v>45085</v>
      </c>
      <c r="G954">
        <v>44</v>
      </c>
      <c r="H954">
        <v>2</v>
      </c>
      <c r="I954" s="2">
        <v>7726.85</v>
      </c>
      <c r="J954" t="s">
        <v>6032</v>
      </c>
      <c r="K954" t="s">
        <v>6030</v>
      </c>
      <c r="L954" t="s">
        <v>11</v>
      </c>
    </row>
    <row r="955" spans="1:12" x14ac:dyDescent="0.25">
      <c r="A955" s="5" t="s">
        <v>5545</v>
      </c>
      <c r="B955">
        <v>1979</v>
      </c>
      <c r="C955" t="s">
        <v>5</v>
      </c>
      <c r="D955">
        <v>2</v>
      </c>
      <c r="E955" s="18" t="str">
        <f t="shared" si="14"/>
        <v>2-Jun-1979</v>
      </c>
      <c r="F955" s="19">
        <v>45085</v>
      </c>
      <c r="G955">
        <v>44</v>
      </c>
      <c r="H955">
        <v>1</v>
      </c>
      <c r="I955" s="2">
        <v>7727.25</v>
      </c>
      <c r="J955" t="s">
        <v>6030</v>
      </c>
      <c r="K955" t="s">
        <v>6031</v>
      </c>
      <c r="L955" t="s">
        <v>7</v>
      </c>
    </row>
    <row r="956" spans="1:12" x14ac:dyDescent="0.25">
      <c r="A956" s="5" t="s">
        <v>5546</v>
      </c>
      <c r="B956">
        <v>1980</v>
      </c>
      <c r="C956" t="s">
        <v>6</v>
      </c>
      <c r="D956">
        <v>10</v>
      </c>
      <c r="E956" s="18" t="str">
        <f t="shared" si="14"/>
        <v>10-Sep-1980</v>
      </c>
      <c r="F956" s="19">
        <v>45085</v>
      </c>
      <c r="G956">
        <v>42</v>
      </c>
      <c r="H956">
        <v>2</v>
      </c>
      <c r="I956" s="2">
        <v>7729.65</v>
      </c>
      <c r="J956" t="s">
        <v>6031</v>
      </c>
      <c r="K956" t="s">
        <v>6032</v>
      </c>
      <c r="L956" t="s">
        <v>14</v>
      </c>
    </row>
    <row r="957" spans="1:12" x14ac:dyDescent="0.25">
      <c r="A957" s="5" t="s">
        <v>5547</v>
      </c>
      <c r="B957">
        <v>1978</v>
      </c>
      <c r="C957" t="s">
        <v>8</v>
      </c>
      <c r="D957">
        <v>4</v>
      </c>
      <c r="E957" s="18" t="str">
        <f t="shared" si="14"/>
        <v>4-Dec-1978</v>
      </c>
      <c r="F957" s="19">
        <v>45085</v>
      </c>
      <c r="G957">
        <v>44</v>
      </c>
      <c r="H957">
        <v>2</v>
      </c>
      <c r="I957" s="2">
        <v>7731.43</v>
      </c>
      <c r="J957" t="s">
        <v>6031</v>
      </c>
      <c r="K957" t="s">
        <v>6030</v>
      </c>
      <c r="L957" t="s">
        <v>3</v>
      </c>
    </row>
    <row r="958" spans="1:12" x14ac:dyDescent="0.25">
      <c r="A958" s="5" t="s">
        <v>3851</v>
      </c>
      <c r="B958">
        <v>1977</v>
      </c>
      <c r="C958" t="s">
        <v>9</v>
      </c>
      <c r="D958">
        <v>29</v>
      </c>
      <c r="E958" s="18" t="str">
        <f t="shared" si="14"/>
        <v>29-Aug-1977</v>
      </c>
      <c r="F958" s="19">
        <v>45085</v>
      </c>
      <c r="G958">
        <v>45</v>
      </c>
      <c r="H958">
        <v>0</v>
      </c>
      <c r="I958" s="2">
        <v>7731.86</v>
      </c>
      <c r="J958" t="s">
        <v>6030</v>
      </c>
      <c r="K958" t="s">
        <v>6031</v>
      </c>
      <c r="L958" t="s">
        <v>7</v>
      </c>
    </row>
    <row r="959" spans="1:12" x14ac:dyDescent="0.25">
      <c r="A959" s="5" t="s">
        <v>5548</v>
      </c>
      <c r="B959">
        <v>1965</v>
      </c>
      <c r="C959" t="s">
        <v>2</v>
      </c>
      <c r="D959">
        <v>18</v>
      </c>
      <c r="E959" s="18" t="str">
        <f t="shared" si="14"/>
        <v>18-Jul-1965</v>
      </c>
      <c r="F959" s="19">
        <v>45085</v>
      </c>
      <c r="G959">
        <v>57</v>
      </c>
      <c r="H959">
        <v>0</v>
      </c>
      <c r="I959" s="2">
        <v>7736.39</v>
      </c>
      <c r="J959" t="s">
        <v>6031</v>
      </c>
      <c r="K959" t="s">
        <v>6030</v>
      </c>
      <c r="L959" t="s">
        <v>3</v>
      </c>
    </row>
    <row r="960" spans="1:12" x14ac:dyDescent="0.25">
      <c r="A960" s="5" t="s">
        <v>5549</v>
      </c>
      <c r="B960">
        <v>1978</v>
      </c>
      <c r="C960" t="s">
        <v>6</v>
      </c>
      <c r="D960">
        <v>4</v>
      </c>
      <c r="E960" s="18" t="str">
        <f t="shared" si="14"/>
        <v>4-Sep-1978</v>
      </c>
      <c r="F960" s="19">
        <v>45085</v>
      </c>
      <c r="G960">
        <v>44</v>
      </c>
      <c r="H960">
        <v>2</v>
      </c>
      <c r="I960" s="2">
        <v>7740.34</v>
      </c>
      <c r="J960" t="s">
        <v>6032</v>
      </c>
      <c r="K960" t="s">
        <v>6032</v>
      </c>
      <c r="L960" t="s">
        <v>11</v>
      </c>
    </row>
    <row r="961" spans="1:12" x14ac:dyDescent="0.25">
      <c r="A961" s="5" t="s">
        <v>5550</v>
      </c>
      <c r="B961">
        <v>1976</v>
      </c>
      <c r="C961" t="s">
        <v>8</v>
      </c>
      <c r="D961">
        <v>12</v>
      </c>
      <c r="E961" s="18" t="str">
        <f t="shared" si="14"/>
        <v>12-Dec-1976</v>
      </c>
      <c r="F961" s="19">
        <v>45085</v>
      </c>
      <c r="G961">
        <v>46</v>
      </c>
      <c r="H961">
        <v>1</v>
      </c>
      <c r="I961" s="2">
        <v>7742.11</v>
      </c>
      <c r="J961" t="s">
        <v>6031</v>
      </c>
      <c r="K961" t="s">
        <v>6030</v>
      </c>
      <c r="L961" t="s">
        <v>3</v>
      </c>
    </row>
    <row r="962" spans="1:12" x14ac:dyDescent="0.25">
      <c r="A962" s="5" t="s">
        <v>5551</v>
      </c>
      <c r="B962">
        <v>1981</v>
      </c>
      <c r="C962" t="s">
        <v>5</v>
      </c>
      <c r="D962">
        <v>30</v>
      </c>
      <c r="E962" s="18" t="str">
        <f t="shared" ref="E962:E1025" si="15">CONCATENATE(D962,"-",C962,"-",B962)</f>
        <v>30-Jun-1981</v>
      </c>
      <c r="F962" s="19">
        <v>45085</v>
      </c>
      <c r="G962">
        <v>41</v>
      </c>
      <c r="H962">
        <v>2</v>
      </c>
      <c r="I962" s="2">
        <v>7749.16</v>
      </c>
      <c r="J962" t="s">
        <v>6030</v>
      </c>
      <c r="K962" t="s">
        <v>6032</v>
      </c>
      <c r="L962" t="s">
        <v>7</v>
      </c>
    </row>
    <row r="963" spans="1:12" x14ac:dyDescent="0.25">
      <c r="A963" s="5" t="s">
        <v>5552</v>
      </c>
      <c r="B963">
        <v>1997</v>
      </c>
      <c r="C963" t="s">
        <v>8</v>
      </c>
      <c r="D963">
        <v>21</v>
      </c>
      <c r="E963" s="18" t="str">
        <f t="shared" si="15"/>
        <v>21-Dec-1997</v>
      </c>
      <c r="F963" s="19">
        <v>45085</v>
      </c>
      <c r="G963">
        <v>25</v>
      </c>
      <c r="H963">
        <v>0</v>
      </c>
      <c r="I963" s="2">
        <v>7763.06</v>
      </c>
      <c r="J963" t="s">
        <v>6030</v>
      </c>
      <c r="K963" t="s">
        <v>6032</v>
      </c>
      <c r="L963" t="s">
        <v>7</v>
      </c>
    </row>
    <row r="964" spans="1:12" x14ac:dyDescent="0.25">
      <c r="A964" s="5" t="s">
        <v>5553</v>
      </c>
      <c r="B964">
        <v>1974</v>
      </c>
      <c r="C964" t="s">
        <v>8</v>
      </c>
      <c r="D964">
        <v>6</v>
      </c>
      <c r="E964" s="18" t="str">
        <f t="shared" si="15"/>
        <v>6-Dec-1974</v>
      </c>
      <c r="F964" s="19">
        <v>45085</v>
      </c>
      <c r="G964">
        <v>48</v>
      </c>
      <c r="H964">
        <v>0</v>
      </c>
      <c r="I964" s="2">
        <v>7789.64</v>
      </c>
      <c r="J964" t="s">
        <v>6032</v>
      </c>
      <c r="K964" t="s">
        <v>6031</v>
      </c>
      <c r="L964" t="s">
        <v>3</v>
      </c>
    </row>
    <row r="965" spans="1:12" x14ac:dyDescent="0.25">
      <c r="A965" s="5" t="s">
        <v>5554</v>
      </c>
      <c r="B965">
        <v>1999</v>
      </c>
      <c r="C965" t="s">
        <v>8</v>
      </c>
      <c r="D965">
        <v>25</v>
      </c>
      <c r="E965" s="18" t="str">
        <f t="shared" si="15"/>
        <v>25-Dec-1999</v>
      </c>
      <c r="F965" s="19">
        <v>45085</v>
      </c>
      <c r="G965">
        <v>23</v>
      </c>
      <c r="H965">
        <v>0</v>
      </c>
      <c r="I965" s="2">
        <v>7794.68</v>
      </c>
      <c r="J965" t="s">
        <v>6030</v>
      </c>
      <c r="K965" t="s">
        <v>6030</v>
      </c>
      <c r="L965" t="s">
        <v>23</v>
      </c>
    </row>
    <row r="966" spans="1:12" x14ac:dyDescent="0.25">
      <c r="A966" s="5" t="s">
        <v>5555</v>
      </c>
      <c r="B966">
        <v>1997</v>
      </c>
      <c r="C966" t="s">
        <v>8</v>
      </c>
      <c r="D966">
        <v>2</v>
      </c>
      <c r="E966" s="18" t="str">
        <f t="shared" si="15"/>
        <v>2-Dec-1997</v>
      </c>
      <c r="F966" s="19">
        <v>45085</v>
      </c>
      <c r="G966">
        <v>25</v>
      </c>
      <c r="H966">
        <v>0</v>
      </c>
      <c r="I966" s="2">
        <v>7803.77</v>
      </c>
      <c r="J966" t="s">
        <v>6030</v>
      </c>
      <c r="K966" t="s">
        <v>6031</v>
      </c>
      <c r="L966" t="s">
        <v>7</v>
      </c>
    </row>
    <row r="967" spans="1:12" x14ac:dyDescent="0.25">
      <c r="A967" s="5" t="s">
        <v>5556</v>
      </c>
      <c r="B967">
        <v>1974</v>
      </c>
      <c r="C967" t="s">
        <v>4</v>
      </c>
      <c r="D967">
        <v>9</v>
      </c>
      <c r="E967" s="18" t="str">
        <f t="shared" si="15"/>
        <v>9-Nov-1974</v>
      </c>
      <c r="F967" s="19">
        <v>45085</v>
      </c>
      <c r="G967">
        <v>48</v>
      </c>
      <c r="H967">
        <v>0</v>
      </c>
      <c r="I967" s="2">
        <v>7804.16</v>
      </c>
      <c r="J967" t="s">
        <v>6030</v>
      </c>
      <c r="K967" t="s">
        <v>6031</v>
      </c>
      <c r="L967" t="s">
        <v>3</v>
      </c>
    </row>
    <row r="968" spans="1:12" x14ac:dyDescent="0.25">
      <c r="A968" s="5" t="s">
        <v>5557</v>
      </c>
      <c r="B968">
        <v>1991</v>
      </c>
      <c r="C968" t="s">
        <v>8</v>
      </c>
      <c r="D968">
        <v>21</v>
      </c>
      <c r="E968" s="18" t="str">
        <f t="shared" si="15"/>
        <v>21-Dec-1991</v>
      </c>
      <c r="F968" s="19">
        <v>45085</v>
      </c>
      <c r="G968">
        <v>31</v>
      </c>
      <c r="H968">
        <v>3</v>
      </c>
      <c r="I968" s="2">
        <v>7812.67</v>
      </c>
      <c r="J968" t="s">
        <v>6030</v>
      </c>
      <c r="K968" t="s">
        <v>6032</v>
      </c>
      <c r="L968" t="s">
        <v>7</v>
      </c>
    </row>
    <row r="969" spans="1:12" x14ac:dyDescent="0.25">
      <c r="A969" s="5" t="s">
        <v>3852</v>
      </c>
      <c r="B969">
        <v>1989</v>
      </c>
      <c r="C969" t="s">
        <v>10</v>
      </c>
      <c r="D969">
        <v>12</v>
      </c>
      <c r="E969" s="18" t="str">
        <f t="shared" si="15"/>
        <v>12-Oct-1989</v>
      </c>
      <c r="F969" s="19">
        <v>45085</v>
      </c>
      <c r="G969">
        <v>33</v>
      </c>
      <c r="H969">
        <v>3</v>
      </c>
      <c r="I969" s="2">
        <v>7824.37</v>
      </c>
      <c r="J969" t="s">
        <v>6030</v>
      </c>
      <c r="K969" t="s">
        <v>6030</v>
      </c>
      <c r="L969" t="s">
        <v>7</v>
      </c>
    </row>
    <row r="970" spans="1:12" x14ac:dyDescent="0.25">
      <c r="A970" s="5" t="s">
        <v>5558</v>
      </c>
      <c r="B970">
        <v>2001</v>
      </c>
      <c r="C970" t="s">
        <v>10</v>
      </c>
      <c r="D970">
        <v>5</v>
      </c>
      <c r="E970" s="18" t="str">
        <f t="shared" si="15"/>
        <v>5-Oct-2001</v>
      </c>
      <c r="F970" s="19">
        <v>45085</v>
      </c>
      <c r="G970">
        <v>21</v>
      </c>
      <c r="H970">
        <v>0</v>
      </c>
      <c r="I970" s="2">
        <v>7844.8</v>
      </c>
      <c r="J970" t="s">
        <v>6030</v>
      </c>
      <c r="K970" t="s">
        <v>6030</v>
      </c>
      <c r="L970" t="s">
        <v>7</v>
      </c>
    </row>
    <row r="971" spans="1:12" x14ac:dyDescent="0.25">
      <c r="A971" s="5" t="s">
        <v>5559</v>
      </c>
      <c r="B971">
        <v>1994</v>
      </c>
      <c r="C971" t="s">
        <v>4</v>
      </c>
      <c r="D971">
        <v>17</v>
      </c>
      <c r="E971" s="18" t="str">
        <f t="shared" si="15"/>
        <v>17-Nov-1994</v>
      </c>
      <c r="F971" s="19">
        <v>45085</v>
      </c>
      <c r="G971">
        <v>28</v>
      </c>
      <c r="H971">
        <v>0</v>
      </c>
      <c r="I971" s="2">
        <v>7851.85</v>
      </c>
      <c r="J971" t="s">
        <v>6030</v>
      </c>
      <c r="K971" t="s">
        <v>6031</v>
      </c>
      <c r="L971" t="s">
        <v>7</v>
      </c>
    </row>
    <row r="972" spans="1:12" x14ac:dyDescent="0.25">
      <c r="A972" s="5" t="s">
        <v>5560</v>
      </c>
      <c r="B972">
        <v>1962</v>
      </c>
      <c r="C972" t="s">
        <v>10</v>
      </c>
      <c r="D972">
        <v>10</v>
      </c>
      <c r="E972" s="18" t="str">
        <f t="shared" si="15"/>
        <v>10-Oct-1962</v>
      </c>
      <c r="F972" s="19">
        <v>45085</v>
      </c>
      <c r="G972">
        <v>60</v>
      </c>
      <c r="H972">
        <v>0</v>
      </c>
      <c r="I972" s="2">
        <v>7896.41</v>
      </c>
      <c r="J972" t="s">
        <v>6031</v>
      </c>
      <c r="K972" t="s">
        <v>6030</v>
      </c>
      <c r="L972" t="s">
        <v>3</v>
      </c>
    </row>
    <row r="973" spans="1:12" x14ac:dyDescent="0.25">
      <c r="A973" s="5" t="s">
        <v>5561</v>
      </c>
      <c r="B973">
        <v>1977</v>
      </c>
      <c r="C973" t="s">
        <v>2</v>
      </c>
      <c r="D973">
        <v>20</v>
      </c>
      <c r="E973" s="18" t="str">
        <f t="shared" si="15"/>
        <v>20-Jul-1977</v>
      </c>
      <c r="F973" s="19">
        <v>45085</v>
      </c>
      <c r="G973">
        <v>45</v>
      </c>
      <c r="H973">
        <v>0</v>
      </c>
      <c r="I973" s="2">
        <v>7935.29</v>
      </c>
      <c r="J973" t="s">
        <v>6030</v>
      </c>
      <c r="K973" t="s">
        <v>6032</v>
      </c>
      <c r="L973" t="s">
        <v>17</v>
      </c>
    </row>
    <row r="974" spans="1:12" x14ac:dyDescent="0.25">
      <c r="A974" s="5" t="s">
        <v>5562</v>
      </c>
      <c r="B974">
        <v>1987</v>
      </c>
      <c r="C974" t="s">
        <v>10</v>
      </c>
      <c r="D974">
        <v>29</v>
      </c>
      <c r="E974" s="18" t="str">
        <f t="shared" si="15"/>
        <v>29-Oct-1987</v>
      </c>
      <c r="F974" s="19">
        <v>45085</v>
      </c>
      <c r="G974">
        <v>35</v>
      </c>
      <c r="H974">
        <v>3</v>
      </c>
      <c r="I974" s="2">
        <v>7948.22</v>
      </c>
      <c r="J974" t="s">
        <v>6030</v>
      </c>
      <c r="K974" t="s">
        <v>6031</v>
      </c>
      <c r="L974" t="s">
        <v>16</v>
      </c>
    </row>
    <row r="975" spans="1:12" x14ac:dyDescent="0.25">
      <c r="A975" s="5" t="s">
        <v>5563</v>
      </c>
      <c r="B975">
        <v>1966</v>
      </c>
      <c r="C975" t="s">
        <v>2</v>
      </c>
      <c r="D975">
        <v>9</v>
      </c>
      <c r="E975" s="18" t="str">
        <f t="shared" si="15"/>
        <v>9-Jul-1966</v>
      </c>
      <c r="F975" s="19">
        <v>45085</v>
      </c>
      <c r="G975">
        <v>56</v>
      </c>
      <c r="H975">
        <v>0</v>
      </c>
      <c r="I975" s="2">
        <v>7953.72</v>
      </c>
      <c r="J975" t="s">
        <v>6031</v>
      </c>
      <c r="K975" t="s">
        <v>6031</v>
      </c>
      <c r="L975" t="s">
        <v>7</v>
      </c>
    </row>
    <row r="976" spans="1:12" x14ac:dyDescent="0.25">
      <c r="A976" s="5" t="s">
        <v>5564</v>
      </c>
      <c r="B976">
        <v>1981</v>
      </c>
      <c r="C976" t="s">
        <v>8</v>
      </c>
      <c r="D976">
        <v>28</v>
      </c>
      <c r="E976" s="18" t="str">
        <f t="shared" si="15"/>
        <v>28-Dec-1981</v>
      </c>
      <c r="F976" s="19">
        <v>45085</v>
      </c>
      <c r="G976">
        <v>41</v>
      </c>
      <c r="H976">
        <v>3</v>
      </c>
      <c r="I976" s="2">
        <v>7954.52</v>
      </c>
      <c r="J976" t="s">
        <v>6030</v>
      </c>
      <c r="K976" t="s">
        <v>6030</v>
      </c>
      <c r="L976" t="s">
        <v>11</v>
      </c>
    </row>
    <row r="977" spans="1:12" x14ac:dyDescent="0.25">
      <c r="A977" s="5" t="s">
        <v>5565</v>
      </c>
      <c r="B977">
        <v>1970</v>
      </c>
      <c r="C977" t="s">
        <v>5</v>
      </c>
      <c r="D977">
        <v>19</v>
      </c>
      <c r="E977" s="18" t="str">
        <f t="shared" si="15"/>
        <v>19-Jun-1970</v>
      </c>
      <c r="F977" s="19">
        <v>45085</v>
      </c>
      <c r="G977">
        <v>52</v>
      </c>
      <c r="H977">
        <v>0</v>
      </c>
      <c r="I977" s="2">
        <v>7958.13</v>
      </c>
      <c r="J977" t="s">
        <v>6030</v>
      </c>
      <c r="K977" t="s">
        <v>6030</v>
      </c>
      <c r="L977" t="s">
        <v>3</v>
      </c>
    </row>
    <row r="978" spans="1:12" x14ac:dyDescent="0.25">
      <c r="A978" s="5" t="s">
        <v>5566</v>
      </c>
      <c r="B978">
        <v>1975</v>
      </c>
      <c r="C978" t="s">
        <v>9</v>
      </c>
      <c r="D978">
        <v>10</v>
      </c>
      <c r="E978" s="18" t="str">
        <f t="shared" si="15"/>
        <v>10-Aug-1975</v>
      </c>
      <c r="F978" s="19">
        <v>45085</v>
      </c>
      <c r="G978">
        <v>47</v>
      </c>
      <c r="H978">
        <v>1</v>
      </c>
      <c r="I978" s="2">
        <v>7966.81</v>
      </c>
      <c r="J978" t="s">
        <v>6030</v>
      </c>
      <c r="K978" t="s">
        <v>6030</v>
      </c>
      <c r="L978" t="s">
        <v>3</v>
      </c>
    </row>
    <row r="979" spans="1:12" x14ac:dyDescent="0.25">
      <c r="A979" s="5" t="s">
        <v>5567</v>
      </c>
      <c r="B979">
        <v>1972</v>
      </c>
      <c r="C979" t="s">
        <v>4</v>
      </c>
      <c r="D979">
        <v>23</v>
      </c>
      <c r="E979" s="18" t="str">
        <f t="shared" si="15"/>
        <v>23-Nov-1972</v>
      </c>
      <c r="F979" s="19">
        <v>45085</v>
      </c>
      <c r="G979">
        <v>50</v>
      </c>
      <c r="H979">
        <v>0</v>
      </c>
      <c r="I979" s="2">
        <v>7980.34</v>
      </c>
      <c r="J979" t="s">
        <v>6030</v>
      </c>
      <c r="K979" t="s">
        <v>6030</v>
      </c>
      <c r="L979" t="s">
        <v>3</v>
      </c>
    </row>
    <row r="980" spans="1:12" x14ac:dyDescent="0.25">
      <c r="A980" s="5" t="s">
        <v>3853</v>
      </c>
      <c r="B980">
        <v>1983</v>
      </c>
      <c r="C980" t="s">
        <v>9</v>
      </c>
      <c r="D980">
        <v>28</v>
      </c>
      <c r="E980" s="18" t="str">
        <f t="shared" si="15"/>
        <v>28-Aug-1983</v>
      </c>
      <c r="F980" s="19">
        <v>45085</v>
      </c>
      <c r="G980">
        <v>39</v>
      </c>
      <c r="H980">
        <v>3</v>
      </c>
      <c r="I980" s="2">
        <v>7985.82</v>
      </c>
      <c r="J980" t="s">
        <v>6030</v>
      </c>
      <c r="K980" t="s">
        <v>6032</v>
      </c>
      <c r="L980" t="s">
        <v>17</v>
      </c>
    </row>
    <row r="981" spans="1:12" x14ac:dyDescent="0.25">
      <c r="A981" s="5" t="s">
        <v>5568</v>
      </c>
      <c r="B981">
        <v>1983</v>
      </c>
      <c r="C981" t="s">
        <v>9</v>
      </c>
      <c r="D981">
        <v>20</v>
      </c>
      <c r="E981" s="18" t="str">
        <f t="shared" si="15"/>
        <v>20-Aug-1983</v>
      </c>
      <c r="F981" s="19">
        <v>45085</v>
      </c>
      <c r="G981">
        <v>39</v>
      </c>
      <c r="H981">
        <v>3</v>
      </c>
      <c r="I981" s="2">
        <v>7986.48</v>
      </c>
      <c r="J981" t="s">
        <v>6030</v>
      </c>
      <c r="K981" t="s">
        <v>6031</v>
      </c>
      <c r="L981" t="s">
        <v>17</v>
      </c>
    </row>
    <row r="982" spans="1:12" x14ac:dyDescent="0.25">
      <c r="A982" s="5" t="s">
        <v>5569</v>
      </c>
      <c r="B982">
        <v>1962</v>
      </c>
      <c r="C982" t="s">
        <v>9</v>
      </c>
      <c r="D982">
        <v>22</v>
      </c>
      <c r="E982" s="18" t="str">
        <f t="shared" si="15"/>
        <v>22-Aug-1962</v>
      </c>
      <c r="F982" s="19">
        <v>45085</v>
      </c>
      <c r="G982">
        <v>60</v>
      </c>
      <c r="H982">
        <v>0</v>
      </c>
      <c r="I982" s="2">
        <v>8004.96</v>
      </c>
      <c r="J982" t="s">
        <v>6031</v>
      </c>
      <c r="K982" t="s">
        <v>6032</v>
      </c>
      <c r="L982" t="s">
        <v>3</v>
      </c>
    </row>
    <row r="983" spans="1:12" x14ac:dyDescent="0.25">
      <c r="A983" s="5" t="s">
        <v>5570</v>
      </c>
      <c r="B983">
        <v>1995</v>
      </c>
      <c r="C983" t="s">
        <v>6</v>
      </c>
      <c r="D983">
        <v>18</v>
      </c>
      <c r="E983" s="18" t="str">
        <f t="shared" si="15"/>
        <v>18-Sep-1995</v>
      </c>
      <c r="F983" s="19">
        <v>45085</v>
      </c>
      <c r="G983">
        <v>27</v>
      </c>
      <c r="H983">
        <v>0</v>
      </c>
      <c r="I983" s="2">
        <v>8014.62</v>
      </c>
      <c r="J983" t="s">
        <v>6030</v>
      </c>
      <c r="K983" t="s">
        <v>6031</v>
      </c>
      <c r="L983" t="s">
        <v>7</v>
      </c>
    </row>
    <row r="984" spans="1:12" x14ac:dyDescent="0.25">
      <c r="A984" s="5" t="s">
        <v>5571</v>
      </c>
      <c r="B984">
        <v>1980</v>
      </c>
      <c r="C984" t="s">
        <v>4</v>
      </c>
      <c r="D984">
        <v>8</v>
      </c>
      <c r="E984" s="18" t="str">
        <f t="shared" si="15"/>
        <v>8-Nov-1980</v>
      </c>
      <c r="F984" s="19">
        <v>45085</v>
      </c>
      <c r="G984">
        <v>42</v>
      </c>
      <c r="H984">
        <v>2</v>
      </c>
      <c r="I984" s="2">
        <v>8017.06</v>
      </c>
      <c r="J984" t="s">
        <v>6030</v>
      </c>
      <c r="K984" t="s">
        <v>6030</v>
      </c>
      <c r="L984" t="s">
        <v>7</v>
      </c>
    </row>
    <row r="985" spans="1:12" x14ac:dyDescent="0.25">
      <c r="A985" s="5" t="s">
        <v>5572</v>
      </c>
      <c r="B985">
        <v>1989</v>
      </c>
      <c r="C985" t="s">
        <v>4</v>
      </c>
      <c r="D985">
        <v>3</v>
      </c>
      <c r="E985" s="18" t="str">
        <f t="shared" si="15"/>
        <v>3-Nov-1989</v>
      </c>
      <c r="F985" s="19">
        <v>45085</v>
      </c>
      <c r="G985">
        <v>33</v>
      </c>
      <c r="H985">
        <v>3</v>
      </c>
      <c r="I985" s="2">
        <v>8021.11</v>
      </c>
      <c r="J985" t="s">
        <v>6030</v>
      </c>
      <c r="K985" t="s">
        <v>6032</v>
      </c>
      <c r="L985" t="s">
        <v>7</v>
      </c>
    </row>
    <row r="986" spans="1:12" x14ac:dyDescent="0.25">
      <c r="A986" s="5" t="s">
        <v>5573</v>
      </c>
      <c r="B986">
        <v>1978</v>
      </c>
      <c r="C986" t="s">
        <v>2</v>
      </c>
      <c r="D986">
        <v>17</v>
      </c>
      <c r="E986" s="18" t="str">
        <f t="shared" si="15"/>
        <v>17-Jul-1978</v>
      </c>
      <c r="F986" s="19">
        <v>45085</v>
      </c>
      <c r="G986">
        <v>44</v>
      </c>
      <c r="H986">
        <v>1</v>
      </c>
      <c r="I986" s="2">
        <v>8023.14</v>
      </c>
      <c r="J986" t="s">
        <v>6030</v>
      </c>
      <c r="K986" t="s">
        <v>6031</v>
      </c>
      <c r="L986" t="s">
        <v>7</v>
      </c>
    </row>
    <row r="987" spans="1:12" x14ac:dyDescent="0.25">
      <c r="A987" s="5" t="s">
        <v>5574</v>
      </c>
      <c r="B987">
        <v>1976</v>
      </c>
      <c r="C987" t="s">
        <v>8</v>
      </c>
      <c r="D987">
        <v>20</v>
      </c>
      <c r="E987" s="18" t="str">
        <f t="shared" si="15"/>
        <v>20-Dec-1976</v>
      </c>
      <c r="F987" s="19">
        <v>45085</v>
      </c>
      <c r="G987">
        <v>46</v>
      </c>
      <c r="H987">
        <v>0</v>
      </c>
      <c r="I987" s="2">
        <v>8026.67</v>
      </c>
      <c r="J987" t="s">
        <v>6030</v>
      </c>
      <c r="K987" t="s">
        <v>6030</v>
      </c>
      <c r="L987" t="s">
        <v>7</v>
      </c>
    </row>
    <row r="988" spans="1:12" x14ac:dyDescent="0.25">
      <c r="A988" s="5" t="s">
        <v>5575</v>
      </c>
      <c r="B988">
        <v>1977</v>
      </c>
      <c r="C988" t="s">
        <v>4</v>
      </c>
      <c r="D988">
        <v>6</v>
      </c>
      <c r="E988" s="18" t="str">
        <f t="shared" si="15"/>
        <v>6-Nov-1977</v>
      </c>
      <c r="F988" s="19">
        <v>45085</v>
      </c>
      <c r="G988">
        <v>45</v>
      </c>
      <c r="H988">
        <v>2</v>
      </c>
      <c r="I988" s="2">
        <v>8027.97</v>
      </c>
      <c r="J988" t="s">
        <v>6031</v>
      </c>
      <c r="K988" t="s">
        <v>6030</v>
      </c>
      <c r="L988" t="s">
        <v>11</v>
      </c>
    </row>
    <row r="989" spans="1:12" x14ac:dyDescent="0.25">
      <c r="A989" s="5" t="s">
        <v>5576</v>
      </c>
      <c r="B989">
        <v>2003</v>
      </c>
      <c r="C989" t="s">
        <v>8</v>
      </c>
      <c r="D989">
        <v>12</v>
      </c>
      <c r="E989" s="18" t="str">
        <f t="shared" si="15"/>
        <v>12-Dec-2003</v>
      </c>
      <c r="F989" s="19">
        <v>45085</v>
      </c>
      <c r="G989">
        <v>19</v>
      </c>
      <c r="H989">
        <v>0</v>
      </c>
      <c r="I989" s="2">
        <v>8035.64</v>
      </c>
      <c r="J989" t="s">
        <v>6030</v>
      </c>
      <c r="K989" t="s">
        <v>6030</v>
      </c>
      <c r="L989" t="s">
        <v>7</v>
      </c>
    </row>
    <row r="990" spans="1:12" x14ac:dyDescent="0.25">
      <c r="A990" s="5" t="s">
        <v>5577</v>
      </c>
      <c r="B990">
        <v>1985</v>
      </c>
      <c r="C990" t="s">
        <v>4</v>
      </c>
      <c r="D990">
        <v>28</v>
      </c>
      <c r="E990" s="18" t="str">
        <f t="shared" si="15"/>
        <v>28-Nov-1985</v>
      </c>
      <c r="F990" s="19">
        <v>45085</v>
      </c>
      <c r="G990">
        <v>37</v>
      </c>
      <c r="H990">
        <v>3</v>
      </c>
      <c r="I990" s="2">
        <v>8059.06</v>
      </c>
      <c r="J990" t="s">
        <v>6030</v>
      </c>
      <c r="K990" t="s">
        <v>6031</v>
      </c>
      <c r="L990" t="s">
        <v>7</v>
      </c>
    </row>
    <row r="991" spans="1:12" x14ac:dyDescent="0.25">
      <c r="A991" s="5" t="s">
        <v>3854</v>
      </c>
      <c r="B991">
        <v>1982</v>
      </c>
      <c r="C991" t="s">
        <v>8</v>
      </c>
      <c r="D991">
        <v>27</v>
      </c>
      <c r="E991" s="18" t="str">
        <f t="shared" si="15"/>
        <v>27-Dec-1982</v>
      </c>
      <c r="F991" s="19">
        <v>45085</v>
      </c>
      <c r="G991">
        <v>40</v>
      </c>
      <c r="H991">
        <v>3</v>
      </c>
      <c r="I991" s="2">
        <v>8059.68</v>
      </c>
      <c r="J991" t="s">
        <v>6030</v>
      </c>
      <c r="K991" t="s">
        <v>6031</v>
      </c>
      <c r="L991" t="s">
        <v>7</v>
      </c>
    </row>
    <row r="992" spans="1:12" x14ac:dyDescent="0.25">
      <c r="A992" s="5" t="s">
        <v>5578</v>
      </c>
      <c r="B992">
        <v>1970</v>
      </c>
      <c r="C992" t="s">
        <v>8</v>
      </c>
      <c r="D992">
        <v>12</v>
      </c>
      <c r="E992" s="18" t="str">
        <f t="shared" si="15"/>
        <v>12-Dec-1970</v>
      </c>
      <c r="F992" s="19">
        <v>45085</v>
      </c>
      <c r="G992">
        <v>52</v>
      </c>
      <c r="H992">
        <v>0</v>
      </c>
      <c r="I992" s="2">
        <v>8062.31</v>
      </c>
      <c r="J992" t="s">
        <v>6030</v>
      </c>
      <c r="K992" t="s">
        <v>6032</v>
      </c>
      <c r="L992" t="s">
        <v>3</v>
      </c>
    </row>
    <row r="993" spans="1:12" x14ac:dyDescent="0.25">
      <c r="A993" s="5" t="s">
        <v>5579</v>
      </c>
      <c r="B993">
        <v>1975</v>
      </c>
      <c r="C993" t="s">
        <v>5</v>
      </c>
      <c r="D993">
        <v>28</v>
      </c>
      <c r="E993" s="18" t="str">
        <f t="shared" si="15"/>
        <v>28-Jun-1975</v>
      </c>
      <c r="F993" s="19">
        <v>45085</v>
      </c>
      <c r="G993">
        <v>47</v>
      </c>
      <c r="H993">
        <v>1</v>
      </c>
      <c r="I993" s="2">
        <v>8062.76</v>
      </c>
      <c r="J993" t="s">
        <v>6031</v>
      </c>
      <c r="K993" t="s">
        <v>6031</v>
      </c>
      <c r="L993" t="s">
        <v>11</v>
      </c>
    </row>
    <row r="994" spans="1:12" x14ac:dyDescent="0.25">
      <c r="A994" s="5" t="s">
        <v>5580</v>
      </c>
      <c r="B994">
        <v>1965</v>
      </c>
      <c r="C994" t="s">
        <v>9</v>
      </c>
      <c r="D994">
        <v>11</v>
      </c>
      <c r="E994" s="18" t="str">
        <f t="shared" si="15"/>
        <v>11-Aug-1965</v>
      </c>
      <c r="F994" s="19">
        <v>45085</v>
      </c>
      <c r="G994">
        <v>57</v>
      </c>
      <c r="H994">
        <v>0</v>
      </c>
      <c r="I994" s="2">
        <v>8067.83</v>
      </c>
      <c r="J994" t="s">
        <v>6031</v>
      </c>
      <c r="K994" t="s">
        <v>6032</v>
      </c>
      <c r="L994" t="s">
        <v>3</v>
      </c>
    </row>
    <row r="995" spans="1:12" x14ac:dyDescent="0.25">
      <c r="A995" s="5" t="s">
        <v>5581</v>
      </c>
      <c r="B995">
        <v>1975</v>
      </c>
      <c r="C995" t="s">
        <v>8</v>
      </c>
      <c r="D995">
        <v>15</v>
      </c>
      <c r="E995" s="18" t="str">
        <f t="shared" si="15"/>
        <v>15-Dec-1975</v>
      </c>
      <c r="F995" s="19">
        <v>45085</v>
      </c>
      <c r="G995">
        <v>47</v>
      </c>
      <c r="H995">
        <v>1</v>
      </c>
      <c r="I995" s="2">
        <v>8068.19</v>
      </c>
      <c r="J995" t="s">
        <v>6031</v>
      </c>
      <c r="K995" t="s">
        <v>6030</v>
      </c>
      <c r="L995" t="s">
        <v>11</v>
      </c>
    </row>
    <row r="996" spans="1:12" x14ac:dyDescent="0.25">
      <c r="A996" s="5" t="s">
        <v>5582</v>
      </c>
      <c r="B996">
        <v>1965</v>
      </c>
      <c r="C996" t="s">
        <v>10</v>
      </c>
      <c r="D996">
        <v>21</v>
      </c>
      <c r="E996" s="18" t="str">
        <f t="shared" si="15"/>
        <v>21-Oct-1965</v>
      </c>
      <c r="F996" s="19">
        <v>45085</v>
      </c>
      <c r="G996">
        <v>57</v>
      </c>
      <c r="H996">
        <v>0</v>
      </c>
      <c r="I996" s="2">
        <v>8071.57</v>
      </c>
      <c r="J996" t="s">
        <v>6031</v>
      </c>
      <c r="K996" t="s">
        <v>6032</v>
      </c>
      <c r="L996" t="s">
        <v>11</v>
      </c>
    </row>
    <row r="997" spans="1:12" x14ac:dyDescent="0.25">
      <c r="A997" s="5" t="s">
        <v>5583</v>
      </c>
      <c r="B997">
        <v>1993</v>
      </c>
      <c r="C997" t="s">
        <v>4</v>
      </c>
      <c r="D997">
        <v>7</v>
      </c>
      <c r="E997" s="18" t="str">
        <f t="shared" si="15"/>
        <v>7-Nov-1993</v>
      </c>
      <c r="F997" s="19">
        <v>45085</v>
      </c>
      <c r="G997">
        <v>29</v>
      </c>
      <c r="H997">
        <v>0</v>
      </c>
      <c r="I997" s="2">
        <v>8077.41</v>
      </c>
      <c r="J997" t="s">
        <v>6030</v>
      </c>
      <c r="K997" t="s">
        <v>6032</v>
      </c>
      <c r="L997" t="s">
        <v>23</v>
      </c>
    </row>
    <row r="998" spans="1:12" x14ac:dyDescent="0.25">
      <c r="A998" s="5" t="s">
        <v>5584</v>
      </c>
      <c r="B998">
        <v>2001</v>
      </c>
      <c r="C998" t="s">
        <v>9</v>
      </c>
      <c r="D998">
        <v>28</v>
      </c>
      <c r="E998" s="18" t="str">
        <f t="shared" si="15"/>
        <v>28-Aug-2001</v>
      </c>
      <c r="F998" s="19">
        <v>45085</v>
      </c>
      <c r="G998">
        <v>21</v>
      </c>
      <c r="H998">
        <v>0</v>
      </c>
      <c r="I998" s="2">
        <v>8081.26</v>
      </c>
      <c r="J998" t="s">
        <v>6030</v>
      </c>
      <c r="K998" t="s">
        <v>6030</v>
      </c>
      <c r="L998" t="s">
        <v>7</v>
      </c>
    </row>
    <row r="999" spans="1:12" x14ac:dyDescent="0.25">
      <c r="A999" s="5" t="s">
        <v>5585</v>
      </c>
      <c r="B999">
        <v>1994</v>
      </c>
      <c r="C999" t="s">
        <v>10</v>
      </c>
      <c r="D999">
        <v>12</v>
      </c>
      <c r="E999" s="18" t="str">
        <f t="shared" si="15"/>
        <v>12-Oct-1994</v>
      </c>
      <c r="F999" s="19">
        <v>45085</v>
      </c>
      <c r="G999">
        <v>28</v>
      </c>
      <c r="H999">
        <v>0</v>
      </c>
      <c r="I999" s="2">
        <v>8081.74</v>
      </c>
      <c r="J999" t="s">
        <v>6030</v>
      </c>
      <c r="K999" t="s">
        <v>6030</v>
      </c>
      <c r="L999" t="s">
        <v>23</v>
      </c>
    </row>
    <row r="1000" spans="1:12" x14ac:dyDescent="0.25">
      <c r="A1000" s="5" t="s">
        <v>5586</v>
      </c>
      <c r="B1000">
        <v>1975</v>
      </c>
      <c r="C1000" t="s">
        <v>8</v>
      </c>
      <c r="D1000">
        <v>21</v>
      </c>
      <c r="E1000" s="18" t="str">
        <f t="shared" si="15"/>
        <v>21-Dec-1975</v>
      </c>
      <c r="F1000" s="19">
        <v>45085</v>
      </c>
      <c r="G1000">
        <v>47</v>
      </c>
      <c r="H1000">
        <v>1</v>
      </c>
      <c r="I1000" s="2">
        <v>8083.92</v>
      </c>
      <c r="J1000" t="s">
        <v>6031</v>
      </c>
      <c r="K1000" t="s">
        <v>6031</v>
      </c>
      <c r="L1000" t="s">
        <v>3</v>
      </c>
    </row>
    <row r="1001" spans="1:12" x14ac:dyDescent="0.25">
      <c r="A1001" s="5" t="s">
        <v>5587</v>
      </c>
      <c r="B1001">
        <v>1967</v>
      </c>
      <c r="C1001" t="s">
        <v>5</v>
      </c>
      <c r="D1001">
        <v>10</v>
      </c>
      <c r="E1001" s="18" t="str">
        <f t="shared" si="15"/>
        <v>10-Jun-1967</v>
      </c>
      <c r="F1001" s="19">
        <v>45085</v>
      </c>
      <c r="G1001">
        <v>55</v>
      </c>
      <c r="H1001">
        <v>0</v>
      </c>
      <c r="I1001" s="2">
        <v>8091.3</v>
      </c>
      <c r="J1001" t="s">
        <v>6031</v>
      </c>
      <c r="K1001" t="s">
        <v>6032</v>
      </c>
      <c r="L1001" t="s">
        <v>7</v>
      </c>
    </row>
    <row r="1002" spans="1:12" x14ac:dyDescent="0.25">
      <c r="A1002" s="5" t="s">
        <v>3682</v>
      </c>
      <c r="B1002">
        <v>1973</v>
      </c>
      <c r="C1002" t="s">
        <v>10</v>
      </c>
      <c r="D1002">
        <v>11</v>
      </c>
      <c r="E1002" s="18" t="str">
        <f t="shared" si="15"/>
        <v>11-Oct-1973</v>
      </c>
      <c r="F1002" s="19">
        <v>45085</v>
      </c>
      <c r="G1002">
        <v>49</v>
      </c>
      <c r="H1002">
        <v>0</v>
      </c>
      <c r="I1002" s="2">
        <v>8112.59</v>
      </c>
      <c r="J1002" t="s">
        <v>6030</v>
      </c>
      <c r="K1002" t="s">
        <v>6030</v>
      </c>
      <c r="L1002" t="s">
        <v>3</v>
      </c>
    </row>
    <row r="1003" spans="1:12" x14ac:dyDescent="0.25">
      <c r="A1003" s="5" t="s">
        <v>3855</v>
      </c>
      <c r="B1003">
        <v>1978</v>
      </c>
      <c r="C1003" t="s">
        <v>6</v>
      </c>
      <c r="D1003">
        <v>1</v>
      </c>
      <c r="E1003" s="18" t="str">
        <f t="shared" si="15"/>
        <v>1-Sep-1978</v>
      </c>
      <c r="F1003" s="19">
        <v>45085</v>
      </c>
      <c r="G1003">
        <v>44</v>
      </c>
      <c r="H1003">
        <v>2</v>
      </c>
      <c r="I1003" s="2">
        <v>8116.27</v>
      </c>
      <c r="J1003" t="s">
        <v>6031</v>
      </c>
      <c r="K1003" t="s">
        <v>6032</v>
      </c>
      <c r="L1003" t="s">
        <v>7</v>
      </c>
    </row>
    <row r="1004" spans="1:12" x14ac:dyDescent="0.25">
      <c r="A1004" s="5" t="s">
        <v>5588</v>
      </c>
      <c r="B1004">
        <v>1973</v>
      </c>
      <c r="C1004" t="s">
        <v>8</v>
      </c>
      <c r="D1004">
        <v>16</v>
      </c>
      <c r="E1004" s="18" t="str">
        <f t="shared" si="15"/>
        <v>16-Dec-1973</v>
      </c>
      <c r="F1004" s="19">
        <v>45085</v>
      </c>
      <c r="G1004">
        <v>49</v>
      </c>
      <c r="H1004">
        <v>0</v>
      </c>
      <c r="I1004" s="2">
        <v>8116.68</v>
      </c>
      <c r="J1004" t="s">
        <v>6031</v>
      </c>
      <c r="K1004" t="s">
        <v>6032</v>
      </c>
      <c r="L1004" t="s">
        <v>11</v>
      </c>
    </row>
    <row r="1005" spans="1:12" x14ac:dyDescent="0.25">
      <c r="A1005" s="5" t="s">
        <v>5589</v>
      </c>
      <c r="B1005">
        <v>1973</v>
      </c>
      <c r="C1005" t="s">
        <v>9</v>
      </c>
      <c r="D1005">
        <v>30</v>
      </c>
      <c r="E1005" s="18" t="str">
        <f t="shared" si="15"/>
        <v>30-Aug-1973</v>
      </c>
      <c r="F1005" s="19">
        <v>45085</v>
      </c>
      <c r="G1005">
        <v>49</v>
      </c>
      <c r="H1005">
        <v>0</v>
      </c>
      <c r="I1005" s="2">
        <v>8124.41</v>
      </c>
      <c r="J1005" t="s">
        <v>6031</v>
      </c>
      <c r="K1005" t="s">
        <v>6032</v>
      </c>
      <c r="L1005" t="s">
        <v>3</v>
      </c>
    </row>
    <row r="1006" spans="1:12" x14ac:dyDescent="0.25">
      <c r="A1006" s="5" t="s">
        <v>5590</v>
      </c>
      <c r="B1006">
        <v>1973</v>
      </c>
      <c r="C1006" t="s">
        <v>6</v>
      </c>
      <c r="D1006">
        <v>3</v>
      </c>
      <c r="E1006" s="18" t="str">
        <f t="shared" si="15"/>
        <v>3-Sep-1973</v>
      </c>
      <c r="F1006" s="19">
        <v>45085</v>
      </c>
      <c r="G1006">
        <v>49</v>
      </c>
      <c r="H1006">
        <v>0</v>
      </c>
      <c r="I1006" s="2">
        <v>8125.78</v>
      </c>
      <c r="J1006" t="s">
        <v>6030</v>
      </c>
      <c r="K1006" t="s">
        <v>6030</v>
      </c>
      <c r="L1006" t="s">
        <v>3</v>
      </c>
    </row>
    <row r="1007" spans="1:12" x14ac:dyDescent="0.25">
      <c r="A1007" s="5" t="s">
        <v>5591</v>
      </c>
      <c r="B1007">
        <v>1990</v>
      </c>
      <c r="C1007" t="s">
        <v>5</v>
      </c>
      <c r="D1007">
        <v>21</v>
      </c>
      <c r="E1007" s="18" t="str">
        <f t="shared" si="15"/>
        <v>21-Jun-1990</v>
      </c>
      <c r="F1007" s="19">
        <v>45085</v>
      </c>
      <c r="G1007">
        <v>32</v>
      </c>
      <c r="H1007">
        <v>3</v>
      </c>
      <c r="I1007" s="2">
        <v>8157.92</v>
      </c>
      <c r="J1007" t="s">
        <v>6030</v>
      </c>
      <c r="K1007" t="s">
        <v>6031</v>
      </c>
      <c r="L1007" t="s">
        <v>16</v>
      </c>
    </row>
    <row r="1008" spans="1:12" x14ac:dyDescent="0.25">
      <c r="A1008" s="5" t="s">
        <v>5592</v>
      </c>
      <c r="B1008">
        <v>1982</v>
      </c>
      <c r="C1008" t="s">
        <v>5</v>
      </c>
      <c r="D1008">
        <v>28</v>
      </c>
      <c r="E1008" s="18" t="str">
        <f t="shared" si="15"/>
        <v>28-Jun-1982</v>
      </c>
      <c r="F1008" s="19">
        <v>45085</v>
      </c>
      <c r="G1008">
        <v>40</v>
      </c>
      <c r="H1008">
        <v>4</v>
      </c>
      <c r="I1008" s="2">
        <v>8162.72</v>
      </c>
      <c r="J1008" t="s">
        <v>6031</v>
      </c>
      <c r="K1008" t="s">
        <v>6031</v>
      </c>
      <c r="L1008" t="s">
        <v>7</v>
      </c>
    </row>
    <row r="1009" spans="1:12" x14ac:dyDescent="0.25">
      <c r="A1009" s="5" t="s">
        <v>5593</v>
      </c>
      <c r="B1009">
        <v>1963</v>
      </c>
      <c r="C1009" t="s">
        <v>4</v>
      </c>
      <c r="D1009">
        <v>5</v>
      </c>
      <c r="E1009" s="18" t="str">
        <f t="shared" si="15"/>
        <v>5-Nov-1963</v>
      </c>
      <c r="F1009" s="19">
        <v>45085</v>
      </c>
      <c r="G1009">
        <v>59</v>
      </c>
      <c r="H1009">
        <v>0</v>
      </c>
      <c r="I1009" s="2">
        <v>8177.9</v>
      </c>
      <c r="J1009" t="s">
        <v>6031</v>
      </c>
      <c r="K1009" t="s">
        <v>6032</v>
      </c>
      <c r="L1009" t="s">
        <v>3</v>
      </c>
    </row>
    <row r="1010" spans="1:12" x14ac:dyDescent="0.25">
      <c r="A1010" s="5" t="s">
        <v>5594</v>
      </c>
      <c r="B1010">
        <v>1983</v>
      </c>
      <c r="C1010" t="s">
        <v>5</v>
      </c>
      <c r="D1010">
        <v>8</v>
      </c>
      <c r="E1010" s="18" t="str">
        <f t="shared" si="15"/>
        <v>8-Jun-1983</v>
      </c>
      <c r="F1010" s="19">
        <v>45085</v>
      </c>
      <c r="G1010">
        <v>40</v>
      </c>
      <c r="H1010">
        <v>3</v>
      </c>
      <c r="I1010" s="2">
        <v>8179.51</v>
      </c>
      <c r="J1010" t="s">
        <v>6030</v>
      </c>
      <c r="K1010" t="s">
        <v>6030</v>
      </c>
      <c r="L1010" t="s">
        <v>22</v>
      </c>
    </row>
    <row r="1011" spans="1:12" x14ac:dyDescent="0.25">
      <c r="A1011" s="5" t="s">
        <v>5596</v>
      </c>
      <c r="B1011">
        <v>1997</v>
      </c>
      <c r="C1011" t="s">
        <v>10</v>
      </c>
      <c r="D1011">
        <v>21</v>
      </c>
      <c r="E1011" s="18" t="str">
        <f t="shared" si="15"/>
        <v>21-Oct-1997</v>
      </c>
      <c r="F1011" s="19">
        <v>45085</v>
      </c>
      <c r="G1011">
        <v>25</v>
      </c>
      <c r="H1011">
        <v>0</v>
      </c>
      <c r="I1011" s="2">
        <v>8182.89</v>
      </c>
      <c r="J1011" t="s">
        <v>6030</v>
      </c>
      <c r="K1011" t="s">
        <v>6032</v>
      </c>
      <c r="L1011" t="s">
        <v>23</v>
      </c>
    </row>
    <row r="1012" spans="1:12" x14ac:dyDescent="0.25">
      <c r="A1012" s="5" t="s">
        <v>5597</v>
      </c>
      <c r="B1012">
        <v>1962</v>
      </c>
      <c r="C1012" t="s">
        <v>4</v>
      </c>
      <c r="D1012">
        <v>23</v>
      </c>
      <c r="E1012" s="18" t="str">
        <f t="shared" si="15"/>
        <v>23-Nov-1962</v>
      </c>
      <c r="F1012" s="19">
        <v>45085</v>
      </c>
      <c r="G1012">
        <v>60</v>
      </c>
      <c r="H1012">
        <v>0</v>
      </c>
      <c r="I1012" s="2">
        <v>8188.12</v>
      </c>
      <c r="J1012" t="s">
        <v>6031</v>
      </c>
      <c r="K1012" t="s">
        <v>6031</v>
      </c>
      <c r="L1012" t="s">
        <v>3</v>
      </c>
    </row>
    <row r="1013" spans="1:12" x14ac:dyDescent="0.25">
      <c r="A1013" s="5" t="s">
        <v>5598</v>
      </c>
      <c r="B1013">
        <v>1978</v>
      </c>
      <c r="C1013" t="s">
        <v>10</v>
      </c>
      <c r="D1013">
        <v>24</v>
      </c>
      <c r="E1013" s="18" t="str">
        <f t="shared" si="15"/>
        <v>24-Oct-1978</v>
      </c>
      <c r="F1013" s="19">
        <v>45085</v>
      </c>
      <c r="G1013">
        <v>44</v>
      </c>
      <c r="H1013">
        <v>2</v>
      </c>
      <c r="I1013" s="2">
        <v>8211.1</v>
      </c>
      <c r="J1013" t="s">
        <v>6030</v>
      </c>
      <c r="K1013" t="s">
        <v>6031</v>
      </c>
      <c r="L1013" t="s">
        <v>3</v>
      </c>
    </row>
    <row r="1014" spans="1:12" x14ac:dyDescent="0.25">
      <c r="A1014" s="5" t="s">
        <v>3856</v>
      </c>
      <c r="B1014">
        <v>1978</v>
      </c>
      <c r="C1014" t="s">
        <v>5</v>
      </c>
      <c r="D1014">
        <v>30</v>
      </c>
      <c r="E1014" s="18" t="str">
        <f t="shared" si="15"/>
        <v>30-Jun-1978</v>
      </c>
      <c r="F1014" s="19">
        <v>45085</v>
      </c>
      <c r="G1014">
        <v>44</v>
      </c>
      <c r="H1014">
        <v>2</v>
      </c>
      <c r="I1014" s="2">
        <v>8219.2000000000007</v>
      </c>
      <c r="J1014" t="s">
        <v>6030</v>
      </c>
      <c r="K1014" t="s">
        <v>6030</v>
      </c>
      <c r="L1014" t="s">
        <v>3</v>
      </c>
    </row>
    <row r="1015" spans="1:12" x14ac:dyDescent="0.25">
      <c r="A1015" s="5" t="s">
        <v>5599</v>
      </c>
      <c r="B1015">
        <v>1976</v>
      </c>
      <c r="C1015" t="s">
        <v>6</v>
      </c>
      <c r="D1015">
        <v>3</v>
      </c>
      <c r="E1015" s="18" t="str">
        <f t="shared" si="15"/>
        <v>3-Sep-1976</v>
      </c>
      <c r="F1015" s="19">
        <v>45085</v>
      </c>
      <c r="G1015">
        <v>46</v>
      </c>
      <c r="H1015">
        <v>1</v>
      </c>
      <c r="I1015" s="2">
        <v>8232.64</v>
      </c>
      <c r="J1015" t="s">
        <v>6030</v>
      </c>
      <c r="K1015" t="s">
        <v>6031</v>
      </c>
      <c r="L1015" t="s">
        <v>3</v>
      </c>
    </row>
    <row r="1016" spans="1:12" x14ac:dyDescent="0.25">
      <c r="A1016" s="5" t="s">
        <v>5600</v>
      </c>
      <c r="B1016">
        <v>1976</v>
      </c>
      <c r="C1016" t="s">
        <v>5</v>
      </c>
      <c r="D1016">
        <v>30</v>
      </c>
      <c r="E1016" s="18" t="str">
        <f t="shared" si="15"/>
        <v>30-Jun-1976</v>
      </c>
      <c r="F1016" s="19">
        <v>45085</v>
      </c>
      <c r="G1016">
        <v>46</v>
      </c>
      <c r="H1016">
        <v>1</v>
      </c>
      <c r="I1016" s="2">
        <v>8233.1</v>
      </c>
      <c r="J1016" t="s">
        <v>6030</v>
      </c>
      <c r="K1016" t="s">
        <v>6030</v>
      </c>
      <c r="L1016" t="s">
        <v>3</v>
      </c>
    </row>
    <row r="1017" spans="1:12" x14ac:dyDescent="0.25">
      <c r="A1017" s="5" t="s">
        <v>5601</v>
      </c>
      <c r="B1017">
        <v>1976</v>
      </c>
      <c r="C1017" t="s">
        <v>6</v>
      </c>
      <c r="D1017">
        <v>2</v>
      </c>
      <c r="E1017" s="18" t="str">
        <f t="shared" si="15"/>
        <v>2-Sep-1976</v>
      </c>
      <c r="F1017" s="19">
        <v>45085</v>
      </c>
      <c r="G1017">
        <v>46</v>
      </c>
      <c r="H1017">
        <v>1</v>
      </c>
      <c r="I1017" s="2">
        <v>8240.59</v>
      </c>
      <c r="J1017" t="s">
        <v>6030</v>
      </c>
      <c r="K1017" t="s">
        <v>6030</v>
      </c>
      <c r="L1017" t="s">
        <v>3</v>
      </c>
    </row>
    <row r="1018" spans="1:12" x14ac:dyDescent="0.25">
      <c r="A1018" s="5" t="s">
        <v>5602</v>
      </c>
      <c r="B1018">
        <v>1982</v>
      </c>
      <c r="C1018" t="s">
        <v>6</v>
      </c>
      <c r="D1018">
        <v>27</v>
      </c>
      <c r="E1018" s="18" t="str">
        <f t="shared" si="15"/>
        <v>27-Sep-1982</v>
      </c>
      <c r="F1018" s="19">
        <v>45085</v>
      </c>
      <c r="G1018">
        <v>40</v>
      </c>
      <c r="H1018">
        <v>3</v>
      </c>
      <c r="I1018" s="2">
        <v>8252.2800000000007</v>
      </c>
      <c r="J1018" t="s">
        <v>6030</v>
      </c>
      <c r="K1018" t="s">
        <v>6030</v>
      </c>
      <c r="L1018" t="s">
        <v>17</v>
      </c>
    </row>
    <row r="1019" spans="1:12" x14ac:dyDescent="0.25">
      <c r="A1019" s="5" t="s">
        <v>5603</v>
      </c>
      <c r="B1019">
        <v>1964</v>
      </c>
      <c r="C1019" t="s">
        <v>6</v>
      </c>
      <c r="D1019">
        <v>5</v>
      </c>
      <c r="E1019" s="18" t="str">
        <f t="shared" si="15"/>
        <v>5-Sep-1964</v>
      </c>
      <c r="F1019" s="19">
        <v>45085</v>
      </c>
      <c r="G1019">
        <v>58</v>
      </c>
      <c r="H1019">
        <v>0</v>
      </c>
      <c r="I1019" s="2">
        <v>8268</v>
      </c>
      <c r="J1019" t="s">
        <v>6031</v>
      </c>
      <c r="K1019" t="s">
        <v>6031</v>
      </c>
      <c r="L1019" t="s">
        <v>3</v>
      </c>
    </row>
    <row r="1020" spans="1:12" x14ac:dyDescent="0.25">
      <c r="A1020" s="5" t="s">
        <v>5604</v>
      </c>
      <c r="B1020">
        <v>1974</v>
      </c>
      <c r="C1020" t="s">
        <v>9</v>
      </c>
      <c r="D1020">
        <v>5</v>
      </c>
      <c r="E1020" s="18" t="str">
        <f t="shared" si="15"/>
        <v>5-Aug-1974</v>
      </c>
      <c r="F1020" s="19">
        <v>45085</v>
      </c>
      <c r="G1020">
        <v>48</v>
      </c>
      <c r="H1020">
        <v>0</v>
      </c>
      <c r="I1020" s="2">
        <v>8269.0400000000009</v>
      </c>
      <c r="J1020" t="s">
        <v>6030</v>
      </c>
      <c r="K1020" t="s">
        <v>6032</v>
      </c>
      <c r="L1020" t="s">
        <v>11</v>
      </c>
    </row>
    <row r="1021" spans="1:12" x14ac:dyDescent="0.25">
      <c r="A1021" s="5" t="s">
        <v>5605</v>
      </c>
      <c r="B1021">
        <v>2000</v>
      </c>
      <c r="C1021" t="s">
        <v>4</v>
      </c>
      <c r="D1021">
        <v>28</v>
      </c>
      <c r="E1021" s="18" t="str">
        <f t="shared" si="15"/>
        <v>28-Nov-2000</v>
      </c>
      <c r="F1021" s="19">
        <v>45085</v>
      </c>
      <c r="G1021">
        <v>22</v>
      </c>
      <c r="H1021">
        <v>0</v>
      </c>
      <c r="I1021" s="2">
        <v>8271.4599999999991</v>
      </c>
      <c r="J1021" t="s">
        <v>6030</v>
      </c>
      <c r="K1021" t="s">
        <v>6032</v>
      </c>
      <c r="L1021" t="s">
        <v>18</v>
      </c>
    </row>
    <row r="1022" spans="1:12" x14ac:dyDescent="0.25">
      <c r="A1022" s="5" t="s">
        <v>5606</v>
      </c>
      <c r="B1022">
        <v>1974</v>
      </c>
      <c r="C1022" t="s">
        <v>6</v>
      </c>
      <c r="D1022">
        <v>26</v>
      </c>
      <c r="E1022" s="18" t="str">
        <f t="shared" si="15"/>
        <v>26-Sep-1974</v>
      </c>
      <c r="F1022" s="19">
        <v>45085</v>
      </c>
      <c r="G1022">
        <v>48</v>
      </c>
      <c r="H1022">
        <v>0</v>
      </c>
      <c r="I1022" s="2">
        <v>8277.52</v>
      </c>
      <c r="J1022" t="s">
        <v>6030</v>
      </c>
      <c r="K1022" t="s">
        <v>6030</v>
      </c>
      <c r="L1022" t="s">
        <v>11</v>
      </c>
    </row>
    <row r="1023" spans="1:12" x14ac:dyDescent="0.25">
      <c r="A1023" s="5" t="s">
        <v>5607</v>
      </c>
      <c r="B1023">
        <v>1974</v>
      </c>
      <c r="C1023" t="s">
        <v>8</v>
      </c>
      <c r="D1023">
        <v>22</v>
      </c>
      <c r="E1023" s="18" t="str">
        <f t="shared" si="15"/>
        <v>22-Dec-1974</v>
      </c>
      <c r="F1023" s="19">
        <v>45085</v>
      </c>
      <c r="G1023">
        <v>48</v>
      </c>
      <c r="H1023">
        <v>0</v>
      </c>
      <c r="I1023" s="2">
        <v>8280.6200000000008</v>
      </c>
      <c r="J1023" t="s">
        <v>6030</v>
      </c>
      <c r="K1023" t="s">
        <v>6030</v>
      </c>
      <c r="L1023" t="s">
        <v>3</v>
      </c>
    </row>
    <row r="1024" spans="1:12" x14ac:dyDescent="0.25">
      <c r="A1024" s="5" t="s">
        <v>5608</v>
      </c>
      <c r="B1024">
        <v>1974</v>
      </c>
      <c r="C1024" t="s">
        <v>5</v>
      </c>
      <c r="D1024">
        <v>6</v>
      </c>
      <c r="E1024" s="18" t="str">
        <f t="shared" si="15"/>
        <v>6-Jun-1974</v>
      </c>
      <c r="F1024" s="19">
        <v>45085</v>
      </c>
      <c r="G1024">
        <v>49</v>
      </c>
      <c r="H1024">
        <v>0</v>
      </c>
      <c r="I1024" s="2">
        <v>8283.68</v>
      </c>
      <c r="J1024" t="s">
        <v>6030</v>
      </c>
      <c r="K1024" t="s">
        <v>6031</v>
      </c>
      <c r="L1024" t="s">
        <v>3</v>
      </c>
    </row>
    <row r="1025" spans="1:12" x14ac:dyDescent="0.25">
      <c r="A1025" s="5" t="s">
        <v>3857</v>
      </c>
      <c r="B1025">
        <v>1978</v>
      </c>
      <c r="C1025" t="s">
        <v>5</v>
      </c>
      <c r="D1025">
        <v>26</v>
      </c>
      <c r="E1025" s="18" t="str">
        <f t="shared" si="15"/>
        <v>26-Jun-1978</v>
      </c>
      <c r="F1025" s="19">
        <v>45085</v>
      </c>
      <c r="G1025">
        <v>44</v>
      </c>
      <c r="H1025">
        <v>2</v>
      </c>
      <c r="I1025" s="2">
        <v>8302.5400000000009</v>
      </c>
      <c r="J1025" t="s">
        <v>6031</v>
      </c>
      <c r="K1025" t="s">
        <v>6031</v>
      </c>
      <c r="L1025" t="s">
        <v>14</v>
      </c>
    </row>
    <row r="1026" spans="1:12" x14ac:dyDescent="0.25">
      <c r="A1026" s="5" t="s">
        <v>5609</v>
      </c>
      <c r="B1026">
        <v>1979</v>
      </c>
      <c r="C1026" t="s">
        <v>9</v>
      </c>
      <c r="D1026">
        <v>7</v>
      </c>
      <c r="E1026" s="18" t="str">
        <f t="shared" ref="E1026:E1089" si="16">CONCATENATE(D1026,"-",C1026,"-",B1026)</f>
        <v>7-Aug-1979</v>
      </c>
      <c r="F1026" s="19">
        <v>45085</v>
      </c>
      <c r="G1026">
        <v>43</v>
      </c>
      <c r="H1026">
        <v>2</v>
      </c>
      <c r="I1026" s="2">
        <v>8310.84</v>
      </c>
      <c r="J1026" t="s">
        <v>6030</v>
      </c>
      <c r="K1026" t="s">
        <v>6030</v>
      </c>
      <c r="L1026" t="s">
        <v>7</v>
      </c>
    </row>
    <row r="1027" spans="1:12" x14ac:dyDescent="0.25">
      <c r="A1027" s="5" t="s">
        <v>5610</v>
      </c>
      <c r="B1027">
        <v>1993</v>
      </c>
      <c r="C1027" t="s">
        <v>5</v>
      </c>
      <c r="D1027">
        <v>22</v>
      </c>
      <c r="E1027" s="18" t="str">
        <f t="shared" si="16"/>
        <v>22-Jun-1993</v>
      </c>
      <c r="F1027" s="19">
        <v>45085</v>
      </c>
      <c r="G1027">
        <v>29</v>
      </c>
      <c r="H1027">
        <v>0</v>
      </c>
      <c r="I1027" s="2">
        <v>8314.65</v>
      </c>
      <c r="J1027" t="s">
        <v>6030</v>
      </c>
      <c r="K1027" t="s">
        <v>6032</v>
      </c>
      <c r="L1027" t="s">
        <v>7</v>
      </c>
    </row>
    <row r="1028" spans="1:12" x14ac:dyDescent="0.25">
      <c r="A1028" s="5" t="s">
        <v>5611</v>
      </c>
      <c r="B1028">
        <v>1976</v>
      </c>
      <c r="C1028" t="s">
        <v>2</v>
      </c>
      <c r="D1028">
        <v>12</v>
      </c>
      <c r="E1028" s="18" t="str">
        <f t="shared" si="16"/>
        <v>12-Jul-1976</v>
      </c>
      <c r="F1028" s="19">
        <v>45085</v>
      </c>
      <c r="G1028">
        <v>46</v>
      </c>
      <c r="H1028">
        <v>1</v>
      </c>
      <c r="I1028" s="2">
        <v>8334.4599999999991</v>
      </c>
      <c r="J1028" t="s">
        <v>6031</v>
      </c>
      <c r="K1028" t="s">
        <v>6030</v>
      </c>
      <c r="L1028" t="s">
        <v>14</v>
      </c>
    </row>
    <row r="1029" spans="1:12" x14ac:dyDescent="0.25">
      <c r="A1029" s="5" t="s">
        <v>5612</v>
      </c>
      <c r="B1029">
        <v>1976</v>
      </c>
      <c r="C1029" t="s">
        <v>2</v>
      </c>
      <c r="D1029">
        <v>20</v>
      </c>
      <c r="E1029" s="18" t="str">
        <f t="shared" si="16"/>
        <v>20-Jul-1976</v>
      </c>
      <c r="F1029" s="19">
        <v>45085</v>
      </c>
      <c r="G1029">
        <v>46</v>
      </c>
      <c r="H1029">
        <v>1</v>
      </c>
      <c r="I1029" s="2">
        <v>8334.59</v>
      </c>
      <c r="J1029" t="s">
        <v>6031</v>
      </c>
      <c r="K1029" t="s">
        <v>6030</v>
      </c>
      <c r="L1029" t="s">
        <v>14</v>
      </c>
    </row>
    <row r="1030" spans="1:12" x14ac:dyDescent="0.25">
      <c r="A1030" s="5" t="s">
        <v>5613</v>
      </c>
      <c r="B1030">
        <v>1976</v>
      </c>
      <c r="C1030" t="s">
        <v>2</v>
      </c>
      <c r="D1030">
        <v>7</v>
      </c>
      <c r="E1030" s="18" t="str">
        <f t="shared" si="16"/>
        <v>7-Jul-1976</v>
      </c>
      <c r="F1030" s="19">
        <v>45085</v>
      </c>
      <c r="G1030">
        <v>46</v>
      </c>
      <c r="H1030">
        <v>1</v>
      </c>
      <c r="I1030" s="2">
        <v>8342.91</v>
      </c>
      <c r="J1030" t="s">
        <v>6031</v>
      </c>
      <c r="K1030" t="s">
        <v>6032</v>
      </c>
      <c r="L1030" t="s">
        <v>14</v>
      </c>
    </row>
    <row r="1031" spans="1:12" x14ac:dyDescent="0.25">
      <c r="A1031" s="5" t="s">
        <v>5614</v>
      </c>
      <c r="B1031">
        <v>1976</v>
      </c>
      <c r="C1031" t="s">
        <v>5</v>
      </c>
      <c r="D1031">
        <v>12</v>
      </c>
      <c r="E1031" s="18" t="str">
        <f t="shared" si="16"/>
        <v>12-Jun-1976</v>
      </c>
      <c r="F1031" s="19">
        <v>45085</v>
      </c>
      <c r="G1031">
        <v>46</v>
      </c>
      <c r="H1031">
        <v>2</v>
      </c>
      <c r="I1031" s="2">
        <v>8347.16</v>
      </c>
      <c r="J1031" t="s">
        <v>6030</v>
      </c>
      <c r="K1031" t="s">
        <v>6032</v>
      </c>
      <c r="L1031" t="s">
        <v>3</v>
      </c>
    </row>
    <row r="1032" spans="1:12" x14ac:dyDescent="0.25">
      <c r="A1032" s="5" t="s">
        <v>5615</v>
      </c>
      <c r="B1032">
        <v>1963</v>
      </c>
      <c r="C1032" t="s">
        <v>6</v>
      </c>
      <c r="D1032">
        <v>21</v>
      </c>
      <c r="E1032" s="18" t="str">
        <f t="shared" si="16"/>
        <v>21-Sep-1963</v>
      </c>
      <c r="F1032" s="19">
        <v>45085</v>
      </c>
      <c r="G1032">
        <v>59</v>
      </c>
      <c r="H1032">
        <v>0</v>
      </c>
      <c r="I1032" s="2">
        <v>8355.5400000000009</v>
      </c>
      <c r="J1032" t="s">
        <v>6031</v>
      </c>
      <c r="K1032" t="s">
        <v>6031</v>
      </c>
      <c r="L1032" t="s">
        <v>7</v>
      </c>
    </row>
    <row r="1033" spans="1:12" x14ac:dyDescent="0.25">
      <c r="A1033" s="5" t="s">
        <v>5616</v>
      </c>
      <c r="B1033">
        <v>1971</v>
      </c>
      <c r="C1033" t="s">
        <v>6</v>
      </c>
      <c r="D1033">
        <v>4</v>
      </c>
      <c r="E1033" s="18" t="str">
        <f t="shared" si="16"/>
        <v>4-Sep-1971</v>
      </c>
      <c r="F1033" s="19">
        <v>45085</v>
      </c>
      <c r="G1033">
        <v>51</v>
      </c>
      <c r="H1033">
        <v>0</v>
      </c>
      <c r="I1033" s="2">
        <v>8396.6200000000008</v>
      </c>
      <c r="J1033" t="s">
        <v>6030</v>
      </c>
      <c r="K1033" t="s">
        <v>6031</v>
      </c>
      <c r="L1033" t="s">
        <v>3</v>
      </c>
    </row>
    <row r="1034" spans="1:12" x14ac:dyDescent="0.25">
      <c r="A1034" s="5" t="s">
        <v>5617</v>
      </c>
      <c r="B1034">
        <v>1971</v>
      </c>
      <c r="C1034" t="s">
        <v>6</v>
      </c>
      <c r="D1034">
        <v>18</v>
      </c>
      <c r="E1034" s="18" t="str">
        <f t="shared" si="16"/>
        <v>18-Sep-1971</v>
      </c>
      <c r="F1034" s="19">
        <v>45085</v>
      </c>
      <c r="G1034">
        <v>51</v>
      </c>
      <c r="H1034">
        <v>0</v>
      </c>
      <c r="I1034" s="2">
        <v>8400.01</v>
      </c>
      <c r="J1034" t="s">
        <v>6030</v>
      </c>
      <c r="K1034" t="s">
        <v>6031</v>
      </c>
      <c r="L1034" t="s">
        <v>3</v>
      </c>
    </row>
    <row r="1035" spans="1:12" x14ac:dyDescent="0.25">
      <c r="A1035" s="5" t="s">
        <v>5618</v>
      </c>
      <c r="B1035">
        <v>1979</v>
      </c>
      <c r="C1035" t="s">
        <v>5</v>
      </c>
      <c r="D1035">
        <v>11</v>
      </c>
      <c r="E1035" s="18" t="str">
        <f t="shared" si="16"/>
        <v>11-Jun-1979</v>
      </c>
      <c r="F1035" s="19">
        <v>45085</v>
      </c>
      <c r="G1035">
        <v>43</v>
      </c>
      <c r="H1035">
        <v>3</v>
      </c>
      <c r="I1035" s="2">
        <v>8410.0499999999993</v>
      </c>
      <c r="J1035" t="s">
        <v>6030</v>
      </c>
      <c r="K1035" t="s">
        <v>6030</v>
      </c>
      <c r="L1035" t="s">
        <v>7</v>
      </c>
    </row>
    <row r="1036" spans="1:12" x14ac:dyDescent="0.25">
      <c r="A1036" s="5" t="s">
        <v>3858</v>
      </c>
      <c r="B1036">
        <v>1977</v>
      </c>
      <c r="C1036" t="s">
        <v>6</v>
      </c>
      <c r="D1036">
        <v>4</v>
      </c>
      <c r="E1036" s="18" t="str">
        <f t="shared" si="16"/>
        <v>4-Sep-1977</v>
      </c>
      <c r="F1036" s="19">
        <v>45085</v>
      </c>
      <c r="G1036">
        <v>45</v>
      </c>
      <c r="H1036">
        <v>2</v>
      </c>
      <c r="I1036" s="2">
        <v>8413.4599999999991</v>
      </c>
      <c r="J1036" t="s">
        <v>6031</v>
      </c>
      <c r="K1036" t="s">
        <v>6032</v>
      </c>
      <c r="L1036" t="s">
        <v>7</v>
      </c>
    </row>
    <row r="1037" spans="1:12" x14ac:dyDescent="0.25">
      <c r="A1037" s="5" t="s">
        <v>5619</v>
      </c>
      <c r="B1037">
        <v>1975</v>
      </c>
      <c r="C1037" t="s">
        <v>6</v>
      </c>
      <c r="D1037">
        <v>28</v>
      </c>
      <c r="E1037" s="18" t="str">
        <f t="shared" si="16"/>
        <v>28-Sep-1975</v>
      </c>
      <c r="F1037" s="19">
        <v>45085</v>
      </c>
      <c r="G1037">
        <v>47</v>
      </c>
      <c r="H1037">
        <v>1</v>
      </c>
      <c r="I1037" s="2">
        <v>8428.07</v>
      </c>
      <c r="J1037" t="s">
        <v>6031</v>
      </c>
      <c r="K1037" t="s">
        <v>6030</v>
      </c>
      <c r="L1037" t="s">
        <v>7</v>
      </c>
    </row>
    <row r="1038" spans="1:12" x14ac:dyDescent="0.25">
      <c r="A1038" s="5" t="s">
        <v>5620</v>
      </c>
      <c r="B1038">
        <v>1963</v>
      </c>
      <c r="C1038" t="s">
        <v>6</v>
      </c>
      <c r="D1038">
        <v>24</v>
      </c>
      <c r="E1038" s="18" t="str">
        <f t="shared" si="16"/>
        <v>24-Sep-1963</v>
      </c>
      <c r="F1038" s="19">
        <v>45085</v>
      </c>
      <c r="G1038">
        <v>59</v>
      </c>
      <c r="H1038">
        <v>0</v>
      </c>
      <c r="I1038" s="2">
        <v>8440.0499999999993</v>
      </c>
      <c r="J1038" t="s">
        <v>6031</v>
      </c>
      <c r="K1038" t="s">
        <v>6030</v>
      </c>
      <c r="L1038" t="s">
        <v>3</v>
      </c>
    </row>
    <row r="1039" spans="1:12" x14ac:dyDescent="0.25">
      <c r="A1039" s="5" t="s">
        <v>5621</v>
      </c>
      <c r="B1039">
        <v>1972</v>
      </c>
      <c r="C1039" t="s">
        <v>6</v>
      </c>
      <c r="D1039">
        <v>9</v>
      </c>
      <c r="E1039" s="18" t="str">
        <f t="shared" si="16"/>
        <v>9-Sep-1972</v>
      </c>
      <c r="F1039" s="19">
        <v>45085</v>
      </c>
      <c r="G1039">
        <v>50</v>
      </c>
      <c r="H1039">
        <v>0</v>
      </c>
      <c r="I1039" s="2">
        <v>8442.67</v>
      </c>
      <c r="J1039" t="s">
        <v>6030</v>
      </c>
      <c r="K1039" t="s">
        <v>6031</v>
      </c>
      <c r="L1039" t="s">
        <v>3</v>
      </c>
    </row>
    <row r="1040" spans="1:12" x14ac:dyDescent="0.25">
      <c r="A1040" s="5" t="s">
        <v>5622</v>
      </c>
      <c r="B1040">
        <v>1972</v>
      </c>
      <c r="C1040" t="s">
        <v>6</v>
      </c>
      <c r="D1040">
        <v>4</v>
      </c>
      <c r="E1040" s="18" t="str">
        <f t="shared" si="16"/>
        <v>4-Sep-1972</v>
      </c>
      <c r="F1040" s="19">
        <v>45085</v>
      </c>
      <c r="G1040">
        <v>50</v>
      </c>
      <c r="H1040">
        <v>0</v>
      </c>
      <c r="I1040" s="2">
        <v>8444.4699999999993</v>
      </c>
      <c r="J1040" t="s">
        <v>6031</v>
      </c>
      <c r="K1040" t="s">
        <v>6032</v>
      </c>
      <c r="L1040" t="s">
        <v>11</v>
      </c>
    </row>
    <row r="1041" spans="1:12" x14ac:dyDescent="0.25">
      <c r="A1041" s="5" t="s">
        <v>5623</v>
      </c>
      <c r="B1041">
        <v>1966</v>
      </c>
      <c r="C1041" t="s">
        <v>5</v>
      </c>
      <c r="D1041">
        <v>12</v>
      </c>
      <c r="E1041" s="18" t="str">
        <f t="shared" si="16"/>
        <v>12-Jun-1966</v>
      </c>
      <c r="F1041" s="19">
        <v>45085</v>
      </c>
      <c r="G1041">
        <v>56</v>
      </c>
      <c r="H1041">
        <v>0</v>
      </c>
      <c r="I1041" s="2">
        <v>8448.66</v>
      </c>
      <c r="J1041" t="s">
        <v>6031</v>
      </c>
      <c r="K1041" t="s">
        <v>6032</v>
      </c>
      <c r="L1041" t="s">
        <v>3</v>
      </c>
    </row>
    <row r="1042" spans="1:12" x14ac:dyDescent="0.25">
      <c r="A1042" s="5" t="s">
        <v>5624</v>
      </c>
      <c r="B1042">
        <v>1984</v>
      </c>
      <c r="C1042" t="s">
        <v>5</v>
      </c>
      <c r="D1042">
        <v>19</v>
      </c>
      <c r="E1042" s="18" t="str">
        <f t="shared" si="16"/>
        <v>19-Jun-1984</v>
      </c>
      <c r="F1042" s="19">
        <v>45085</v>
      </c>
      <c r="G1042">
        <v>38</v>
      </c>
      <c r="H1042">
        <v>3</v>
      </c>
      <c r="I1042" s="2">
        <v>8450.82</v>
      </c>
      <c r="J1042" t="s">
        <v>6030</v>
      </c>
      <c r="K1042" t="s">
        <v>6030</v>
      </c>
      <c r="L1042" t="s">
        <v>16</v>
      </c>
    </row>
    <row r="1043" spans="1:12" x14ac:dyDescent="0.25">
      <c r="A1043" s="5" t="s">
        <v>5625</v>
      </c>
      <c r="B1043">
        <v>1972</v>
      </c>
      <c r="C1043" t="s">
        <v>8</v>
      </c>
      <c r="D1043">
        <v>26</v>
      </c>
      <c r="E1043" s="18" t="str">
        <f t="shared" si="16"/>
        <v>26-Dec-1972</v>
      </c>
      <c r="F1043" s="19">
        <v>45085</v>
      </c>
      <c r="G1043">
        <v>50</v>
      </c>
      <c r="H1043">
        <v>0</v>
      </c>
      <c r="I1043" s="2">
        <v>8457.82</v>
      </c>
      <c r="J1043" t="s">
        <v>6030</v>
      </c>
      <c r="K1043" t="s">
        <v>6031</v>
      </c>
      <c r="L1043" t="s">
        <v>11</v>
      </c>
    </row>
    <row r="1044" spans="1:12" x14ac:dyDescent="0.25">
      <c r="A1044" s="5" t="s">
        <v>5626</v>
      </c>
      <c r="B1044">
        <v>1992</v>
      </c>
      <c r="C1044" t="s">
        <v>6</v>
      </c>
      <c r="D1044">
        <v>9</v>
      </c>
      <c r="E1044" s="18" t="str">
        <f t="shared" si="16"/>
        <v>9-Sep-1992</v>
      </c>
      <c r="F1044" s="19">
        <v>45085</v>
      </c>
      <c r="G1044">
        <v>30</v>
      </c>
      <c r="H1044">
        <v>0</v>
      </c>
      <c r="I1044" s="2">
        <v>8466.35</v>
      </c>
      <c r="J1044" t="s">
        <v>6030</v>
      </c>
      <c r="K1044" t="s">
        <v>6030</v>
      </c>
      <c r="L1044" t="s">
        <v>7</v>
      </c>
    </row>
    <row r="1045" spans="1:12" x14ac:dyDescent="0.25">
      <c r="A1045" s="5" t="s">
        <v>5627</v>
      </c>
      <c r="B1045">
        <v>1993</v>
      </c>
      <c r="C1045" t="s">
        <v>4</v>
      </c>
      <c r="D1045">
        <v>10</v>
      </c>
      <c r="E1045" s="18" t="str">
        <f t="shared" si="16"/>
        <v>10-Nov-1993</v>
      </c>
      <c r="F1045" s="19">
        <v>45085</v>
      </c>
      <c r="G1045">
        <v>29</v>
      </c>
      <c r="H1045">
        <v>0</v>
      </c>
      <c r="I1045" s="2">
        <v>8471.65</v>
      </c>
      <c r="J1045" t="s">
        <v>6030</v>
      </c>
      <c r="K1045" t="s">
        <v>6032</v>
      </c>
      <c r="L1045" t="s">
        <v>7</v>
      </c>
    </row>
    <row r="1046" spans="1:12" x14ac:dyDescent="0.25">
      <c r="A1046" s="5" t="s">
        <v>5628</v>
      </c>
      <c r="B1046">
        <v>1977</v>
      </c>
      <c r="C1046" t="s">
        <v>8</v>
      </c>
      <c r="D1046">
        <v>26</v>
      </c>
      <c r="E1046" s="18" t="str">
        <f t="shared" si="16"/>
        <v>26-Dec-1977</v>
      </c>
      <c r="F1046" s="19">
        <v>45085</v>
      </c>
      <c r="G1046">
        <v>45</v>
      </c>
      <c r="H1046">
        <v>2</v>
      </c>
      <c r="I1046" s="2">
        <v>8515.76</v>
      </c>
      <c r="J1046" t="s">
        <v>6030</v>
      </c>
      <c r="K1046" t="s">
        <v>6030</v>
      </c>
      <c r="L1046" t="s">
        <v>3</v>
      </c>
    </row>
    <row r="1047" spans="1:12" x14ac:dyDescent="0.25">
      <c r="A1047" s="5" t="s">
        <v>3859</v>
      </c>
      <c r="B1047">
        <v>1977</v>
      </c>
      <c r="C1047" t="s">
        <v>5</v>
      </c>
      <c r="D1047">
        <v>21</v>
      </c>
      <c r="E1047" s="18" t="str">
        <f t="shared" si="16"/>
        <v>21-Jun-1977</v>
      </c>
      <c r="F1047" s="19">
        <v>45085</v>
      </c>
      <c r="G1047">
        <v>45</v>
      </c>
      <c r="H1047">
        <v>2</v>
      </c>
      <c r="I1047" s="2">
        <v>8516.83</v>
      </c>
      <c r="J1047" t="s">
        <v>6030</v>
      </c>
      <c r="K1047" t="s">
        <v>6032</v>
      </c>
      <c r="L1047" t="s">
        <v>3</v>
      </c>
    </row>
    <row r="1048" spans="1:12" x14ac:dyDescent="0.25">
      <c r="A1048" s="5" t="s">
        <v>5629</v>
      </c>
      <c r="B1048">
        <v>1977</v>
      </c>
      <c r="C1048" t="s">
        <v>8</v>
      </c>
      <c r="D1048">
        <v>29</v>
      </c>
      <c r="E1048" s="18" t="str">
        <f t="shared" si="16"/>
        <v>29-Dec-1977</v>
      </c>
      <c r="F1048" s="19">
        <v>45085</v>
      </c>
      <c r="G1048">
        <v>45</v>
      </c>
      <c r="H1048">
        <v>2</v>
      </c>
      <c r="I1048" s="2">
        <v>8520.0300000000007</v>
      </c>
      <c r="J1048" t="s">
        <v>6030</v>
      </c>
      <c r="K1048" t="s">
        <v>6031</v>
      </c>
      <c r="L1048" t="s">
        <v>11</v>
      </c>
    </row>
    <row r="1049" spans="1:12" x14ac:dyDescent="0.25">
      <c r="A1049" s="5" t="s">
        <v>5630</v>
      </c>
      <c r="B1049">
        <v>1979</v>
      </c>
      <c r="C1049" t="s">
        <v>9</v>
      </c>
      <c r="D1049">
        <v>13</v>
      </c>
      <c r="E1049" s="18" t="str">
        <f t="shared" si="16"/>
        <v>13-Aug-1979</v>
      </c>
      <c r="F1049" s="19">
        <v>45085</v>
      </c>
      <c r="G1049">
        <v>43</v>
      </c>
      <c r="H1049">
        <v>3</v>
      </c>
      <c r="I1049" s="2">
        <v>8522</v>
      </c>
      <c r="J1049" t="s">
        <v>6030</v>
      </c>
      <c r="K1049" t="s">
        <v>6030</v>
      </c>
      <c r="L1049" t="s">
        <v>11</v>
      </c>
    </row>
    <row r="1050" spans="1:12" x14ac:dyDescent="0.25">
      <c r="A1050" s="5" t="s">
        <v>5631</v>
      </c>
      <c r="B1050">
        <v>1977</v>
      </c>
      <c r="C1050" t="s">
        <v>2</v>
      </c>
      <c r="D1050">
        <v>26</v>
      </c>
      <c r="E1050" s="18" t="str">
        <f t="shared" si="16"/>
        <v>26-Jul-1977</v>
      </c>
      <c r="F1050" s="19">
        <v>45085</v>
      </c>
      <c r="G1050">
        <v>45</v>
      </c>
      <c r="H1050">
        <v>2</v>
      </c>
      <c r="I1050" s="2">
        <v>8527.5300000000007</v>
      </c>
      <c r="J1050" t="s">
        <v>6030</v>
      </c>
      <c r="K1050" t="s">
        <v>6030</v>
      </c>
      <c r="L1050" t="s">
        <v>3</v>
      </c>
    </row>
    <row r="1051" spans="1:12" x14ac:dyDescent="0.25">
      <c r="A1051" s="5" t="s">
        <v>5632</v>
      </c>
      <c r="B1051">
        <f>IF(ISBLANK(B2),AVERAGE(B2:B2344),B2)</f>
        <v>1992</v>
      </c>
      <c r="C1051" t="s">
        <v>2</v>
      </c>
      <c r="D1051">
        <v>24</v>
      </c>
      <c r="E1051" s="18" t="str">
        <f t="shared" si="16"/>
        <v>24-Jul-1992</v>
      </c>
      <c r="F1051" s="19">
        <v>45085</v>
      </c>
      <c r="G1051">
        <v>30</v>
      </c>
      <c r="H1051">
        <v>0</v>
      </c>
      <c r="I1051" s="2">
        <v>8534.67</v>
      </c>
      <c r="J1051" t="s">
        <v>6030</v>
      </c>
      <c r="K1051" t="s">
        <v>6031</v>
      </c>
      <c r="L1051" t="s">
        <v>17</v>
      </c>
    </row>
    <row r="1052" spans="1:12" x14ac:dyDescent="0.25">
      <c r="A1052" s="5" t="s">
        <v>5633</v>
      </c>
      <c r="B1052">
        <v>1981</v>
      </c>
      <c r="C1052" t="s">
        <v>8</v>
      </c>
      <c r="D1052">
        <v>27</v>
      </c>
      <c r="E1052" s="18" t="str">
        <f t="shared" si="16"/>
        <v>27-Dec-1981</v>
      </c>
      <c r="F1052" s="19">
        <v>45085</v>
      </c>
      <c r="G1052">
        <v>41</v>
      </c>
      <c r="H1052">
        <v>3</v>
      </c>
      <c r="I1052" s="2">
        <v>8538.2900000000009</v>
      </c>
      <c r="J1052" t="s">
        <v>6030</v>
      </c>
      <c r="K1052" t="s">
        <v>6031</v>
      </c>
      <c r="L1052" t="s">
        <v>17</v>
      </c>
    </row>
    <row r="1053" spans="1:12" x14ac:dyDescent="0.25">
      <c r="A1053" s="5" t="s">
        <v>5634</v>
      </c>
      <c r="B1053">
        <v>1975</v>
      </c>
      <c r="C1053" t="s">
        <v>4</v>
      </c>
      <c r="D1053">
        <v>6</v>
      </c>
      <c r="E1053" s="18" t="str">
        <f t="shared" si="16"/>
        <v>6-Nov-1975</v>
      </c>
      <c r="F1053" s="19">
        <v>45085</v>
      </c>
      <c r="G1053">
        <v>47</v>
      </c>
      <c r="H1053">
        <v>1</v>
      </c>
      <c r="I1053" s="2">
        <v>8539.67</v>
      </c>
      <c r="J1053" t="s">
        <v>6030</v>
      </c>
      <c r="K1053" t="s">
        <v>6031</v>
      </c>
      <c r="L1053" t="s">
        <v>11</v>
      </c>
    </row>
    <row r="1054" spans="1:12" x14ac:dyDescent="0.25">
      <c r="A1054" s="5" t="s">
        <v>5635</v>
      </c>
      <c r="B1054">
        <f>IF(ISBLANK(B5),AVERAGE(B5:B2347),B5)</f>
        <v>1992</v>
      </c>
      <c r="C1054" t="s">
        <v>8</v>
      </c>
      <c r="D1054">
        <v>12</v>
      </c>
      <c r="E1054" s="18" t="str">
        <f t="shared" si="16"/>
        <v>12-Dec-1992</v>
      </c>
      <c r="F1054" s="19">
        <v>45085</v>
      </c>
      <c r="G1054">
        <v>30</v>
      </c>
      <c r="H1054">
        <v>1</v>
      </c>
      <c r="I1054" s="2">
        <v>8547.69</v>
      </c>
      <c r="J1054" t="s">
        <v>6030</v>
      </c>
      <c r="K1054" t="s">
        <v>6032</v>
      </c>
      <c r="L1054" t="s">
        <v>3</v>
      </c>
    </row>
    <row r="1055" spans="1:12" x14ac:dyDescent="0.25">
      <c r="A1055" s="5" t="s">
        <v>5636</v>
      </c>
      <c r="B1055">
        <v>1975</v>
      </c>
      <c r="C1055" t="s">
        <v>9</v>
      </c>
      <c r="D1055">
        <v>6</v>
      </c>
      <c r="E1055" s="18" t="str">
        <f t="shared" si="16"/>
        <v>6-Aug-1975</v>
      </c>
      <c r="F1055" s="19">
        <v>45085</v>
      </c>
      <c r="G1055">
        <v>47</v>
      </c>
      <c r="H1055">
        <v>1</v>
      </c>
      <c r="I1055" s="2">
        <v>8551.35</v>
      </c>
      <c r="J1055" t="s">
        <v>6030</v>
      </c>
      <c r="K1055" t="s">
        <v>6030</v>
      </c>
      <c r="L1055" t="s">
        <v>11</v>
      </c>
    </row>
    <row r="1056" spans="1:12" x14ac:dyDescent="0.25">
      <c r="A1056" s="5" t="s">
        <v>5637</v>
      </c>
      <c r="B1056">
        <v>1975</v>
      </c>
      <c r="C1056" t="s">
        <v>9</v>
      </c>
      <c r="D1056">
        <v>21</v>
      </c>
      <c r="E1056" s="18" t="str">
        <f t="shared" si="16"/>
        <v>21-Aug-1975</v>
      </c>
      <c r="F1056" s="19">
        <v>45085</v>
      </c>
      <c r="G1056">
        <v>47</v>
      </c>
      <c r="H1056">
        <v>1</v>
      </c>
      <c r="I1056" s="2">
        <v>8556.91</v>
      </c>
      <c r="J1056" t="s">
        <v>6030</v>
      </c>
      <c r="K1056" t="s">
        <v>6032</v>
      </c>
      <c r="L1056" t="s">
        <v>11</v>
      </c>
    </row>
    <row r="1057" spans="1:12" x14ac:dyDescent="0.25">
      <c r="A1057" s="5" t="s">
        <v>5638</v>
      </c>
      <c r="B1057">
        <v>1988</v>
      </c>
      <c r="C1057" t="s">
        <v>6</v>
      </c>
      <c r="D1057">
        <v>21</v>
      </c>
      <c r="E1057" s="18" t="str">
        <f t="shared" si="16"/>
        <v>21-Sep-1988</v>
      </c>
      <c r="F1057" s="19">
        <v>45085</v>
      </c>
      <c r="G1057">
        <v>34</v>
      </c>
      <c r="H1057">
        <v>3</v>
      </c>
      <c r="I1057" s="2">
        <v>8567.25</v>
      </c>
      <c r="J1057" t="s">
        <v>6030</v>
      </c>
      <c r="K1057" t="s">
        <v>6032</v>
      </c>
      <c r="L1057" t="s">
        <v>7</v>
      </c>
    </row>
    <row r="1058" spans="1:12" x14ac:dyDescent="0.25">
      <c r="A1058" s="5" t="s">
        <v>3860</v>
      </c>
      <c r="B1058">
        <v>1975</v>
      </c>
      <c r="C1058" t="s">
        <v>6</v>
      </c>
      <c r="D1058">
        <v>26</v>
      </c>
      <c r="E1058" s="18" t="str">
        <f t="shared" si="16"/>
        <v>26-Sep-1975</v>
      </c>
      <c r="F1058" s="19">
        <v>45085</v>
      </c>
      <c r="G1058">
        <v>47</v>
      </c>
      <c r="H1058">
        <v>1</v>
      </c>
      <c r="I1058" s="2">
        <v>8569.86</v>
      </c>
      <c r="J1058" t="s">
        <v>6030</v>
      </c>
      <c r="K1058" t="s">
        <v>6031</v>
      </c>
      <c r="L1058" t="s">
        <v>3</v>
      </c>
    </row>
    <row r="1059" spans="1:12" x14ac:dyDescent="0.25">
      <c r="A1059" s="5" t="s">
        <v>5639</v>
      </c>
      <c r="B1059">
        <v>1982</v>
      </c>
      <c r="C1059" t="s">
        <v>8</v>
      </c>
      <c r="D1059">
        <v>6</v>
      </c>
      <c r="E1059" s="18" t="str">
        <f t="shared" si="16"/>
        <v>6-Dec-1982</v>
      </c>
      <c r="F1059" s="19">
        <v>45085</v>
      </c>
      <c r="G1059">
        <v>40</v>
      </c>
      <c r="H1059">
        <v>3</v>
      </c>
      <c r="I1059" s="2">
        <v>8572.0400000000009</v>
      </c>
      <c r="J1059" t="s">
        <v>6030</v>
      </c>
      <c r="K1059" t="s">
        <v>6030</v>
      </c>
      <c r="L1059" t="s">
        <v>20</v>
      </c>
    </row>
    <row r="1060" spans="1:12" x14ac:dyDescent="0.25">
      <c r="A1060" s="5" t="s">
        <v>5640</v>
      </c>
      <c r="B1060">
        <v>1987</v>
      </c>
      <c r="C1060" t="s">
        <v>4</v>
      </c>
      <c r="D1060">
        <v>11</v>
      </c>
      <c r="E1060" s="18" t="str">
        <f t="shared" si="16"/>
        <v>11-Nov-1987</v>
      </c>
      <c r="F1060" s="19">
        <v>45085</v>
      </c>
      <c r="G1060">
        <v>35</v>
      </c>
      <c r="H1060">
        <v>3</v>
      </c>
      <c r="I1060" s="2">
        <v>8573.2999999999993</v>
      </c>
      <c r="J1060" t="s">
        <v>6030</v>
      </c>
      <c r="K1060" t="s">
        <v>6030</v>
      </c>
      <c r="L1060" t="s">
        <v>20</v>
      </c>
    </row>
    <row r="1061" spans="1:12" x14ac:dyDescent="0.25">
      <c r="A1061" s="5" t="s">
        <v>5641</v>
      </c>
      <c r="B1061">
        <v>1983</v>
      </c>
      <c r="C1061" t="s">
        <v>8</v>
      </c>
      <c r="D1061">
        <v>30</v>
      </c>
      <c r="E1061" s="18" t="str">
        <f t="shared" si="16"/>
        <v>30-Dec-1983</v>
      </c>
      <c r="F1061" s="19">
        <v>45085</v>
      </c>
      <c r="G1061">
        <v>39</v>
      </c>
      <c r="H1061">
        <v>5</v>
      </c>
      <c r="I1061" s="2">
        <v>8582.2999999999993</v>
      </c>
      <c r="J1061" t="s">
        <v>6030</v>
      </c>
      <c r="K1061" t="s">
        <v>6032</v>
      </c>
      <c r="L1061" t="s">
        <v>3</v>
      </c>
    </row>
    <row r="1062" spans="1:12" x14ac:dyDescent="0.25">
      <c r="A1062" s="5" t="s">
        <v>5642</v>
      </c>
      <c r="B1062">
        <v>1983</v>
      </c>
      <c r="C1062" t="s">
        <v>2</v>
      </c>
      <c r="D1062">
        <v>25</v>
      </c>
      <c r="E1062" s="18" t="str">
        <f t="shared" si="16"/>
        <v>25-Jul-1983</v>
      </c>
      <c r="F1062" s="19">
        <v>45085</v>
      </c>
      <c r="G1062">
        <v>39</v>
      </c>
      <c r="H1062">
        <v>5</v>
      </c>
      <c r="I1062" s="2">
        <v>8596.83</v>
      </c>
      <c r="J1062" t="s">
        <v>6030</v>
      </c>
      <c r="K1062" t="s">
        <v>6031</v>
      </c>
      <c r="L1062" t="s">
        <v>3</v>
      </c>
    </row>
    <row r="1063" spans="1:12" x14ac:dyDescent="0.25">
      <c r="A1063" s="5" t="s">
        <v>5643</v>
      </c>
      <c r="B1063">
        <v>1973</v>
      </c>
      <c r="C1063" t="s">
        <v>2</v>
      </c>
      <c r="D1063">
        <v>11</v>
      </c>
      <c r="E1063" s="18" t="str">
        <f t="shared" si="16"/>
        <v>11-Jul-1973</v>
      </c>
      <c r="F1063" s="19">
        <v>45085</v>
      </c>
      <c r="G1063">
        <v>49</v>
      </c>
      <c r="H1063">
        <v>0</v>
      </c>
      <c r="I1063" s="2">
        <v>8601.33</v>
      </c>
      <c r="J1063" t="s">
        <v>6030</v>
      </c>
      <c r="K1063" t="s">
        <v>6032</v>
      </c>
      <c r="L1063" t="s">
        <v>3</v>
      </c>
    </row>
    <row r="1064" spans="1:12" x14ac:dyDescent="0.25">
      <c r="A1064" s="5" t="s">
        <v>5644</v>
      </c>
      <c r="B1064">
        <v>1977</v>
      </c>
      <c r="C1064" t="s">
        <v>6</v>
      </c>
      <c r="D1064">
        <v>24</v>
      </c>
      <c r="E1064" s="18" t="str">
        <f t="shared" si="16"/>
        <v>24-Sep-1977</v>
      </c>
      <c r="F1064" s="19">
        <v>45085</v>
      </c>
      <c r="G1064">
        <v>45</v>
      </c>
      <c r="H1064">
        <v>2</v>
      </c>
      <c r="I1064" s="2">
        <v>8603.82</v>
      </c>
      <c r="J1064" t="s">
        <v>6030</v>
      </c>
      <c r="K1064" t="s">
        <v>6032</v>
      </c>
      <c r="L1064" t="s">
        <v>13</v>
      </c>
    </row>
    <row r="1065" spans="1:12" x14ac:dyDescent="0.25">
      <c r="A1065" s="5" t="s">
        <v>5645</v>
      </c>
      <c r="B1065">
        <v>1977</v>
      </c>
      <c r="C1065" t="s">
        <v>4</v>
      </c>
      <c r="D1065">
        <v>12</v>
      </c>
      <c r="E1065" s="18" t="str">
        <f t="shared" si="16"/>
        <v>12-Nov-1977</v>
      </c>
      <c r="F1065" s="19">
        <v>45085</v>
      </c>
      <c r="G1065">
        <v>45</v>
      </c>
      <c r="H1065">
        <v>2</v>
      </c>
      <c r="I1065" s="2">
        <v>8604.48</v>
      </c>
      <c r="J1065" t="s">
        <v>6031</v>
      </c>
      <c r="K1065" t="s">
        <v>6030</v>
      </c>
      <c r="L1065" t="s">
        <v>14</v>
      </c>
    </row>
    <row r="1066" spans="1:12" x14ac:dyDescent="0.25">
      <c r="A1066" s="5" t="s">
        <v>5646</v>
      </c>
      <c r="B1066">
        <v>1977</v>
      </c>
      <c r="C1066" t="s">
        <v>10</v>
      </c>
      <c r="D1066">
        <v>15</v>
      </c>
      <c r="E1066" s="18" t="str">
        <f t="shared" si="16"/>
        <v>15-Oct-1977</v>
      </c>
      <c r="F1066" s="19">
        <v>45085</v>
      </c>
      <c r="G1066">
        <v>45</v>
      </c>
      <c r="H1066">
        <v>3</v>
      </c>
      <c r="I1066" s="2">
        <v>8605.36</v>
      </c>
      <c r="J1066" t="s">
        <v>6030</v>
      </c>
      <c r="K1066" t="s">
        <v>6030</v>
      </c>
      <c r="L1066" t="s">
        <v>3</v>
      </c>
    </row>
    <row r="1067" spans="1:12" x14ac:dyDescent="0.25">
      <c r="A1067" s="5" t="s">
        <v>5647</v>
      </c>
      <c r="B1067">
        <v>1979</v>
      </c>
      <c r="C1067" t="s">
        <v>2</v>
      </c>
      <c r="D1067">
        <v>17</v>
      </c>
      <c r="E1067" s="18" t="str">
        <f t="shared" si="16"/>
        <v>17-Jul-1979</v>
      </c>
      <c r="F1067" s="19">
        <v>45085</v>
      </c>
      <c r="G1067">
        <v>43</v>
      </c>
      <c r="H1067">
        <v>3</v>
      </c>
      <c r="I1067" s="2">
        <v>8606.2199999999993</v>
      </c>
      <c r="J1067" t="s">
        <v>6032</v>
      </c>
      <c r="K1067" t="s">
        <v>6030</v>
      </c>
      <c r="L1067" t="s">
        <v>19</v>
      </c>
    </row>
    <row r="1068" spans="1:12" x14ac:dyDescent="0.25">
      <c r="A1068" s="5" t="s">
        <v>5648</v>
      </c>
      <c r="B1068">
        <v>1977</v>
      </c>
      <c r="C1068" t="s">
        <v>6</v>
      </c>
      <c r="D1068">
        <v>2</v>
      </c>
      <c r="E1068" s="18" t="str">
        <f t="shared" si="16"/>
        <v>2-Sep-1977</v>
      </c>
      <c r="F1068" s="19">
        <v>45085</v>
      </c>
      <c r="G1068">
        <v>45</v>
      </c>
      <c r="H1068">
        <v>3</v>
      </c>
      <c r="I1068" s="2">
        <v>8615.2999999999993</v>
      </c>
      <c r="J1068" t="s">
        <v>6030</v>
      </c>
      <c r="K1068" t="s">
        <v>6031</v>
      </c>
      <c r="L1068" t="s">
        <v>11</v>
      </c>
    </row>
    <row r="1069" spans="1:12" x14ac:dyDescent="0.25">
      <c r="A1069" s="5" t="s">
        <v>3861</v>
      </c>
      <c r="B1069">
        <v>1975</v>
      </c>
      <c r="C1069" t="s">
        <v>9</v>
      </c>
      <c r="D1069">
        <v>3</v>
      </c>
      <c r="E1069" s="18" t="str">
        <f t="shared" si="16"/>
        <v>3-Aug-1975</v>
      </c>
      <c r="F1069" s="19">
        <v>45085</v>
      </c>
      <c r="G1069">
        <v>47</v>
      </c>
      <c r="H1069">
        <v>1</v>
      </c>
      <c r="I1069" s="2">
        <v>8627.5400000000009</v>
      </c>
      <c r="J1069" t="s">
        <v>6030</v>
      </c>
      <c r="K1069" t="s">
        <v>6030</v>
      </c>
      <c r="L1069" t="s">
        <v>21</v>
      </c>
    </row>
    <row r="1070" spans="1:12" x14ac:dyDescent="0.25">
      <c r="A1070" s="5" t="s">
        <v>5649</v>
      </c>
      <c r="B1070">
        <v>1965</v>
      </c>
      <c r="C1070" t="s">
        <v>10</v>
      </c>
      <c r="D1070">
        <v>21</v>
      </c>
      <c r="E1070" s="18" t="str">
        <f t="shared" si="16"/>
        <v>21-Oct-1965</v>
      </c>
      <c r="F1070" s="19">
        <v>45085</v>
      </c>
      <c r="G1070">
        <v>57</v>
      </c>
      <c r="H1070">
        <v>0</v>
      </c>
      <c r="I1070" s="2">
        <v>8665.09</v>
      </c>
      <c r="J1070" t="s">
        <v>6031</v>
      </c>
      <c r="K1070" t="s">
        <v>6030</v>
      </c>
      <c r="L1070" t="s">
        <v>7</v>
      </c>
    </row>
    <row r="1071" spans="1:12" x14ac:dyDescent="0.25">
      <c r="A1071" s="5" t="s">
        <v>5650</v>
      </c>
      <c r="B1071">
        <v>1969</v>
      </c>
      <c r="C1071" t="s">
        <v>9</v>
      </c>
      <c r="D1071">
        <v>10</v>
      </c>
      <c r="E1071" s="18" t="str">
        <f t="shared" si="16"/>
        <v>10-Aug-1969</v>
      </c>
      <c r="F1071" s="19">
        <v>45085</v>
      </c>
      <c r="G1071">
        <v>53</v>
      </c>
      <c r="H1071">
        <v>0</v>
      </c>
      <c r="I1071" s="2">
        <v>8665.14</v>
      </c>
      <c r="J1071" t="s">
        <v>6030</v>
      </c>
      <c r="K1071" t="s">
        <v>6031</v>
      </c>
      <c r="L1071" t="s">
        <v>3</v>
      </c>
    </row>
    <row r="1072" spans="1:12" x14ac:dyDescent="0.25">
      <c r="A1072" s="5" t="s">
        <v>5651</v>
      </c>
      <c r="B1072">
        <v>1974</v>
      </c>
      <c r="C1072" t="s">
        <v>9</v>
      </c>
      <c r="D1072">
        <v>16</v>
      </c>
      <c r="E1072" s="18" t="str">
        <f t="shared" si="16"/>
        <v>16-Aug-1974</v>
      </c>
      <c r="F1072" s="19">
        <v>45085</v>
      </c>
      <c r="G1072">
        <v>48</v>
      </c>
      <c r="H1072">
        <v>0</v>
      </c>
      <c r="I1072" s="2">
        <v>8671.19</v>
      </c>
      <c r="J1072" t="s">
        <v>6030</v>
      </c>
      <c r="K1072" t="s">
        <v>6032</v>
      </c>
      <c r="L1072" t="s">
        <v>7</v>
      </c>
    </row>
    <row r="1073" spans="1:12" x14ac:dyDescent="0.25">
      <c r="A1073" s="5" t="s">
        <v>5652</v>
      </c>
      <c r="B1073">
        <v>1973</v>
      </c>
      <c r="C1073" t="s">
        <v>10</v>
      </c>
      <c r="D1073">
        <v>11</v>
      </c>
      <c r="E1073" s="18" t="str">
        <f t="shared" si="16"/>
        <v>11-Oct-1973</v>
      </c>
      <c r="F1073" s="19">
        <v>45085</v>
      </c>
      <c r="G1073">
        <v>49</v>
      </c>
      <c r="H1073">
        <v>0</v>
      </c>
      <c r="I1073" s="2">
        <v>8688.86</v>
      </c>
      <c r="J1073" t="s">
        <v>6030</v>
      </c>
      <c r="K1073" t="s">
        <v>6032</v>
      </c>
      <c r="L1073" t="s">
        <v>21</v>
      </c>
    </row>
    <row r="1074" spans="1:12" x14ac:dyDescent="0.25">
      <c r="A1074" s="5" t="s">
        <v>5653</v>
      </c>
      <c r="B1074">
        <v>1980</v>
      </c>
      <c r="C1074" t="s">
        <v>10</v>
      </c>
      <c r="D1074">
        <v>28</v>
      </c>
      <c r="E1074" s="18" t="str">
        <f t="shared" si="16"/>
        <v>28-Oct-1980</v>
      </c>
      <c r="F1074" s="19">
        <v>45085</v>
      </c>
      <c r="G1074">
        <v>42</v>
      </c>
      <c r="H1074">
        <v>2</v>
      </c>
      <c r="I1074" s="2">
        <v>8701.84</v>
      </c>
      <c r="J1074" t="s">
        <v>6030</v>
      </c>
      <c r="K1074" t="s">
        <v>6031</v>
      </c>
      <c r="L1074" t="s">
        <v>20</v>
      </c>
    </row>
    <row r="1075" spans="1:12" x14ac:dyDescent="0.25">
      <c r="A1075" s="5" t="s">
        <v>5654</v>
      </c>
      <c r="B1075">
        <v>1973</v>
      </c>
      <c r="C1075" t="s">
        <v>5</v>
      </c>
      <c r="D1075">
        <v>25</v>
      </c>
      <c r="E1075" s="18" t="str">
        <f t="shared" si="16"/>
        <v>25-Jun-1973</v>
      </c>
      <c r="F1075" s="19">
        <v>45085</v>
      </c>
      <c r="G1075">
        <v>49</v>
      </c>
      <c r="H1075">
        <v>1</v>
      </c>
      <c r="I1075" s="2">
        <v>8703.4599999999991</v>
      </c>
      <c r="J1075" t="s">
        <v>6031</v>
      </c>
      <c r="K1075" t="s">
        <v>6031</v>
      </c>
      <c r="L1075" t="s">
        <v>11</v>
      </c>
    </row>
    <row r="1076" spans="1:12" x14ac:dyDescent="0.25">
      <c r="A1076" s="5" t="s">
        <v>5655</v>
      </c>
      <c r="B1076">
        <v>1976</v>
      </c>
      <c r="C1076" t="s">
        <v>5</v>
      </c>
      <c r="D1076">
        <v>17</v>
      </c>
      <c r="E1076" s="18" t="str">
        <f t="shared" si="16"/>
        <v>17-Jun-1976</v>
      </c>
      <c r="F1076" s="19">
        <v>45085</v>
      </c>
      <c r="G1076">
        <v>46</v>
      </c>
      <c r="H1076">
        <v>2</v>
      </c>
      <c r="I1076" s="2">
        <v>8733.23</v>
      </c>
      <c r="J1076" t="s">
        <v>6030</v>
      </c>
      <c r="K1076" t="s">
        <v>6031</v>
      </c>
      <c r="L1076" t="s">
        <v>7</v>
      </c>
    </row>
    <row r="1077" spans="1:12" x14ac:dyDescent="0.25">
      <c r="A1077" s="5" t="s">
        <v>5656</v>
      </c>
      <c r="B1077">
        <v>1999</v>
      </c>
      <c r="C1077" t="s">
        <v>9</v>
      </c>
      <c r="D1077">
        <v>23</v>
      </c>
      <c r="E1077" s="18" t="str">
        <f t="shared" si="16"/>
        <v>23-Aug-1999</v>
      </c>
      <c r="F1077" s="19">
        <v>45085</v>
      </c>
      <c r="G1077">
        <v>23</v>
      </c>
      <c r="H1077">
        <v>0</v>
      </c>
      <c r="I1077" s="2">
        <v>8747.68</v>
      </c>
      <c r="J1077" t="s">
        <v>6030</v>
      </c>
      <c r="K1077" t="s">
        <v>6031</v>
      </c>
      <c r="L1077" t="s">
        <v>11</v>
      </c>
    </row>
    <row r="1078" spans="1:12" x14ac:dyDescent="0.25">
      <c r="A1078" s="5" t="s">
        <v>5657</v>
      </c>
      <c r="B1078">
        <v>1969</v>
      </c>
      <c r="C1078" t="s">
        <v>6</v>
      </c>
      <c r="D1078">
        <v>9</v>
      </c>
      <c r="E1078" s="18" t="str">
        <f t="shared" si="16"/>
        <v>9-Sep-1969</v>
      </c>
      <c r="F1078" s="19">
        <v>45085</v>
      </c>
      <c r="G1078">
        <v>53</v>
      </c>
      <c r="H1078">
        <v>0</v>
      </c>
      <c r="I1078" s="2">
        <v>8760.1200000000008</v>
      </c>
      <c r="J1078" t="s">
        <v>6030</v>
      </c>
      <c r="K1078" t="s">
        <v>6032</v>
      </c>
      <c r="L1078" t="s">
        <v>3</v>
      </c>
    </row>
    <row r="1079" spans="1:12" x14ac:dyDescent="0.25">
      <c r="A1079" s="5" t="s">
        <v>5658</v>
      </c>
      <c r="B1079">
        <v>1974</v>
      </c>
      <c r="C1079" t="s">
        <v>6</v>
      </c>
      <c r="D1079">
        <v>6</v>
      </c>
      <c r="E1079" s="18" t="str">
        <f t="shared" si="16"/>
        <v>6-Sep-1974</v>
      </c>
      <c r="F1079" s="19">
        <v>45085</v>
      </c>
      <c r="G1079">
        <v>48</v>
      </c>
      <c r="H1079">
        <v>1</v>
      </c>
      <c r="I1079" s="2">
        <v>8765.25</v>
      </c>
      <c r="J1079" t="s">
        <v>6030</v>
      </c>
      <c r="K1079" t="s">
        <v>6031</v>
      </c>
      <c r="L1079" t="s">
        <v>7</v>
      </c>
    </row>
    <row r="1080" spans="1:12" x14ac:dyDescent="0.25">
      <c r="A1080" s="5" t="s">
        <v>3862</v>
      </c>
      <c r="B1080">
        <v>1971</v>
      </c>
      <c r="C1080" t="s">
        <v>9</v>
      </c>
      <c r="D1080">
        <v>23</v>
      </c>
      <c r="E1080" s="18" t="str">
        <f t="shared" si="16"/>
        <v>23-Aug-1971</v>
      </c>
      <c r="F1080" s="19">
        <v>45085</v>
      </c>
      <c r="G1080">
        <v>51</v>
      </c>
      <c r="H1080">
        <v>0</v>
      </c>
      <c r="I1080" s="2">
        <v>8782.4699999999993</v>
      </c>
      <c r="J1080" t="s">
        <v>6030</v>
      </c>
      <c r="K1080" t="s">
        <v>6031</v>
      </c>
      <c r="L1080" t="s">
        <v>11</v>
      </c>
    </row>
    <row r="1081" spans="1:12" x14ac:dyDescent="0.25">
      <c r="A1081" s="5" t="s">
        <v>5659</v>
      </c>
      <c r="B1081">
        <v>1971</v>
      </c>
      <c r="C1081" t="s">
        <v>5</v>
      </c>
      <c r="D1081">
        <v>18</v>
      </c>
      <c r="E1081" s="18" t="str">
        <f t="shared" si="16"/>
        <v>18-Jun-1971</v>
      </c>
      <c r="F1081" s="19">
        <v>45085</v>
      </c>
      <c r="G1081">
        <v>51</v>
      </c>
      <c r="H1081">
        <v>0</v>
      </c>
      <c r="I1081" s="2">
        <v>8798.59</v>
      </c>
      <c r="J1081" t="s">
        <v>6030</v>
      </c>
      <c r="K1081" t="s">
        <v>6032</v>
      </c>
      <c r="L1081" t="s">
        <v>11</v>
      </c>
    </row>
    <row r="1082" spans="1:12" x14ac:dyDescent="0.25">
      <c r="A1082" s="5" t="s">
        <v>5660</v>
      </c>
      <c r="B1082">
        <v>1965</v>
      </c>
      <c r="C1082" t="s">
        <v>9</v>
      </c>
      <c r="D1082">
        <v>29</v>
      </c>
      <c r="E1082" s="18" t="str">
        <f t="shared" si="16"/>
        <v>29-Aug-1965</v>
      </c>
      <c r="F1082" s="19">
        <v>45085</v>
      </c>
      <c r="G1082">
        <v>57</v>
      </c>
      <c r="H1082">
        <v>0</v>
      </c>
      <c r="I1082" s="2">
        <v>8800.49</v>
      </c>
      <c r="J1082" t="s">
        <v>6031</v>
      </c>
      <c r="K1082" t="s">
        <v>6030</v>
      </c>
      <c r="L1082" t="s">
        <v>3</v>
      </c>
    </row>
    <row r="1083" spans="1:12" x14ac:dyDescent="0.25">
      <c r="A1083" s="5" t="s">
        <v>5661</v>
      </c>
      <c r="B1083">
        <v>2001</v>
      </c>
      <c r="C1083" t="s">
        <v>4</v>
      </c>
      <c r="D1083">
        <v>7</v>
      </c>
      <c r="E1083" s="18" t="str">
        <f t="shared" si="16"/>
        <v>7-Nov-2001</v>
      </c>
      <c r="F1083" s="19">
        <v>45085</v>
      </c>
      <c r="G1083">
        <v>21</v>
      </c>
      <c r="H1083">
        <v>0</v>
      </c>
      <c r="I1083" s="2">
        <v>8821.8799999999992</v>
      </c>
      <c r="J1083" t="s">
        <v>6030</v>
      </c>
      <c r="K1083" t="s">
        <v>6031</v>
      </c>
      <c r="L1083" t="s">
        <v>18</v>
      </c>
    </row>
    <row r="1084" spans="1:12" x14ac:dyDescent="0.25">
      <c r="A1084" s="5" t="s">
        <v>5662</v>
      </c>
      <c r="B1084">
        <v>1976</v>
      </c>
      <c r="C1084" t="s">
        <v>5</v>
      </c>
      <c r="D1084">
        <v>14</v>
      </c>
      <c r="E1084" s="18" t="str">
        <f t="shared" si="16"/>
        <v>14-Jun-1976</v>
      </c>
      <c r="F1084" s="19">
        <v>45085</v>
      </c>
      <c r="G1084">
        <v>46</v>
      </c>
      <c r="H1084">
        <v>2</v>
      </c>
      <c r="I1084" s="2">
        <v>8823.2800000000007</v>
      </c>
      <c r="J1084" t="s">
        <v>6030</v>
      </c>
      <c r="K1084" t="s">
        <v>6032</v>
      </c>
      <c r="L1084" t="s">
        <v>11</v>
      </c>
    </row>
    <row r="1085" spans="1:12" x14ac:dyDescent="0.25">
      <c r="A1085" s="5" t="s">
        <v>5663</v>
      </c>
      <c r="B1085">
        <v>1976</v>
      </c>
      <c r="C1085" t="s">
        <v>10</v>
      </c>
      <c r="D1085">
        <v>19</v>
      </c>
      <c r="E1085" s="18" t="str">
        <f t="shared" si="16"/>
        <v>19-Oct-1976</v>
      </c>
      <c r="F1085" s="19">
        <v>45085</v>
      </c>
      <c r="G1085">
        <v>46</v>
      </c>
      <c r="H1085">
        <v>1</v>
      </c>
      <c r="I1085" s="2">
        <v>8823.99</v>
      </c>
      <c r="J1085" t="s">
        <v>6030</v>
      </c>
      <c r="K1085" t="s">
        <v>6031</v>
      </c>
      <c r="L1085" t="s">
        <v>17</v>
      </c>
    </row>
    <row r="1086" spans="1:12" x14ac:dyDescent="0.25">
      <c r="A1086" s="5" t="s">
        <v>5664</v>
      </c>
      <c r="B1086">
        <v>1988</v>
      </c>
      <c r="C1086" t="s">
        <v>9</v>
      </c>
      <c r="D1086">
        <v>22</v>
      </c>
      <c r="E1086" s="18" t="str">
        <f t="shared" si="16"/>
        <v>22-Aug-1988</v>
      </c>
      <c r="F1086" s="19">
        <v>45085</v>
      </c>
      <c r="G1086">
        <v>34</v>
      </c>
      <c r="H1086">
        <v>3</v>
      </c>
      <c r="I1086" s="2">
        <v>8824.27</v>
      </c>
      <c r="J1086" t="s">
        <v>6030</v>
      </c>
      <c r="K1086" t="s">
        <v>6032</v>
      </c>
      <c r="L1086" t="s">
        <v>16</v>
      </c>
    </row>
    <row r="1087" spans="1:12" x14ac:dyDescent="0.25">
      <c r="A1087" s="5" t="s">
        <v>5665</v>
      </c>
      <c r="B1087">
        <v>1976</v>
      </c>
      <c r="C1087" t="s">
        <v>2</v>
      </c>
      <c r="D1087">
        <v>14</v>
      </c>
      <c r="E1087" s="18" t="str">
        <f t="shared" si="16"/>
        <v>14-Jul-1976</v>
      </c>
      <c r="F1087" s="19">
        <v>45085</v>
      </c>
      <c r="G1087">
        <v>46</v>
      </c>
      <c r="H1087">
        <v>2</v>
      </c>
      <c r="I1087" s="2">
        <v>8825.09</v>
      </c>
      <c r="J1087" t="s">
        <v>6030</v>
      </c>
      <c r="K1087" t="s">
        <v>6031</v>
      </c>
      <c r="L1087" t="s">
        <v>11</v>
      </c>
    </row>
    <row r="1088" spans="1:12" x14ac:dyDescent="0.25">
      <c r="A1088" s="5" t="s">
        <v>5666</v>
      </c>
      <c r="B1088">
        <v>1972</v>
      </c>
      <c r="C1088" t="s">
        <v>4</v>
      </c>
      <c r="D1088">
        <v>14</v>
      </c>
      <c r="E1088" s="18" t="str">
        <f t="shared" si="16"/>
        <v>14-Nov-1972</v>
      </c>
      <c r="F1088" s="19">
        <v>45085</v>
      </c>
      <c r="G1088">
        <v>50</v>
      </c>
      <c r="H1088">
        <v>0</v>
      </c>
      <c r="I1088" s="2">
        <v>8827.2099999999991</v>
      </c>
      <c r="J1088" t="s">
        <v>6031</v>
      </c>
      <c r="K1088" t="s">
        <v>6032</v>
      </c>
      <c r="L1088" t="s">
        <v>7</v>
      </c>
    </row>
    <row r="1089" spans="1:12" x14ac:dyDescent="0.25">
      <c r="A1089" s="5" t="s">
        <v>5667</v>
      </c>
      <c r="B1089">
        <v>1972</v>
      </c>
      <c r="C1089" t="s">
        <v>4</v>
      </c>
      <c r="D1089">
        <v>22</v>
      </c>
      <c r="E1089" s="18" t="str">
        <f t="shared" si="16"/>
        <v>22-Nov-1972</v>
      </c>
      <c r="F1089" s="19">
        <v>45085</v>
      </c>
      <c r="G1089">
        <v>50</v>
      </c>
      <c r="H1089">
        <v>0</v>
      </c>
      <c r="I1089" s="2">
        <v>8835.26</v>
      </c>
      <c r="J1089" t="s">
        <v>6031</v>
      </c>
      <c r="K1089" t="s">
        <v>6030</v>
      </c>
      <c r="L1089" t="s">
        <v>7</v>
      </c>
    </row>
    <row r="1090" spans="1:12" x14ac:dyDescent="0.25">
      <c r="A1090" s="5" t="s">
        <v>5668</v>
      </c>
      <c r="B1090">
        <v>1974</v>
      </c>
      <c r="C1090" t="s">
        <v>5</v>
      </c>
      <c r="D1090">
        <v>18</v>
      </c>
      <c r="E1090" s="18" t="str">
        <f t="shared" ref="E1090:E1153" si="17">CONCATENATE(D1090,"-",C1090,"-",B1090)</f>
        <v>18-Jun-1974</v>
      </c>
      <c r="F1090" s="19">
        <v>45085</v>
      </c>
      <c r="G1090">
        <v>48</v>
      </c>
      <c r="H1090">
        <v>1</v>
      </c>
      <c r="I1090" s="2">
        <v>8871.15</v>
      </c>
      <c r="J1090" t="s">
        <v>6030</v>
      </c>
      <c r="K1090" t="s">
        <v>6031</v>
      </c>
      <c r="L1090" t="s">
        <v>3</v>
      </c>
    </row>
    <row r="1091" spans="1:12" x14ac:dyDescent="0.25">
      <c r="A1091" s="5" t="s">
        <v>3863</v>
      </c>
      <c r="B1091">
        <v>1973</v>
      </c>
      <c r="C1091" t="s">
        <v>6</v>
      </c>
      <c r="D1091">
        <v>9</v>
      </c>
      <c r="E1091" s="18" t="str">
        <f t="shared" si="17"/>
        <v>9-Sep-1973</v>
      </c>
      <c r="F1091" s="19">
        <v>45085</v>
      </c>
      <c r="G1091">
        <v>49</v>
      </c>
      <c r="H1091">
        <v>0</v>
      </c>
      <c r="I1091" s="2">
        <v>8890.59</v>
      </c>
      <c r="J1091" t="s">
        <v>6030</v>
      </c>
      <c r="K1091" t="s">
        <v>6031</v>
      </c>
      <c r="L1091" t="s">
        <v>7</v>
      </c>
    </row>
    <row r="1092" spans="1:12" x14ac:dyDescent="0.25">
      <c r="A1092" s="5" t="s">
        <v>5669</v>
      </c>
      <c r="B1092">
        <v>1978</v>
      </c>
      <c r="C1092" t="s">
        <v>8</v>
      </c>
      <c r="D1092">
        <v>16</v>
      </c>
      <c r="E1092" s="18" t="str">
        <f t="shared" si="17"/>
        <v>16-Dec-1978</v>
      </c>
      <c r="F1092" s="19">
        <v>45085</v>
      </c>
      <c r="G1092">
        <v>44</v>
      </c>
      <c r="H1092">
        <v>3</v>
      </c>
      <c r="I1092" s="2">
        <v>8891.14</v>
      </c>
      <c r="J1092" t="s">
        <v>6030</v>
      </c>
      <c r="K1092" t="s">
        <v>6031</v>
      </c>
      <c r="L1092" t="s">
        <v>21</v>
      </c>
    </row>
    <row r="1093" spans="1:12" x14ac:dyDescent="0.25">
      <c r="A1093" s="5" t="s">
        <v>5670</v>
      </c>
      <c r="B1093">
        <v>1997</v>
      </c>
      <c r="C1093" t="s">
        <v>4</v>
      </c>
      <c r="D1093">
        <v>28</v>
      </c>
      <c r="E1093" s="18" t="str">
        <f t="shared" si="17"/>
        <v>28-Nov-1997</v>
      </c>
      <c r="F1093" s="19">
        <v>45085</v>
      </c>
      <c r="G1093">
        <v>25</v>
      </c>
      <c r="H1093">
        <v>0</v>
      </c>
      <c r="I1093" s="2">
        <v>8906.14</v>
      </c>
      <c r="J1093" t="s">
        <v>6030</v>
      </c>
      <c r="K1093" t="s">
        <v>6030</v>
      </c>
      <c r="L1093" t="s">
        <v>7</v>
      </c>
    </row>
    <row r="1094" spans="1:12" x14ac:dyDescent="0.25">
      <c r="A1094" s="5" t="s">
        <v>5671</v>
      </c>
      <c r="B1094">
        <v>1967</v>
      </c>
      <c r="C1094" t="s">
        <v>6</v>
      </c>
      <c r="D1094">
        <v>6</v>
      </c>
      <c r="E1094" s="18" t="str">
        <f t="shared" si="17"/>
        <v>6-Sep-1967</v>
      </c>
      <c r="F1094" s="19">
        <v>45085</v>
      </c>
      <c r="G1094">
        <v>55</v>
      </c>
      <c r="H1094">
        <v>0</v>
      </c>
      <c r="I1094" s="2">
        <v>8908.4699999999993</v>
      </c>
      <c r="J1094" t="s">
        <v>6031</v>
      </c>
      <c r="K1094" t="s">
        <v>6030</v>
      </c>
      <c r="L1094" t="s">
        <v>3</v>
      </c>
    </row>
    <row r="1095" spans="1:12" x14ac:dyDescent="0.25">
      <c r="A1095" s="5" t="s">
        <v>5672</v>
      </c>
      <c r="B1095">
        <v>1975</v>
      </c>
      <c r="C1095" t="s">
        <v>2</v>
      </c>
      <c r="D1095">
        <v>7</v>
      </c>
      <c r="E1095" s="18" t="str">
        <f t="shared" si="17"/>
        <v>7-Jul-1975</v>
      </c>
      <c r="F1095" s="19">
        <v>45085</v>
      </c>
      <c r="G1095">
        <v>47</v>
      </c>
      <c r="H1095">
        <v>1</v>
      </c>
      <c r="I1095" s="2">
        <v>8930.93</v>
      </c>
      <c r="J1095" t="s">
        <v>6030</v>
      </c>
      <c r="K1095" t="s">
        <v>6030</v>
      </c>
      <c r="L1095" t="s">
        <v>7</v>
      </c>
    </row>
    <row r="1096" spans="1:12" x14ac:dyDescent="0.25">
      <c r="A1096" s="5" t="s">
        <v>5673</v>
      </c>
      <c r="B1096">
        <v>1972</v>
      </c>
      <c r="C1096" t="s">
        <v>5</v>
      </c>
      <c r="D1096">
        <v>6</v>
      </c>
      <c r="E1096" s="18" t="str">
        <f t="shared" si="17"/>
        <v>6-Jun-1972</v>
      </c>
      <c r="F1096" s="19">
        <v>45085</v>
      </c>
      <c r="G1096">
        <v>51</v>
      </c>
      <c r="H1096">
        <v>0</v>
      </c>
      <c r="I1096" s="2">
        <v>8932.08</v>
      </c>
      <c r="J1096" t="s">
        <v>6030</v>
      </c>
      <c r="K1096" t="s">
        <v>6032</v>
      </c>
      <c r="L1096" t="s">
        <v>11</v>
      </c>
    </row>
    <row r="1097" spans="1:12" x14ac:dyDescent="0.25">
      <c r="A1097" s="5" t="s">
        <v>5674</v>
      </c>
      <c r="B1097">
        <v>1976</v>
      </c>
      <c r="C1097" t="s">
        <v>8</v>
      </c>
      <c r="D1097">
        <v>25</v>
      </c>
      <c r="E1097" s="18" t="str">
        <f t="shared" si="17"/>
        <v>25-Dec-1976</v>
      </c>
      <c r="F1097" s="19">
        <v>45085</v>
      </c>
      <c r="G1097">
        <v>46</v>
      </c>
      <c r="H1097">
        <v>3</v>
      </c>
      <c r="I1097" s="2">
        <v>8944.1200000000008</v>
      </c>
      <c r="J1097" t="s">
        <v>6031</v>
      </c>
      <c r="K1097" t="s">
        <v>6030</v>
      </c>
      <c r="L1097" t="s">
        <v>3</v>
      </c>
    </row>
    <row r="1098" spans="1:12" x14ac:dyDescent="0.25">
      <c r="A1098" s="5" t="s">
        <v>5675</v>
      </c>
      <c r="B1098">
        <v>1992</v>
      </c>
      <c r="C1098" t="s">
        <v>6</v>
      </c>
      <c r="D1098">
        <v>27</v>
      </c>
      <c r="E1098" s="18" t="str">
        <f t="shared" si="17"/>
        <v>27-Sep-1992</v>
      </c>
      <c r="F1098" s="19">
        <v>45085</v>
      </c>
      <c r="G1098">
        <v>30</v>
      </c>
      <c r="H1098">
        <v>0</v>
      </c>
      <c r="I1098" s="2">
        <v>8954.99</v>
      </c>
      <c r="J1098" t="s">
        <v>6030</v>
      </c>
      <c r="K1098" t="s">
        <v>6031</v>
      </c>
      <c r="L1098" t="s">
        <v>23</v>
      </c>
    </row>
    <row r="1099" spans="1:12" x14ac:dyDescent="0.25">
      <c r="A1099" s="5" t="s">
        <v>5676</v>
      </c>
      <c r="B1099">
        <v>1974</v>
      </c>
      <c r="C1099" t="s">
        <v>9</v>
      </c>
      <c r="D1099">
        <v>17</v>
      </c>
      <c r="E1099" s="18" t="str">
        <f t="shared" si="17"/>
        <v>17-Aug-1974</v>
      </c>
      <c r="F1099" s="19">
        <v>45085</v>
      </c>
      <c r="G1099">
        <v>48</v>
      </c>
      <c r="H1099">
        <v>1</v>
      </c>
      <c r="I1099" s="2">
        <v>8964.06</v>
      </c>
      <c r="J1099" t="s">
        <v>6031</v>
      </c>
      <c r="K1099" t="s">
        <v>6030</v>
      </c>
      <c r="L1099" t="s">
        <v>14</v>
      </c>
    </row>
    <row r="1100" spans="1:12" x14ac:dyDescent="0.25">
      <c r="A1100" s="5" t="s">
        <v>5677</v>
      </c>
      <c r="B1100">
        <v>1983</v>
      </c>
      <c r="C1100" t="s">
        <v>2</v>
      </c>
      <c r="D1100">
        <v>15</v>
      </c>
      <c r="E1100" s="18" t="str">
        <f t="shared" si="17"/>
        <v>15-Jul-1983</v>
      </c>
      <c r="F1100" s="19">
        <v>45085</v>
      </c>
      <c r="G1100">
        <v>39</v>
      </c>
      <c r="H1100">
        <v>5</v>
      </c>
      <c r="I1100" s="2">
        <v>8965.7999999999993</v>
      </c>
      <c r="J1100" t="s">
        <v>6030</v>
      </c>
      <c r="K1100" t="s">
        <v>6031</v>
      </c>
      <c r="L1100" t="s">
        <v>7</v>
      </c>
    </row>
    <row r="1101" spans="1:12" x14ac:dyDescent="0.25">
      <c r="A1101" s="5" t="s">
        <v>5678</v>
      </c>
      <c r="B1101">
        <v>1974</v>
      </c>
      <c r="C1101" t="s">
        <v>6</v>
      </c>
      <c r="D1101">
        <v>8</v>
      </c>
      <c r="E1101" s="18" t="str">
        <f t="shared" si="17"/>
        <v>8-Sep-1974</v>
      </c>
      <c r="F1101" s="19">
        <v>45085</v>
      </c>
      <c r="G1101">
        <v>48</v>
      </c>
      <c r="H1101">
        <v>2</v>
      </c>
      <c r="I1101" s="2">
        <v>8968.33</v>
      </c>
      <c r="J1101" t="s">
        <v>6031</v>
      </c>
      <c r="K1101" t="s">
        <v>6030</v>
      </c>
      <c r="L1101" t="s">
        <v>11</v>
      </c>
    </row>
    <row r="1102" spans="1:12" x14ac:dyDescent="0.25">
      <c r="A1102" s="5" t="s">
        <v>3864</v>
      </c>
      <c r="B1102">
        <v>1974</v>
      </c>
      <c r="C1102" t="s">
        <v>2</v>
      </c>
      <c r="D1102">
        <v>21</v>
      </c>
      <c r="E1102" s="18" t="str">
        <f t="shared" si="17"/>
        <v>21-Jul-1974</v>
      </c>
      <c r="F1102" s="19">
        <v>45085</v>
      </c>
      <c r="G1102">
        <v>48</v>
      </c>
      <c r="H1102">
        <v>2</v>
      </c>
      <c r="I1102" s="2">
        <v>8978.19</v>
      </c>
      <c r="J1102" t="s">
        <v>6030</v>
      </c>
      <c r="K1102" t="s">
        <v>6030</v>
      </c>
      <c r="L1102" t="s">
        <v>3</v>
      </c>
    </row>
    <row r="1103" spans="1:12" x14ac:dyDescent="0.25">
      <c r="A1103" s="5" t="s">
        <v>5679</v>
      </c>
      <c r="B1103">
        <v>1973</v>
      </c>
      <c r="C1103" t="s">
        <v>10</v>
      </c>
      <c r="D1103">
        <v>11</v>
      </c>
      <c r="E1103" s="18" t="str">
        <f t="shared" si="17"/>
        <v>11-Oct-1973</v>
      </c>
      <c r="F1103" s="19">
        <v>45085</v>
      </c>
      <c r="G1103">
        <v>49</v>
      </c>
      <c r="H1103">
        <v>0</v>
      </c>
      <c r="I1103" s="2">
        <v>8988.16</v>
      </c>
      <c r="J1103" t="s">
        <v>6030</v>
      </c>
      <c r="K1103" t="s">
        <v>6032</v>
      </c>
      <c r="L1103" t="s">
        <v>7</v>
      </c>
    </row>
    <row r="1104" spans="1:12" x14ac:dyDescent="0.25">
      <c r="A1104" s="5" t="s">
        <v>5680</v>
      </c>
      <c r="B1104">
        <v>1979</v>
      </c>
      <c r="C1104" t="s">
        <v>8</v>
      </c>
      <c r="D1104">
        <v>16</v>
      </c>
      <c r="E1104" s="18" t="str">
        <f t="shared" si="17"/>
        <v>16-Dec-1979</v>
      </c>
      <c r="F1104" s="19">
        <v>45085</v>
      </c>
      <c r="G1104">
        <v>43</v>
      </c>
      <c r="H1104">
        <v>2</v>
      </c>
      <c r="I1104" s="2">
        <v>8998.43</v>
      </c>
      <c r="J1104" t="s">
        <v>6030</v>
      </c>
      <c r="K1104" t="s">
        <v>6032</v>
      </c>
      <c r="L1104" t="s">
        <v>16</v>
      </c>
    </row>
    <row r="1105" spans="1:12" x14ac:dyDescent="0.25">
      <c r="A1105" s="5" t="s">
        <v>5681</v>
      </c>
      <c r="B1105">
        <v>1993</v>
      </c>
      <c r="C1105" t="s">
        <v>8</v>
      </c>
      <c r="D1105">
        <v>1</v>
      </c>
      <c r="E1105" s="18" t="str">
        <f t="shared" si="17"/>
        <v>1-Dec-1993</v>
      </c>
      <c r="F1105" s="19">
        <v>45085</v>
      </c>
      <c r="G1105">
        <v>29</v>
      </c>
      <c r="H1105">
        <v>0</v>
      </c>
      <c r="I1105" s="2">
        <v>9010.2000000000007</v>
      </c>
      <c r="J1105" t="s">
        <v>6030</v>
      </c>
      <c r="K1105" t="s">
        <v>6031</v>
      </c>
      <c r="L1105" t="s">
        <v>23</v>
      </c>
    </row>
    <row r="1106" spans="1:12" x14ac:dyDescent="0.25">
      <c r="A1106" s="5" t="s">
        <v>5682</v>
      </c>
      <c r="B1106">
        <v>1972</v>
      </c>
      <c r="C1106" t="s">
        <v>8</v>
      </c>
      <c r="D1106">
        <v>7</v>
      </c>
      <c r="E1106" s="18" t="str">
        <f t="shared" si="17"/>
        <v>7-Dec-1972</v>
      </c>
      <c r="F1106" s="19">
        <v>45085</v>
      </c>
      <c r="G1106">
        <v>50</v>
      </c>
      <c r="H1106">
        <v>1</v>
      </c>
      <c r="I1106" s="2">
        <v>9048.0300000000007</v>
      </c>
      <c r="J1106" t="s">
        <v>6030</v>
      </c>
      <c r="K1106" t="s">
        <v>6030</v>
      </c>
      <c r="L1106" t="s">
        <v>3</v>
      </c>
    </row>
    <row r="1107" spans="1:12" x14ac:dyDescent="0.25">
      <c r="A1107" s="5" t="s">
        <v>5683</v>
      </c>
      <c r="B1107">
        <v>1972</v>
      </c>
      <c r="C1107" t="s">
        <v>8</v>
      </c>
      <c r="D1107">
        <v>2</v>
      </c>
      <c r="E1107" s="18" t="str">
        <f t="shared" si="17"/>
        <v>2-Dec-1972</v>
      </c>
      <c r="F1107" s="19">
        <v>45085</v>
      </c>
      <c r="G1107">
        <v>50</v>
      </c>
      <c r="H1107">
        <v>1</v>
      </c>
      <c r="I1107" s="2">
        <v>9058.73</v>
      </c>
      <c r="J1107" t="s">
        <v>6031</v>
      </c>
      <c r="K1107" t="s">
        <v>6030</v>
      </c>
      <c r="L1107" t="s">
        <v>3</v>
      </c>
    </row>
    <row r="1108" spans="1:12" x14ac:dyDescent="0.25">
      <c r="A1108" s="5" t="s">
        <v>5684</v>
      </c>
      <c r="B1108">
        <v>1977</v>
      </c>
      <c r="C1108" t="s">
        <v>4</v>
      </c>
      <c r="D1108">
        <v>4</v>
      </c>
      <c r="E1108" s="18" t="str">
        <f t="shared" si="17"/>
        <v>4-Nov-1977</v>
      </c>
      <c r="F1108" s="19">
        <v>45085</v>
      </c>
      <c r="G1108">
        <v>45</v>
      </c>
      <c r="H1108">
        <v>2</v>
      </c>
      <c r="I1108" s="2">
        <v>9095.07</v>
      </c>
      <c r="J1108" t="s">
        <v>6030</v>
      </c>
      <c r="K1108" t="s">
        <v>6030</v>
      </c>
      <c r="L1108" t="s">
        <v>17</v>
      </c>
    </row>
    <row r="1109" spans="1:12" x14ac:dyDescent="0.25">
      <c r="A1109" s="5" t="s">
        <v>5685</v>
      </c>
      <c r="B1109">
        <v>1965</v>
      </c>
      <c r="C1109" t="s">
        <v>4</v>
      </c>
      <c r="D1109">
        <v>9</v>
      </c>
      <c r="E1109" s="18" t="str">
        <f t="shared" si="17"/>
        <v>9-Nov-1965</v>
      </c>
      <c r="F1109" s="19">
        <v>45085</v>
      </c>
      <c r="G1109">
        <v>57</v>
      </c>
      <c r="H1109">
        <v>0</v>
      </c>
      <c r="I1109" s="2">
        <v>9095.94</v>
      </c>
      <c r="J1109" t="s">
        <v>6031</v>
      </c>
      <c r="K1109" t="s">
        <v>6032</v>
      </c>
      <c r="L1109" t="s">
        <v>11</v>
      </c>
    </row>
    <row r="1110" spans="1:12" x14ac:dyDescent="0.25">
      <c r="A1110" s="5" t="s">
        <v>5686</v>
      </c>
      <c r="B1110">
        <v>1977</v>
      </c>
      <c r="C1110" t="s">
        <v>8</v>
      </c>
      <c r="D1110">
        <v>2</v>
      </c>
      <c r="E1110" s="18" t="str">
        <f t="shared" si="17"/>
        <v>2-Dec-1977</v>
      </c>
      <c r="F1110" s="19">
        <v>45085</v>
      </c>
      <c r="G1110">
        <v>45</v>
      </c>
      <c r="H1110">
        <v>3</v>
      </c>
      <c r="I1110" s="2">
        <v>9101.7999999999993</v>
      </c>
      <c r="J1110" t="s">
        <v>6030</v>
      </c>
      <c r="K1110" t="s">
        <v>6032</v>
      </c>
      <c r="L1110" t="s">
        <v>11</v>
      </c>
    </row>
    <row r="1111" spans="1:12" x14ac:dyDescent="0.25">
      <c r="A1111" s="5" t="s">
        <v>5687</v>
      </c>
      <c r="B1111">
        <v>1970</v>
      </c>
      <c r="C1111" t="s">
        <v>9</v>
      </c>
      <c r="D1111">
        <v>12</v>
      </c>
      <c r="E1111" s="18" t="str">
        <f t="shared" si="17"/>
        <v>12-Aug-1970</v>
      </c>
      <c r="F1111" s="19">
        <v>45085</v>
      </c>
      <c r="G1111">
        <v>52</v>
      </c>
      <c r="H1111">
        <v>0</v>
      </c>
      <c r="I1111" s="2">
        <v>9140.9500000000007</v>
      </c>
      <c r="J1111" t="s">
        <v>6031</v>
      </c>
      <c r="K1111" t="s">
        <v>6031</v>
      </c>
      <c r="L1111" t="s">
        <v>3</v>
      </c>
    </row>
    <row r="1112" spans="1:12" x14ac:dyDescent="0.25">
      <c r="A1112" s="5" t="s">
        <v>5688</v>
      </c>
      <c r="B1112">
        <v>1970</v>
      </c>
      <c r="C1112" t="s">
        <v>10</v>
      </c>
      <c r="D1112">
        <v>18</v>
      </c>
      <c r="E1112" s="18" t="str">
        <f t="shared" si="17"/>
        <v>18-Oct-1970</v>
      </c>
      <c r="F1112" s="19">
        <v>45085</v>
      </c>
      <c r="G1112">
        <v>52</v>
      </c>
      <c r="H1112">
        <v>0</v>
      </c>
      <c r="I1112" s="2">
        <v>9144.57</v>
      </c>
      <c r="J1112" t="s">
        <v>6031</v>
      </c>
      <c r="K1112" t="s">
        <v>6030</v>
      </c>
      <c r="L1112" t="s">
        <v>11</v>
      </c>
    </row>
    <row r="1113" spans="1:12" x14ac:dyDescent="0.25">
      <c r="A1113" s="5" t="s">
        <v>3664</v>
      </c>
      <c r="B1113">
        <v>1982</v>
      </c>
      <c r="C1113" t="s">
        <v>8</v>
      </c>
      <c r="D1113">
        <v>8</v>
      </c>
      <c r="E1113" s="18" t="str">
        <f t="shared" si="17"/>
        <v>8-Dec-1982</v>
      </c>
      <c r="F1113" s="19">
        <v>45085</v>
      </c>
      <c r="G1113">
        <v>40</v>
      </c>
      <c r="H1113">
        <v>3</v>
      </c>
      <c r="I1113" s="2">
        <v>9147.5</v>
      </c>
      <c r="J1113" t="s">
        <v>6030</v>
      </c>
      <c r="K1113" t="s">
        <v>6032</v>
      </c>
      <c r="L1113" t="s">
        <v>7</v>
      </c>
    </row>
    <row r="1114" spans="1:12" x14ac:dyDescent="0.25">
      <c r="A1114" s="5" t="s">
        <v>3684</v>
      </c>
      <c r="B1114">
        <v>1990</v>
      </c>
      <c r="C1114" t="s">
        <v>9</v>
      </c>
      <c r="D1114">
        <v>23</v>
      </c>
      <c r="E1114" s="18" t="str">
        <f t="shared" si="17"/>
        <v>23-Aug-1990</v>
      </c>
      <c r="F1114" s="19">
        <v>45085</v>
      </c>
      <c r="G1114">
        <v>32</v>
      </c>
      <c r="H1114">
        <v>3</v>
      </c>
      <c r="I1114" s="2">
        <v>9159.51</v>
      </c>
      <c r="J1114" t="s">
        <v>6030</v>
      </c>
      <c r="K1114" t="s">
        <v>6030</v>
      </c>
      <c r="L1114" t="s">
        <v>20</v>
      </c>
    </row>
    <row r="1115" spans="1:12" x14ac:dyDescent="0.25">
      <c r="A1115" s="5" t="s">
        <v>3865</v>
      </c>
      <c r="B1115">
        <v>1970</v>
      </c>
      <c r="C1115" t="s">
        <v>10</v>
      </c>
      <c r="D1115">
        <v>24</v>
      </c>
      <c r="E1115" s="18" t="str">
        <f t="shared" si="17"/>
        <v>24-Oct-1970</v>
      </c>
      <c r="F1115" s="19">
        <v>45085</v>
      </c>
      <c r="G1115">
        <v>52</v>
      </c>
      <c r="H1115">
        <v>0</v>
      </c>
      <c r="I1115" s="2">
        <v>9171.75</v>
      </c>
      <c r="J1115" t="s">
        <v>6030</v>
      </c>
      <c r="K1115" t="s">
        <v>6030</v>
      </c>
      <c r="L1115" t="s">
        <v>7</v>
      </c>
    </row>
    <row r="1116" spans="1:12" x14ac:dyDescent="0.25">
      <c r="A1116" s="5" t="s">
        <v>5689</v>
      </c>
      <c r="B1116">
        <v>1971</v>
      </c>
      <c r="C1116" t="s">
        <v>8</v>
      </c>
      <c r="D1116">
        <v>29</v>
      </c>
      <c r="E1116" s="18" t="str">
        <f t="shared" si="17"/>
        <v>29-Dec-1971</v>
      </c>
      <c r="F1116" s="19">
        <v>45085</v>
      </c>
      <c r="G1116">
        <v>51</v>
      </c>
      <c r="H1116">
        <v>0</v>
      </c>
      <c r="I1116" s="2">
        <v>9174.14</v>
      </c>
      <c r="J1116" t="s">
        <v>6031</v>
      </c>
      <c r="K1116" t="s">
        <v>6032</v>
      </c>
      <c r="L1116" t="s">
        <v>7</v>
      </c>
    </row>
    <row r="1117" spans="1:12" x14ac:dyDescent="0.25">
      <c r="A1117" s="5" t="s">
        <v>5690</v>
      </c>
      <c r="B1117">
        <v>1973</v>
      </c>
      <c r="C1117" t="s">
        <v>8</v>
      </c>
      <c r="D1117">
        <v>25</v>
      </c>
      <c r="E1117" s="18" t="str">
        <f t="shared" si="17"/>
        <v>25-Dec-1973</v>
      </c>
      <c r="F1117" s="19">
        <v>45085</v>
      </c>
      <c r="G1117">
        <v>49</v>
      </c>
      <c r="H1117">
        <v>1</v>
      </c>
      <c r="I1117" s="2">
        <v>9182.17</v>
      </c>
      <c r="J1117" t="s">
        <v>6030</v>
      </c>
      <c r="K1117" t="s">
        <v>6031</v>
      </c>
      <c r="L1117" t="s">
        <v>11</v>
      </c>
    </row>
    <row r="1118" spans="1:12" x14ac:dyDescent="0.25">
      <c r="A1118" s="5" t="s">
        <v>5691</v>
      </c>
      <c r="B1118">
        <v>1976</v>
      </c>
      <c r="C1118" t="s">
        <v>6</v>
      </c>
      <c r="D1118">
        <v>10</v>
      </c>
      <c r="E1118" s="18" t="str">
        <f t="shared" si="17"/>
        <v>10-Sep-1976</v>
      </c>
      <c r="F1118" s="19">
        <v>45085</v>
      </c>
      <c r="G1118">
        <v>46</v>
      </c>
      <c r="H1118">
        <v>2</v>
      </c>
      <c r="I1118" s="2">
        <v>9193.84</v>
      </c>
      <c r="J1118" t="s">
        <v>6030</v>
      </c>
      <c r="K1118" t="s">
        <v>6032</v>
      </c>
      <c r="L1118" t="s">
        <v>7</v>
      </c>
    </row>
    <row r="1119" spans="1:12" x14ac:dyDescent="0.25">
      <c r="A1119" s="5" t="s">
        <v>5692</v>
      </c>
      <c r="B1119">
        <v>1986</v>
      </c>
      <c r="C1119" t="s">
        <v>8</v>
      </c>
      <c r="D1119">
        <v>25</v>
      </c>
      <c r="E1119" s="18" t="str">
        <f t="shared" si="17"/>
        <v>25-Dec-1986</v>
      </c>
      <c r="F1119" s="19">
        <v>45085</v>
      </c>
      <c r="G1119">
        <v>36</v>
      </c>
      <c r="H1119">
        <v>3</v>
      </c>
      <c r="I1119" s="2">
        <v>9210.06</v>
      </c>
      <c r="J1119" t="s">
        <v>6030</v>
      </c>
      <c r="K1119" t="s">
        <v>6031</v>
      </c>
      <c r="L1119" t="s">
        <v>20</v>
      </c>
    </row>
    <row r="1120" spans="1:12" x14ac:dyDescent="0.25">
      <c r="A1120" s="5" t="s">
        <v>5693</v>
      </c>
      <c r="B1120">
        <v>1981</v>
      </c>
      <c r="C1120" t="s">
        <v>8</v>
      </c>
      <c r="D1120">
        <v>5</v>
      </c>
      <c r="E1120" s="18" t="str">
        <f t="shared" si="17"/>
        <v>5-Dec-1981</v>
      </c>
      <c r="F1120" s="19">
        <v>45085</v>
      </c>
      <c r="G1120">
        <v>41</v>
      </c>
      <c r="H1120">
        <v>5</v>
      </c>
      <c r="I1120" s="2">
        <v>9222.4</v>
      </c>
      <c r="J1120" t="s">
        <v>6030</v>
      </c>
      <c r="K1120" t="s">
        <v>6031</v>
      </c>
      <c r="L1120" t="s">
        <v>13</v>
      </c>
    </row>
    <row r="1121" spans="1:12" x14ac:dyDescent="0.25">
      <c r="A1121" s="5" t="s">
        <v>5694</v>
      </c>
      <c r="B1121">
        <v>1975</v>
      </c>
      <c r="C1121" t="s">
        <v>8</v>
      </c>
      <c r="D1121">
        <v>6</v>
      </c>
      <c r="E1121" s="18" t="str">
        <f t="shared" si="17"/>
        <v>6-Dec-1975</v>
      </c>
      <c r="F1121" s="19">
        <v>45085</v>
      </c>
      <c r="G1121">
        <v>47</v>
      </c>
      <c r="H1121">
        <v>2</v>
      </c>
      <c r="I1121" s="2">
        <v>9225.26</v>
      </c>
      <c r="J1121" t="s">
        <v>6031</v>
      </c>
      <c r="K1121" t="s">
        <v>6031</v>
      </c>
      <c r="L1121" t="s">
        <v>12</v>
      </c>
    </row>
    <row r="1122" spans="1:12" x14ac:dyDescent="0.25">
      <c r="A1122" s="5" t="s">
        <v>5695</v>
      </c>
      <c r="B1122">
        <v>1980</v>
      </c>
      <c r="C1122" t="s">
        <v>10</v>
      </c>
      <c r="D1122">
        <v>5</v>
      </c>
      <c r="E1122" s="18" t="str">
        <f t="shared" si="17"/>
        <v>5-Oct-1980</v>
      </c>
      <c r="F1122" s="19">
        <v>45085</v>
      </c>
      <c r="G1122">
        <v>42</v>
      </c>
      <c r="H1122">
        <v>2</v>
      </c>
      <c r="I1122" s="2">
        <v>9247.94</v>
      </c>
      <c r="J1122" t="s">
        <v>6030</v>
      </c>
      <c r="K1122" t="s">
        <v>6032</v>
      </c>
      <c r="L1122" t="s">
        <v>20</v>
      </c>
    </row>
    <row r="1123" spans="1:12" x14ac:dyDescent="0.25">
      <c r="A1123" s="5" t="s">
        <v>5696</v>
      </c>
      <c r="B1123">
        <v>1974</v>
      </c>
      <c r="C1123" t="s">
        <v>9</v>
      </c>
      <c r="D1123">
        <v>21</v>
      </c>
      <c r="E1123" s="18" t="str">
        <f t="shared" si="17"/>
        <v>21-Aug-1974</v>
      </c>
      <c r="F1123" s="19">
        <v>45085</v>
      </c>
      <c r="G1123">
        <v>48</v>
      </c>
      <c r="H1123">
        <v>1</v>
      </c>
      <c r="I1123" s="2">
        <v>9249.5</v>
      </c>
      <c r="J1123" t="s">
        <v>6030</v>
      </c>
      <c r="K1123" t="s">
        <v>6032</v>
      </c>
      <c r="L1123" t="s">
        <v>7</v>
      </c>
    </row>
    <row r="1124" spans="1:12" x14ac:dyDescent="0.25">
      <c r="A1124" s="5" t="s">
        <v>5697</v>
      </c>
      <c r="B1124">
        <v>1971</v>
      </c>
      <c r="C1124" t="s">
        <v>9</v>
      </c>
      <c r="D1124">
        <v>6</v>
      </c>
      <c r="E1124" s="18" t="str">
        <f t="shared" si="17"/>
        <v>6-Aug-1971</v>
      </c>
      <c r="F1124" s="19">
        <v>45085</v>
      </c>
      <c r="G1124">
        <v>51</v>
      </c>
      <c r="H1124">
        <v>0</v>
      </c>
      <c r="I1124" s="2">
        <v>9264.7999999999993</v>
      </c>
      <c r="J1124" t="s">
        <v>6030</v>
      </c>
      <c r="K1124" t="s">
        <v>6032</v>
      </c>
      <c r="L1124" t="s">
        <v>11</v>
      </c>
    </row>
    <row r="1125" spans="1:12" x14ac:dyDescent="0.25">
      <c r="A1125" s="5" t="s">
        <v>5698</v>
      </c>
      <c r="B1125">
        <v>1973</v>
      </c>
      <c r="C1125" t="s">
        <v>10</v>
      </c>
      <c r="D1125">
        <v>27</v>
      </c>
      <c r="E1125" s="18" t="str">
        <f t="shared" si="17"/>
        <v>27-Oct-1973</v>
      </c>
      <c r="F1125" s="19">
        <v>45085</v>
      </c>
      <c r="G1125">
        <v>49</v>
      </c>
      <c r="H1125">
        <v>1</v>
      </c>
      <c r="I1125" s="2">
        <v>9282.48</v>
      </c>
      <c r="J1125" t="s">
        <v>6031</v>
      </c>
      <c r="K1125" t="s">
        <v>6030</v>
      </c>
      <c r="L1125" t="s">
        <v>14</v>
      </c>
    </row>
    <row r="1126" spans="1:12" x14ac:dyDescent="0.25">
      <c r="A1126" s="5" t="s">
        <v>3866</v>
      </c>
      <c r="B1126">
        <v>1971</v>
      </c>
      <c r="C1126" t="s">
        <v>2</v>
      </c>
      <c r="D1126">
        <v>2</v>
      </c>
      <c r="E1126" s="18" t="str">
        <f t="shared" si="17"/>
        <v>2-Jul-1971</v>
      </c>
      <c r="F1126" s="19">
        <v>45085</v>
      </c>
      <c r="G1126">
        <v>51</v>
      </c>
      <c r="H1126">
        <v>0</v>
      </c>
      <c r="I1126" s="2">
        <v>9283.56</v>
      </c>
      <c r="J1126" t="s">
        <v>6030</v>
      </c>
      <c r="K1126" t="s">
        <v>6031</v>
      </c>
      <c r="L1126" t="s">
        <v>3</v>
      </c>
    </row>
    <row r="1127" spans="1:12" x14ac:dyDescent="0.25">
      <c r="A1127" s="5" t="s">
        <v>5699</v>
      </c>
      <c r="B1127">
        <v>1969</v>
      </c>
      <c r="C1127" t="s">
        <v>4</v>
      </c>
      <c r="D1127">
        <v>26</v>
      </c>
      <c r="E1127" s="18" t="str">
        <f t="shared" si="17"/>
        <v>26-Nov-1969</v>
      </c>
      <c r="F1127" s="19">
        <v>45085</v>
      </c>
      <c r="G1127">
        <v>53</v>
      </c>
      <c r="H1127">
        <v>0</v>
      </c>
      <c r="I1127" s="2">
        <v>9285.8700000000008</v>
      </c>
      <c r="J1127" t="s">
        <v>6030</v>
      </c>
      <c r="K1127" t="s">
        <v>6031</v>
      </c>
      <c r="L1127" t="s">
        <v>3</v>
      </c>
    </row>
    <row r="1128" spans="1:12" x14ac:dyDescent="0.25">
      <c r="A1128" s="5" t="s">
        <v>5700</v>
      </c>
      <c r="B1128">
        <v>1973</v>
      </c>
      <c r="C1128" t="s">
        <v>10</v>
      </c>
      <c r="D1128">
        <v>16</v>
      </c>
      <c r="E1128" s="18" t="str">
        <f t="shared" si="17"/>
        <v>16-Oct-1973</v>
      </c>
      <c r="F1128" s="19">
        <v>45085</v>
      </c>
      <c r="G1128">
        <v>49</v>
      </c>
      <c r="H1128">
        <v>1</v>
      </c>
      <c r="I1128" s="2">
        <v>9288.0300000000007</v>
      </c>
      <c r="J1128" t="s">
        <v>6030</v>
      </c>
      <c r="K1128" t="s">
        <v>6031</v>
      </c>
      <c r="L1128" t="s">
        <v>15</v>
      </c>
    </row>
    <row r="1129" spans="1:12" x14ac:dyDescent="0.25">
      <c r="A1129" s="5" t="s">
        <v>5701</v>
      </c>
      <c r="B1129">
        <v>1973</v>
      </c>
      <c r="C1129" t="s">
        <v>6</v>
      </c>
      <c r="D1129">
        <v>18</v>
      </c>
      <c r="E1129" s="18" t="str">
        <f t="shared" si="17"/>
        <v>18-Sep-1973</v>
      </c>
      <c r="F1129" s="19">
        <v>45085</v>
      </c>
      <c r="G1129">
        <v>49</v>
      </c>
      <c r="H1129">
        <v>1</v>
      </c>
      <c r="I1129" s="2">
        <v>9290.14</v>
      </c>
      <c r="J1129" t="s">
        <v>6031</v>
      </c>
      <c r="K1129" t="s">
        <v>6031</v>
      </c>
      <c r="L1129" t="s">
        <v>14</v>
      </c>
    </row>
    <row r="1130" spans="1:12" x14ac:dyDescent="0.25">
      <c r="A1130" s="5" t="s">
        <v>5702</v>
      </c>
      <c r="B1130">
        <v>1976</v>
      </c>
      <c r="C1130" t="s">
        <v>4</v>
      </c>
      <c r="D1130">
        <v>3</v>
      </c>
      <c r="E1130" s="18" t="str">
        <f t="shared" si="17"/>
        <v>3-Nov-1976</v>
      </c>
      <c r="F1130" s="19">
        <v>45085</v>
      </c>
      <c r="G1130">
        <v>46</v>
      </c>
      <c r="H1130">
        <v>3</v>
      </c>
      <c r="I1130" s="2">
        <v>9301.89</v>
      </c>
      <c r="J1130" t="s">
        <v>6030</v>
      </c>
      <c r="K1130" t="s">
        <v>6032</v>
      </c>
      <c r="L1130" t="s">
        <v>7</v>
      </c>
    </row>
    <row r="1131" spans="1:12" x14ac:dyDescent="0.25">
      <c r="A1131" s="5" t="s">
        <v>5703</v>
      </c>
      <c r="B1131">
        <v>1973</v>
      </c>
      <c r="C1131" t="s">
        <v>10</v>
      </c>
      <c r="D1131">
        <v>16</v>
      </c>
      <c r="E1131" s="18" t="str">
        <f t="shared" si="17"/>
        <v>16-Oct-1973</v>
      </c>
      <c r="F1131" s="19">
        <v>45085</v>
      </c>
      <c r="G1131">
        <v>49</v>
      </c>
      <c r="H1131">
        <v>2</v>
      </c>
      <c r="I1131" s="2">
        <v>9304.7000000000007</v>
      </c>
      <c r="J1131" t="s">
        <v>6031</v>
      </c>
      <c r="K1131" t="s">
        <v>6031</v>
      </c>
      <c r="L1131" t="s">
        <v>3</v>
      </c>
    </row>
    <row r="1132" spans="1:12" x14ac:dyDescent="0.25">
      <c r="A1132" s="5" t="s">
        <v>5704</v>
      </c>
      <c r="B1132">
        <v>1963</v>
      </c>
      <c r="C1132" t="s">
        <v>5</v>
      </c>
      <c r="D1132">
        <v>8</v>
      </c>
      <c r="E1132" s="18" t="str">
        <f t="shared" si="17"/>
        <v>8-Jun-1963</v>
      </c>
      <c r="F1132" s="19">
        <v>45085</v>
      </c>
      <c r="G1132">
        <v>60</v>
      </c>
      <c r="H1132">
        <v>0</v>
      </c>
      <c r="I1132" s="2">
        <v>9310.81</v>
      </c>
      <c r="J1132" t="s">
        <v>6031</v>
      </c>
      <c r="K1132" t="s">
        <v>6032</v>
      </c>
      <c r="L1132" t="s">
        <v>3</v>
      </c>
    </row>
    <row r="1133" spans="1:12" x14ac:dyDescent="0.25">
      <c r="A1133" s="5" t="s">
        <v>5705</v>
      </c>
      <c r="B1133">
        <v>1977</v>
      </c>
      <c r="C1133" t="s">
        <v>10</v>
      </c>
      <c r="D1133">
        <v>12</v>
      </c>
      <c r="E1133" s="18" t="str">
        <f t="shared" si="17"/>
        <v>12-Oct-1977</v>
      </c>
      <c r="F1133" s="19">
        <v>45085</v>
      </c>
      <c r="G1133">
        <v>45</v>
      </c>
      <c r="H1133">
        <v>2</v>
      </c>
      <c r="I1133" s="2">
        <v>9315.41</v>
      </c>
      <c r="J1133" t="s">
        <v>6030</v>
      </c>
      <c r="K1133" t="s">
        <v>6032</v>
      </c>
      <c r="L1133" t="s">
        <v>17</v>
      </c>
    </row>
    <row r="1134" spans="1:12" x14ac:dyDescent="0.25">
      <c r="A1134" s="5" t="s">
        <v>5706</v>
      </c>
      <c r="B1134">
        <v>1988</v>
      </c>
      <c r="C1134" t="s">
        <v>2</v>
      </c>
      <c r="D1134">
        <v>9</v>
      </c>
      <c r="E1134" s="18" t="str">
        <f t="shared" si="17"/>
        <v>9-Jul-1988</v>
      </c>
      <c r="F1134" s="19">
        <v>45085</v>
      </c>
      <c r="G1134">
        <v>34</v>
      </c>
      <c r="H1134">
        <v>3</v>
      </c>
      <c r="I1134" s="2">
        <v>9320.26</v>
      </c>
      <c r="J1134" t="s">
        <v>6030</v>
      </c>
      <c r="K1134" t="s">
        <v>6032</v>
      </c>
      <c r="L1134" t="s">
        <v>7</v>
      </c>
    </row>
    <row r="1135" spans="1:12" x14ac:dyDescent="0.25">
      <c r="A1135" s="5" t="s">
        <v>5707</v>
      </c>
      <c r="B1135">
        <v>1996</v>
      </c>
      <c r="C1135" t="s">
        <v>10</v>
      </c>
      <c r="D1135">
        <v>12</v>
      </c>
      <c r="E1135" s="18" t="str">
        <f t="shared" si="17"/>
        <v>12-Oct-1996</v>
      </c>
      <c r="F1135" s="19">
        <v>45085</v>
      </c>
      <c r="G1135">
        <v>26</v>
      </c>
      <c r="H1135">
        <v>0</v>
      </c>
      <c r="I1135" s="2">
        <v>9338.61</v>
      </c>
      <c r="J1135" t="s">
        <v>6030</v>
      </c>
      <c r="K1135" t="s">
        <v>6032</v>
      </c>
      <c r="L1135" t="s">
        <v>23</v>
      </c>
    </row>
    <row r="1136" spans="1:12" x14ac:dyDescent="0.25">
      <c r="A1136" s="5" t="s">
        <v>5708</v>
      </c>
      <c r="B1136">
        <v>1988</v>
      </c>
      <c r="C1136" t="s">
        <v>2</v>
      </c>
      <c r="D1136">
        <v>1</v>
      </c>
      <c r="E1136" s="18" t="str">
        <f t="shared" si="17"/>
        <v>1-Jul-1988</v>
      </c>
      <c r="F1136" s="19">
        <v>45085</v>
      </c>
      <c r="G1136">
        <v>34</v>
      </c>
      <c r="H1136">
        <v>3</v>
      </c>
      <c r="I1136" s="2">
        <v>9344.2000000000007</v>
      </c>
      <c r="J1136" t="s">
        <v>6030</v>
      </c>
      <c r="K1136" t="s">
        <v>6032</v>
      </c>
      <c r="L1136" t="s">
        <v>20</v>
      </c>
    </row>
    <row r="1137" spans="1:12" x14ac:dyDescent="0.25">
      <c r="A1137" s="5" t="s">
        <v>3867</v>
      </c>
      <c r="B1137">
        <v>1971</v>
      </c>
      <c r="C1137" t="s">
        <v>10</v>
      </c>
      <c r="D1137">
        <v>8</v>
      </c>
      <c r="E1137" s="18" t="str">
        <f t="shared" si="17"/>
        <v>8-Oct-1971</v>
      </c>
      <c r="F1137" s="19">
        <v>45085</v>
      </c>
      <c r="G1137">
        <v>51</v>
      </c>
      <c r="H1137">
        <v>0</v>
      </c>
      <c r="I1137" s="2">
        <v>9361.33</v>
      </c>
      <c r="J1137" t="s">
        <v>6031</v>
      </c>
      <c r="K1137" t="s">
        <v>6032</v>
      </c>
      <c r="L1137" t="s">
        <v>14</v>
      </c>
    </row>
    <row r="1138" spans="1:12" x14ac:dyDescent="0.25">
      <c r="A1138" s="5" t="s">
        <v>5709</v>
      </c>
      <c r="B1138">
        <v>1969</v>
      </c>
      <c r="C1138" t="s">
        <v>4</v>
      </c>
      <c r="D1138">
        <v>24</v>
      </c>
      <c r="E1138" s="18" t="str">
        <f t="shared" si="17"/>
        <v>24-Nov-1969</v>
      </c>
      <c r="F1138" s="19">
        <v>45085</v>
      </c>
      <c r="G1138">
        <v>53</v>
      </c>
      <c r="H1138">
        <v>0</v>
      </c>
      <c r="I1138" s="2">
        <v>9377.4500000000007</v>
      </c>
      <c r="J1138" t="s">
        <v>6030</v>
      </c>
      <c r="K1138" t="s">
        <v>6031</v>
      </c>
      <c r="L1138" t="s">
        <v>3</v>
      </c>
    </row>
    <row r="1139" spans="1:12" x14ac:dyDescent="0.25">
      <c r="A1139" s="5" t="s">
        <v>5710</v>
      </c>
      <c r="B1139">
        <v>1971</v>
      </c>
      <c r="C1139" t="s">
        <v>4</v>
      </c>
      <c r="D1139">
        <v>26</v>
      </c>
      <c r="E1139" s="18" t="str">
        <f t="shared" si="17"/>
        <v>26-Nov-1971</v>
      </c>
      <c r="F1139" s="19">
        <v>45085</v>
      </c>
      <c r="G1139">
        <v>51</v>
      </c>
      <c r="H1139">
        <v>1</v>
      </c>
      <c r="I1139" s="2">
        <v>9377.9</v>
      </c>
      <c r="J1139" t="s">
        <v>6030</v>
      </c>
      <c r="K1139" t="s">
        <v>6032</v>
      </c>
      <c r="L1139" t="s">
        <v>3</v>
      </c>
    </row>
    <row r="1140" spans="1:12" x14ac:dyDescent="0.25">
      <c r="A1140" s="5" t="s">
        <v>5711</v>
      </c>
      <c r="B1140">
        <v>1975</v>
      </c>
      <c r="C1140" t="s">
        <v>8</v>
      </c>
      <c r="D1140">
        <v>2</v>
      </c>
      <c r="E1140" s="18" t="str">
        <f t="shared" si="17"/>
        <v>2-Dec-1975</v>
      </c>
      <c r="F1140" s="19">
        <v>45085</v>
      </c>
      <c r="G1140">
        <v>47</v>
      </c>
      <c r="H1140">
        <v>1</v>
      </c>
      <c r="I1140" s="2">
        <v>9380.75</v>
      </c>
      <c r="J1140" t="s">
        <v>6030</v>
      </c>
      <c r="K1140" t="s">
        <v>6030</v>
      </c>
      <c r="L1140" t="s">
        <v>17</v>
      </c>
    </row>
    <row r="1141" spans="1:12" x14ac:dyDescent="0.25">
      <c r="A1141" s="5" t="s">
        <v>5712</v>
      </c>
      <c r="B1141">
        <v>1971</v>
      </c>
      <c r="C1141" t="s">
        <v>8</v>
      </c>
      <c r="D1141">
        <v>29</v>
      </c>
      <c r="E1141" s="18" t="str">
        <f t="shared" si="17"/>
        <v>29-Dec-1971</v>
      </c>
      <c r="F1141" s="19">
        <v>45085</v>
      </c>
      <c r="G1141">
        <v>51</v>
      </c>
      <c r="H1141">
        <v>1</v>
      </c>
      <c r="I1141" s="2">
        <v>9386.16</v>
      </c>
      <c r="J1141" t="s">
        <v>6031</v>
      </c>
      <c r="K1141" t="s">
        <v>6030</v>
      </c>
      <c r="L1141" t="s">
        <v>3</v>
      </c>
    </row>
    <row r="1142" spans="1:12" x14ac:dyDescent="0.25">
      <c r="A1142" s="5" t="s">
        <v>5713</v>
      </c>
      <c r="B1142">
        <v>1971</v>
      </c>
      <c r="C1142" t="s">
        <v>10</v>
      </c>
      <c r="D1142">
        <v>20</v>
      </c>
      <c r="E1142" s="18" t="str">
        <f t="shared" si="17"/>
        <v>20-Oct-1971</v>
      </c>
      <c r="F1142" s="19">
        <v>45085</v>
      </c>
      <c r="G1142">
        <v>51</v>
      </c>
      <c r="H1142">
        <v>1</v>
      </c>
      <c r="I1142" s="2">
        <v>9391.35</v>
      </c>
      <c r="J1142" t="s">
        <v>6031</v>
      </c>
      <c r="K1142" t="s">
        <v>6031</v>
      </c>
      <c r="L1142" t="s">
        <v>11</v>
      </c>
    </row>
    <row r="1143" spans="1:12" x14ac:dyDescent="0.25">
      <c r="A1143" s="5" t="s">
        <v>5714</v>
      </c>
      <c r="B1143">
        <v>1976</v>
      </c>
      <c r="C1143" t="s">
        <v>10</v>
      </c>
      <c r="D1143">
        <v>17</v>
      </c>
      <c r="E1143" s="18" t="str">
        <f t="shared" si="17"/>
        <v>17-Oct-1976</v>
      </c>
      <c r="F1143" s="19">
        <v>45085</v>
      </c>
      <c r="G1143">
        <v>46</v>
      </c>
      <c r="H1143">
        <v>2</v>
      </c>
      <c r="I1143" s="2">
        <v>9411.01</v>
      </c>
      <c r="J1143" t="s">
        <v>6030</v>
      </c>
      <c r="K1143" t="s">
        <v>6031</v>
      </c>
      <c r="L1143" t="s">
        <v>17</v>
      </c>
    </row>
    <row r="1144" spans="1:12" x14ac:dyDescent="0.25">
      <c r="A1144" s="5" t="s">
        <v>5715</v>
      </c>
      <c r="B1144">
        <v>1976</v>
      </c>
      <c r="C1144" t="s">
        <v>10</v>
      </c>
      <c r="D1144">
        <v>30</v>
      </c>
      <c r="E1144" s="18" t="str">
        <f t="shared" si="17"/>
        <v>30-Oct-1976</v>
      </c>
      <c r="F1144" s="19">
        <v>45085</v>
      </c>
      <c r="G1144">
        <v>46</v>
      </c>
      <c r="H1144">
        <v>3</v>
      </c>
      <c r="I1144" s="2">
        <v>9414.92</v>
      </c>
      <c r="J1144" t="s">
        <v>6030</v>
      </c>
      <c r="K1144" t="s">
        <v>6030</v>
      </c>
      <c r="L1144" t="s">
        <v>11</v>
      </c>
    </row>
    <row r="1145" spans="1:12" x14ac:dyDescent="0.25">
      <c r="A1145" s="5" t="s">
        <v>5716</v>
      </c>
      <c r="B1145">
        <v>1976</v>
      </c>
      <c r="C1145" t="s">
        <v>4</v>
      </c>
      <c r="D1145">
        <v>3</v>
      </c>
      <c r="E1145" s="18" t="str">
        <f t="shared" si="17"/>
        <v>3-Nov-1976</v>
      </c>
      <c r="F1145" s="19">
        <v>45085</v>
      </c>
      <c r="G1145">
        <v>46</v>
      </c>
      <c r="H1145">
        <v>2</v>
      </c>
      <c r="I1145" s="2">
        <v>9432.93</v>
      </c>
      <c r="J1145" t="s">
        <v>6030</v>
      </c>
      <c r="K1145" t="s">
        <v>6032</v>
      </c>
      <c r="L1145" t="s">
        <v>17</v>
      </c>
    </row>
    <row r="1146" spans="1:12" x14ac:dyDescent="0.25">
      <c r="A1146" s="5" t="s">
        <v>5717</v>
      </c>
      <c r="B1146">
        <v>1974</v>
      </c>
      <c r="C1146" t="s">
        <v>4</v>
      </c>
      <c r="D1146">
        <v>27</v>
      </c>
      <c r="E1146" s="18" t="str">
        <f t="shared" si="17"/>
        <v>27-Nov-1974</v>
      </c>
      <c r="F1146" s="19">
        <v>45085</v>
      </c>
      <c r="G1146">
        <v>48</v>
      </c>
      <c r="H1146">
        <v>1</v>
      </c>
      <c r="I1146" s="2">
        <v>9447.25</v>
      </c>
      <c r="J1146" t="s">
        <v>6030</v>
      </c>
      <c r="K1146" t="s">
        <v>6032</v>
      </c>
      <c r="L1146" t="s">
        <v>17</v>
      </c>
    </row>
    <row r="1147" spans="1:12" x14ac:dyDescent="0.25">
      <c r="A1147" s="5" t="s">
        <v>5718</v>
      </c>
      <c r="B1147">
        <v>1974</v>
      </c>
      <c r="C1147" t="s">
        <v>5</v>
      </c>
      <c r="D1147">
        <v>8</v>
      </c>
      <c r="E1147" s="18" t="str">
        <f t="shared" si="17"/>
        <v>8-Jun-1974</v>
      </c>
      <c r="F1147" s="19">
        <v>45085</v>
      </c>
      <c r="G1147">
        <v>49</v>
      </c>
      <c r="H1147">
        <v>1</v>
      </c>
      <c r="I1147" s="2">
        <v>9447.3799999999992</v>
      </c>
      <c r="J1147" t="s">
        <v>6030</v>
      </c>
      <c r="K1147" t="s">
        <v>6031</v>
      </c>
      <c r="L1147" t="s">
        <v>17</v>
      </c>
    </row>
    <row r="1148" spans="1:12" x14ac:dyDescent="0.25">
      <c r="A1148" s="5" t="s">
        <v>3868</v>
      </c>
      <c r="B1148">
        <v>1987</v>
      </c>
      <c r="C1148" t="s">
        <v>4</v>
      </c>
      <c r="D1148">
        <v>14</v>
      </c>
      <c r="E1148" s="18" t="str">
        <f t="shared" si="17"/>
        <v>14-Nov-1987</v>
      </c>
      <c r="F1148" s="19">
        <v>45085</v>
      </c>
      <c r="G1148">
        <v>35</v>
      </c>
      <c r="H1148">
        <v>3</v>
      </c>
      <c r="I1148" s="2">
        <v>9448.42</v>
      </c>
      <c r="J1148" t="s">
        <v>6030</v>
      </c>
      <c r="K1148" t="s">
        <v>6031</v>
      </c>
      <c r="L1148" t="s">
        <v>20</v>
      </c>
    </row>
    <row r="1149" spans="1:12" x14ac:dyDescent="0.25">
      <c r="A1149" s="5" t="s">
        <v>5719</v>
      </c>
      <c r="B1149">
        <v>1979</v>
      </c>
      <c r="C1149" t="s">
        <v>2</v>
      </c>
      <c r="D1149">
        <v>17</v>
      </c>
      <c r="E1149" s="18" t="str">
        <f t="shared" si="17"/>
        <v>17-Jul-1979</v>
      </c>
      <c r="F1149" s="19">
        <v>45085</v>
      </c>
      <c r="G1149">
        <v>43</v>
      </c>
      <c r="H1149">
        <v>2</v>
      </c>
      <c r="I1149" s="2">
        <v>9453.92</v>
      </c>
      <c r="J1149" t="s">
        <v>6030</v>
      </c>
      <c r="K1149" t="s">
        <v>6030</v>
      </c>
      <c r="L1149" t="s">
        <v>20</v>
      </c>
    </row>
    <row r="1150" spans="1:12" x14ac:dyDescent="0.25">
      <c r="A1150" s="5" t="s">
        <v>5720</v>
      </c>
      <c r="B1150">
        <v>1969</v>
      </c>
      <c r="C1150" t="s">
        <v>5</v>
      </c>
      <c r="D1150">
        <v>4</v>
      </c>
      <c r="E1150" s="18" t="str">
        <f t="shared" si="17"/>
        <v>4-Jun-1969</v>
      </c>
      <c r="F1150" s="19">
        <v>45085</v>
      </c>
      <c r="G1150">
        <v>54</v>
      </c>
      <c r="H1150">
        <v>0</v>
      </c>
      <c r="I1150" s="2">
        <v>9487.64</v>
      </c>
      <c r="J1150" t="s">
        <v>6030</v>
      </c>
      <c r="K1150" t="s">
        <v>6030</v>
      </c>
      <c r="L1150" t="s">
        <v>3</v>
      </c>
    </row>
    <row r="1151" spans="1:12" x14ac:dyDescent="0.25">
      <c r="A1151" s="5" t="s">
        <v>5721</v>
      </c>
      <c r="B1151">
        <v>1976</v>
      </c>
      <c r="C1151" t="s">
        <v>4</v>
      </c>
      <c r="D1151">
        <v>28</v>
      </c>
      <c r="E1151" s="18" t="str">
        <f t="shared" si="17"/>
        <v>28-Nov-1976</v>
      </c>
      <c r="F1151" s="19">
        <v>45085</v>
      </c>
      <c r="G1151">
        <v>46</v>
      </c>
      <c r="H1151">
        <v>3</v>
      </c>
      <c r="I1151" s="2">
        <v>9500.57</v>
      </c>
      <c r="J1151" t="s">
        <v>6030</v>
      </c>
      <c r="K1151" t="s">
        <v>6031</v>
      </c>
      <c r="L1151" t="s">
        <v>21</v>
      </c>
    </row>
    <row r="1152" spans="1:12" x14ac:dyDescent="0.25">
      <c r="A1152" s="5" t="s">
        <v>5722</v>
      </c>
      <c r="B1152">
        <v>1969</v>
      </c>
      <c r="C1152" t="s">
        <v>9</v>
      </c>
      <c r="D1152">
        <v>24</v>
      </c>
      <c r="E1152" s="18" t="str">
        <f t="shared" si="17"/>
        <v>24-Aug-1969</v>
      </c>
      <c r="F1152" s="19">
        <v>45085</v>
      </c>
      <c r="G1152">
        <v>53</v>
      </c>
      <c r="H1152">
        <v>0</v>
      </c>
      <c r="I1152" s="2">
        <v>9504.31</v>
      </c>
      <c r="J1152" t="s">
        <v>6031</v>
      </c>
      <c r="K1152" t="s">
        <v>6030</v>
      </c>
      <c r="L1152" t="s">
        <v>3</v>
      </c>
    </row>
    <row r="1153" spans="1:12" x14ac:dyDescent="0.25">
      <c r="A1153" s="5" t="s">
        <v>5723</v>
      </c>
      <c r="B1153">
        <v>1992</v>
      </c>
      <c r="C1153" t="s">
        <v>9</v>
      </c>
      <c r="D1153">
        <v>22</v>
      </c>
      <c r="E1153" s="18" t="str">
        <f t="shared" si="17"/>
        <v>22-Aug-1992</v>
      </c>
      <c r="F1153" s="19">
        <v>45085</v>
      </c>
      <c r="G1153">
        <v>30</v>
      </c>
      <c r="H1153">
        <v>0</v>
      </c>
      <c r="I1153" s="2">
        <v>9507.68</v>
      </c>
      <c r="J1153" t="s">
        <v>6030</v>
      </c>
      <c r="K1153" t="s">
        <v>6032</v>
      </c>
      <c r="L1153" t="s">
        <v>7</v>
      </c>
    </row>
    <row r="1154" spans="1:12" x14ac:dyDescent="0.25">
      <c r="A1154" s="5" t="s">
        <v>5724</v>
      </c>
      <c r="B1154">
        <v>1971</v>
      </c>
      <c r="C1154" t="s">
        <v>4</v>
      </c>
      <c r="D1154">
        <v>29</v>
      </c>
      <c r="E1154" s="18" t="str">
        <f t="shared" ref="E1154:E1217" si="18">CONCATENATE(D1154,"-",C1154,"-",B1154)</f>
        <v>29-Nov-1971</v>
      </c>
      <c r="F1154" s="19">
        <v>45085</v>
      </c>
      <c r="G1154">
        <v>51</v>
      </c>
      <c r="H1154">
        <v>0</v>
      </c>
      <c r="I1154" s="2">
        <v>9528.9</v>
      </c>
      <c r="J1154" t="s">
        <v>6030</v>
      </c>
      <c r="K1154" t="s">
        <v>6030</v>
      </c>
      <c r="L1154" t="s">
        <v>11</v>
      </c>
    </row>
    <row r="1155" spans="1:12" x14ac:dyDescent="0.25">
      <c r="A1155" s="5" t="s">
        <v>5725</v>
      </c>
      <c r="B1155">
        <v>1973</v>
      </c>
      <c r="C1155" t="s">
        <v>8</v>
      </c>
      <c r="D1155">
        <v>21</v>
      </c>
      <c r="E1155" s="18" t="str">
        <f t="shared" si="18"/>
        <v>21-Dec-1973</v>
      </c>
      <c r="F1155" s="19">
        <v>45085</v>
      </c>
      <c r="G1155">
        <v>49</v>
      </c>
      <c r="H1155">
        <v>0</v>
      </c>
      <c r="I1155" s="2">
        <v>9538.65</v>
      </c>
      <c r="J1155" t="s">
        <v>6030</v>
      </c>
      <c r="K1155" t="s">
        <v>6031</v>
      </c>
      <c r="L1155" t="s">
        <v>20</v>
      </c>
    </row>
    <row r="1156" spans="1:12" x14ac:dyDescent="0.25">
      <c r="A1156" s="5" t="s">
        <v>5726</v>
      </c>
      <c r="B1156">
        <v>1975</v>
      </c>
      <c r="C1156" t="s">
        <v>2</v>
      </c>
      <c r="D1156">
        <v>28</v>
      </c>
      <c r="E1156" s="18" t="str">
        <f t="shared" si="18"/>
        <v>28-Jul-1975</v>
      </c>
      <c r="F1156" s="19">
        <v>45085</v>
      </c>
      <c r="G1156">
        <v>47</v>
      </c>
      <c r="H1156">
        <v>1</v>
      </c>
      <c r="I1156" s="2">
        <v>9540.17</v>
      </c>
      <c r="J1156" t="s">
        <v>6030</v>
      </c>
      <c r="K1156" t="s">
        <v>6030</v>
      </c>
      <c r="L1156" t="s">
        <v>17</v>
      </c>
    </row>
    <row r="1157" spans="1:12" x14ac:dyDescent="0.25">
      <c r="A1157" s="5" t="s">
        <v>5727</v>
      </c>
      <c r="B1157">
        <v>1972</v>
      </c>
      <c r="C1157" t="s">
        <v>6</v>
      </c>
      <c r="D1157">
        <v>22</v>
      </c>
      <c r="E1157" s="18" t="str">
        <f t="shared" si="18"/>
        <v>22-Sep-1972</v>
      </c>
      <c r="F1157" s="19">
        <v>45085</v>
      </c>
      <c r="G1157">
        <v>50</v>
      </c>
      <c r="H1157">
        <v>0</v>
      </c>
      <c r="I1157" s="2">
        <v>9541.7000000000007</v>
      </c>
      <c r="J1157" t="s">
        <v>6030</v>
      </c>
      <c r="K1157" t="s">
        <v>6032</v>
      </c>
      <c r="L1157" t="s">
        <v>17</v>
      </c>
    </row>
    <row r="1158" spans="1:12" x14ac:dyDescent="0.25">
      <c r="A1158" s="5" t="s">
        <v>5728</v>
      </c>
      <c r="B1158">
        <v>1972</v>
      </c>
      <c r="C1158" t="s">
        <v>6</v>
      </c>
      <c r="D1158">
        <v>22</v>
      </c>
      <c r="E1158" s="18" t="str">
        <f t="shared" si="18"/>
        <v>22-Sep-1972</v>
      </c>
      <c r="F1158" s="19">
        <v>45085</v>
      </c>
      <c r="G1158">
        <v>50</v>
      </c>
      <c r="H1158">
        <v>1</v>
      </c>
      <c r="I1158" s="2">
        <v>9549.57</v>
      </c>
      <c r="J1158" t="s">
        <v>6030</v>
      </c>
      <c r="K1158" t="s">
        <v>6032</v>
      </c>
      <c r="L1158" t="s">
        <v>3</v>
      </c>
    </row>
    <row r="1159" spans="1:12" x14ac:dyDescent="0.25">
      <c r="A1159" s="5" t="s">
        <v>3869</v>
      </c>
      <c r="B1159">
        <v>1974</v>
      </c>
      <c r="C1159" t="s">
        <v>9</v>
      </c>
      <c r="D1159">
        <v>14</v>
      </c>
      <c r="E1159" s="18" t="str">
        <f t="shared" si="18"/>
        <v>14-Aug-1974</v>
      </c>
      <c r="F1159" s="19">
        <v>45085</v>
      </c>
      <c r="G1159">
        <v>48</v>
      </c>
      <c r="H1159">
        <v>3</v>
      </c>
      <c r="I1159" s="2">
        <v>9563.0300000000007</v>
      </c>
      <c r="J1159" t="s">
        <v>6031</v>
      </c>
      <c r="K1159" t="s">
        <v>6032</v>
      </c>
      <c r="L1159" t="s">
        <v>11</v>
      </c>
    </row>
    <row r="1160" spans="1:12" x14ac:dyDescent="0.25">
      <c r="A1160" s="5" t="s">
        <v>5729</v>
      </c>
      <c r="B1160">
        <v>1973</v>
      </c>
      <c r="C1160" t="s">
        <v>8</v>
      </c>
      <c r="D1160">
        <v>1</v>
      </c>
      <c r="E1160" s="18" t="str">
        <f t="shared" si="18"/>
        <v>1-Dec-1973</v>
      </c>
      <c r="F1160" s="19">
        <v>45085</v>
      </c>
      <c r="G1160">
        <v>49</v>
      </c>
      <c r="H1160">
        <v>1</v>
      </c>
      <c r="I1160" s="2">
        <v>9566.99</v>
      </c>
      <c r="J1160" t="s">
        <v>6030</v>
      </c>
      <c r="K1160" t="s">
        <v>6032</v>
      </c>
      <c r="L1160" t="s">
        <v>7</v>
      </c>
    </row>
    <row r="1161" spans="1:12" x14ac:dyDescent="0.25">
      <c r="A1161" s="5" t="s">
        <v>5730</v>
      </c>
      <c r="B1161">
        <v>1966</v>
      </c>
      <c r="C1161" t="s">
        <v>8</v>
      </c>
      <c r="D1161">
        <v>4</v>
      </c>
      <c r="E1161" s="18" t="str">
        <f t="shared" si="18"/>
        <v>4-Dec-1966</v>
      </c>
      <c r="F1161" s="19">
        <v>45085</v>
      </c>
      <c r="G1161">
        <v>56</v>
      </c>
      <c r="H1161">
        <v>0</v>
      </c>
      <c r="I1161" s="2">
        <v>9582.5400000000009</v>
      </c>
      <c r="J1161" t="s">
        <v>6031</v>
      </c>
      <c r="K1161" t="s">
        <v>6030</v>
      </c>
      <c r="L1161" t="s">
        <v>3</v>
      </c>
    </row>
    <row r="1162" spans="1:12" x14ac:dyDescent="0.25">
      <c r="A1162" s="5" t="s">
        <v>5731</v>
      </c>
      <c r="B1162">
        <v>1973</v>
      </c>
      <c r="C1162" t="s">
        <v>4</v>
      </c>
      <c r="D1162">
        <v>28</v>
      </c>
      <c r="E1162" s="18" t="str">
        <f t="shared" si="18"/>
        <v>28-Nov-1973</v>
      </c>
      <c r="F1162" s="19">
        <v>45085</v>
      </c>
      <c r="G1162">
        <v>49</v>
      </c>
      <c r="H1162">
        <v>1</v>
      </c>
      <c r="I1162" s="2">
        <v>9583.89</v>
      </c>
      <c r="J1162" t="s">
        <v>6030</v>
      </c>
      <c r="K1162" t="s">
        <v>6031</v>
      </c>
      <c r="L1162" t="s">
        <v>7</v>
      </c>
    </row>
    <row r="1163" spans="1:12" x14ac:dyDescent="0.25">
      <c r="A1163" s="5" t="s">
        <v>5732</v>
      </c>
      <c r="B1163">
        <v>1981</v>
      </c>
      <c r="C1163" t="s">
        <v>10</v>
      </c>
      <c r="D1163">
        <v>18</v>
      </c>
      <c r="E1163" s="18" t="str">
        <f t="shared" si="18"/>
        <v>18-Oct-1981</v>
      </c>
      <c r="F1163" s="19">
        <v>45085</v>
      </c>
      <c r="G1163">
        <v>41</v>
      </c>
      <c r="H1163">
        <v>1</v>
      </c>
      <c r="I1163" s="2">
        <v>9584.0400000000009</v>
      </c>
      <c r="J1163" t="s">
        <v>6030</v>
      </c>
      <c r="K1163" t="s">
        <v>6032</v>
      </c>
      <c r="L1163" t="s">
        <v>20</v>
      </c>
    </row>
    <row r="1164" spans="1:12" x14ac:dyDescent="0.25">
      <c r="A1164" s="5" t="s">
        <v>5733</v>
      </c>
      <c r="B1164">
        <v>1964</v>
      </c>
      <c r="C1164" t="s">
        <v>8</v>
      </c>
      <c r="D1164">
        <v>15</v>
      </c>
      <c r="E1164" s="18" t="str">
        <f t="shared" si="18"/>
        <v>15-Dec-1964</v>
      </c>
      <c r="F1164" s="19">
        <v>45085</v>
      </c>
      <c r="G1164">
        <v>58</v>
      </c>
      <c r="H1164">
        <v>0</v>
      </c>
      <c r="I1164" s="2">
        <v>9597.6299999999992</v>
      </c>
      <c r="J1164" t="s">
        <v>6031</v>
      </c>
      <c r="K1164" t="s">
        <v>6031</v>
      </c>
      <c r="L1164" t="s">
        <v>3</v>
      </c>
    </row>
    <row r="1165" spans="1:12" x14ac:dyDescent="0.25">
      <c r="A1165" s="5" t="s">
        <v>5735</v>
      </c>
      <c r="B1165">
        <v>1972</v>
      </c>
      <c r="C1165" t="s">
        <v>8</v>
      </c>
      <c r="D1165">
        <v>27</v>
      </c>
      <c r="E1165" s="18" t="str">
        <f t="shared" si="18"/>
        <v>27-Dec-1972</v>
      </c>
      <c r="F1165" s="19">
        <v>45085</v>
      </c>
      <c r="G1165">
        <v>50</v>
      </c>
      <c r="H1165">
        <v>1</v>
      </c>
      <c r="I1165" s="2">
        <v>9617.66</v>
      </c>
      <c r="J1165" t="s">
        <v>6031</v>
      </c>
      <c r="K1165" t="s">
        <v>6031</v>
      </c>
      <c r="L1165" t="s">
        <v>14</v>
      </c>
    </row>
    <row r="1166" spans="1:12" x14ac:dyDescent="0.25">
      <c r="A1166" s="5" t="s">
        <v>5736</v>
      </c>
      <c r="B1166">
        <v>1982</v>
      </c>
      <c r="C1166" t="s">
        <v>9</v>
      </c>
      <c r="D1166">
        <v>29</v>
      </c>
      <c r="E1166" s="18" t="str">
        <f t="shared" si="18"/>
        <v>29-Aug-1982</v>
      </c>
      <c r="F1166" s="19">
        <v>45085</v>
      </c>
      <c r="G1166">
        <v>40</v>
      </c>
      <c r="H1166">
        <v>3</v>
      </c>
      <c r="I1166" s="2">
        <v>9619.18</v>
      </c>
      <c r="J1166" t="s">
        <v>6030</v>
      </c>
      <c r="K1166" t="s">
        <v>6032</v>
      </c>
      <c r="L1166" t="s">
        <v>16</v>
      </c>
    </row>
    <row r="1167" spans="1:12" x14ac:dyDescent="0.25">
      <c r="A1167" s="5" t="s">
        <v>5737</v>
      </c>
      <c r="B1167">
        <v>1975</v>
      </c>
      <c r="C1167" t="s">
        <v>10</v>
      </c>
      <c r="D1167">
        <v>29</v>
      </c>
      <c r="E1167" s="18" t="str">
        <f t="shared" si="18"/>
        <v>29-Oct-1975</v>
      </c>
      <c r="F1167" s="19">
        <v>45085</v>
      </c>
      <c r="G1167">
        <v>47</v>
      </c>
      <c r="H1167">
        <v>3</v>
      </c>
      <c r="I1167" s="2">
        <v>9620.33</v>
      </c>
      <c r="J1167" t="s">
        <v>6031</v>
      </c>
      <c r="K1167" t="s">
        <v>6031</v>
      </c>
      <c r="L1167" t="s">
        <v>7</v>
      </c>
    </row>
    <row r="1168" spans="1:12" x14ac:dyDescent="0.25">
      <c r="A1168" s="5" t="s">
        <v>5738</v>
      </c>
      <c r="B1168">
        <v>1970</v>
      </c>
      <c r="C1168" t="s">
        <v>8</v>
      </c>
      <c r="D1168">
        <v>16</v>
      </c>
      <c r="E1168" s="18" t="str">
        <f t="shared" si="18"/>
        <v>16-Dec-1970</v>
      </c>
      <c r="F1168" s="19">
        <v>45085</v>
      </c>
      <c r="G1168">
        <v>52</v>
      </c>
      <c r="H1168">
        <v>0</v>
      </c>
      <c r="I1168" s="2">
        <v>9625.92</v>
      </c>
      <c r="J1168" t="s">
        <v>6030</v>
      </c>
      <c r="K1168" t="s">
        <v>6031</v>
      </c>
      <c r="L1168" t="s">
        <v>11</v>
      </c>
    </row>
    <row r="1169" spans="1:12" x14ac:dyDescent="0.25">
      <c r="A1169" s="5" t="s">
        <v>5739</v>
      </c>
      <c r="B1169">
        <v>1998</v>
      </c>
      <c r="C1169" t="s">
        <v>5</v>
      </c>
      <c r="D1169">
        <v>23</v>
      </c>
      <c r="E1169" s="18" t="str">
        <f t="shared" si="18"/>
        <v>23-Jun-1998</v>
      </c>
      <c r="F1169" s="19">
        <v>45085</v>
      </c>
      <c r="G1169">
        <v>24</v>
      </c>
      <c r="H1169">
        <v>0</v>
      </c>
      <c r="I1169" s="2">
        <v>9628.7900000000009</v>
      </c>
      <c r="J1169" t="s">
        <v>6030</v>
      </c>
      <c r="K1169" t="s">
        <v>6030</v>
      </c>
      <c r="L1169" t="s">
        <v>23</v>
      </c>
    </row>
    <row r="1170" spans="1:12" x14ac:dyDescent="0.25">
      <c r="A1170" s="5" t="s">
        <v>3870</v>
      </c>
      <c r="B1170">
        <v>1979</v>
      </c>
      <c r="C1170" t="s">
        <v>8</v>
      </c>
      <c r="D1170">
        <v>19</v>
      </c>
      <c r="E1170" s="18" t="str">
        <f t="shared" si="18"/>
        <v>19-Dec-1979</v>
      </c>
      <c r="F1170" s="19">
        <v>45085</v>
      </c>
      <c r="G1170">
        <v>43</v>
      </c>
      <c r="H1170">
        <v>2</v>
      </c>
      <c r="I1170" s="2">
        <v>9630.2999999999993</v>
      </c>
      <c r="J1170" t="s">
        <v>6030</v>
      </c>
      <c r="K1170" t="s">
        <v>6030</v>
      </c>
      <c r="L1170" t="s">
        <v>20</v>
      </c>
    </row>
    <row r="1171" spans="1:12" x14ac:dyDescent="0.25">
      <c r="A1171" s="5" t="s">
        <v>5740</v>
      </c>
      <c r="B1171">
        <v>1972</v>
      </c>
      <c r="C1171" t="s">
        <v>10</v>
      </c>
      <c r="D1171">
        <v>23</v>
      </c>
      <c r="E1171" s="18" t="str">
        <f t="shared" si="18"/>
        <v>23-Oct-1972</v>
      </c>
      <c r="F1171" s="19">
        <v>45085</v>
      </c>
      <c r="G1171">
        <v>50</v>
      </c>
      <c r="H1171">
        <v>2</v>
      </c>
      <c r="I1171" s="2">
        <v>9630.4</v>
      </c>
      <c r="J1171" t="s">
        <v>6030</v>
      </c>
      <c r="K1171" t="s">
        <v>6030</v>
      </c>
      <c r="L1171" t="s">
        <v>11</v>
      </c>
    </row>
    <row r="1172" spans="1:12" x14ac:dyDescent="0.25">
      <c r="A1172" s="5" t="s">
        <v>5741</v>
      </c>
      <c r="B1172">
        <v>1968</v>
      </c>
      <c r="C1172" t="s">
        <v>5</v>
      </c>
      <c r="D1172">
        <v>22</v>
      </c>
      <c r="E1172" s="18" t="str">
        <f t="shared" si="18"/>
        <v>22-Jun-1968</v>
      </c>
      <c r="F1172" s="19">
        <v>45085</v>
      </c>
      <c r="G1172">
        <v>54</v>
      </c>
      <c r="H1172">
        <v>0</v>
      </c>
      <c r="I1172" s="2">
        <v>9630.91</v>
      </c>
      <c r="J1172" t="s">
        <v>6031</v>
      </c>
      <c r="K1172" t="s">
        <v>6030</v>
      </c>
      <c r="L1172" t="s">
        <v>3</v>
      </c>
    </row>
    <row r="1173" spans="1:12" x14ac:dyDescent="0.25">
      <c r="A1173" s="5" t="s">
        <v>5742</v>
      </c>
      <c r="B1173">
        <v>1970</v>
      </c>
      <c r="C1173" t="s">
        <v>6</v>
      </c>
      <c r="D1173">
        <v>30</v>
      </c>
      <c r="E1173" s="18" t="str">
        <f t="shared" si="18"/>
        <v>30-Sep-1970</v>
      </c>
      <c r="F1173" s="19">
        <v>45085</v>
      </c>
      <c r="G1173">
        <v>52</v>
      </c>
      <c r="H1173">
        <v>0</v>
      </c>
      <c r="I1173" s="2">
        <v>9634.5400000000009</v>
      </c>
      <c r="J1173" t="s">
        <v>6030</v>
      </c>
      <c r="K1173" t="s">
        <v>6030</v>
      </c>
      <c r="L1173" t="s">
        <v>11</v>
      </c>
    </row>
    <row r="1174" spans="1:12" x14ac:dyDescent="0.25">
      <c r="A1174" s="5" t="s">
        <v>5743</v>
      </c>
      <c r="B1174">
        <v>1971</v>
      </c>
      <c r="C1174" t="s">
        <v>2</v>
      </c>
      <c r="D1174">
        <v>19</v>
      </c>
      <c r="E1174" s="18" t="str">
        <f t="shared" si="18"/>
        <v>19-Jul-1971</v>
      </c>
      <c r="F1174" s="19">
        <v>45085</v>
      </c>
      <c r="G1174">
        <v>51</v>
      </c>
      <c r="H1174">
        <v>0</v>
      </c>
      <c r="I1174" s="2">
        <v>9644.25</v>
      </c>
      <c r="J1174" t="s">
        <v>6030</v>
      </c>
      <c r="K1174" t="s">
        <v>6032</v>
      </c>
      <c r="L1174" t="s">
        <v>7</v>
      </c>
    </row>
    <row r="1175" spans="1:12" x14ac:dyDescent="0.25">
      <c r="A1175" s="5" t="s">
        <v>5744</v>
      </c>
      <c r="B1175">
        <v>1974</v>
      </c>
      <c r="C1175" t="s">
        <v>2</v>
      </c>
      <c r="D1175">
        <v>8</v>
      </c>
      <c r="E1175" s="18" t="str">
        <f t="shared" si="18"/>
        <v>8-Jul-1974</v>
      </c>
      <c r="F1175" s="19">
        <v>45085</v>
      </c>
      <c r="G1175">
        <v>48</v>
      </c>
      <c r="H1175">
        <v>0</v>
      </c>
      <c r="I1175" s="2">
        <v>9653.81</v>
      </c>
      <c r="J1175" t="s">
        <v>6030</v>
      </c>
      <c r="K1175" t="s">
        <v>6030</v>
      </c>
      <c r="L1175" t="s">
        <v>11</v>
      </c>
    </row>
    <row r="1176" spans="1:12" x14ac:dyDescent="0.25">
      <c r="A1176" s="5" t="s">
        <v>5745</v>
      </c>
      <c r="B1176">
        <v>1981</v>
      </c>
      <c r="C1176" t="s">
        <v>9</v>
      </c>
      <c r="D1176">
        <v>8</v>
      </c>
      <c r="E1176" s="18" t="str">
        <f t="shared" si="18"/>
        <v>8-Aug-1981</v>
      </c>
      <c r="F1176" s="19">
        <v>45085</v>
      </c>
      <c r="G1176">
        <v>41</v>
      </c>
      <c r="H1176">
        <v>1</v>
      </c>
      <c r="I1176" s="2">
        <v>9664.34</v>
      </c>
      <c r="J1176" t="s">
        <v>6030</v>
      </c>
      <c r="K1176" t="s">
        <v>6031</v>
      </c>
      <c r="L1176" t="s">
        <v>11</v>
      </c>
    </row>
    <row r="1177" spans="1:12" x14ac:dyDescent="0.25">
      <c r="A1177" s="5" t="s">
        <v>5746</v>
      </c>
      <c r="B1177">
        <v>1966</v>
      </c>
      <c r="C1177" t="s">
        <v>6</v>
      </c>
      <c r="D1177">
        <v>16</v>
      </c>
      <c r="E1177" s="18" t="str">
        <f t="shared" si="18"/>
        <v>16-Sep-1966</v>
      </c>
      <c r="F1177" s="19">
        <v>45085</v>
      </c>
      <c r="G1177">
        <v>56</v>
      </c>
      <c r="H1177">
        <v>0</v>
      </c>
      <c r="I1177" s="2">
        <v>9684.2900000000009</v>
      </c>
      <c r="J1177" t="s">
        <v>6031</v>
      </c>
      <c r="K1177" t="s">
        <v>6030</v>
      </c>
      <c r="L1177" t="s">
        <v>3</v>
      </c>
    </row>
    <row r="1178" spans="1:12" x14ac:dyDescent="0.25">
      <c r="A1178" s="5" t="s">
        <v>5747</v>
      </c>
      <c r="B1178">
        <v>1964</v>
      </c>
      <c r="C1178" t="s">
        <v>4</v>
      </c>
      <c r="D1178">
        <v>7</v>
      </c>
      <c r="E1178" s="18" t="str">
        <f t="shared" si="18"/>
        <v>7-Nov-1964</v>
      </c>
      <c r="F1178" s="19">
        <v>45085</v>
      </c>
      <c r="G1178">
        <v>58</v>
      </c>
      <c r="H1178">
        <v>0</v>
      </c>
      <c r="I1178" s="2">
        <v>9698.42</v>
      </c>
      <c r="J1178" t="s">
        <v>6031</v>
      </c>
      <c r="K1178" t="s">
        <v>6031</v>
      </c>
      <c r="L1178" t="s">
        <v>3</v>
      </c>
    </row>
    <row r="1179" spans="1:12" x14ac:dyDescent="0.25">
      <c r="A1179" s="5" t="s">
        <v>5748</v>
      </c>
      <c r="B1179">
        <v>1977</v>
      </c>
      <c r="C1179" t="s">
        <v>6</v>
      </c>
      <c r="D1179">
        <v>19</v>
      </c>
      <c r="E1179" s="18" t="str">
        <f t="shared" si="18"/>
        <v>19-Sep-1977</v>
      </c>
      <c r="F1179" s="19">
        <v>45085</v>
      </c>
      <c r="G1179">
        <v>45</v>
      </c>
      <c r="H1179">
        <v>3</v>
      </c>
      <c r="I1179" s="2">
        <v>9704.67</v>
      </c>
      <c r="J1179" t="s">
        <v>6030</v>
      </c>
      <c r="K1179" t="s">
        <v>6031</v>
      </c>
      <c r="L1179" t="s">
        <v>17</v>
      </c>
    </row>
    <row r="1180" spans="1:12" x14ac:dyDescent="0.25">
      <c r="A1180" s="5" t="s">
        <v>5749</v>
      </c>
      <c r="B1180">
        <v>1972</v>
      </c>
      <c r="C1180" t="s">
        <v>2</v>
      </c>
      <c r="D1180">
        <v>10</v>
      </c>
      <c r="E1180" s="18" t="str">
        <f t="shared" si="18"/>
        <v>10-Jul-1972</v>
      </c>
      <c r="F1180" s="19">
        <v>45085</v>
      </c>
      <c r="G1180">
        <v>50</v>
      </c>
      <c r="H1180">
        <v>0</v>
      </c>
      <c r="I1180" s="2">
        <v>9710.7099999999991</v>
      </c>
      <c r="J1180" t="s">
        <v>6030</v>
      </c>
      <c r="K1180" t="s">
        <v>6032</v>
      </c>
      <c r="L1180" t="s">
        <v>20</v>
      </c>
    </row>
    <row r="1181" spans="1:12" x14ac:dyDescent="0.25">
      <c r="A1181" s="5" t="s">
        <v>3871</v>
      </c>
      <c r="B1181">
        <v>1975</v>
      </c>
      <c r="C1181" t="s">
        <v>5</v>
      </c>
      <c r="D1181">
        <v>27</v>
      </c>
      <c r="E1181" s="18" t="str">
        <f t="shared" si="18"/>
        <v>27-Jun-1975</v>
      </c>
      <c r="F1181" s="19">
        <v>45085</v>
      </c>
      <c r="G1181">
        <v>47</v>
      </c>
      <c r="H1181">
        <v>2</v>
      </c>
      <c r="I1181" s="2">
        <v>9715.84</v>
      </c>
      <c r="J1181" t="s">
        <v>6030</v>
      </c>
      <c r="K1181" t="s">
        <v>6032</v>
      </c>
      <c r="L1181" t="s">
        <v>17</v>
      </c>
    </row>
    <row r="1182" spans="1:12" x14ac:dyDescent="0.25">
      <c r="A1182" s="5" t="s">
        <v>5750</v>
      </c>
      <c r="B1182">
        <v>1970</v>
      </c>
      <c r="C1182" t="s">
        <v>6</v>
      </c>
      <c r="D1182">
        <v>12</v>
      </c>
      <c r="E1182" s="18" t="str">
        <f t="shared" si="18"/>
        <v>12-Sep-1970</v>
      </c>
      <c r="F1182" s="19">
        <v>45085</v>
      </c>
      <c r="G1182">
        <v>52</v>
      </c>
      <c r="H1182">
        <v>0</v>
      </c>
      <c r="I1182" s="2">
        <v>9722.77</v>
      </c>
      <c r="J1182" t="s">
        <v>6031</v>
      </c>
      <c r="K1182" t="s">
        <v>6032</v>
      </c>
      <c r="L1182" t="s">
        <v>14</v>
      </c>
    </row>
    <row r="1183" spans="1:12" x14ac:dyDescent="0.25">
      <c r="A1183" s="5" t="s">
        <v>5751</v>
      </c>
      <c r="B1183">
        <v>1970</v>
      </c>
      <c r="C1183" t="s">
        <v>9</v>
      </c>
      <c r="D1183">
        <v>18</v>
      </c>
      <c r="E1183" s="18" t="str">
        <f t="shared" si="18"/>
        <v>18-Aug-1970</v>
      </c>
      <c r="F1183" s="19">
        <v>45085</v>
      </c>
      <c r="G1183">
        <v>52</v>
      </c>
      <c r="H1183">
        <v>1</v>
      </c>
      <c r="I1183" s="2">
        <v>9724.5300000000007</v>
      </c>
      <c r="J1183" t="s">
        <v>6031</v>
      </c>
      <c r="K1183" t="s">
        <v>6032</v>
      </c>
      <c r="L1183" t="s">
        <v>11</v>
      </c>
    </row>
    <row r="1184" spans="1:12" x14ac:dyDescent="0.25">
      <c r="A1184" s="5" t="s">
        <v>5752</v>
      </c>
      <c r="B1184">
        <v>1970</v>
      </c>
      <c r="C1184" t="s">
        <v>2</v>
      </c>
      <c r="D1184">
        <v>4</v>
      </c>
      <c r="E1184" s="18" t="str">
        <f t="shared" si="18"/>
        <v>4-Jul-1970</v>
      </c>
      <c r="F1184" s="19">
        <v>45085</v>
      </c>
      <c r="G1184">
        <v>52</v>
      </c>
      <c r="H1184">
        <v>1</v>
      </c>
      <c r="I1184" s="2">
        <v>9748.91</v>
      </c>
      <c r="J1184" t="s">
        <v>6030</v>
      </c>
      <c r="K1184" t="s">
        <v>6032</v>
      </c>
      <c r="L1184" t="s">
        <v>3</v>
      </c>
    </row>
    <row r="1185" spans="1:12" x14ac:dyDescent="0.25">
      <c r="A1185" s="5" t="s">
        <v>5753</v>
      </c>
      <c r="B1185">
        <v>2001</v>
      </c>
      <c r="C1185" t="s">
        <v>2</v>
      </c>
      <c r="D1185">
        <v>14</v>
      </c>
      <c r="E1185" s="18" t="str">
        <f t="shared" si="18"/>
        <v>14-Jul-2001</v>
      </c>
      <c r="F1185" s="19">
        <v>45085</v>
      </c>
      <c r="G1185">
        <v>21</v>
      </c>
      <c r="H1185">
        <v>0</v>
      </c>
      <c r="I1185" s="2">
        <v>9753.49</v>
      </c>
      <c r="J1185" t="s">
        <v>6030</v>
      </c>
      <c r="K1185" t="s">
        <v>6030</v>
      </c>
      <c r="L1185" t="s">
        <v>7</v>
      </c>
    </row>
    <row r="1186" spans="1:12" x14ac:dyDescent="0.25">
      <c r="A1186" s="5" t="s">
        <v>5754</v>
      </c>
      <c r="B1186">
        <v>1965</v>
      </c>
      <c r="C1186" t="s">
        <v>6</v>
      </c>
      <c r="D1186">
        <v>5</v>
      </c>
      <c r="E1186" s="18" t="str">
        <f t="shared" si="18"/>
        <v>5-Sep-1965</v>
      </c>
      <c r="F1186" s="19">
        <v>45085</v>
      </c>
      <c r="G1186">
        <v>57</v>
      </c>
      <c r="H1186">
        <v>0</v>
      </c>
      <c r="I1186" s="2">
        <v>9764.08</v>
      </c>
      <c r="J1186" t="s">
        <v>6031</v>
      </c>
      <c r="K1186" t="s">
        <v>6032</v>
      </c>
      <c r="L1186" t="s">
        <v>7</v>
      </c>
    </row>
    <row r="1187" spans="1:12" x14ac:dyDescent="0.25">
      <c r="A1187" s="5" t="s">
        <v>5755</v>
      </c>
      <c r="B1187">
        <v>1973</v>
      </c>
      <c r="C1187" t="s">
        <v>2</v>
      </c>
      <c r="D1187">
        <v>7</v>
      </c>
      <c r="E1187" s="18" t="str">
        <f t="shared" si="18"/>
        <v>7-Jul-1973</v>
      </c>
      <c r="F1187" s="19">
        <v>45085</v>
      </c>
      <c r="G1187">
        <v>49</v>
      </c>
      <c r="H1187">
        <v>1</v>
      </c>
      <c r="I1187" s="2">
        <v>9778.35</v>
      </c>
      <c r="J1187" t="s">
        <v>6030</v>
      </c>
      <c r="K1187" t="s">
        <v>6030</v>
      </c>
      <c r="L1187" t="s">
        <v>17</v>
      </c>
    </row>
    <row r="1188" spans="1:12" x14ac:dyDescent="0.25">
      <c r="A1188" s="5" t="s">
        <v>5756</v>
      </c>
      <c r="B1188">
        <v>1996</v>
      </c>
      <c r="C1188" t="s">
        <v>9</v>
      </c>
      <c r="D1188">
        <v>8</v>
      </c>
      <c r="E1188" s="18" t="str">
        <f t="shared" si="18"/>
        <v>8-Aug-1996</v>
      </c>
      <c r="F1188" s="19">
        <v>45085</v>
      </c>
      <c r="G1188">
        <v>26</v>
      </c>
      <c r="H1188">
        <v>0</v>
      </c>
      <c r="I1188" s="2">
        <v>9787.32</v>
      </c>
      <c r="J1188" t="s">
        <v>6030</v>
      </c>
      <c r="K1188" t="s">
        <v>6031</v>
      </c>
      <c r="L1188" t="s">
        <v>18</v>
      </c>
    </row>
    <row r="1189" spans="1:12" x14ac:dyDescent="0.25">
      <c r="A1189" s="5" t="s">
        <v>5757</v>
      </c>
      <c r="B1189">
        <v>1977</v>
      </c>
      <c r="C1189" t="s">
        <v>5</v>
      </c>
      <c r="D1189">
        <v>7</v>
      </c>
      <c r="E1189" s="18" t="str">
        <f t="shared" si="18"/>
        <v>7-Jun-1977</v>
      </c>
      <c r="F1189" s="19">
        <v>45085</v>
      </c>
      <c r="G1189">
        <v>46</v>
      </c>
      <c r="H1189">
        <v>5</v>
      </c>
      <c r="I1189" s="2">
        <v>9788.8700000000008</v>
      </c>
      <c r="J1189" t="s">
        <v>6031</v>
      </c>
      <c r="K1189" t="s">
        <v>6030</v>
      </c>
      <c r="L1189" t="s">
        <v>3</v>
      </c>
    </row>
    <row r="1190" spans="1:12" x14ac:dyDescent="0.25">
      <c r="A1190" s="5" t="s">
        <v>5758</v>
      </c>
      <c r="B1190">
        <v>1973</v>
      </c>
      <c r="C1190" t="s">
        <v>6</v>
      </c>
      <c r="D1190">
        <v>17</v>
      </c>
      <c r="E1190" s="18" t="str">
        <f t="shared" si="18"/>
        <v>17-Sep-1973</v>
      </c>
      <c r="F1190" s="19">
        <v>45085</v>
      </c>
      <c r="G1190">
        <v>49</v>
      </c>
      <c r="H1190">
        <v>2</v>
      </c>
      <c r="I1190" s="2">
        <v>9800.89</v>
      </c>
      <c r="J1190" t="s">
        <v>6030</v>
      </c>
      <c r="K1190" t="s">
        <v>6032</v>
      </c>
      <c r="L1190" t="s">
        <v>3</v>
      </c>
    </row>
    <row r="1191" spans="1:12" x14ac:dyDescent="0.25">
      <c r="A1191" s="5" t="s">
        <v>5759</v>
      </c>
      <c r="B1191">
        <v>1972</v>
      </c>
      <c r="C1191" t="s">
        <v>5</v>
      </c>
      <c r="D1191">
        <v>28</v>
      </c>
      <c r="E1191" s="18" t="str">
        <f t="shared" si="18"/>
        <v>28-Jun-1972</v>
      </c>
      <c r="F1191" s="19">
        <v>45085</v>
      </c>
      <c r="G1191">
        <v>50</v>
      </c>
      <c r="H1191">
        <v>0</v>
      </c>
      <c r="I1191" s="2">
        <v>9819.25</v>
      </c>
      <c r="J1191" t="s">
        <v>6030</v>
      </c>
      <c r="K1191" t="s">
        <v>6030</v>
      </c>
      <c r="L1191" t="s">
        <v>20</v>
      </c>
    </row>
    <row r="1192" spans="1:12" x14ac:dyDescent="0.25">
      <c r="A1192" s="5" t="s">
        <v>3872</v>
      </c>
      <c r="B1192">
        <v>1972</v>
      </c>
      <c r="C1192" t="s">
        <v>6</v>
      </c>
      <c r="D1192">
        <v>26</v>
      </c>
      <c r="E1192" s="18" t="str">
        <f t="shared" si="18"/>
        <v>26-Sep-1972</v>
      </c>
      <c r="F1192" s="19">
        <v>45085</v>
      </c>
      <c r="G1192">
        <v>50</v>
      </c>
      <c r="H1192">
        <v>0</v>
      </c>
      <c r="I1192" s="2">
        <v>9836.2099999999991</v>
      </c>
      <c r="J1192" t="s">
        <v>6030</v>
      </c>
      <c r="K1192" t="s">
        <v>6031</v>
      </c>
      <c r="L1192" t="s">
        <v>20</v>
      </c>
    </row>
    <row r="1193" spans="1:12" x14ac:dyDescent="0.25">
      <c r="A1193" s="5" t="s">
        <v>5760</v>
      </c>
      <c r="B1193">
        <v>1992</v>
      </c>
      <c r="C1193" t="s">
        <v>9</v>
      </c>
      <c r="D1193">
        <v>13</v>
      </c>
      <c r="E1193" s="18" t="str">
        <f t="shared" si="18"/>
        <v>13-Aug-1992</v>
      </c>
      <c r="F1193" s="19">
        <v>45085</v>
      </c>
      <c r="G1193">
        <v>30</v>
      </c>
      <c r="H1193">
        <v>0</v>
      </c>
      <c r="I1193" s="2">
        <v>9844.4500000000007</v>
      </c>
      <c r="J1193" t="s">
        <v>6030</v>
      </c>
      <c r="K1193" t="s">
        <v>6032</v>
      </c>
      <c r="L1193" t="s">
        <v>7</v>
      </c>
    </row>
    <row r="1194" spans="1:12" x14ac:dyDescent="0.25">
      <c r="A1194" s="5" t="s">
        <v>5761</v>
      </c>
      <c r="B1194">
        <v>1968</v>
      </c>
      <c r="C1194" t="s">
        <v>4</v>
      </c>
      <c r="D1194">
        <v>4</v>
      </c>
      <c r="E1194" s="18" t="str">
        <f t="shared" si="18"/>
        <v>4-Nov-1968</v>
      </c>
      <c r="F1194" s="19">
        <v>45085</v>
      </c>
      <c r="G1194">
        <v>54</v>
      </c>
      <c r="H1194">
        <v>0</v>
      </c>
      <c r="I1194" s="2">
        <v>9850.43</v>
      </c>
      <c r="J1194" t="s">
        <v>6031</v>
      </c>
      <c r="K1194" t="s">
        <v>6031</v>
      </c>
      <c r="L1194" t="s">
        <v>11</v>
      </c>
    </row>
    <row r="1195" spans="1:12" x14ac:dyDescent="0.25">
      <c r="A1195" s="5" t="s">
        <v>5762</v>
      </c>
      <c r="B1195">
        <v>1971</v>
      </c>
      <c r="C1195" t="s">
        <v>10</v>
      </c>
      <c r="D1195">
        <v>23</v>
      </c>
      <c r="E1195" s="18" t="str">
        <f t="shared" si="18"/>
        <v>23-Oct-1971</v>
      </c>
      <c r="F1195" s="19">
        <v>45085</v>
      </c>
      <c r="G1195">
        <v>51</v>
      </c>
      <c r="H1195">
        <v>1</v>
      </c>
      <c r="I1195" s="2">
        <v>9855.1299999999992</v>
      </c>
      <c r="J1195" t="s">
        <v>6030</v>
      </c>
      <c r="K1195" t="s">
        <v>6031</v>
      </c>
      <c r="L1195" t="s">
        <v>3</v>
      </c>
    </row>
    <row r="1196" spans="1:12" x14ac:dyDescent="0.25">
      <c r="A1196" s="5" t="s">
        <v>5763</v>
      </c>
      <c r="B1196">
        <v>1971</v>
      </c>
      <c r="C1196" t="s">
        <v>2</v>
      </c>
      <c r="D1196">
        <v>17</v>
      </c>
      <c r="E1196" s="18" t="str">
        <f t="shared" si="18"/>
        <v>17-Jul-1971</v>
      </c>
      <c r="F1196" s="19">
        <v>45085</v>
      </c>
      <c r="G1196">
        <v>51</v>
      </c>
      <c r="H1196">
        <v>1</v>
      </c>
      <c r="I1196" s="2">
        <v>9861.0300000000007</v>
      </c>
      <c r="J1196" t="s">
        <v>6030</v>
      </c>
      <c r="K1196" t="s">
        <v>6030</v>
      </c>
      <c r="L1196" t="s">
        <v>11</v>
      </c>
    </row>
    <row r="1197" spans="1:12" x14ac:dyDescent="0.25">
      <c r="A1197" s="5" t="s">
        <v>5764</v>
      </c>
      <c r="B1197">
        <v>1969</v>
      </c>
      <c r="C1197" t="s">
        <v>10</v>
      </c>
      <c r="D1197">
        <v>20</v>
      </c>
      <c r="E1197" s="18" t="str">
        <f t="shared" si="18"/>
        <v>20-Oct-1969</v>
      </c>
      <c r="F1197" s="19">
        <v>45085</v>
      </c>
      <c r="G1197">
        <v>53</v>
      </c>
      <c r="H1197">
        <v>0</v>
      </c>
      <c r="I1197" s="2">
        <v>9863.4699999999993</v>
      </c>
      <c r="J1197" t="s">
        <v>6031</v>
      </c>
      <c r="K1197" t="s">
        <v>6031</v>
      </c>
      <c r="L1197" t="s">
        <v>7</v>
      </c>
    </row>
    <row r="1198" spans="1:12" x14ac:dyDescent="0.25">
      <c r="A1198" s="5" t="s">
        <v>5765</v>
      </c>
      <c r="B1198">
        <v>1971</v>
      </c>
      <c r="C1198" t="s">
        <v>4</v>
      </c>
      <c r="D1198">
        <v>9</v>
      </c>
      <c r="E1198" s="18" t="str">
        <f t="shared" si="18"/>
        <v>9-Nov-1971</v>
      </c>
      <c r="F1198" s="19">
        <v>45085</v>
      </c>
      <c r="G1198">
        <v>51</v>
      </c>
      <c r="H1198">
        <v>0</v>
      </c>
      <c r="I1198" s="2">
        <v>9866.2999999999993</v>
      </c>
      <c r="J1198" t="s">
        <v>6030</v>
      </c>
      <c r="K1198" t="s">
        <v>6031</v>
      </c>
      <c r="L1198" t="s">
        <v>17</v>
      </c>
    </row>
    <row r="1199" spans="1:12" x14ac:dyDescent="0.25">
      <c r="A1199" s="5" t="s">
        <v>5766</v>
      </c>
      <c r="B1199">
        <v>1969</v>
      </c>
      <c r="C1199" t="s">
        <v>9</v>
      </c>
      <c r="D1199">
        <v>13</v>
      </c>
      <c r="E1199" s="18" t="str">
        <f t="shared" si="18"/>
        <v>13-Aug-1969</v>
      </c>
      <c r="F1199" s="19">
        <v>45085</v>
      </c>
      <c r="G1199">
        <v>53</v>
      </c>
      <c r="H1199">
        <v>0</v>
      </c>
      <c r="I1199" s="2">
        <v>9869.81</v>
      </c>
      <c r="J1199" t="s">
        <v>6031</v>
      </c>
      <c r="K1199" t="s">
        <v>6031</v>
      </c>
      <c r="L1199" t="s">
        <v>7</v>
      </c>
    </row>
    <row r="1200" spans="1:12" x14ac:dyDescent="0.25">
      <c r="A1200" s="5" t="s">
        <v>5767</v>
      </c>
      <c r="B1200">
        <v>1998</v>
      </c>
      <c r="C1200" t="s">
        <v>2</v>
      </c>
      <c r="D1200">
        <v>6</v>
      </c>
      <c r="E1200" s="18" t="str">
        <f t="shared" si="18"/>
        <v>6-Jul-1998</v>
      </c>
      <c r="F1200" s="19">
        <v>45085</v>
      </c>
      <c r="G1200">
        <v>24</v>
      </c>
      <c r="H1200">
        <v>0</v>
      </c>
      <c r="I1200" s="2">
        <v>9870.59</v>
      </c>
      <c r="J1200" t="s">
        <v>6030</v>
      </c>
      <c r="K1200" t="s">
        <v>6030</v>
      </c>
      <c r="L1200" t="s">
        <v>18</v>
      </c>
    </row>
    <row r="1201" spans="1:12" x14ac:dyDescent="0.25">
      <c r="A1201" s="5" t="s">
        <v>5768</v>
      </c>
      <c r="B1201">
        <v>1971</v>
      </c>
      <c r="C1201" t="s">
        <v>8</v>
      </c>
      <c r="D1201">
        <v>22</v>
      </c>
      <c r="E1201" s="18" t="str">
        <f t="shared" si="18"/>
        <v>22-Dec-1971</v>
      </c>
      <c r="F1201" s="19">
        <v>45085</v>
      </c>
      <c r="G1201">
        <v>51</v>
      </c>
      <c r="H1201">
        <v>1</v>
      </c>
      <c r="I1201" s="2">
        <v>9872.7000000000007</v>
      </c>
      <c r="J1201" t="s">
        <v>6030</v>
      </c>
      <c r="K1201" t="s">
        <v>6030</v>
      </c>
      <c r="L1201" t="s">
        <v>11</v>
      </c>
    </row>
    <row r="1202" spans="1:12" x14ac:dyDescent="0.25">
      <c r="A1202" s="5" t="s">
        <v>5769</v>
      </c>
      <c r="B1202">
        <v>1971</v>
      </c>
      <c r="C1202" t="s">
        <v>2</v>
      </c>
      <c r="D1202">
        <v>3</v>
      </c>
      <c r="E1202" s="18" t="str">
        <f t="shared" si="18"/>
        <v>3-Jul-1971</v>
      </c>
      <c r="F1202" s="19">
        <v>45085</v>
      </c>
      <c r="G1202">
        <v>51</v>
      </c>
      <c r="H1202">
        <v>0</v>
      </c>
      <c r="I1202" s="2">
        <v>9875.68</v>
      </c>
      <c r="J1202" t="s">
        <v>6030</v>
      </c>
      <c r="K1202" t="s">
        <v>6031</v>
      </c>
      <c r="L1202" t="s">
        <v>17</v>
      </c>
    </row>
    <row r="1203" spans="1:12" x14ac:dyDescent="0.25">
      <c r="A1203" s="5" t="s">
        <v>3873</v>
      </c>
      <c r="B1203">
        <v>1971</v>
      </c>
      <c r="C1203" t="s">
        <v>10</v>
      </c>
      <c r="D1203">
        <v>3</v>
      </c>
      <c r="E1203" s="18" t="str">
        <f t="shared" si="18"/>
        <v>3-Oct-1971</v>
      </c>
      <c r="F1203" s="19">
        <v>45085</v>
      </c>
      <c r="G1203">
        <v>51</v>
      </c>
      <c r="H1203">
        <v>1</v>
      </c>
      <c r="I1203" s="2">
        <v>9877.61</v>
      </c>
      <c r="J1203" t="s">
        <v>6030</v>
      </c>
      <c r="K1203" t="s">
        <v>6032</v>
      </c>
      <c r="L1203" t="s">
        <v>3</v>
      </c>
    </row>
    <row r="1204" spans="1:12" x14ac:dyDescent="0.25">
      <c r="A1204" s="5" t="s">
        <v>5770</v>
      </c>
      <c r="B1204">
        <v>1971</v>
      </c>
      <c r="C1204" t="s">
        <v>4</v>
      </c>
      <c r="D1204">
        <v>8</v>
      </c>
      <c r="E1204" s="18" t="str">
        <f t="shared" si="18"/>
        <v>8-Nov-1971</v>
      </c>
      <c r="F1204" s="19">
        <v>45085</v>
      </c>
      <c r="G1204">
        <v>51</v>
      </c>
      <c r="H1204">
        <v>1</v>
      </c>
      <c r="I1204" s="2">
        <v>9880.07</v>
      </c>
      <c r="J1204" t="s">
        <v>6030</v>
      </c>
      <c r="K1204" t="s">
        <v>6031</v>
      </c>
      <c r="L1204" t="s">
        <v>11</v>
      </c>
    </row>
    <row r="1205" spans="1:12" x14ac:dyDescent="0.25">
      <c r="A1205" s="5" t="s">
        <v>5771</v>
      </c>
      <c r="B1205">
        <v>1966</v>
      </c>
      <c r="C1205" t="s">
        <v>4</v>
      </c>
      <c r="D1205">
        <v>5</v>
      </c>
      <c r="E1205" s="18" t="str">
        <f t="shared" si="18"/>
        <v>5-Nov-1966</v>
      </c>
      <c r="F1205" s="19">
        <v>45085</v>
      </c>
      <c r="G1205">
        <v>56</v>
      </c>
      <c r="H1205">
        <v>0</v>
      </c>
      <c r="I1205" s="2">
        <v>9890.23</v>
      </c>
      <c r="J1205" t="s">
        <v>6031</v>
      </c>
      <c r="K1205" t="s">
        <v>6031</v>
      </c>
      <c r="L1205" t="s">
        <v>3</v>
      </c>
    </row>
    <row r="1206" spans="1:12" x14ac:dyDescent="0.25">
      <c r="A1206" s="5" t="s">
        <v>5772</v>
      </c>
      <c r="B1206">
        <v>1996</v>
      </c>
      <c r="C1206" t="s">
        <v>2</v>
      </c>
      <c r="D1206">
        <v>8</v>
      </c>
      <c r="E1206" s="18" t="str">
        <f t="shared" si="18"/>
        <v>8-Jul-1996</v>
      </c>
      <c r="F1206" s="19">
        <v>45085</v>
      </c>
      <c r="G1206">
        <v>26</v>
      </c>
      <c r="H1206">
        <v>0</v>
      </c>
      <c r="I1206" s="2">
        <v>9894.69</v>
      </c>
      <c r="J1206" t="s">
        <v>6030</v>
      </c>
      <c r="K1206" t="s">
        <v>6031</v>
      </c>
      <c r="L1206" t="s">
        <v>7</v>
      </c>
    </row>
    <row r="1207" spans="1:12" x14ac:dyDescent="0.25">
      <c r="A1207" s="5" t="s">
        <v>5773</v>
      </c>
      <c r="B1207">
        <v>1962</v>
      </c>
      <c r="C1207" t="s">
        <v>9</v>
      </c>
      <c r="D1207">
        <v>17</v>
      </c>
      <c r="E1207" s="18" t="str">
        <f t="shared" si="18"/>
        <v>17-Aug-1962</v>
      </c>
      <c r="F1207" s="19">
        <v>45085</v>
      </c>
      <c r="G1207">
        <v>60</v>
      </c>
      <c r="H1207">
        <v>0</v>
      </c>
      <c r="I1207" s="2">
        <v>9907.83</v>
      </c>
      <c r="J1207" t="s">
        <v>6031</v>
      </c>
      <c r="K1207" t="s">
        <v>6030</v>
      </c>
      <c r="L1207" t="s">
        <v>3</v>
      </c>
    </row>
    <row r="1208" spans="1:12" x14ac:dyDescent="0.25">
      <c r="A1208" s="5" t="s">
        <v>5774</v>
      </c>
      <c r="B1208">
        <v>1972</v>
      </c>
      <c r="C1208" t="s">
        <v>6</v>
      </c>
      <c r="D1208">
        <v>14</v>
      </c>
      <c r="E1208" s="18" t="str">
        <f t="shared" si="18"/>
        <v>14-Sep-1972</v>
      </c>
      <c r="F1208" s="19">
        <v>45085</v>
      </c>
      <c r="G1208">
        <v>50</v>
      </c>
      <c r="H1208">
        <v>1</v>
      </c>
      <c r="I1208" s="2">
        <v>9910.36</v>
      </c>
      <c r="J1208" t="s">
        <v>6030</v>
      </c>
      <c r="K1208" t="s">
        <v>6031</v>
      </c>
      <c r="L1208" t="s">
        <v>7</v>
      </c>
    </row>
    <row r="1209" spans="1:12" x14ac:dyDescent="0.25">
      <c r="A1209" s="5" t="s">
        <v>5775</v>
      </c>
      <c r="B1209">
        <v>1985</v>
      </c>
      <c r="C1209" t="s">
        <v>9</v>
      </c>
      <c r="D1209">
        <v>19</v>
      </c>
      <c r="E1209" s="18" t="str">
        <f t="shared" si="18"/>
        <v>19-Aug-1985</v>
      </c>
      <c r="F1209" s="19">
        <v>45085</v>
      </c>
      <c r="G1209">
        <v>37</v>
      </c>
      <c r="H1209">
        <v>3</v>
      </c>
      <c r="I1209" s="2">
        <v>9930.64</v>
      </c>
      <c r="J1209" t="s">
        <v>6030</v>
      </c>
      <c r="K1209" t="s">
        <v>6031</v>
      </c>
      <c r="L1209" t="s">
        <v>16</v>
      </c>
    </row>
    <row r="1210" spans="1:12" x14ac:dyDescent="0.25">
      <c r="A1210" s="5" t="s">
        <v>5776</v>
      </c>
      <c r="B1210">
        <v>1983</v>
      </c>
      <c r="C1210" t="s">
        <v>8</v>
      </c>
      <c r="D1210">
        <v>3</v>
      </c>
      <c r="E1210" s="18" t="str">
        <f t="shared" si="18"/>
        <v>3-Dec-1983</v>
      </c>
      <c r="F1210" s="19">
        <v>45085</v>
      </c>
      <c r="G1210">
        <v>39</v>
      </c>
      <c r="H1210">
        <v>3</v>
      </c>
      <c r="I1210" s="2">
        <v>9931.9599999999991</v>
      </c>
      <c r="J1210" t="s">
        <v>6030</v>
      </c>
      <c r="K1210" t="s">
        <v>6030</v>
      </c>
      <c r="L1210" t="s">
        <v>7</v>
      </c>
    </row>
    <row r="1211" spans="1:12" x14ac:dyDescent="0.25">
      <c r="A1211" s="5" t="s">
        <v>5777</v>
      </c>
      <c r="B1211">
        <v>1964</v>
      </c>
      <c r="C1211" t="s">
        <v>6</v>
      </c>
      <c r="D1211">
        <v>11</v>
      </c>
      <c r="E1211" s="18" t="str">
        <f t="shared" si="18"/>
        <v>11-Sep-1964</v>
      </c>
      <c r="F1211" s="19">
        <v>45085</v>
      </c>
      <c r="G1211">
        <v>58</v>
      </c>
      <c r="H1211">
        <v>0</v>
      </c>
      <c r="I1211" s="2">
        <v>9933.44</v>
      </c>
      <c r="J1211" t="s">
        <v>6031</v>
      </c>
      <c r="K1211" t="s">
        <v>6031</v>
      </c>
      <c r="L1211" t="s">
        <v>3</v>
      </c>
    </row>
    <row r="1212" spans="1:12" x14ac:dyDescent="0.25">
      <c r="A1212" s="5" t="s">
        <v>5778</v>
      </c>
      <c r="B1212">
        <v>1971</v>
      </c>
      <c r="C1212" t="s">
        <v>8</v>
      </c>
      <c r="D1212">
        <v>26</v>
      </c>
      <c r="E1212" s="18" t="str">
        <f t="shared" si="18"/>
        <v>26-Dec-1971</v>
      </c>
      <c r="F1212" s="19">
        <v>45085</v>
      </c>
      <c r="G1212">
        <v>51</v>
      </c>
      <c r="H1212">
        <v>1</v>
      </c>
      <c r="I1212" s="2">
        <v>9957.7199999999993</v>
      </c>
      <c r="J1212" t="s">
        <v>6030</v>
      </c>
      <c r="K1212" t="s">
        <v>6031</v>
      </c>
      <c r="L1212" t="s">
        <v>15</v>
      </c>
    </row>
    <row r="1213" spans="1:12" x14ac:dyDescent="0.25">
      <c r="A1213" s="5" t="s">
        <v>5779</v>
      </c>
      <c r="B1213">
        <v>1971</v>
      </c>
      <c r="C1213" t="s">
        <v>10</v>
      </c>
      <c r="D1213">
        <v>6</v>
      </c>
      <c r="E1213" s="18" t="str">
        <f t="shared" si="18"/>
        <v>6-Oct-1971</v>
      </c>
      <c r="F1213" s="19">
        <v>45085</v>
      </c>
      <c r="G1213">
        <v>51</v>
      </c>
      <c r="H1213">
        <v>1</v>
      </c>
      <c r="I1213" s="2">
        <v>9964.06</v>
      </c>
      <c r="J1213" t="s">
        <v>6030</v>
      </c>
      <c r="K1213" t="s">
        <v>6030</v>
      </c>
      <c r="L1213" t="s">
        <v>13</v>
      </c>
    </row>
    <row r="1214" spans="1:12" x14ac:dyDescent="0.25">
      <c r="A1214" s="5" t="s">
        <v>3874</v>
      </c>
      <c r="B1214">
        <v>1970</v>
      </c>
      <c r="C1214" t="s">
        <v>9</v>
      </c>
      <c r="D1214">
        <v>11</v>
      </c>
      <c r="E1214" s="18" t="str">
        <f t="shared" si="18"/>
        <v>11-Aug-1970</v>
      </c>
      <c r="F1214" s="19">
        <v>45085</v>
      </c>
      <c r="G1214">
        <v>52</v>
      </c>
      <c r="H1214">
        <v>0</v>
      </c>
      <c r="I1214" s="2">
        <v>9991.0400000000009</v>
      </c>
      <c r="J1214" t="s">
        <v>6030</v>
      </c>
      <c r="K1214" t="s">
        <v>6031</v>
      </c>
      <c r="L1214" t="s">
        <v>7</v>
      </c>
    </row>
    <row r="1215" spans="1:12" x14ac:dyDescent="0.25">
      <c r="A1215" s="5" t="s">
        <v>5780</v>
      </c>
      <c r="B1215">
        <v>1988</v>
      </c>
      <c r="C1215" t="s">
        <v>2</v>
      </c>
      <c r="D1215">
        <v>3</v>
      </c>
      <c r="E1215" s="18" t="str">
        <f t="shared" si="18"/>
        <v>3-Jul-1988</v>
      </c>
      <c r="F1215" s="19">
        <v>45085</v>
      </c>
      <c r="G1215">
        <v>34</v>
      </c>
      <c r="H1215">
        <v>3</v>
      </c>
      <c r="I1215" s="2">
        <v>10011.44</v>
      </c>
      <c r="J1215" t="s">
        <v>6031</v>
      </c>
      <c r="K1215" t="s">
        <v>6031</v>
      </c>
      <c r="L1215" t="s">
        <v>23</v>
      </c>
    </row>
    <row r="1216" spans="1:12" x14ac:dyDescent="0.25">
      <c r="A1216" s="5" t="s">
        <v>5781</v>
      </c>
      <c r="B1216">
        <v>1979</v>
      </c>
      <c r="C1216" t="s">
        <v>8</v>
      </c>
      <c r="D1216">
        <v>28</v>
      </c>
      <c r="E1216" s="18" t="str">
        <f t="shared" si="18"/>
        <v>28-Dec-1979</v>
      </c>
      <c r="F1216" s="19">
        <v>45085</v>
      </c>
      <c r="G1216">
        <v>43</v>
      </c>
      <c r="H1216">
        <v>2</v>
      </c>
      <c r="I1216" s="2">
        <v>10027.15</v>
      </c>
      <c r="J1216" t="s">
        <v>6031</v>
      </c>
      <c r="K1216" t="s">
        <v>6032</v>
      </c>
      <c r="L1216" t="s">
        <v>20</v>
      </c>
    </row>
    <row r="1217" spans="1:12" x14ac:dyDescent="0.25">
      <c r="A1217" s="5" t="s">
        <v>5782</v>
      </c>
      <c r="B1217">
        <v>1974</v>
      </c>
      <c r="C1217" t="s">
        <v>9</v>
      </c>
      <c r="D1217">
        <v>30</v>
      </c>
      <c r="E1217" s="18" t="str">
        <f t="shared" si="18"/>
        <v>30-Aug-1974</v>
      </c>
      <c r="F1217" s="19">
        <v>45085</v>
      </c>
      <c r="G1217">
        <v>48</v>
      </c>
      <c r="H1217">
        <v>2</v>
      </c>
      <c r="I1217" s="2">
        <v>10043.25</v>
      </c>
      <c r="J1217" t="s">
        <v>6031</v>
      </c>
      <c r="K1217" t="s">
        <v>6030</v>
      </c>
      <c r="L1217" t="s">
        <v>17</v>
      </c>
    </row>
    <row r="1218" spans="1:12" x14ac:dyDescent="0.25">
      <c r="A1218" s="5" t="s">
        <v>5783</v>
      </c>
      <c r="B1218">
        <v>1969</v>
      </c>
      <c r="C1218" t="s">
        <v>9</v>
      </c>
      <c r="D1218">
        <v>22</v>
      </c>
      <c r="E1218" s="18" t="str">
        <f t="shared" ref="E1218:E1281" si="19">CONCATENATE(D1218,"-",C1218,"-",B1218)</f>
        <v>22-Aug-1969</v>
      </c>
      <c r="F1218" s="19">
        <v>45085</v>
      </c>
      <c r="G1218">
        <v>53</v>
      </c>
      <c r="H1218">
        <v>1</v>
      </c>
      <c r="I1218" s="2">
        <v>10065.41</v>
      </c>
      <c r="J1218" t="s">
        <v>6031</v>
      </c>
      <c r="K1218" t="s">
        <v>6030</v>
      </c>
      <c r="L1218" t="s">
        <v>11</v>
      </c>
    </row>
    <row r="1219" spans="1:12" x14ac:dyDescent="0.25">
      <c r="A1219" s="5" t="s">
        <v>5784</v>
      </c>
      <c r="B1219">
        <v>1969</v>
      </c>
      <c r="C1219" t="s">
        <v>10</v>
      </c>
      <c r="D1219">
        <v>27</v>
      </c>
      <c r="E1219" s="18" t="str">
        <f t="shared" si="19"/>
        <v>27-Oct-1969</v>
      </c>
      <c r="F1219" s="19">
        <v>45085</v>
      </c>
      <c r="G1219">
        <v>53</v>
      </c>
      <c r="H1219">
        <v>0</v>
      </c>
      <c r="I1219" s="2">
        <v>10072.06</v>
      </c>
      <c r="J1219" t="s">
        <v>6031</v>
      </c>
      <c r="K1219" t="s">
        <v>6032</v>
      </c>
      <c r="L1219" t="s">
        <v>21</v>
      </c>
    </row>
    <row r="1220" spans="1:12" x14ac:dyDescent="0.25">
      <c r="A1220" s="5" t="s">
        <v>5785</v>
      </c>
      <c r="B1220">
        <v>1969</v>
      </c>
      <c r="C1220" t="s">
        <v>2</v>
      </c>
      <c r="D1220">
        <v>3</v>
      </c>
      <c r="E1220" s="18" t="str">
        <f t="shared" si="19"/>
        <v>3-Jul-1969</v>
      </c>
      <c r="F1220" s="19">
        <v>45085</v>
      </c>
      <c r="G1220">
        <v>53</v>
      </c>
      <c r="H1220">
        <v>1</v>
      </c>
      <c r="I1220" s="2">
        <v>10085.85</v>
      </c>
      <c r="J1220" t="s">
        <v>6031</v>
      </c>
      <c r="K1220" t="s">
        <v>6031</v>
      </c>
      <c r="L1220" t="s">
        <v>11</v>
      </c>
    </row>
    <row r="1221" spans="1:12" x14ac:dyDescent="0.25">
      <c r="A1221" s="5" t="s">
        <v>5786</v>
      </c>
      <c r="B1221">
        <v>1976</v>
      </c>
      <c r="C1221" t="s">
        <v>8</v>
      </c>
      <c r="D1221">
        <v>19</v>
      </c>
      <c r="E1221" s="18" t="str">
        <f t="shared" si="19"/>
        <v>19-Dec-1976</v>
      </c>
      <c r="F1221" s="19">
        <v>45085</v>
      </c>
      <c r="G1221">
        <v>46</v>
      </c>
      <c r="H1221">
        <v>5</v>
      </c>
      <c r="I1221" s="2">
        <v>10096.969999999999</v>
      </c>
      <c r="J1221" t="s">
        <v>6031</v>
      </c>
      <c r="K1221" t="s">
        <v>6030</v>
      </c>
      <c r="L1221" t="s">
        <v>11</v>
      </c>
    </row>
    <row r="1222" spans="1:12" x14ac:dyDescent="0.25">
      <c r="A1222" s="5" t="s">
        <v>5787</v>
      </c>
      <c r="B1222">
        <v>1972</v>
      </c>
      <c r="C1222" t="s">
        <v>10</v>
      </c>
      <c r="D1222">
        <v>19</v>
      </c>
      <c r="E1222" s="18" t="str">
        <f t="shared" si="19"/>
        <v>19-Oct-1972</v>
      </c>
      <c r="F1222" s="19">
        <v>45085</v>
      </c>
      <c r="G1222">
        <v>50</v>
      </c>
      <c r="H1222">
        <v>1</v>
      </c>
      <c r="I1222" s="2">
        <v>10106.129999999999</v>
      </c>
      <c r="J1222" t="s">
        <v>6031</v>
      </c>
      <c r="K1222" t="s">
        <v>6032</v>
      </c>
      <c r="L1222" t="s">
        <v>17</v>
      </c>
    </row>
    <row r="1223" spans="1:12" x14ac:dyDescent="0.25">
      <c r="A1223" s="5" t="s">
        <v>5788</v>
      </c>
      <c r="B1223">
        <v>1972</v>
      </c>
      <c r="C1223" t="s">
        <v>9</v>
      </c>
      <c r="D1223">
        <v>8</v>
      </c>
      <c r="E1223" s="18" t="str">
        <f t="shared" si="19"/>
        <v>8-Aug-1972</v>
      </c>
      <c r="F1223" s="19">
        <v>45085</v>
      </c>
      <c r="G1223">
        <v>50</v>
      </c>
      <c r="H1223">
        <v>2</v>
      </c>
      <c r="I1223" s="2">
        <v>10107.219999999999</v>
      </c>
      <c r="J1223" t="s">
        <v>6031</v>
      </c>
      <c r="K1223" t="s">
        <v>6032</v>
      </c>
      <c r="L1223" t="s">
        <v>3</v>
      </c>
    </row>
    <row r="1224" spans="1:12" x14ac:dyDescent="0.25">
      <c r="A1224" s="5" t="s">
        <v>5789</v>
      </c>
      <c r="B1224">
        <v>1975</v>
      </c>
      <c r="C1224" t="s">
        <v>2</v>
      </c>
      <c r="D1224">
        <v>2</v>
      </c>
      <c r="E1224" s="18" t="str">
        <f t="shared" si="19"/>
        <v>2-Jul-1975</v>
      </c>
      <c r="F1224" s="19">
        <v>45085</v>
      </c>
      <c r="G1224">
        <v>47</v>
      </c>
      <c r="H1224">
        <v>3</v>
      </c>
      <c r="I1224" s="2">
        <v>10115.01</v>
      </c>
      <c r="J1224" t="s">
        <v>6031</v>
      </c>
      <c r="K1224" t="s">
        <v>6031</v>
      </c>
      <c r="L1224" t="s">
        <v>7</v>
      </c>
    </row>
    <row r="1225" spans="1:12" x14ac:dyDescent="0.25">
      <c r="A1225" s="5" t="s">
        <v>3685</v>
      </c>
      <c r="B1225">
        <v>1972</v>
      </c>
      <c r="C1225" t="s">
        <v>4</v>
      </c>
      <c r="D1225">
        <v>16</v>
      </c>
      <c r="E1225" s="18" t="str">
        <f t="shared" si="19"/>
        <v>16-Nov-1972</v>
      </c>
      <c r="F1225" s="19">
        <v>45085</v>
      </c>
      <c r="G1225">
        <v>50</v>
      </c>
      <c r="H1225">
        <v>2</v>
      </c>
      <c r="I1225" s="2">
        <v>10118.42</v>
      </c>
      <c r="J1225" t="s">
        <v>6031</v>
      </c>
      <c r="K1225" t="s">
        <v>6031</v>
      </c>
      <c r="L1225" t="s">
        <v>11</v>
      </c>
    </row>
    <row r="1226" spans="1:12" x14ac:dyDescent="0.25">
      <c r="A1226" s="5" t="s">
        <v>3875</v>
      </c>
      <c r="B1226">
        <v>1997</v>
      </c>
      <c r="C1226" t="s">
        <v>6</v>
      </c>
      <c r="D1226">
        <v>5</v>
      </c>
      <c r="E1226" s="18" t="str">
        <f t="shared" si="19"/>
        <v>5-Sep-1997</v>
      </c>
      <c r="F1226" s="19">
        <v>45085</v>
      </c>
      <c r="G1226">
        <v>25</v>
      </c>
      <c r="H1226">
        <v>0</v>
      </c>
      <c r="I1226" s="2">
        <v>10139.84</v>
      </c>
      <c r="J1226" t="s">
        <v>6031</v>
      </c>
      <c r="K1226" t="s">
        <v>6030</v>
      </c>
      <c r="L1226" t="s">
        <v>7</v>
      </c>
    </row>
    <row r="1227" spans="1:12" x14ac:dyDescent="0.25">
      <c r="A1227" s="5" t="s">
        <v>5790</v>
      </c>
      <c r="B1227">
        <v>1974</v>
      </c>
      <c r="C1227" t="s">
        <v>8</v>
      </c>
      <c r="D1227">
        <v>30</v>
      </c>
      <c r="E1227" s="18" t="str">
        <f t="shared" si="19"/>
        <v>30-Dec-1974</v>
      </c>
      <c r="F1227" s="19">
        <v>45085</v>
      </c>
      <c r="G1227">
        <v>48</v>
      </c>
      <c r="H1227">
        <v>3</v>
      </c>
      <c r="I1227" s="2">
        <v>10141.14</v>
      </c>
      <c r="J1227" t="s">
        <v>6031</v>
      </c>
      <c r="K1227" t="s">
        <v>6032</v>
      </c>
      <c r="L1227" t="s">
        <v>14</v>
      </c>
    </row>
    <row r="1228" spans="1:12" x14ac:dyDescent="0.25">
      <c r="A1228" s="5" t="s">
        <v>5791</v>
      </c>
      <c r="B1228">
        <v>1981</v>
      </c>
      <c r="C1228" t="s">
        <v>5</v>
      </c>
      <c r="D1228">
        <v>12</v>
      </c>
      <c r="E1228" s="18" t="str">
        <f t="shared" si="19"/>
        <v>12-Jun-1981</v>
      </c>
      <c r="F1228" s="19">
        <v>45085</v>
      </c>
      <c r="G1228">
        <v>41</v>
      </c>
      <c r="H1228">
        <v>1</v>
      </c>
      <c r="I1228" s="2">
        <v>10146.129999999999</v>
      </c>
      <c r="J1228" t="s">
        <v>6031</v>
      </c>
      <c r="K1228" t="s">
        <v>6032</v>
      </c>
      <c r="L1228" t="s">
        <v>16</v>
      </c>
    </row>
    <row r="1229" spans="1:12" x14ac:dyDescent="0.25">
      <c r="A1229" s="5" t="s">
        <v>5792</v>
      </c>
      <c r="B1229">
        <v>1973</v>
      </c>
      <c r="C1229" t="s">
        <v>10</v>
      </c>
      <c r="D1229">
        <v>13</v>
      </c>
      <c r="E1229" s="18" t="str">
        <f t="shared" si="19"/>
        <v>13-Oct-1973</v>
      </c>
      <c r="F1229" s="19">
        <v>45085</v>
      </c>
      <c r="G1229">
        <v>49</v>
      </c>
      <c r="H1229">
        <v>2</v>
      </c>
      <c r="I1229" s="2">
        <v>10156.780000000001</v>
      </c>
      <c r="J1229" t="s">
        <v>6031</v>
      </c>
      <c r="K1229" t="s">
        <v>6030</v>
      </c>
      <c r="L1229" t="s">
        <v>7</v>
      </c>
    </row>
    <row r="1230" spans="1:12" x14ac:dyDescent="0.25">
      <c r="A1230" s="5" t="s">
        <v>5793</v>
      </c>
      <c r="B1230">
        <v>1972</v>
      </c>
      <c r="C1230" t="s">
        <v>2</v>
      </c>
      <c r="D1230">
        <v>10</v>
      </c>
      <c r="E1230" s="18" t="str">
        <f t="shared" si="19"/>
        <v>10-Jul-1972</v>
      </c>
      <c r="F1230" s="19">
        <v>45085</v>
      </c>
      <c r="G1230">
        <v>50</v>
      </c>
      <c r="H1230">
        <v>0</v>
      </c>
      <c r="I1230" s="2">
        <v>10160.870000000001</v>
      </c>
      <c r="J1230" t="s">
        <v>6031</v>
      </c>
      <c r="K1230" t="s">
        <v>6031</v>
      </c>
      <c r="L1230" t="s">
        <v>16</v>
      </c>
    </row>
    <row r="1231" spans="1:12" x14ac:dyDescent="0.25">
      <c r="A1231" s="5" t="s">
        <v>5794</v>
      </c>
      <c r="B1231">
        <v>1985</v>
      </c>
      <c r="C1231" t="s">
        <v>10</v>
      </c>
      <c r="D1231">
        <v>16</v>
      </c>
      <c r="E1231" s="18" t="str">
        <f t="shared" si="19"/>
        <v>16-Oct-1985</v>
      </c>
      <c r="F1231" s="19">
        <v>45085</v>
      </c>
      <c r="G1231">
        <v>37</v>
      </c>
      <c r="H1231">
        <v>3</v>
      </c>
      <c r="I1231" s="2">
        <v>10191.82</v>
      </c>
      <c r="J1231" t="s">
        <v>6031</v>
      </c>
      <c r="K1231" t="s">
        <v>6030</v>
      </c>
      <c r="L1231" t="s">
        <v>23</v>
      </c>
    </row>
    <row r="1232" spans="1:12" x14ac:dyDescent="0.25">
      <c r="A1232" s="5" t="s">
        <v>5795</v>
      </c>
      <c r="B1232">
        <v>1970</v>
      </c>
      <c r="C1232" t="s">
        <v>8</v>
      </c>
      <c r="D1232">
        <v>24</v>
      </c>
      <c r="E1232" s="18" t="str">
        <f t="shared" si="19"/>
        <v>24-Dec-1970</v>
      </c>
      <c r="F1232" s="19">
        <v>45085</v>
      </c>
      <c r="G1232">
        <v>52</v>
      </c>
      <c r="H1232">
        <v>0</v>
      </c>
      <c r="I1232" s="2">
        <v>10197.77</v>
      </c>
      <c r="J1232" t="s">
        <v>6031</v>
      </c>
      <c r="K1232" t="s">
        <v>6032</v>
      </c>
      <c r="L1232" t="s">
        <v>17</v>
      </c>
    </row>
    <row r="1233" spans="1:12" x14ac:dyDescent="0.25">
      <c r="A1233" s="5" t="s">
        <v>5796</v>
      </c>
      <c r="B1233">
        <v>1967</v>
      </c>
      <c r="C1233" t="s">
        <v>6</v>
      </c>
      <c r="D1233">
        <v>26</v>
      </c>
      <c r="E1233" s="18" t="str">
        <f t="shared" si="19"/>
        <v>26-Sep-1967</v>
      </c>
      <c r="F1233" s="19">
        <v>45085</v>
      </c>
      <c r="G1233">
        <v>55</v>
      </c>
      <c r="H1233">
        <v>0</v>
      </c>
      <c r="I1233" s="2">
        <v>10214.64</v>
      </c>
      <c r="J1233" t="s">
        <v>6031</v>
      </c>
      <c r="K1233" t="s">
        <v>6030</v>
      </c>
      <c r="L1233" t="s">
        <v>11</v>
      </c>
    </row>
    <row r="1234" spans="1:12" x14ac:dyDescent="0.25">
      <c r="A1234" s="5" t="s">
        <v>5797</v>
      </c>
      <c r="B1234">
        <v>1967</v>
      </c>
      <c r="C1234" t="s">
        <v>5</v>
      </c>
      <c r="D1234">
        <v>28</v>
      </c>
      <c r="E1234" s="18" t="str">
        <f t="shared" si="19"/>
        <v>28-Jun-1967</v>
      </c>
      <c r="F1234" s="19">
        <v>45085</v>
      </c>
      <c r="G1234">
        <v>55</v>
      </c>
      <c r="H1234">
        <v>0</v>
      </c>
      <c r="I1234" s="2">
        <v>10226.280000000001</v>
      </c>
      <c r="J1234" t="s">
        <v>6031</v>
      </c>
      <c r="K1234" t="s">
        <v>6031</v>
      </c>
      <c r="L1234" t="s">
        <v>3</v>
      </c>
    </row>
    <row r="1235" spans="1:12" x14ac:dyDescent="0.25">
      <c r="A1235" s="5" t="s">
        <v>5798</v>
      </c>
      <c r="B1235">
        <v>1968</v>
      </c>
      <c r="C1235" t="s">
        <v>6</v>
      </c>
      <c r="D1235">
        <v>23</v>
      </c>
      <c r="E1235" s="18" t="str">
        <f t="shared" si="19"/>
        <v>23-Sep-1968</v>
      </c>
      <c r="F1235" s="19">
        <v>45085</v>
      </c>
      <c r="G1235">
        <v>54</v>
      </c>
      <c r="H1235">
        <v>0</v>
      </c>
      <c r="I1235" s="2">
        <v>10231.5</v>
      </c>
      <c r="J1235" t="s">
        <v>6031</v>
      </c>
      <c r="K1235" t="s">
        <v>6032</v>
      </c>
      <c r="L1235" t="s">
        <v>7</v>
      </c>
    </row>
    <row r="1236" spans="1:12" x14ac:dyDescent="0.25">
      <c r="A1236" s="5" t="s">
        <v>5799</v>
      </c>
      <c r="B1236">
        <v>1975</v>
      </c>
      <c r="C1236" t="s">
        <v>9</v>
      </c>
      <c r="D1236">
        <v>15</v>
      </c>
      <c r="E1236" s="18" t="str">
        <f t="shared" si="19"/>
        <v>15-Aug-1975</v>
      </c>
      <c r="F1236" s="19">
        <v>45085</v>
      </c>
      <c r="G1236">
        <v>47</v>
      </c>
      <c r="H1236">
        <v>1</v>
      </c>
      <c r="I1236" s="2">
        <v>10259.129999999999</v>
      </c>
      <c r="J1236" t="s">
        <v>6031</v>
      </c>
      <c r="K1236" t="s">
        <v>6030</v>
      </c>
      <c r="L1236" t="s">
        <v>11</v>
      </c>
    </row>
    <row r="1237" spans="1:12" x14ac:dyDescent="0.25">
      <c r="A1237" s="5" t="s">
        <v>3876</v>
      </c>
      <c r="B1237">
        <v>1973</v>
      </c>
      <c r="C1237" t="s">
        <v>6</v>
      </c>
      <c r="D1237">
        <v>5</v>
      </c>
      <c r="E1237" s="18" t="str">
        <f t="shared" si="19"/>
        <v>5-Sep-1973</v>
      </c>
      <c r="F1237" s="19">
        <v>45085</v>
      </c>
      <c r="G1237">
        <v>49</v>
      </c>
      <c r="H1237">
        <v>3</v>
      </c>
      <c r="I1237" s="2">
        <v>10264.44</v>
      </c>
      <c r="J1237" t="s">
        <v>6031</v>
      </c>
      <c r="K1237" t="s">
        <v>6030</v>
      </c>
      <c r="L1237" t="s">
        <v>7</v>
      </c>
    </row>
    <row r="1238" spans="1:12" x14ac:dyDescent="0.25">
      <c r="A1238" s="5" t="s">
        <v>5800</v>
      </c>
      <c r="B1238">
        <v>1973</v>
      </c>
      <c r="C1238" t="s">
        <v>4</v>
      </c>
      <c r="D1238">
        <v>27</v>
      </c>
      <c r="E1238" s="18" t="str">
        <f t="shared" si="19"/>
        <v>27-Nov-1973</v>
      </c>
      <c r="F1238" s="19">
        <v>45085</v>
      </c>
      <c r="G1238">
        <v>49</v>
      </c>
      <c r="H1238">
        <v>3</v>
      </c>
      <c r="I1238" s="2">
        <v>10269.459999999999</v>
      </c>
      <c r="J1238" t="s">
        <v>6031</v>
      </c>
      <c r="K1238" t="s">
        <v>6031</v>
      </c>
      <c r="L1238" t="s">
        <v>7</v>
      </c>
    </row>
    <row r="1239" spans="1:12" x14ac:dyDescent="0.25">
      <c r="A1239" s="5" t="s">
        <v>5801</v>
      </c>
      <c r="B1239">
        <v>1970</v>
      </c>
      <c r="C1239" t="s">
        <v>5</v>
      </c>
      <c r="D1239">
        <v>21</v>
      </c>
      <c r="E1239" s="18" t="str">
        <f t="shared" si="19"/>
        <v>21-Jun-1970</v>
      </c>
      <c r="F1239" s="19">
        <v>45085</v>
      </c>
      <c r="G1239">
        <v>52</v>
      </c>
      <c r="H1239">
        <v>0</v>
      </c>
      <c r="I1239" s="2">
        <v>10274.33</v>
      </c>
      <c r="J1239" t="s">
        <v>6031</v>
      </c>
      <c r="K1239" t="s">
        <v>6032</v>
      </c>
      <c r="L1239" t="s">
        <v>17</v>
      </c>
    </row>
    <row r="1240" spans="1:12" x14ac:dyDescent="0.25">
      <c r="A1240" s="5" t="s">
        <v>5802</v>
      </c>
      <c r="B1240">
        <v>1988</v>
      </c>
      <c r="C1240" t="s">
        <v>6</v>
      </c>
      <c r="D1240">
        <v>14</v>
      </c>
      <c r="E1240" s="18" t="str">
        <f t="shared" si="19"/>
        <v>14-Sep-1988</v>
      </c>
      <c r="F1240" s="19">
        <v>45085</v>
      </c>
      <c r="G1240">
        <v>34</v>
      </c>
      <c r="H1240">
        <v>3</v>
      </c>
      <c r="I1240" s="2">
        <v>10276.99</v>
      </c>
      <c r="J1240" t="s">
        <v>6031</v>
      </c>
      <c r="K1240" t="s">
        <v>6032</v>
      </c>
      <c r="L1240" t="s">
        <v>20</v>
      </c>
    </row>
    <row r="1241" spans="1:12" x14ac:dyDescent="0.25">
      <c r="A1241" s="5" t="s">
        <v>5803</v>
      </c>
      <c r="B1241">
        <v>1963</v>
      </c>
      <c r="C1241" t="s">
        <v>6</v>
      </c>
      <c r="D1241">
        <v>24</v>
      </c>
      <c r="E1241" s="18" t="str">
        <f t="shared" si="19"/>
        <v>24-Sep-1963</v>
      </c>
      <c r="F1241" s="19">
        <v>45085</v>
      </c>
      <c r="G1241">
        <v>59</v>
      </c>
      <c r="H1241">
        <v>0</v>
      </c>
      <c r="I1241" s="2">
        <v>10308.040000000001</v>
      </c>
      <c r="J1241" t="s">
        <v>6031</v>
      </c>
      <c r="K1241" t="s">
        <v>6032</v>
      </c>
      <c r="L1241" t="s">
        <v>3</v>
      </c>
    </row>
    <row r="1242" spans="1:12" x14ac:dyDescent="0.25">
      <c r="A1242" s="5" t="s">
        <v>5804</v>
      </c>
      <c r="B1242">
        <v>1962</v>
      </c>
      <c r="C1242" t="s">
        <v>2</v>
      </c>
      <c r="D1242">
        <v>12</v>
      </c>
      <c r="E1242" s="18" t="str">
        <f t="shared" si="19"/>
        <v>12-Jul-1962</v>
      </c>
      <c r="F1242" s="19">
        <v>45085</v>
      </c>
      <c r="G1242">
        <v>60</v>
      </c>
      <c r="H1242">
        <v>0</v>
      </c>
      <c r="I1242" s="2">
        <v>10310.780000000001</v>
      </c>
      <c r="J1242" t="s">
        <v>6031</v>
      </c>
      <c r="K1242" t="s">
        <v>6031</v>
      </c>
      <c r="L1242" t="s">
        <v>7</v>
      </c>
    </row>
    <row r="1243" spans="1:12" x14ac:dyDescent="0.25">
      <c r="A1243" s="5" t="s">
        <v>5805</v>
      </c>
      <c r="B1243">
        <v>1991</v>
      </c>
      <c r="C1243" t="s">
        <v>4</v>
      </c>
      <c r="D1243">
        <v>17</v>
      </c>
      <c r="E1243" s="18" t="str">
        <f t="shared" si="19"/>
        <v>17-Nov-1991</v>
      </c>
      <c r="F1243" s="19">
        <v>45085</v>
      </c>
      <c r="G1243">
        <v>31</v>
      </c>
      <c r="H1243">
        <v>3</v>
      </c>
      <c r="I1243" s="2">
        <v>10315.91</v>
      </c>
      <c r="J1243" t="s">
        <v>6031</v>
      </c>
      <c r="K1243" t="s">
        <v>6030</v>
      </c>
      <c r="L1243" t="s">
        <v>7</v>
      </c>
    </row>
    <row r="1244" spans="1:12" x14ac:dyDescent="0.25">
      <c r="A1244" s="5" t="s">
        <v>5806</v>
      </c>
      <c r="B1244">
        <v>1991</v>
      </c>
      <c r="C1244" t="s">
        <v>9</v>
      </c>
      <c r="D1244">
        <v>21</v>
      </c>
      <c r="E1244" s="18" t="str">
        <f t="shared" si="19"/>
        <v>21-Aug-1991</v>
      </c>
      <c r="F1244" s="19">
        <v>45085</v>
      </c>
      <c r="G1244">
        <v>31</v>
      </c>
      <c r="H1244">
        <v>3</v>
      </c>
      <c r="I1244" s="2">
        <v>10322.9</v>
      </c>
      <c r="J1244" t="s">
        <v>6031</v>
      </c>
      <c r="K1244" t="s">
        <v>6032</v>
      </c>
      <c r="L1244" t="s">
        <v>23</v>
      </c>
    </row>
    <row r="1245" spans="1:12" x14ac:dyDescent="0.25">
      <c r="A1245" s="5" t="s">
        <v>5807</v>
      </c>
      <c r="B1245">
        <v>1970</v>
      </c>
      <c r="C1245" t="s">
        <v>8</v>
      </c>
      <c r="D1245">
        <v>1</v>
      </c>
      <c r="E1245" s="18" t="str">
        <f t="shared" si="19"/>
        <v>1-Dec-1970</v>
      </c>
      <c r="F1245" s="19">
        <v>45085</v>
      </c>
      <c r="G1245">
        <v>52</v>
      </c>
      <c r="H1245">
        <v>2</v>
      </c>
      <c r="I1245" s="2">
        <v>10325.209999999999</v>
      </c>
      <c r="J1245" t="s">
        <v>6031</v>
      </c>
      <c r="K1245" t="s">
        <v>6031</v>
      </c>
      <c r="L1245" t="s">
        <v>11</v>
      </c>
    </row>
    <row r="1246" spans="1:12" x14ac:dyDescent="0.25">
      <c r="A1246" s="5" t="s">
        <v>5808</v>
      </c>
      <c r="B1246">
        <v>1982</v>
      </c>
      <c r="C1246" t="s">
        <v>2</v>
      </c>
      <c r="D1246">
        <v>21</v>
      </c>
      <c r="E1246" s="18" t="str">
        <f t="shared" si="19"/>
        <v>21-Jul-1982</v>
      </c>
      <c r="F1246" s="19">
        <v>45085</v>
      </c>
      <c r="G1246">
        <v>40</v>
      </c>
      <c r="H1246">
        <v>3</v>
      </c>
      <c r="I1246" s="2">
        <v>10329.06</v>
      </c>
      <c r="J1246" t="s">
        <v>6031</v>
      </c>
      <c r="K1246" t="s">
        <v>6032</v>
      </c>
      <c r="L1246" t="s">
        <v>20</v>
      </c>
    </row>
    <row r="1247" spans="1:12" x14ac:dyDescent="0.25">
      <c r="A1247" s="5" t="s">
        <v>5809</v>
      </c>
      <c r="B1247">
        <v>1968</v>
      </c>
      <c r="C1247" t="s">
        <v>2</v>
      </c>
      <c r="D1247">
        <v>19</v>
      </c>
      <c r="E1247" s="18" t="str">
        <f t="shared" si="19"/>
        <v>19-Jul-1968</v>
      </c>
      <c r="F1247" s="19">
        <v>45085</v>
      </c>
      <c r="G1247">
        <v>54</v>
      </c>
      <c r="H1247">
        <v>0</v>
      </c>
      <c r="I1247" s="2">
        <v>10338.93</v>
      </c>
      <c r="J1247" t="s">
        <v>6031</v>
      </c>
      <c r="K1247" t="s">
        <v>6032</v>
      </c>
      <c r="L1247" t="s">
        <v>3</v>
      </c>
    </row>
    <row r="1248" spans="1:12" x14ac:dyDescent="0.25">
      <c r="A1248" s="5" t="s">
        <v>3877</v>
      </c>
      <c r="B1248">
        <v>1973</v>
      </c>
      <c r="C1248" t="s">
        <v>9</v>
      </c>
      <c r="D1248">
        <v>8</v>
      </c>
      <c r="E1248" s="18" t="str">
        <f t="shared" si="19"/>
        <v>8-Aug-1973</v>
      </c>
      <c r="F1248" s="19">
        <v>45085</v>
      </c>
      <c r="G1248">
        <v>49</v>
      </c>
      <c r="H1248">
        <v>0</v>
      </c>
      <c r="I1248" s="2">
        <v>10345.93</v>
      </c>
      <c r="J1248" t="s">
        <v>6031</v>
      </c>
      <c r="K1248" t="s">
        <v>6030</v>
      </c>
      <c r="L1248" t="s">
        <v>20</v>
      </c>
    </row>
    <row r="1249" spans="1:12" x14ac:dyDescent="0.25">
      <c r="A1249" s="5" t="s">
        <v>5810</v>
      </c>
      <c r="B1249">
        <v>1974</v>
      </c>
      <c r="C1249" t="s">
        <v>6</v>
      </c>
      <c r="D1249">
        <v>29</v>
      </c>
      <c r="E1249" s="18" t="str">
        <f t="shared" si="19"/>
        <v>29-Sep-1974</v>
      </c>
      <c r="F1249" s="19">
        <v>45085</v>
      </c>
      <c r="G1249">
        <v>48</v>
      </c>
      <c r="H1249">
        <v>0</v>
      </c>
      <c r="I1249" s="2">
        <v>10352.48</v>
      </c>
      <c r="J1249" t="s">
        <v>6031</v>
      </c>
      <c r="K1249" t="s">
        <v>6032</v>
      </c>
      <c r="L1249" t="s">
        <v>7</v>
      </c>
    </row>
    <row r="1250" spans="1:12" x14ac:dyDescent="0.25">
      <c r="A1250" s="5" t="s">
        <v>5811</v>
      </c>
      <c r="B1250">
        <v>1969</v>
      </c>
      <c r="C1250" t="s">
        <v>5</v>
      </c>
      <c r="D1250">
        <v>17</v>
      </c>
      <c r="E1250" s="18" t="str">
        <f t="shared" si="19"/>
        <v>17-Jun-1969</v>
      </c>
      <c r="F1250" s="19">
        <v>45085</v>
      </c>
      <c r="G1250">
        <v>53</v>
      </c>
      <c r="H1250">
        <v>0</v>
      </c>
      <c r="I1250" s="2">
        <v>10355.64</v>
      </c>
      <c r="J1250" t="s">
        <v>6031</v>
      </c>
      <c r="K1250" t="s">
        <v>6032</v>
      </c>
      <c r="L1250" t="s">
        <v>7</v>
      </c>
    </row>
    <row r="1251" spans="1:12" x14ac:dyDescent="0.25">
      <c r="A1251" s="5" t="s">
        <v>5812</v>
      </c>
      <c r="B1251">
        <v>1971</v>
      </c>
      <c r="C1251" t="s">
        <v>6</v>
      </c>
      <c r="D1251">
        <v>6</v>
      </c>
      <c r="E1251" s="18" t="str">
        <f t="shared" si="19"/>
        <v>6-Sep-1971</v>
      </c>
      <c r="F1251" s="19">
        <v>45085</v>
      </c>
      <c r="G1251">
        <v>51</v>
      </c>
      <c r="H1251">
        <v>0</v>
      </c>
      <c r="I1251" s="2">
        <v>10356.67</v>
      </c>
      <c r="J1251" t="s">
        <v>6031</v>
      </c>
      <c r="K1251" t="s">
        <v>6032</v>
      </c>
      <c r="L1251" t="s">
        <v>16</v>
      </c>
    </row>
    <row r="1252" spans="1:12" x14ac:dyDescent="0.25">
      <c r="A1252" s="5" t="s">
        <v>5813</v>
      </c>
      <c r="B1252">
        <v>1973</v>
      </c>
      <c r="C1252" t="s">
        <v>6</v>
      </c>
      <c r="D1252">
        <v>29</v>
      </c>
      <c r="E1252" s="18" t="str">
        <f t="shared" si="19"/>
        <v>29-Sep-1973</v>
      </c>
      <c r="F1252" s="19">
        <v>45085</v>
      </c>
      <c r="G1252">
        <v>49</v>
      </c>
      <c r="H1252">
        <v>2</v>
      </c>
      <c r="I1252" s="2">
        <v>10370.91</v>
      </c>
      <c r="J1252" t="s">
        <v>6031</v>
      </c>
      <c r="K1252" t="s">
        <v>6031</v>
      </c>
      <c r="L1252" t="s">
        <v>17</v>
      </c>
    </row>
    <row r="1253" spans="1:12" x14ac:dyDescent="0.25">
      <c r="A1253" s="5" t="s">
        <v>5814</v>
      </c>
      <c r="B1253">
        <v>1973</v>
      </c>
      <c r="C1253" t="s">
        <v>6</v>
      </c>
      <c r="D1253">
        <v>19</v>
      </c>
      <c r="E1253" s="18" t="str">
        <f t="shared" si="19"/>
        <v>19-Sep-1973</v>
      </c>
      <c r="F1253" s="19">
        <v>45085</v>
      </c>
      <c r="G1253">
        <v>49</v>
      </c>
      <c r="H1253">
        <v>3</v>
      </c>
      <c r="I1253" s="2">
        <v>10381.48</v>
      </c>
      <c r="J1253" t="s">
        <v>6031</v>
      </c>
      <c r="K1253" t="s">
        <v>6031</v>
      </c>
      <c r="L1253" t="s">
        <v>3</v>
      </c>
    </row>
    <row r="1254" spans="1:12" x14ac:dyDescent="0.25">
      <c r="A1254" s="5" t="s">
        <v>5815</v>
      </c>
      <c r="B1254">
        <v>1969</v>
      </c>
      <c r="C1254" t="s">
        <v>2</v>
      </c>
      <c r="D1254">
        <v>7</v>
      </c>
      <c r="E1254" s="18" t="str">
        <f t="shared" si="19"/>
        <v>7-Jul-1969</v>
      </c>
      <c r="F1254" s="19">
        <v>45085</v>
      </c>
      <c r="G1254">
        <v>53</v>
      </c>
      <c r="H1254">
        <v>0</v>
      </c>
      <c r="I1254" s="2">
        <v>10403.27</v>
      </c>
      <c r="J1254" t="s">
        <v>6031</v>
      </c>
      <c r="K1254" t="s">
        <v>6030</v>
      </c>
      <c r="L1254" t="s">
        <v>22</v>
      </c>
    </row>
    <row r="1255" spans="1:12" x14ac:dyDescent="0.25">
      <c r="A1255" s="5" t="s">
        <v>5816</v>
      </c>
      <c r="B1255">
        <v>1975</v>
      </c>
      <c r="C1255" t="s">
        <v>5</v>
      </c>
      <c r="D1255">
        <v>5</v>
      </c>
      <c r="E1255" s="18" t="str">
        <f t="shared" si="19"/>
        <v>5-Jun-1975</v>
      </c>
      <c r="F1255" s="19">
        <v>45085</v>
      </c>
      <c r="G1255">
        <v>48</v>
      </c>
      <c r="H1255">
        <v>4</v>
      </c>
      <c r="I1255" s="2">
        <v>10407.09</v>
      </c>
      <c r="J1255" t="s">
        <v>6031</v>
      </c>
      <c r="K1255" t="s">
        <v>6032</v>
      </c>
      <c r="L1255" t="s">
        <v>12</v>
      </c>
    </row>
    <row r="1256" spans="1:12" x14ac:dyDescent="0.25">
      <c r="A1256" s="5" t="s">
        <v>5817</v>
      </c>
      <c r="B1256">
        <v>1980</v>
      </c>
      <c r="C1256" t="s">
        <v>10</v>
      </c>
      <c r="D1256">
        <v>24</v>
      </c>
      <c r="E1256" s="18" t="str">
        <f t="shared" si="19"/>
        <v>24-Oct-1980</v>
      </c>
      <c r="F1256" s="19">
        <v>45085</v>
      </c>
      <c r="G1256">
        <v>42</v>
      </c>
      <c r="H1256">
        <v>2</v>
      </c>
      <c r="I1256" s="2">
        <v>10407.98</v>
      </c>
      <c r="J1256" t="s">
        <v>6031</v>
      </c>
      <c r="K1256" t="s">
        <v>6032</v>
      </c>
      <c r="L1256" t="s">
        <v>20</v>
      </c>
    </row>
    <row r="1257" spans="1:12" x14ac:dyDescent="0.25">
      <c r="A1257" s="5" t="s">
        <v>5818</v>
      </c>
      <c r="B1257">
        <v>1973</v>
      </c>
      <c r="C1257" t="s">
        <v>10</v>
      </c>
      <c r="D1257">
        <v>11</v>
      </c>
      <c r="E1257" s="18" t="str">
        <f t="shared" si="19"/>
        <v>11-Oct-1973</v>
      </c>
      <c r="F1257" s="19">
        <v>45085</v>
      </c>
      <c r="G1257">
        <v>49</v>
      </c>
      <c r="H1257">
        <v>0</v>
      </c>
      <c r="I1257" s="2">
        <v>10419.59</v>
      </c>
      <c r="J1257" t="s">
        <v>6031</v>
      </c>
      <c r="K1257" t="s">
        <v>6030</v>
      </c>
      <c r="L1257" t="s">
        <v>16</v>
      </c>
    </row>
    <row r="1258" spans="1:12" x14ac:dyDescent="0.25">
      <c r="A1258" s="5" t="s">
        <v>5819</v>
      </c>
      <c r="B1258">
        <v>1979</v>
      </c>
      <c r="C1258" t="s">
        <v>4</v>
      </c>
      <c r="D1258">
        <v>25</v>
      </c>
      <c r="E1258" s="18" t="str">
        <f t="shared" si="19"/>
        <v>25-Nov-1979</v>
      </c>
      <c r="F1258" s="19">
        <v>45085</v>
      </c>
      <c r="G1258">
        <v>43</v>
      </c>
      <c r="H1258">
        <v>2</v>
      </c>
      <c r="I1258" s="2">
        <v>10419.65</v>
      </c>
      <c r="J1258" t="s">
        <v>6031</v>
      </c>
      <c r="K1258" t="s">
        <v>6030</v>
      </c>
      <c r="L1258" t="s">
        <v>16</v>
      </c>
    </row>
    <row r="1259" spans="1:12" x14ac:dyDescent="0.25">
      <c r="A1259" s="5" t="s">
        <v>3878</v>
      </c>
      <c r="B1259">
        <v>1968</v>
      </c>
      <c r="C1259" t="s">
        <v>8</v>
      </c>
      <c r="D1259">
        <v>27</v>
      </c>
      <c r="E1259" s="18" t="str">
        <f t="shared" si="19"/>
        <v>27-Dec-1968</v>
      </c>
      <c r="F1259" s="19">
        <v>45085</v>
      </c>
      <c r="G1259">
        <v>54</v>
      </c>
      <c r="H1259">
        <v>0</v>
      </c>
      <c r="I1259" s="2">
        <v>10422.92</v>
      </c>
      <c r="J1259" t="s">
        <v>6031</v>
      </c>
      <c r="K1259" t="s">
        <v>6032</v>
      </c>
      <c r="L1259" t="s">
        <v>21</v>
      </c>
    </row>
    <row r="1260" spans="1:12" x14ac:dyDescent="0.25">
      <c r="A1260" s="5" t="s">
        <v>5820</v>
      </c>
      <c r="B1260">
        <v>1968</v>
      </c>
      <c r="C1260" t="s">
        <v>9</v>
      </c>
      <c r="D1260">
        <v>23</v>
      </c>
      <c r="E1260" s="18" t="str">
        <f t="shared" si="19"/>
        <v>23-Aug-1968</v>
      </c>
      <c r="F1260" s="19">
        <v>45085</v>
      </c>
      <c r="G1260">
        <v>54</v>
      </c>
      <c r="H1260">
        <v>0</v>
      </c>
      <c r="I1260" s="2">
        <v>10435.07</v>
      </c>
      <c r="J1260" t="s">
        <v>6031</v>
      </c>
      <c r="K1260" t="s">
        <v>6032</v>
      </c>
      <c r="L1260" t="s">
        <v>14</v>
      </c>
    </row>
    <row r="1261" spans="1:12" x14ac:dyDescent="0.25">
      <c r="A1261" s="5" t="s">
        <v>5821</v>
      </c>
      <c r="B1261">
        <v>1968</v>
      </c>
      <c r="C1261" t="s">
        <v>9</v>
      </c>
      <c r="D1261">
        <v>29</v>
      </c>
      <c r="E1261" s="18" t="str">
        <f t="shared" si="19"/>
        <v>29-Aug-1968</v>
      </c>
      <c r="F1261" s="19">
        <v>45085</v>
      </c>
      <c r="G1261">
        <v>54</v>
      </c>
      <c r="H1261">
        <v>1</v>
      </c>
      <c r="I1261" s="2">
        <v>10436.1</v>
      </c>
      <c r="J1261" t="s">
        <v>6031</v>
      </c>
      <c r="K1261" t="s">
        <v>6031</v>
      </c>
      <c r="L1261" t="s">
        <v>11</v>
      </c>
    </row>
    <row r="1262" spans="1:12" x14ac:dyDescent="0.25">
      <c r="A1262" s="5" t="s">
        <v>5822</v>
      </c>
      <c r="B1262">
        <v>1968</v>
      </c>
      <c r="C1262" t="s">
        <v>4</v>
      </c>
      <c r="D1262">
        <v>8</v>
      </c>
      <c r="E1262" s="18" t="str">
        <f t="shared" si="19"/>
        <v>8-Nov-1968</v>
      </c>
      <c r="F1262" s="19">
        <v>45085</v>
      </c>
      <c r="G1262">
        <v>54</v>
      </c>
      <c r="H1262">
        <v>1</v>
      </c>
      <c r="I1262" s="2">
        <v>10450.549999999999</v>
      </c>
      <c r="J1262" t="s">
        <v>6031</v>
      </c>
      <c r="K1262" t="s">
        <v>6032</v>
      </c>
      <c r="L1262" t="s">
        <v>11</v>
      </c>
    </row>
    <row r="1263" spans="1:12" x14ac:dyDescent="0.25">
      <c r="A1263" s="5" t="s">
        <v>5823</v>
      </c>
      <c r="B1263">
        <v>1964</v>
      </c>
      <c r="C1263" t="s">
        <v>10</v>
      </c>
      <c r="D1263">
        <v>14</v>
      </c>
      <c r="E1263" s="18" t="str">
        <f t="shared" si="19"/>
        <v>14-Oct-1964</v>
      </c>
      <c r="F1263" s="19">
        <v>45085</v>
      </c>
      <c r="G1263">
        <v>58</v>
      </c>
      <c r="H1263">
        <v>0</v>
      </c>
      <c r="I1263" s="2">
        <v>10455.1</v>
      </c>
      <c r="J1263" t="s">
        <v>6031</v>
      </c>
      <c r="K1263" t="s">
        <v>6032</v>
      </c>
      <c r="L1263" t="s">
        <v>7</v>
      </c>
    </row>
    <row r="1264" spans="1:12" x14ac:dyDescent="0.25">
      <c r="A1264" s="5" t="s">
        <v>5824</v>
      </c>
      <c r="B1264">
        <v>1976</v>
      </c>
      <c r="C1264" t="s">
        <v>9</v>
      </c>
      <c r="D1264">
        <v>3</v>
      </c>
      <c r="E1264" s="18" t="str">
        <f t="shared" si="19"/>
        <v>3-Aug-1976</v>
      </c>
      <c r="F1264" s="19">
        <v>45085</v>
      </c>
      <c r="G1264">
        <v>46</v>
      </c>
      <c r="H1264">
        <v>2</v>
      </c>
      <c r="I1264" s="2">
        <v>10455.14</v>
      </c>
      <c r="J1264" t="s">
        <v>6031</v>
      </c>
      <c r="K1264" t="s">
        <v>6030</v>
      </c>
      <c r="L1264" t="s">
        <v>20</v>
      </c>
    </row>
    <row r="1265" spans="1:12" x14ac:dyDescent="0.25">
      <c r="A1265" s="5" t="s">
        <v>5825</v>
      </c>
      <c r="B1265">
        <v>1964</v>
      </c>
      <c r="C1265" t="s">
        <v>2</v>
      </c>
      <c r="D1265">
        <v>27</v>
      </c>
      <c r="E1265" s="18" t="str">
        <f t="shared" si="19"/>
        <v>27-Jul-1964</v>
      </c>
      <c r="F1265" s="19">
        <v>45085</v>
      </c>
      <c r="G1265">
        <v>58</v>
      </c>
      <c r="H1265">
        <v>0</v>
      </c>
      <c r="I1265" s="2">
        <v>10459.19</v>
      </c>
      <c r="J1265" t="s">
        <v>6031</v>
      </c>
      <c r="K1265" t="s">
        <v>6032</v>
      </c>
      <c r="L1265" t="s">
        <v>3</v>
      </c>
    </row>
    <row r="1266" spans="1:12" x14ac:dyDescent="0.25">
      <c r="A1266" s="5" t="s">
        <v>5826</v>
      </c>
      <c r="B1266">
        <v>1969</v>
      </c>
      <c r="C1266" t="s">
        <v>6</v>
      </c>
      <c r="D1266">
        <v>22</v>
      </c>
      <c r="E1266" s="18" t="str">
        <f t="shared" si="19"/>
        <v>22-Sep-1969</v>
      </c>
      <c r="F1266" s="19">
        <v>45085</v>
      </c>
      <c r="G1266">
        <v>53</v>
      </c>
      <c r="H1266">
        <v>1</v>
      </c>
      <c r="I1266" s="2">
        <v>10461.98</v>
      </c>
      <c r="J1266" t="s">
        <v>6031</v>
      </c>
      <c r="K1266" t="s">
        <v>6032</v>
      </c>
      <c r="L1266" t="s">
        <v>7</v>
      </c>
    </row>
    <row r="1267" spans="1:12" x14ac:dyDescent="0.25">
      <c r="A1267" s="5" t="s">
        <v>5827</v>
      </c>
      <c r="B1267">
        <v>1987</v>
      </c>
      <c r="C1267" t="s">
        <v>5</v>
      </c>
      <c r="D1267">
        <v>28</v>
      </c>
      <c r="E1267" s="18" t="str">
        <f t="shared" si="19"/>
        <v>28-Jun-1987</v>
      </c>
      <c r="F1267" s="19">
        <v>45085</v>
      </c>
      <c r="G1267">
        <v>35</v>
      </c>
      <c r="H1267">
        <v>3</v>
      </c>
      <c r="I1267" s="2">
        <v>10464.83</v>
      </c>
      <c r="J1267" t="s">
        <v>6031</v>
      </c>
      <c r="K1267" t="s">
        <v>6032</v>
      </c>
      <c r="L1267" t="s">
        <v>7</v>
      </c>
    </row>
    <row r="1268" spans="1:12" x14ac:dyDescent="0.25">
      <c r="A1268" s="5" t="s">
        <v>5828</v>
      </c>
      <c r="B1268">
        <v>1978</v>
      </c>
      <c r="C1268" t="s">
        <v>9</v>
      </c>
      <c r="D1268">
        <v>21</v>
      </c>
      <c r="E1268" s="18" t="str">
        <f t="shared" si="19"/>
        <v>21-Aug-1978</v>
      </c>
      <c r="F1268" s="19">
        <v>45085</v>
      </c>
      <c r="G1268">
        <v>44</v>
      </c>
      <c r="H1268">
        <v>2</v>
      </c>
      <c r="I1268" s="2">
        <v>10486.55</v>
      </c>
      <c r="J1268" t="s">
        <v>6031</v>
      </c>
      <c r="K1268" t="s">
        <v>6031</v>
      </c>
      <c r="L1268" t="s">
        <v>16</v>
      </c>
    </row>
    <row r="1269" spans="1:12" x14ac:dyDescent="0.25">
      <c r="A1269" s="5" t="s">
        <v>5829</v>
      </c>
      <c r="B1269">
        <v>1972</v>
      </c>
      <c r="C1269" t="s">
        <v>10</v>
      </c>
      <c r="D1269">
        <v>19</v>
      </c>
      <c r="E1269" s="18" t="str">
        <f t="shared" si="19"/>
        <v>19-Oct-1972</v>
      </c>
      <c r="F1269" s="19">
        <v>45085</v>
      </c>
      <c r="G1269">
        <v>50</v>
      </c>
      <c r="H1269">
        <v>2</v>
      </c>
      <c r="I1269" s="2">
        <v>10493.95</v>
      </c>
      <c r="J1269" t="s">
        <v>6031</v>
      </c>
      <c r="K1269" t="s">
        <v>6032</v>
      </c>
      <c r="L1269" t="s">
        <v>7</v>
      </c>
    </row>
    <row r="1270" spans="1:12" x14ac:dyDescent="0.25">
      <c r="A1270" s="5" t="s">
        <v>3879</v>
      </c>
      <c r="B1270">
        <v>1977</v>
      </c>
      <c r="C1270" t="s">
        <v>10</v>
      </c>
      <c r="D1270">
        <v>25</v>
      </c>
      <c r="E1270" s="18" t="str">
        <f t="shared" si="19"/>
        <v>25-Oct-1977</v>
      </c>
      <c r="F1270" s="19">
        <v>45085</v>
      </c>
      <c r="G1270">
        <v>45</v>
      </c>
      <c r="H1270">
        <v>2</v>
      </c>
      <c r="I1270" s="2">
        <v>10495.6</v>
      </c>
      <c r="J1270" t="s">
        <v>6031</v>
      </c>
      <c r="K1270" t="s">
        <v>6032</v>
      </c>
      <c r="L1270" t="s">
        <v>7</v>
      </c>
    </row>
    <row r="1271" spans="1:12" x14ac:dyDescent="0.25">
      <c r="A1271" s="5" t="s">
        <v>5830</v>
      </c>
      <c r="B1271">
        <v>1971</v>
      </c>
      <c r="C1271" t="s">
        <v>6</v>
      </c>
      <c r="D1271">
        <v>26</v>
      </c>
      <c r="E1271" s="18" t="str">
        <f t="shared" si="19"/>
        <v>26-Sep-1971</v>
      </c>
      <c r="F1271" s="19">
        <v>45085</v>
      </c>
      <c r="G1271">
        <v>51</v>
      </c>
      <c r="H1271">
        <v>0</v>
      </c>
      <c r="I1271" s="2">
        <v>10546.48</v>
      </c>
      <c r="J1271" t="s">
        <v>6031</v>
      </c>
      <c r="K1271" t="s">
        <v>6031</v>
      </c>
      <c r="L1271" t="s">
        <v>11</v>
      </c>
    </row>
    <row r="1272" spans="1:12" x14ac:dyDescent="0.25">
      <c r="A1272" s="5" t="s">
        <v>5831</v>
      </c>
      <c r="B1272">
        <v>1971</v>
      </c>
      <c r="C1272" t="s">
        <v>5</v>
      </c>
      <c r="D1272">
        <v>29</v>
      </c>
      <c r="E1272" s="18" t="str">
        <f t="shared" si="19"/>
        <v>29-Jun-1971</v>
      </c>
      <c r="F1272" s="19">
        <v>45085</v>
      </c>
      <c r="G1272">
        <v>51</v>
      </c>
      <c r="H1272">
        <v>3</v>
      </c>
      <c r="I1272" s="2">
        <v>10560.49</v>
      </c>
      <c r="J1272" t="s">
        <v>6031</v>
      </c>
      <c r="K1272" t="s">
        <v>6030</v>
      </c>
      <c r="L1272" t="s">
        <v>3</v>
      </c>
    </row>
    <row r="1273" spans="1:12" x14ac:dyDescent="0.25">
      <c r="A1273" s="5" t="s">
        <v>5832</v>
      </c>
      <c r="B1273">
        <v>1969</v>
      </c>
      <c r="C1273" t="s">
        <v>2</v>
      </c>
      <c r="D1273">
        <v>17</v>
      </c>
      <c r="E1273" s="18" t="str">
        <f t="shared" si="19"/>
        <v>17-Jul-1969</v>
      </c>
      <c r="F1273" s="19">
        <v>45085</v>
      </c>
      <c r="G1273">
        <v>53</v>
      </c>
      <c r="H1273">
        <v>0</v>
      </c>
      <c r="I1273" s="2">
        <v>10564.88</v>
      </c>
      <c r="J1273" t="s">
        <v>6031</v>
      </c>
      <c r="K1273" t="s">
        <v>6032</v>
      </c>
      <c r="L1273" t="s">
        <v>17</v>
      </c>
    </row>
    <row r="1274" spans="1:12" x14ac:dyDescent="0.25">
      <c r="A1274" s="5" t="s">
        <v>5833</v>
      </c>
      <c r="B1274">
        <v>1966</v>
      </c>
      <c r="C1274" t="s">
        <v>8</v>
      </c>
      <c r="D1274">
        <v>11</v>
      </c>
      <c r="E1274" s="18" t="str">
        <f t="shared" si="19"/>
        <v>11-Dec-1966</v>
      </c>
      <c r="F1274" s="19">
        <v>45085</v>
      </c>
      <c r="G1274">
        <v>56</v>
      </c>
      <c r="H1274">
        <v>0</v>
      </c>
      <c r="I1274" s="2">
        <v>10577.09</v>
      </c>
      <c r="J1274" t="s">
        <v>6031</v>
      </c>
      <c r="K1274" t="s">
        <v>6031</v>
      </c>
      <c r="L1274" t="s">
        <v>11</v>
      </c>
    </row>
    <row r="1275" spans="1:12" x14ac:dyDescent="0.25">
      <c r="A1275" s="5" t="s">
        <v>5834</v>
      </c>
      <c r="B1275">
        <v>1969</v>
      </c>
      <c r="C1275" t="s">
        <v>8</v>
      </c>
      <c r="D1275">
        <v>25</v>
      </c>
      <c r="E1275" s="18" t="str">
        <f t="shared" si="19"/>
        <v>25-Dec-1969</v>
      </c>
      <c r="F1275" s="19">
        <v>45085</v>
      </c>
      <c r="G1275">
        <v>53</v>
      </c>
      <c r="H1275">
        <v>1</v>
      </c>
      <c r="I1275" s="2">
        <v>10579.71</v>
      </c>
      <c r="J1275" t="s">
        <v>6031</v>
      </c>
      <c r="K1275" t="s">
        <v>6031</v>
      </c>
      <c r="L1275" t="s">
        <v>3</v>
      </c>
    </row>
    <row r="1276" spans="1:12" x14ac:dyDescent="0.25">
      <c r="A1276" s="5" t="s">
        <v>5835</v>
      </c>
      <c r="B1276">
        <v>1966</v>
      </c>
      <c r="C1276" t="s">
        <v>4</v>
      </c>
      <c r="D1276">
        <v>3</v>
      </c>
      <c r="E1276" s="18" t="str">
        <f t="shared" si="19"/>
        <v>3-Nov-1966</v>
      </c>
      <c r="F1276" s="19">
        <v>45085</v>
      </c>
      <c r="G1276">
        <v>56</v>
      </c>
      <c r="H1276">
        <v>0</v>
      </c>
      <c r="I1276" s="2">
        <v>10594.23</v>
      </c>
      <c r="J1276" t="s">
        <v>6031</v>
      </c>
      <c r="K1276" t="s">
        <v>6031</v>
      </c>
      <c r="L1276" t="s">
        <v>3</v>
      </c>
    </row>
    <row r="1277" spans="1:12" x14ac:dyDescent="0.25">
      <c r="A1277" s="5" t="s">
        <v>5836</v>
      </c>
      <c r="B1277">
        <v>1967</v>
      </c>
      <c r="C1277" t="s">
        <v>4</v>
      </c>
      <c r="D1277">
        <v>29</v>
      </c>
      <c r="E1277" s="18" t="str">
        <f t="shared" si="19"/>
        <v>29-Nov-1967</v>
      </c>
      <c r="F1277" s="19">
        <v>45085</v>
      </c>
      <c r="G1277">
        <v>55</v>
      </c>
      <c r="H1277">
        <v>0</v>
      </c>
      <c r="I1277" s="2">
        <v>10594.5</v>
      </c>
      <c r="J1277" t="s">
        <v>6031</v>
      </c>
      <c r="K1277" t="s">
        <v>6032</v>
      </c>
      <c r="L1277" t="s">
        <v>7</v>
      </c>
    </row>
    <row r="1278" spans="1:12" x14ac:dyDescent="0.25">
      <c r="A1278" s="5" t="s">
        <v>5837</v>
      </c>
      <c r="B1278">
        <v>1972</v>
      </c>
      <c r="C1278" t="s">
        <v>8</v>
      </c>
      <c r="D1278">
        <v>14</v>
      </c>
      <c r="E1278" s="18" t="str">
        <f t="shared" si="19"/>
        <v>14-Dec-1972</v>
      </c>
      <c r="F1278" s="19">
        <v>45085</v>
      </c>
      <c r="G1278">
        <v>50</v>
      </c>
      <c r="H1278">
        <v>3</v>
      </c>
      <c r="I1278" s="2">
        <v>10600.55</v>
      </c>
      <c r="J1278" t="s">
        <v>6031</v>
      </c>
      <c r="K1278" t="s">
        <v>6032</v>
      </c>
      <c r="L1278" t="s">
        <v>7</v>
      </c>
    </row>
    <row r="1279" spans="1:12" x14ac:dyDescent="0.25">
      <c r="A1279" s="5" t="s">
        <v>5838</v>
      </c>
      <c r="B1279">
        <v>1966</v>
      </c>
      <c r="C1279" t="s">
        <v>2</v>
      </c>
      <c r="D1279">
        <v>20</v>
      </c>
      <c r="E1279" s="18" t="str">
        <f t="shared" si="19"/>
        <v>20-Jul-1966</v>
      </c>
      <c r="F1279" s="19">
        <v>45085</v>
      </c>
      <c r="G1279">
        <v>56</v>
      </c>
      <c r="H1279">
        <v>0</v>
      </c>
      <c r="I1279" s="2">
        <v>10601.41</v>
      </c>
      <c r="J1279" t="s">
        <v>6031</v>
      </c>
      <c r="K1279" t="s">
        <v>6030</v>
      </c>
      <c r="L1279" t="s">
        <v>11</v>
      </c>
    </row>
    <row r="1280" spans="1:12" x14ac:dyDescent="0.25">
      <c r="A1280" s="5" t="s">
        <v>5839</v>
      </c>
      <c r="B1280">
        <v>1967</v>
      </c>
      <c r="C1280" t="s">
        <v>5</v>
      </c>
      <c r="D1280">
        <v>23</v>
      </c>
      <c r="E1280" s="18" t="str">
        <f t="shared" si="19"/>
        <v>23-Jun-1967</v>
      </c>
      <c r="F1280" s="19">
        <v>45085</v>
      </c>
      <c r="G1280">
        <v>55</v>
      </c>
      <c r="H1280">
        <v>0</v>
      </c>
      <c r="I1280" s="2">
        <v>10601.63</v>
      </c>
      <c r="J1280" t="s">
        <v>6031</v>
      </c>
      <c r="K1280" t="s">
        <v>6030</v>
      </c>
      <c r="L1280" t="s">
        <v>7</v>
      </c>
    </row>
    <row r="1281" spans="1:12" x14ac:dyDescent="0.25">
      <c r="A1281" s="5" t="s">
        <v>3880</v>
      </c>
      <c r="B1281">
        <v>1966</v>
      </c>
      <c r="C1281" t="s">
        <v>2</v>
      </c>
      <c r="D1281">
        <v>2</v>
      </c>
      <c r="E1281" s="18" t="str">
        <f t="shared" si="19"/>
        <v>2-Jul-1966</v>
      </c>
      <c r="F1281" s="19">
        <v>45085</v>
      </c>
      <c r="G1281">
        <v>56</v>
      </c>
      <c r="H1281">
        <v>0</v>
      </c>
      <c r="I1281" s="2">
        <v>10602.39</v>
      </c>
      <c r="J1281" t="s">
        <v>6031</v>
      </c>
      <c r="K1281" t="s">
        <v>6031</v>
      </c>
      <c r="L1281" t="s">
        <v>11</v>
      </c>
    </row>
    <row r="1282" spans="1:12" x14ac:dyDescent="0.25">
      <c r="A1282" s="5" t="s">
        <v>5840</v>
      </c>
      <c r="B1282">
        <v>1965</v>
      </c>
      <c r="C1282" t="s">
        <v>5</v>
      </c>
      <c r="D1282">
        <v>27</v>
      </c>
      <c r="E1282" s="18" t="str">
        <f t="shared" ref="E1282:E1345" si="20">CONCATENATE(D1282,"-",C1282,"-",B1282)</f>
        <v>27-Jun-1965</v>
      </c>
      <c r="F1282" s="19">
        <v>45085</v>
      </c>
      <c r="G1282">
        <v>57</v>
      </c>
      <c r="H1282">
        <v>0</v>
      </c>
      <c r="I1282" s="2">
        <v>10608.67</v>
      </c>
      <c r="J1282" t="s">
        <v>6031</v>
      </c>
      <c r="K1282" t="s">
        <v>6031</v>
      </c>
      <c r="L1282" t="s">
        <v>7</v>
      </c>
    </row>
    <row r="1283" spans="1:12" x14ac:dyDescent="0.25">
      <c r="A1283" s="5" t="s">
        <v>5841</v>
      </c>
      <c r="B1283">
        <v>1992</v>
      </c>
      <c r="C1283" t="s">
        <v>2</v>
      </c>
      <c r="D1283">
        <v>23</v>
      </c>
      <c r="E1283" s="18" t="str">
        <f t="shared" si="20"/>
        <v>23-Jul-1992</v>
      </c>
      <c r="F1283" s="19">
        <v>45085</v>
      </c>
      <c r="G1283">
        <v>30</v>
      </c>
      <c r="H1283">
        <v>0</v>
      </c>
      <c r="I1283" s="2">
        <v>10617.04</v>
      </c>
      <c r="J1283" t="s">
        <v>6031</v>
      </c>
      <c r="K1283" t="s">
        <v>6031</v>
      </c>
      <c r="L1283" t="s">
        <v>23</v>
      </c>
    </row>
    <row r="1284" spans="1:12" x14ac:dyDescent="0.25">
      <c r="A1284" s="5" t="s">
        <v>5842</v>
      </c>
      <c r="B1284">
        <v>1990</v>
      </c>
      <c r="C1284" t="s">
        <v>2</v>
      </c>
      <c r="D1284">
        <v>6</v>
      </c>
      <c r="E1284" s="18" t="str">
        <f t="shared" si="20"/>
        <v>6-Jul-1990</v>
      </c>
      <c r="F1284" s="19">
        <v>45085</v>
      </c>
      <c r="G1284">
        <v>32</v>
      </c>
      <c r="H1284">
        <v>3</v>
      </c>
      <c r="I1284" s="2">
        <v>10620.26</v>
      </c>
      <c r="J1284" t="s">
        <v>6031</v>
      </c>
      <c r="K1284" t="s">
        <v>6031</v>
      </c>
      <c r="L1284" t="s">
        <v>7</v>
      </c>
    </row>
    <row r="1285" spans="1:12" x14ac:dyDescent="0.25">
      <c r="A1285" s="5" t="s">
        <v>5843</v>
      </c>
      <c r="B1285">
        <v>1964</v>
      </c>
      <c r="C1285" t="s">
        <v>9</v>
      </c>
      <c r="D1285">
        <v>8</v>
      </c>
      <c r="E1285" s="18" t="str">
        <f t="shared" si="20"/>
        <v>8-Aug-1964</v>
      </c>
      <c r="F1285" s="19">
        <v>45085</v>
      </c>
      <c r="G1285">
        <v>58</v>
      </c>
      <c r="H1285">
        <v>0</v>
      </c>
      <c r="I1285" s="2">
        <v>10627.81</v>
      </c>
      <c r="J1285" t="s">
        <v>6031</v>
      </c>
      <c r="K1285" t="s">
        <v>6031</v>
      </c>
      <c r="L1285" t="s">
        <v>3</v>
      </c>
    </row>
    <row r="1286" spans="1:12" x14ac:dyDescent="0.25">
      <c r="A1286" s="5" t="s">
        <v>5844</v>
      </c>
      <c r="B1286">
        <v>1976</v>
      </c>
      <c r="C1286" t="s">
        <v>4</v>
      </c>
      <c r="D1286">
        <v>22</v>
      </c>
      <c r="E1286" s="18" t="str">
        <f t="shared" si="20"/>
        <v>22-Nov-1976</v>
      </c>
      <c r="F1286" s="19">
        <v>45085</v>
      </c>
      <c r="G1286">
        <v>46</v>
      </c>
      <c r="H1286">
        <v>2</v>
      </c>
      <c r="I1286" s="2">
        <v>10665.44</v>
      </c>
      <c r="J1286" t="s">
        <v>6031</v>
      </c>
      <c r="K1286" t="s">
        <v>6030</v>
      </c>
      <c r="L1286" t="s">
        <v>20</v>
      </c>
    </row>
    <row r="1287" spans="1:12" x14ac:dyDescent="0.25">
      <c r="A1287" s="5" t="s">
        <v>5845</v>
      </c>
      <c r="B1287">
        <v>1962</v>
      </c>
      <c r="C1287" t="s">
        <v>6</v>
      </c>
      <c r="D1287">
        <v>7</v>
      </c>
      <c r="E1287" s="18" t="str">
        <f t="shared" si="20"/>
        <v>7-Sep-1962</v>
      </c>
      <c r="F1287" s="19">
        <v>45085</v>
      </c>
      <c r="G1287">
        <v>60</v>
      </c>
      <c r="H1287">
        <v>0</v>
      </c>
      <c r="I1287" s="2">
        <v>10676.83</v>
      </c>
      <c r="J1287" t="s">
        <v>6031</v>
      </c>
      <c r="K1287" t="s">
        <v>6031</v>
      </c>
      <c r="L1287" t="s">
        <v>3</v>
      </c>
    </row>
    <row r="1288" spans="1:12" x14ac:dyDescent="0.25">
      <c r="A1288" s="5" t="s">
        <v>5846</v>
      </c>
      <c r="B1288">
        <v>1977</v>
      </c>
      <c r="C1288" t="s">
        <v>9</v>
      </c>
      <c r="D1288">
        <v>2</v>
      </c>
      <c r="E1288" s="18" t="str">
        <f t="shared" si="20"/>
        <v>2-Aug-1977</v>
      </c>
      <c r="F1288" s="19">
        <v>45085</v>
      </c>
      <c r="G1288">
        <v>45</v>
      </c>
      <c r="H1288">
        <v>2</v>
      </c>
      <c r="I1288" s="2">
        <v>10690.11</v>
      </c>
      <c r="J1288" t="s">
        <v>6031</v>
      </c>
      <c r="K1288" t="s">
        <v>6030</v>
      </c>
      <c r="L1288" t="s">
        <v>20</v>
      </c>
    </row>
    <row r="1289" spans="1:12" x14ac:dyDescent="0.25">
      <c r="A1289" s="5" t="s">
        <v>5847</v>
      </c>
      <c r="B1289">
        <v>1976</v>
      </c>
      <c r="C1289" t="s">
        <v>6</v>
      </c>
      <c r="D1289">
        <v>30</v>
      </c>
      <c r="E1289" s="18" t="str">
        <f t="shared" si="20"/>
        <v>30-Sep-1976</v>
      </c>
      <c r="F1289" s="19">
        <v>45085</v>
      </c>
      <c r="G1289">
        <v>46</v>
      </c>
      <c r="H1289">
        <v>2</v>
      </c>
      <c r="I1289" s="2">
        <v>10698.38</v>
      </c>
      <c r="J1289" t="s">
        <v>6031</v>
      </c>
      <c r="K1289" t="s">
        <v>6032</v>
      </c>
      <c r="L1289" t="s">
        <v>16</v>
      </c>
    </row>
    <row r="1290" spans="1:12" x14ac:dyDescent="0.25">
      <c r="A1290" s="5" t="s">
        <v>5848</v>
      </c>
      <c r="B1290">
        <v>1972</v>
      </c>
      <c r="C1290" t="s">
        <v>10</v>
      </c>
      <c r="D1290">
        <v>24</v>
      </c>
      <c r="E1290" s="18" t="str">
        <f t="shared" si="20"/>
        <v>24-Oct-1972</v>
      </c>
      <c r="F1290" s="19">
        <v>45085</v>
      </c>
      <c r="G1290">
        <v>50</v>
      </c>
      <c r="H1290">
        <v>3</v>
      </c>
      <c r="I1290" s="2">
        <v>10702.64</v>
      </c>
      <c r="J1290" t="s">
        <v>6031</v>
      </c>
      <c r="K1290" t="s">
        <v>6031</v>
      </c>
      <c r="L1290" t="s">
        <v>3</v>
      </c>
    </row>
    <row r="1291" spans="1:12" x14ac:dyDescent="0.25">
      <c r="A1291" s="5" t="s">
        <v>5849</v>
      </c>
      <c r="B1291">
        <v>1967</v>
      </c>
      <c r="C1291" t="s">
        <v>2</v>
      </c>
      <c r="D1291">
        <v>30</v>
      </c>
      <c r="E1291" s="18" t="str">
        <f t="shared" si="20"/>
        <v>30-Jul-1967</v>
      </c>
      <c r="F1291" s="19">
        <v>45085</v>
      </c>
      <c r="G1291">
        <v>55</v>
      </c>
      <c r="H1291">
        <v>0</v>
      </c>
      <c r="I1291" s="2">
        <v>10704.47</v>
      </c>
      <c r="J1291" t="s">
        <v>6031</v>
      </c>
      <c r="K1291" t="s">
        <v>6030</v>
      </c>
      <c r="L1291" t="s">
        <v>11</v>
      </c>
    </row>
    <row r="1292" spans="1:12" x14ac:dyDescent="0.25">
      <c r="A1292" s="5" t="s">
        <v>3881</v>
      </c>
      <c r="B1292">
        <v>1967</v>
      </c>
      <c r="C1292" t="s">
        <v>10</v>
      </c>
      <c r="D1292">
        <v>5</v>
      </c>
      <c r="E1292" s="18" t="str">
        <f t="shared" si="20"/>
        <v>5-Oct-1967</v>
      </c>
      <c r="F1292" s="19">
        <v>45085</v>
      </c>
      <c r="G1292">
        <v>55</v>
      </c>
      <c r="H1292">
        <v>0</v>
      </c>
      <c r="I1292" s="2">
        <v>10713.64</v>
      </c>
      <c r="J1292" t="s">
        <v>6031</v>
      </c>
      <c r="K1292" t="s">
        <v>6031</v>
      </c>
      <c r="L1292" t="s">
        <v>11</v>
      </c>
    </row>
    <row r="1293" spans="1:12" x14ac:dyDescent="0.25">
      <c r="A1293" s="5" t="s">
        <v>5850</v>
      </c>
      <c r="B1293">
        <v>1992</v>
      </c>
      <c r="C1293" t="s">
        <v>5</v>
      </c>
      <c r="D1293">
        <v>25</v>
      </c>
      <c r="E1293" s="18" t="str">
        <f t="shared" si="20"/>
        <v>25-Jun-1992</v>
      </c>
      <c r="F1293" s="19">
        <v>45085</v>
      </c>
      <c r="G1293">
        <v>30</v>
      </c>
      <c r="H1293">
        <v>0</v>
      </c>
      <c r="I1293" s="2">
        <v>10719.57</v>
      </c>
      <c r="J1293" t="s">
        <v>6031</v>
      </c>
      <c r="K1293" t="s">
        <v>6032</v>
      </c>
      <c r="L1293" t="s">
        <v>7</v>
      </c>
    </row>
    <row r="1294" spans="1:12" x14ac:dyDescent="0.25">
      <c r="A1294" s="5" t="s">
        <v>5851</v>
      </c>
      <c r="B1294">
        <v>1974</v>
      </c>
      <c r="C1294" t="s">
        <v>8</v>
      </c>
      <c r="D1294">
        <v>9</v>
      </c>
      <c r="E1294" s="18" t="str">
        <f t="shared" si="20"/>
        <v>9-Dec-1974</v>
      </c>
      <c r="F1294" s="19">
        <v>45085</v>
      </c>
      <c r="G1294">
        <v>48</v>
      </c>
      <c r="H1294">
        <v>4</v>
      </c>
      <c r="I1294" s="2">
        <v>10736.87</v>
      </c>
      <c r="J1294" t="s">
        <v>6031</v>
      </c>
      <c r="K1294" t="s">
        <v>6032</v>
      </c>
      <c r="L1294" t="s">
        <v>14</v>
      </c>
    </row>
    <row r="1295" spans="1:12" x14ac:dyDescent="0.25">
      <c r="A1295" s="5" t="s">
        <v>5852</v>
      </c>
      <c r="B1295">
        <v>1986</v>
      </c>
      <c r="C1295" t="s">
        <v>9</v>
      </c>
      <c r="D1295">
        <v>29</v>
      </c>
      <c r="E1295" s="18" t="str">
        <f t="shared" si="20"/>
        <v>29-Aug-1986</v>
      </c>
      <c r="F1295" s="19">
        <v>45085</v>
      </c>
      <c r="G1295">
        <v>36</v>
      </c>
      <c r="H1295">
        <v>3</v>
      </c>
      <c r="I1295" s="2">
        <v>10749.02</v>
      </c>
      <c r="J1295" t="s">
        <v>6031</v>
      </c>
      <c r="K1295" t="s">
        <v>6032</v>
      </c>
      <c r="L1295" t="s">
        <v>23</v>
      </c>
    </row>
    <row r="1296" spans="1:12" x14ac:dyDescent="0.25">
      <c r="A1296" s="5" t="s">
        <v>5853</v>
      </c>
      <c r="B1296">
        <v>1989</v>
      </c>
      <c r="C1296" t="s">
        <v>4</v>
      </c>
      <c r="D1296">
        <v>25</v>
      </c>
      <c r="E1296" s="18" t="str">
        <f t="shared" si="20"/>
        <v>25-Nov-1989</v>
      </c>
      <c r="F1296" s="19">
        <v>45085</v>
      </c>
      <c r="G1296">
        <v>33</v>
      </c>
      <c r="H1296">
        <v>3</v>
      </c>
      <c r="I1296" s="2">
        <v>10769.75</v>
      </c>
      <c r="J1296" t="s">
        <v>6031</v>
      </c>
      <c r="K1296" t="s">
        <v>6030</v>
      </c>
      <c r="L1296" t="s">
        <v>24</v>
      </c>
    </row>
    <row r="1297" spans="1:12" x14ac:dyDescent="0.25">
      <c r="A1297" s="5" t="s">
        <v>5854</v>
      </c>
      <c r="B1297">
        <v>1967</v>
      </c>
      <c r="C1297" t="s">
        <v>4</v>
      </c>
      <c r="D1297">
        <v>11</v>
      </c>
      <c r="E1297" s="18" t="str">
        <f t="shared" si="20"/>
        <v>11-Nov-1967</v>
      </c>
      <c r="F1297" s="19">
        <v>45085</v>
      </c>
      <c r="G1297">
        <v>55</v>
      </c>
      <c r="H1297">
        <v>1</v>
      </c>
      <c r="I1297" s="2">
        <v>10791.96</v>
      </c>
      <c r="J1297" t="s">
        <v>6031</v>
      </c>
      <c r="K1297" t="s">
        <v>6030</v>
      </c>
      <c r="L1297" t="s">
        <v>11</v>
      </c>
    </row>
    <row r="1298" spans="1:12" x14ac:dyDescent="0.25">
      <c r="A1298" s="5" t="s">
        <v>5855</v>
      </c>
      <c r="B1298">
        <v>1999</v>
      </c>
      <c r="C1298" t="s">
        <v>8</v>
      </c>
      <c r="D1298">
        <v>24</v>
      </c>
      <c r="E1298" s="18" t="str">
        <f t="shared" si="20"/>
        <v>24-Dec-1999</v>
      </c>
      <c r="F1298" s="19">
        <v>45085</v>
      </c>
      <c r="G1298">
        <v>23</v>
      </c>
      <c r="H1298">
        <v>0</v>
      </c>
      <c r="I1298" s="2">
        <v>10795.94</v>
      </c>
      <c r="J1298" t="s">
        <v>6031</v>
      </c>
      <c r="K1298" t="s">
        <v>6032</v>
      </c>
      <c r="L1298" t="s">
        <v>11</v>
      </c>
    </row>
    <row r="1299" spans="1:12" x14ac:dyDescent="0.25">
      <c r="A1299" s="5" t="s">
        <v>5856</v>
      </c>
      <c r="B1299">
        <v>1967</v>
      </c>
      <c r="C1299" t="s">
        <v>10</v>
      </c>
      <c r="D1299">
        <v>23</v>
      </c>
      <c r="E1299" s="18" t="str">
        <f t="shared" si="20"/>
        <v>23-Oct-1967</v>
      </c>
      <c r="F1299" s="19">
        <v>45085</v>
      </c>
      <c r="G1299">
        <v>55</v>
      </c>
      <c r="H1299">
        <v>0</v>
      </c>
      <c r="I1299" s="2">
        <v>10796.35</v>
      </c>
      <c r="J1299" t="s">
        <v>6031</v>
      </c>
      <c r="K1299" t="s">
        <v>6032</v>
      </c>
      <c r="L1299" t="s">
        <v>13</v>
      </c>
    </row>
    <row r="1300" spans="1:12" x14ac:dyDescent="0.25">
      <c r="A1300" s="5" t="s">
        <v>5857</v>
      </c>
      <c r="B1300">
        <v>1970</v>
      </c>
      <c r="C1300" t="s">
        <v>10</v>
      </c>
      <c r="D1300">
        <v>28</v>
      </c>
      <c r="E1300" s="18" t="str">
        <f t="shared" si="20"/>
        <v>28-Oct-1970</v>
      </c>
      <c r="F1300" s="19">
        <v>45085</v>
      </c>
      <c r="G1300">
        <v>52</v>
      </c>
      <c r="H1300">
        <v>1</v>
      </c>
      <c r="I1300" s="2">
        <v>10797.34</v>
      </c>
      <c r="J1300" t="s">
        <v>6031</v>
      </c>
      <c r="K1300" t="s">
        <v>6030</v>
      </c>
      <c r="L1300" t="s">
        <v>18</v>
      </c>
    </row>
    <row r="1301" spans="1:12" x14ac:dyDescent="0.25">
      <c r="A1301" s="5" t="s">
        <v>5858</v>
      </c>
      <c r="B1301">
        <v>1970</v>
      </c>
      <c r="C1301" t="s">
        <v>8</v>
      </c>
      <c r="D1301">
        <v>18</v>
      </c>
      <c r="E1301" s="18" t="str">
        <f t="shared" si="20"/>
        <v>18-Dec-1970</v>
      </c>
      <c r="F1301" s="19">
        <v>45085</v>
      </c>
      <c r="G1301">
        <v>52</v>
      </c>
      <c r="H1301">
        <v>2</v>
      </c>
      <c r="I1301" s="2">
        <v>10806.84</v>
      </c>
      <c r="J1301" t="s">
        <v>6031</v>
      </c>
      <c r="K1301" t="s">
        <v>6030</v>
      </c>
      <c r="L1301" t="s">
        <v>11</v>
      </c>
    </row>
    <row r="1302" spans="1:12" x14ac:dyDescent="0.25">
      <c r="A1302" s="5" t="s">
        <v>5859</v>
      </c>
      <c r="B1302">
        <v>1967</v>
      </c>
      <c r="C1302" t="s">
        <v>10</v>
      </c>
      <c r="D1302">
        <v>2</v>
      </c>
      <c r="E1302" s="18" t="str">
        <f t="shared" si="20"/>
        <v>2-Oct-1967</v>
      </c>
      <c r="F1302" s="19">
        <v>45085</v>
      </c>
      <c r="G1302">
        <v>55</v>
      </c>
      <c r="H1302">
        <v>1</v>
      </c>
      <c r="I1302" s="2">
        <v>10807.49</v>
      </c>
      <c r="J1302" t="s">
        <v>6031</v>
      </c>
      <c r="K1302" t="s">
        <v>6030</v>
      </c>
      <c r="L1302" t="s">
        <v>3</v>
      </c>
    </row>
    <row r="1303" spans="1:12" x14ac:dyDescent="0.25">
      <c r="A1303" s="5" t="s">
        <v>3882</v>
      </c>
      <c r="B1303">
        <v>1968</v>
      </c>
      <c r="C1303" t="s">
        <v>2</v>
      </c>
      <c r="D1303">
        <v>28</v>
      </c>
      <c r="E1303" s="18" t="str">
        <f t="shared" si="20"/>
        <v>28-Jul-1968</v>
      </c>
      <c r="F1303" s="19">
        <v>45085</v>
      </c>
      <c r="G1303">
        <v>54</v>
      </c>
      <c r="H1303">
        <v>1</v>
      </c>
      <c r="I1303" s="2">
        <v>10825.25</v>
      </c>
      <c r="J1303" t="s">
        <v>6031</v>
      </c>
      <c r="K1303" t="s">
        <v>6031</v>
      </c>
      <c r="L1303" t="s">
        <v>7</v>
      </c>
    </row>
    <row r="1304" spans="1:12" x14ac:dyDescent="0.25">
      <c r="A1304" s="5" t="s">
        <v>5860</v>
      </c>
      <c r="B1304">
        <v>1971</v>
      </c>
      <c r="C1304" t="s">
        <v>8</v>
      </c>
      <c r="D1304">
        <v>20</v>
      </c>
      <c r="E1304" s="18" t="str">
        <f t="shared" si="20"/>
        <v>20-Dec-1971</v>
      </c>
      <c r="F1304" s="19">
        <v>45085</v>
      </c>
      <c r="G1304">
        <v>51</v>
      </c>
      <c r="H1304">
        <v>2</v>
      </c>
      <c r="I1304" s="2">
        <v>10848.13</v>
      </c>
      <c r="J1304" t="s">
        <v>6031</v>
      </c>
      <c r="K1304" t="s">
        <v>6031</v>
      </c>
      <c r="L1304" t="s">
        <v>7</v>
      </c>
    </row>
    <row r="1305" spans="1:12" x14ac:dyDescent="0.25">
      <c r="A1305" s="5" t="s">
        <v>5861</v>
      </c>
      <c r="B1305">
        <v>1994</v>
      </c>
      <c r="C1305" t="s">
        <v>6</v>
      </c>
      <c r="D1305">
        <v>6</v>
      </c>
      <c r="E1305" s="18" t="str">
        <f t="shared" si="20"/>
        <v>6-Sep-1994</v>
      </c>
      <c r="F1305" s="19">
        <v>45085</v>
      </c>
      <c r="G1305">
        <v>28</v>
      </c>
      <c r="H1305">
        <v>0</v>
      </c>
      <c r="I1305" s="2">
        <v>10886.66</v>
      </c>
      <c r="J1305" t="s">
        <v>6031</v>
      </c>
      <c r="K1305" t="s">
        <v>6031</v>
      </c>
      <c r="L1305" t="s">
        <v>7</v>
      </c>
    </row>
    <row r="1306" spans="1:12" x14ac:dyDescent="0.25">
      <c r="A1306" s="5" t="s">
        <v>5862</v>
      </c>
      <c r="B1306">
        <v>1968</v>
      </c>
      <c r="C1306" t="s">
        <v>4</v>
      </c>
      <c r="D1306">
        <v>13</v>
      </c>
      <c r="E1306" s="18" t="str">
        <f t="shared" si="20"/>
        <v>13-Nov-1968</v>
      </c>
      <c r="F1306" s="19">
        <v>45085</v>
      </c>
      <c r="G1306">
        <v>54</v>
      </c>
      <c r="H1306">
        <v>0</v>
      </c>
      <c r="I1306" s="2">
        <v>10923.93</v>
      </c>
      <c r="J1306" t="s">
        <v>6031</v>
      </c>
      <c r="K1306" t="s">
        <v>6032</v>
      </c>
      <c r="L1306" t="s">
        <v>17</v>
      </c>
    </row>
    <row r="1307" spans="1:12" x14ac:dyDescent="0.25">
      <c r="A1307" s="5" t="s">
        <v>5863</v>
      </c>
      <c r="B1307">
        <v>1968</v>
      </c>
      <c r="C1307" t="s">
        <v>4</v>
      </c>
      <c r="D1307">
        <v>12</v>
      </c>
      <c r="E1307" s="18" t="str">
        <f t="shared" si="20"/>
        <v>12-Nov-1968</v>
      </c>
      <c r="F1307" s="19">
        <v>45085</v>
      </c>
      <c r="G1307">
        <v>54</v>
      </c>
      <c r="H1307">
        <v>1</v>
      </c>
      <c r="I1307" s="2">
        <v>10928.85</v>
      </c>
      <c r="J1307" t="s">
        <v>6031</v>
      </c>
      <c r="K1307" t="s">
        <v>6031</v>
      </c>
      <c r="L1307" t="s">
        <v>3</v>
      </c>
    </row>
    <row r="1308" spans="1:12" x14ac:dyDescent="0.25">
      <c r="A1308" s="5" t="s">
        <v>5864</v>
      </c>
      <c r="B1308">
        <v>1969</v>
      </c>
      <c r="C1308" t="s">
        <v>4</v>
      </c>
      <c r="D1308">
        <v>10</v>
      </c>
      <c r="E1308" s="18" t="str">
        <f t="shared" si="20"/>
        <v>10-Nov-1969</v>
      </c>
      <c r="F1308" s="19">
        <v>45085</v>
      </c>
      <c r="G1308">
        <v>53</v>
      </c>
      <c r="H1308">
        <v>1</v>
      </c>
      <c r="I1308" s="2">
        <v>10942.13</v>
      </c>
      <c r="J1308" t="s">
        <v>6031</v>
      </c>
      <c r="K1308" t="s">
        <v>6031</v>
      </c>
      <c r="L1308" t="s">
        <v>7</v>
      </c>
    </row>
    <row r="1309" spans="1:12" x14ac:dyDescent="0.25">
      <c r="A1309" s="5" t="s">
        <v>5865</v>
      </c>
      <c r="B1309">
        <v>1965</v>
      </c>
      <c r="C1309" t="s">
        <v>8</v>
      </c>
      <c r="D1309">
        <v>4</v>
      </c>
      <c r="E1309" s="18" t="str">
        <f t="shared" si="20"/>
        <v>4-Dec-1965</v>
      </c>
      <c r="F1309" s="19">
        <v>45085</v>
      </c>
      <c r="G1309">
        <v>57</v>
      </c>
      <c r="H1309">
        <v>0</v>
      </c>
      <c r="I1309" s="2">
        <v>10959.33</v>
      </c>
      <c r="J1309" t="s">
        <v>6031</v>
      </c>
      <c r="K1309" t="s">
        <v>6031</v>
      </c>
      <c r="L1309" t="s">
        <v>11</v>
      </c>
    </row>
    <row r="1310" spans="1:12" x14ac:dyDescent="0.25">
      <c r="A1310" s="5" t="s">
        <v>5866</v>
      </c>
      <c r="B1310">
        <v>1969</v>
      </c>
      <c r="C1310" t="s">
        <v>9</v>
      </c>
      <c r="D1310">
        <v>14</v>
      </c>
      <c r="E1310" s="18" t="str">
        <f t="shared" si="20"/>
        <v>14-Aug-1969</v>
      </c>
      <c r="F1310" s="19">
        <v>45085</v>
      </c>
      <c r="G1310">
        <v>53</v>
      </c>
      <c r="H1310">
        <v>1</v>
      </c>
      <c r="I1310" s="2">
        <v>10959.69</v>
      </c>
      <c r="J1310" t="s">
        <v>6031</v>
      </c>
      <c r="K1310" t="s">
        <v>6031</v>
      </c>
      <c r="L1310" t="s">
        <v>7</v>
      </c>
    </row>
    <row r="1311" spans="1:12" x14ac:dyDescent="0.25">
      <c r="A1311" s="5" t="s">
        <v>5867</v>
      </c>
      <c r="B1311">
        <v>1965</v>
      </c>
      <c r="C1311" t="s">
        <v>5</v>
      </c>
      <c r="D1311">
        <v>19</v>
      </c>
      <c r="E1311" s="18" t="str">
        <f t="shared" si="20"/>
        <v>19-Jun-1965</v>
      </c>
      <c r="F1311" s="19">
        <v>45085</v>
      </c>
      <c r="G1311">
        <v>57</v>
      </c>
      <c r="H1311">
        <v>0</v>
      </c>
      <c r="I1311" s="2">
        <v>10965.45</v>
      </c>
      <c r="J1311" t="s">
        <v>6031</v>
      </c>
      <c r="K1311" t="s">
        <v>6030</v>
      </c>
      <c r="L1311" t="s">
        <v>11</v>
      </c>
    </row>
    <row r="1312" spans="1:12" x14ac:dyDescent="0.25">
      <c r="A1312" s="5" t="s">
        <v>5868</v>
      </c>
      <c r="B1312">
        <v>1966</v>
      </c>
      <c r="C1312" t="s">
        <v>2</v>
      </c>
      <c r="D1312">
        <v>9</v>
      </c>
      <c r="E1312" s="18" t="str">
        <f t="shared" si="20"/>
        <v>9-Jul-1966</v>
      </c>
      <c r="F1312" s="19">
        <v>45085</v>
      </c>
      <c r="G1312">
        <v>56</v>
      </c>
      <c r="H1312">
        <v>0</v>
      </c>
      <c r="I1312" s="2">
        <v>10976.25</v>
      </c>
      <c r="J1312" t="s">
        <v>6031</v>
      </c>
      <c r="K1312" t="s">
        <v>6030</v>
      </c>
      <c r="L1312" t="s">
        <v>7</v>
      </c>
    </row>
    <row r="1313" spans="1:12" x14ac:dyDescent="0.25">
      <c r="A1313" s="5" t="s">
        <v>5869</v>
      </c>
      <c r="B1313">
        <v>1973</v>
      </c>
      <c r="C1313" t="s">
        <v>10</v>
      </c>
      <c r="D1313">
        <v>21</v>
      </c>
      <c r="E1313" s="18" t="str">
        <f t="shared" si="20"/>
        <v>21-Oct-1973</v>
      </c>
      <c r="F1313" s="19">
        <v>45085</v>
      </c>
      <c r="G1313">
        <v>49</v>
      </c>
      <c r="H1313">
        <v>4</v>
      </c>
      <c r="I1313" s="2">
        <v>10977.21</v>
      </c>
      <c r="J1313" t="s">
        <v>6031</v>
      </c>
      <c r="K1313" t="s">
        <v>6032</v>
      </c>
      <c r="L1313" t="s">
        <v>3</v>
      </c>
    </row>
    <row r="1314" spans="1:12" x14ac:dyDescent="0.25">
      <c r="A1314" s="5" t="s">
        <v>3883</v>
      </c>
      <c r="B1314">
        <v>1965</v>
      </c>
      <c r="C1314" t="s">
        <v>8</v>
      </c>
      <c r="D1314">
        <v>18</v>
      </c>
      <c r="E1314" s="18" t="str">
        <f t="shared" si="20"/>
        <v>18-Dec-1965</v>
      </c>
      <c r="F1314" s="19">
        <v>45085</v>
      </c>
      <c r="G1314">
        <v>57</v>
      </c>
      <c r="H1314">
        <v>0</v>
      </c>
      <c r="I1314" s="2">
        <v>10982.5</v>
      </c>
      <c r="J1314" t="s">
        <v>6031</v>
      </c>
      <c r="K1314" t="s">
        <v>6031</v>
      </c>
      <c r="L1314" t="s">
        <v>3</v>
      </c>
    </row>
    <row r="1315" spans="1:12" x14ac:dyDescent="0.25">
      <c r="A1315" s="5" t="s">
        <v>5870</v>
      </c>
      <c r="B1315">
        <v>2000</v>
      </c>
      <c r="C1315" t="s">
        <v>6</v>
      </c>
      <c r="D1315">
        <v>17</v>
      </c>
      <c r="E1315" s="18" t="str">
        <f t="shared" si="20"/>
        <v>17-Sep-2000</v>
      </c>
      <c r="F1315" s="19">
        <v>45085</v>
      </c>
      <c r="G1315">
        <v>22</v>
      </c>
      <c r="H1315">
        <v>0</v>
      </c>
      <c r="I1315" s="2">
        <v>10991.58</v>
      </c>
      <c r="J1315" t="s">
        <v>6031</v>
      </c>
      <c r="K1315" t="s">
        <v>6031</v>
      </c>
      <c r="L1315" t="s">
        <v>7</v>
      </c>
    </row>
    <row r="1316" spans="1:12" x14ac:dyDescent="0.25">
      <c r="A1316" s="5" t="s">
        <v>5871</v>
      </c>
      <c r="B1316">
        <v>1968</v>
      </c>
      <c r="C1316" t="s">
        <v>10</v>
      </c>
      <c r="D1316">
        <v>24</v>
      </c>
      <c r="E1316" s="18" t="str">
        <f t="shared" si="20"/>
        <v>24-Oct-1968</v>
      </c>
      <c r="F1316" s="19">
        <v>45085</v>
      </c>
      <c r="G1316">
        <v>54</v>
      </c>
      <c r="H1316">
        <v>2</v>
      </c>
      <c r="I1316" s="2">
        <v>11013.71</v>
      </c>
      <c r="J1316" t="s">
        <v>6031</v>
      </c>
      <c r="K1316" t="s">
        <v>6032</v>
      </c>
      <c r="L1316" t="s">
        <v>3</v>
      </c>
    </row>
    <row r="1317" spans="1:12" x14ac:dyDescent="0.25">
      <c r="A1317" s="5" t="s">
        <v>5872</v>
      </c>
      <c r="B1317">
        <v>1974</v>
      </c>
      <c r="C1317" t="s">
        <v>8</v>
      </c>
      <c r="D1317">
        <v>15</v>
      </c>
      <c r="E1317" s="18" t="str">
        <f t="shared" si="20"/>
        <v>15-Dec-1974</v>
      </c>
      <c r="F1317" s="19">
        <v>45085</v>
      </c>
      <c r="G1317">
        <v>48</v>
      </c>
      <c r="H1317">
        <v>4</v>
      </c>
      <c r="I1317" s="2">
        <v>11015.17</v>
      </c>
      <c r="J1317" t="s">
        <v>6031</v>
      </c>
      <c r="K1317" t="s">
        <v>6032</v>
      </c>
      <c r="L1317" t="s">
        <v>7</v>
      </c>
    </row>
    <row r="1318" spans="1:12" x14ac:dyDescent="0.25">
      <c r="A1318" s="5" t="s">
        <v>5873</v>
      </c>
      <c r="B1318">
        <v>1991</v>
      </c>
      <c r="C1318" t="s">
        <v>5</v>
      </c>
      <c r="D1318">
        <v>26</v>
      </c>
      <c r="E1318" s="18" t="str">
        <f t="shared" si="20"/>
        <v>26-Jun-1991</v>
      </c>
      <c r="F1318" s="19">
        <v>45085</v>
      </c>
      <c r="G1318">
        <v>31</v>
      </c>
      <c r="H1318">
        <v>3</v>
      </c>
      <c r="I1318" s="2">
        <v>11018.05</v>
      </c>
      <c r="J1318" t="s">
        <v>6031</v>
      </c>
      <c r="K1318" t="s">
        <v>6030</v>
      </c>
      <c r="L1318" t="s">
        <v>7</v>
      </c>
    </row>
    <row r="1319" spans="1:12" x14ac:dyDescent="0.25">
      <c r="A1319" s="5" t="s">
        <v>5874</v>
      </c>
      <c r="B1319">
        <v>1996</v>
      </c>
      <c r="C1319" t="s">
        <v>2</v>
      </c>
      <c r="D1319">
        <v>21</v>
      </c>
      <c r="E1319" s="18" t="str">
        <f t="shared" si="20"/>
        <v>21-Jul-1996</v>
      </c>
      <c r="F1319" s="19">
        <v>45085</v>
      </c>
      <c r="G1319">
        <v>26</v>
      </c>
      <c r="H1319">
        <v>0</v>
      </c>
      <c r="I1319" s="2">
        <v>11028.56</v>
      </c>
      <c r="J1319" t="s">
        <v>6031</v>
      </c>
      <c r="K1319" t="s">
        <v>6031</v>
      </c>
      <c r="L1319" t="s">
        <v>7</v>
      </c>
    </row>
    <row r="1320" spans="1:12" x14ac:dyDescent="0.25">
      <c r="A1320" s="5" t="s">
        <v>5875</v>
      </c>
      <c r="B1320">
        <v>1974</v>
      </c>
      <c r="C1320" t="s">
        <v>8</v>
      </c>
      <c r="D1320">
        <v>10</v>
      </c>
      <c r="E1320" s="18" t="str">
        <f t="shared" si="20"/>
        <v>10-Dec-1974</v>
      </c>
      <c r="F1320" s="19">
        <v>45085</v>
      </c>
      <c r="G1320">
        <v>48</v>
      </c>
      <c r="H1320">
        <v>4</v>
      </c>
      <c r="I1320" s="2">
        <v>11033.66</v>
      </c>
      <c r="J1320" t="s">
        <v>6031</v>
      </c>
      <c r="K1320" t="s">
        <v>6031</v>
      </c>
      <c r="L1320" t="s">
        <v>7</v>
      </c>
    </row>
    <row r="1321" spans="1:12" x14ac:dyDescent="0.25">
      <c r="A1321" s="5" t="s">
        <v>5876</v>
      </c>
      <c r="B1321">
        <v>1989</v>
      </c>
      <c r="C1321" t="s">
        <v>10</v>
      </c>
      <c r="D1321">
        <v>25</v>
      </c>
      <c r="E1321" s="18" t="str">
        <f t="shared" si="20"/>
        <v>25-Oct-1989</v>
      </c>
      <c r="F1321" s="19">
        <v>45085</v>
      </c>
      <c r="G1321">
        <v>33</v>
      </c>
      <c r="H1321">
        <v>3</v>
      </c>
      <c r="I1321" s="2">
        <v>11037.51</v>
      </c>
      <c r="J1321" t="s">
        <v>6031</v>
      </c>
      <c r="K1321" t="s">
        <v>6032</v>
      </c>
      <c r="L1321" t="s">
        <v>7</v>
      </c>
    </row>
    <row r="1322" spans="1:12" x14ac:dyDescent="0.25">
      <c r="A1322" s="5" t="s">
        <v>5877</v>
      </c>
      <c r="B1322">
        <v>1974</v>
      </c>
      <c r="C1322" t="s">
        <v>9</v>
      </c>
      <c r="D1322">
        <v>30</v>
      </c>
      <c r="E1322" s="18" t="str">
        <f t="shared" si="20"/>
        <v>30-Aug-1974</v>
      </c>
      <c r="F1322" s="19">
        <v>45085</v>
      </c>
      <c r="G1322">
        <v>48</v>
      </c>
      <c r="H1322">
        <v>0</v>
      </c>
      <c r="I1322" s="2">
        <v>11037.85</v>
      </c>
      <c r="J1322" t="s">
        <v>6031</v>
      </c>
      <c r="K1322" t="s">
        <v>6030</v>
      </c>
      <c r="L1322" t="s">
        <v>16</v>
      </c>
    </row>
    <row r="1323" spans="1:12" x14ac:dyDescent="0.25">
      <c r="A1323" s="5" t="s">
        <v>5878</v>
      </c>
      <c r="B1323">
        <v>2001</v>
      </c>
      <c r="C1323" t="s">
        <v>8</v>
      </c>
      <c r="D1323">
        <v>17</v>
      </c>
      <c r="E1323" s="18" t="str">
        <f t="shared" si="20"/>
        <v>17-Dec-2001</v>
      </c>
      <c r="F1323" s="19">
        <v>45085</v>
      </c>
      <c r="G1323">
        <v>21</v>
      </c>
      <c r="H1323">
        <v>0</v>
      </c>
      <c r="I1323" s="2">
        <v>11046.02</v>
      </c>
      <c r="J1323" t="s">
        <v>6031</v>
      </c>
      <c r="K1323" t="s">
        <v>6032</v>
      </c>
      <c r="L1323" t="s">
        <v>23</v>
      </c>
    </row>
    <row r="1324" spans="1:12" x14ac:dyDescent="0.25">
      <c r="A1324" s="5" t="s">
        <v>5879</v>
      </c>
      <c r="B1324">
        <v>2000</v>
      </c>
      <c r="C1324" t="s">
        <v>6</v>
      </c>
      <c r="D1324">
        <v>18</v>
      </c>
      <c r="E1324" s="18" t="str">
        <f t="shared" si="20"/>
        <v>18-Sep-2000</v>
      </c>
      <c r="F1324" s="19">
        <v>45085</v>
      </c>
      <c r="G1324">
        <v>22</v>
      </c>
      <c r="H1324">
        <v>0</v>
      </c>
      <c r="I1324" s="2">
        <v>11068.7</v>
      </c>
      <c r="J1324" t="s">
        <v>6031</v>
      </c>
      <c r="K1324" t="s">
        <v>6032</v>
      </c>
      <c r="L1324" t="s">
        <v>11</v>
      </c>
    </row>
    <row r="1325" spans="1:12" x14ac:dyDescent="0.25">
      <c r="A1325" s="5" t="s">
        <v>3884</v>
      </c>
      <c r="B1325">
        <v>1971</v>
      </c>
      <c r="C1325" t="s">
        <v>4</v>
      </c>
      <c r="D1325">
        <v>9</v>
      </c>
      <c r="E1325" s="18" t="str">
        <f t="shared" si="20"/>
        <v>9-Nov-1971</v>
      </c>
      <c r="F1325" s="19">
        <v>45085</v>
      </c>
      <c r="G1325">
        <v>51</v>
      </c>
      <c r="H1325">
        <v>0</v>
      </c>
      <c r="I1325" s="2">
        <v>11068.77</v>
      </c>
      <c r="J1325" t="s">
        <v>6031</v>
      </c>
      <c r="K1325" t="s">
        <v>6030</v>
      </c>
      <c r="L1325" t="s">
        <v>7</v>
      </c>
    </row>
    <row r="1326" spans="1:12" x14ac:dyDescent="0.25">
      <c r="A1326" s="5" t="s">
        <v>5880</v>
      </c>
      <c r="B1326">
        <v>1966</v>
      </c>
      <c r="C1326" t="s">
        <v>4</v>
      </c>
      <c r="D1326">
        <v>7</v>
      </c>
      <c r="E1326" s="18" t="str">
        <f t="shared" si="20"/>
        <v>7-Nov-1966</v>
      </c>
      <c r="F1326" s="19">
        <v>45085</v>
      </c>
      <c r="G1326">
        <v>56</v>
      </c>
      <c r="H1326">
        <v>0</v>
      </c>
      <c r="I1326" s="2">
        <v>11070.54</v>
      </c>
      <c r="J1326" t="s">
        <v>6031</v>
      </c>
      <c r="K1326" t="s">
        <v>6031</v>
      </c>
      <c r="L1326" t="s">
        <v>11</v>
      </c>
    </row>
    <row r="1327" spans="1:12" x14ac:dyDescent="0.25">
      <c r="A1327" s="5" t="s">
        <v>5881</v>
      </c>
      <c r="B1327">
        <v>1966</v>
      </c>
      <c r="C1327" t="s">
        <v>4</v>
      </c>
      <c r="D1327">
        <v>20</v>
      </c>
      <c r="E1327" s="18" t="str">
        <f t="shared" si="20"/>
        <v>20-Nov-1966</v>
      </c>
      <c r="F1327" s="19">
        <v>45085</v>
      </c>
      <c r="G1327">
        <v>56</v>
      </c>
      <c r="H1327">
        <v>0</v>
      </c>
      <c r="I1327" s="2">
        <v>11073.18</v>
      </c>
      <c r="J1327" t="s">
        <v>6031</v>
      </c>
      <c r="K1327" t="s">
        <v>6031</v>
      </c>
      <c r="L1327" t="s">
        <v>11</v>
      </c>
    </row>
    <row r="1328" spans="1:12" x14ac:dyDescent="0.25">
      <c r="A1328" s="5" t="s">
        <v>5882</v>
      </c>
      <c r="B1328">
        <v>1967</v>
      </c>
      <c r="C1328" t="s">
        <v>6</v>
      </c>
      <c r="D1328">
        <v>4</v>
      </c>
      <c r="E1328" s="18" t="str">
        <f t="shared" si="20"/>
        <v>4-Sep-1967</v>
      </c>
      <c r="F1328" s="19">
        <v>45085</v>
      </c>
      <c r="G1328">
        <v>55</v>
      </c>
      <c r="H1328">
        <v>0</v>
      </c>
      <c r="I1328" s="2">
        <v>11082.58</v>
      </c>
      <c r="J1328" t="s">
        <v>6031</v>
      </c>
      <c r="K1328" t="s">
        <v>6030</v>
      </c>
      <c r="L1328" t="s">
        <v>7</v>
      </c>
    </row>
    <row r="1329" spans="1:12" x14ac:dyDescent="0.25">
      <c r="A1329" s="5" t="s">
        <v>5883</v>
      </c>
      <c r="B1329">
        <v>1972</v>
      </c>
      <c r="C1329" t="s">
        <v>10</v>
      </c>
      <c r="D1329">
        <v>7</v>
      </c>
      <c r="E1329" s="18" t="str">
        <f t="shared" si="20"/>
        <v>7-Oct-1972</v>
      </c>
      <c r="F1329" s="19">
        <v>45085</v>
      </c>
      <c r="G1329">
        <v>50</v>
      </c>
      <c r="H1329">
        <v>3</v>
      </c>
      <c r="I1329" s="2">
        <v>11085.59</v>
      </c>
      <c r="J1329" t="s">
        <v>6031</v>
      </c>
      <c r="K1329" t="s">
        <v>6030</v>
      </c>
      <c r="L1329" t="s">
        <v>7</v>
      </c>
    </row>
    <row r="1330" spans="1:12" x14ac:dyDescent="0.25">
      <c r="A1330" s="5" t="s">
        <v>5884</v>
      </c>
      <c r="B1330">
        <v>1966</v>
      </c>
      <c r="C1330" t="s">
        <v>6</v>
      </c>
      <c r="D1330">
        <v>9</v>
      </c>
      <c r="E1330" s="18" t="str">
        <f t="shared" si="20"/>
        <v>9-Sep-1966</v>
      </c>
      <c r="F1330" s="19">
        <v>45085</v>
      </c>
      <c r="G1330">
        <v>56</v>
      </c>
      <c r="H1330">
        <v>0</v>
      </c>
      <c r="I1330" s="2">
        <v>11090.72</v>
      </c>
      <c r="J1330" t="s">
        <v>6031</v>
      </c>
      <c r="K1330" t="s">
        <v>6032</v>
      </c>
      <c r="L1330" t="s">
        <v>3</v>
      </c>
    </row>
    <row r="1331" spans="1:12" x14ac:dyDescent="0.25">
      <c r="A1331" s="5" t="s">
        <v>5885</v>
      </c>
      <c r="B1331">
        <v>1966</v>
      </c>
      <c r="C1331" t="s">
        <v>2</v>
      </c>
      <c r="D1331">
        <v>5</v>
      </c>
      <c r="E1331" s="18" t="str">
        <f t="shared" si="20"/>
        <v>5-Jul-1966</v>
      </c>
      <c r="F1331" s="19">
        <v>45085</v>
      </c>
      <c r="G1331">
        <v>56</v>
      </c>
      <c r="H1331">
        <v>0</v>
      </c>
      <c r="I1331" s="2">
        <v>11093.62</v>
      </c>
      <c r="J1331" t="s">
        <v>6031</v>
      </c>
      <c r="K1331" t="s">
        <v>6032</v>
      </c>
      <c r="L1331" t="s">
        <v>3</v>
      </c>
    </row>
    <row r="1332" spans="1:12" x14ac:dyDescent="0.25">
      <c r="A1332" s="5" t="s">
        <v>5886</v>
      </c>
      <c r="B1332">
        <v>1980</v>
      </c>
      <c r="C1332" t="s">
        <v>9</v>
      </c>
      <c r="D1332">
        <v>20</v>
      </c>
      <c r="E1332" s="18" t="str">
        <f t="shared" si="20"/>
        <v>20-Aug-1980</v>
      </c>
      <c r="F1332" s="19">
        <v>45085</v>
      </c>
      <c r="G1332">
        <v>42</v>
      </c>
      <c r="H1332">
        <v>2</v>
      </c>
      <c r="I1332" s="2">
        <v>11103.33</v>
      </c>
      <c r="J1332" t="s">
        <v>6031</v>
      </c>
      <c r="K1332" t="s">
        <v>6032</v>
      </c>
      <c r="L1332" t="s">
        <v>20</v>
      </c>
    </row>
    <row r="1333" spans="1:12" x14ac:dyDescent="0.25">
      <c r="A1333" s="5" t="s">
        <v>5887</v>
      </c>
      <c r="B1333">
        <v>1969</v>
      </c>
      <c r="C1333" t="s">
        <v>4</v>
      </c>
      <c r="D1333">
        <v>30</v>
      </c>
      <c r="E1333" s="18" t="str">
        <f t="shared" si="20"/>
        <v>30-Nov-1969</v>
      </c>
      <c r="F1333" s="19">
        <v>45085</v>
      </c>
      <c r="G1333">
        <v>53</v>
      </c>
      <c r="H1333">
        <v>2</v>
      </c>
      <c r="I1333" s="2">
        <v>11150.78</v>
      </c>
      <c r="J1333" t="s">
        <v>6031</v>
      </c>
      <c r="K1333" t="s">
        <v>6030</v>
      </c>
      <c r="L1333" t="s">
        <v>11</v>
      </c>
    </row>
    <row r="1334" spans="1:12" x14ac:dyDescent="0.25">
      <c r="A1334" s="5" t="s">
        <v>5888</v>
      </c>
      <c r="B1334">
        <v>1969</v>
      </c>
      <c r="C1334" t="s">
        <v>5</v>
      </c>
      <c r="D1334">
        <v>25</v>
      </c>
      <c r="E1334" s="18" t="str">
        <f t="shared" si="20"/>
        <v>25-Jun-1969</v>
      </c>
      <c r="F1334" s="19">
        <v>45085</v>
      </c>
      <c r="G1334">
        <v>53</v>
      </c>
      <c r="H1334">
        <v>2</v>
      </c>
      <c r="I1334" s="2">
        <v>11163.57</v>
      </c>
      <c r="J1334" t="s">
        <v>6031</v>
      </c>
      <c r="K1334" t="s">
        <v>6030</v>
      </c>
      <c r="L1334" t="s">
        <v>11</v>
      </c>
    </row>
    <row r="1335" spans="1:12" x14ac:dyDescent="0.25">
      <c r="A1335" s="5" t="s">
        <v>5889</v>
      </c>
      <c r="B1335">
        <v>1966</v>
      </c>
      <c r="C1335" t="s">
        <v>9</v>
      </c>
      <c r="D1335">
        <v>6</v>
      </c>
      <c r="E1335" s="18" t="str">
        <f t="shared" si="20"/>
        <v>6-Aug-1966</v>
      </c>
      <c r="F1335" s="19">
        <v>45085</v>
      </c>
      <c r="G1335">
        <v>56</v>
      </c>
      <c r="H1335">
        <v>0</v>
      </c>
      <c r="I1335" s="2">
        <v>11165.42</v>
      </c>
      <c r="J1335" t="s">
        <v>6031</v>
      </c>
      <c r="K1335" t="s">
        <v>6032</v>
      </c>
      <c r="L1335" t="s">
        <v>14</v>
      </c>
    </row>
    <row r="1336" spans="1:12" x14ac:dyDescent="0.25">
      <c r="A1336" s="5" t="s">
        <v>3686</v>
      </c>
      <c r="B1336">
        <v>1972</v>
      </c>
      <c r="C1336" t="s">
        <v>6</v>
      </c>
      <c r="D1336">
        <v>3</v>
      </c>
      <c r="E1336" s="18" t="str">
        <f t="shared" si="20"/>
        <v>3-Sep-1972</v>
      </c>
      <c r="F1336" s="19">
        <v>45085</v>
      </c>
      <c r="G1336">
        <v>50</v>
      </c>
      <c r="H1336">
        <v>0</v>
      </c>
      <c r="I1336" s="2">
        <v>11186.2</v>
      </c>
      <c r="J1336" t="s">
        <v>6031</v>
      </c>
      <c r="K1336" t="s">
        <v>6030</v>
      </c>
      <c r="L1336" t="s">
        <v>20</v>
      </c>
    </row>
    <row r="1337" spans="1:12" x14ac:dyDescent="0.25">
      <c r="A1337" s="5" t="s">
        <v>3885</v>
      </c>
      <c r="B1337">
        <v>1970</v>
      </c>
      <c r="C1337" t="s">
        <v>5</v>
      </c>
      <c r="D1337">
        <v>14</v>
      </c>
      <c r="E1337" s="18" t="str">
        <f t="shared" si="20"/>
        <v>14-Jun-1970</v>
      </c>
      <c r="F1337" s="19">
        <v>45085</v>
      </c>
      <c r="G1337">
        <v>52</v>
      </c>
      <c r="H1337">
        <v>2</v>
      </c>
      <c r="I1337" s="2">
        <v>11187.66</v>
      </c>
      <c r="J1337" t="s">
        <v>6031</v>
      </c>
      <c r="K1337" t="s">
        <v>6030</v>
      </c>
      <c r="L1337" t="s">
        <v>7</v>
      </c>
    </row>
    <row r="1338" spans="1:12" x14ac:dyDescent="0.25">
      <c r="A1338" s="5" t="s">
        <v>5890</v>
      </c>
      <c r="B1338">
        <v>1976</v>
      </c>
      <c r="C1338" t="s">
        <v>5</v>
      </c>
      <c r="D1338">
        <v>28</v>
      </c>
      <c r="E1338" s="18" t="str">
        <f t="shared" si="20"/>
        <v>28-Jun-1976</v>
      </c>
      <c r="F1338" s="19">
        <v>45085</v>
      </c>
      <c r="G1338">
        <v>46</v>
      </c>
      <c r="H1338">
        <v>2</v>
      </c>
      <c r="I1338" s="2">
        <v>11217.35</v>
      </c>
      <c r="J1338" t="s">
        <v>6031</v>
      </c>
      <c r="K1338" t="s">
        <v>6030</v>
      </c>
      <c r="L1338" t="s">
        <v>16</v>
      </c>
    </row>
    <row r="1339" spans="1:12" x14ac:dyDescent="0.25">
      <c r="A1339" s="5" t="s">
        <v>5891</v>
      </c>
      <c r="B1339">
        <v>1969</v>
      </c>
      <c r="C1339" t="s">
        <v>8</v>
      </c>
      <c r="D1339">
        <v>30</v>
      </c>
      <c r="E1339" s="18" t="str">
        <f t="shared" si="20"/>
        <v>30-Dec-1969</v>
      </c>
      <c r="F1339" s="19">
        <v>45085</v>
      </c>
      <c r="G1339">
        <v>53</v>
      </c>
      <c r="H1339">
        <v>2</v>
      </c>
      <c r="I1339" s="2">
        <v>11244.38</v>
      </c>
      <c r="J1339" t="s">
        <v>6031</v>
      </c>
      <c r="K1339" t="s">
        <v>6032</v>
      </c>
      <c r="L1339" t="s">
        <v>14</v>
      </c>
    </row>
    <row r="1340" spans="1:12" x14ac:dyDescent="0.25">
      <c r="A1340" s="5" t="s">
        <v>5892</v>
      </c>
      <c r="B1340">
        <v>1989</v>
      </c>
      <c r="C1340" t="s">
        <v>8</v>
      </c>
      <c r="D1340">
        <v>17</v>
      </c>
      <c r="E1340" s="18" t="str">
        <f t="shared" si="20"/>
        <v>17-Dec-1989</v>
      </c>
      <c r="F1340" s="19">
        <v>45085</v>
      </c>
      <c r="G1340">
        <v>33</v>
      </c>
      <c r="H1340">
        <v>3</v>
      </c>
      <c r="I1340" s="2">
        <v>11250.43</v>
      </c>
      <c r="J1340" t="s">
        <v>6031</v>
      </c>
      <c r="K1340" t="s">
        <v>6030</v>
      </c>
      <c r="L1340" t="s">
        <v>23</v>
      </c>
    </row>
    <row r="1341" spans="1:12" x14ac:dyDescent="0.25">
      <c r="A1341" s="5" t="s">
        <v>5893</v>
      </c>
      <c r="B1341">
        <v>1969</v>
      </c>
      <c r="C1341" t="s">
        <v>9</v>
      </c>
      <c r="D1341">
        <v>20</v>
      </c>
      <c r="E1341" s="18" t="str">
        <f t="shared" si="20"/>
        <v>20-Aug-1969</v>
      </c>
      <c r="F1341" s="19">
        <v>45085</v>
      </c>
      <c r="G1341">
        <v>53</v>
      </c>
      <c r="H1341">
        <v>3</v>
      </c>
      <c r="I1341" s="2">
        <v>11253.42</v>
      </c>
      <c r="J1341" t="s">
        <v>6031</v>
      </c>
      <c r="K1341" t="s">
        <v>6032</v>
      </c>
      <c r="L1341" t="s">
        <v>11</v>
      </c>
    </row>
    <row r="1342" spans="1:12" x14ac:dyDescent="0.25">
      <c r="A1342" s="5" t="s">
        <v>5894</v>
      </c>
      <c r="B1342">
        <v>1981</v>
      </c>
      <c r="C1342" t="s">
        <v>10</v>
      </c>
      <c r="D1342">
        <v>2</v>
      </c>
      <c r="E1342" s="18" t="str">
        <f t="shared" si="20"/>
        <v>2-Oct-1981</v>
      </c>
      <c r="F1342" s="19">
        <v>45085</v>
      </c>
      <c r="G1342">
        <v>41</v>
      </c>
      <c r="H1342">
        <v>1</v>
      </c>
      <c r="I1342" s="2">
        <v>11255.29</v>
      </c>
      <c r="J1342" t="s">
        <v>6031</v>
      </c>
      <c r="K1342" t="s">
        <v>6032</v>
      </c>
      <c r="L1342" t="s">
        <v>23</v>
      </c>
    </row>
    <row r="1343" spans="1:12" x14ac:dyDescent="0.25">
      <c r="A1343" s="5" t="s">
        <v>5895</v>
      </c>
      <c r="B1343">
        <v>1969</v>
      </c>
      <c r="C1343" t="s">
        <v>10</v>
      </c>
      <c r="D1343">
        <v>11</v>
      </c>
      <c r="E1343" s="18" t="str">
        <f t="shared" si="20"/>
        <v>11-Oct-1969</v>
      </c>
      <c r="F1343" s="19">
        <v>45085</v>
      </c>
      <c r="G1343">
        <v>53</v>
      </c>
      <c r="H1343">
        <v>3</v>
      </c>
      <c r="I1343" s="2">
        <v>11264.54</v>
      </c>
      <c r="J1343" t="s">
        <v>6031</v>
      </c>
      <c r="K1343" t="s">
        <v>6030</v>
      </c>
      <c r="L1343" t="s">
        <v>11</v>
      </c>
    </row>
    <row r="1344" spans="1:12" x14ac:dyDescent="0.25">
      <c r="A1344" s="5" t="s">
        <v>5896</v>
      </c>
      <c r="B1344">
        <v>1971</v>
      </c>
      <c r="C1344" t="s">
        <v>8</v>
      </c>
      <c r="D1344">
        <v>26</v>
      </c>
      <c r="E1344" s="18" t="str">
        <f t="shared" si="20"/>
        <v>26-Dec-1971</v>
      </c>
      <c r="F1344" s="19">
        <v>45085</v>
      </c>
      <c r="G1344">
        <v>51</v>
      </c>
      <c r="H1344">
        <v>0</v>
      </c>
      <c r="I1344" s="2">
        <v>11265.71</v>
      </c>
      <c r="J1344" t="s">
        <v>6031</v>
      </c>
      <c r="K1344" t="s">
        <v>6032</v>
      </c>
      <c r="L1344" t="s">
        <v>16</v>
      </c>
    </row>
    <row r="1345" spans="1:12" x14ac:dyDescent="0.25">
      <c r="A1345" s="5" t="s">
        <v>5897</v>
      </c>
      <c r="B1345">
        <v>2004</v>
      </c>
      <c r="C1345" t="s">
        <v>10</v>
      </c>
      <c r="D1345">
        <v>4</v>
      </c>
      <c r="E1345" s="18" t="str">
        <f t="shared" si="20"/>
        <v>4-Oct-2004</v>
      </c>
      <c r="F1345" s="19">
        <v>45085</v>
      </c>
      <c r="G1345">
        <v>18</v>
      </c>
      <c r="H1345">
        <v>1</v>
      </c>
      <c r="I1345" s="2">
        <v>11272.33</v>
      </c>
      <c r="J1345" t="s">
        <v>6031</v>
      </c>
      <c r="K1345" t="s">
        <v>6030</v>
      </c>
      <c r="L1345" t="s">
        <v>13</v>
      </c>
    </row>
    <row r="1346" spans="1:12" x14ac:dyDescent="0.25">
      <c r="A1346" s="5" t="s">
        <v>5898</v>
      </c>
      <c r="B1346">
        <v>1967</v>
      </c>
      <c r="C1346" t="s">
        <v>5</v>
      </c>
      <c r="D1346">
        <v>14</v>
      </c>
      <c r="E1346" s="18" t="str">
        <f t="shared" ref="E1346:E1409" si="21">CONCATENATE(D1346,"-",C1346,"-",B1346)</f>
        <v>14-Jun-1967</v>
      </c>
      <c r="F1346" s="19">
        <v>45085</v>
      </c>
      <c r="G1346">
        <v>55</v>
      </c>
      <c r="H1346">
        <v>0</v>
      </c>
      <c r="I1346" s="2">
        <v>11286.54</v>
      </c>
      <c r="J1346" t="s">
        <v>6031</v>
      </c>
      <c r="K1346" t="s">
        <v>6031</v>
      </c>
      <c r="L1346" t="s">
        <v>17</v>
      </c>
    </row>
    <row r="1347" spans="1:12" x14ac:dyDescent="0.25">
      <c r="A1347" s="5" t="s">
        <v>5899</v>
      </c>
      <c r="B1347">
        <v>1970</v>
      </c>
      <c r="C1347" t="s">
        <v>5</v>
      </c>
      <c r="D1347">
        <v>22</v>
      </c>
      <c r="E1347" s="18" t="str">
        <f t="shared" si="21"/>
        <v>22-Jun-1970</v>
      </c>
      <c r="F1347" s="19">
        <v>45085</v>
      </c>
      <c r="G1347">
        <v>52</v>
      </c>
      <c r="H1347">
        <v>3</v>
      </c>
      <c r="I1347" s="2">
        <v>11289.11</v>
      </c>
      <c r="J1347" t="s">
        <v>6031</v>
      </c>
      <c r="K1347" t="s">
        <v>6032</v>
      </c>
      <c r="L1347" t="s">
        <v>7</v>
      </c>
    </row>
    <row r="1348" spans="1:12" x14ac:dyDescent="0.25">
      <c r="A1348" s="5" t="s">
        <v>3886</v>
      </c>
      <c r="B1348">
        <v>1988</v>
      </c>
      <c r="C1348" t="s">
        <v>4</v>
      </c>
      <c r="D1348">
        <v>14</v>
      </c>
      <c r="E1348" s="18" t="str">
        <f t="shared" si="21"/>
        <v>14-Nov-1988</v>
      </c>
      <c r="F1348" s="19">
        <v>45085</v>
      </c>
      <c r="G1348">
        <v>34</v>
      </c>
      <c r="H1348">
        <v>3</v>
      </c>
      <c r="I1348" s="2">
        <v>11294.57</v>
      </c>
      <c r="J1348" t="s">
        <v>6031</v>
      </c>
      <c r="K1348" t="s">
        <v>6032</v>
      </c>
      <c r="L1348" t="s">
        <v>24</v>
      </c>
    </row>
    <row r="1349" spans="1:12" x14ac:dyDescent="0.25">
      <c r="A1349" s="5" t="s">
        <v>5900</v>
      </c>
      <c r="B1349">
        <v>1972</v>
      </c>
      <c r="C1349" t="s">
        <v>6</v>
      </c>
      <c r="D1349">
        <v>25</v>
      </c>
      <c r="E1349" s="18" t="str">
        <f t="shared" si="21"/>
        <v>25-Sep-1972</v>
      </c>
      <c r="F1349" s="19">
        <v>45085</v>
      </c>
      <c r="G1349">
        <v>50</v>
      </c>
      <c r="H1349">
        <v>4</v>
      </c>
      <c r="I1349" s="2">
        <v>11299.34</v>
      </c>
      <c r="J1349" t="s">
        <v>6031</v>
      </c>
      <c r="K1349" t="s">
        <v>6030</v>
      </c>
      <c r="L1349" t="s">
        <v>11</v>
      </c>
    </row>
    <row r="1350" spans="1:12" x14ac:dyDescent="0.25">
      <c r="A1350" s="5" t="s">
        <v>5901</v>
      </c>
      <c r="B1350">
        <v>1968</v>
      </c>
      <c r="C1350" t="s">
        <v>10</v>
      </c>
      <c r="D1350">
        <v>6</v>
      </c>
      <c r="E1350" s="18" t="str">
        <f t="shared" si="21"/>
        <v>6-Oct-1968</v>
      </c>
      <c r="F1350" s="19">
        <v>45085</v>
      </c>
      <c r="G1350">
        <v>54</v>
      </c>
      <c r="H1350">
        <v>1</v>
      </c>
      <c r="I1350" s="2">
        <v>11305.93</v>
      </c>
      <c r="J1350" t="s">
        <v>6031</v>
      </c>
      <c r="K1350" t="s">
        <v>6032</v>
      </c>
      <c r="L1350" t="s">
        <v>7</v>
      </c>
    </row>
    <row r="1351" spans="1:12" x14ac:dyDescent="0.25">
      <c r="A1351" s="5" t="s">
        <v>5902</v>
      </c>
      <c r="B1351">
        <v>1963</v>
      </c>
      <c r="C1351" t="s">
        <v>4</v>
      </c>
      <c r="D1351">
        <v>22</v>
      </c>
      <c r="E1351" s="18" t="str">
        <f t="shared" si="21"/>
        <v>22-Nov-1963</v>
      </c>
      <c r="F1351" s="19">
        <v>45085</v>
      </c>
      <c r="G1351">
        <v>59</v>
      </c>
      <c r="H1351">
        <v>0</v>
      </c>
      <c r="I1351" s="2">
        <v>11312.33</v>
      </c>
      <c r="J1351" t="s">
        <v>6031</v>
      </c>
      <c r="K1351" t="s">
        <v>6031</v>
      </c>
      <c r="L1351" t="s">
        <v>7</v>
      </c>
    </row>
    <row r="1352" spans="1:12" x14ac:dyDescent="0.25">
      <c r="A1352" s="5" t="s">
        <v>5903</v>
      </c>
      <c r="B1352">
        <v>1995</v>
      </c>
      <c r="C1352" t="s">
        <v>8</v>
      </c>
      <c r="D1352">
        <v>10</v>
      </c>
      <c r="E1352" s="18" t="str">
        <f t="shared" si="21"/>
        <v>10-Dec-1995</v>
      </c>
      <c r="F1352" s="19">
        <v>45085</v>
      </c>
      <c r="G1352">
        <v>27</v>
      </c>
      <c r="H1352">
        <v>0</v>
      </c>
      <c r="I1352" s="2">
        <v>11318.57</v>
      </c>
      <c r="J1352" t="s">
        <v>6031</v>
      </c>
      <c r="K1352" t="s">
        <v>6030</v>
      </c>
      <c r="L1352" t="s">
        <v>23</v>
      </c>
    </row>
    <row r="1353" spans="1:12" x14ac:dyDescent="0.25">
      <c r="A1353" s="5" t="s">
        <v>5904</v>
      </c>
      <c r="B1353">
        <v>1963</v>
      </c>
      <c r="C1353" t="s">
        <v>2</v>
      </c>
      <c r="D1353">
        <v>11</v>
      </c>
      <c r="E1353" s="18" t="str">
        <f t="shared" si="21"/>
        <v>11-Jul-1963</v>
      </c>
      <c r="F1353" s="19">
        <v>45085</v>
      </c>
      <c r="G1353">
        <v>59</v>
      </c>
      <c r="H1353">
        <v>0</v>
      </c>
      <c r="I1353" s="2">
        <v>11319.12</v>
      </c>
      <c r="J1353" t="s">
        <v>6031</v>
      </c>
      <c r="K1353" t="s">
        <v>6032</v>
      </c>
      <c r="L1353" t="s">
        <v>7</v>
      </c>
    </row>
    <row r="1354" spans="1:12" x14ac:dyDescent="0.25">
      <c r="A1354" s="5" t="s">
        <v>5905</v>
      </c>
      <c r="B1354">
        <v>2002</v>
      </c>
      <c r="C1354" t="s">
        <v>6</v>
      </c>
      <c r="D1354">
        <v>20</v>
      </c>
      <c r="E1354" s="18" t="str">
        <f t="shared" si="21"/>
        <v>20-Sep-2002</v>
      </c>
      <c r="F1354" s="19">
        <v>45085</v>
      </c>
      <c r="G1354">
        <v>20</v>
      </c>
      <c r="H1354">
        <v>0</v>
      </c>
      <c r="I1354" s="2">
        <v>11321.49</v>
      </c>
      <c r="J1354" t="s">
        <v>6031</v>
      </c>
      <c r="K1354" t="s">
        <v>6031</v>
      </c>
      <c r="L1354" t="s">
        <v>7</v>
      </c>
    </row>
    <row r="1355" spans="1:12" x14ac:dyDescent="0.25">
      <c r="A1355" s="5" t="s">
        <v>5906</v>
      </c>
      <c r="B1355">
        <v>1989</v>
      </c>
      <c r="C1355" t="s">
        <v>9</v>
      </c>
      <c r="D1355">
        <v>19</v>
      </c>
      <c r="E1355" s="18" t="str">
        <f t="shared" si="21"/>
        <v>19-Aug-1989</v>
      </c>
      <c r="F1355" s="19">
        <v>45085</v>
      </c>
      <c r="G1355">
        <v>33</v>
      </c>
      <c r="H1355">
        <v>1</v>
      </c>
      <c r="I1355" s="2">
        <v>11326.71</v>
      </c>
      <c r="J1355" t="s">
        <v>6031</v>
      </c>
      <c r="K1355" t="s">
        <v>6031</v>
      </c>
      <c r="L1355" t="s">
        <v>3</v>
      </c>
    </row>
    <row r="1356" spans="1:12" x14ac:dyDescent="0.25">
      <c r="A1356" s="5" t="s">
        <v>5907</v>
      </c>
      <c r="B1356">
        <v>1968</v>
      </c>
      <c r="C1356" t="s">
        <v>4</v>
      </c>
      <c r="D1356">
        <v>2</v>
      </c>
      <c r="E1356" s="18" t="str">
        <f t="shared" si="21"/>
        <v>2-Nov-1968</v>
      </c>
      <c r="F1356" s="19">
        <v>45085</v>
      </c>
      <c r="G1356">
        <v>54</v>
      </c>
      <c r="H1356">
        <v>0</v>
      </c>
      <c r="I1356" s="2">
        <v>11344.32</v>
      </c>
      <c r="J1356" t="s">
        <v>6031</v>
      </c>
      <c r="K1356" t="s">
        <v>6030</v>
      </c>
      <c r="L1356" t="s">
        <v>16</v>
      </c>
    </row>
    <row r="1357" spans="1:12" x14ac:dyDescent="0.25">
      <c r="A1357" s="5" t="s">
        <v>5908</v>
      </c>
      <c r="B1357">
        <v>1964</v>
      </c>
      <c r="C1357" t="s">
        <v>2</v>
      </c>
      <c r="D1357">
        <v>12</v>
      </c>
      <c r="E1357" s="18" t="str">
        <f t="shared" si="21"/>
        <v>12-Jul-1964</v>
      </c>
      <c r="F1357" s="19">
        <v>45085</v>
      </c>
      <c r="G1357">
        <v>58</v>
      </c>
      <c r="H1357">
        <v>0</v>
      </c>
      <c r="I1357" s="2">
        <v>11345.52</v>
      </c>
      <c r="J1357" t="s">
        <v>6031</v>
      </c>
      <c r="K1357" t="s">
        <v>6031</v>
      </c>
      <c r="L1357" t="s">
        <v>11</v>
      </c>
    </row>
    <row r="1358" spans="1:12" x14ac:dyDescent="0.25">
      <c r="A1358" s="5" t="s">
        <v>5909</v>
      </c>
      <c r="B1358">
        <v>1965</v>
      </c>
      <c r="C1358" t="s">
        <v>4</v>
      </c>
      <c r="D1358">
        <v>29</v>
      </c>
      <c r="E1358" s="18" t="str">
        <f t="shared" si="21"/>
        <v>29-Nov-1965</v>
      </c>
      <c r="F1358" s="19">
        <v>45085</v>
      </c>
      <c r="G1358">
        <v>57</v>
      </c>
      <c r="H1358">
        <v>0</v>
      </c>
      <c r="I1358" s="2">
        <v>11353.23</v>
      </c>
      <c r="J1358" t="s">
        <v>6031</v>
      </c>
      <c r="K1358" t="s">
        <v>6032</v>
      </c>
      <c r="L1358" t="s">
        <v>7</v>
      </c>
    </row>
    <row r="1359" spans="1:12" x14ac:dyDescent="0.25">
      <c r="A1359" s="5" t="s">
        <v>3887</v>
      </c>
      <c r="B1359">
        <v>1965</v>
      </c>
      <c r="C1359" t="s">
        <v>6</v>
      </c>
      <c r="D1359">
        <v>26</v>
      </c>
      <c r="E1359" s="18" t="str">
        <f t="shared" si="21"/>
        <v>26-Sep-1965</v>
      </c>
      <c r="F1359" s="19">
        <v>45085</v>
      </c>
      <c r="G1359">
        <v>57</v>
      </c>
      <c r="H1359">
        <v>0</v>
      </c>
      <c r="I1359" s="2">
        <v>11356.66</v>
      </c>
      <c r="J1359" t="s">
        <v>6031</v>
      </c>
      <c r="K1359" t="s">
        <v>6031</v>
      </c>
      <c r="L1359" t="s">
        <v>7</v>
      </c>
    </row>
    <row r="1360" spans="1:12" x14ac:dyDescent="0.25">
      <c r="A1360" s="5" t="s">
        <v>5910</v>
      </c>
      <c r="B1360">
        <v>1964</v>
      </c>
      <c r="C1360" t="s">
        <v>2</v>
      </c>
      <c r="D1360">
        <v>4</v>
      </c>
      <c r="E1360" s="18" t="str">
        <f t="shared" si="21"/>
        <v>4-Jul-1964</v>
      </c>
      <c r="F1360" s="19">
        <v>45085</v>
      </c>
      <c r="G1360">
        <v>58</v>
      </c>
      <c r="H1360">
        <v>0</v>
      </c>
      <c r="I1360" s="2">
        <v>11362.76</v>
      </c>
      <c r="J1360" t="s">
        <v>6031</v>
      </c>
      <c r="K1360" t="s">
        <v>6032</v>
      </c>
      <c r="L1360" t="s">
        <v>11</v>
      </c>
    </row>
    <row r="1361" spans="1:12" x14ac:dyDescent="0.25">
      <c r="A1361" s="5" t="s">
        <v>5911</v>
      </c>
      <c r="B1361">
        <v>1964</v>
      </c>
      <c r="C1361" t="s">
        <v>2</v>
      </c>
      <c r="D1361">
        <v>3</v>
      </c>
      <c r="E1361" s="18" t="str">
        <f t="shared" si="21"/>
        <v>3-Jul-1964</v>
      </c>
      <c r="F1361" s="19">
        <v>45085</v>
      </c>
      <c r="G1361">
        <v>58</v>
      </c>
      <c r="H1361">
        <v>0</v>
      </c>
      <c r="I1361" s="2">
        <v>11363.28</v>
      </c>
      <c r="J1361" t="s">
        <v>6031</v>
      </c>
      <c r="K1361" t="s">
        <v>6032</v>
      </c>
      <c r="L1361" t="s">
        <v>3</v>
      </c>
    </row>
    <row r="1362" spans="1:12" x14ac:dyDescent="0.25">
      <c r="A1362" s="5" t="s">
        <v>5912</v>
      </c>
      <c r="B1362">
        <v>1964</v>
      </c>
      <c r="C1362" t="s">
        <v>8</v>
      </c>
      <c r="D1362">
        <v>13</v>
      </c>
      <c r="E1362" s="18" t="str">
        <f t="shared" si="21"/>
        <v>13-Dec-1964</v>
      </c>
      <c r="F1362" s="19">
        <v>45085</v>
      </c>
      <c r="G1362">
        <v>58</v>
      </c>
      <c r="H1362">
        <v>0</v>
      </c>
      <c r="I1362" s="2">
        <v>11365.95</v>
      </c>
      <c r="J1362" t="s">
        <v>6031</v>
      </c>
      <c r="K1362" t="s">
        <v>6030</v>
      </c>
      <c r="L1362" t="s">
        <v>11</v>
      </c>
    </row>
    <row r="1363" spans="1:12" x14ac:dyDescent="0.25">
      <c r="A1363" s="5" t="s">
        <v>5913</v>
      </c>
      <c r="B1363">
        <v>1979</v>
      </c>
      <c r="C1363" t="s">
        <v>5</v>
      </c>
      <c r="D1363">
        <v>7</v>
      </c>
      <c r="E1363" s="18" t="str">
        <f t="shared" si="21"/>
        <v>7-Jun-1979</v>
      </c>
      <c r="F1363" s="19">
        <v>45085</v>
      </c>
      <c r="G1363">
        <v>44</v>
      </c>
      <c r="H1363">
        <v>2</v>
      </c>
      <c r="I1363" s="2">
        <v>11369.39</v>
      </c>
      <c r="J1363" t="s">
        <v>6031</v>
      </c>
      <c r="K1363" t="s">
        <v>6032</v>
      </c>
      <c r="L1363" t="s">
        <v>23</v>
      </c>
    </row>
    <row r="1364" spans="1:12" x14ac:dyDescent="0.25">
      <c r="A1364" s="5" t="s">
        <v>5914</v>
      </c>
      <c r="B1364">
        <v>1972</v>
      </c>
      <c r="C1364" t="s">
        <v>8</v>
      </c>
      <c r="D1364">
        <v>6</v>
      </c>
      <c r="E1364" s="18" t="str">
        <f t="shared" si="21"/>
        <v>6-Dec-1972</v>
      </c>
      <c r="F1364" s="19">
        <v>45085</v>
      </c>
      <c r="G1364">
        <v>50</v>
      </c>
      <c r="H1364">
        <v>0</v>
      </c>
      <c r="I1364" s="2">
        <v>11378.57</v>
      </c>
      <c r="J1364" t="s">
        <v>6031</v>
      </c>
      <c r="K1364" t="s">
        <v>6030</v>
      </c>
      <c r="L1364" t="s">
        <v>16</v>
      </c>
    </row>
    <row r="1365" spans="1:12" x14ac:dyDescent="0.25">
      <c r="A1365" s="5" t="s">
        <v>5915</v>
      </c>
      <c r="B1365">
        <v>1964</v>
      </c>
      <c r="C1365" t="s">
        <v>5</v>
      </c>
      <c r="D1365">
        <v>13</v>
      </c>
      <c r="E1365" s="18" t="str">
        <f t="shared" si="21"/>
        <v>13-Jun-1964</v>
      </c>
      <c r="F1365" s="19">
        <v>45085</v>
      </c>
      <c r="G1365">
        <v>58</v>
      </c>
      <c r="H1365">
        <v>0</v>
      </c>
      <c r="I1365" s="2">
        <v>11381.33</v>
      </c>
      <c r="J1365" t="s">
        <v>6031</v>
      </c>
      <c r="K1365" t="s">
        <v>6030</v>
      </c>
      <c r="L1365" t="s">
        <v>3</v>
      </c>
    </row>
    <row r="1366" spans="1:12" x14ac:dyDescent="0.25">
      <c r="A1366" s="5" t="s">
        <v>5916</v>
      </c>
      <c r="B1366">
        <v>1997</v>
      </c>
      <c r="C1366" t="s">
        <v>2</v>
      </c>
      <c r="D1366">
        <v>28</v>
      </c>
      <c r="E1366" s="18" t="str">
        <f t="shared" si="21"/>
        <v>28-Jul-1997</v>
      </c>
      <c r="F1366" s="19">
        <v>45085</v>
      </c>
      <c r="G1366">
        <v>25</v>
      </c>
      <c r="H1366">
        <v>0</v>
      </c>
      <c r="I1366" s="2">
        <v>11388.27</v>
      </c>
      <c r="J1366" t="s">
        <v>6031</v>
      </c>
      <c r="K1366" t="s">
        <v>6030</v>
      </c>
      <c r="L1366" t="s">
        <v>23</v>
      </c>
    </row>
    <row r="1367" spans="1:12" x14ac:dyDescent="0.25">
      <c r="A1367" s="5" t="s">
        <v>5917</v>
      </c>
      <c r="B1367">
        <v>1967</v>
      </c>
      <c r="C1367" t="s">
        <v>8</v>
      </c>
      <c r="D1367">
        <v>19</v>
      </c>
      <c r="E1367" s="18" t="str">
        <f t="shared" si="21"/>
        <v>19-Dec-1967</v>
      </c>
      <c r="F1367" s="19">
        <v>45085</v>
      </c>
      <c r="G1367">
        <v>55</v>
      </c>
      <c r="H1367">
        <v>1</v>
      </c>
      <c r="I1367" s="2">
        <v>11394.07</v>
      </c>
      <c r="J1367" t="s">
        <v>6031</v>
      </c>
      <c r="K1367" t="s">
        <v>6032</v>
      </c>
      <c r="L1367" t="s">
        <v>15</v>
      </c>
    </row>
    <row r="1368" spans="1:12" x14ac:dyDescent="0.25">
      <c r="A1368" s="5" t="s">
        <v>5918</v>
      </c>
      <c r="B1368">
        <v>1970</v>
      </c>
      <c r="C1368" t="s">
        <v>10</v>
      </c>
      <c r="D1368">
        <v>2</v>
      </c>
      <c r="E1368" s="18" t="str">
        <f t="shared" si="21"/>
        <v>2-Oct-1970</v>
      </c>
      <c r="F1368" s="19">
        <v>45085</v>
      </c>
      <c r="G1368">
        <v>52</v>
      </c>
      <c r="H1368">
        <v>2</v>
      </c>
      <c r="I1368" s="2">
        <v>11396.9</v>
      </c>
      <c r="J1368" t="s">
        <v>6031</v>
      </c>
      <c r="K1368" t="s">
        <v>6031</v>
      </c>
      <c r="L1368" t="s">
        <v>17</v>
      </c>
    </row>
    <row r="1369" spans="1:12" x14ac:dyDescent="0.25">
      <c r="A1369" s="5" t="s">
        <v>5919</v>
      </c>
      <c r="B1369">
        <v>1970</v>
      </c>
      <c r="C1369" t="s">
        <v>10</v>
      </c>
      <c r="D1369">
        <v>7</v>
      </c>
      <c r="E1369" s="18" t="str">
        <f t="shared" si="21"/>
        <v>7-Oct-1970</v>
      </c>
      <c r="F1369" s="19">
        <v>45085</v>
      </c>
      <c r="G1369">
        <v>52</v>
      </c>
      <c r="H1369">
        <v>3</v>
      </c>
      <c r="I1369" s="2">
        <v>11411.69</v>
      </c>
      <c r="J1369" t="s">
        <v>6031</v>
      </c>
      <c r="K1369" t="s">
        <v>6030</v>
      </c>
      <c r="L1369" t="s">
        <v>11</v>
      </c>
    </row>
    <row r="1370" spans="1:12" x14ac:dyDescent="0.25">
      <c r="A1370" s="5" t="s">
        <v>3888</v>
      </c>
      <c r="B1370">
        <v>1983</v>
      </c>
      <c r="C1370" t="s">
        <v>10</v>
      </c>
      <c r="D1370">
        <v>23</v>
      </c>
      <c r="E1370" s="18" t="str">
        <f t="shared" si="21"/>
        <v>23-Oct-1983</v>
      </c>
      <c r="F1370" s="19">
        <v>45085</v>
      </c>
      <c r="G1370">
        <v>39</v>
      </c>
      <c r="H1370">
        <v>3</v>
      </c>
      <c r="I1370" s="2">
        <v>11412.02</v>
      </c>
      <c r="J1370" t="s">
        <v>6031</v>
      </c>
      <c r="K1370" t="s">
        <v>6032</v>
      </c>
      <c r="L1370" t="s">
        <v>20</v>
      </c>
    </row>
    <row r="1371" spans="1:12" x14ac:dyDescent="0.25">
      <c r="A1371" s="5" t="s">
        <v>5920</v>
      </c>
      <c r="B1371">
        <v>1985</v>
      </c>
      <c r="C1371" t="s">
        <v>5</v>
      </c>
      <c r="D1371">
        <v>9</v>
      </c>
      <c r="E1371" s="18" t="str">
        <f t="shared" si="21"/>
        <v>9-Jun-1985</v>
      </c>
      <c r="F1371" s="19">
        <v>45085</v>
      </c>
      <c r="G1371">
        <v>37</v>
      </c>
      <c r="H1371">
        <v>3</v>
      </c>
      <c r="I1371" s="2">
        <v>11419.49</v>
      </c>
      <c r="J1371" t="s">
        <v>6031</v>
      </c>
      <c r="K1371" t="s">
        <v>6032</v>
      </c>
      <c r="L1371" t="s">
        <v>7</v>
      </c>
    </row>
    <row r="1372" spans="1:12" x14ac:dyDescent="0.25">
      <c r="A1372" s="5" t="s">
        <v>5921</v>
      </c>
      <c r="B1372">
        <v>1980</v>
      </c>
      <c r="C1372" t="s">
        <v>2</v>
      </c>
      <c r="D1372">
        <v>17</v>
      </c>
      <c r="E1372" s="18" t="str">
        <f t="shared" si="21"/>
        <v>17-Jul-1980</v>
      </c>
      <c r="F1372" s="19">
        <v>45085</v>
      </c>
      <c r="G1372">
        <v>42</v>
      </c>
      <c r="H1372">
        <v>2</v>
      </c>
      <c r="I1372" s="2">
        <v>11435.74</v>
      </c>
      <c r="J1372" t="s">
        <v>6031</v>
      </c>
      <c r="K1372" t="s">
        <v>6031</v>
      </c>
      <c r="L1372" t="s">
        <v>20</v>
      </c>
    </row>
    <row r="1373" spans="1:12" x14ac:dyDescent="0.25">
      <c r="A1373" s="5" t="s">
        <v>5922</v>
      </c>
      <c r="B1373">
        <v>1971</v>
      </c>
      <c r="C1373" t="s">
        <v>6</v>
      </c>
      <c r="D1373">
        <v>12</v>
      </c>
      <c r="E1373" s="18" t="str">
        <f t="shared" si="21"/>
        <v>12-Sep-1971</v>
      </c>
      <c r="F1373" s="19">
        <v>45085</v>
      </c>
      <c r="G1373">
        <v>51</v>
      </c>
      <c r="H1373">
        <v>3</v>
      </c>
      <c r="I1373" s="2">
        <v>11436.74</v>
      </c>
      <c r="J1373" t="s">
        <v>6031</v>
      </c>
      <c r="K1373" t="s">
        <v>6031</v>
      </c>
      <c r="L1373" t="s">
        <v>7</v>
      </c>
    </row>
    <row r="1374" spans="1:12" x14ac:dyDescent="0.25">
      <c r="A1374" s="5" t="s">
        <v>5923</v>
      </c>
      <c r="B1374">
        <v>1966</v>
      </c>
      <c r="C1374" t="s">
        <v>5</v>
      </c>
      <c r="D1374">
        <v>14</v>
      </c>
      <c r="E1374" s="18" t="str">
        <f t="shared" si="21"/>
        <v>14-Jun-1966</v>
      </c>
      <c r="F1374" s="19">
        <v>45085</v>
      </c>
      <c r="G1374">
        <v>56</v>
      </c>
      <c r="H1374">
        <v>0</v>
      </c>
      <c r="I1374" s="2">
        <v>11454.02</v>
      </c>
      <c r="J1374" t="s">
        <v>6031</v>
      </c>
      <c r="K1374" t="s">
        <v>6032</v>
      </c>
      <c r="L1374" t="s">
        <v>7</v>
      </c>
    </row>
    <row r="1375" spans="1:12" x14ac:dyDescent="0.25">
      <c r="A1375" s="5" t="s">
        <v>5924</v>
      </c>
      <c r="B1375">
        <v>1965</v>
      </c>
      <c r="C1375" t="s">
        <v>5</v>
      </c>
      <c r="D1375">
        <v>23</v>
      </c>
      <c r="E1375" s="18" t="str">
        <f t="shared" si="21"/>
        <v>23-Jun-1965</v>
      </c>
      <c r="F1375" s="19">
        <v>45085</v>
      </c>
      <c r="G1375">
        <v>57</v>
      </c>
      <c r="H1375">
        <v>0</v>
      </c>
      <c r="I1375" s="2">
        <v>11455.28</v>
      </c>
      <c r="J1375" t="s">
        <v>6031</v>
      </c>
      <c r="K1375" t="s">
        <v>6030</v>
      </c>
      <c r="L1375" t="s">
        <v>11</v>
      </c>
    </row>
    <row r="1376" spans="1:12" x14ac:dyDescent="0.25">
      <c r="A1376" s="5" t="s">
        <v>5925</v>
      </c>
      <c r="B1376">
        <v>1966</v>
      </c>
      <c r="C1376" t="s">
        <v>6</v>
      </c>
      <c r="D1376">
        <v>7</v>
      </c>
      <c r="E1376" s="18" t="str">
        <f t="shared" si="21"/>
        <v>7-Sep-1966</v>
      </c>
      <c r="F1376" s="19">
        <v>45085</v>
      </c>
      <c r="G1376">
        <v>56</v>
      </c>
      <c r="H1376">
        <v>0</v>
      </c>
      <c r="I1376" s="2">
        <v>11478.14</v>
      </c>
      <c r="J1376" t="s">
        <v>6031</v>
      </c>
      <c r="K1376" t="s">
        <v>6030</v>
      </c>
      <c r="L1376" t="s">
        <v>16</v>
      </c>
    </row>
    <row r="1377" spans="1:12" x14ac:dyDescent="0.25">
      <c r="A1377" s="5" t="s">
        <v>5926</v>
      </c>
      <c r="B1377">
        <v>2004</v>
      </c>
      <c r="C1377" t="s">
        <v>6</v>
      </c>
      <c r="D1377">
        <v>10</v>
      </c>
      <c r="E1377" s="18" t="str">
        <f t="shared" si="21"/>
        <v>10-Sep-2004</v>
      </c>
      <c r="F1377" s="19">
        <v>45085</v>
      </c>
      <c r="G1377">
        <v>18</v>
      </c>
      <c r="H1377">
        <v>0</v>
      </c>
      <c r="I1377" s="2">
        <v>11482.63</v>
      </c>
      <c r="J1377" t="s">
        <v>6031</v>
      </c>
      <c r="K1377" t="s">
        <v>6030</v>
      </c>
      <c r="L1377" t="s">
        <v>3</v>
      </c>
    </row>
    <row r="1378" spans="1:12" x14ac:dyDescent="0.25">
      <c r="A1378" s="5" t="s">
        <v>5927</v>
      </c>
      <c r="B1378">
        <v>1970</v>
      </c>
      <c r="C1378" t="s">
        <v>10</v>
      </c>
      <c r="D1378">
        <v>13</v>
      </c>
      <c r="E1378" s="18" t="str">
        <f t="shared" si="21"/>
        <v>13-Oct-1970</v>
      </c>
      <c r="F1378" s="19">
        <v>45085</v>
      </c>
      <c r="G1378">
        <v>52</v>
      </c>
      <c r="H1378">
        <v>3</v>
      </c>
      <c r="I1378" s="2">
        <v>11488.32</v>
      </c>
      <c r="J1378" t="s">
        <v>6031</v>
      </c>
      <c r="K1378" t="s">
        <v>6032</v>
      </c>
      <c r="L1378" t="s">
        <v>19</v>
      </c>
    </row>
    <row r="1379" spans="1:12" x14ac:dyDescent="0.25">
      <c r="A1379" s="5" t="s">
        <v>5928</v>
      </c>
      <c r="B1379">
        <v>1983</v>
      </c>
      <c r="C1379" t="s">
        <v>5</v>
      </c>
      <c r="D1379">
        <v>7</v>
      </c>
      <c r="E1379" s="18" t="str">
        <f t="shared" si="21"/>
        <v>7-Jun-1983</v>
      </c>
      <c r="F1379" s="19">
        <v>45085</v>
      </c>
      <c r="G1379">
        <v>40</v>
      </c>
      <c r="H1379">
        <v>3</v>
      </c>
      <c r="I1379" s="2">
        <v>11492.46</v>
      </c>
      <c r="J1379" t="s">
        <v>6031</v>
      </c>
      <c r="K1379" t="s">
        <v>6031</v>
      </c>
      <c r="L1379" t="s">
        <v>23</v>
      </c>
    </row>
    <row r="1380" spans="1:12" x14ac:dyDescent="0.25">
      <c r="A1380" s="5" t="s">
        <v>5929</v>
      </c>
      <c r="B1380">
        <v>1969</v>
      </c>
      <c r="C1380" t="s">
        <v>9</v>
      </c>
      <c r="D1380">
        <v>11</v>
      </c>
      <c r="E1380" s="18" t="str">
        <f t="shared" si="21"/>
        <v>11-Aug-1969</v>
      </c>
      <c r="F1380" s="19">
        <v>45085</v>
      </c>
      <c r="G1380">
        <v>53</v>
      </c>
      <c r="H1380">
        <v>0</v>
      </c>
      <c r="I1380" s="2">
        <v>11497.69</v>
      </c>
      <c r="J1380" t="s">
        <v>6031</v>
      </c>
      <c r="K1380" t="s">
        <v>6032</v>
      </c>
      <c r="L1380" t="s">
        <v>7</v>
      </c>
    </row>
    <row r="1381" spans="1:12" x14ac:dyDescent="0.25">
      <c r="A1381" s="5" t="s">
        <v>3889</v>
      </c>
      <c r="B1381">
        <v>1989</v>
      </c>
      <c r="C1381" t="s">
        <v>10</v>
      </c>
      <c r="D1381">
        <v>6</v>
      </c>
      <c r="E1381" s="18" t="str">
        <f t="shared" si="21"/>
        <v>6-Oct-1989</v>
      </c>
      <c r="F1381" s="19">
        <v>45085</v>
      </c>
      <c r="G1381">
        <v>33</v>
      </c>
      <c r="H1381">
        <v>3</v>
      </c>
      <c r="I1381" s="2">
        <v>11511.61</v>
      </c>
      <c r="J1381" t="s">
        <v>6031</v>
      </c>
      <c r="K1381" t="s">
        <v>6031</v>
      </c>
      <c r="L1381" t="s">
        <v>23</v>
      </c>
    </row>
    <row r="1382" spans="1:12" x14ac:dyDescent="0.25">
      <c r="A1382" s="5" t="s">
        <v>5930</v>
      </c>
      <c r="B1382">
        <v>1968</v>
      </c>
      <c r="C1382" t="s">
        <v>5</v>
      </c>
      <c r="D1382">
        <v>24</v>
      </c>
      <c r="E1382" s="18" t="str">
        <f t="shared" si="21"/>
        <v>24-Jun-1968</v>
      </c>
      <c r="F1382" s="19">
        <v>45085</v>
      </c>
      <c r="G1382">
        <v>54</v>
      </c>
      <c r="H1382">
        <v>1</v>
      </c>
      <c r="I1382" s="2">
        <v>11512.41</v>
      </c>
      <c r="J1382" t="s">
        <v>6031</v>
      </c>
      <c r="K1382" t="s">
        <v>6032</v>
      </c>
      <c r="L1382" t="s">
        <v>17</v>
      </c>
    </row>
    <row r="1383" spans="1:12" x14ac:dyDescent="0.25">
      <c r="A1383" s="5" t="s">
        <v>5931</v>
      </c>
      <c r="B1383">
        <v>1971</v>
      </c>
      <c r="C1383" t="s">
        <v>8</v>
      </c>
      <c r="D1383">
        <v>19</v>
      </c>
      <c r="E1383" s="18" t="str">
        <f t="shared" si="21"/>
        <v>19-Dec-1971</v>
      </c>
      <c r="F1383" s="19">
        <v>45085</v>
      </c>
      <c r="G1383">
        <v>51</v>
      </c>
      <c r="H1383">
        <v>4</v>
      </c>
      <c r="I1383" s="2">
        <v>11520.1</v>
      </c>
      <c r="J1383" t="s">
        <v>6031</v>
      </c>
      <c r="K1383" t="s">
        <v>6032</v>
      </c>
      <c r="L1383" t="s">
        <v>7</v>
      </c>
    </row>
    <row r="1384" spans="1:12" x14ac:dyDescent="0.25">
      <c r="A1384" s="5" t="s">
        <v>5932</v>
      </c>
      <c r="B1384">
        <v>1988</v>
      </c>
      <c r="C1384" t="s">
        <v>5</v>
      </c>
      <c r="D1384">
        <v>12</v>
      </c>
      <c r="E1384" s="18" t="str">
        <f t="shared" si="21"/>
        <v>12-Jun-1988</v>
      </c>
      <c r="F1384" s="19">
        <v>45085</v>
      </c>
      <c r="G1384">
        <v>34</v>
      </c>
      <c r="H1384">
        <v>3</v>
      </c>
      <c r="I1384" s="2">
        <v>11524.25</v>
      </c>
      <c r="J1384" t="s">
        <v>6031</v>
      </c>
      <c r="K1384" t="s">
        <v>6032</v>
      </c>
      <c r="L1384" t="s">
        <v>23</v>
      </c>
    </row>
    <row r="1385" spans="1:12" x14ac:dyDescent="0.25">
      <c r="A1385" s="5" t="s">
        <v>5933</v>
      </c>
      <c r="B1385">
        <v>1970</v>
      </c>
      <c r="C1385" t="s">
        <v>2</v>
      </c>
      <c r="D1385">
        <v>23</v>
      </c>
      <c r="E1385" s="18" t="str">
        <f t="shared" si="21"/>
        <v>23-Jul-1970</v>
      </c>
      <c r="F1385" s="19">
        <v>45085</v>
      </c>
      <c r="G1385">
        <v>52</v>
      </c>
      <c r="H1385">
        <v>0</v>
      </c>
      <c r="I1385" s="2">
        <v>11530.12</v>
      </c>
      <c r="J1385" t="s">
        <v>6031</v>
      </c>
      <c r="K1385" t="s">
        <v>6032</v>
      </c>
      <c r="L1385" t="s">
        <v>7</v>
      </c>
    </row>
    <row r="1386" spans="1:12" x14ac:dyDescent="0.25">
      <c r="A1386" s="5" t="s">
        <v>5934</v>
      </c>
      <c r="B1386">
        <v>1965</v>
      </c>
      <c r="C1386" t="s">
        <v>10</v>
      </c>
      <c r="D1386">
        <v>3</v>
      </c>
      <c r="E1386" s="18" t="str">
        <f t="shared" si="21"/>
        <v>3-Oct-1965</v>
      </c>
      <c r="F1386" s="19">
        <v>45085</v>
      </c>
      <c r="G1386">
        <v>57</v>
      </c>
      <c r="H1386">
        <v>0</v>
      </c>
      <c r="I1386" s="2">
        <v>11534.87</v>
      </c>
      <c r="J1386" t="s">
        <v>6031</v>
      </c>
      <c r="K1386" t="s">
        <v>6032</v>
      </c>
      <c r="L1386" t="s">
        <v>21</v>
      </c>
    </row>
    <row r="1387" spans="1:12" x14ac:dyDescent="0.25">
      <c r="A1387" s="5" t="s">
        <v>5935</v>
      </c>
      <c r="B1387">
        <v>1968</v>
      </c>
      <c r="C1387" t="s">
        <v>4</v>
      </c>
      <c r="D1387">
        <v>14</v>
      </c>
      <c r="E1387" s="18" t="str">
        <f t="shared" si="21"/>
        <v>14-Nov-1968</v>
      </c>
      <c r="F1387" s="19">
        <v>45085</v>
      </c>
      <c r="G1387">
        <v>54</v>
      </c>
      <c r="H1387">
        <v>2</v>
      </c>
      <c r="I1387" s="2">
        <v>11538.42</v>
      </c>
      <c r="J1387" t="s">
        <v>6031</v>
      </c>
      <c r="K1387" t="s">
        <v>6032</v>
      </c>
      <c r="L1387" t="s">
        <v>11</v>
      </c>
    </row>
    <row r="1388" spans="1:12" x14ac:dyDescent="0.25">
      <c r="A1388" s="5" t="s">
        <v>5936</v>
      </c>
      <c r="B1388">
        <v>1971</v>
      </c>
      <c r="C1388" t="s">
        <v>8</v>
      </c>
      <c r="D1388">
        <v>1</v>
      </c>
      <c r="E1388" s="18" t="str">
        <f t="shared" si="21"/>
        <v>1-Dec-1971</v>
      </c>
      <c r="F1388" s="19">
        <v>45085</v>
      </c>
      <c r="G1388">
        <v>51</v>
      </c>
      <c r="H1388">
        <v>0</v>
      </c>
      <c r="I1388" s="2">
        <v>11540.25</v>
      </c>
      <c r="J1388" t="s">
        <v>6031</v>
      </c>
      <c r="K1388" t="s">
        <v>6032</v>
      </c>
      <c r="L1388" t="s">
        <v>7</v>
      </c>
    </row>
    <row r="1389" spans="1:12" x14ac:dyDescent="0.25">
      <c r="A1389" s="5" t="s">
        <v>5937</v>
      </c>
      <c r="B1389">
        <v>1973</v>
      </c>
      <c r="C1389" t="s">
        <v>2</v>
      </c>
      <c r="D1389">
        <v>23</v>
      </c>
      <c r="E1389" s="18" t="str">
        <f t="shared" si="21"/>
        <v>23-Jul-1973</v>
      </c>
      <c r="F1389" s="19">
        <v>45085</v>
      </c>
      <c r="G1389">
        <v>49</v>
      </c>
      <c r="H1389">
        <v>5</v>
      </c>
      <c r="I1389" s="2">
        <v>11552.9</v>
      </c>
      <c r="J1389" t="s">
        <v>6031</v>
      </c>
      <c r="K1389" t="s">
        <v>6030</v>
      </c>
      <c r="L1389" t="s">
        <v>11</v>
      </c>
    </row>
    <row r="1390" spans="1:12" x14ac:dyDescent="0.25">
      <c r="A1390" s="5" t="s">
        <v>5939</v>
      </c>
      <c r="B1390">
        <v>1965</v>
      </c>
      <c r="C1390" t="s">
        <v>10</v>
      </c>
      <c r="D1390">
        <v>27</v>
      </c>
      <c r="E1390" s="18" t="str">
        <f t="shared" si="21"/>
        <v>27-Oct-1965</v>
      </c>
      <c r="F1390" s="19">
        <v>45085</v>
      </c>
      <c r="G1390">
        <v>57</v>
      </c>
      <c r="H1390">
        <v>1</v>
      </c>
      <c r="I1390" s="2">
        <v>11554.22</v>
      </c>
      <c r="J1390" t="s">
        <v>6031</v>
      </c>
      <c r="K1390" t="s">
        <v>6032</v>
      </c>
      <c r="L1390" t="s">
        <v>3</v>
      </c>
    </row>
    <row r="1391" spans="1:12" x14ac:dyDescent="0.25">
      <c r="A1391" s="5" t="s">
        <v>5940</v>
      </c>
      <c r="B1391">
        <v>1965</v>
      </c>
      <c r="C1391" t="s">
        <v>8</v>
      </c>
      <c r="D1391">
        <v>25</v>
      </c>
      <c r="E1391" s="18" t="str">
        <f t="shared" si="21"/>
        <v>25-Dec-1965</v>
      </c>
      <c r="F1391" s="19">
        <v>45085</v>
      </c>
      <c r="G1391">
        <v>57</v>
      </c>
      <c r="H1391">
        <v>0</v>
      </c>
      <c r="I1391" s="2">
        <v>11566.3</v>
      </c>
      <c r="J1391" t="s">
        <v>6031</v>
      </c>
      <c r="K1391" t="s">
        <v>6031</v>
      </c>
      <c r="L1391" t="s">
        <v>14</v>
      </c>
    </row>
    <row r="1392" spans="1:12" x14ac:dyDescent="0.25">
      <c r="A1392" s="5" t="s">
        <v>3890</v>
      </c>
      <c r="B1392">
        <v>1965</v>
      </c>
      <c r="C1392" t="s">
        <v>4</v>
      </c>
      <c r="D1392">
        <v>6</v>
      </c>
      <c r="E1392" s="18" t="str">
        <f t="shared" si="21"/>
        <v>6-Nov-1965</v>
      </c>
      <c r="F1392" s="19">
        <v>45085</v>
      </c>
      <c r="G1392">
        <v>57</v>
      </c>
      <c r="H1392">
        <v>1</v>
      </c>
      <c r="I1392" s="2">
        <v>11576.13</v>
      </c>
      <c r="J1392" t="s">
        <v>6031</v>
      </c>
      <c r="K1392" t="s">
        <v>6031</v>
      </c>
      <c r="L1392" t="s">
        <v>11</v>
      </c>
    </row>
    <row r="1393" spans="1:12" x14ac:dyDescent="0.25">
      <c r="A1393" s="5" t="s">
        <v>5941</v>
      </c>
      <c r="B1393">
        <v>1964</v>
      </c>
      <c r="C1393" t="s">
        <v>5</v>
      </c>
      <c r="D1393">
        <v>20</v>
      </c>
      <c r="E1393" s="18" t="str">
        <f t="shared" si="21"/>
        <v>20-Jun-1964</v>
      </c>
      <c r="F1393" s="19">
        <v>45085</v>
      </c>
      <c r="G1393">
        <v>58</v>
      </c>
      <c r="H1393">
        <v>0</v>
      </c>
      <c r="I1393" s="2">
        <v>11602.75</v>
      </c>
      <c r="J1393" t="s">
        <v>6031</v>
      </c>
      <c r="K1393" t="s">
        <v>6032</v>
      </c>
      <c r="L1393" t="s">
        <v>22</v>
      </c>
    </row>
    <row r="1394" spans="1:12" x14ac:dyDescent="0.25">
      <c r="A1394" s="5" t="s">
        <v>5942</v>
      </c>
      <c r="B1394">
        <v>1986</v>
      </c>
      <c r="C1394" t="s">
        <v>2</v>
      </c>
      <c r="D1394">
        <v>17</v>
      </c>
      <c r="E1394" s="18" t="str">
        <f t="shared" si="21"/>
        <v>17-Jul-1986</v>
      </c>
      <c r="F1394" s="19">
        <v>45085</v>
      </c>
      <c r="G1394">
        <v>36</v>
      </c>
      <c r="H1394">
        <v>3</v>
      </c>
      <c r="I1394" s="2">
        <v>11625.11</v>
      </c>
      <c r="J1394" t="s">
        <v>6031</v>
      </c>
      <c r="K1394" t="s">
        <v>6031</v>
      </c>
      <c r="L1394" t="s">
        <v>24</v>
      </c>
    </row>
    <row r="1395" spans="1:12" x14ac:dyDescent="0.25">
      <c r="A1395" s="5" t="s">
        <v>5943</v>
      </c>
      <c r="B1395">
        <v>1966</v>
      </c>
      <c r="C1395" t="s">
        <v>10</v>
      </c>
      <c r="D1395">
        <v>4</v>
      </c>
      <c r="E1395" s="18" t="str">
        <f t="shared" si="21"/>
        <v>4-Oct-1966</v>
      </c>
      <c r="F1395" s="19">
        <v>45085</v>
      </c>
      <c r="G1395">
        <v>56</v>
      </c>
      <c r="H1395">
        <v>0</v>
      </c>
      <c r="I1395" s="2">
        <v>11657.72</v>
      </c>
      <c r="J1395" t="s">
        <v>6031</v>
      </c>
      <c r="K1395" t="s">
        <v>6030</v>
      </c>
      <c r="L1395" t="s">
        <v>17</v>
      </c>
    </row>
    <row r="1396" spans="1:12" x14ac:dyDescent="0.25">
      <c r="A1396" s="5" t="s">
        <v>5944</v>
      </c>
      <c r="B1396">
        <v>1994</v>
      </c>
      <c r="C1396" t="s">
        <v>2</v>
      </c>
      <c r="D1396">
        <v>20</v>
      </c>
      <c r="E1396" s="18" t="str">
        <f t="shared" si="21"/>
        <v>20-Jul-1994</v>
      </c>
      <c r="F1396" s="19">
        <v>45085</v>
      </c>
      <c r="G1396">
        <v>28</v>
      </c>
      <c r="H1396">
        <v>0</v>
      </c>
      <c r="I1396" s="2">
        <v>11657.81</v>
      </c>
      <c r="J1396" t="s">
        <v>6031</v>
      </c>
      <c r="K1396" t="s">
        <v>6030</v>
      </c>
      <c r="L1396" t="s">
        <v>18</v>
      </c>
    </row>
    <row r="1397" spans="1:12" x14ac:dyDescent="0.25">
      <c r="A1397" s="5" t="s">
        <v>5945</v>
      </c>
      <c r="B1397">
        <v>1966</v>
      </c>
      <c r="C1397" t="s">
        <v>2</v>
      </c>
      <c r="D1397">
        <v>6</v>
      </c>
      <c r="E1397" s="18" t="str">
        <f t="shared" si="21"/>
        <v>6-Jul-1966</v>
      </c>
      <c r="F1397" s="19">
        <v>45085</v>
      </c>
      <c r="G1397">
        <v>56</v>
      </c>
      <c r="H1397">
        <v>0</v>
      </c>
      <c r="I1397" s="2">
        <v>11658.12</v>
      </c>
      <c r="J1397" t="s">
        <v>6031</v>
      </c>
      <c r="K1397" t="s">
        <v>6032</v>
      </c>
      <c r="L1397" t="s">
        <v>17</v>
      </c>
    </row>
    <row r="1398" spans="1:12" x14ac:dyDescent="0.25">
      <c r="A1398" s="5" t="s">
        <v>5946</v>
      </c>
      <c r="B1398">
        <v>1966</v>
      </c>
      <c r="C1398" t="s">
        <v>9</v>
      </c>
      <c r="D1398">
        <v>23</v>
      </c>
      <c r="E1398" s="18" t="str">
        <f t="shared" si="21"/>
        <v>23-Aug-1966</v>
      </c>
      <c r="F1398" s="19">
        <v>45085</v>
      </c>
      <c r="G1398">
        <v>56</v>
      </c>
      <c r="H1398">
        <v>0</v>
      </c>
      <c r="I1398" s="2">
        <v>11658.38</v>
      </c>
      <c r="J1398" t="s">
        <v>6031</v>
      </c>
      <c r="K1398" t="s">
        <v>6031</v>
      </c>
      <c r="L1398" t="s">
        <v>17</v>
      </c>
    </row>
    <row r="1399" spans="1:12" x14ac:dyDescent="0.25">
      <c r="A1399" s="5" t="s">
        <v>5947</v>
      </c>
      <c r="B1399">
        <v>1966</v>
      </c>
      <c r="C1399" t="s">
        <v>4</v>
      </c>
      <c r="D1399">
        <v>9</v>
      </c>
      <c r="E1399" s="18" t="str">
        <f t="shared" si="21"/>
        <v>9-Nov-1966</v>
      </c>
      <c r="F1399" s="19">
        <v>45085</v>
      </c>
      <c r="G1399">
        <v>56</v>
      </c>
      <c r="H1399">
        <v>1</v>
      </c>
      <c r="I1399" s="2">
        <v>11674.13</v>
      </c>
      <c r="J1399" t="s">
        <v>6031</v>
      </c>
      <c r="K1399" t="s">
        <v>6032</v>
      </c>
      <c r="L1399" t="s">
        <v>11</v>
      </c>
    </row>
    <row r="1400" spans="1:12" x14ac:dyDescent="0.25">
      <c r="A1400" s="5" t="s">
        <v>5948</v>
      </c>
      <c r="B1400">
        <v>1970</v>
      </c>
      <c r="C1400" t="s">
        <v>8</v>
      </c>
      <c r="D1400">
        <v>1</v>
      </c>
      <c r="E1400" s="18" t="str">
        <f t="shared" si="21"/>
        <v>1-Dec-1970</v>
      </c>
      <c r="F1400" s="19">
        <v>45085</v>
      </c>
      <c r="G1400">
        <v>52</v>
      </c>
      <c r="H1400">
        <v>0</v>
      </c>
      <c r="I1400" s="2">
        <v>11696.52</v>
      </c>
      <c r="J1400" t="s">
        <v>6031</v>
      </c>
      <c r="K1400" t="s">
        <v>6032</v>
      </c>
      <c r="L1400" t="s">
        <v>20</v>
      </c>
    </row>
    <row r="1401" spans="1:12" x14ac:dyDescent="0.25">
      <c r="A1401" s="5" t="s">
        <v>5949</v>
      </c>
      <c r="B1401">
        <v>1982</v>
      </c>
      <c r="C1401" t="s">
        <v>10</v>
      </c>
      <c r="D1401">
        <v>21</v>
      </c>
      <c r="E1401" s="18" t="str">
        <f t="shared" si="21"/>
        <v>21-Oct-1982</v>
      </c>
      <c r="F1401" s="19">
        <v>45085</v>
      </c>
      <c r="G1401">
        <v>40</v>
      </c>
      <c r="H1401">
        <v>3</v>
      </c>
      <c r="I1401" s="2">
        <v>11712.97</v>
      </c>
      <c r="J1401" t="s">
        <v>6031</v>
      </c>
      <c r="K1401" t="s">
        <v>6030</v>
      </c>
      <c r="L1401" t="s">
        <v>20</v>
      </c>
    </row>
    <row r="1402" spans="1:12" x14ac:dyDescent="0.25">
      <c r="A1402" s="5" t="s">
        <v>5950</v>
      </c>
      <c r="B1402">
        <v>1969</v>
      </c>
      <c r="C1402" t="s">
        <v>10</v>
      </c>
      <c r="D1402">
        <v>12</v>
      </c>
      <c r="E1402" s="18" t="str">
        <f t="shared" si="21"/>
        <v>12-Oct-1969</v>
      </c>
      <c r="F1402" s="19">
        <v>45085</v>
      </c>
      <c r="G1402">
        <v>53</v>
      </c>
      <c r="H1402">
        <v>2</v>
      </c>
      <c r="I1402" s="2">
        <v>11729.68</v>
      </c>
      <c r="J1402" t="s">
        <v>6031</v>
      </c>
      <c r="K1402" t="s">
        <v>6032</v>
      </c>
      <c r="L1402" t="s">
        <v>17</v>
      </c>
    </row>
    <row r="1403" spans="1:12" x14ac:dyDescent="0.25">
      <c r="A1403" s="5" t="s">
        <v>3891</v>
      </c>
      <c r="B1403">
        <v>1984</v>
      </c>
      <c r="C1403" t="s">
        <v>4</v>
      </c>
      <c r="D1403">
        <v>26</v>
      </c>
      <c r="E1403" s="18" t="str">
        <f t="shared" si="21"/>
        <v>26-Nov-1984</v>
      </c>
      <c r="F1403" s="19">
        <v>45085</v>
      </c>
      <c r="G1403">
        <v>38</v>
      </c>
      <c r="H1403">
        <v>3</v>
      </c>
      <c r="I1403" s="2">
        <v>11730.82</v>
      </c>
      <c r="J1403" t="s">
        <v>6031</v>
      </c>
      <c r="K1403" t="s">
        <v>6031</v>
      </c>
      <c r="L1403" t="s">
        <v>23</v>
      </c>
    </row>
    <row r="1404" spans="1:12" x14ac:dyDescent="0.25">
      <c r="A1404" s="5" t="s">
        <v>5951</v>
      </c>
      <c r="B1404">
        <v>1964</v>
      </c>
      <c r="C1404" t="s">
        <v>4</v>
      </c>
      <c r="D1404">
        <v>9</v>
      </c>
      <c r="E1404" s="18" t="str">
        <f t="shared" si="21"/>
        <v>9-Nov-1964</v>
      </c>
      <c r="F1404" s="19">
        <v>45085</v>
      </c>
      <c r="G1404">
        <v>58</v>
      </c>
      <c r="H1404">
        <v>0</v>
      </c>
      <c r="I1404" s="2">
        <v>11735.88</v>
      </c>
      <c r="J1404" t="s">
        <v>6031</v>
      </c>
      <c r="K1404" t="s">
        <v>6032</v>
      </c>
      <c r="L1404" t="s">
        <v>7</v>
      </c>
    </row>
    <row r="1405" spans="1:12" x14ac:dyDescent="0.25">
      <c r="A1405" s="5" t="s">
        <v>5952</v>
      </c>
      <c r="B1405">
        <v>1988</v>
      </c>
      <c r="C1405" t="s">
        <v>6</v>
      </c>
      <c r="D1405">
        <v>5</v>
      </c>
      <c r="E1405" s="18" t="str">
        <f t="shared" si="21"/>
        <v>5-Sep-1988</v>
      </c>
      <c r="F1405" s="19">
        <v>45085</v>
      </c>
      <c r="G1405">
        <v>34</v>
      </c>
      <c r="H1405">
        <v>2</v>
      </c>
      <c r="I1405" s="2">
        <v>11737.85</v>
      </c>
      <c r="J1405" t="s">
        <v>6031</v>
      </c>
      <c r="K1405" t="s">
        <v>6032</v>
      </c>
      <c r="L1405" t="s">
        <v>11</v>
      </c>
    </row>
    <row r="1406" spans="1:12" x14ac:dyDescent="0.25">
      <c r="A1406" s="5" t="s">
        <v>5953</v>
      </c>
      <c r="B1406">
        <v>1969</v>
      </c>
      <c r="C1406" t="s">
        <v>4</v>
      </c>
      <c r="D1406">
        <v>12</v>
      </c>
      <c r="E1406" s="18" t="str">
        <f t="shared" si="21"/>
        <v>12-Nov-1969</v>
      </c>
      <c r="F1406" s="19">
        <v>45085</v>
      </c>
      <c r="G1406">
        <v>53</v>
      </c>
      <c r="H1406">
        <v>3</v>
      </c>
      <c r="I1406" s="2">
        <v>11741.73</v>
      </c>
      <c r="J1406" t="s">
        <v>6031</v>
      </c>
      <c r="K1406" t="s">
        <v>6032</v>
      </c>
      <c r="L1406" t="s">
        <v>11</v>
      </c>
    </row>
    <row r="1407" spans="1:12" x14ac:dyDescent="0.25">
      <c r="A1407" s="5" t="s">
        <v>5954</v>
      </c>
      <c r="B1407">
        <v>1963</v>
      </c>
      <c r="C1407" t="s">
        <v>5</v>
      </c>
      <c r="D1407">
        <v>9</v>
      </c>
      <c r="E1407" s="18" t="str">
        <f t="shared" si="21"/>
        <v>9-Jun-1963</v>
      </c>
      <c r="F1407" s="19">
        <v>45085</v>
      </c>
      <c r="G1407">
        <v>59</v>
      </c>
      <c r="H1407">
        <v>0</v>
      </c>
      <c r="I1407" s="2">
        <v>11743.3</v>
      </c>
      <c r="J1407" t="s">
        <v>6031</v>
      </c>
      <c r="K1407" t="s">
        <v>6031</v>
      </c>
      <c r="L1407" t="s">
        <v>3</v>
      </c>
    </row>
    <row r="1408" spans="1:12" x14ac:dyDescent="0.25">
      <c r="A1408" s="5" t="s">
        <v>5955</v>
      </c>
      <c r="B1408">
        <v>1964</v>
      </c>
      <c r="C1408" t="s">
        <v>8</v>
      </c>
      <c r="D1408">
        <v>2</v>
      </c>
      <c r="E1408" s="18" t="str">
        <f t="shared" si="21"/>
        <v>2-Dec-1964</v>
      </c>
      <c r="F1408" s="19">
        <v>45085</v>
      </c>
      <c r="G1408">
        <v>58</v>
      </c>
      <c r="H1408">
        <v>0</v>
      </c>
      <c r="I1408" s="2">
        <v>11743.93</v>
      </c>
      <c r="J1408" t="s">
        <v>6031</v>
      </c>
      <c r="K1408" t="s">
        <v>6032</v>
      </c>
      <c r="L1408" t="s">
        <v>7</v>
      </c>
    </row>
    <row r="1409" spans="1:12" x14ac:dyDescent="0.25">
      <c r="A1409" s="5" t="s">
        <v>5957</v>
      </c>
      <c r="B1409">
        <v>1979</v>
      </c>
      <c r="C1409" t="s">
        <v>4</v>
      </c>
      <c r="D1409">
        <v>6</v>
      </c>
      <c r="E1409" s="18" t="str">
        <f t="shared" si="21"/>
        <v>6-Nov-1979</v>
      </c>
      <c r="F1409" s="19">
        <v>45085</v>
      </c>
      <c r="G1409">
        <v>43</v>
      </c>
      <c r="H1409">
        <v>2</v>
      </c>
      <c r="I1409" s="2">
        <v>11752.68</v>
      </c>
      <c r="J1409" t="s">
        <v>6031</v>
      </c>
      <c r="K1409" t="s">
        <v>6032</v>
      </c>
      <c r="L1409" t="s">
        <v>23</v>
      </c>
    </row>
    <row r="1410" spans="1:12" x14ac:dyDescent="0.25">
      <c r="A1410" s="5" t="s">
        <v>5958</v>
      </c>
      <c r="B1410">
        <v>1966</v>
      </c>
      <c r="C1410" t="s">
        <v>2</v>
      </c>
      <c r="D1410">
        <v>25</v>
      </c>
      <c r="E1410" s="18" t="str">
        <f t="shared" ref="E1410:E1473" si="22">CONCATENATE(D1410,"-",C1410,"-",B1410)</f>
        <v>25-Jul-1966</v>
      </c>
      <c r="F1410" s="19">
        <v>45085</v>
      </c>
      <c r="G1410">
        <v>56</v>
      </c>
      <c r="H1410">
        <v>1</v>
      </c>
      <c r="I1410" s="2">
        <v>11763</v>
      </c>
      <c r="J1410" t="s">
        <v>6031</v>
      </c>
      <c r="K1410" t="s">
        <v>6031</v>
      </c>
      <c r="L1410" t="s">
        <v>14</v>
      </c>
    </row>
    <row r="1411" spans="1:12" x14ac:dyDescent="0.25">
      <c r="A1411" s="5" t="s">
        <v>5959</v>
      </c>
      <c r="B1411">
        <v>1982</v>
      </c>
      <c r="C1411" t="s">
        <v>4</v>
      </c>
      <c r="D1411">
        <v>20</v>
      </c>
      <c r="E1411" s="18" t="str">
        <f t="shared" si="22"/>
        <v>20-Nov-1982</v>
      </c>
      <c r="F1411" s="19">
        <v>45085</v>
      </c>
      <c r="G1411">
        <v>40</v>
      </c>
      <c r="H1411">
        <v>3</v>
      </c>
      <c r="I1411" s="2">
        <v>11773.06</v>
      </c>
      <c r="J1411" t="s">
        <v>6031</v>
      </c>
      <c r="K1411" t="s">
        <v>6031</v>
      </c>
      <c r="L1411" t="s">
        <v>23</v>
      </c>
    </row>
    <row r="1412" spans="1:12" x14ac:dyDescent="0.25">
      <c r="A1412" s="5" t="s">
        <v>5960</v>
      </c>
      <c r="B1412">
        <v>1965</v>
      </c>
      <c r="C1412" t="s">
        <v>10</v>
      </c>
      <c r="D1412">
        <v>3</v>
      </c>
      <c r="E1412" s="18" t="str">
        <f t="shared" si="22"/>
        <v>3-Oct-1965</v>
      </c>
      <c r="F1412" s="19">
        <v>45085</v>
      </c>
      <c r="G1412">
        <v>57</v>
      </c>
      <c r="H1412">
        <v>0</v>
      </c>
      <c r="I1412" s="2">
        <v>11830.61</v>
      </c>
      <c r="J1412" t="s">
        <v>6031</v>
      </c>
      <c r="K1412" t="s">
        <v>6032</v>
      </c>
      <c r="L1412" t="s">
        <v>7</v>
      </c>
    </row>
    <row r="1413" spans="1:12" x14ac:dyDescent="0.25">
      <c r="A1413" s="5" t="s">
        <v>5961</v>
      </c>
      <c r="B1413">
        <v>1964</v>
      </c>
      <c r="C1413" t="s">
        <v>5</v>
      </c>
      <c r="D1413">
        <v>27</v>
      </c>
      <c r="E1413" s="18" t="str">
        <f t="shared" si="22"/>
        <v>27-Jun-1964</v>
      </c>
      <c r="F1413" s="19">
        <v>45085</v>
      </c>
      <c r="G1413">
        <v>58</v>
      </c>
      <c r="H1413">
        <v>0</v>
      </c>
      <c r="I1413" s="2">
        <v>11833.78</v>
      </c>
      <c r="J1413" t="s">
        <v>6031</v>
      </c>
      <c r="K1413" t="s">
        <v>6031</v>
      </c>
      <c r="L1413" t="s">
        <v>3</v>
      </c>
    </row>
    <row r="1414" spans="1:12" x14ac:dyDescent="0.25">
      <c r="A1414" s="5" t="s">
        <v>3892</v>
      </c>
      <c r="B1414">
        <v>1964</v>
      </c>
      <c r="C1414" t="s">
        <v>6</v>
      </c>
      <c r="D1414">
        <v>11</v>
      </c>
      <c r="E1414" s="18" t="str">
        <f t="shared" si="22"/>
        <v>11-Sep-1964</v>
      </c>
      <c r="F1414" s="19">
        <v>45085</v>
      </c>
      <c r="G1414">
        <v>58</v>
      </c>
      <c r="H1414">
        <v>0</v>
      </c>
      <c r="I1414" s="2">
        <v>11837.16</v>
      </c>
      <c r="J1414" t="s">
        <v>6031</v>
      </c>
      <c r="K1414" t="s">
        <v>6031</v>
      </c>
      <c r="L1414" t="s">
        <v>11</v>
      </c>
    </row>
    <row r="1415" spans="1:12" x14ac:dyDescent="0.25">
      <c r="A1415" s="5" t="s">
        <v>5962</v>
      </c>
      <c r="B1415">
        <v>1965</v>
      </c>
      <c r="C1415" t="s">
        <v>6</v>
      </c>
      <c r="D1415">
        <v>25</v>
      </c>
      <c r="E1415" s="18" t="str">
        <f t="shared" si="22"/>
        <v>25-Sep-1965</v>
      </c>
      <c r="F1415" s="19">
        <v>45085</v>
      </c>
      <c r="G1415">
        <v>57</v>
      </c>
      <c r="H1415">
        <v>0</v>
      </c>
      <c r="I1415" s="2">
        <v>11840.78</v>
      </c>
      <c r="J1415" t="s">
        <v>6031</v>
      </c>
      <c r="K1415" t="s">
        <v>6030</v>
      </c>
      <c r="L1415" t="s">
        <v>7</v>
      </c>
    </row>
    <row r="1416" spans="1:12" x14ac:dyDescent="0.25">
      <c r="A1416" s="5" t="s">
        <v>5963</v>
      </c>
      <c r="B1416">
        <v>1964</v>
      </c>
      <c r="C1416" t="s">
        <v>2</v>
      </c>
      <c r="D1416">
        <v>11</v>
      </c>
      <c r="E1416" s="18" t="str">
        <f t="shared" si="22"/>
        <v>11-Jul-1964</v>
      </c>
      <c r="F1416" s="19">
        <v>45085</v>
      </c>
      <c r="G1416">
        <v>58</v>
      </c>
      <c r="H1416">
        <v>0</v>
      </c>
      <c r="I1416" s="2">
        <v>11842.44</v>
      </c>
      <c r="J1416" t="s">
        <v>6031</v>
      </c>
      <c r="K1416" t="s">
        <v>6030</v>
      </c>
      <c r="L1416" t="s">
        <v>11</v>
      </c>
    </row>
    <row r="1417" spans="1:12" x14ac:dyDescent="0.25">
      <c r="A1417" s="5" t="s">
        <v>5964</v>
      </c>
      <c r="B1417">
        <v>1965</v>
      </c>
      <c r="C1417" t="s">
        <v>4</v>
      </c>
      <c r="D1417">
        <v>10</v>
      </c>
      <c r="E1417" s="18" t="str">
        <f t="shared" si="22"/>
        <v>10-Nov-1965</v>
      </c>
      <c r="F1417" s="19">
        <v>45085</v>
      </c>
      <c r="G1417">
        <v>57</v>
      </c>
      <c r="H1417">
        <v>0</v>
      </c>
      <c r="I1417" s="2">
        <v>11842.62</v>
      </c>
      <c r="J1417" t="s">
        <v>6031</v>
      </c>
      <c r="K1417" t="s">
        <v>6031</v>
      </c>
      <c r="L1417" t="s">
        <v>7</v>
      </c>
    </row>
    <row r="1418" spans="1:12" x14ac:dyDescent="0.25">
      <c r="A1418" s="5" t="s">
        <v>5965</v>
      </c>
      <c r="B1418">
        <v>1964</v>
      </c>
      <c r="C1418" t="s">
        <v>5</v>
      </c>
      <c r="D1418">
        <v>27</v>
      </c>
      <c r="E1418" s="18" t="str">
        <f t="shared" si="22"/>
        <v>27-Jun-1964</v>
      </c>
      <c r="F1418" s="19">
        <v>45085</v>
      </c>
      <c r="G1418">
        <v>58</v>
      </c>
      <c r="H1418">
        <v>0</v>
      </c>
      <c r="I1418" s="2">
        <v>11848.14</v>
      </c>
      <c r="J1418" t="s">
        <v>6031</v>
      </c>
      <c r="K1418" t="s">
        <v>6030</v>
      </c>
      <c r="L1418" t="s">
        <v>11</v>
      </c>
    </row>
    <row r="1419" spans="1:12" x14ac:dyDescent="0.25">
      <c r="A1419" s="5" t="s">
        <v>5966</v>
      </c>
      <c r="B1419">
        <v>1964</v>
      </c>
      <c r="C1419" t="s">
        <v>6</v>
      </c>
      <c r="D1419">
        <v>29</v>
      </c>
      <c r="E1419" s="18" t="str">
        <f t="shared" si="22"/>
        <v>29-Sep-1964</v>
      </c>
      <c r="F1419" s="19">
        <v>45085</v>
      </c>
      <c r="G1419">
        <v>58</v>
      </c>
      <c r="H1419">
        <v>0</v>
      </c>
      <c r="I1419" s="2">
        <v>11856.41</v>
      </c>
      <c r="J1419" t="s">
        <v>6031</v>
      </c>
      <c r="K1419" t="s">
        <v>6030</v>
      </c>
      <c r="L1419" t="s">
        <v>3</v>
      </c>
    </row>
    <row r="1420" spans="1:12" x14ac:dyDescent="0.25">
      <c r="A1420" s="5" t="s">
        <v>5967</v>
      </c>
      <c r="B1420">
        <v>1974</v>
      </c>
      <c r="C1420" t="s">
        <v>2</v>
      </c>
      <c r="D1420">
        <v>7</v>
      </c>
      <c r="E1420" s="18" t="str">
        <f t="shared" si="22"/>
        <v>7-Jul-1974</v>
      </c>
      <c r="F1420" s="19">
        <v>45085</v>
      </c>
      <c r="G1420">
        <v>48</v>
      </c>
      <c r="H1420">
        <v>0</v>
      </c>
      <c r="I1420" s="2">
        <v>11858.56</v>
      </c>
      <c r="J1420" t="s">
        <v>6031</v>
      </c>
      <c r="K1420" t="s">
        <v>6031</v>
      </c>
      <c r="L1420" t="s">
        <v>11</v>
      </c>
    </row>
    <row r="1421" spans="1:12" x14ac:dyDescent="0.25">
      <c r="A1421" s="5" t="s">
        <v>5968</v>
      </c>
      <c r="B1421">
        <v>1967</v>
      </c>
      <c r="C1421" t="s">
        <v>9</v>
      </c>
      <c r="D1421">
        <v>24</v>
      </c>
      <c r="E1421" s="18" t="str">
        <f t="shared" si="22"/>
        <v>24-Aug-1967</v>
      </c>
      <c r="F1421" s="19">
        <v>45085</v>
      </c>
      <c r="G1421">
        <v>55</v>
      </c>
      <c r="H1421">
        <v>1</v>
      </c>
      <c r="I1421" s="2">
        <v>11879.1</v>
      </c>
      <c r="J1421" t="s">
        <v>6031</v>
      </c>
      <c r="K1421" t="s">
        <v>6031</v>
      </c>
      <c r="L1421" t="s">
        <v>17</v>
      </c>
    </row>
    <row r="1422" spans="1:12" x14ac:dyDescent="0.25">
      <c r="A1422" s="5" t="s">
        <v>5969</v>
      </c>
      <c r="B1422">
        <v>1967</v>
      </c>
      <c r="C1422" t="s">
        <v>2</v>
      </c>
      <c r="D1422">
        <v>14</v>
      </c>
      <c r="E1422" s="18" t="str">
        <f t="shared" si="22"/>
        <v>14-Jul-1967</v>
      </c>
      <c r="F1422" s="19">
        <v>45085</v>
      </c>
      <c r="G1422">
        <v>55</v>
      </c>
      <c r="H1422">
        <v>2</v>
      </c>
      <c r="I1422" s="2">
        <v>11881.36</v>
      </c>
      <c r="J1422" t="s">
        <v>6031</v>
      </c>
      <c r="K1422" t="s">
        <v>6030</v>
      </c>
      <c r="L1422" t="s">
        <v>11</v>
      </c>
    </row>
    <row r="1423" spans="1:12" x14ac:dyDescent="0.25">
      <c r="A1423" s="5" t="s">
        <v>5970</v>
      </c>
      <c r="B1423">
        <v>1967</v>
      </c>
      <c r="C1423" t="s">
        <v>10</v>
      </c>
      <c r="D1423">
        <v>29</v>
      </c>
      <c r="E1423" s="18" t="str">
        <f t="shared" si="22"/>
        <v>29-Oct-1967</v>
      </c>
      <c r="F1423" s="19">
        <v>45085</v>
      </c>
      <c r="G1423">
        <v>55</v>
      </c>
      <c r="H1423">
        <v>2</v>
      </c>
      <c r="I1423" s="2">
        <v>11881.97</v>
      </c>
      <c r="J1423" t="s">
        <v>6031</v>
      </c>
      <c r="K1423" t="s">
        <v>6032</v>
      </c>
      <c r="L1423" t="s">
        <v>3</v>
      </c>
    </row>
    <row r="1424" spans="1:12" x14ac:dyDescent="0.25">
      <c r="A1424" s="5" t="s">
        <v>5971</v>
      </c>
      <c r="B1424">
        <v>2004</v>
      </c>
      <c r="C1424" t="s">
        <v>5</v>
      </c>
      <c r="D1424">
        <v>2</v>
      </c>
      <c r="E1424" s="18" t="str">
        <f t="shared" si="22"/>
        <v>2-Jun-2004</v>
      </c>
      <c r="F1424" s="19">
        <v>45085</v>
      </c>
      <c r="G1424">
        <v>19</v>
      </c>
      <c r="H1424">
        <v>2</v>
      </c>
      <c r="I1424" s="2">
        <v>11884.05</v>
      </c>
      <c r="J1424" t="s">
        <v>6031</v>
      </c>
      <c r="K1424" t="s">
        <v>6031</v>
      </c>
      <c r="L1424" t="s">
        <v>3</v>
      </c>
    </row>
    <row r="1425" spans="1:12" x14ac:dyDescent="0.25">
      <c r="A1425" s="5" t="s">
        <v>3893</v>
      </c>
      <c r="B1425">
        <v>1964</v>
      </c>
      <c r="C1425" t="s">
        <v>4</v>
      </c>
      <c r="D1425">
        <v>19</v>
      </c>
      <c r="E1425" s="18" t="str">
        <f t="shared" si="22"/>
        <v>19-Nov-1964</v>
      </c>
      <c r="F1425" s="19">
        <v>45085</v>
      </c>
      <c r="G1425">
        <v>58</v>
      </c>
      <c r="H1425">
        <v>0</v>
      </c>
      <c r="I1425" s="2">
        <v>11918.2</v>
      </c>
      <c r="J1425" t="s">
        <v>6031</v>
      </c>
      <c r="K1425" t="s">
        <v>6032</v>
      </c>
      <c r="L1425" t="s">
        <v>20</v>
      </c>
    </row>
    <row r="1426" spans="1:12" x14ac:dyDescent="0.25">
      <c r="A1426" s="5" t="s">
        <v>5972</v>
      </c>
      <c r="B1426">
        <v>1964</v>
      </c>
      <c r="C1426" t="s">
        <v>8</v>
      </c>
      <c r="D1426">
        <v>20</v>
      </c>
      <c r="E1426" s="18" t="str">
        <f t="shared" si="22"/>
        <v>20-Dec-1964</v>
      </c>
      <c r="F1426" s="19">
        <v>45085</v>
      </c>
      <c r="G1426">
        <v>58</v>
      </c>
      <c r="H1426">
        <v>0</v>
      </c>
      <c r="I1426" s="2">
        <v>11931.13</v>
      </c>
      <c r="J1426" t="s">
        <v>6031</v>
      </c>
      <c r="K1426" t="s">
        <v>6032</v>
      </c>
      <c r="L1426" t="s">
        <v>13</v>
      </c>
    </row>
    <row r="1427" spans="1:12" x14ac:dyDescent="0.25">
      <c r="A1427" s="5" t="s">
        <v>5973</v>
      </c>
      <c r="B1427">
        <v>1964</v>
      </c>
      <c r="C1427" t="s">
        <v>9</v>
      </c>
      <c r="D1427">
        <v>2</v>
      </c>
      <c r="E1427" s="18" t="str">
        <f t="shared" si="22"/>
        <v>2-Aug-1964</v>
      </c>
      <c r="F1427" s="19">
        <v>45085</v>
      </c>
      <c r="G1427">
        <v>58</v>
      </c>
      <c r="H1427">
        <v>0</v>
      </c>
      <c r="I1427" s="2">
        <v>11938.26</v>
      </c>
      <c r="J1427" t="s">
        <v>6031</v>
      </c>
      <c r="K1427" t="s">
        <v>6031</v>
      </c>
      <c r="L1427" t="s">
        <v>13</v>
      </c>
    </row>
    <row r="1428" spans="1:12" x14ac:dyDescent="0.25">
      <c r="A1428" s="5" t="s">
        <v>5974</v>
      </c>
      <c r="B1428">
        <v>1991</v>
      </c>
      <c r="C1428" t="s">
        <v>10</v>
      </c>
      <c r="D1428">
        <v>19</v>
      </c>
      <c r="E1428" s="18" t="str">
        <f t="shared" si="22"/>
        <v>19-Oct-1991</v>
      </c>
      <c r="F1428" s="19">
        <v>45085</v>
      </c>
      <c r="G1428">
        <v>31</v>
      </c>
      <c r="H1428">
        <v>3</v>
      </c>
      <c r="I1428" s="2">
        <v>11941.83</v>
      </c>
      <c r="J1428" t="s">
        <v>6031</v>
      </c>
      <c r="K1428" t="s">
        <v>6032</v>
      </c>
      <c r="L1428" t="s">
        <v>18</v>
      </c>
    </row>
    <row r="1429" spans="1:12" x14ac:dyDescent="0.25">
      <c r="A1429" s="5" t="s">
        <v>5975</v>
      </c>
      <c r="B1429">
        <v>1964</v>
      </c>
      <c r="C1429" t="s">
        <v>8</v>
      </c>
      <c r="D1429">
        <v>25</v>
      </c>
      <c r="E1429" s="18" t="str">
        <f t="shared" si="22"/>
        <v>25-Dec-1964</v>
      </c>
      <c r="F1429" s="19">
        <v>45085</v>
      </c>
      <c r="G1429">
        <v>58</v>
      </c>
      <c r="H1429">
        <v>0</v>
      </c>
      <c r="I1429" s="2">
        <v>11944.59</v>
      </c>
      <c r="J1429" t="s">
        <v>6031</v>
      </c>
      <c r="K1429" t="s">
        <v>6030</v>
      </c>
      <c r="L1429" t="s">
        <v>14</v>
      </c>
    </row>
    <row r="1430" spans="1:12" x14ac:dyDescent="0.25">
      <c r="A1430" s="5" t="s">
        <v>5976</v>
      </c>
      <c r="B1430">
        <v>1965</v>
      </c>
      <c r="C1430" t="s">
        <v>4</v>
      </c>
      <c r="D1430">
        <v>1</v>
      </c>
      <c r="E1430" s="18" t="str">
        <f t="shared" si="22"/>
        <v>1-Nov-1965</v>
      </c>
      <c r="F1430" s="19">
        <v>45085</v>
      </c>
      <c r="G1430">
        <v>57</v>
      </c>
      <c r="H1430">
        <v>1</v>
      </c>
      <c r="I1430" s="2">
        <v>11945.13</v>
      </c>
      <c r="J1430" t="s">
        <v>6031</v>
      </c>
      <c r="K1430" t="s">
        <v>6030</v>
      </c>
      <c r="L1430" t="s">
        <v>7</v>
      </c>
    </row>
    <row r="1431" spans="1:12" x14ac:dyDescent="0.25">
      <c r="A1431" s="5" t="s">
        <v>5977</v>
      </c>
      <c r="B1431">
        <v>1964</v>
      </c>
      <c r="C1431" t="s">
        <v>6</v>
      </c>
      <c r="D1431">
        <v>29</v>
      </c>
      <c r="E1431" s="18" t="str">
        <f t="shared" si="22"/>
        <v>29-Sep-1964</v>
      </c>
      <c r="F1431" s="19">
        <v>45085</v>
      </c>
      <c r="G1431">
        <v>58</v>
      </c>
      <c r="H1431">
        <v>1</v>
      </c>
      <c r="I1431" s="2">
        <v>11946.63</v>
      </c>
      <c r="J1431" t="s">
        <v>6031</v>
      </c>
      <c r="K1431" t="s">
        <v>6030</v>
      </c>
      <c r="L1431" t="s">
        <v>3</v>
      </c>
    </row>
    <row r="1432" spans="1:12" x14ac:dyDescent="0.25">
      <c r="A1432" s="5" t="s">
        <v>5978</v>
      </c>
      <c r="B1432">
        <v>1967</v>
      </c>
      <c r="C1432" t="s">
        <v>8</v>
      </c>
      <c r="D1432">
        <v>22</v>
      </c>
      <c r="E1432" s="18" t="str">
        <f t="shared" si="22"/>
        <v>22-Dec-1967</v>
      </c>
      <c r="F1432" s="19">
        <v>45085</v>
      </c>
      <c r="G1432">
        <v>55</v>
      </c>
      <c r="H1432">
        <v>3</v>
      </c>
      <c r="I1432" s="2">
        <v>11987.17</v>
      </c>
      <c r="J1432" t="s">
        <v>6031</v>
      </c>
      <c r="K1432" t="s">
        <v>6031</v>
      </c>
      <c r="L1432" t="s">
        <v>3</v>
      </c>
    </row>
    <row r="1433" spans="1:12" x14ac:dyDescent="0.25">
      <c r="A1433" s="5" t="s">
        <v>5979</v>
      </c>
      <c r="B1433">
        <v>1983</v>
      </c>
      <c r="C1433" t="s">
        <v>2</v>
      </c>
      <c r="D1433">
        <v>4</v>
      </c>
      <c r="E1433" s="18" t="str">
        <f t="shared" si="22"/>
        <v>4-Jul-1983</v>
      </c>
      <c r="F1433" s="19">
        <v>45085</v>
      </c>
      <c r="G1433">
        <v>39</v>
      </c>
      <c r="H1433">
        <v>3</v>
      </c>
      <c r="I1433" s="2">
        <v>11987.68</v>
      </c>
      <c r="J1433" t="s">
        <v>6031</v>
      </c>
      <c r="K1433" t="s">
        <v>6030</v>
      </c>
      <c r="L1433" t="s">
        <v>23</v>
      </c>
    </row>
    <row r="1434" spans="1:12" x14ac:dyDescent="0.25">
      <c r="A1434" s="5" t="s">
        <v>5980</v>
      </c>
      <c r="B1434">
        <v>1993</v>
      </c>
      <c r="C1434" t="s">
        <v>8</v>
      </c>
      <c r="D1434">
        <v>12</v>
      </c>
      <c r="E1434" s="18" t="str">
        <f t="shared" si="22"/>
        <v>12-Dec-1993</v>
      </c>
      <c r="F1434" s="19">
        <v>45085</v>
      </c>
      <c r="G1434">
        <v>29</v>
      </c>
      <c r="H1434">
        <v>0</v>
      </c>
      <c r="I1434" s="2">
        <v>11994.89</v>
      </c>
      <c r="J1434" t="s">
        <v>6031</v>
      </c>
      <c r="K1434" t="s">
        <v>6030</v>
      </c>
      <c r="L1434" t="s">
        <v>7</v>
      </c>
    </row>
    <row r="1435" spans="1:12" x14ac:dyDescent="0.25">
      <c r="A1435" s="5" t="s">
        <v>5981</v>
      </c>
      <c r="B1435">
        <v>1982</v>
      </c>
      <c r="C1435" t="s">
        <v>10</v>
      </c>
      <c r="D1435">
        <v>17</v>
      </c>
      <c r="E1435" s="18" t="str">
        <f t="shared" si="22"/>
        <v>17-Oct-1982</v>
      </c>
      <c r="F1435" s="19">
        <v>45085</v>
      </c>
      <c r="G1435">
        <v>40</v>
      </c>
      <c r="H1435">
        <v>3</v>
      </c>
      <c r="I1435" s="2">
        <v>12001.29</v>
      </c>
      <c r="J1435" t="s">
        <v>6031</v>
      </c>
      <c r="K1435" t="s">
        <v>6031</v>
      </c>
      <c r="L1435" t="s">
        <v>20</v>
      </c>
    </row>
    <row r="1436" spans="1:12" x14ac:dyDescent="0.25">
      <c r="A1436" s="5" t="s">
        <v>3894</v>
      </c>
      <c r="B1436">
        <v>1965</v>
      </c>
      <c r="C1436" t="s">
        <v>5</v>
      </c>
      <c r="D1436">
        <v>9</v>
      </c>
      <c r="E1436" s="18" t="str">
        <f t="shared" si="22"/>
        <v>9-Jun-1965</v>
      </c>
      <c r="F1436" s="19">
        <v>45085</v>
      </c>
      <c r="G1436">
        <v>57</v>
      </c>
      <c r="H1436">
        <v>0</v>
      </c>
      <c r="I1436" s="2">
        <v>12029.29</v>
      </c>
      <c r="J1436" t="s">
        <v>6031</v>
      </c>
      <c r="K1436" t="s">
        <v>6030</v>
      </c>
      <c r="L1436" t="s">
        <v>17</v>
      </c>
    </row>
    <row r="1437" spans="1:12" x14ac:dyDescent="0.25">
      <c r="A1437" s="5" t="s">
        <v>5982</v>
      </c>
      <c r="B1437">
        <v>1965</v>
      </c>
      <c r="C1437" t="s">
        <v>10</v>
      </c>
      <c r="D1437">
        <v>29</v>
      </c>
      <c r="E1437" s="18" t="str">
        <f t="shared" si="22"/>
        <v>29-Oct-1965</v>
      </c>
      <c r="F1437" s="19">
        <v>45085</v>
      </c>
      <c r="G1437">
        <v>57</v>
      </c>
      <c r="H1437">
        <v>1</v>
      </c>
      <c r="I1437" s="2">
        <v>12032.33</v>
      </c>
      <c r="J1437" t="s">
        <v>6031</v>
      </c>
      <c r="K1437" t="s">
        <v>6032</v>
      </c>
      <c r="L1437" t="s">
        <v>11</v>
      </c>
    </row>
    <row r="1438" spans="1:12" x14ac:dyDescent="0.25">
      <c r="A1438" s="5" t="s">
        <v>5983</v>
      </c>
      <c r="B1438">
        <v>1979</v>
      </c>
      <c r="C1438" t="s">
        <v>10</v>
      </c>
      <c r="D1438">
        <v>16</v>
      </c>
      <c r="E1438" s="18" t="str">
        <f t="shared" si="22"/>
        <v>16-Oct-1979</v>
      </c>
      <c r="F1438" s="19">
        <v>45085</v>
      </c>
      <c r="G1438">
        <v>43</v>
      </c>
      <c r="H1438">
        <v>2</v>
      </c>
      <c r="I1438" s="2">
        <v>12035.18</v>
      </c>
      <c r="J1438" t="s">
        <v>6031</v>
      </c>
      <c r="K1438" t="s">
        <v>6031</v>
      </c>
      <c r="L1438" t="s">
        <v>20</v>
      </c>
    </row>
    <row r="1439" spans="1:12" x14ac:dyDescent="0.25">
      <c r="A1439" s="5" t="s">
        <v>5984</v>
      </c>
      <c r="B1439">
        <v>1966</v>
      </c>
      <c r="C1439" t="s">
        <v>4</v>
      </c>
      <c r="D1439">
        <v>24</v>
      </c>
      <c r="E1439" s="18" t="str">
        <f t="shared" si="22"/>
        <v>24-Nov-1966</v>
      </c>
      <c r="F1439" s="19">
        <v>45085</v>
      </c>
      <c r="G1439">
        <v>56</v>
      </c>
      <c r="H1439">
        <v>1</v>
      </c>
      <c r="I1439" s="2">
        <v>12044.34</v>
      </c>
      <c r="J1439" t="s">
        <v>6031</v>
      </c>
      <c r="K1439" t="s">
        <v>6032</v>
      </c>
      <c r="L1439" t="s">
        <v>7</v>
      </c>
    </row>
    <row r="1440" spans="1:12" x14ac:dyDescent="0.25">
      <c r="A1440" s="5" t="s">
        <v>5985</v>
      </c>
      <c r="B1440">
        <v>1986</v>
      </c>
      <c r="C1440" t="s">
        <v>6</v>
      </c>
      <c r="D1440">
        <v>7</v>
      </c>
      <c r="E1440" s="18" t="str">
        <f t="shared" si="22"/>
        <v>7-Sep-1986</v>
      </c>
      <c r="F1440" s="19">
        <v>45085</v>
      </c>
      <c r="G1440">
        <v>36</v>
      </c>
      <c r="H1440">
        <v>3</v>
      </c>
      <c r="I1440" s="2">
        <v>12048.13</v>
      </c>
      <c r="J1440" t="s">
        <v>6031</v>
      </c>
      <c r="K1440" t="s">
        <v>6030</v>
      </c>
      <c r="L1440" t="s">
        <v>23</v>
      </c>
    </row>
    <row r="1441" spans="1:12" x14ac:dyDescent="0.25">
      <c r="A1441" s="5" t="s">
        <v>5986</v>
      </c>
      <c r="B1441">
        <v>1984</v>
      </c>
      <c r="C1441" t="s">
        <v>6</v>
      </c>
      <c r="D1441">
        <v>2</v>
      </c>
      <c r="E1441" s="18" t="str">
        <f t="shared" si="22"/>
        <v>2-Sep-1984</v>
      </c>
      <c r="F1441" s="19">
        <v>45085</v>
      </c>
      <c r="G1441">
        <v>38</v>
      </c>
      <c r="H1441">
        <v>3</v>
      </c>
      <c r="I1441" s="2">
        <v>12091.34</v>
      </c>
      <c r="J1441" t="s">
        <v>6031</v>
      </c>
      <c r="K1441" t="s">
        <v>6030</v>
      </c>
      <c r="L1441" t="s">
        <v>24</v>
      </c>
    </row>
    <row r="1442" spans="1:12" x14ac:dyDescent="0.25">
      <c r="A1442" s="5" t="s">
        <v>5987</v>
      </c>
      <c r="B1442">
        <v>1968</v>
      </c>
      <c r="C1442" t="s">
        <v>5</v>
      </c>
      <c r="D1442">
        <v>21</v>
      </c>
      <c r="E1442" s="18" t="str">
        <f t="shared" si="22"/>
        <v>21-Jun-1968</v>
      </c>
      <c r="F1442" s="19">
        <v>45085</v>
      </c>
      <c r="G1442">
        <v>54</v>
      </c>
      <c r="H1442">
        <v>3</v>
      </c>
      <c r="I1442" s="2">
        <v>12094.48</v>
      </c>
      <c r="J1442" t="s">
        <v>6031</v>
      </c>
      <c r="K1442" t="s">
        <v>6031</v>
      </c>
      <c r="L1442" t="s">
        <v>11</v>
      </c>
    </row>
    <row r="1443" spans="1:12" x14ac:dyDescent="0.25">
      <c r="A1443" s="5" t="s">
        <v>5988</v>
      </c>
      <c r="B1443">
        <v>1968</v>
      </c>
      <c r="C1443" t="s">
        <v>8</v>
      </c>
      <c r="D1443">
        <v>9</v>
      </c>
      <c r="E1443" s="18" t="str">
        <f t="shared" si="22"/>
        <v>9-Dec-1968</v>
      </c>
      <c r="F1443" s="19">
        <v>45085</v>
      </c>
      <c r="G1443">
        <v>54</v>
      </c>
      <c r="H1443">
        <v>2</v>
      </c>
      <c r="I1443" s="2">
        <v>12096.65</v>
      </c>
      <c r="J1443" t="s">
        <v>6031</v>
      </c>
      <c r="K1443" t="s">
        <v>6032</v>
      </c>
      <c r="L1443" t="s">
        <v>17</v>
      </c>
    </row>
    <row r="1444" spans="1:12" x14ac:dyDescent="0.25">
      <c r="A1444" s="5" t="s">
        <v>5989</v>
      </c>
      <c r="B1444">
        <v>1968</v>
      </c>
      <c r="C1444" t="s">
        <v>10</v>
      </c>
      <c r="D1444">
        <v>25</v>
      </c>
      <c r="E1444" s="18" t="str">
        <f t="shared" si="22"/>
        <v>25-Oct-1968</v>
      </c>
      <c r="F1444" s="19">
        <v>45085</v>
      </c>
      <c r="G1444">
        <v>54</v>
      </c>
      <c r="H1444">
        <v>3</v>
      </c>
      <c r="I1444" s="2">
        <v>12105.32</v>
      </c>
      <c r="J1444" t="s">
        <v>6031</v>
      </c>
      <c r="K1444" t="s">
        <v>6031</v>
      </c>
      <c r="L1444" t="s">
        <v>11</v>
      </c>
    </row>
    <row r="1445" spans="1:12" x14ac:dyDescent="0.25">
      <c r="A1445" s="5" t="s">
        <v>5990</v>
      </c>
      <c r="B1445">
        <v>1963</v>
      </c>
      <c r="C1445" t="s">
        <v>2</v>
      </c>
      <c r="D1445">
        <v>20</v>
      </c>
      <c r="E1445" s="18" t="str">
        <f t="shared" si="22"/>
        <v>20-Jul-1963</v>
      </c>
      <c r="F1445" s="19">
        <v>45085</v>
      </c>
      <c r="G1445">
        <v>59</v>
      </c>
      <c r="H1445">
        <v>0</v>
      </c>
      <c r="I1445" s="2">
        <v>12124.99</v>
      </c>
      <c r="J1445" t="s">
        <v>6031</v>
      </c>
      <c r="K1445" t="s">
        <v>6032</v>
      </c>
      <c r="L1445" t="s">
        <v>7</v>
      </c>
    </row>
    <row r="1446" spans="1:12" x14ac:dyDescent="0.25">
      <c r="A1446" s="5" t="s">
        <v>5991</v>
      </c>
      <c r="B1446">
        <v>1963</v>
      </c>
      <c r="C1446" t="s">
        <v>5</v>
      </c>
      <c r="D1446">
        <v>4</v>
      </c>
      <c r="E1446" s="18" t="str">
        <f t="shared" si="22"/>
        <v>4-Jun-1963</v>
      </c>
      <c r="F1446" s="19">
        <v>45085</v>
      </c>
      <c r="G1446">
        <v>60</v>
      </c>
      <c r="H1446">
        <v>0</v>
      </c>
      <c r="I1446" s="2">
        <v>12129.61</v>
      </c>
      <c r="J1446" t="s">
        <v>6031</v>
      </c>
      <c r="K1446" t="s">
        <v>6032</v>
      </c>
      <c r="L1446" t="s">
        <v>7</v>
      </c>
    </row>
    <row r="1447" spans="1:12" x14ac:dyDescent="0.25">
      <c r="A1447" s="5" t="s">
        <v>3687</v>
      </c>
      <c r="B1447">
        <v>1991</v>
      </c>
      <c r="C1447" t="s">
        <v>4</v>
      </c>
      <c r="D1447">
        <v>6</v>
      </c>
      <c r="E1447" s="18" t="str">
        <f t="shared" si="22"/>
        <v>6-Nov-1991</v>
      </c>
      <c r="F1447" s="19">
        <v>45085</v>
      </c>
      <c r="G1447">
        <v>31</v>
      </c>
      <c r="H1447">
        <v>3</v>
      </c>
      <c r="I1447" s="2">
        <v>12130.8</v>
      </c>
      <c r="J1447" t="s">
        <v>6031</v>
      </c>
      <c r="K1447" t="s">
        <v>6031</v>
      </c>
      <c r="L1447" t="s">
        <v>23</v>
      </c>
    </row>
    <row r="1448" spans="1:12" x14ac:dyDescent="0.25">
      <c r="A1448" s="5" t="s">
        <v>3895</v>
      </c>
      <c r="B1448">
        <v>1974</v>
      </c>
      <c r="C1448" t="s">
        <v>6</v>
      </c>
      <c r="D1448">
        <v>16</v>
      </c>
      <c r="E1448" s="18" t="str">
        <f t="shared" si="22"/>
        <v>16-Sep-1974</v>
      </c>
      <c r="F1448" s="19">
        <v>45085</v>
      </c>
      <c r="G1448">
        <v>48</v>
      </c>
      <c r="H1448">
        <v>0</v>
      </c>
      <c r="I1448" s="2">
        <v>12137.6</v>
      </c>
      <c r="J1448" t="s">
        <v>6031</v>
      </c>
      <c r="K1448" t="s">
        <v>6031</v>
      </c>
      <c r="L1448" t="s">
        <v>7</v>
      </c>
    </row>
    <row r="1449" spans="1:12" x14ac:dyDescent="0.25">
      <c r="A1449" s="5" t="s">
        <v>5992</v>
      </c>
      <c r="B1449">
        <v>1962</v>
      </c>
      <c r="C1449" t="s">
        <v>4</v>
      </c>
      <c r="D1449">
        <v>4</v>
      </c>
      <c r="E1449" s="18" t="str">
        <f t="shared" si="22"/>
        <v>4-Nov-1962</v>
      </c>
      <c r="F1449" s="19">
        <v>45085</v>
      </c>
      <c r="G1449">
        <v>60</v>
      </c>
      <c r="H1449">
        <v>0</v>
      </c>
      <c r="I1449" s="2">
        <v>12142.58</v>
      </c>
      <c r="J1449" t="s">
        <v>6031</v>
      </c>
      <c r="K1449" t="s">
        <v>6030</v>
      </c>
      <c r="L1449" t="s">
        <v>3</v>
      </c>
    </row>
    <row r="1450" spans="1:12" x14ac:dyDescent="0.25">
      <c r="A1450" s="5" t="s">
        <v>5993</v>
      </c>
      <c r="B1450">
        <v>1962</v>
      </c>
      <c r="C1450" t="s">
        <v>6</v>
      </c>
      <c r="D1450">
        <v>15</v>
      </c>
      <c r="E1450" s="18" t="str">
        <f t="shared" si="22"/>
        <v>15-Sep-1962</v>
      </c>
      <c r="F1450" s="19">
        <v>45085</v>
      </c>
      <c r="G1450">
        <v>60</v>
      </c>
      <c r="H1450">
        <v>0</v>
      </c>
      <c r="I1450" s="2">
        <v>12146.97</v>
      </c>
      <c r="J1450" t="s">
        <v>6031</v>
      </c>
      <c r="K1450" t="s">
        <v>6031</v>
      </c>
      <c r="L1450" t="s">
        <v>11</v>
      </c>
    </row>
    <row r="1451" spans="1:12" x14ac:dyDescent="0.25">
      <c r="A1451" s="5" t="s">
        <v>5994</v>
      </c>
      <c r="B1451">
        <v>1987</v>
      </c>
      <c r="C1451" t="s">
        <v>10</v>
      </c>
      <c r="D1451">
        <v>5</v>
      </c>
      <c r="E1451" s="18" t="str">
        <f t="shared" si="22"/>
        <v>5-Oct-1987</v>
      </c>
      <c r="F1451" s="19">
        <v>45085</v>
      </c>
      <c r="G1451">
        <v>35</v>
      </c>
      <c r="H1451">
        <v>3</v>
      </c>
      <c r="I1451" s="2">
        <v>12148.2</v>
      </c>
      <c r="J1451" t="s">
        <v>6031</v>
      </c>
      <c r="K1451" t="s">
        <v>6031</v>
      </c>
      <c r="L1451" t="s">
        <v>7</v>
      </c>
    </row>
    <row r="1452" spans="1:12" x14ac:dyDescent="0.25">
      <c r="A1452" s="5" t="s">
        <v>5995</v>
      </c>
      <c r="B1452">
        <v>1991</v>
      </c>
      <c r="C1452" t="s">
        <v>9</v>
      </c>
      <c r="D1452">
        <v>29</v>
      </c>
      <c r="E1452" s="18" t="str">
        <f t="shared" si="22"/>
        <v>29-Aug-1991</v>
      </c>
      <c r="F1452" s="19">
        <v>45085</v>
      </c>
      <c r="G1452">
        <v>31</v>
      </c>
      <c r="H1452">
        <v>3</v>
      </c>
      <c r="I1452" s="2">
        <v>12198.64</v>
      </c>
      <c r="J1452" t="s">
        <v>6031</v>
      </c>
      <c r="K1452" t="s">
        <v>6031</v>
      </c>
      <c r="L1452" t="s">
        <v>23</v>
      </c>
    </row>
    <row r="1453" spans="1:12" x14ac:dyDescent="0.25">
      <c r="A1453" s="5" t="s">
        <v>5996</v>
      </c>
      <c r="B1453">
        <v>1977</v>
      </c>
      <c r="C1453" t="s">
        <v>9</v>
      </c>
      <c r="D1453">
        <v>14</v>
      </c>
      <c r="E1453" s="18" t="str">
        <f t="shared" si="22"/>
        <v>14-Aug-1977</v>
      </c>
      <c r="F1453" s="19">
        <v>45085</v>
      </c>
      <c r="G1453">
        <v>45</v>
      </c>
      <c r="H1453">
        <v>2</v>
      </c>
      <c r="I1453" s="2">
        <v>12218.7</v>
      </c>
      <c r="J1453" t="s">
        <v>6031</v>
      </c>
      <c r="K1453" t="s">
        <v>6032</v>
      </c>
      <c r="L1453" t="s">
        <v>7</v>
      </c>
    </row>
    <row r="1454" spans="1:12" x14ac:dyDescent="0.25">
      <c r="A1454" s="5" t="s">
        <v>5997</v>
      </c>
      <c r="B1454">
        <v>1964</v>
      </c>
      <c r="C1454" t="s">
        <v>2</v>
      </c>
      <c r="D1454">
        <v>20</v>
      </c>
      <c r="E1454" s="18" t="str">
        <f t="shared" si="22"/>
        <v>20-Jul-1964</v>
      </c>
      <c r="F1454" s="19">
        <v>45085</v>
      </c>
      <c r="G1454">
        <v>58</v>
      </c>
      <c r="H1454">
        <v>0</v>
      </c>
      <c r="I1454" s="2">
        <v>12222.9</v>
      </c>
      <c r="J1454" t="s">
        <v>6031</v>
      </c>
      <c r="K1454" t="s">
        <v>6030</v>
      </c>
      <c r="L1454" t="s">
        <v>7</v>
      </c>
    </row>
    <row r="1455" spans="1:12" x14ac:dyDescent="0.25">
      <c r="A1455" s="5" t="s">
        <v>5998</v>
      </c>
      <c r="B1455">
        <v>1964</v>
      </c>
      <c r="C1455" t="s">
        <v>2</v>
      </c>
      <c r="D1455">
        <v>2</v>
      </c>
      <c r="E1455" s="18" t="str">
        <f t="shared" si="22"/>
        <v>2-Jul-1964</v>
      </c>
      <c r="F1455" s="19">
        <v>45085</v>
      </c>
      <c r="G1455">
        <v>58</v>
      </c>
      <c r="H1455">
        <v>0</v>
      </c>
      <c r="I1455" s="2">
        <v>12224.35</v>
      </c>
      <c r="J1455" t="s">
        <v>6031</v>
      </c>
      <c r="K1455" t="s">
        <v>6032</v>
      </c>
      <c r="L1455" t="s">
        <v>7</v>
      </c>
    </row>
    <row r="1456" spans="1:12" x14ac:dyDescent="0.25">
      <c r="A1456" s="5" t="s">
        <v>5999</v>
      </c>
      <c r="B1456">
        <v>1964</v>
      </c>
      <c r="C1456" t="s">
        <v>5</v>
      </c>
      <c r="D1456">
        <v>24</v>
      </c>
      <c r="E1456" s="18" t="str">
        <f t="shared" si="22"/>
        <v>24-Jun-1964</v>
      </c>
      <c r="F1456" s="19">
        <v>45085</v>
      </c>
      <c r="G1456">
        <v>58</v>
      </c>
      <c r="H1456">
        <v>0</v>
      </c>
      <c r="I1456" s="2">
        <v>12231.61</v>
      </c>
      <c r="J1456" t="s">
        <v>6031</v>
      </c>
      <c r="K1456" t="s">
        <v>6031</v>
      </c>
      <c r="L1456" t="s">
        <v>7</v>
      </c>
    </row>
    <row r="1457" spans="1:12" x14ac:dyDescent="0.25">
      <c r="A1457" s="5" t="s">
        <v>6000</v>
      </c>
      <c r="B1457">
        <v>1963</v>
      </c>
      <c r="C1457" t="s">
        <v>2</v>
      </c>
      <c r="D1457">
        <v>19</v>
      </c>
      <c r="E1457" s="18" t="str">
        <f t="shared" si="22"/>
        <v>19-Jul-1963</v>
      </c>
      <c r="F1457" s="19">
        <v>45085</v>
      </c>
      <c r="G1457">
        <v>59</v>
      </c>
      <c r="H1457">
        <v>0</v>
      </c>
      <c r="I1457" s="2">
        <v>12233.83</v>
      </c>
      <c r="J1457" t="s">
        <v>6031</v>
      </c>
      <c r="K1457" t="s">
        <v>6032</v>
      </c>
      <c r="L1457" t="s">
        <v>11</v>
      </c>
    </row>
    <row r="1458" spans="1:12" x14ac:dyDescent="0.25">
      <c r="A1458" s="5" t="s">
        <v>6001</v>
      </c>
      <c r="B1458">
        <v>1964</v>
      </c>
      <c r="C1458" t="s">
        <v>10</v>
      </c>
      <c r="D1458">
        <v>15</v>
      </c>
      <c r="E1458" s="18" t="str">
        <f t="shared" si="22"/>
        <v>15-Oct-1964</v>
      </c>
      <c r="F1458" s="19">
        <v>45085</v>
      </c>
      <c r="G1458">
        <v>58</v>
      </c>
      <c r="H1458">
        <v>0</v>
      </c>
      <c r="I1458" s="2">
        <v>12235.84</v>
      </c>
      <c r="J1458" t="s">
        <v>6031</v>
      </c>
      <c r="K1458" t="s">
        <v>6031</v>
      </c>
      <c r="L1458" t="s">
        <v>7</v>
      </c>
    </row>
    <row r="1459" spans="1:12" x14ac:dyDescent="0.25">
      <c r="A1459" s="5" t="s">
        <v>3896</v>
      </c>
      <c r="B1459">
        <v>1966</v>
      </c>
      <c r="C1459" t="s">
        <v>2</v>
      </c>
      <c r="D1459">
        <v>29</v>
      </c>
      <c r="E1459" s="18" t="str">
        <f t="shared" si="22"/>
        <v>29-Jul-1966</v>
      </c>
      <c r="F1459" s="19">
        <v>45085</v>
      </c>
      <c r="G1459">
        <v>56</v>
      </c>
      <c r="H1459">
        <v>0</v>
      </c>
      <c r="I1459" s="2">
        <v>12237.73</v>
      </c>
      <c r="J1459" t="s">
        <v>6031</v>
      </c>
      <c r="K1459" t="s">
        <v>6031</v>
      </c>
      <c r="L1459" t="s">
        <v>7</v>
      </c>
    </row>
    <row r="1460" spans="1:12" x14ac:dyDescent="0.25">
      <c r="A1460" s="5" t="s">
        <v>6002</v>
      </c>
      <c r="B1460">
        <v>1963</v>
      </c>
      <c r="C1460" t="s">
        <v>2</v>
      </c>
      <c r="D1460">
        <v>17</v>
      </c>
      <c r="E1460" s="18" t="str">
        <f t="shared" si="22"/>
        <v>17-Jul-1963</v>
      </c>
      <c r="F1460" s="19">
        <v>45085</v>
      </c>
      <c r="G1460">
        <v>59</v>
      </c>
      <c r="H1460">
        <v>0</v>
      </c>
      <c r="I1460" s="2">
        <v>12244.53</v>
      </c>
      <c r="J1460" t="s">
        <v>6031</v>
      </c>
      <c r="K1460" t="s">
        <v>6032</v>
      </c>
      <c r="L1460" t="s">
        <v>3</v>
      </c>
    </row>
    <row r="1461" spans="1:12" x14ac:dyDescent="0.25">
      <c r="A1461" s="5" t="s">
        <v>6003</v>
      </c>
      <c r="B1461">
        <v>1974</v>
      </c>
      <c r="C1461" t="s">
        <v>5</v>
      </c>
      <c r="D1461">
        <v>23</v>
      </c>
      <c r="E1461" s="18" t="str">
        <f t="shared" si="22"/>
        <v>23-Jun-1974</v>
      </c>
      <c r="F1461" s="19">
        <v>45085</v>
      </c>
      <c r="G1461">
        <v>48</v>
      </c>
      <c r="H1461">
        <v>0</v>
      </c>
      <c r="I1461" s="2">
        <v>12245.17</v>
      </c>
      <c r="J1461" t="s">
        <v>6031</v>
      </c>
      <c r="K1461" t="s">
        <v>6032</v>
      </c>
      <c r="L1461" t="s">
        <v>7</v>
      </c>
    </row>
    <row r="1462" spans="1:12" x14ac:dyDescent="0.25">
      <c r="A1462" s="5" t="s">
        <v>6004</v>
      </c>
      <c r="B1462">
        <v>1989</v>
      </c>
      <c r="C1462" t="s">
        <v>4</v>
      </c>
      <c r="D1462">
        <v>23</v>
      </c>
      <c r="E1462" s="18" t="str">
        <f t="shared" si="22"/>
        <v>23-Nov-1989</v>
      </c>
      <c r="F1462" s="19">
        <v>45085</v>
      </c>
      <c r="G1462">
        <v>33</v>
      </c>
      <c r="H1462">
        <v>3</v>
      </c>
      <c r="I1462" s="2">
        <v>12254.44</v>
      </c>
      <c r="J1462" t="s">
        <v>6031</v>
      </c>
      <c r="K1462" t="s">
        <v>6031</v>
      </c>
      <c r="L1462" t="s">
        <v>23</v>
      </c>
    </row>
    <row r="1463" spans="1:12" x14ac:dyDescent="0.25">
      <c r="A1463" s="5" t="s">
        <v>6005</v>
      </c>
      <c r="B1463">
        <v>1986</v>
      </c>
      <c r="C1463" t="s">
        <v>9</v>
      </c>
      <c r="D1463">
        <v>13</v>
      </c>
      <c r="E1463" s="18" t="str">
        <f t="shared" si="22"/>
        <v>13-Aug-1986</v>
      </c>
      <c r="F1463" s="19">
        <v>45085</v>
      </c>
      <c r="G1463">
        <v>36</v>
      </c>
      <c r="H1463">
        <v>3</v>
      </c>
      <c r="I1463" s="2">
        <v>12255.04</v>
      </c>
      <c r="J1463" t="s">
        <v>6031</v>
      </c>
      <c r="K1463" t="s">
        <v>6030</v>
      </c>
      <c r="L1463" t="s">
        <v>23</v>
      </c>
    </row>
    <row r="1464" spans="1:12" x14ac:dyDescent="0.25">
      <c r="A1464" s="5" t="s">
        <v>6006</v>
      </c>
      <c r="B1464">
        <v>1966</v>
      </c>
      <c r="C1464" t="s">
        <v>8</v>
      </c>
      <c r="D1464">
        <v>6</v>
      </c>
      <c r="E1464" s="18" t="str">
        <f t="shared" si="22"/>
        <v>6-Dec-1966</v>
      </c>
      <c r="F1464" s="19">
        <v>45085</v>
      </c>
      <c r="G1464">
        <v>56</v>
      </c>
      <c r="H1464">
        <v>2</v>
      </c>
      <c r="I1464" s="2">
        <v>12265.51</v>
      </c>
      <c r="J1464" t="s">
        <v>6031</v>
      </c>
      <c r="K1464" t="s">
        <v>6031</v>
      </c>
      <c r="L1464" t="s">
        <v>3</v>
      </c>
    </row>
    <row r="1465" spans="1:12" x14ac:dyDescent="0.25">
      <c r="A1465" s="5" t="s">
        <v>6007</v>
      </c>
      <c r="B1465">
        <v>1967</v>
      </c>
      <c r="C1465" t="s">
        <v>8</v>
      </c>
      <c r="D1465">
        <v>30</v>
      </c>
      <c r="E1465" s="18" t="str">
        <f t="shared" si="22"/>
        <v>30-Dec-1967</v>
      </c>
      <c r="F1465" s="19">
        <v>45085</v>
      </c>
      <c r="G1465">
        <v>55</v>
      </c>
      <c r="H1465">
        <v>2</v>
      </c>
      <c r="I1465" s="2">
        <v>12268.63</v>
      </c>
      <c r="J1465" t="s">
        <v>6031</v>
      </c>
      <c r="K1465" t="s">
        <v>6032</v>
      </c>
      <c r="L1465" t="s">
        <v>7</v>
      </c>
    </row>
    <row r="1466" spans="1:12" x14ac:dyDescent="0.25">
      <c r="A1466" s="5" t="s">
        <v>6008</v>
      </c>
      <c r="B1466">
        <v>1967</v>
      </c>
      <c r="C1466" t="s">
        <v>9</v>
      </c>
      <c r="D1466">
        <v>28</v>
      </c>
      <c r="E1466" s="18" t="str">
        <f t="shared" si="22"/>
        <v>28-Aug-1967</v>
      </c>
      <c r="F1466" s="19">
        <v>45085</v>
      </c>
      <c r="G1466">
        <v>55</v>
      </c>
      <c r="H1466">
        <v>2</v>
      </c>
      <c r="I1466" s="2">
        <v>12269.69</v>
      </c>
      <c r="J1466" t="s">
        <v>6031</v>
      </c>
      <c r="K1466" t="s">
        <v>6030</v>
      </c>
      <c r="L1466" t="s">
        <v>7</v>
      </c>
    </row>
    <row r="1467" spans="1:12" x14ac:dyDescent="0.25">
      <c r="A1467" s="5" t="s">
        <v>6009</v>
      </c>
      <c r="B1467">
        <v>1966</v>
      </c>
      <c r="C1467" t="s">
        <v>4</v>
      </c>
      <c r="D1467">
        <v>16</v>
      </c>
      <c r="E1467" s="18" t="str">
        <f t="shared" si="22"/>
        <v>16-Nov-1966</v>
      </c>
      <c r="F1467" s="19">
        <v>45085</v>
      </c>
      <c r="G1467">
        <v>56</v>
      </c>
      <c r="H1467">
        <v>0</v>
      </c>
      <c r="I1467" s="2">
        <v>12282.03</v>
      </c>
      <c r="J1467" t="s">
        <v>6031</v>
      </c>
      <c r="K1467" t="s">
        <v>6032</v>
      </c>
      <c r="L1467" t="s">
        <v>16</v>
      </c>
    </row>
    <row r="1468" spans="1:12" x14ac:dyDescent="0.25">
      <c r="A1468" s="5" t="s">
        <v>6010</v>
      </c>
      <c r="B1468">
        <v>1990</v>
      </c>
      <c r="C1468" t="s">
        <v>10</v>
      </c>
      <c r="D1468">
        <v>29</v>
      </c>
      <c r="E1468" s="18" t="str">
        <f t="shared" si="22"/>
        <v>29-Oct-1990</v>
      </c>
      <c r="F1468" s="19">
        <v>45085</v>
      </c>
      <c r="G1468">
        <v>32</v>
      </c>
      <c r="H1468">
        <v>3</v>
      </c>
      <c r="I1468" s="2">
        <v>12282.38</v>
      </c>
      <c r="J1468" t="s">
        <v>6031</v>
      </c>
      <c r="K1468" t="s">
        <v>6032</v>
      </c>
      <c r="L1468" t="s">
        <v>11</v>
      </c>
    </row>
    <row r="1469" spans="1:12" x14ac:dyDescent="0.25">
      <c r="A1469" s="5" t="s">
        <v>6011</v>
      </c>
      <c r="B1469">
        <v>1963</v>
      </c>
      <c r="C1469" t="s">
        <v>10</v>
      </c>
      <c r="D1469">
        <v>28</v>
      </c>
      <c r="E1469" s="18" t="str">
        <f t="shared" si="22"/>
        <v>28-Oct-1963</v>
      </c>
      <c r="F1469" s="19">
        <v>45085</v>
      </c>
      <c r="G1469">
        <v>59</v>
      </c>
      <c r="H1469">
        <v>0</v>
      </c>
      <c r="I1469" s="2">
        <v>12299.59</v>
      </c>
      <c r="J1469" t="s">
        <v>6031</v>
      </c>
      <c r="K1469" t="s">
        <v>6032</v>
      </c>
      <c r="L1469" t="s">
        <v>16</v>
      </c>
    </row>
    <row r="1470" spans="1:12" x14ac:dyDescent="0.25">
      <c r="A1470" s="5" t="s">
        <v>3897</v>
      </c>
      <c r="B1470">
        <v>1963</v>
      </c>
      <c r="C1470" t="s">
        <v>9</v>
      </c>
      <c r="D1470">
        <v>29</v>
      </c>
      <c r="E1470" s="18" t="str">
        <f t="shared" si="22"/>
        <v>29-Aug-1963</v>
      </c>
      <c r="F1470" s="19">
        <v>45085</v>
      </c>
      <c r="G1470">
        <v>59</v>
      </c>
      <c r="H1470">
        <v>0</v>
      </c>
      <c r="I1470" s="2">
        <v>12323.94</v>
      </c>
      <c r="J1470" t="s">
        <v>6031</v>
      </c>
      <c r="K1470" t="s">
        <v>6031</v>
      </c>
      <c r="L1470" t="s">
        <v>21</v>
      </c>
    </row>
    <row r="1471" spans="1:12" x14ac:dyDescent="0.25">
      <c r="A1471" s="5" t="s">
        <v>6012</v>
      </c>
      <c r="B1471">
        <v>1963</v>
      </c>
      <c r="C1471" t="s">
        <v>9</v>
      </c>
      <c r="D1471">
        <v>2</v>
      </c>
      <c r="E1471" s="18" t="str">
        <f t="shared" si="22"/>
        <v>2-Aug-1963</v>
      </c>
      <c r="F1471" s="19">
        <v>45085</v>
      </c>
      <c r="G1471">
        <v>59</v>
      </c>
      <c r="H1471">
        <v>1</v>
      </c>
      <c r="I1471" s="2">
        <v>12333.83</v>
      </c>
      <c r="J1471" t="s">
        <v>6031</v>
      </c>
      <c r="K1471" t="s">
        <v>6030</v>
      </c>
      <c r="L1471" t="s">
        <v>11</v>
      </c>
    </row>
    <row r="1472" spans="1:12" x14ac:dyDescent="0.25">
      <c r="A1472" s="5" t="s">
        <v>6013</v>
      </c>
      <c r="B1472">
        <v>1963</v>
      </c>
      <c r="C1472" t="s">
        <v>6</v>
      </c>
      <c r="D1472">
        <v>22</v>
      </c>
      <c r="E1472" s="18" t="str">
        <f t="shared" si="22"/>
        <v>22-Sep-1963</v>
      </c>
      <c r="F1472" s="19">
        <v>45085</v>
      </c>
      <c r="G1472">
        <v>59</v>
      </c>
      <c r="H1472">
        <v>1</v>
      </c>
      <c r="I1472" s="2">
        <v>12347.17</v>
      </c>
      <c r="J1472" t="s">
        <v>6031</v>
      </c>
      <c r="K1472" t="s">
        <v>6031</v>
      </c>
      <c r="L1472" t="s">
        <v>11</v>
      </c>
    </row>
    <row r="1473" spans="1:12" x14ac:dyDescent="0.25">
      <c r="A1473" s="5" t="s">
        <v>6014</v>
      </c>
      <c r="B1473">
        <v>1966</v>
      </c>
      <c r="C1473" t="s">
        <v>8</v>
      </c>
      <c r="D1473">
        <v>29</v>
      </c>
      <c r="E1473" s="18" t="str">
        <f t="shared" si="22"/>
        <v>29-Dec-1966</v>
      </c>
      <c r="F1473" s="19">
        <v>45085</v>
      </c>
      <c r="G1473">
        <v>56</v>
      </c>
      <c r="H1473">
        <v>3</v>
      </c>
      <c r="I1473" s="2">
        <v>12363.55</v>
      </c>
      <c r="J1473" t="s">
        <v>6031</v>
      </c>
      <c r="K1473" t="s">
        <v>6031</v>
      </c>
      <c r="L1473" t="s">
        <v>11</v>
      </c>
    </row>
    <row r="1474" spans="1:12" x14ac:dyDescent="0.25">
      <c r="A1474" s="5" t="s">
        <v>6015</v>
      </c>
      <c r="B1474">
        <v>1962</v>
      </c>
      <c r="C1474" t="s">
        <v>6</v>
      </c>
      <c r="D1474">
        <v>26</v>
      </c>
      <c r="E1474" s="18" t="str">
        <f t="shared" ref="E1474:E1537" si="23">CONCATENATE(D1474,"-",C1474,"-",B1474)</f>
        <v>26-Sep-1962</v>
      </c>
      <c r="F1474" s="19">
        <v>45085</v>
      </c>
      <c r="G1474">
        <v>60</v>
      </c>
      <c r="H1474">
        <v>0</v>
      </c>
      <c r="I1474" s="2">
        <v>12369.89</v>
      </c>
      <c r="J1474" t="s">
        <v>6031</v>
      </c>
      <c r="K1474" t="s">
        <v>6030</v>
      </c>
      <c r="L1474" t="s">
        <v>17</v>
      </c>
    </row>
    <row r="1475" spans="1:12" x14ac:dyDescent="0.25">
      <c r="A1475" s="5" t="s">
        <v>6016</v>
      </c>
      <c r="B1475">
        <v>1989</v>
      </c>
      <c r="C1475" t="s">
        <v>8</v>
      </c>
      <c r="D1475">
        <v>29</v>
      </c>
      <c r="E1475" s="18" t="str">
        <f t="shared" si="23"/>
        <v>29-Dec-1989</v>
      </c>
      <c r="F1475" s="19">
        <v>45085</v>
      </c>
      <c r="G1475">
        <v>33</v>
      </c>
      <c r="H1475">
        <v>0</v>
      </c>
      <c r="I1475" s="2">
        <v>12404.88</v>
      </c>
      <c r="J1475" t="s">
        <v>6031</v>
      </c>
      <c r="K1475" t="s">
        <v>6031</v>
      </c>
      <c r="L1475" t="s">
        <v>14</v>
      </c>
    </row>
    <row r="1476" spans="1:12" x14ac:dyDescent="0.25">
      <c r="A1476" s="5" t="s">
        <v>6017</v>
      </c>
      <c r="B1476">
        <v>1972</v>
      </c>
      <c r="C1476" t="s">
        <v>9</v>
      </c>
      <c r="D1476">
        <v>21</v>
      </c>
      <c r="E1476" s="18" t="str">
        <f t="shared" si="23"/>
        <v>21-Aug-1972</v>
      </c>
      <c r="F1476" s="19">
        <v>45085</v>
      </c>
      <c r="G1476">
        <v>50</v>
      </c>
      <c r="H1476">
        <v>0</v>
      </c>
      <c r="I1476" s="2">
        <v>12407.3</v>
      </c>
      <c r="J1476" t="s">
        <v>6031</v>
      </c>
      <c r="K1476" t="s">
        <v>6030</v>
      </c>
      <c r="L1476" t="s">
        <v>20</v>
      </c>
    </row>
    <row r="1477" spans="1:12" x14ac:dyDescent="0.25">
      <c r="A1477" s="5" t="s">
        <v>6018</v>
      </c>
      <c r="B1477">
        <v>1979</v>
      </c>
      <c r="C1477" t="s">
        <v>2</v>
      </c>
      <c r="D1477">
        <v>14</v>
      </c>
      <c r="E1477" s="18" t="str">
        <f t="shared" si="23"/>
        <v>14-Jul-1979</v>
      </c>
      <c r="F1477" s="19">
        <v>45085</v>
      </c>
      <c r="G1477">
        <v>43</v>
      </c>
      <c r="H1477">
        <v>2</v>
      </c>
      <c r="I1477" s="2">
        <v>12408.29</v>
      </c>
      <c r="J1477" t="s">
        <v>6031</v>
      </c>
      <c r="K1477" t="s">
        <v>6032</v>
      </c>
      <c r="L1477" t="s">
        <v>24</v>
      </c>
    </row>
    <row r="1478" spans="1:12" x14ac:dyDescent="0.25">
      <c r="A1478" s="5" t="s">
        <v>6019</v>
      </c>
      <c r="B1478">
        <v>1964</v>
      </c>
      <c r="C1478" t="s">
        <v>9</v>
      </c>
      <c r="D1478">
        <v>4</v>
      </c>
      <c r="E1478" s="18" t="str">
        <f t="shared" si="23"/>
        <v>4-Aug-1964</v>
      </c>
      <c r="F1478" s="19">
        <v>45085</v>
      </c>
      <c r="G1478">
        <v>58</v>
      </c>
      <c r="H1478">
        <v>0</v>
      </c>
      <c r="I1478" s="2">
        <v>12430.95</v>
      </c>
      <c r="J1478" t="s">
        <v>6031</v>
      </c>
      <c r="K1478" t="s">
        <v>6031</v>
      </c>
      <c r="L1478" t="s">
        <v>17</v>
      </c>
    </row>
    <row r="1479" spans="1:12" x14ac:dyDescent="0.25">
      <c r="A1479" s="5" t="s">
        <v>6020</v>
      </c>
      <c r="B1479">
        <v>1995</v>
      </c>
      <c r="C1479" t="s">
        <v>9</v>
      </c>
      <c r="D1479">
        <v>9</v>
      </c>
      <c r="E1479" s="18" t="str">
        <f t="shared" si="23"/>
        <v>9-Aug-1995</v>
      </c>
      <c r="F1479" s="19">
        <v>45085</v>
      </c>
      <c r="G1479">
        <v>27</v>
      </c>
      <c r="H1479">
        <v>0</v>
      </c>
      <c r="I1479" s="2">
        <v>12452.25</v>
      </c>
      <c r="J1479" t="s">
        <v>6031</v>
      </c>
      <c r="K1479" t="s">
        <v>6031</v>
      </c>
      <c r="L1479" t="s">
        <v>7</v>
      </c>
    </row>
    <row r="1480" spans="1:12" x14ac:dyDescent="0.25">
      <c r="A1480" s="5" t="s">
        <v>6021</v>
      </c>
      <c r="B1480">
        <v>1968</v>
      </c>
      <c r="C1480" t="s">
        <v>4</v>
      </c>
      <c r="D1480">
        <v>26</v>
      </c>
      <c r="E1480" s="18" t="str">
        <f t="shared" si="23"/>
        <v>26-Nov-1968</v>
      </c>
      <c r="F1480" s="19">
        <v>45085</v>
      </c>
      <c r="G1480">
        <v>54</v>
      </c>
      <c r="H1480">
        <v>3</v>
      </c>
      <c r="I1480" s="2">
        <v>12475.35</v>
      </c>
      <c r="J1480" t="s">
        <v>6031</v>
      </c>
      <c r="K1480" t="s">
        <v>6032</v>
      </c>
      <c r="L1480" t="s">
        <v>7</v>
      </c>
    </row>
    <row r="1481" spans="1:12" x14ac:dyDescent="0.25">
      <c r="A1481" s="5" t="s">
        <v>3898</v>
      </c>
      <c r="B1481">
        <v>1968</v>
      </c>
      <c r="C1481" t="s">
        <v>4</v>
      </c>
      <c r="D1481">
        <v>12</v>
      </c>
      <c r="E1481" s="18" t="str">
        <f t="shared" si="23"/>
        <v>12-Nov-1968</v>
      </c>
      <c r="F1481" s="19">
        <v>45085</v>
      </c>
      <c r="G1481">
        <v>54</v>
      </c>
      <c r="H1481">
        <v>3</v>
      </c>
      <c r="I1481" s="2">
        <v>12479.71</v>
      </c>
      <c r="J1481" t="s">
        <v>6031</v>
      </c>
      <c r="K1481" t="s">
        <v>6031</v>
      </c>
      <c r="L1481" t="s">
        <v>7</v>
      </c>
    </row>
    <row r="1482" spans="1:12" x14ac:dyDescent="0.25">
      <c r="A1482" s="5" t="s">
        <v>6022</v>
      </c>
      <c r="B1482">
        <v>1967</v>
      </c>
      <c r="C1482" t="s">
        <v>6</v>
      </c>
      <c r="D1482">
        <v>1</v>
      </c>
      <c r="E1482" s="18" t="str">
        <f t="shared" si="23"/>
        <v>1-Sep-1967</v>
      </c>
      <c r="F1482" s="19">
        <v>45085</v>
      </c>
      <c r="G1482">
        <v>55</v>
      </c>
      <c r="H1482">
        <v>3</v>
      </c>
      <c r="I1482" s="2">
        <v>12485.8</v>
      </c>
      <c r="J1482" t="s">
        <v>6031</v>
      </c>
      <c r="K1482" t="s">
        <v>6031</v>
      </c>
      <c r="L1482" t="s">
        <v>3</v>
      </c>
    </row>
    <row r="1483" spans="1:12" x14ac:dyDescent="0.25">
      <c r="A1483" s="5" t="s">
        <v>6023</v>
      </c>
      <c r="B1483">
        <v>1968</v>
      </c>
      <c r="C1483" t="s">
        <v>8</v>
      </c>
      <c r="D1483">
        <v>3</v>
      </c>
      <c r="E1483" s="18" t="str">
        <f t="shared" si="23"/>
        <v>3-Dec-1968</v>
      </c>
      <c r="F1483" s="19">
        <v>45085</v>
      </c>
      <c r="G1483">
        <v>54</v>
      </c>
      <c r="H1483">
        <v>3</v>
      </c>
      <c r="I1483" s="2">
        <v>12495.29</v>
      </c>
      <c r="J1483" t="s">
        <v>6031</v>
      </c>
      <c r="K1483" t="s">
        <v>6031</v>
      </c>
      <c r="L1483" t="s">
        <v>7</v>
      </c>
    </row>
    <row r="1484" spans="1:12" x14ac:dyDescent="0.25">
      <c r="A1484" s="5" t="s">
        <v>6024</v>
      </c>
      <c r="B1484">
        <v>1966</v>
      </c>
      <c r="C1484" t="s">
        <v>2</v>
      </c>
      <c r="D1484">
        <v>12</v>
      </c>
      <c r="E1484" s="18" t="str">
        <f t="shared" si="23"/>
        <v>12-Jul-1966</v>
      </c>
      <c r="F1484" s="19">
        <v>45085</v>
      </c>
      <c r="G1484">
        <v>56</v>
      </c>
      <c r="H1484">
        <v>0</v>
      </c>
      <c r="I1484" s="2">
        <v>12499.88</v>
      </c>
      <c r="J1484" t="s">
        <v>6031</v>
      </c>
      <c r="K1484" t="s">
        <v>6030</v>
      </c>
      <c r="L1484" t="s">
        <v>7</v>
      </c>
    </row>
    <row r="1485" spans="1:12" x14ac:dyDescent="0.25">
      <c r="A1485" s="5" t="s">
        <v>6025</v>
      </c>
      <c r="B1485">
        <v>1962</v>
      </c>
      <c r="C1485" t="s">
        <v>10</v>
      </c>
      <c r="D1485">
        <v>16</v>
      </c>
      <c r="E1485" s="18" t="str">
        <f t="shared" si="23"/>
        <v>16-Oct-1962</v>
      </c>
      <c r="F1485" s="19">
        <v>45085</v>
      </c>
      <c r="G1485">
        <v>60</v>
      </c>
      <c r="H1485">
        <v>0</v>
      </c>
      <c r="I1485" s="2">
        <v>12523.6</v>
      </c>
      <c r="J1485" t="s">
        <v>6031</v>
      </c>
      <c r="K1485" t="s">
        <v>6031</v>
      </c>
      <c r="L1485" t="s">
        <v>7</v>
      </c>
    </row>
    <row r="1486" spans="1:12" x14ac:dyDescent="0.25">
      <c r="A1486" s="5" t="s">
        <v>6026</v>
      </c>
      <c r="B1486">
        <v>1961</v>
      </c>
      <c r="C1486" t="s">
        <v>4</v>
      </c>
      <c r="D1486">
        <v>28</v>
      </c>
      <c r="E1486" s="18" t="str">
        <f t="shared" si="23"/>
        <v>28-Nov-1961</v>
      </c>
      <c r="F1486" s="19">
        <v>45085</v>
      </c>
      <c r="G1486">
        <v>61</v>
      </c>
      <c r="H1486">
        <v>0</v>
      </c>
      <c r="I1486" s="2">
        <v>12557.61</v>
      </c>
      <c r="J1486" t="s">
        <v>6031</v>
      </c>
      <c r="K1486" t="s">
        <v>6031</v>
      </c>
      <c r="L1486" t="s">
        <v>3</v>
      </c>
    </row>
    <row r="1487" spans="1:12" x14ac:dyDescent="0.25">
      <c r="A1487" s="5" t="s">
        <v>6027</v>
      </c>
      <c r="B1487">
        <v>1961</v>
      </c>
      <c r="C1487" t="s">
        <v>4</v>
      </c>
      <c r="D1487">
        <v>28</v>
      </c>
      <c r="E1487" s="18" t="str">
        <f t="shared" si="23"/>
        <v>28-Nov-1961</v>
      </c>
      <c r="F1487" s="19">
        <v>45085</v>
      </c>
      <c r="G1487">
        <v>61</v>
      </c>
      <c r="H1487">
        <v>0</v>
      </c>
      <c r="I1487" s="2">
        <v>12574.05</v>
      </c>
      <c r="J1487" t="s">
        <v>6031</v>
      </c>
      <c r="K1487" t="s">
        <v>6032</v>
      </c>
      <c r="L1487" t="s">
        <v>11</v>
      </c>
    </row>
    <row r="1488" spans="1:12" x14ac:dyDescent="0.25">
      <c r="A1488" s="5" t="s">
        <v>3899</v>
      </c>
      <c r="B1488">
        <v>1969</v>
      </c>
      <c r="C1488" t="s">
        <v>4</v>
      </c>
      <c r="D1488">
        <v>26</v>
      </c>
      <c r="E1488" s="18" t="str">
        <f t="shared" si="23"/>
        <v>26-Nov-1969</v>
      </c>
      <c r="F1488" s="19">
        <v>45085</v>
      </c>
      <c r="G1488">
        <v>53</v>
      </c>
      <c r="H1488">
        <v>0</v>
      </c>
      <c r="I1488" s="2">
        <v>12579.92</v>
      </c>
      <c r="J1488" t="s">
        <v>6031</v>
      </c>
      <c r="K1488" t="s">
        <v>6032</v>
      </c>
      <c r="L1488" t="s">
        <v>16</v>
      </c>
    </row>
    <row r="1489" spans="1:12" x14ac:dyDescent="0.25">
      <c r="A1489" s="5" t="s">
        <v>3900</v>
      </c>
      <c r="B1489">
        <v>1970</v>
      </c>
      <c r="C1489" t="s">
        <v>5</v>
      </c>
      <c r="D1489">
        <v>18</v>
      </c>
      <c r="E1489" s="18" t="str">
        <f t="shared" si="23"/>
        <v>18-Jun-1970</v>
      </c>
      <c r="F1489" s="19">
        <v>45085</v>
      </c>
      <c r="G1489">
        <v>52</v>
      </c>
      <c r="H1489">
        <v>5</v>
      </c>
      <c r="I1489" s="2">
        <v>12592.53</v>
      </c>
      <c r="J1489" t="s">
        <v>6031</v>
      </c>
      <c r="K1489" t="s">
        <v>6030</v>
      </c>
      <c r="L1489" t="s">
        <v>3</v>
      </c>
    </row>
    <row r="1490" spans="1:12" x14ac:dyDescent="0.25">
      <c r="A1490" s="5" t="s">
        <v>3901</v>
      </c>
      <c r="B1490">
        <v>1988</v>
      </c>
      <c r="C1490" t="s">
        <v>9</v>
      </c>
      <c r="D1490">
        <v>11</v>
      </c>
      <c r="E1490" s="18" t="str">
        <f t="shared" si="23"/>
        <v>11-Aug-1988</v>
      </c>
      <c r="F1490" s="19">
        <v>45085</v>
      </c>
      <c r="G1490">
        <v>34</v>
      </c>
      <c r="H1490">
        <v>3</v>
      </c>
      <c r="I1490" s="2">
        <v>12600.46</v>
      </c>
      <c r="J1490" t="s">
        <v>6031</v>
      </c>
      <c r="K1490" t="s">
        <v>6032</v>
      </c>
      <c r="L1490" t="s">
        <v>18</v>
      </c>
    </row>
    <row r="1491" spans="1:12" x14ac:dyDescent="0.25">
      <c r="A1491" s="5" t="s">
        <v>3902</v>
      </c>
      <c r="B1491">
        <v>1998</v>
      </c>
      <c r="C1491" t="s">
        <v>4</v>
      </c>
      <c r="D1491">
        <v>18</v>
      </c>
      <c r="E1491" s="18" t="str">
        <f t="shared" si="23"/>
        <v>18-Nov-1998</v>
      </c>
      <c r="F1491" s="19">
        <v>45085</v>
      </c>
      <c r="G1491">
        <v>24</v>
      </c>
      <c r="H1491">
        <v>1</v>
      </c>
      <c r="I1491" s="2">
        <v>12609.89</v>
      </c>
      <c r="J1491" t="s">
        <v>6031</v>
      </c>
      <c r="K1491" t="s">
        <v>6031</v>
      </c>
      <c r="L1491" t="s">
        <v>7</v>
      </c>
    </row>
    <row r="1492" spans="1:12" x14ac:dyDescent="0.25">
      <c r="A1492" s="5" t="s">
        <v>3903</v>
      </c>
      <c r="B1492">
        <v>1963</v>
      </c>
      <c r="C1492" t="s">
        <v>9</v>
      </c>
      <c r="D1492">
        <v>19</v>
      </c>
      <c r="E1492" s="18" t="str">
        <f t="shared" si="23"/>
        <v>19-Aug-1963</v>
      </c>
      <c r="F1492" s="19">
        <v>45085</v>
      </c>
      <c r="G1492">
        <v>59</v>
      </c>
      <c r="H1492">
        <v>0</v>
      </c>
      <c r="I1492" s="2">
        <v>12622.18</v>
      </c>
      <c r="J1492" t="s">
        <v>6031</v>
      </c>
      <c r="K1492" t="s">
        <v>6032</v>
      </c>
      <c r="L1492" t="s">
        <v>7</v>
      </c>
    </row>
    <row r="1493" spans="1:12" x14ac:dyDescent="0.25">
      <c r="A1493" s="5" t="s">
        <v>3904</v>
      </c>
      <c r="B1493">
        <v>1970</v>
      </c>
      <c r="C1493" t="s">
        <v>8</v>
      </c>
      <c r="D1493">
        <v>28</v>
      </c>
      <c r="E1493" s="18" t="str">
        <f t="shared" si="23"/>
        <v>28-Dec-1970</v>
      </c>
      <c r="F1493" s="19">
        <v>45085</v>
      </c>
      <c r="G1493">
        <v>52</v>
      </c>
      <c r="H1493">
        <v>0</v>
      </c>
      <c r="I1493" s="2">
        <v>12624.74</v>
      </c>
      <c r="J1493" t="s">
        <v>6031</v>
      </c>
      <c r="K1493" t="s">
        <v>6032</v>
      </c>
      <c r="L1493" t="s">
        <v>7</v>
      </c>
    </row>
    <row r="1494" spans="1:12" x14ac:dyDescent="0.25">
      <c r="A1494" s="5" t="s">
        <v>3688</v>
      </c>
      <c r="B1494">
        <v>1965</v>
      </c>
      <c r="C1494" t="s">
        <v>10</v>
      </c>
      <c r="D1494">
        <v>4</v>
      </c>
      <c r="E1494" s="18" t="str">
        <f t="shared" si="23"/>
        <v>4-Oct-1965</v>
      </c>
      <c r="F1494" s="19">
        <v>45085</v>
      </c>
      <c r="G1494">
        <v>57</v>
      </c>
      <c r="H1494">
        <v>2</v>
      </c>
      <c r="I1494" s="2">
        <v>12629.17</v>
      </c>
      <c r="J1494" t="s">
        <v>6031</v>
      </c>
      <c r="K1494" t="s">
        <v>6032</v>
      </c>
      <c r="L1494" t="s">
        <v>3</v>
      </c>
    </row>
    <row r="1495" spans="1:12" x14ac:dyDescent="0.25">
      <c r="A1495" s="5" t="s">
        <v>3905</v>
      </c>
      <c r="B1495">
        <v>1962</v>
      </c>
      <c r="C1495" t="s">
        <v>4</v>
      </c>
      <c r="D1495">
        <v>22</v>
      </c>
      <c r="E1495" s="18" t="str">
        <f t="shared" si="23"/>
        <v>22-Nov-1962</v>
      </c>
      <c r="F1495" s="19">
        <v>45085</v>
      </c>
      <c r="G1495">
        <v>60</v>
      </c>
      <c r="H1495">
        <v>0</v>
      </c>
      <c r="I1495" s="2">
        <v>12629.9</v>
      </c>
      <c r="J1495" t="s">
        <v>6031</v>
      </c>
      <c r="K1495" t="s">
        <v>6031</v>
      </c>
      <c r="L1495" t="s">
        <v>3</v>
      </c>
    </row>
    <row r="1496" spans="1:12" x14ac:dyDescent="0.25">
      <c r="A1496" s="5" t="s">
        <v>3906</v>
      </c>
      <c r="B1496">
        <v>1962</v>
      </c>
      <c r="C1496" t="s">
        <v>2</v>
      </c>
      <c r="D1496">
        <v>22</v>
      </c>
      <c r="E1496" s="18" t="str">
        <f t="shared" si="23"/>
        <v>22-Jul-1962</v>
      </c>
      <c r="F1496" s="19">
        <v>45085</v>
      </c>
      <c r="G1496">
        <v>60</v>
      </c>
      <c r="H1496">
        <v>0</v>
      </c>
      <c r="I1496" s="2">
        <v>12638.2</v>
      </c>
      <c r="J1496" t="s">
        <v>6031</v>
      </c>
      <c r="K1496" t="s">
        <v>6032</v>
      </c>
      <c r="L1496" t="s">
        <v>11</v>
      </c>
    </row>
    <row r="1497" spans="1:12" x14ac:dyDescent="0.25">
      <c r="A1497" s="5" t="s">
        <v>3907</v>
      </c>
      <c r="B1497">
        <v>1972</v>
      </c>
      <c r="C1497" t="s">
        <v>6</v>
      </c>
      <c r="D1497">
        <v>5</v>
      </c>
      <c r="E1497" s="18" t="str">
        <f t="shared" si="23"/>
        <v>5-Sep-1972</v>
      </c>
      <c r="F1497" s="19">
        <v>45085</v>
      </c>
      <c r="G1497">
        <v>50</v>
      </c>
      <c r="H1497">
        <v>0</v>
      </c>
      <c r="I1497" s="2">
        <v>12640.24</v>
      </c>
      <c r="J1497" t="s">
        <v>6031</v>
      </c>
      <c r="K1497" t="s">
        <v>6032</v>
      </c>
      <c r="L1497" t="s">
        <v>11</v>
      </c>
    </row>
    <row r="1498" spans="1:12" x14ac:dyDescent="0.25">
      <c r="A1498" s="5" t="s">
        <v>3908</v>
      </c>
      <c r="B1498">
        <v>1966</v>
      </c>
      <c r="C1498" t="s">
        <v>8</v>
      </c>
      <c r="D1498">
        <v>17</v>
      </c>
      <c r="E1498" s="18" t="str">
        <f t="shared" si="23"/>
        <v>17-Dec-1966</v>
      </c>
      <c r="F1498" s="19">
        <v>45085</v>
      </c>
      <c r="G1498">
        <v>56</v>
      </c>
      <c r="H1498">
        <v>2</v>
      </c>
      <c r="I1498" s="2">
        <v>12643.38</v>
      </c>
      <c r="J1498" t="s">
        <v>6031</v>
      </c>
      <c r="K1498" t="s">
        <v>6032</v>
      </c>
      <c r="L1498" t="s">
        <v>7</v>
      </c>
    </row>
    <row r="1499" spans="1:12" x14ac:dyDescent="0.25">
      <c r="A1499" s="5" t="s">
        <v>3909</v>
      </c>
      <c r="B1499">
        <v>1962</v>
      </c>
      <c r="C1499" t="s">
        <v>2</v>
      </c>
      <c r="D1499">
        <v>11</v>
      </c>
      <c r="E1499" s="18" t="str">
        <f t="shared" si="23"/>
        <v>11-Jul-1962</v>
      </c>
      <c r="F1499" s="19">
        <v>45085</v>
      </c>
      <c r="G1499">
        <v>60</v>
      </c>
      <c r="H1499">
        <v>0</v>
      </c>
      <c r="I1499" s="2">
        <v>12644.59</v>
      </c>
      <c r="J1499" t="s">
        <v>6031</v>
      </c>
      <c r="K1499" t="s">
        <v>6030</v>
      </c>
      <c r="L1499" t="s">
        <v>11</v>
      </c>
    </row>
    <row r="1500" spans="1:12" x14ac:dyDescent="0.25">
      <c r="A1500" s="5" t="s">
        <v>6038</v>
      </c>
      <c r="B1500">
        <v>1965</v>
      </c>
      <c r="C1500" t="s">
        <v>6</v>
      </c>
      <c r="D1500">
        <v>14</v>
      </c>
      <c r="E1500" s="18" t="str">
        <f t="shared" si="23"/>
        <v>14-Sep-1965</v>
      </c>
      <c r="F1500" s="19">
        <v>45085</v>
      </c>
      <c r="G1500">
        <v>57</v>
      </c>
      <c r="H1500">
        <v>2</v>
      </c>
      <c r="I1500" s="2">
        <v>12646.21</v>
      </c>
      <c r="J1500" t="s">
        <v>6031</v>
      </c>
      <c r="K1500" t="s">
        <v>6030</v>
      </c>
      <c r="L1500" t="s">
        <v>11</v>
      </c>
    </row>
    <row r="1501" spans="1:12" x14ac:dyDescent="0.25">
      <c r="A1501" s="5" t="s">
        <v>3910</v>
      </c>
      <c r="B1501">
        <v>1962</v>
      </c>
      <c r="C1501" t="s">
        <v>9</v>
      </c>
      <c r="D1501">
        <v>27</v>
      </c>
      <c r="E1501" s="18" t="str">
        <f t="shared" si="23"/>
        <v>27-Aug-1962</v>
      </c>
      <c r="F1501" s="19">
        <v>45085</v>
      </c>
      <c r="G1501">
        <v>60</v>
      </c>
      <c r="H1501">
        <v>0</v>
      </c>
      <c r="I1501" s="2">
        <v>12648.7</v>
      </c>
      <c r="J1501" t="s">
        <v>6031</v>
      </c>
      <c r="K1501" t="s">
        <v>6030</v>
      </c>
      <c r="L1501" t="s">
        <v>3</v>
      </c>
    </row>
    <row r="1502" spans="1:12" x14ac:dyDescent="0.25">
      <c r="A1502" s="5" t="s">
        <v>3911</v>
      </c>
      <c r="B1502">
        <v>1974</v>
      </c>
      <c r="C1502" t="s">
        <v>6</v>
      </c>
      <c r="D1502">
        <v>24</v>
      </c>
      <c r="E1502" s="18" t="str">
        <f t="shared" si="23"/>
        <v>24-Sep-1974</v>
      </c>
      <c r="F1502" s="19">
        <v>45085</v>
      </c>
      <c r="G1502">
        <v>48</v>
      </c>
      <c r="H1502">
        <v>0</v>
      </c>
      <c r="I1502" s="2">
        <v>12697.48</v>
      </c>
      <c r="J1502" t="s">
        <v>6031</v>
      </c>
      <c r="K1502" t="s">
        <v>6031</v>
      </c>
      <c r="L1502" t="s">
        <v>20</v>
      </c>
    </row>
    <row r="1503" spans="1:12" x14ac:dyDescent="0.25">
      <c r="A1503" s="5" t="s">
        <v>3912</v>
      </c>
      <c r="B1503">
        <v>1992</v>
      </c>
      <c r="C1503" t="s">
        <v>2</v>
      </c>
      <c r="D1503">
        <v>7</v>
      </c>
      <c r="E1503" s="18" t="str">
        <f t="shared" si="23"/>
        <v>7-Jul-1992</v>
      </c>
      <c r="F1503" s="19">
        <v>45085</v>
      </c>
      <c r="G1503">
        <v>30</v>
      </c>
      <c r="H1503">
        <v>0</v>
      </c>
      <c r="I1503" s="2">
        <v>12699.56</v>
      </c>
      <c r="J1503" t="s">
        <v>6031</v>
      </c>
      <c r="K1503" t="s">
        <v>6030</v>
      </c>
      <c r="L1503" t="s">
        <v>11</v>
      </c>
    </row>
    <row r="1504" spans="1:12" x14ac:dyDescent="0.25">
      <c r="A1504" s="5" t="s">
        <v>3913</v>
      </c>
      <c r="B1504">
        <v>1964</v>
      </c>
      <c r="C1504" t="s">
        <v>4</v>
      </c>
      <c r="D1504">
        <v>28</v>
      </c>
      <c r="E1504" s="18" t="str">
        <f t="shared" si="23"/>
        <v>28-Nov-1964</v>
      </c>
      <c r="F1504" s="19">
        <v>45085</v>
      </c>
      <c r="G1504">
        <v>58</v>
      </c>
      <c r="H1504">
        <v>0</v>
      </c>
      <c r="I1504" s="2">
        <v>12700.63</v>
      </c>
      <c r="J1504" t="s">
        <v>6031</v>
      </c>
      <c r="K1504" t="s">
        <v>6031</v>
      </c>
      <c r="L1504" t="s">
        <v>11</v>
      </c>
    </row>
    <row r="1505" spans="1:12" x14ac:dyDescent="0.25">
      <c r="A1505" s="5" t="s">
        <v>3914</v>
      </c>
      <c r="B1505">
        <v>1970</v>
      </c>
      <c r="C1505" t="s">
        <v>2</v>
      </c>
      <c r="D1505">
        <v>8</v>
      </c>
      <c r="E1505" s="18" t="str">
        <f t="shared" si="23"/>
        <v>8-Jul-1970</v>
      </c>
      <c r="F1505" s="19">
        <v>45085</v>
      </c>
      <c r="G1505">
        <v>52</v>
      </c>
      <c r="H1505">
        <v>0</v>
      </c>
      <c r="I1505" s="2">
        <v>12713</v>
      </c>
      <c r="J1505" t="s">
        <v>6031</v>
      </c>
      <c r="K1505" t="s">
        <v>6032</v>
      </c>
      <c r="L1505" t="s">
        <v>11</v>
      </c>
    </row>
    <row r="1506" spans="1:12" x14ac:dyDescent="0.25">
      <c r="A1506" s="5" t="s">
        <v>3689</v>
      </c>
      <c r="B1506">
        <v>1988</v>
      </c>
      <c r="C1506" t="s">
        <v>2</v>
      </c>
      <c r="D1506">
        <v>17</v>
      </c>
      <c r="E1506" s="18" t="str">
        <f t="shared" si="23"/>
        <v>17-Jul-1988</v>
      </c>
      <c r="F1506" s="19">
        <v>45085</v>
      </c>
      <c r="G1506">
        <v>34</v>
      </c>
      <c r="H1506">
        <v>3</v>
      </c>
      <c r="I1506" s="2">
        <v>12718.21</v>
      </c>
      <c r="J1506" t="s">
        <v>6031</v>
      </c>
      <c r="K1506" t="s">
        <v>6032</v>
      </c>
      <c r="L1506" t="s">
        <v>23</v>
      </c>
    </row>
    <row r="1507" spans="1:12" x14ac:dyDescent="0.25">
      <c r="A1507" s="5" t="s">
        <v>3915</v>
      </c>
      <c r="B1507">
        <v>1962</v>
      </c>
      <c r="C1507" t="s">
        <v>6</v>
      </c>
      <c r="D1507">
        <v>2</v>
      </c>
      <c r="E1507" s="18" t="str">
        <f t="shared" si="23"/>
        <v>2-Sep-1962</v>
      </c>
      <c r="F1507" s="19">
        <v>45085</v>
      </c>
      <c r="G1507">
        <v>60</v>
      </c>
      <c r="H1507">
        <v>0</v>
      </c>
      <c r="I1507" s="2">
        <v>12731</v>
      </c>
      <c r="J1507" t="s">
        <v>6031</v>
      </c>
      <c r="K1507" t="s">
        <v>6031</v>
      </c>
      <c r="L1507" t="s">
        <v>14</v>
      </c>
    </row>
    <row r="1508" spans="1:12" x14ac:dyDescent="0.25">
      <c r="A1508" s="5" t="s">
        <v>3916</v>
      </c>
      <c r="B1508">
        <v>1962</v>
      </c>
      <c r="C1508" t="s">
        <v>10</v>
      </c>
      <c r="D1508">
        <v>1</v>
      </c>
      <c r="E1508" s="18" t="str">
        <f t="shared" si="23"/>
        <v>1-Oct-1962</v>
      </c>
      <c r="F1508" s="19">
        <v>45085</v>
      </c>
      <c r="G1508">
        <v>60</v>
      </c>
      <c r="H1508">
        <v>0</v>
      </c>
      <c r="I1508" s="2">
        <v>12741.17</v>
      </c>
      <c r="J1508" t="s">
        <v>6031</v>
      </c>
      <c r="K1508" t="s">
        <v>6032</v>
      </c>
      <c r="L1508" t="s">
        <v>21</v>
      </c>
    </row>
    <row r="1509" spans="1:12" x14ac:dyDescent="0.25">
      <c r="A1509" s="5" t="s">
        <v>3917</v>
      </c>
      <c r="B1509">
        <v>1975</v>
      </c>
      <c r="C1509" t="s">
        <v>6</v>
      </c>
      <c r="D1509">
        <v>25</v>
      </c>
      <c r="E1509" s="18" t="str">
        <f t="shared" si="23"/>
        <v>25-Sep-1975</v>
      </c>
      <c r="F1509" s="19">
        <v>45085</v>
      </c>
      <c r="G1509">
        <v>47</v>
      </c>
      <c r="H1509">
        <v>1</v>
      </c>
      <c r="I1509" s="2">
        <v>12770.27</v>
      </c>
      <c r="J1509" t="s">
        <v>6031</v>
      </c>
      <c r="K1509" t="s">
        <v>6031</v>
      </c>
      <c r="L1509" t="s">
        <v>20</v>
      </c>
    </row>
    <row r="1510" spans="1:12" x14ac:dyDescent="0.25">
      <c r="A1510" s="5" t="s">
        <v>3918</v>
      </c>
      <c r="B1510">
        <v>1972</v>
      </c>
      <c r="C1510" t="s">
        <v>10</v>
      </c>
      <c r="D1510">
        <v>7</v>
      </c>
      <c r="E1510" s="18" t="str">
        <f t="shared" si="23"/>
        <v>7-Oct-1972</v>
      </c>
      <c r="F1510" s="19">
        <v>45085</v>
      </c>
      <c r="G1510">
        <v>50</v>
      </c>
      <c r="H1510">
        <v>0</v>
      </c>
      <c r="I1510" s="2">
        <v>12776.05</v>
      </c>
      <c r="J1510" t="s">
        <v>6031</v>
      </c>
      <c r="K1510" t="s">
        <v>6031</v>
      </c>
      <c r="L1510" t="s">
        <v>23</v>
      </c>
    </row>
    <row r="1511" spans="1:12" x14ac:dyDescent="0.25">
      <c r="A1511" s="5" t="s">
        <v>3920</v>
      </c>
      <c r="B1511">
        <v>1963</v>
      </c>
      <c r="C1511" t="s">
        <v>8</v>
      </c>
      <c r="D1511">
        <v>5</v>
      </c>
      <c r="E1511" s="18" t="str">
        <f t="shared" si="23"/>
        <v>5-Dec-1963</v>
      </c>
      <c r="F1511" s="19">
        <v>45085</v>
      </c>
      <c r="G1511">
        <v>59</v>
      </c>
      <c r="H1511">
        <v>0</v>
      </c>
      <c r="I1511" s="2">
        <v>12788.03</v>
      </c>
      <c r="J1511" t="s">
        <v>6031</v>
      </c>
      <c r="K1511" t="s">
        <v>6031</v>
      </c>
      <c r="L1511" t="s">
        <v>16</v>
      </c>
    </row>
    <row r="1512" spans="1:12" x14ac:dyDescent="0.25">
      <c r="A1512" s="5" t="s">
        <v>3921</v>
      </c>
      <c r="B1512">
        <v>1983</v>
      </c>
      <c r="C1512" t="s">
        <v>10</v>
      </c>
      <c r="D1512">
        <v>29</v>
      </c>
      <c r="E1512" s="18" t="str">
        <f t="shared" si="23"/>
        <v>29-Oct-1983</v>
      </c>
      <c r="F1512" s="19">
        <v>45085</v>
      </c>
      <c r="G1512">
        <v>39</v>
      </c>
      <c r="H1512">
        <v>3</v>
      </c>
      <c r="I1512" s="2">
        <v>12788.18</v>
      </c>
      <c r="J1512" t="s">
        <v>6031</v>
      </c>
      <c r="K1512" t="s">
        <v>6032</v>
      </c>
      <c r="L1512" t="s">
        <v>23</v>
      </c>
    </row>
    <row r="1513" spans="1:12" x14ac:dyDescent="0.25">
      <c r="A1513" s="5" t="s">
        <v>3923</v>
      </c>
      <c r="B1513">
        <v>1978</v>
      </c>
      <c r="C1513" t="s">
        <v>2</v>
      </c>
      <c r="D1513">
        <v>24</v>
      </c>
      <c r="E1513" s="18" t="str">
        <f t="shared" si="23"/>
        <v>24-Jul-1978</v>
      </c>
      <c r="F1513" s="19">
        <v>45085</v>
      </c>
      <c r="G1513">
        <v>44</v>
      </c>
      <c r="H1513">
        <v>0</v>
      </c>
      <c r="I1513" s="2">
        <v>12797.21</v>
      </c>
      <c r="J1513" t="s">
        <v>6031</v>
      </c>
      <c r="K1513" t="s">
        <v>6032</v>
      </c>
      <c r="L1513" t="s">
        <v>17</v>
      </c>
    </row>
    <row r="1514" spans="1:12" x14ac:dyDescent="0.25">
      <c r="A1514" s="5" t="s">
        <v>3924</v>
      </c>
      <c r="B1514">
        <v>1963</v>
      </c>
      <c r="C1514" t="s">
        <v>2</v>
      </c>
      <c r="D1514">
        <v>20</v>
      </c>
      <c r="E1514" s="18" t="str">
        <f t="shared" si="23"/>
        <v>20-Jul-1963</v>
      </c>
      <c r="F1514" s="19">
        <v>45085</v>
      </c>
      <c r="G1514">
        <v>59</v>
      </c>
      <c r="H1514">
        <v>0</v>
      </c>
      <c r="I1514" s="2">
        <v>12815.44</v>
      </c>
      <c r="J1514" t="s">
        <v>6031</v>
      </c>
      <c r="K1514" t="s">
        <v>6031</v>
      </c>
      <c r="L1514" t="s">
        <v>17</v>
      </c>
    </row>
    <row r="1515" spans="1:12" x14ac:dyDescent="0.25">
      <c r="A1515" s="5" t="s">
        <v>3925</v>
      </c>
      <c r="B1515">
        <v>1967</v>
      </c>
      <c r="C1515" t="s">
        <v>6</v>
      </c>
      <c r="D1515">
        <v>25</v>
      </c>
      <c r="E1515" s="18" t="str">
        <f t="shared" si="23"/>
        <v>25-Sep-1967</v>
      </c>
      <c r="F1515" s="19">
        <v>45085</v>
      </c>
      <c r="G1515">
        <v>55</v>
      </c>
      <c r="H1515">
        <v>0</v>
      </c>
      <c r="I1515" s="2">
        <v>12823.25</v>
      </c>
      <c r="J1515" t="s">
        <v>6031</v>
      </c>
      <c r="K1515" t="s">
        <v>6031</v>
      </c>
      <c r="L1515" t="s">
        <v>20</v>
      </c>
    </row>
    <row r="1516" spans="1:12" x14ac:dyDescent="0.25">
      <c r="A1516" s="5" t="s">
        <v>3926</v>
      </c>
      <c r="B1516">
        <v>2004</v>
      </c>
      <c r="C1516" t="s">
        <v>4</v>
      </c>
      <c r="D1516">
        <v>9</v>
      </c>
      <c r="E1516" s="18" t="str">
        <f t="shared" si="23"/>
        <v>9-Nov-2004</v>
      </c>
      <c r="F1516" s="19">
        <v>45085</v>
      </c>
      <c r="G1516">
        <v>18</v>
      </c>
      <c r="H1516">
        <v>2</v>
      </c>
      <c r="I1516" s="2">
        <v>12829.46</v>
      </c>
      <c r="J1516" t="s">
        <v>6031</v>
      </c>
      <c r="K1516" t="s">
        <v>6031</v>
      </c>
      <c r="L1516" t="s">
        <v>14</v>
      </c>
    </row>
    <row r="1517" spans="1:12" x14ac:dyDescent="0.25">
      <c r="A1517" s="5" t="s">
        <v>3690</v>
      </c>
      <c r="B1517">
        <v>1993</v>
      </c>
      <c r="C1517" t="s">
        <v>6</v>
      </c>
      <c r="D1517">
        <v>27</v>
      </c>
      <c r="E1517" s="18" t="str">
        <f t="shared" si="23"/>
        <v>27-Sep-1993</v>
      </c>
      <c r="F1517" s="19">
        <v>45085</v>
      </c>
      <c r="G1517">
        <v>29</v>
      </c>
      <c r="H1517">
        <v>0</v>
      </c>
      <c r="I1517" s="2">
        <v>12847.24</v>
      </c>
      <c r="J1517" t="s">
        <v>6031</v>
      </c>
      <c r="K1517" t="s">
        <v>6030</v>
      </c>
      <c r="L1517" t="s">
        <v>7</v>
      </c>
    </row>
    <row r="1518" spans="1:12" x14ac:dyDescent="0.25">
      <c r="A1518" s="5" t="s">
        <v>3927</v>
      </c>
      <c r="B1518">
        <v>1973</v>
      </c>
      <c r="C1518" t="s">
        <v>6</v>
      </c>
      <c r="D1518">
        <v>22</v>
      </c>
      <c r="E1518" s="18" t="str">
        <f t="shared" si="23"/>
        <v>22-Sep-1973</v>
      </c>
      <c r="F1518" s="19">
        <v>45085</v>
      </c>
      <c r="G1518">
        <v>49</v>
      </c>
      <c r="H1518">
        <v>0</v>
      </c>
      <c r="I1518" s="2">
        <v>12852.37</v>
      </c>
      <c r="J1518" t="s">
        <v>6031</v>
      </c>
      <c r="K1518" t="s">
        <v>6032</v>
      </c>
      <c r="L1518" t="s">
        <v>7</v>
      </c>
    </row>
    <row r="1519" spans="1:12" x14ac:dyDescent="0.25">
      <c r="A1519" s="5" t="s">
        <v>3928</v>
      </c>
      <c r="B1519">
        <v>1963</v>
      </c>
      <c r="C1519" t="s">
        <v>6</v>
      </c>
      <c r="D1519">
        <v>27</v>
      </c>
      <c r="E1519" s="18" t="str">
        <f t="shared" si="23"/>
        <v>27-Sep-1963</v>
      </c>
      <c r="F1519" s="19">
        <v>45085</v>
      </c>
      <c r="G1519">
        <v>59</v>
      </c>
      <c r="H1519">
        <v>0</v>
      </c>
      <c r="I1519" s="2">
        <v>12856.84</v>
      </c>
      <c r="J1519" t="s">
        <v>6031</v>
      </c>
      <c r="K1519" t="s">
        <v>6031</v>
      </c>
      <c r="L1519" t="s">
        <v>20</v>
      </c>
    </row>
    <row r="1520" spans="1:12" x14ac:dyDescent="0.25">
      <c r="A1520" s="5" t="s">
        <v>3929</v>
      </c>
      <c r="B1520">
        <v>1984</v>
      </c>
      <c r="C1520" t="s">
        <v>9</v>
      </c>
      <c r="D1520">
        <v>6</v>
      </c>
      <c r="E1520" s="18" t="str">
        <f t="shared" si="23"/>
        <v>6-Aug-1984</v>
      </c>
      <c r="F1520" s="19">
        <v>45085</v>
      </c>
      <c r="G1520">
        <v>38</v>
      </c>
      <c r="H1520">
        <v>3</v>
      </c>
      <c r="I1520" s="2">
        <v>12870.31</v>
      </c>
      <c r="J1520" t="s">
        <v>6031</v>
      </c>
      <c r="K1520" t="s">
        <v>6031</v>
      </c>
      <c r="L1520" t="s">
        <v>7</v>
      </c>
    </row>
    <row r="1521" spans="1:12" x14ac:dyDescent="0.25">
      <c r="A1521" s="5" t="s">
        <v>3930</v>
      </c>
      <c r="B1521">
        <v>2004</v>
      </c>
      <c r="C1521" t="s">
        <v>2</v>
      </c>
      <c r="D1521">
        <v>9</v>
      </c>
      <c r="E1521" s="18" t="str">
        <f t="shared" si="23"/>
        <v>9-Jul-2004</v>
      </c>
      <c r="F1521" s="19">
        <v>45085</v>
      </c>
      <c r="G1521">
        <v>18</v>
      </c>
      <c r="H1521">
        <v>0</v>
      </c>
      <c r="I1521" s="2">
        <v>12890.06</v>
      </c>
      <c r="J1521" t="s">
        <v>6031</v>
      </c>
      <c r="K1521" t="s">
        <v>6032</v>
      </c>
      <c r="L1521" t="s">
        <v>13</v>
      </c>
    </row>
    <row r="1522" spans="1:12" x14ac:dyDescent="0.25">
      <c r="A1522" s="5" t="s">
        <v>3931</v>
      </c>
      <c r="B1522">
        <v>1963</v>
      </c>
      <c r="C1522" t="s">
        <v>9</v>
      </c>
      <c r="D1522">
        <v>16</v>
      </c>
      <c r="E1522" s="18" t="str">
        <f t="shared" si="23"/>
        <v>16-Aug-1963</v>
      </c>
      <c r="F1522" s="19">
        <v>45085</v>
      </c>
      <c r="G1522">
        <v>59</v>
      </c>
      <c r="H1522">
        <v>1</v>
      </c>
      <c r="I1522" s="2">
        <v>12913.99</v>
      </c>
      <c r="J1522" t="s">
        <v>6031</v>
      </c>
      <c r="K1522" t="s">
        <v>6030</v>
      </c>
      <c r="L1522" t="s">
        <v>14</v>
      </c>
    </row>
    <row r="1523" spans="1:12" x14ac:dyDescent="0.25">
      <c r="A1523" s="5" t="s">
        <v>3932</v>
      </c>
      <c r="B1523">
        <v>1963</v>
      </c>
      <c r="C1523" t="s">
        <v>6</v>
      </c>
      <c r="D1523">
        <v>1</v>
      </c>
      <c r="E1523" s="18" t="str">
        <f t="shared" si="23"/>
        <v>1-Sep-1963</v>
      </c>
      <c r="F1523" s="19">
        <v>45085</v>
      </c>
      <c r="G1523">
        <v>59</v>
      </c>
      <c r="H1523">
        <v>2</v>
      </c>
      <c r="I1523" s="2">
        <v>12925.89</v>
      </c>
      <c r="J1523" t="s">
        <v>6031</v>
      </c>
      <c r="K1523" t="s">
        <v>6030</v>
      </c>
      <c r="L1523" t="s">
        <v>3</v>
      </c>
    </row>
    <row r="1524" spans="1:12" x14ac:dyDescent="0.25">
      <c r="A1524" s="5" t="s">
        <v>3933</v>
      </c>
      <c r="B1524">
        <v>1963</v>
      </c>
      <c r="C1524" t="s">
        <v>9</v>
      </c>
      <c r="D1524">
        <v>14</v>
      </c>
      <c r="E1524" s="18" t="str">
        <f t="shared" si="23"/>
        <v>14-Aug-1963</v>
      </c>
      <c r="F1524" s="19">
        <v>45085</v>
      </c>
      <c r="G1524">
        <v>59</v>
      </c>
      <c r="H1524">
        <v>2</v>
      </c>
      <c r="I1524" s="2">
        <v>12928.79</v>
      </c>
      <c r="J1524" t="s">
        <v>6031</v>
      </c>
      <c r="K1524" t="s">
        <v>6030</v>
      </c>
      <c r="L1524" t="s">
        <v>3</v>
      </c>
    </row>
    <row r="1525" spans="1:12" x14ac:dyDescent="0.25">
      <c r="A1525" s="5" t="s">
        <v>3934</v>
      </c>
      <c r="B1525">
        <v>1966</v>
      </c>
      <c r="C1525" t="s">
        <v>8</v>
      </c>
      <c r="D1525">
        <v>22</v>
      </c>
      <c r="E1525" s="18" t="str">
        <f t="shared" si="23"/>
        <v>22-Dec-1966</v>
      </c>
      <c r="F1525" s="19">
        <v>45085</v>
      </c>
      <c r="G1525">
        <v>56</v>
      </c>
      <c r="H1525">
        <v>4</v>
      </c>
      <c r="I1525" s="2">
        <v>12949.16</v>
      </c>
      <c r="J1525" t="s">
        <v>6031</v>
      </c>
      <c r="K1525" t="s">
        <v>6031</v>
      </c>
      <c r="L1525" t="s">
        <v>3</v>
      </c>
    </row>
    <row r="1526" spans="1:12" x14ac:dyDescent="0.25">
      <c r="A1526" s="5" t="s">
        <v>3935</v>
      </c>
      <c r="B1526">
        <v>1961</v>
      </c>
      <c r="C1526" t="s">
        <v>9</v>
      </c>
      <c r="D1526">
        <v>20</v>
      </c>
      <c r="E1526" s="18" t="str">
        <f t="shared" si="23"/>
        <v>20-Aug-1961</v>
      </c>
      <c r="F1526" s="19">
        <v>45085</v>
      </c>
      <c r="G1526">
        <v>61</v>
      </c>
      <c r="H1526">
        <v>0</v>
      </c>
      <c r="I1526" s="2">
        <v>12950.07</v>
      </c>
      <c r="J1526" t="s">
        <v>6031</v>
      </c>
      <c r="K1526" t="s">
        <v>6032</v>
      </c>
      <c r="L1526" t="s">
        <v>7</v>
      </c>
    </row>
    <row r="1527" spans="1:12" x14ac:dyDescent="0.25">
      <c r="A1527" s="5" t="s">
        <v>3936</v>
      </c>
      <c r="B1527">
        <v>1960</v>
      </c>
      <c r="C1527" t="s">
        <v>4</v>
      </c>
      <c r="D1527">
        <v>4</v>
      </c>
      <c r="E1527" s="18" t="str">
        <f t="shared" si="23"/>
        <v>4-Nov-1960</v>
      </c>
      <c r="F1527" s="19">
        <v>45085</v>
      </c>
      <c r="G1527">
        <v>62</v>
      </c>
      <c r="H1527">
        <v>0</v>
      </c>
      <c r="I1527" s="2">
        <v>12957.12</v>
      </c>
      <c r="J1527" t="s">
        <v>6031</v>
      </c>
      <c r="K1527" t="s">
        <v>6032</v>
      </c>
      <c r="L1527" t="s">
        <v>11</v>
      </c>
    </row>
    <row r="1528" spans="1:12" x14ac:dyDescent="0.25">
      <c r="A1528" s="5" t="s">
        <v>3691</v>
      </c>
      <c r="B1528">
        <v>1960</v>
      </c>
      <c r="C1528" t="s">
        <v>5</v>
      </c>
      <c r="D1528">
        <v>22</v>
      </c>
      <c r="E1528" s="18" t="str">
        <f t="shared" si="23"/>
        <v>22-Jun-1960</v>
      </c>
      <c r="F1528" s="19">
        <v>45085</v>
      </c>
      <c r="G1528">
        <v>62</v>
      </c>
      <c r="H1528">
        <v>0</v>
      </c>
      <c r="I1528" s="2">
        <v>12979.36</v>
      </c>
      <c r="J1528" t="s">
        <v>6031</v>
      </c>
      <c r="K1528" t="s">
        <v>6032</v>
      </c>
      <c r="L1528" t="s">
        <v>11</v>
      </c>
    </row>
    <row r="1529" spans="1:12" x14ac:dyDescent="0.25">
      <c r="A1529" s="5" t="s">
        <v>3937</v>
      </c>
      <c r="B1529">
        <v>1960</v>
      </c>
      <c r="C1529" t="s">
        <v>6</v>
      </c>
      <c r="D1529">
        <v>23</v>
      </c>
      <c r="E1529" s="18" t="str">
        <f t="shared" si="23"/>
        <v>23-Sep-1960</v>
      </c>
      <c r="F1529" s="19">
        <v>45085</v>
      </c>
      <c r="G1529">
        <v>62</v>
      </c>
      <c r="H1529">
        <v>0</v>
      </c>
      <c r="I1529" s="2">
        <v>12981.35</v>
      </c>
      <c r="J1529" t="s">
        <v>6031</v>
      </c>
      <c r="K1529" t="s">
        <v>6031</v>
      </c>
      <c r="L1529" t="s">
        <v>3</v>
      </c>
    </row>
    <row r="1530" spans="1:12" x14ac:dyDescent="0.25">
      <c r="A1530" s="5" t="s">
        <v>3938</v>
      </c>
      <c r="B1530">
        <v>1960</v>
      </c>
      <c r="C1530" t="s">
        <v>4</v>
      </c>
      <c r="D1530">
        <v>28</v>
      </c>
      <c r="E1530" s="18" t="str">
        <f t="shared" si="23"/>
        <v>28-Nov-1960</v>
      </c>
      <c r="F1530" s="19">
        <v>45085</v>
      </c>
      <c r="G1530">
        <v>62</v>
      </c>
      <c r="H1530">
        <v>0</v>
      </c>
      <c r="I1530" s="2">
        <v>12982.87</v>
      </c>
      <c r="J1530" t="s">
        <v>6031</v>
      </c>
      <c r="K1530" t="s">
        <v>6032</v>
      </c>
      <c r="L1530" t="s">
        <v>3</v>
      </c>
    </row>
    <row r="1531" spans="1:12" x14ac:dyDescent="0.25">
      <c r="A1531" s="5" t="s">
        <v>3939</v>
      </c>
      <c r="B1531">
        <v>1979</v>
      </c>
      <c r="C1531" t="s">
        <v>4</v>
      </c>
      <c r="D1531">
        <v>27</v>
      </c>
      <c r="E1531" s="18" t="str">
        <f t="shared" si="23"/>
        <v>27-Nov-1979</v>
      </c>
      <c r="F1531" s="19">
        <v>45085</v>
      </c>
      <c r="G1531">
        <v>43</v>
      </c>
      <c r="H1531">
        <v>2</v>
      </c>
      <c r="I1531" s="2">
        <v>12994.12</v>
      </c>
      <c r="J1531" t="s">
        <v>6031</v>
      </c>
      <c r="K1531" t="s">
        <v>6030</v>
      </c>
      <c r="L1531" t="s">
        <v>23</v>
      </c>
    </row>
    <row r="1532" spans="1:12" x14ac:dyDescent="0.25">
      <c r="A1532" s="5" t="s">
        <v>3940</v>
      </c>
      <c r="B1532">
        <v>1981</v>
      </c>
      <c r="C1532" t="s">
        <v>10</v>
      </c>
      <c r="D1532">
        <v>30</v>
      </c>
      <c r="E1532" s="18" t="str">
        <f t="shared" si="23"/>
        <v>30-Oct-1981</v>
      </c>
      <c r="F1532" s="19">
        <v>45085</v>
      </c>
      <c r="G1532">
        <v>41</v>
      </c>
      <c r="H1532">
        <v>1</v>
      </c>
      <c r="I1532" s="2">
        <v>13002.91</v>
      </c>
      <c r="J1532" t="s">
        <v>6031</v>
      </c>
      <c r="K1532" t="s">
        <v>6032</v>
      </c>
      <c r="L1532" t="s">
        <v>7</v>
      </c>
    </row>
    <row r="1533" spans="1:12" x14ac:dyDescent="0.25">
      <c r="A1533" s="5" t="s">
        <v>3941</v>
      </c>
      <c r="B1533">
        <v>1962</v>
      </c>
      <c r="C1533" t="s">
        <v>5</v>
      </c>
      <c r="D1533">
        <v>24</v>
      </c>
      <c r="E1533" s="18" t="str">
        <f t="shared" si="23"/>
        <v>24-Jun-1962</v>
      </c>
      <c r="F1533" s="19">
        <v>45085</v>
      </c>
      <c r="G1533">
        <v>60</v>
      </c>
      <c r="H1533">
        <v>0</v>
      </c>
      <c r="I1533" s="2">
        <v>13004.95</v>
      </c>
      <c r="J1533" t="s">
        <v>6031</v>
      </c>
      <c r="K1533" t="s">
        <v>6032</v>
      </c>
      <c r="L1533" t="s">
        <v>7</v>
      </c>
    </row>
    <row r="1534" spans="1:12" x14ac:dyDescent="0.25">
      <c r="A1534" s="5" t="s">
        <v>3942</v>
      </c>
      <c r="B1534">
        <v>1969</v>
      </c>
      <c r="C1534" t="s">
        <v>8</v>
      </c>
      <c r="D1534">
        <v>13</v>
      </c>
      <c r="E1534" s="18" t="str">
        <f t="shared" si="23"/>
        <v>13-Dec-1969</v>
      </c>
      <c r="F1534" s="19">
        <v>45085</v>
      </c>
      <c r="G1534">
        <v>53</v>
      </c>
      <c r="H1534">
        <v>0</v>
      </c>
      <c r="I1534" s="2">
        <v>13008.07</v>
      </c>
      <c r="J1534" t="s">
        <v>6031</v>
      </c>
      <c r="K1534" t="s">
        <v>6031</v>
      </c>
      <c r="L1534" t="s">
        <v>7</v>
      </c>
    </row>
    <row r="1535" spans="1:12" x14ac:dyDescent="0.25">
      <c r="A1535" s="5" t="s">
        <v>3943</v>
      </c>
      <c r="B1535">
        <v>1972</v>
      </c>
      <c r="C1535" t="s">
        <v>6</v>
      </c>
      <c r="D1535">
        <v>27</v>
      </c>
      <c r="E1535" s="18" t="str">
        <f t="shared" si="23"/>
        <v>27-Sep-1972</v>
      </c>
      <c r="F1535" s="19">
        <v>45085</v>
      </c>
      <c r="G1535">
        <v>50</v>
      </c>
      <c r="H1535">
        <v>0</v>
      </c>
      <c r="I1535" s="2">
        <v>13010.86</v>
      </c>
      <c r="J1535" t="s">
        <v>6031</v>
      </c>
      <c r="K1535" t="s">
        <v>6030</v>
      </c>
      <c r="L1535" t="s">
        <v>7</v>
      </c>
    </row>
    <row r="1536" spans="1:12" x14ac:dyDescent="0.25">
      <c r="A1536" s="5" t="s">
        <v>3944</v>
      </c>
      <c r="B1536">
        <v>1962</v>
      </c>
      <c r="C1536" t="s">
        <v>2</v>
      </c>
      <c r="D1536">
        <v>20</v>
      </c>
      <c r="E1536" s="18" t="str">
        <f t="shared" si="23"/>
        <v>20-Jul-1962</v>
      </c>
      <c r="F1536" s="19">
        <v>45085</v>
      </c>
      <c r="G1536">
        <v>60</v>
      </c>
      <c r="H1536">
        <v>0</v>
      </c>
      <c r="I1536" s="2">
        <v>13012.21</v>
      </c>
      <c r="J1536" t="s">
        <v>6031</v>
      </c>
      <c r="K1536" t="s">
        <v>6032</v>
      </c>
      <c r="L1536" t="s">
        <v>7</v>
      </c>
    </row>
    <row r="1537" spans="1:12" x14ac:dyDescent="0.25">
      <c r="A1537" s="5" t="s">
        <v>3945</v>
      </c>
      <c r="B1537">
        <v>1964</v>
      </c>
      <c r="C1537" t="s">
        <v>6</v>
      </c>
      <c r="D1537">
        <v>23</v>
      </c>
      <c r="E1537" s="18" t="str">
        <f t="shared" si="23"/>
        <v>23-Sep-1964</v>
      </c>
      <c r="F1537" s="19">
        <v>45085</v>
      </c>
      <c r="G1537">
        <v>58</v>
      </c>
      <c r="H1537">
        <v>1</v>
      </c>
      <c r="I1537" s="2">
        <v>13019.16</v>
      </c>
      <c r="J1537" t="s">
        <v>6031</v>
      </c>
      <c r="K1537" t="s">
        <v>6032</v>
      </c>
      <c r="L1537" t="s">
        <v>17</v>
      </c>
    </row>
    <row r="1538" spans="1:12" x14ac:dyDescent="0.25">
      <c r="A1538" s="5" t="s">
        <v>3946</v>
      </c>
      <c r="B1538">
        <v>1965</v>
      </c>
      <c r="C1538" t="s">
        <v>4</v>
      </c>
      <c r="D1538">
        <v>4</v>
      </c>
      <c r="E1538" s="18" t="str">
        <f t="shared" ref="E1538:E1601" si="24">CONCATENATE(D1538,"-",C1538,"-",B1538)</f>
        <v>4-Nov-1965</v>
      </c>
      <c r="F1538" s="19">
        <v>45085</v>
      </c>
      <c r="G1538">
        <v>57</v>
      </c>
      <c r="H1538">
        <v>0</v>
      </c>
      <c r="I1538" s="2">
        <v>13023.93</v>
      </c>
      <c r="J1538" t="s">
        <v>6031</v>
      </c>
      <c r="K1538" t="s">
        <v>6030</v>
      </c>
      <c r="L1538" t="s">
        <v>16</v>
      </c>
    </row>
    <row r="1539" spans="1:12" x14ac:dyDescent="0.25">
      <c r="A1539" s="5" t="s">
        <v>3692</v>
      </c>
      <c r="B1539">
        <v>1961</v>
      </c>
      <c r="C1539" t="s">
        <v>4</v>
      </c>
      <c r="D1539">
        <v>9</v>
      </c>
      <c r="E1539" s="18" t="str">
        <f t="shared" si="24"/>
        <v>9-Nov-1961</v>
      </c>
      <c r="F1539" s="19">
        <v>45085</v>
      </c>
      <c r="G1539">
        <v>61</v>
      </c>
      <c r="H1539">
        <v>0</v>
      </c>
      <c r="I1539" s="2">
        <v>13041.92</v>
      </c>
      <c r="J1539" t="s">
        <v>6031</v>
      </c>
      <c r="K1539" t="s">
        <v>6032</v>
      </c>
      <c r="L1539" t="s">
        <v>11</v>
      </c>
    </row>
    <row r="1540" spans="1:12" x14ac:dyDescent="0.25">
      <c r="A1540" s="5" t="s">
        <v>3947</v>
      </c>
      <c r="B1540">
        <v>1969</v>
      </c>
      <c r="C1540" t="s">
        <v>6</v>
      </c>
      <c r="D1540">
        <v>23</v>
      </c>
      <c r="E1540" s="18" t="str">
        <f t="shared" si="24"/>
        <v>23-Sep-1969</v>
      </c>
      <c r="F1540" s="19">
        <v>45085</v>
      </c>
      <c r="G1540">
        <v>53</v>
      </c>
      <c r="H1540">
        <v>0</v>
      </c>
      <c r="I1540" s="2">
        <v>13044.41</v>
      </c>
      <c r="J1540" t="s">
        <v>6031</v>
      </c>
      <c r="K1540" t="s">
        <v>6032</v>
      </c>
      <c r="L1540" t="s">
        <v>7</v>
      </c>
    </row>
    <row r="1541" spans="1:12" x14ac:dyDescent="0.25">
      <c r="A1541" s="5" t="s">
        <v>3948</v>
      </c>
      <c r="B1541">
        <v>1967</v>
      </c>
      <c r="C1541" t="s">
        <v>9</v>
      </c>
      <c r="D1541">
        <v>6</v>
      </c>
      <c r="E1541" s="18" t="str">
        <f t="shared" si="24"/>
        <v>6-Aug-1967</v>
      </c>
      <c r="F1541" s="19">
        <v>45085</v>
      </c>
      <c r="G1541">
        <v>55</v>
      </c>
      <c r="H1541">
        <v>3</v>
      </c>
      <c r="I1541" s="2">
        <v>13047.33</v>
      </c>
      <c r="J1541" t="s">
        <v>6031</v>
      </c>
      <c r="K1541" t="s">
        <v>6031</v>
      </c>
      <c r="L1541" t="s">
        <v>17</v>
      </c>
    </row>
    <row r="1542" spans="1:12" x14ac:dyDescent="0.25">
      <c r="A1542" s="5" t="s">
        <v>3949</v>
      </c>
      <c r="B1542">
        <v>1985</v>
      </c>
      <c r="C1542" t="s">
        <v>10</v>
      </c>
      <c r="D1542">
        <v>26</v>
      </c>
      <c r="E1542" s="18" t="str">
        <f t="shared" si="24"/>
        <v>26-Oct-1985</v>
      </c>
      <c r="F1542" s="19">
        <v>45085</v>
      </c>
      <c r="G1542">
        <v>37</v>
      </c>
      <c r="H1542">
        <v>3</v>
      </c>
      <c r="I1542" s="2">
        <v>13051.22</v>
      </c>
      <c r="J1542" t="s">
        <v>6031</v>
      </c>
      <c r="K1542" t="s">
        <v>6032</v>
      </c>
      <c r="L1542" t="s">
        <v>23</v>
      </c>
    </row>
    <row r="1543" spans="1:12" x14ac:dyDescent="0.25">
      <c r="A1543" s="5" t="s">
        <v>3950</v>
      </c>
      <c r="B1543">
        <v>1961</v>
      </c>
      <c r="C1543" t="s">
        <v>4</v>
      </c>
      <c r="D1543">
        <v>6</v>
      </c>
      <c r="E1543" s="18" t="str">
        <f t="shared" si="24"/>
        <v>6-Nov-1961</v>
      </c>
      <c r="F1543" s="19">
        <v>45085</v>
      </c>
      <c r="G1543">
        <v>61</v>
      </c>
      <c r="H1543">
        <v>0</v>
      </c>
      <c r="I1543" s="2">
        <v>13063.88</v>
      </c>
      <c r="J1543" t="s">
        <v>6031</v>
      </c>
      <c r="K1543" t="s">
        <v>6030</v>
      </c>
      <c r="L1543" t="s">
        <v>11</v>
      </c>
    </row>
    <row r="1544" spans="1:12" x14ac:dyDescent="0.25">
      <c r="A1544" s="5" t="s">
        <v>3951</v>
      </c>
      <c r="B1544">
        <v>1978</v>
      </c>
      <c r="C1544" t="s">
        <v>2</v>
      </c>
      <c r="D1544">
        <v>17</v>
      </c>
      <c r="E1544" s="18" t="str">
        <f t="shared" si="24"/>
        <v>17-Jul-1978</v>
      </c>
      <c r="F1544" s="19">
        <v>45085</v>
      </c>
      <c r="G1544">
        <v>44</v>
      </c>
      <c r="H1544">
        <v>2</v>
      </c>
      <c r="I1544" s="2">
        <v>13101.74</v>
      </c>
      <c r="J1544" t="s">
        <v>6031</v>
      </c>
      <c r="K1544" t="s">
        <v>6030</v>
      </c>
      <c r="L1544" t="s">
        <v>23</v>
      </c>
    </row>
    <row r="1545" spans="1:12" x14ac:dyDescent="0.25">
      <c r="A1545" s="5" t="s">
        <v>3952</v>
      </c>
      <c r="B1545">
        <v>1971</v>
      </c>
      <c r="C1545" t="s">
        <v>10</v>
      </c>
      <c r="D1545">
        <v>30</v>
      </c>
      <c r="E1545" s="18" t="str">
        <f t="shared" si="24"/>
        <v>30-Oct-1971</v>
      </c>
      <c r="F1545" s="19">
        <v>45085</v>
      </c>
      <c r="G1545">
        <v>51</v>
      </c>
      <c r="H1545">
        <v>0</v>
      </c>
      <c r="I1545" s="2">
        <v>13110.79</v>
      </c>
      <c r="J1545" t="s">
        <v>6031</v>
      </c>
      <c r="K1545" t="s">
        <v>6030</v>
      </c>
      <c r="L1545" t="s">
        <v>11</v>
      </c>
    </row>
    <row r="1546" spans="1:12" x14ac:dyDescent="0.25">
      <c r="A1546" s="5" t="s">
        <v>3953</v>
      </c>
      <c r="B1546">
        <v>1962</v>
      </c>
      <c r="C1546" t="s">
        <v>9</v>
      </c>
      <c r="D1546">
        <v>2</v>
      </c>
      <c r="E1546" s="18" t="str">
        <f t="shared" si="24"/>
        <v>2-Aug-1962</v>
      </c>
      <c r="F1546" s="19">
        <v>45085</v>
      </c>
      <c r="G1546">
        <v>60</v>
      </c>
      <c r="H1546">
        <v>1</v>
      </c>
      <c r="I1546" s="2">
        <v>13112.6</v>
      </c>
      <c r="J1546" t="s">
        <v>6031</v>
      </c>
      <c r="K1546" t="s">
        <v>6031</v>
      </c>
      <c r="L1546" t="s">
        <v>7</v>
      </c>
    </row>
    <row r="1547" spans="1:12" x14ac:dyDescent="0.25">
      <c r="A1547" s="5" t="s">
        <v>3954</v>
      </c>
      <c r="B1547">
        <v>1992</v>
      </c>
      <c r="C1547" t="s">
        <v>9</v>
      </c>
      <c r="D1547">
        <v>12</v>
      </c>
      <c r="E1547" s="18" t="str">
        <f t="shared" si="24"/>
        <v>12-Aug-1992</v>
      </c>
      <c r="F1547" s="19">
        <v>45085</v>
      </c>
      <c r="G1547">
        <v>30</v>
      </c>
      <c r="H1547">
        <v>0</v>
      </c>
      <c r="I1547" s="2">
        <v>13113.51</v>
      </c>
      <c r="J1547" t="s">
        <v>6031</v>
      </c>
      <c r="K1547" t="s">
        <v>6030</v>
      </c>
      <c r="L1547" t="s">
        <v>23</v>
      </c>
    </row>
    <row r="1548" spans="1:12" x14ac:dyDescent="0.25">
      <c r="A1548" s="5" t="s">
        <v>3955</v>
      </c>
      <c r="B1548">
        <v>1963</v>
      </c>
      <c r="C1548" t="s">
        <v>6</v>
      </c>
      <c r="D1548">
        <v>14</v>
      </c>
      <c r="E1548" s="18" t="str">
        <f t="shared" si="24"/>
        <v>14-Sep-1963</v>
      </c>
      <c r="F1548" s="19">
        <v>45085</v>
      </c>
      <c r="G1548">
        <v>59</v>
      </c>
      <c r="H1548">
        <v>0</v>
      </c>
      <c r="I1548" s="2">
        <v>13116.84</v>
      </c>
      <c r="J1548" t="s">
        <v>6031</v>
      </c>
      <c r="K1548" t="s">
        <v>6032</v>
      </c>
      <c r="L1548" t="s">
        <v>7</v>
      </c>
    </row>
    <row r="1549" spans="1:12" x14ac:dyDescent="0.25">
      <c r="A1549" s="5" t="s">
        <v>3956</v>
      </c>
      <c r="B1549">
        <v>1999</v>
      </c>
      <c r="C1549" t="s">
        <v>9</v>
      </c>
      <c r="D1549">
        <v>16</v>
      </c>
      <c r="E1549" s="18" t="str">
        <f t="shared" si="24"/>
        <v>16-Aug-1999</v>
      </c>
      <c r="F1549" s="19">
        <v>45085</v>
      </c>
      <c r="G1549">
        <v>23</v>
      </c>
      <c r="H1549">
        <v>0</v>
      </c>
      <c r="I1549" s="2">
        <v>13126.68</v>
      </c>
      <c r="J1549" t="s">
        <v>6031</v>
      </c>
      <c r="K1549" t="s">
        <v>6031</v>
      </c>
      <c r="L1549" t="s">
        <v>11</v>
      </c>
    </row>
    <row r="1550" spans="1:12" x14ac:dyDescent="0.25">
      <c r="A1550" s="5" t="s">
        <v>3693</v>
      </c>
      <c r="B1550">
        <v>1961</v>
      </c>
      <c r="C1550" t="s">
        <v>6</v>
      </c>
      <c r="D1550">
        <v>7</v>
      </c>
      <c r="E1550" s="18" t="str">
        <f t="shared" si="24"/>
        <v>7-Sep-1961</v>
      </c>
      <c r="F1550" s="19">
        <v>45085</v>
      </c>
      <c r="G1550">
        <v>61</v>
      </c>
      <c r="H1550">
        <v>0</v>
      </c>
      <c r="I1550" s="2">
        <v>13129.6</v>
      </c>
      <c r="J1550" t="s">
        <v>6031</v>
      </c>
      <c r="K1550" t="s">
        <v>6030</v>
      </c>
      <c r="L1550" t="s">
        <v>21</v>
      </c>
    </row>
    <row r="1551" spans="1:12" x14ac:dyDescent="0.25">
      <c r="A1551" s="5" t="s">
        <v>3957</v>
      </c>
      <c r="B1551">
        <v>1961</v>
      </c>
      <c r="C1551" t="s">
        <v>8</v>
      </c>
      <c r="D1551">
        <v>6</v>
      </c>
      <c r="E1551" s="18" t="str">
        <f t="shared" si="24"/>
        <v>6-Dec-1961</v>
      </c>
      <c r="F1551" s="19">
        <v>45085</v>
      </c>
      <c r="G1551">
        <v>61</v>
      </c>
      <c r="H1551">
        <v>0</v>
      </c>
      <c r="I1551" s="2">
        <v>13143.34</v>
      </c>
      <c r="J1551" t="s">
        <v>6031</v>
      </c>
      <c r="K1551" t="s">
        <v>6030</v>
      </c>
      <c r="L1551" t="s">
        <v>22</v>
      </c>
    </row>
    <row r="1552" spans="1:12" x14ac:dyDescent="0.25">
      <c r="A1552" s="5" t="s">
        <v>3958</v>
      </c>
      <c r="B1552">
        <v>1961</v>
      </c>
      <c r="C1552" t="s">
        <v>8</v>
      </c>
      <c r="D1552">
        <v>6</v>
      </c>
      <c r="E1552" s="18" t="str">
        <f t="shared" si="24"/>
        <v>6-Dec-1961</v>
      </c>
      <c r="F1552" s="19">
        <v>45085</v>
      </c>
      <c r="G1552">
        <v>61</v>
      </c>
      <c r="H1552">
        <v>0</v>
      </c>
      <c r="I1552" s="2">
        <v>13143.86</v>
      </c>
      <c r="J1552" t="s">
        <v>6031</v>
      </c>
      <c r="K1552" t="s">
        <v>6030</v>
      </c>
      <c r="L1552" t="s">
        <v>14</v>
      </c>
    </row>
    <row r="1553" spans="1:12" x14ac:dyDescent="0.25">
      <c r="A1553" s="5" t="s">
        <v>3959</v>
      </c>
      <c r="B1553">
        <v>1962</v>
      </c>
      <c r="C1553" t="s">
        <v>9</v>
      </c>
      <c r="D1553">
        <v>5</v>
      </c>
      <c r="E1553" s="18" t="str">
        <f t="shared" si="24"/>
        <v>5-Aug-1962</v>
      </c>
      <c r="F1553" s="19">
        <v>45085</v>
      </c>
      <c r="G1553">
        <v>60</v>
      </c>
      <c r="H1553">
        <v>0</v>
      </c>
      <c r="I1553" s="2">
        <v>13204.29</v>
      </c>
      <c r="J1553" t="s">
        <v>6031</v>
      </c>
      <c r="K1553" t="s">
        <v>6032</v>
      </c>
      <c r="L1553" t="s">
        <v>17</v>
      </c>
    </row>
    <row r="1554" spans="1:12" x14ac:dyDescent="0.25">
      <c r="A1554" s="5" t="s">
        <v>3960</v>
      </c>
      <c r="B1554">
        <v>1982</v>
      </c>
      <c r="C1554" t="s">
        <v>10</v>
      </c>
      <c r="D1554">
        <v>15</v>
      </c>
      <c r="E1554" s="18" t="str">
        <f t="shared" si="24"/>
        <v>15-Oct-1982</v>
      </c>
      <c r="F1554" s="19">
        <v>45085</v>
      </c>
      <c r="G1554">
        <v>40</v>
      </c>
      <c r="H1554">
        <v>3</v>
      </c>
      <c r="I1554" s="2">
        <v>13214.43</v>
      </c>
      <c r="J1554" t="s">
        <v>6031</v>
      </c>
      <c r="K1554" t="s">
        <v>6030</v>
      </c>
      <c r="L1554" t="s">
        <v>7</v>
      </c>
    </row>
    <row r="1555" spans="1:12" x14ac:dyDescent="0.25">
      <c r="A1555" s="5" t="s">
        <v>3961</v>
      </c>
      <c r="B1555">
        <v>1962</v>
      </c>
      <c r="C1555" t="s">
        <v>8</v>
      </c>
      <c r="D1555">
        <v>7</v>
      </c>
      <c r="E1555" s="18" t="str">
        <f t="shared" si="24"/>
        <v>7-Dec-1962</v>
      </c>
      <c r="F1555" s="19">
        <v>45085</v>
      </c>
      <c r="G1555">
        <v>60</v>
      </c>
      <c r="H1555">
        <v>0</v>
      </c>
      <c r="I1555" s="2">
        <v>13217.09</v>
      </c>
      <c r="J1555" t="s">
        <v>6031</v>
      </c>
      <c r="K1555" t="s">
        <v>6032</v>
      </c>
      <c r="L1555" t="s">
        <v>17</v>
      </c>
    </row>
    <row r="1556" spans="1:12" x14ac:dyDescent="0.25">
      <c r="A1556" s="5" t="s">
        <v>3962</v>
      </c>
      <c r="B1556">
        <v>1965</v>
      </c>
      <c r="C1556" t="s">
        <v>4</v>
      </c>
      <c r="D1556">
        <v>13</v>
      </c>
      <c r="E1556" s="18" t="str">
        <f t="shared" si="24"/>
        <v>13-Nov-1965</v>
      </c>
      <c r="F1556" s="19">
        <v>45085</v>
      </c>
      <c r="G1556">
        <v>57</v>
      </c>
      <c r="H1556">
        <v>2</v>
      </c>
      <c r="I1556" s="2">
        <v>13224.06</v>
      </c>
      <c r="J1556" t="s">
        <v>6031</v>
      </c>
      <c r="K1556" t="s">
        <v>6031</v>
      </c>
      <c r="L1556" t="s">
        <v>17</v>
      </c>
    </row>
    <row r="1557" spans="1:12" x14ac:dyDescent="0.25">
      <c r="A1557" s="5" t="s">
        <v>3963</v>
      </c>
      <c r="B1557">
        <v>1962</v>
      </c>
      <c r="C1557" t="s">
        <v>4</v>
      </c>
      <c r="D1557">
        <v>24</v>
      </c>
      <c r="E1557" s="18" t="str">
        <f t="shared" si="24"/>
        <v>24-Nov-1962</v>
      </c>
      <c r="F1557" s="19">
        <v>45085</v>
      </c>
      <c r="G1557">
        <v>60</v>
      </c>
      <c r="H1557">
        <v>1</v>
      </c>
      <c r="I1557" s="2">
        <v>13224.69</v>
      </c>
      <c r="J1557" t="s">
        <v>6031</v>
      </c>
      <c r="K1557" t="s">
        <v>6030</v>
      </c>
      <c r="L1557" t="s">
        <v>11</v>
      </c>
    </row>
    <row r="1558" spans="1:12" x14ac:dyDescent="0.25">
      <c r="A1558" s="5" t="s">
        <v>3964</v>
      </c>
      <c r="B1558">
        <v>1962</v>
      </c>
      <c r="C1558" t="s">
        <v>10</v>
      </c>
      <c r="D1558">
        <v>11</v>
      </c>
      <c r="E1558" s="18" t="str">
        <f t="shared" si="24"/>
        <v>11-Oct-1962</v>
      </c>
      <c r="F1558" s="19">
        <v>45085</v>
      </c>
      <c r="G1558">
        <v>60</v>
      </c>
      <c r="H1558">
        <v>0</v>
      </c>
      <c r="I1558" s="2">
        <v>13228.85</v>
      </c>
      <c r="J1558" t="s">
        <v>6031</v>
      </c>
      <c r="K1558" t="s">
        <v>6031</v>
      </c>
      <c r="L1558" t="s">
        <v>18</v>
      </c>
    </row>
    <row r="1559" spans="1:12" x14ac:dyDescent="0.25">
      <c r="A1559" s="5" t="s">
        <v>3965</v>
      </c>
      <c r="B1559">
        <v>1994</v>
      </c>
      <c r="C1559" t="s">
        <v>2</v>
      </c>
      <c r="D1559">
        <v>1</v>
      </c>
      <c r="E1559" s="18" t="str">
        <f t="shared" si="24"/>
        <v>1-Jul-1994</v>
      </c>
      <c r="F1559" s="19">
        <v>45085</v>
      </c>
      <c r="G1559">
        <v>28</v>
      </c>
      <c r="H1559">
        <v>0</v>
      </c>
      <c r="I1559" s="2">
        <v>13292.52</v>
      </c>
      <c r="J1559" t="s">
        <v>6031</v>
      </c>
      <c r="K1559" t="s">
        <v>6031</v>
      </c>
      <c r="L1559" t="s">
        <v>7</v>
      </c>
    </row>
    <row r="1560" spans="1:12" x14ac:dyDescent="0.25">
      <c r="A1560" s="5" t="s">
        <v>3966</v>
      </c>
      <c r="B1560">
        <v>1976</v>
      </c>
      <c r="C1560" t="s">
        <v>9</v>
      </c>
      <c r="D1560">
        <v>23</v>
      </c>
      <c r="E1560" s="18" t="str">
        <f t="shared" si="24"/>
        <v>23-Aug-1976</v>
      </c>
      <c r="F1560" s="19">
        <v>45085</v>
      </c>
      <c r="G1560">
        <v>46</v>
      </c>
      <c r="H1560">
        <v>2</v>
      </c>
      <c r="I1560" s="2">
        <v>13333.71</v>
      </c>
      <c r="J1560" t="s">
        <v>6031</v>
      </c>
      <c r="K1560" t="s">
        <v>6030</v>
      </c>
      <c r="L1560" t="s">
        <v>7</v>
      </c>
    </row>
    <row r="1561" spans="1:12" x14ac:dyDescent="0.25">
      <c r="A1561" s="5" t="s">
        <v>3665</v>
      </c>
      <c r="B1561">
        <v>1960</v>
      </c>
      <c r="C1561" t="s">
        <v>4</v>
      </c>
      <c r="D1561">
        <v>11</v>
      </c>
      <c r="E1561" s="18" t="str">
        <f t="shared" si="24"/>
        <v>11-Nov-1960</v>
      </c>
      <c r="F1561" s="19">
        <v>45085</v>
      </c>
      <c r="G1561">
        <v>62</v>
      </c>
      <c r="H1561">
        <v>0</v>
      </c>
      <c r="I1561" s="2">
        <v>13352.1</v>
      </c>
      <c r="J1561" t="s">
        <v>6031</v>
      </c>
      <c r="K1561" t="s">
        <v>6032</v>
      </c>
      <c r="L1561" t="s">
        <v>7</v>
      </c>
    </row>
    <row r="1562" spans="1:12" x14ac:dyDescent="0.25">
      <c r="A1562" s="5" t="s">
        <v>3694</v>
      </c>
      <c r="B1562">
        <v>1990</v>
      </c>
      <c r="C1562" t="s">
        <v>10</v>
      </c>
      <c r="D1562">
        <v>2</v>
      </c>
      <c r="E1562" s="18" t="str">
        <f t="shared" si="24"/>
        <v>2-Oct-1990</v>
      </c>
      <c r="F1562" s="19">
        <v>45085</v>
      </c>
      <c r="G1562">
        <v>32</v>
      </c>
      <c r="H1562">
        <v>3</v>
      </c>
      <c r="I1562" s="2">
        <v>13360.94</v>
      </c>
      <c r="J1562" t="s">
        <v>6031</v>
      </c>
      <c r="K1562" t="s">
        <v>6032</v>
      </c>
      <c r="L1562" t="s">
        <v>7</v>
      </c>
    </row>
    <row r="1563" spans="1:12" x14ac:dyDescent="0.25">
      <c r="A1563" s="5" t="s">
        <v>3967</v>
      </c>
      <c r="B1563">
        <v>1964</v>
      </c>
      <c r="C1563" t="s">
        <v>6</v>
      </c>
      <c r="D1563">
        <v>24</v>
      </c>
      <c r="E1563" s="18" t="str">
        <f t="shared" si="24"/>
        <v>24-Sep-1964</v>
      </c>
      <c r="F1563" s="19">
        <v>45085</v>
      </c>
      <c r="G1563">
        <v>58</v>
      </c>
      <c r="H1563">
        <v>0</v>
      </c>
      <c r="I1563" s="2">
        <v>13375.76</v>
      </c>
      <c r="J1563" t="s">
        <v>6031</v>
      </c>
      <c r="K1563" t="s">
        <v>6030</v>
      </c>
      <c r="L1563" t="s">
        <v>16</v>
      </c>
    </row>
    <row r="1564" spans="1:12" x14ac:dyDescent="0.25">
      <c r="A1564" s="5" t="s">
        <v>3968</v>
      </c>
      <c r="B1564">
        <v>1979</v>
      </c>
      <c r="C1564" t="s">
        <v>6</v>
      </c>
      <c r="D1564">
        <v>30</v>
      </c>
      <c r="E1564" s="18" t="str">
        <f t="shared" si="24"/>
        <v>30-Sep-1979</v>
      </c>
      <c r="F1564" s="19">
        <v>45085</v>
      </c>
      <c r="G1564">
        <v>43</v>
      </c>
      <c r="H1564">
        <v>2</v>
      </c>
      <c r="I1564" s="2">
        <v>13377.41</v>
      </c>
      <c r="J1564" t="s">
        <v>6031</v>
      </c>
      <c r="K1564" t="s">
        <v>6031</v>
      </c>
      <c r="L1564" t="s">
        <v>23</v>
      </c>
    </row>
    <row r="1565" spans="1:12" x14ac:dyDescent="0.25">
      <c r="A1565" s="5" t="s">
        <v>3969</v>
      </c>
      <c r="B1565">
        <v>1984</v>
      </c>
      <c r="C1565" t="s">
        <v>5</v>
      </c>
      <c r="D1565">
        <v>6</v>
      </c>
      <c r="E1565" s="18" t="str">
        <f t="shared" si="24"/>
        <v>6-Jun-1984</v>
      </c>
      <c r="F1565" s="19">
        <v>45085</v>
      </c>
      <c r="G1565">
        <v>39</v>
      </c>
      <c r="H1565">
        <v>3</v>
      </c>
      <c r="I1565" s="2">
        <v>13383.67</v>
      </c>
      <c r="J1565" t="s">
        <v>6031</v>
      </c>
      <c r="K1565" t="s">
        <v>6030</v>
      </c>
      <c r="L1565" t="s">
        <v>18</v>
      </c>
    </row>
    <row r="1566" spans="1:12" x14ac:dyDescent="0.25">
      <c r="A1566" s="5" t="s">
        <v>3970</v>
      </c>
      <c r="B1566">
        <v>1959</v>
      </c>
      <c r="C1566" t="s">
        <v>8</v>
      </c>
      <c r="D1566">
        <v>9</v>
      </c>
      <c r="E1566" s="18" t="str">
        <f t="shared" si="24"/>
        <v>9-Dec-1959</v>
      </c>
      <c r="F1566" s="19">
        <v>45085</v>
      </c>
      <c r="G1566">
        <v>63</v>
      </c>
      <c r="H1566">
        <v>0</v>
      </c>
      <c r="I1566" s="2">
        <v>13390.56</v>
      </c>
      <c r="J1566" t="s">
        <v>6031</v>
      </c>
      <c r="K1566" t="s">
        <v>6031</v>
      </c>
      <c r="L1566" t="s">
        <v>11</v>
      </c>
    </row>
    <row r="1567" spans="1:12" x14ac:dyDescent="0.25">
      <c r="A1567" s="5" t="s">
        <v>3971</v>
      </c>
      <c r="B1567">
        <v>1959</v>
      </c>
      <c r="C1567" t="s">
        <v>4</v>
      </c>
      <c r="D1567">
        <v>25</v>
      </c>
      <c r="E1567" s="18" t="str">
        <f t="shared" si="24"/>
        <v>25-Nov-1959</v>
      </c>
      <c r="F1567" s="19">
        <v>45085</v>
      </c>
      <c r="G1567">
        <v>63</v>
      </c>
      <c r="H1567">
        <v>0</v>
      </c>
      <c r="I1567" s="2">
        <v>13393.76</v>
      </c>
      <c r="J1567" t="s">
        <v>6031</v>
      </c>
      <c r="K1567" t="s">
        <v>6032</v>
      </c>
      <c r="L1567" t="s">
        <v>11</v>
      </c>
    </row>
    <row r="1568" spans="1:12" x14ac:dyDescent="0.25">
      <c r="A1568" s="5" t="s">
        <v>3972</v>
      </c>
      <c r="B1568">
        <v>1959</v>
      </c>
      <c r="C1568" t="s">
        <v>8</v>
      </c>
      <c r="D1568">
        <v>20</v>
      </c>
      <c r="E1568" s="18" t="str">
        <f t="shared" si="24"/>
        <v>20-Dec-1959</v>
      </c>
      <c r="F1568" s="19">
        <v>45085</v>
      </c>
      <c r="G1568">
        <v>63</v>
      </c>
      <c r="H1568">
        <v>0</v>
      </c>
      <c r="I1568" s="2">
        <v>13405.39</v>
      </c>
      <c r="J1568" t="s">
        <v>6031</v>
      </c>
      <c r="K1568" t="s">
        <v>6031</v>
      </c>
      <c r="L1568" t="s">
        <v>3</v>
      </c>
    </row>
    <row r="1569" spans="1:12" x14ac:dyDescent="0.25">
      <c r="A1569" s="5" t="s">
        <v>3973</v>
      </c>
      <c r="B1569">
        <v>1992</v>
      </c>
      <c r="C1569" t="s">
        <v>8</v>
      </c>
      <c r="D1569">
        <v>19</v>
      </c>
      <c r="E1569" s="18" t="str">
        <f t="shared" si="24"/>
        <v>19-Dec-1992</v>
      </c>
      <c r="F1569" s="19">
        <v>45085</v>
      </c>
      <c r="G1569">
        <v>30</v>
      </c>
      <c r="H1569">
        <v>0</v>
      </c>
      <c r="I1569" s="2">
        <v>13412.97</v>
      </c>
      <c r="J1569" t="s">
        <v>6031</v>
      </c>
      <c r="K1569" t="s">
        <v>6031</v>
      </c>
      <c r="L1569" t="s">
        <v>18</v>
      </c>
    </row>
    <row r="1570" spans="1:12" x14ac:dyDescent="0.25">
      <c r="A1570" s="5" t="s">
        <v>3974</v>
      </c>
      <c r="B1570">
        <v>1961</v>
      </c>
      <c r="C1570" t="s">
        <v>2</v>
      </c>
      <c r="D1570">
        <v>22</v>
      </c>
      <c r="E1570" s="18" t="str">
        <f t="shared" si="24"/>
        <v>22-Jul-1961</v>
      </c>
      <c r="F1570" s="19">
        <v>45085</v>
      </c>
      <c r="G1570">
        <v>61</v>
      </c>
      <c r="H1570">
        <v>0</v>
      </c>
      <c r="I1570" s="2">
        <v>13415.04</v>
      </c>
      <c r="J1570" t="s">
        <v>6031</v>
      </c>
      <c r="K1570" t="s">
        <v>6030</v>
      </c>
      <c r="L1570" t="s">
        <v>7</v>
      </c>
    </row>
    <row r="1571" spans="1:12" x14ac:dyDescent="0.25">
      <c r="A1571" s="5" t="s">
        <v>3975</v>
      </c>
      <c r="B1571">
        <v>1994</v>
      </c>
      <c r="C1571" t="s">
        <v>5</v>
      </c>
      <c r="D1571">
        <v>17</v>
      </c>
      <c r="E1571" s="18" t="str">
        <f t="shared" si="24"/>
        <v>17-Jun-1994</v>
      </c>
      <c r="F1571" s="19">
        <v>45085</v>
      </c>
      <c r="G1571">
        <v>28</v>
      </c>
      <c r="H1571">
        <v>0</v>
      </c>
      <c r="I1571" s="2">
        <v>13417.05</v>
      </c>
      <c r="J1571" t="s">
        <v>6031</v>
      </c>
      <c r="K1571" t="s">
        <v>6031</v>
      </c>
      <c r="L1571" t="s">
        <v>7</v>
      </c>
    </row>
    <row r="1572" spans="1:12" x14ac:dyDescent="0.25">
      <c r="A1572" s="5" t="s">
        <v>3976</v>
      </c>
      <c r="B1572">
        <v>1961</v>
      </c>
      <c r="C1572" t="s">
        <v>4</v>
      </c>
      <c r="D1572">
        <v>3</v>
      </c>
      <c r="E1572" s="18" t="str">
        <f t="shared" si="24"/>
        <v>3-Nov-1961</v>
      </c>
      <c r="F1572" s="19">
        <v>45085</v>
      </c>
      <c r="G1572">
        <v>61</v>
      </c>
      <c r="H1572">
        <v>0</v>
      </c>
      <c r="I1572" s="2">
        <v>13429.04</v>
      </c>
      <c r="J1572" t="s">
        <v>6031</v>
      </c>
      <c r="K1572" t="s">
        <v>6031</v>
      </c>
      <c r="L1572" t="s">
        <v>7</v>
      </c>
    </row>
    <row r="1573" spans="1:12" x14ac:dyDescent="0.25">
      <c r="A1573" s="5" t="s">
        <v>3695</v>
      </c>
      <c r="B1573">
        <v>1966</v>
      </c>
      <c r="C1573" t="s">
        <v>4</v>
      </c>
      <c r="D1573">
        <v>14</v>
      </c>
      <c r="E1573" s="18" t="str">
        <f t="shared" si="24"/>
        <v>14-Nov-1966</v>
      </c>
      <c r="F1573" s="19">
        <v>45085</v>
      </c>
      <c r="G1573">
        <v>56</v>
      </c>
      <c r="H1573">
        <v>3</v>
      </c>
      <c r="I1573" s="2">
        <v>13430.27</v>
      </c>
      <c r="J1573" t="s">
        <v>6031</v>
      </c>
      <c r="K1573" t="s">
        <v>6031</v>
      </c>
      <c r="L1573" t="s">
        <v>17</v>
      </c>
    </row>
    <row r="1574" spans="1:12" x14ac:dyDescent="0.25">
      <c r="A1574" s="5" t="s">
        <v>3977</v>
      </c>
      <c r="B1574">
        <v>1975</v>
      </c>
      <c r="C1574" t="s">
        <v>5</v>
      </c>
      <c r="D1574">
        <v>29</v>
      </c>
      <c r="E1574" s="18" t="str">
        <f t="shared" si="24"/>
        <v>29-Jun-1975</v>
      </c>
      <c r="F1574" s="19">
        <v>45085</v>
      </c>
      <c r="G1574">
        <v>47</v>
      </c>
      <c r="H1574">
        <v>1</v>
      </c>
      <c r="I1574" s="2">
        <v>13440.7</v>
      </c>
      <c r="J1574" t="s">
        <v>6031</v>
      </c>
      <c r="K1574" t="s">
        <v>6030</v>
      </c>
      <c r="L1574" t="s">
        <v>7</v>
      </c>
    </row>
    <row r="1575" spans="1:12" x14ac:dyDescent="0.25">
      <c r="A1575" s="5" t="s">
        <v>3978</v>
      </c>
      <c r="B1575">
        <v>1960</v>
      </c>
      <c r="C1575" t="s">
        <v>9</v>
      </c>
      <c r="D1575">
        <v>13</v>
      </c>
      <c r="E1575" s="18" t="str">
        <f t="shared" si="24"/>
        <v>13-Aug-1960</v>
      </c>
      <c r="F1575" s="19">
        <v>45085</v>
      </c>
      <c r="G1575">
        <v>62</v>
      </c>
      <c r="H1575">
        <v>0</v>
      </c>
      <c r="I1575" s="2">
        <v>13451.12</v>
      </c>
      <c r="J1575" t="s">
        <v>6031</v>
      </c>
      <c r="K1575" t="s">
        <v>6032</v>
      </c>
      <c r="L1575" t="s">
        <v>11</v>
      </c>
    </row>
    <row r="1576" spans="1:12" x14ac:dyDescent="0.25">
      <c r="A1576" s="5" t="s">
        <v>3979</v>
      </c>
      <c r="B1576">
        <v>1960</v>
      </c>
      <c r="C1576" t="s">
        <v>2</v>
      </c>
      <c r="D1576">
        <v>11</v>
      </c>
      <c r="E1576" s="18" t="str">
        <f t="shared" si="24"/>
        <v>11-Jul-1960</v>
      </c>
      <c r="F1576" s="19">
        <v>45085</v>
      </c>
      <c r="G1576">
        <v>62</v>
      </c>
      <c r="H1576">
        <v>0</v>
      </c>
      <c r="I1576" s="2">
        <v>13457.96</v>
      </c>
      <c r="J1576" t="s">
        <v>6031</v>
      </c>
      <c r="K1576" t="s">
        <v>6032</v>
      </c>
      <c r="L1576" t="s">
        <v>3</v>
      </c>
    </row>
    <row r="1577" spans="1:12" x14ac:dyDescent="0.25">
      <c r="A1577" s="5" t="s">
        <v>3981</v>
      </c>
      <c r="B1577">
        <v>1960</v>
      </c>
      <c r="C1577" t="s">
        <v>8</v>
      </c>
      <c r="D1577">
        <v>16</v>
      </c>
      <c r="E1577" s="18" t="str">
        <f t="shared" si="24"/>
        <v>16-Dec-1960</v>
      </c>
      <c r="F1577" s="19">
        <v>45085</v>
      </c>
      <c r="G1577">
        <v>62</v>
      </c>
      <c r="H1577">
        <v>0</v>
      </c>
      <c r="I1577" s="2">
        <v>13462.52</v>
      </c>
      <c r="J1577" t="s">
        <v>6031</v>
      </c>
      <c r="K1577" t="s">
        <v>6030</v>
      </c>
      <c r="L1577" t="s">
        <v>11</v>
      </c>
    </row>
    <row r="1578" spans="1:12" x14ac:dyDescent="0.25">
      <c r="A1578" s="5" t="s">
        <v>3982</v>
      </c>
      <c r="B1578">
        <v>1985</v>
      </c>
      <c r="C1578" t="s">
        <v>9</v>
      </c>
      <c r="D1578">
        <v>19</v>
      </c>
      <c r="E1578" s="18" t="str">
        <f t="shared" si="24"/>
        <v>19-Aug-1985</v>
      </c>
      <c r="F1578" s="19">
        <v>45085</v>
      </c>
      <c r="G1578">
        <v>37</v>
      </c>
      <c r="H1578">
        <v>3</v>
      </c>
      <c r="I1578" s="2">
        <v>13465.8</v>
      </c>
      <c r="J1578" t="s">
        <v>6031</v>
      </c>
      <c r="K1578" t="s">
        <v>6032</v>
      </c>
      <c r="L1578" t="s">
        <v>7</v>
      </c>
    </row>
    <row r="1579" spans="1:12" x14ac:dyDescent="0.25">
      <c r="A1579" s="5" t="s">
        <v>3983</v>
      </c>
      <c r="B1579">
        <v>1960</v>
      </c>
      <c r="C1579" t="s">
        <v>2</v>
      </c>
      <c r="D1579">
        <v>28</v>
      </c>
      <c r="E1579" s="18" t="str">
        <f t="shared" si="24"/>
        <v>28-Jul-1960</v>
      </c>
      <c r="F1579" s="19">
        <v>45085</v>
      </c>
      <c r="G1579">
        <v>62</v>
      </c>
      <c r="H1579">
        <v>0</v>
      </c>
      <c r="I1579" s="2">
        <v>13470.8</v>
      </c>
      <c r="J1579" t="s">
        <v>6031</v>
      </c>
      <c r="K1579" t="s">
        <v>6030</v>
      </c>
      <c r="L1579" t="s">
        <v>3</v>
      </c>
    </row>
    <row r="1580" spans="1:12" x14ac:dyDescent="0.25">
      <c r="A1580" s="5" t="s">
        <v>3984</v>
      </c>
      <c r="B1580">
        <v>1960</v>
      </c>
      <c r="C1580" t="s">
        <v>2</v>
      </c>
      <c r="D1580">
        <v>24</v>
      </c>
      <c r="E1580" s="18" t="str">
        <f t="shared" si="24"/>
        <v>24-Jul-1960</v>
      </c>
      <c r="F1580" s="19">
        <v>45085</v>
      </c>
      <c r="G1580">
        <v>62</v>
      </c>
      <c r="H1580">
        <v>0</v>
      </c>
      <c r="I1580" s="2">
        <v>13470.86</v>
      </c>
      <c r="J1580" t="s">
        <v>6031</v>
      </c>
      <c r="K1580" t="s">
        <v>6031</v>
      </c>
      <c r="L1580" t="s">
        <v>11</v>
      </c>
    </row>
    <row r="1581" spans="1:12" x14ac:dyDescent="0.25">
      <c r="A1581" s="5" t="s">
        <v>3985</v>
      </c>
      <c r="B1581">
        <v>1975</v>
      </c>
      <c r="C1581" t="s">
        <v>9</v>
      </c>
      <c r="D1581">
        <v>7</v>
      </c>
      <c r="E1581" s="18" t="str">
        <f t="shared" si="24"/>
        <v>7-Aug-1975</v>
      </c>
      <c r="F1581" s="19">
        <v>45085</v>
      </c>
      <c r="G1581">
        <v>47</v>
      </c>
      <c r="H1581">
        <v>1</v>
      </c>
      <c r="I1581" s="2">
        <v>13472.19</v>
      </c>
      <c r="J1581" t="s">
        <v>6031</v>
      </c>
      <c r="K1581" t="s">
        <v>6030</v>
      </c>
      <c r="L1581" t="s">
        <v>7</v>
      </c>
    </row>
    <row r="1582" spans="1:12" x14ac:dyDescent="0.25">
      <c r="A1582" s="5" t="s">
        <v>3986</v>
      </c>
      <c r="B1582">
        <v>1990</v>
      </c>
      <c r="C1582" t="s">
        <v>9</v>
      </c>
      <c r="D1582">
        <v>30</v>
      </c>
      <c r="E1582" s="18" t="str">
        <f t="shared" si="24"/>
        <v>30-Aug-1990</v>
      </c>
      <c r="F1582" s="19">
        <v>45085</v>
      </c>
      <c r="G1582">
        <v>32</v>
      </c>
      <c r="H1582">
        <v>3</v>
      </c>
      <c r="I1582" s="2">
        <v>13480.83</v>
      </c>
      <c r="J1582" t="s">
        <v>6031</v>
      </c>
      <c r="K1582" t="s">
        <v>6030</v>
      </c>
      <c r="L1582" t="s">
        <v>18</v>
      </c>
    </row>
    <row r="1583" spans="1:12" x14ac:dyDescent="0.25">
      <c r="A1583" s="5" t="s">
        <v>3987</v>
      </c>
      <c r="B1583">
        <v>1963</v>
      </c>
      <c r="C1583" t="s">
        <v>10</v>
      </c>
      <c r="D1583">
        <v>14</v>
      </c>
      <c r="E1583" s="18" t="str">
        <f t="shared" si="24"/>
        <v>14-Oct-1963</v>
      </c>
      <c r="F1583" s="19">
        <v>45085</v>
      </c>
      <c r="G1583">
        <v>59</v>
      </c>
      <c r="H1583">
        <v>0</v>
      </c>
      <c r="I1583" s="2">
        <v>13511.28</v>
      </c>
      <c r="J1583" t="s">
        <v>6031</v>
      </c>
      <c r="K1583" t="s">
        <v>6032</v>
      </c>
      <c r="L1583" t="s">
        <v>7</v>
      </c>
    </row>
    <row r="1584" spans="1:12" x14ac:dyDescent="0.25">
      <c r="A1584" s="5" t="s">
        <v>3696</v>
      </c>
      <c r="B1584">
        <v>1960</v>
      </c>
      <c r="C1584" t="s">
        <v>2</v>
      </c>
      <c r="D1584">
        <v>11</v>
      </c>
      <c r="E1584" s="18" t="str">
        <f t="shared" si="24"/>
        <v>11-Jul-1960</v>
      </c>
      <c r="F1584" s="19">
        <v>45085</v>
      </c>
      <c r="G1584">
        <v>62</v>
      </c>
      <c r="H1584">
        <v>0</v>
      </c>
      <c r="I1584" s="2">
        <v>13555</v>
      </c>
      <c r="J1584" t="s">
        <v>6031</v>
      </c>
      <c r="K1584" t="s">
        <v>6031</v>
      </c>
      <c r="L1584" t="s">
        <v>21</v>
      </c>
    </row>
    <row r="1585" spans="1:12" x14ac:dyDescent="0.25">
      <c r="A1585" s="5" t="s">
        <v>3988</v>
      </c>
      <c r="B1585">
        <v>1968</v>
      </c>
      <c r="C1585" t="s">
        <v>2</v>
      </c>
      <c r="D1585">
        <v>15</v>
      </c>
      <c r="E1585" s="18" t="str">
        <f t="shared" si="24"/>
        <v>15-Jul-1968</v>
      </c>
      <c r="F1585" s="19">
        <v>45085</v>
      </c>
      <c r="G1585">
        <v>54</v>
      </c>
      <c r="H1585">
        <v>0</v>
      </c>
      <c r="I1585" s="2">
        <v>13566.04</v>
      </c>
      <c r="J1585" t="s">
        <v>6031</v>
      </c>
      <c r="K1585" t="s">
        <v>6031</v>
      </c>
      <c r="L1585" t="s">
        <v>23</v>
      </c>
    </row>
    <row r="1586" spans="1:12" x14ac:dyDescent="0.25">
      <c r="A1586" s="5" t="s">
        <v>3989</v>
      </c>
      <c r="B1586">
        <v>1992</v>
      </c>
      <c r="C1586" t="s">
        <v>9</v>
      </c>
      <c r="D1586">
        <v>14</v>
      </c>
      <c r="E1586" s="18" t="str">
        <f t="shared" si="24"/>
        <v>14-Aug-1992</v>
      </c>
      <c r="F1586" s="19">
        <v>45085</v>
      </c>
      <c r="G1586">
        <v>30</v>
      </c>
      <c r="H1586">
        <v>0</v>
      </c>
      <c r="I1586" s="2">
        <v>13588.17</v>
      </c>
      <c r="J1586" t="s">
        <v>6031</v>
      </c>
      <c r="K1586" t="s">
        <v>6032</v>
      </c>
      <c r="L1586" t="s">
        <v>7</v>
      </c>
    </row>
    <row r="1587" spans="1:12" x14ac:dyDescent="0.25">
      <c r="A1587" s="5" t="s">
        <v>3990</v>
      </c>
      <c r="B1587">
        <v>1964</v>
      </c>
      <c r="C1587" t="s">
        <v>6</v>
      </c>
      <c r="D1587">
        <v>10</v>
      </c>
      <c r="E1587" s="18" t="str">
        <f t="shared" si="24"/>
        <v>10-Sep-1964</v>
      </c>
      <c r="F1587" s="19">
        <v>45085</v>
      </c>
      <c r="G1587">
        <v>58</v>
      </c>
      <c r="H1587">
        <v>2</v>
      </c>
      <c r="I1587" s="2">
        <v>13607.37</v>
      </c>
      <c r="J1587" t="s">
        <v>6031</v>
      </c>
      <c r="K1587" t="s">
        <v>6032</v>
      </c>
      <c r="L1587" t="s">
        <v>17</v>
      </c>
    </row>
    <row r="1588" spans="1:12" x14ac:dyDescent="0.25">
      <c r="A1588" s="5" t="s">
        <v>3991</v>
      </c>
      <c r="B1588">
        <v>1961</v>
      </c>
      <c r="C1588" t="s">
        <v>4</v>
      </c>
      <c r="D1588">
        <v>18</v>
      </c>
      <c r="E1588" s="18" t="str">
        <f t="shared" si="24"/>
        <v>18-Nov-1961</v>
      </c>
      <c r="F1588" s="19">
        <v>45085</v>
      </c>
      <c r="G1588">
        <v>61</v>
      </c>
      <c r="H1588">
        <v>0</v>
      </c>
      <c r="I1588" s="2">
        <v>13616.36</v>
      </c>
      <c r="J1588" t="s">
        <v>6031</v>
      </c>
      <c r="K1588" t="s">
        <v>6031</v>
      </c>
      <c r="L1588" t="s">
        <v>17</v>
      </c>
    </row>
    <row r="1589" spans="1:12" x14ac:dyDescent="0.25">
      <c r="A1589" s="5" t="s">
        <v>3992</v>
      </c>
      <c r="B1589">
        <v>1969</v>
      </c>
      <c r="C1589" t="s">
        <v>2</v>
      </c>
      <c r="D1589">
        <v>26</v>
      </c>
      <c r="E1589" s="18" t="str">
        <f t="shared" si="24"/>
        <v>26-Jul-1969</v>
      </c>
      <c r="F1589" s="19">
        <v>45085</v>
      </c>
      <c r="G1589">
        <v>53</v>
      </c>
      <c r="H1589">
        <v>0</v>
      </c>
      <c r="I1589" s="2">
        <v>13622.01</v>
      </c>
      <c r="J1589" t="s">
        <v>6031</v>
      </c>
      <c r="K1589" t="s">
        <v>6031</v>
      </c>
      <c r="L1589" t="s">
        <v>7</v>
      </c>
    </row>
    <row r="1590" spans="1:12" x14ac:dyDescent="0.25">
      <c r="A1590" s="5" t="s">
        <v>3993</v>
      </c>
      <c r="B1590">
        <v>1961</v>
      </c>
      <c r="C1590" t="s">
        <v>8</v>
      </c>
      <c r="D1590">
        <v>24</v>
      </c>
      <c r="E1590" s="18" t="str">
        <f t="shared" si="24"/>
        <v>24-Dec-1961</v>
      </c>
      <c r="F1590" s="19">
        <v>45085</v>
      </c>
      <c r="G1590">
        <v>61</v>
      </c>
      <c r="H1590">
        <v>0</v>
      </c>
      <c r="I1590" s="2">
        <v>13635.64</v>
      </c>
      <c r="J1590" t="s">
        <v>6031</v>
      </c>
      <c r="K1590" t="s">
        <v>6031</v>
      </c>
      <c r="L1590" t="s">
        <v>17</v>
      </c>
    </row>
    <row r="1591" spans="1:12" x14ac:dyDescent="0.25">
      <c r="A1591" s="5" t="s">
        <v>3994</v>
      </c>
      <c r="B1591">
        <v>1984</v>
      </c>
      <c r="C1591" t="s">
        <v>2</v>
      </c>
      <c r="D1591">
        <v>20</v>
      </c>
      <c r="E1591" s="18" t="str">
        <f t="shared" si="24"/>
        <v>20-Jul-1984</v>
      </c>
      <c r="F1591" s="19">
        <v>45085</v>
      </c>
      <c r="G1591">
        <v>38</v>
      </c>
      <c r="H1591">
        <v>3</v>
      </c>
      <c r="I1591" s="2">
        <v>13638.06</v>
      </c>
      <c r="J1591" t="s">
        <v>6031</v>
      </c>
      <c r="K1591" t="s">
        <v>6031</v>
      </c>
      <c r="L1591" t="s">
        <v>18</v>
      </c>
    </row>
    <row r="1592" spans="1:12" x14ac:dyDescent="0.25">
      <c r="A1592" s="5" t="s">
        <v>3995</v>
      </c>
      <c r="B1592">
        <v>1963</v>
      </c>
      <c r="C1592" t="s">
        <v>9</v>
      </c>
      <c r="D1592">
        <v>4</v>
      </c>
      <c r="E1592" s="18" t="str">
        <f t="shared" si="24"/>
        <v>4-Aug-1963</v>
      </c>
      <c r="F1592" s="19">
        <v>45085</v>
      </c>
      <c r="G1592">
        <v>59</v>
      </c>
      <c r="H1592">
        <v>0</v>
      </c>
      <c r="I1592" s="2">
        <v>13677.68</v>
      </c>
      <c r="J1592" t="s">
        <v>6031</v>
      </c>
      <c r="K1592" t="s">
        <v>6030</v>
      </c>
      <c r="L1592" t="s">
        <v>20</v>
      </c>
    </row>
    <row r="1593" spans="1:12" x14ac:dyDescent="0.25">
      <c r="A1593" s="5" t="s">
        <v>3996</v>
      </c>
      <c r="B1593">
        <v>1985</v>
      </c>
      <c r="C1593" t="s">
        <v>6</v>
      </c>
      <c r="D1593">
        <v>14</v>
      </c>
      <c r="E1593" s="18" t="str">
        <f t="shared" si="24"/>
        <v>14-Sep-1985</v>
      </c>
      <c r="F1593" s="19">
        <v>45085</v>
      </c>
      <c r="G1593">
        <v>37</v>
      </c>
      <c r="H1593">
        <v>3</v>
      </c>
      <c r="I1593" s="2">
        <v>13685.51</v>
      </c>
      <c r="J1593" t="s">
        <v>6031</v>
      </c>
      <c r="K1593" t="s">
        <v>6032</v>
      </c>
      <c r="L1593" t="s">
        <v>23</v>
      </c>
    </row>
    <row r="1594" spans="1:12" x14ac:dyDescent="0.25">
      <c r="A1594" s="5" t="s">
        <v>3997</v>
      </c>
      <c r="B1594">
        <v>1986</v>
      </c>
      <c r="C1594" t="s">
        <v>4</v>
      </c>
      <c r="D1594">
        <v>24</v>
      </c>
      <c r="E1594" s="18" t="str">
        <f t="shared" si="24"/>
        <v>24-Nov-1986</v>
      </c>
      <c r="F1594" s="19">
        <v>45085</v>
      </c>
      <c r="G1594">
        <v>36</v>
      </c>
      <c r="H1594">
        <v>3</v>
      </c>
      <c r="I1594" s="2">
        <v>13714.55</v>
      </c>
      <c r="J1594" t="s">
        <v>6031</v>
      </c>
      <c r="K1594" t="s">
        <v>6030</v>
      </c>
      <c r="L1594" t="s">
        <v>18</v>
      </c>
    </row>
    <row r="1595" spans="1:12" x14ac:dyDescent="0.25">
      <c r="A1595" s="5" t="s">
        <v>3697</v>
      </c>
      <c r="B1595">
        <v>1981</v>
      </c>
      <c r="C1595" t="s">
        <v>9</v>
      </c>
      <c r="D1595">
        <v>2</v>
      </c>
      <c r="E1595" s="18" t="str">
        <f t="shared" si="24"/>
        <v>2-Aug-1981</v>
      </c>
      <c r="F1595" s="19">
        <v>45085</v>
      </c>
      <c r="G1595">
        <v>41</v>
      </c>
      <c r="H1595">
        <v>1</v>
      </c>
      <c r="I1595" s="2">
        <v>13725.47</v>
      </c>
      <c r="J1595" t="s">
        <v>6031</v>
      </c>
      <c r="K1595" t="s">
        <v>6030</v>
      </c>
      <c r="L1595" t="s">
        <v>17</v>
      </c>
    </row>
    <row r="1596" spans="1:12" x14ac:dyDescent="0.25">
      <c r="A1596" s="5" t="s">
        <v>3998</v>
      </c>
      <c r="B1596">
        <v>1985</v>
      </c>
      <c r="C1596" t="s">
        <v>9</v>
      </c>
      <c r="D1596">
        <v>29</v>
      </c>
      <c r="E1596" s="18" t="str">
        <f t="shared" si="24"/>
        <v>29-Aug-1985</v>
      </c>
      <c r="F1596" s="19">
        <v>45085</v>
      </c>
      <c r="G1596">
        <v>37</v>
      </c>
      <c r="H1596">
        <v>3</v>
      </c>
      <c r="I1596" s="2">
        <v>13726.21</v>
      </c>
      <c r="J1596" t="s">
        <v>6031</v>
      </c>
      <c r="K1596" t="s">
        <v>6031</v>
      </c>
      <c r="L1596" t="s">
        <v>23</v>
      </c>
    </row>
    <row r="1597" spans="1:12" x14ac:dyDescent="0.25">
      <c r="A1597" s="5" t="s">
        <v>3999</v>
      </c>
      <c r="B1597">
        <v>1969</v>
      </c>
      <c r="C1597" t="s">
        <v>10</v>
      </c>
      <c r="D1597">
        <v>23</v>
      </c>
      <c r="E1597" s="18" t="str">
        <f t="shared" si="24"/>
        <v>23-Oct-1969</v>
      </c>
      <c r="F1597" s="19">
        <v>45085</v>
      </c>
      <c r="G1597">
        <v>53</v>
      </c>
      <c r="H1597">
        <v>0</v>
      </c>
      <c r="I1597" s="2">
        <v>13746.74</v>
      </c>
      <c r="J1597" t="s">
        <v>6031</v>
      </c>
      <c r="K1597" t="s">
        <v>6030</v>
      </c>
      <c r="L1597" t="s">
        <v>23</v>
      </c>
    </row>
    <row r="1598" spans="1:12" x14ac:dyDescent="0.25">
      <c r="A1598" s="5" t="s">
        <v>4000</v>
      </c>
      <c r="B1598">
        <v>2004</v>
      </c>
      <c r="C1598" t="s">
        <v>2</v>
      </c>
      <c r="D1598">
        <v>16</v>
      </c>
      <c r="E1598" s="18" t="str">
        <f t="shared" si="24"/>
        <v>16-Jul-2004</v>
      </c>
      <c r="F1598" s="19">
        <v>45085</v>
      </c>
      <c r="G1598">
        <v>18</v>
      </c>
      <c r="H1598">
        <v>0</v>
      </c>
      <c r="I1598" s="2">
        <v>13747.87</v>
      </c>
      <c r="J1598" t="s">
        <v>6031</v>
      </c>
      <c r="K1598" t="s">
        <v>6030</v>
      </c>
      <c r="L1598" t="s">
        <v>15</v>
      </c>
    </row>
    <row r="1599" spans="1:12" x14ac:dyDescent="0.25">
      <c r="A1599" s="5" t="s">
        <v>4001</v>
      </c>
      <c r="B1599">
        <v>1959</v>
      </c>
      <c r="C1599" t="s">
        <v>9</v>
      </c>
      <c r="D1599">
        <v>6</v>
      </c>
      <c r="E1599" s="18" t="str">
        <f t="shared" si="24"/>
        <v>6-Aug-1959</v>
      </c>
      <c r="F1599" s="19">
        <v>45085</v>
      </c>
      <c r="G1599">
        <v>63</v>
      </c>
      <c r="H1599">
        <v>0</v>
      </c>
      <c r="I1599" s="2">
        <v>13770.1</v>
      </c>
      <c r="J1599" t="s">
        <v>6031</v>
      </c>
      <c r="K1599" t="s">
        <v>6032</v>
      </c>
      <c r="L1599" t="s">
        <v>7</v>
      </c>
    </row>
    <row r="1600" spans="1:12" x14ac:dyDescent="0.25">
      <c r="A1600" s="5" t="s">
        <v>4002</v>
      </c>
      <c r="B1600">
        <v>1966</v>
      </c>
      <c r="C1600" t="s">
        <v>4</v>
      </c>
      <c r="D1600">
        <v>10</v>
      </c>
      <c r="E1600" s="18" t="str">
        <f t="shared" si="24"/>
        <v>10-Nov-1966</v>
      </c>
      <c r="F1600" s="19">
        <v>45085</v>
      </c>
      <c r="G1600">
        <v>56</v>
      </c>
      <c r="H1600">
        <v>0</v>
      </c>
      <c r="I1600" s="2">
        <v>13801.61</v>
      </c>
      <c r="J1600" t="s">
        <v>6031</v>
      </c>
      <c r="K1600" t="s">
        <v>6031</v>
      </c>
      <c r="L1600" t="s">
        <v>23</v>
      </c>
    </row>
    <row r="1601" spans="1:12" x14ac:dyDescent="0.25">
      <c r="A1601" s="5" t="s">
        <v>4003</v>
      </c>
      <c r="B1601">
        <v>1986</v>
      </c>
      <c r="C1601" t="s">
        <v>8</v>
      </c>
      <c r="D1601">
        <v>8</v>
      </c>
      <c r="E1601" s="18" t="str">
        <f t="shared" si="24"/>
        <v>8-Dec-1986</v>
      </c>
      <c r="F1601" s="19">
        <v>45085</v>
      </c>
      <c r="G1601">
        <v>36</v>
      </c>
      <c r="H1601">
        <v>3</v>
      </c>
      <c r="I1601" s="2">
        <v>13819.49</v>
      </c>
      <c r="J1601" t="s">
        <v>6031</v>
      </c>
      <c r="K1601" t="s">
        <v>6030</v>
      </c>
      <c r="L1601" t="s">
        <v>7</v>
      </c>
    </row>
    <row r="1602" spans="1:12" x14ac:dyDescent="0.25">
      <c r="A1602" s="5" t="s">
        <v>4004</v>
      </c>
      <c r="B1602">
        <v>1958</v>
      </c>
      <c r="C1602" t="s">
        <v>4</v>
      </c>
      <c r="D1602">
        <v>25</v>
      </c>
      <c r="E1602" s="18" t="str">
        <f t="shared" ref="E1602:E1665" si="25">CONCATENATE(D1602,"-",C1602,"-",B1602)</f>
        <v>25-Nov-1958</v>
      </c>
      <c r="F1602" s="19">
        <v>45085</v>
      </c>
      <c r="G1602">
        <v>64</v>
      </c>
      <c r="H1602">
        <v>0</v>
      </c>
      <c r="I1602" s="2">
        <v>13822.8</v>
      </c>
      <c r="J1602" t="s">
        <v>6031</v>
      </c>
      <c r="K1602" t="s">
        <v>6031</v>
      </c>
      <c r="L1602" t="s">
        <v>11</v>
      </c>
    </row>
    <row r="1603" spans="1:12" x14ac:dyDescent="0.25">
      <c r="A1603" s="5" t="s">
        <v>4005</v>
      </c>
      <c r="B1603">
        <v>1958</v>
      </c>
      <c r="C1603" t="s">
        <v>8</v>
      </c>
      <c r="D1603">
        <v>10</v>
      </c>
      <c r="E1603" s="18" t="str">
        <f t="shared" si="25"/>
        <v>10-Dec-1958</v>
      </c>
      <c r="F1603" s="19">
        <v>45085</v>
      </c>
      <c r="G1603">
        <v>64</v>
      </c>
      <c r="H1603">
        <v>0</v>
      </c>
      <c r="I1603" s="2">
        <v>13831.12</v>
      </c>
      <c r="J1603" t="s">
        <v>6031</v>
      </c>
      <c r="K1603" t="s">
        <v>6032</v>
      </c>
      <c r="L1603" t="s">
        <v>3</v>
      </c>
    </row>
    <row r="1604" spans="1:12" x14ac:dyDescent="0.25">
      <c r="A1604" s="5" t="s">
        <v>4006</v>
      </c>
      <c r="B1604">
        <v>2003</v>
      </c>
      <c r="C1604" t="s">
        <v>5</v>
      </c>
      <c r="D1604">
        <v>7</v>
      </c>
      <c r="E1604" s="18" t="str">
        <f t="shared" si="25"/>
        <v>7-Jun-2003</v>
      </c>
      <c r="F1604" s="19">
        <v>45085</v>
      </c>
      <c r="G1604">
        <v>20</v>
      </c>
      <c r="H1604">
        <v>0</v>
      </c>
      <c r="I1604" s="2">
        <v>13844.51</v>
      </c>
      <c r="J1604" t="s">
        <v>6030</v>
      </c>
      <c r="K1604" t="s">
        <v>6032</v>
      </c>
      <c r="L1604" t="s">
        <v>11</v>
      </c>
    </row>
    <row r="1605" spans="1:12" x14ac:dyDescent="0.25">
      <c r="A1605" s="5" t="s">
        <v>4007</v>
      </c>
      <c r="B1605">
        <v>1960</v>
      </c>
      <c r="C1605" t="s">
        <v>2</v>
      </c>
      <c r="D1605">
        <v>21</v>
      </c>
      <c r="E1605" s="18" t="str">
        <f t="shared" si="25"/>
        <v>21-Jul-1960</v>
      </c>
      <c r="F1605" s="19">
        <v>45085</v>
      </c>
      <c r="G1605">
        <v>62</v>
      </c>
      <c r="H1605">
        <v>0</v>
      </c>
      <c r="I1605" s="2">
        <v>13844.8</v>
      </c>
      <c r="J1605" t="s">
        <v>6030</v>
      </c>
      <c r="K1605" t="s">
        <v>6030</v>
      </c>
      <c r="L1605" t="s">
        <v>7</v>
      </c>
    </row>
    <row r="1606" spans="1:12" x14ac:dyDescent="0.25">
      <c r="A1606" s="5" t="s">
        <v>3698</v>
      </c>
      <c r="B1606">
        <v>1978</v>
      </c>
      <c r="C1606" t="s">
        <v>8</v>
      </c>
      <c r="D1606">
        <v>19</v>
      </c>
      <c r="E1606" s="18" t="str">
        <f t="shared" si="25"/>
        <v>19-Dec-1978</v>
      </c>
      <c r="F1606" s="19">
        <v>45085</v>
      </c>
      <c r="G1606">
        <v>44</v>
      </c>
      <c r="H1606">
        <v>2</v>
      </c>
      <c r="I1606" s="2">
        <v>13874.89</v>
      </c>
      <c r="J1606" t="s">
        <v>6030</v>
      </c>
      <c r="K1606" t="s">
        <v>6032</v>
      </c>
      <c r="L1606" t="s">
        <v>7</v>
      </c>
    </row>
    <row r="1607" spans="1:12" x14ac:dyDescent="0.25">
      <c r="A1607" s="5" t="s">
        <v>4008</v>
      </c>
      <c r="B1607">
        <v>1959</v>
      </c>
      <c r="C1607" t="s">
        <v>10</v>
      </c>
      <c r="D1607">
        <v>5</v>
      </c>
      <c r="E1607" s="18" t="str">
        <f t="shared" si="25"/>
        <v>5-Oct-1959</v>
      </c>
      <c r="F1607" s="19">
        <v>45085</v>
      </c>
      <c r="G1607">
        <v>63</v>
      </c>
      <c r="H1607">
        <v>0</v>
      </c>
      <c r="I1607" s="2">
        <v>13880.95</v>
      </c>
      <c r="J1607" t="s">
        <v>6030</v>
      </c>
      <c r="K1607" t="s">
        <v>6030</v>
      </c>
      <c r="L1607" t="s">
        <v>11</v>
      </c>
    </row>
    <row r="1608" spans="1:12" x14ac:dyDescent="0.25">
      <c r="A1608" s="5" t="s">
        <v>4009</v>
      </c>
      <c r="B1608">
        <v>1985</v>
      </c>
      <c r="C1608" t="s">
        <v>6</v>
      </c>
      <c r="D1608">
        <v>25</v>
      </c>
      <c r="E1608" s="18" t="str">
        <f t="shared" si="25"/>
        <v>25-Sep-1985</v>
      </c>
      <c r="F1608" s="19">
        <v>45085</v>
      </c>
      <c r="G1608">
        <v>37</v>
      </c>
      <c r="H1608">
        <v>3</v>
      </c>
      <c r="I1608" s="2">
        <v>13886.4</v>
      </c>
      <c r="J1608" t="s">
        <v>6030</v>
      </c>
      <c r="K1608" t="s">
        <v>6030</v>
      </c>
      <c r="L1608" t="s">
        <v>7</v>
      </c>
    </row>
    <row r="1609" spans="1:12" x14ac:dyDescent="0.25">
      <c r="A1609" s="5" t="s">
        <v>4010</v>
      </c>
      <c r="B1609">
        <v>1959</v>
      </c>
      <c r="C1609" t="s">
        <v>8</v>
      </c>
      <c r="D1609">
        <v>29</v>
      </c>
      <c r="E1609" s="18" t="str">
        <f t="shared" si="25"/>
        <v>29-Dec-1959</v>
      </c>
      <c r="F1609" s="19">
        <v>45085</v>
      </c>
      <c r="G1609">
        <v>63</v>
      </c>
      <c r="H1609">
        <v>0</v>
      </c>
      <c r="I1609" s="2">
        <v>13887.2</v>
      </c>
      <c r="J1609" t="s">
        <v>6030</v>
      </c>
      <c r="K1609" t="s">
        <v>6031</v>
      </c>
      <c r="L1609" t="s">
        <v>3</v>
      </c>
    </row>
    <row r="1610" spans="1:12" x14ac:dyDescent="0.25">
      <c r="A1610" s="5" t="s">
        <v>4011</v>
      </c>
      <c r="B1610">
        <v>1959</v>
      </c>
      <c r="C1610" t="s">
        <v>2</v>
      </c>
      <c r="D1610">
        <v>7</v>
      </c>
      <c r="E1610" s="18" t="str">
        <f t="shared" si="25"/>
        <v>7-Jul-1959</v>
      </c>
      <c r="F1610" s="19">
        <v>45085</v>
      </c>
      <c r="G1610">
        <v>63</v>
      </c>
      <c r="H1610">
        <v>0</v>
      </c>
      <c r="I1610" s="2">
        <v>13887.97</v>
      </c>
      <c r="J1610" t="s">
        <v>6030</v>
      </c>
      <c r="K1610" t="s">
        <v>6030</v>
      </c>
      <c r="L1610" t="s">
        <v>3</v>
      </c>
    </row>
    <row r="1611" spans="1:12" x14ac:dyDescent="0.25">
      <c r="A1611" s="5" t="s">
        <v>4012</v>
      </c>
      <c r="B1611">
        <v>1962</v>
      </c>
      <c r="C1611" t="s">
        <v>2</v>
      </c>
      <c r="D1611">
        <v>27</v>
      </c>
      <c r="E1611" s="18" t="str">
        <f t="shared" si="25"/>
        <v>27-Jul-1962</v>
      </c>
      <c r="F1611" s="19">
        <v>45085</v>
      </c>
      <c r="G1611">
        <v>60</v>
      </c>
      <c r="H1611">
        <v>3</v>
      </c>
      <c r="I1611" s="2">
        <v>13919.82</v>
      </c>
      <c r="J1611" t="s">
        <v>6030</v>
      </c>
      <c r="K1611" t="s">
        <v>6030</v>
      </c>
      <c r="L1611" t="s">
        <v>3</v>
      </c>
    </row>
    <row r="1612" spans="1:12" x14ac:dyDescent="0.25">
      <c r="A1612" s="5" t="s">
        <v>6039</v>
      </c>
      <c r="B1612">
        <v>1960</v>
      </c>
      <c r="C1612" t="s">
        <v>5</v>
      </c>
      <c r="D1612">
        <v>18</v>
      </c>
      <c r="E1612" s="18" t="str">
        <f t="shared" si="25"/>
        <v>18-Jun-1960</v>
      </c>
      <c r="F1612" s="19">
        <v>45085</v>
      </c>
      <c r="G1612">
        <v>62</v>
      </c>
      <c r="H1612">
        <v>1</v>
      </c>
      <c r="I1612" s="2">
        <v>13937.67</v>
      </c>
      <c r="J1612" t="s">
        <v>6030</v>
      </c>
      <c r="K1612" t="s">
        <v>6032</v>
      </c>
      <c r="L1612" t="s">
        <v>7</v>
      </c>
    </row>
    <row r="1613" spans="1:12" x14ac:dyDescent="0.25">
      <c r="A1613" s="5" t="s">
        <v>4013</v>
      </c>
      <c r="B1613">
        <v>1959</v>
      </c>
      <c r="C1613" t="s">
        <v>9</v>
      </c>
      <c r="D1613">
        <v>29</v>
      </c>
      <c r="E1613" s="18" t="str">
        <f t="shared" si="25"/>
        <v>29-Aug-1959</v>
      </c>
      <c r="F1613" s="19">
        <v>45085</v>
      </c>
      <c r="G1613">
        <v>63</v>
      </c>
      <c r="H1613">
        <v>0</v>
      </c>
      <c r="I1613" s="2">
        <v>13974.46</v>
      </c>
      <c r="J1613" t="s">
        <v>6030</v>
      </c>
      <c r="K1613" t="s">
        <v>6030</v>
      </c>
      <c r="L1613" t="s">
        <v>13</v>
      </c>
    </row>
    <row r="1614" spans="1:12" x14ac:dyDescent="0.25">
      <c r="A1614" s="5" t="s">
        <v>4014</v>
      </c>
      <c r="B1614">
        <v>1990</v>
      </c>
      <c r="C1614" t="s">
        <v>2</v>
      </c>
      <c r="D1614">
        <v>13</v>
      </c>
      <c r="E1614" s="18" t="str">
        <f t="shared" si="25"/>
        <v>13-Jul-1990</v>
      </c>
      <c r="F1614" s="19">
        <v>45085</v>
      </c>
      <c r="G1614">
        <v>32</v>
      </c>
      <c r="H1614">
        <v>3</v>
      </c>
      <c r="I1614" s="2">
        <v>13979.45</v>
      </c>
      <c r="J1614" t="s">
        <v>6030</v>
      </c>
      <c r="K1614" t="s">
        <v>6032</v>
      </c>
      <c r="L1614" t="s">
        <v>18</v>
      </c>
    </row>
    <row r="1615" spans="1:12" x14ac:dyDescent="0.25">
      <c r="A1615" s="5" t="s">
        <v>4015</v>
      </c>
      <c r="B1615">
        <v>1959</v>
      </c>
      <c r="C1615" t="s">
        <v>6</v>
      </c>
      <c r="D1615">
        <v>6</v>
      </c>
      <c r="E1615" s="18" t="str">
        <f t="shared" si="25"/>
        <v>6-Sep-1959</v>
      </c>
      <c r="F1615" s="19">
        <v>45085</v>
      </c>
      <c r="G1615">
        <v>63</v>
      </c>
      <c r="H1615">
        <v>0</v>
      </c>
      <c r="I1615" s="2">
        <v>13981.85</v>
      </c>
      <c r="J1615" t="s">
        <v>6030</v>
      </c>
      <c r="K1615" t="s">
        <v>6032</v>
      </c>
      <c r="L1615" t="s">
        <v>14</v>
      </c>
    </row>
    <row r="1616" spans="1:12" x14ac:dyDescent="0.25">
      <c r="A1616" s="5" t="s">
        <v>4016</v>
      </c>
      <c r="B1616">
        <v>1963</v>
      </c>
      <c r="C1616" t="s">
        <v>8</v>
      </c>
      <c r="D1616">
        <v>23</v>
      </c>
      <c r="E1616" s="18" t="str">
        <f t="shared" si="25"/>
        <v>23-Dec-1963</v>
      </c>
      <c r="F1616" s="19">
        <v>45085</v>
      </c>
      <c r="G1616">
        <v>59</v>
      </c>
      <c r="H1616">
        <v>3</v>
      </c>
      <c r="I1616" s="2">
        <v>14001.13</v>
      </c>
      <c r="J1616" t="s">
        <v>6030</v>
      </c>
      <c r="K1616" t="s">
        <v>6032</v>
      </c>
      <c r="L1616" t="s">
        <v>3</v>
      </c>
    </row>
    <row r="1617" spans="1:12" x14ac:dyDescent="0.25">
      <c r="A1617" s="5" t="s">
        <v>4017</v>
      </c>
      <c r="B1617">
        <v>1963</v>
      </c>
      <c r="C1617" t="s">
        <v>2</v>
      </c>
      <c r="D1617">
        <v>6</v>
      </c>
      <c r="E1617" s="18" t="str">
        <f t="shared" si="25"/>
        <v>6-Jul-1963</v>
      </c>
      <c r="F1617" s="19">
        <v>45085</v>
      </c>
      <c r="G1617">
        <v>59</v>
      </c>
      <c r="H1617">
        <v>3</v>
      </c>
      <c r="I1617" s="2">
        <v>14001.29</v>
      </c>
      <c r="J1617" t="s">
        <v>6030</v>
      </c>
      <c r="K1617" t="s">
        <v>6030</v>
      </c>
      <c r="L1617" t="s">
        <v>3</v>
      </c>
    </row>
    <row r="1618" spans="1:12" x14ac:dyDescent="0.25">
      <c r="A1618" s="5" t="s">
        <v>3700</v>
      </c>
      <c r="B1618">
        <v>1963</v>
      </c>
      <c r="C1618" t="s">
        <v>2</v>
      </c>
      <c r="D1618">
        <v>8</v>
      </c>
      <c r="E1618" s="18" t="str">
        <f t="shared" si="25"/>
        <v>8-Jul-1963</v>
      </c>
      <c r="F1618" s="19">
        <v>45085</v>
      </c>
      <c r="G1618">
        <v>59</v>
      </c>
      <c r="H1618">
        <v>3</v>
      </c>
      <c r="I1618" s="2">
        <v>14007.22</v>
      </c>
      <c r="J1618" t="s">
        <v>6030</v>
      </c>
      <c r="K1618" t="s">
        <v>6031</v>
      </c>
      <c r="L1618" t="s">
        <v>11</v>
      </c>
    </row>
    <row r="1619" spans="1:12" x14ac:dyDescent="0.25">
      <c r="A1619" s="5" t="s">
        <v>4018</v>
      </c>
      <c r="B1619">
        <v>1960</v>
      </c>
      <c r="C1619" t="s">
        <v>4</v>
      </c>
      <c r="D1619">
        <v>8</v>
      </c>
      <c r="E1619" s="18" t="str">
        <f t="shared" si="25"/>
        <v>8-Nov-1960</v>
      </c>
      <c r="F1619" s="19">
        <v>45085</v>
      </c>
      <c r="G1619">
        <v>62</v>
      </c>
      <c r="H1619">
        <v>0</v>
      </c>
      <c r="I1619" s="2">
        <v>14043.48</v>
      </c>
      <c r="J1619" t="s">
        <v>6030</v>
      </c>
      <c r="K1619" t="s">
        <v>6031</v>
      </c>
      <c r="L1619" t="s">
        <v>17</v>
      </c>
    </row>
    <row r="1620" spans="1:12" x14ac:dyDescent="0.25">
      <c r="A1620" s="5" t="s">
        <v>4019</v>
      </c>
      <c r="B1620">
        <v>1991</v>
      </c>
      <c r="C1620" t="s">
        <v>6</v>
      </c>
      <c r="D1620">
        <v>12</v>
      </c>
      <c r="E1620" s="18" t="str">
        <f t="shared" si="25"/>
        <v>12-Sep-1991</v>
      </c>
      <c r="F1620" s="19">
        <v>45085</v>
      </c>
      <c r="G1620">
        <v>31</v>
      </c>
      <c r="H1620">
        <v>3</v>
      </c>
      <c r="I1620" s="2">
        <v>14081.93</v>
      </c>
      <c r="J1620" t="s">
        <v>6030</v>
      </c>
      <c r="K1620" t="s">
        <v>6031</v>
      </c>
      <c r="L1620" t="s">
        <v>7</v>
      </c>
    </row>
    <row r="1621" spans="1:12" x14ac:dyDescent="0.25">
      <c r="A1621" s="5" t="s">
        <v>4020</v>
      </c>
      <c r="B1621">
        <v>1976</v>
      </c>
      <c r="C1621" t="s">
        <v>6</v>
      </c>
      <c r="D1621">
        <v>26</v>
      </c>
      <c r="E1621" s="18" t="str">
        <f t="shared" si="25"/>
        <v>26-Sep-1976</v>
      </c>
      <c r="F1621" s="19">
        <v>45085</v>
      </c>
      <c r="G1621">
        <v>46</v>
      </c>
      <c r="H1621">
        <v>2</v>
      </c>
      <c r="I1621" s="2">
        <v>14098.07</v>
      </c>
      <c r="J1621" t="s">
        <v>6030</v>
      </c>
      <c r="K1621" t="s">
        <v>6031</v>
      </c>
      <c r="L1621" t="s">
        <v>18</v>
      </c>
    </row>
    <row r="1622" spans="1:12" x14ac:dyDescent="0.25">
      <c r="A1622" s="5" t="s">
        <v>4021</v>
      </c>
      <c r="B1622">
        <v>1961</v>
      </c>
      <c r="C1622" t="s">
        <v>5</v>
      </c>
      <c r="D1622">
        <v>14</v>
      </c>
      <c r="E1622" s="18" t="str">
        <f t="shared" si="25"/>
        <v>14-Jun-1961</v>
      </c>
      <c r="F1622" s="19">
        <v>45085</v>
      </c>
      <c r="G1622">
        <v>61</v>
      </c>
      <c r="H1622">
        <v>2</v>
      </c>
      <c r="I1622" s="2">
        <v>14119.62</v>
      </c>
      <c r="J1622" t="s">
        <v>6030</v>
      </c>
      <c r="K1622" t="s">
        <v>6032</v>
      </c>
      <c r="L1622" t="s">
        <v>7</v>
      </c>
    </row>
    <row r="1623" spans="1:12" x14ac:dyDescent="0.25">
      <c r="A1623" s="5" t="s">
        <v>4022</v>
      </c>
      <c r="B1623">
        <v>2004</v>
      </c>
      <c r="C1623" t="s">
        <v>2</v>
      </c>
      <c r="D1623">
        <v>6</v>
      </c>
      <c r="E1623" s="18" t="str">
        <f t="shared" si="25"/>
        <v>6-Jul-2004</v>
      </c>
      <c r="F1623" s="19">
        <v>45085</v>
      </c>
      <c r="G1623">
        <v>18</v>
      </c>
      <c r="H1623">
        <v>0</v>
      </c>
      <c r="I1623" s="2">
        <v>14133.04</v>
      </c>
      <c r="J1623" t="s">
        <v>6030</v>
      </c>
      <c r="K1623" t="s">
        <v>6031</v>
      </c>
      <c r="L1623" t="s">
        <v>3</v>
      </c>
    </row>
    <row r="1624" spans="1:12" x14ac:dyDescent="0.25">
      <c r="A1624" s="5" t="s">
        <v>4023</v>
      </c>
      <c r="B1624">
        <v>1984</v>
      </c>
      <c r="C1624" t="s">
        <v>2</v>
      </c>
      <c r="D1624">
        <v>7</v>
      </c>
      <c r="E1624" s="18" t="str">
        <f t="shared" si="25"/>
        <v>7-Jul-1984</v>
      </c>
      <c r="F1624" s="19">
        <v>45085</v>
      </c>
      <c r="G1624">
        <v>38</v>
      </c>
      <c r="H1624">
        <v>3</v>
      </c>
      <c r="I1624" s="2">
        <v>14152.46</v>
      </c>
      <c r="J1624" t="s">
        <v>6030</v>
      </c>
      <c r="K1624" t="s">
        <v>6032</v>
      </c>
      <c r="L1624" t="s">
        <v>7</v>
      </c>
    </row>
    <row r="1625" spans="1:12" x14ac:dyDescent="0.25">
      <c r="A1625" s="5" t="s">
        <v>4024</v>
      </c>
      <c r="B1625">
        <v>1968</v>
      </c>
      <c r="C1625" t="s">
        <v>8</v>
      </c>
      <c r="D1625">
        <v>25</v>
      </c>
      <c r="E1625" s="18" t="str">
        <f t="shared" si="25"/>
        <v>25-Dec-1968</v>
      </c>
      <c r="F1625" s="19">
        <v>45085</v>
      </c>
      <c r="G1625">
        <v>54</v>
      </c>
      <c r="H1625">
        <v>0</v>
      </c>
      <c r="I1625" s="2">
        <v>14193.55</v>
      </c>
      <c r="J1625" t="s">
        <v>6030</v>
      </c>
      <c r="K1625" t="s">
        <v>6032</v>
      </c>
      <c r="L1625" t="s">
        <v>23</v>
      </c>
    </row>
    <row r="1626" spans="1:12" x14ac:dyDescent="0.25">
      <c r="A1626" s="5" t="s">
        <v>4025</v>
      </c>
      <c r="B1626">
        <v>1983</v>
      </c>
      <c r="C1626" t="s">
        <v>4</v>
      </c>
      <c r="D1626">
        <v>17</v>
      </c>
      <c r="E1626" s="18" t="str">
        <f t="shared" si="25"/>
        <v>17-Nov-1983</v>
      </c>
      <c r="F1626" s="19">
        <v>45085</v>
      </c>
      <c r="G1626">
        <v>39</v>
      </c>
      <c r="H1626">
        <v>3</v>
      </c>
      <c r="I1626" s="2">
        <v>14209.4</v>
      </c>
      <c r="J1626" t="s">
        <v>6030</v>
      </c>
      <c r="K1626" t="s">
        <v>6032</v>
      </c>
      <c r="L1626" t="s">
        <v>23</v>
      </c>
    </row>
    <row r="1627" spans="1:12" x14ac:dyDescent="0.25">
      <c r="A1627" s="5" t="s">
        <v>4026</v>
      </c>
      <c r="B1627">
        <v>1958</v>
      </c>
      <c r="C1627" t="s">
        <v>6</v>
      </c>
      <c r="D1627">
        <v>21</v>
      </c>
      <c r="E1627" s="18" t="str">
        <f t="shared" si="25"/>
        <v>21-Sep-1958</v>
      </c>
      <c r="F1627" s="19">
        <v>45085</v>
      </c>
      <c r="G1627">
        <v>64</v>
      </c>
      <c r="H1627">
        <v>0</v>
      </c>
      <c r="I1627" s="2">
        <v>14210.54</v>
      </c>
      <c r="J1627" t="s">
        <v>6030</v>
      </c>
      <c r="K1627" t="s">
        <v>6030</v>
      </c>
      <c r="L1627" t="s">
        <v>7</v>
      </c>
    </row>
    <row r="1628" spans="1:12" x14ac:dyDescent="0.25">
      <c r="A1628" s="5" t="s">
        <v>4027</v>
      </c>
      <c r="B1628">
        <v>1961</v>
      </c>
      <c r="C1628" t="s">
        <v>6</v>
      </c>
      <c r="D1628">
        <v>25</v>
      </c>
      <c r="E1628" s="18" t="str">
        <f t="shared" si="25"/>
        <v>25-Sep-1961</v>
      </c>
      <c r="F1628" s="19">
        <v>45085</v>
      </c>
      <c r="G1628">
        <v>61</v>
      </c>
      <c r="H1628">
        <v>2</v>
      </c>
      <c r="I1628" s="2">
        <v>14235.07</v>
      </c>
      <c r="J1628" t="s">
        <v>6030</v>
      </c>
      <c r="K1628" t="s">
        <v>6032</v>
      </c>
      <c r="L1628" t="s">
        <v>11</v>
      </c>
    </row>
    <row r="1629" spans="1:12" x14ac:dyDescent="0.25">
      <c r="A1629" s="5" t="s">
        <v>3701</v>
      </c>
      <c r="B1629">
        <v>1959</v>
      </c>
      <c r="C1629" t="s">
        <v>10</v>
      </c>
      <c r="D1629">
        <v>10</v>
      </c>
      <c r="E1629" s="18" t="str">
        <f t="shared" si="25"/>
        <v>10-Oct-1959</v>
      </c>
      <c r="F1629" s="19">
        <v>45085</v>
      </c>
      <c r="G1629">
        <v>63</v>
      </c>
      <c r="H1629">
        <v>0</v>
      </c>
      <c r="I1629" s="2">
        <v>14254.61</v>
      </c>
      <c r="J1629" t="s">
        <v>6030</v>
      </c>
      <c r="K1629" t="s">
        <v>6032</v>
      </c>
      <c r="L1629" t="s">
        <v>7</v>
      </c>
    </row>
    <row r="1630" spans="1:12" x14ac:dyDescent="0.25">
      <c r="A1630" s="5" t="s">
        <v>4028</v>
      </c>
      <c r="B1630">
        <v>1959</v>
      </c>
      <c r="C1630" t="s">
        <v>4</v>
      </c>
      <c r="D1630">
        <v>8</v>
      </c>
      <c r="E1630" s="18" t="str">
        <f t="shared" si="25"/>
        <v>8-Nov-1959</v>
      </c>
      <c r="F1630" s="19">
        <v>45085</v>
      </c>
      <c r="G1630">
        <v>63</v>
      </c>
      <c r="H1630">
        <v>0</v>
      </c>
      <c r="I1630" s="2">
        <v>14256.19</v>
      </c>
      <c r="J1630" t="s">
        <v>6030</v>
      </c>
      <c r="K1630" t="s">
        <v>6031</v>
      </c>
      <c r="L1630" t="s">
        <v>7</v>
      </c>
    </row>
    <row r="1631" spans="1:12" x14ac:dyDescent="0.25">
      <c r="A1631" s="5" t="s">
        <v>4029</v>
      </c>
      <c r="B1631">
        <v>1974</v>
      </c>
      <c r="C1631" t="s">
        <v>8</v>
      </c>
      <c r="D1631">
        <v>26</v>
      </c>
      <c r="E1631" s="18" t="str">
        <f t="shared" si="25"/>
        <v>26-Dec-1974</v>
      </c>
      <c r="F1631" s="19">
        <v>45085</v>
      </c>
      <c r="G1631">
        <v>48</v>
      </c>
      <c r="H1631">
        <v>0</v>
      </c>
      <c r="I1631" s="2">
        <v>14256.79</v>
      </c>
      <c r="J1631" t="s">
        <v>6030</v>
      </c>
      <c r="K1631" t="s">
        <v>6030</v>
      </c>
      <c r="L1631" t="s">
        <v>23</v>
      </c>
    </row>
    <row r="1632" spans="1:12" x14ac:dyDescent="0.25">
      <c r="A1632" s="5" t="s">
        <v>4030</v>
      </c>
      <c r="B1632">
        <v>1972</v>
      </c>
      <c r="C1632" t="s">
        <v>2</v>
      </c>
      <c r="D1632">
        <v>13</v>
      </c>
      <c r="E1632" s="18" t="str">
        <f t="shared" si="25"/>
        <v>13-Jul-1972</v>
      </c>
      <c r="F1632" s="19">
        <v>45085</v>
      </c>
      <c r="G1632">
        <v>50</v>
      </c>
      <c r="H1632">
        <v>0</v>
      </c>
      <c r="I1632" s="2">
        <v>14258.33</v>
      </c>
      <c r="J1632" t="s">
        <v>6030</v>
      </c>
      <c r="K1632" t="s">
        <v>6030</v>
      </c>
      <c r="L1632" t="s">
        <v>23</v>
      </c>
    </row>
    <row r="1633" spans="1:12" x14ac:dyDescent="0.25">
      <c r="A1633" s="5" t="s">
        <v>4031</v>
      </c>
      <c r="B1633">
        <v>2004</v>
      </c>
      <c r="C1633" t="s">
        <v>6</v>
      </c>
      <c r="D1633">
        <v>6</v>
      </c>
      <c r="E1633" s="18" t="str">
        <f t="shared" si="25"/>
        <v>6-Sep-2004</v>
      </c>
      <c r="F1633" s="19">
        <v>45085</v>
      </c>
      <c r="G1633">
        <v>18</v>
      </c>
      <c r="H1633">
        <v>0</v>
      </c>
      <c r="I1633" s="2">
        <v>14283.46</v>
      </c>
      <c r="J1633" t="s">
        <v>6030</v>
      </c>
      <c r="K1633" t="s">
        <v>6030</v>
      </c>
      <c r="L1633" t="s">
        <v>17</v>
      </c>
    </row>
    <row r="1634" spans="1:12" x14ac:dyDescent="0.25">
      <c r="A1634" s="5" t="s">
        <v>4032</v>
      </c>
      <c r="B1634">
        <v>1968</v>
      </c>
      <c r="C1634" t="s">
        <v>8</v>
      </c>
      <c r="D1634">
        <v>15</v>
      </c>
      <c r="E1634" s="18" t="str">
        <f t="shared" si="25"/>
        <v>15-Dec-1968</v>
      </c>
      <c r="F1634" s="19">
        <v>45085</v>
      </c>
      <c r="G1634">
        <v>54</v>
      </c>
      <c r="H1634">
        <v>0</v>
      </c>
      <c r="I1634" s="2">
        <v>14285.9</v>
      </c>
      <c r="J1634" t="s">
        <v>6030</v>
      </c>
      <c r="K1634" t="s">
        <v>6031</v>
      </c>
      <c r="L1634" t="s">
        <v>7</v>
      </c>
    </row>
    <row r="1635" spans="1:12" x14ac:dyDescent="0.25">
      <c r="A1635" s="5" t="s">
        <v>4033</v>
      </c>
      <c r="B1635">
        <v>1958</v>
      </c>
      <c r="C1635" t="s">
        <v>10</v>
      </c>
      <c r="D1635">
        <v>15</v>
      </c>
      <c r="E1635" s="18" t="str">
        <f t="shared" si="25"/>
        <v>15-Oct-1958</v>
      </c>
      <c r="F1635" s="19">
        <v>45085</v>
      </c>
      <c r="G1635">
        <v>64</v>
      </c>
      <c r="H1635">
        <v>0</v>
      </c>
      <c r="I1635" s="2">
        <v>14313.85</v>
      </c>
      <c r="J1635" t="s">
        <v>6030</v>
      </c>
      <c r="K1635" t="s">
        <v>6031</v>
      </c>
      <c r="L1635" t="s">
        <v>3</v>
      </c>
    </row>
    <row r="1636" spans="1:12" x14ac:dyDescent="0.25">
      <c r="A1636" s="5" t="s">
        <v>4034</v>
      </c>
      <c r="B1636">
        <v>1958</v>
      </c>
      <c r="C1636" t="s">
        <v>2</v>
      </c>
      <c r="D1636">
        <v>10</v>
      </c>
      <c r="E1636" s="18" t="str">
        <f t="shared" si="25"/>
        <v>10-Jul-1958</v>
      </c>
      <c r="F1636" s="19">
        <v>45085</v>
      </c>
      <c r="G1636">
        <v>64</v>
      </c>
      <c r="H1636">
        <v>0</v>
      </c>
      <c r="I1636" s="2">
        <v>14319.03</v>
      </c>
      <c r="J1636" t="s">
        <v>6030</v>
      </c>
      <c r="K1636" t="s">
        <v>6030</v>
      </c>
      <c r="L1636" t="s">
        <v>11</v>
      </c>
    </row>
    <row r="1637" spans="1:12" x14ac:dyDescent="0.25">
      <c r="A1637" s="5" t="s">
        <v>4035</v>
      </c>
      <c r="B1637">
        <v>1969</v>
      </c>
      <c r="C1637" t="s">
        <v>6</v>
      </c>
      <c r="D1637">
        <v>26</v>
      </c>
      <c r="E1637" s="18" t="str">
        <f t="shared" si="25"/>
        <v>26-Sep-1969</v>
      </c>
      <c r="F1637" s="19">
        <v>45085</v>
      </c>
      <c r="G1637">
        <v>53</v>
      </c>
      <c r="H1637">
        <v>0</v>
      </c>
      <c r="I1637" s="2">
        <v>14337.91</v>
      </c>
      <c r="J1637" t="s">
        <v>6030</v>
      </c>
      <c r="K1637" t="s">
        <v>6031</v>
      </c>
      <c r="L1637" t="s">
        <v>24</v>
      </c>
    </row>
    <row r="1638" spans="1:12" x14ac:dyDescent="0.25">
      <c r="A1638" s="5" t="s">
        <v>4036</v>
      </c>
      <c r="B1638">
        <v>1959</v>
      </c>
      <c r="C1638" t="s">
        <v>8</v>
      </c>
      <c r="D1638">
        <v>24</v>
      </c>
      <c r="E1638" s="18" t="str">
        <f t="shared" si="25"/>
        <v>24-Dec-1959</v>
      </c>
      <c r="F1638" s="19">
        <v>45085</v>
      </c>
      <c r="G1638">
        <v>63</v>
      </c>
      <c r="H1638">
        <v>1</v>
      </c>
      <c r="I1638" s="2">
        <v>14349.85</v>
      </c>
      <c r="J1638" t="s">
        <v>6030</v>
      </c>
      <c r="K1638" t="s">
        <v>6030</v>
      </c>
      <c r="L1638" t="s">
        <v>7</v>
      </c>
    </row>
    <row r="1639" spans="1:12" x14ac:dyDescent="0.25">
      <c r="A1639" s="5" t="s">
        <v>4037</v>
      </c>
      <c r="B1639">
        <v>1967</v>
      </c>
      <c r="C1639" t="s">
        <v>10</v>
      </c>
      <c r="D1639">
        <v>10</v>
      </c>
      <c r="E1639" s="18" t="str">
        <f t="shared" si="25"/>
        <v>10-Oct-1967</v>
      </c>
      <c r="F1639" s="19">
        <v>45085</v>
      </c>
      <c r="G1639">
        <v>55</v>
      </c>
      <c r="H1639">
        <v>0</v>
      </c>
      <c r="I1639" s="2">
        <v>14355.43</v>
      </c>
      <c r="J1639" t="s">
        <v>6030</v>
      </c>
      <c r="K1639" t="s">
        <v>6032</v>
      </c>
      <c r="L1639" t="s">
        <v>23</v>
      </c>
    </row>
    <row r="1640" spans="1:12" x14ac:dyDescent="0.25">
      <c r="A1640" s="5" t="s">
        <v>3702</v>
      </c>
      <c r="B1640">
        <v>1988</v>
      </c>
      <c r="C1640" t="s">
        <v>4</v>
      </c>
      <c r="D1640">
        <v>16</v>
      </c>
      <c r="E1640" s="18" t="str">
        <f t="shared" si="25"/>
        <v>16-Nov-1988</v>
      </c>
      <c r="F1640" s="19">
        <v>45085</v>
      </c>
      <c r="G1640">
        <v>34</v>
      </c>
      <c r="H1640">
        <v>1</v>
      </c>
      <c r="I1640" s="2">
        <v>14358.36</v>
      </c>
      <c r="J1640" t="s">
        <v>6030</v>
      </c>
      <c r="K1640" t="s">
        <v>6030</v>
      </c>
      <c r="L1640" t="s">
        <v>11</v>
      </c>
    </row>
    <row r="1641" spans="1:12" x14ac:dyDescent="0.25">
      <c r="A1641" s="5" t="s">
        <v>4038</v>
      </c>
      <c r="B1641">
        <v>1963</v>
      </c>
      <c r="C1641" t="s">
        <v>2</v>
      </c>
      <c r="D1641">
        <v>16</v>
      </c>
      <c r="E1641" s="18" t="str">
        <f t="shared" si="25"/>
        <v>16-Jul-1963</v>
      </c>
      <c r="F1641" s="19">
        <v>45085</v>
      </c>
      <c r="G1641">
        <v>59</v>
      </c>
      <c r="H1641">
        <v>3</v>
      </c>
      <c r="I1641" s="2">
        <v>14382.71</v>
      </c>
      <c r="J1641" t="s">
        <v>6030</v>
      </c>
      <c r="K1641" t="s">
        <v>6030</v>
      </c>
      <c r="L1641" t="s">
        <v>7</v>
      </c>
    </row>
    <row r="1642" spans="1:12" x14ac:dyDescent="0.25">
      <c r="A1642" s="5" t="s">
        <v>4039</v>
      </c>
      <c r="B1642">
        <v>1965</v>
      </c>
      <c r="C1642" t="s">
        <v>5</v>
      </c>
      <c r="D1642">
        <v>22</v>
      </c>
      <c r="E1642" s="18" t="str">
        <f t="shared" si="25"/>
        <v>22-Jun-1965</v>
      </c>
      <c r="F1642" s="19">
        <v>45085</v>
      </c>
      <c r="G1642">
        <v>57</v>
      </c>
      <c r="H1642">
        <v>4</v>
      </c>
      <c r="I1642" s="2">
        <v>14394.4</v>
      </c>
      <c r="J1642" t="s">
        <v>6030</v>
      </c>
      <c r="K1642" t="s">
        <v>6031</v>
      </c>
      <c r="L1642" t="s">
        <v>17</v>
      </c>
    </row>
    <row r="1643" spans="1:12" x14ac:dyDescent="0.25">
      <c r="A1643" s="5" t="s">
        <v>4040</v>
      </c>
      <c r="B1643">
        <v>1958</v>
      </c>
      <c r="C1643" t="s">
        <v>6</v>
      </c>
      <c r="D1643">
        <v>14</v>
      </c>
      <c r="E1643" s="18" t="str">
        <f t="shared" si="25"/>
        <v>14-Sep-1958</v>
      </c>
      <c r="F1643" s="19">
        <v>45085</v>
      </c>
      <c r="G1643">
        <v>64</v>
      </c>
      <c r="H1643">
        <v>0</v>
      </c>
      <c r="I1643" s="2">
        <v>14394.56</v>
      </c>
      <c r="J1643" t="s">
        <v>6030</v>
      </c>
      <c r="K1643" t="s">
        <v>6032</v>
      </c>
      <c r="L1643" t="s">
        <v>15</v>
      </c>
    </row>
    <row r="1644" spans="1:12" x14ac:dyDescent="0.25">
      <c r="A1644" s="5" t="s">
        <v>4041</v>
      </c>
      <c r="B1644">
        <v>1958</v>
      </c>
      <c r="C1644" t="s">
        <v>2</v>
      </c>
      <c r="D1644">
        <v>29</v>
      </c>
      <c r="E1644" s="18" t="str">
        <f t="shared" si="25"/>
        <v>29-Jul-1958</v>
      </c>
      <c r="F1644" s="19">
        <v>45085</v>
      </c>
      <c r="G1644">
        <v>64</v>
      </c>
      <c r="H1644">
        <v>0</v>
      </c>
      <c r="I1644" s="2">
        <v>14410.93</v>
      </c>
      <c r="J1644" t="s">
        <v>6030</v>
      </c>
      <c r="K1644" t="s">
        <v>6030</v>
      </c>
      <c r="L1644" t="s">
        <v>14</v>
      </c>
    </row>
    <row r="1645" spans="1:12" x14ac:dyDescent="0.25">
      <c r="A1645" s="5" t="s">
        <v>4042</v>
      </c>
      <c r="B1645">
        <v>1958</v>
      </c>
      <c r="C1645" t="s">
        <v>6</v>
      </c>
      <c r="D1645">
        <v>20</v>
      </c>
      <c r="E1645" s="18" t="str">
        <f t="shared" si="25"/>
        <v>20-Sep-1958</v>
      </c>
      <c r="F1645" s="19">
        <v>45085</v>
      </c>
      <c r="G1645">
        <v>64</v>
      </c>
      <c r="H1645">
        <v>1</v>
      </c>
      <c r="I1645" s="2">
        <v>14418.28</v>
      </c>
      <c r="J1645" t="s">
        <v>6030</v>
      </c>
      <c r="K1645" t="s">
        <v>6031</v>
      </c>
      <c r="L1645" t="s">
        <v>3</v>
      </c>
    </row>
    <row r="1646" spans="1:12" x14ac:dyDescent="0.25">
      <c r="A1646" s="5" t="s">
        <v>4043</v>
      </c>
      <c r="B1646">
        <v>1999</v>
      </c>
      <c r="C1646" t="s">
        <v>9</v>
      </c>
      <c r="D1646">
        <v>10</v>
      </c>
      <c r="E1646" s="18" t="str">
        <f t="shared" si="25"/>
        <v>10-Aug-1999</v>
      </c>
      <c r="F1646" s="19">
        <v>45085</v>
      </c>
      <c r="G1646">
        <v>23</v>
      </c>
      <c r="H1646">
        <v>2</v>
      </c>
      <c r="I1646" s="2">
        <v>14426.07</v>
      </c>
      <c r="J1646" t="s">
        <v>6030</v>
      </c>
      <c r="K1646" t="s">
        <v>6032</v>
      </c>
      <c r="L1646" t="s">
        <v>7</v>
      </c>
    </row>
    <row r="1647" spans="1:12" x14ac:dyDescent="0.25">
      <c r="A1647" s="5" t="s">
        <v>4044</v>
      </c>
      <c r="B1647">
        <v>1967</v>
      </c>
      <c r="C1647" t="s">
        <v>9</v>
      </c>
      <c r="D1647">
        <v>15</v>
      </c>
      <c r="E1647" s="18" t="str">
        <f t="shared" si="25"/>
        <v>15-Aug-1967</v>
      </c>
      <c r="F1647" s="19">
        <v>45085</v>
      </c>
      <c r="G1647">
        <v>55</v>
      </c>
      <c r="H1647">
        <v>0</v>
      </c>
      <c r="I1647" s="2">
        <v>14426.66</v>
      </c>
      <c r="J1647" t="s">
        <v>6030</v>
      </c>
      <c r="K1647" t="s">
        <v>6030</v>
      </c>
      <c r="L1647" t="s">
        <v>23</v>
      </c>
    </row>
    <row r="1648" spans="1:12" x14ac:dyDescent="0.25">
      <c r="A1648" s="5" t="s">
        <v>4045</v>
      </c>
      <c r="B1648">
        <v>1967</v>
      </c>
      <c r="C1648" t="s">
        <v>4</v>
      </c>
      <c r="D1648">
        <v>4</v>
      </c>
      <c r="E1648" s="18" t="str">
        <f t="shared" si="25"/>
        <v>4-Nov-1967</v>
      </c>
      <c r="F1648" s="19">
        <v>45085</v>
      </c>
      <c r="G1648">
        <v>55</v>
      </c>
      <c r="H1648">
        <v>0</v>
      </c>
      <c r="I1648" s="2">
        <v>14427.63</v>
      </c>
      <c r="J1648" t="s">
        <v>6030</v>
      </c>
      <c r="K1648" t="s">
        <v>6030</v>
      </c>
      <c r="L1648" t="s">
        <v>20</v>
      </c>
    </row>
    <row r="1649" spans="1:12" x14ac:dyDescent="0.25">
      <c r="A1649" s="5" t="s">
        <v>4046</v>
      </c>
      <c r="B1649">
        <v>1959</v>
      </c>
      <c r="C1649" t="s">
        <v>5</v>
      </c>
      <c r="D1649">
        <v>29</v>
      </c>
      <c r="E1649" s="18" t="str">
        <f t="shared" si="25"/>
        <v>29-Jun-1959</v>
      </c>
      <c r="F1649" s="19">
        <v>45085</v>
      </c>
      <c r="G1649">
        <v>63</v>
      </c>
      <c r="H1649">
        <v>0</v>
      </c>
      <c r="I1649" s="2">
        <v>14449.85</v>
      </c>
      <c r="J1649" t="s">
        <v>6030</v>
      </c>
      <c r="K1649" t="s">
        <v>6032</v>
      </c>
      <c r="L1649" t="s">
        <v>17</v>
      </c>
    </row>
    <row r="1650" spans="1:12" x14ac:dyDescent="0.25">
      <c r="A1650" s="5" t="s">
        <v>4047</v>
      </c>
      <c r="B1650">
        <v>1959</v>
      </c>
      <c r="C1650" t="s">
        <v>9</v>
      </c>
      <c r="D1650">
        <v>3</v>
      </c>
      <c r="E1650" s="18" t="str">
        <f t="shared" si="25"/>
        <v>3-Aug-1959</v>
      </c>
      <c r="F1650" s="19">
        <v>45085</v>
      </c>
      <c r="G1650">
        <v>63</v>
      </c>
      <c r="H1650">
        <v>0</v>
      </c>
      <c r="I1650" s="2">
        <v>14451.84</v>
      </c>
      <c r="J1650" t="s">
        <v>6030</v>
      </c>
      <c r="K1650" t="s">
        <v>6031</v>
      </c>
      <c r="L1650" t="s">
        <v>18</v>
      </c>
    </row>
    <row r="1651" spans="1:12" x14ac:dyDescent="0.25">
      <c r="A1651" s="5" t="s">
        <v>3703</v>
      </c>
      <c r="B1651">
        <v>1996</v>
      </c>
      <c r="C1651" t="s">
        <v>4</v>
      </c>
      <c r="D1651">
        <v>10</v>
      </c>
      <c r="E1651" s="18" t="str">
        <f t="shared" si="25"/>
        <v>10-Nov-1996</v>
      </c>
      <c r="F1651" s="19">
        <v>45085</v>
      </c>
      <c r="G1651">
        <v>26</v>
      </c>
      <c r="H1651">
        <v>2</v>
      </c>
      <c r="I1651" s="2">
        <v>14455.64</v>
      </c>
      <c r="J1651" t="s">
        <v>6030</v>
      </c>
      <c r="K1651" t="s">
        <v>6031</v>
      </c>
      <c r="L1651" t="s">
        <v>17</v>
      </c>
    </row>
    <row r="1652" spans="1:12" x14ac:dyDescent="0.25">
      <c r="A1652" s="5" t="s">
        <v>4048</v>
      </c>
      <c r="B1652">
        <v>1976</v>
      </c>
      <c r="C1652" t="s">
        <v>4</v>
      </c>
      <c r="D1652">
        <v>27</v>
      </c>
      <c r="E1652" s="18" t="str">
        <f t="shared" si="25"/>
        <v>27-Nov-1976</v>
      </c>
      <c r="F1652" s="19">
        <v>45085</v>
      </c>
      <c r="G1652">
        <v>46</v>
      </c>
      <c r="H1652">
        <v>2</v>
      </c>
      <c r="I1652" s="2">
        <v>14470.01</v>
      </c>
      <c r="J1652" t="s">
        <v>6030</v>
      </c>
      <c r="K1652" t="s">
        <v>6031</v>
      </c>
      <c r="L1652" t="s">
        <v>7</v>
      </c>
    </row>
    <row r="1653" spans="1:12" x14ac:dyDescent="0.25">
      <c r="A1653" s="5" t="s">
        <v>4049</v>
      </c>
      <c r="B1653">
        <v>1959</v>
      </c>
      <c r="C1653" t="s">
        <v>4</v>
      </c>
      <c r="D1653">
        <v>20</v>
      </c>
      <c r="E1653" s="18" t="str">
        <f t="shared" si="25"/>
        <v>20-Nov-1959</v>
      </c>
      <c r="F1653" s="19">
        <v>45085</v>
      </c>
      <c r="G1653">
        <v>63</v>
      </c>
      <c r="H1653">
        <v>1</v>
      </c>
      <c r="I1653" s="2">
        <v>14474.68</v>
      </c>
      <c r="J1653" t="s">
        <v>6030</v>
      </c>
      <c r="K1653" t="s">
        <v>6030</v>
      </c>
      <c r="L1653" t="s">
        <v>3</v>
      </c>
    </row>
    <row r="1654" spans="1:12" x14ac:dyDescent="0.25">
      <c r="A1654" s="5" t="s">
        <v>4050</v>
      </c>
      <c r="B1654">
        <v>1979</v>
      </c>
      <c r="C1654" t="s">
        <v>10</v>
      </c>
      <c r="D1654">
        <v>20</v>
      </c>
      <c r="E1654" s="18" t="str">
        <f t="shared" si="25"/>
        <v>20-Oct-1979</v>
      </c>
      <c r="F1654" s="19">
        <v>45085</v>
      </c>
      <c r="G1654">
        <v>43</v>
      </c>
      <c r="H1654">
        <v>5</v>
      </c>
      <c r="I1654" s="2">
        <v>14478.33</v>
      </c>
      <c r="J1654" t="s">
        <v>6030</v>
      </c>
      <c r="K1654" t="s">
        <v>6030</v>
      </c>
      <c r="L1654" t="s">
        <v>3</v>
      </c>
    </row>
    <row r="1655" spans="1:12" x14ac:dyDescent="0.25">
      <c r="A1655" s="5" t="s">
        <v>4051</v>
      </c>
      <c r="B1655">
        <v>1989</v>
      </c>
      <c r="C1655" t="s">
        <v>2</v>
      </c>
      <c r="D1655">
        <v>22</v>
      </c>
      <c r="E1655" s="18" t="str">
        <f t="shared" si="25"/>
        <v>22-Jul-1989</v>
      </c>
      <c r="F1655" s="19">
        <v>45085</v>
      </c>
      <c r="G1655">
        <v>33</v>
      </c>
      <c r="H1655">
        <v>3</v>
      </c>
      <c r="I1655" s="2">
        <v>14507.46</v>
      </c>
      <c r="J1655" t="s">
        <v>6030</v>
      </c>
      <c r="K1655" t="s">
        <v>6031</v>
      </c>
      <c r="L1655" t="s">
        <v>7</v>
      </c>
    </row>
    <row r="1656" spans="1:12" x14ac:dyDescent="0.25">
      <c r="A1656" s="5" t="s">
        <v>4052</v>
      </c>
      <c r="B1656">
        <v>1989</v>
      </c>
      <c r="C1656" t="s">
        <v>2</v>
      </c>
      <c r="D1656">
        <v>14</v>
      </c>
      <c r="E1656" s="18" t="str">
        <f t="shared" si="25"/>
        <v>14-Jul-1989</v>
      </c>
      <c r="F1656" s="19">
        <v>45085</v>
      </c>
      <c r="G1656">
        <v>33</v>
      </c>
      <c r="H1656">
        <v>3</v>
      </c>
      <c r="I1656" s="2">
        <v>14547.26</v>
      </c>
      <c r="J1656" t="s">
        <v>6030</v>
      </c>
      <c r="K1656" t="s">
        <v>6031</v>
      </c>
      <c r="L1656" t="s">
        <v>11</v>
      </c>
    </row>
    <row r="1657" spans="1:12" x14ac:dyDescent="0.25">
      <c r="A1657" s="5" t="s">
        <v>4053</v>
      </c>
      <c r="B1657">
        <v>1998</v>
      </c>
      <c r="C1657" t="s">
        <v>6</v>
      </c>
      <c r="D1657">
        <v>12</v>
      </c>
      <c r="E1657" s="18" t="str">
        <f t="shared" si="25"/>
        <v>12-Sep-1998</v>
      </c>
      <c r="F1657" s="19">
        <v>45085</v>
      </c>
      <c r="G1657">
        <v>24</v>
      </c>
      <c r="H1657">
        <v>0</v>
      </c>
      <c r="I1657" s="2">
        <v>14571.89</v>
      </c>
      <c r="J1657" t="s">
        <v>6030</v>
      </c>
      <c r="K1657" t="s">
        <v>6032</v>
      </c>
      <c r="L1657" t="s">
        <v>17</v>
      </c>
    </row>
    <row r="1658" spans="1:12" x14ac:dyDescent="0.25">
      <c r="A1658" s="5" t="s">
        <v>4054</v>
      </c>
      <c r="B1658">
        <v>1962</v>
      </c>
      <c r="C1658" t="s">
        <v>8</v>
      </c>
      <c r="D1658">
        <v>3</v>
      </c>
      <c r="E1658" s="18" t="str">
        <f t="shared" si="25"/>
        <v>3-Dec-1962</v>
      </c>
      <c r="F1658" s="19">
        <v>45085</v>
      </c>
      <c r="G1658">
        <v>60</v>
      </c>
      <c r="H1658">
        <v>0</v>
      </c>
      <c r="I1658" s="2">
        <v>14574.64</v>
      </c>
      <c r="J1658" t="s">
        <v>6030</v>
      </c>
      <c r="K1658" t="s">
        <v>6032</v>
      </c>
      <c r="L1658" t="s">
        <v>16</v>
      </c>
    </row>
    <row r="1659" spans="1:12" x14ac:dyDescent="0.25">
      <c r="A1659" s="5" t="s">
        <v>4055</v>
      </c>
      <c r="B1659">
        <v>1963</v>
      </c>
      <c r="C1659" t="s">
        <v>10</v>
      </c>
      <c r="D1659">
        <v>14</v>
      </c>
      <c r="E1659" s="18" t="str">
        <f t="shared" si="25"/>
        <v>14-Oct-1963</v>
      </c>
      <c r="F1659" s="19">
        <v>45085</v>
      </c>
      <c r="G1659">
        <v>59</v>
      </c>
      <c r="H1659">
        <v>3</v>
      </c>
      <c r="I1659" s="2">
        <v>14590.63</v>
      </c>
      <c r="J1659" t="s">
        <v>6030</v>
      </c>
      <c r="K1659" t="s">
        <v>6032</v>
      </c>
      <c r="L1659" t="s">
        <v>17</v>
      </c>
    </row>
    <row r="1660" spans="1:12" x14ac:dyDescent="0.25">
      <c r="A1660" s="5" t="s">
        <v>4056</v>
      </c>
      <c r="B1660">
        <v>1967</v>
      </c>
      <c r="C1660" t="s">
        <v>2</v>
      </c>
      <c r="D1660">
        <v>18</v>
      </c>
      <c r="E1660" s="18" t="str">
        <f t="shared" si="25"/>
        <v>18-Jul-1967</v>
      </c>
      <c r="F1660" s="19">
        <v>45085</v>
      </c>
      <c r="G1660">
        <v>55</v>
      </c>
      <c r="H1660">
        <v>0</v>
      </c>
      <c r="I1660" s="2">
        <v>14600.62</v>
      </c>
      <c r="J1660" t="s">
        <v>6030</v>
      </c>
      <c r="K1660" t="s">
        <v>6031</v>
      </c>
      <c r="L1660" t="s">
        <v>24</v>
      </c>
    </row>
    <row r="1661" spans="1:12" x14ac:dyDescent="0.25">
      <c r="A1661" s="5" t="s">
        <v>4057</v>
      </c>
      <c r="B1661">
        <v>1965</v>
      </c>
      <c r="C1661" t="s">
        <v>4</v>
      </c>
      <c r="D1661">
        <v>8</v>
      </c>
      <c r="E1661" s="18" t="str">
        <f t="shared" si="25"/>
        <v>8-Nov-1965</v>
      </c>
      <c r="F1661" s="19">
        <v>45085</v>
      </c>
      <c r="G1661">
        <v>57</v>
      </c>
      <c r="H1661">
        <v>0</v>
      </c>
      <c r="I1661" s="2">
        <v>14612.33</v>
      </c>
      <c r="J1661" t="s">
        <v>6030</v>
      </c>
      <c r="K1661" t="s">
        <v>6031</v>
      </c>
      <c r="L1661" t="s">
        <v>20</v>
      </c>
    </row>
    <row r="1662" spans="1:12" x14ac:dyDescent="0.25">
      <c r="A1662" s="5" t="s">
        <v>3704</v>
      </c>
      <c r="B1662">
        <v>1991</v>
      </c>
      <c r="C1662" t="s">
        <v>9</v>
      </c>
      <c r="D1662">
        <v>21</v>
      </c>
      <c r="E1662" s="18" t="str">
        <f t="shared" si="25"/>
        <v>21-Aug-1991</v>
      </c>
      <c r="F1662" s="19">
        <v>45085</v>
      </c>
      <c r="G1662">
        <v>31</v>
      </c>
      <c r="H1662">
        <v>3</v>
      </c>
      <c r="I1662" s="2">
        <v>14630.52</v>
      </c>
      <c r="J1662" t="s">
        <v>6030</v>
      </c>
      <c r="K1662" t="s">
        <v>6031</v>
      </c>
      <c r="L1662" t="s">
        <v>11</v>
      </c>
    </row>
    <row r="1663" spans="1:12" x14ac:dyDescent="0.25">
      <c r="A1663" s="5" t="s">
        <v>4058</v>
      </c>
      <c r="B1663">
        <v>1967</v>
      </c>
      <c r="C1663" t="s">
        <v>6</v>
      </c>
      <c r="D1663">
        <v>1</v>
      </c>
      <c r="E1663" s="18" t="str">
        <f t="shared" si="25"/>
        <v>1-Sep-1967</v>
      </c>
      <c r="F1663" s="19">
        <v>45085</v>
      </c>
      <c r="G1663">
        <v>55</v>
      </c>
      <c r="H1663">
        <v>0</v>
      </c>
      <c r="I1663" s="2">
        <v>14640.35</v>
      </c>
      <c r="J1663" t="s">
        <v>6030</v>
      </c>
      <c r="K1663" t="s">
        <v>6031</v>
      </c>
      <c r="L1663" t="s">
        <v>23</v>
      </c>
    </row>
    <row r="1664" spans="1:12" x14ac:dyDescent="0.25">
      <c r="A1664" s="5" t="s">
        <v>4059</v>
      </c>
      <c r="B1664">
        <v>1981</v>
      </c>
      <c r="C1664" t="s">
        <v>4</v>
      </c>
      <c r="D1664">
        <v>13</v>
      </c>
      <c r="E1664" s="18" t="str">
        <f t="shared" si="25"/>
        <v>13-Nov-1981</v>
      </c>
      <c r="F1664" s="19">
        <v>45085</v>
      </c>
      <c r="G1664">
        <v>41</v>
      </c>
      <c r="H1664">
        <v>1</v>
      </c>
      <c r="I1664" s="2">
        <v>14657.2</v>
      </c>
      <c r="J1664" t="s">
        <v>6030</v>
      </c>
      <c r="K1664" t="s">
        <v>6032</v>
      </c>
      <c r="L1664" t="s">
        <v>7</v>
      </c>
    </row>
    <row r="1665" spans="1:12" x14ac:dyDescent="0.25">
      <c r="A1665" s="5" t="s">
        <v>4060</v>
      </c>
      <c r="B1665">
        <v>1969</v>
      </c>
      <c r="C1665" t="s">
        <v>10</v>
      </c>
      <c r="D1665">
        <v>20</v>
      </c>
      <c r="E1665" s="18" t="str">
        <f t="shared" si="25"/>
        <v>20-Oct-1969</v>
      </c>
      <c r="F1665" s="19">
        <v>45085</v>
      </c>
      <c r="G1665">
        <v>53</v>
      </c>
      <c r="H1665">
        <v>0</v>
      </c>
      <c r="I1665" s="2">
        <v>14665.75</v>
      </c>
      <c r="J1665" t="s">
        <v>6030</v>
      </c>
      <c r="K1665" t="s">
        <v>6032</v>
      </c>
      <c r="L1665" t="s">
        <v>7</v>
      </c>
    </row>
    <row r="1666" spans="1:12" x14ac:dyDescent="0.25">
      <c r="A1666" s="5" t="s">
        <v>4061</v>
      </c>
      <c r="B1666">
        <v>1958</v>
      </c>
      <c r="C1666" t="s">
        <v>2</v>
      </c>
      <c r="D1666">
        <v>23</v>
      </c>
      <c r="E1666" s="18" t="str">
        <f t="shared" ref="E1666:E1729" si="26">CONCATENATE(D1666,"-",C1666,"-",B1666)</f>
        <v>23-Jul-1958</v>
      </c>
      <c r="F1666" s="19">
        <v>45085</v>
      </c>
      <c r="G1666">
        <v>64</v>
      </c>
      <c r="H1666">
        <v>0</v>
      </c>
      <c r="I1666" s="2">
        <v>14692.67</v>
      </c>
      <c r="J1666" t="s">
        <v>6030</v>
      </c>
      <c r="K1666" t="s">
        <v>6032</v>
      </c>
      <c r="L1666" t="s">
        <v>7</v>
      </c>
    </row>
    <row r="1667" spans="1:12" x14ac:dyDescent="0.25">
      <c r="A1667" s="5" t="s">
        <v>4062</v>
      </c>
      <c r="B1667">
        <v>1982</v>
      </c>
      <c r="C1667" t="s">
        <v>6</v>
      </c>
      <c r="D1667">
        <v>4</v>
      </c>
      <c r="E1667" s="18" t="str">
        <f t="shared" si="26"/>
        <v>4-Sep-1982</v>
      </c>
      <c r="F1667" s="19">
        <v>45085</v>
      </c>
      <c r="G1667">
        <v>40</v>
      </c>
      <c r="H1667">
        <v>3</v>
      </c>
      <c r="I1667" s="2">
        <v>14696.77</v>
      </c>
      <c r="J1667" t="s">
        <v>6030</v>
      </c>
      <c r="K1667" t="s">
        <v>6030</v>
      </c>
      <c r="L1667" t="s">
        <v>11</v>
      </c>
    </row>
    <row r="1668" spans="1:12" x14ac:dyDescent="0.25">
      <c r="A1668" s="5" t="s">
        <v>4063</v>
      </c>
      <c r="B1668">
        <v>2002</v>
      </c>
      <c r="C1668" t="s">
        <v>6</v>
      </c>
      <c r="D1668">
        <v>24</v>
      </c>
      <c r="E1668" s="18" t="str">
        <f t="shared" si="26"/>
        <v>24-Sep-2002</v>
      </c>
      <c r="F1668" s="19">
        <v>45085</v>
      </c>
      <c r="G1668">
        <v>20</v>
      </c>
      <c r="H1668">
        <v>0</v>
      </c>
      <c r="I1668" s="2">
        <v>14711.74</v>
      </c>
      <c r="J1668" t="s">
        <v>6030</v>
      </c>
      <c r="K1668" t="s">
        <v>6030</v>
      </c>
      <c r="L1668" t="s">
        <v>7</v>
      </c>
    </row>
    <row r="1669" spans="1:12" x14ac:dyDescent="0.25">
      <c r="A1669" s="5" t="s">
        <v>4064</v>
      </c>
      <c r="B1669">
        <v>1962</v>
      </c>
      <c r="C1669" t="s">
        <v>2</v>
      </c>
      <c r="D1669">
        <v>29</v>
      </c>
      <c r="E1669" s="18" t="str">
        <f t="shared" si="26"/>
        <v>29-Jul-1962</v>
      </c>
      <c r="F1669" s="19">
        <v>45085</v>
      </c>
      <c r="G1669">
        <v>60</v>
      </c>
      <c r="H1669">
        <v>0</v>
      </c>
      <c r="I1669" s="2">
        <v>14738.43</v>
      </c>
      <c r="J1669" t="s">
        <v>6030</v>
      </c>
      <c r="K1669" t="s">
        <v>6031</v>
      </c>
      <c r="L1669" t="s">
        <v>20</v>
      </c>
    </row>
    <row r="1670" spans="1:12" x14ac:dyDescent="0.25">
      <c r="A1670" s="5" t="s">
        <v>4065</v>
      </c>
      <c r="B1670">
        <v>1965</v>
      </c>
      <c r="C1670" t="s">
        <v>2</v>
      </c>
      <c r="D1670">
        <v>27</v>
      </c>
      <c r="E1670" s="18" t="str">
        <f t="shared" si="26"/>
        <v>27-Jul-1965</v>
      </c>
      <c r="F1670" s="19">
        <v>45085</v>
      </c>
      <c r="G1670">
        <v>57</v>
      </c>
      <c r="H1670">
        <v>0</v>
      </c>
      <c r="I1670" s="2">
        <v>14750.42</v>
      </c>
      <c r="J1670" t="s">
        <v>6030</v>
      </c>
      <c r="K1670" t="s">
        <v>6030</v>
      </c>
      <c r="L1670" t="s">
        <v>23</v>
      </c>
    </row>
    <row r="1671" spans="1:12" x14ac:dyDescent="0.25">
      <c r="A1671" s="5" t="s">
        <v>4066</v>
      </c>
      <c r="B1671">
        <v>1975</v>
      </c>
      <c r="C1671" t="s">
        <v>8</v>
      </c>
      <c r="D1671">
        <v>10</v>
      </c>
      <c r="E1671" s="18" t="str">
        <f t="shared" si="26"/>
        <v>10-Dec-1975</v>
      </c>
      <c r="F1671" s="19">
        <v>45085</v>
      </c>
      <c r="G1671">
        <v>47</v>
      </c>
      <c r="H1671">
        <v>1</v>
      </c>
      <c r="I1671" s="2">
        <v>14819</v>
      </c>
      <c r="J1671" t="s">
        <v>6030</v>
      </c>
      <c r="K1671" t="s">
        <v>6031</v>
      </c>
      <c r="L1671" t="s">
        <v>18</v>
      </c>
    </row>
    <row r="1672" spans="1:12" x14ac:dyDescent="0.25">
      <c r="A1672" s="5" t="s">
        <v>4067</v>
      </c>
      <c r="B1672">
        <v>1979</v>
      </c>
      <c r="C1672" t="s">
        <v>10</v>
      </c>
      <c r="D1672">
        <v>18</v>
      </c>
      <c r="E1672" s="18" t="str">
        <f t="shared" si="26"/>
        <v>18-Oct-1979</v>
      </c>
      <c r="F1672" s="19">
        <v>45085</v>
      </c>
      <c r="G1672">
        <v>43</v>
      </c>
      <c r="H1672">
        <v>2</v>
      </c>
      <c r="I1672" s="2">
        <v>14839.34</v>
      </c>
      <c r="J1672" t="s">
        <v>6030</v>
      </c>
      <c r="K1672" t="s">
        <v>6031</v>
      </c>
      <c r="L1672" t="s">
        <v>23</v>
      </c>
    </row>
    <row r="1673" spans="1:12" x14ac:dyDescent="0.25">
      <c r="A1673" s="5" t="s">
        <v>3666</v>
      </c>
      <c r="B1673">
        <v>1981</v>
      </c>
      <c r="C1673" t="s">
        <v>5</v>
      </c>
      <c r="D1673">
        <v>5</v>
      </c>
      <c r="E1673" s="18" t="str">
        <f t="shared" si="26"/>
        <v>5-Jun-1981</v>
      </c>
      <c r="F1673" s="19">
        <v>45085</v>
      </c>
      <c r="G1673">
        <v>42</v>
      </c>
      <c r="H1673">
        <v>1</v>
      </c>
      <c r="I1673" s="2">
        <v>14843.96</v>
      </c>
      <c r="J1673" t="s">
        <v>6030</v>
      </c>
      <c r="K1673" t="s">
        <v>6031</v>
      </c>
      <c r="L1673" t="s">
        <v>23</v>
      </c>
    </row>
    <row r="1674" spans="1:12" x14ac:dyDescent="0.25">
      <c r="A1674" s="5" t="s">
        <v>3705</v>
      </c>
      <c r="B1674">
        <v>1970</v>
      </c>
      <c r="C1674" t="s">
        <v>4</v>
      </c>
      <c r="D1674">
        <v>11</v>
      </c>
      <c r="E1674" s="18" t="str">
        <f t="shared" si="26"/>
        <v>11-Nov-1970</v>
      </c>
      <c r="F1674" s="19">
        <v>45085</v>
      </c>
      <c r="G1674">
        <v>52</v>
      </c>
      <c r="H1674">
        <v>0</v>
      </c>
      <c r="I1674" s="2">
        <v>14847.63</v>
      </c>
      <c r="J1674" t="s">
        <v>6030</v>
      </c>
      <c r="K1674" t="s">
        <v>6030</v>
      </c>
      <c r="L1674" t="s">
        <v>18</v>
      </c>
    </row>
    <row r="1675" spans="1:12" x14ac:dyDescent="0.25">
      <c r="A1675" s="5" t="s">
        <v>4068</v>
      </c>
      <c r="B1675">
        <v>1958</v>
      </c>
      <c r="C1675" t="s">
        <v>10</v>
      </c>
      <c r="D1675">
        <v>17</v>
      </c>
      <c r="E1675" s="18" t="str">
        <f t="shared" si="26"/>
        <v>17-Oct-1958</v>
      </c>
      <c r="F1675" s="19">
        <v>45085</v>
      </c>
      <c r="G1675">
        <v>64</v>
      </c>
      <c r="H1675">
        <v>0</v>
      </c>
      <c r="I1675" s="2">
        <v>14901.52</v>
      </c>
      <c r="J1675" t="s">
        <v>6030</v>
      </c>
      <c r="K1675" t="s">
        <v>6030</v>
      </c>
      <c r="L1675" t="s">
        <v>17</v>
      </c>
    </row>
    <row r="1676" spans="1:12" x14ac:dyDescent="0.25">
      <c r="A1676" s="5" t="s">
        <v>4069</v>
      </c>
      <c r="B1676">
        <v>1981</v>
      </c>
      <c r="C1676" t="s">
        <v>2</v>
      </c>
      <c r="D1676">
        <v>4</v>
      </c>
      <c r="E1676" s="18" t="str">
        <f t="shared" si="26"/>
        <v>4-Jul-1981</v>
      </c>
      <c r="F1676" s="19">
        <v>45085</v>
      </c>
      <c r="G1676">
        <v>41</v>
      </c>
      <c r="H1676">
        <v>1</v>
      </c>
      <c r="I1676" s="2">
        <v>14908.27</v>
      </c>
      <c r="J1676" t="s">
        <v>6030</v>
      </c>
      <c r="K1676" t="s">
        <v>6032</v>
      </c>
      <c r="L1676" t="s">
        <v>11</v>
      </c>
    </row>
    <row r="1677" spans="1:12" x14ac:dyDescent="0.25">
      <c r="A1677" s="5" t="s">
        <v>4070</v>
      </c>
      <c r="B1677">
        <v>1968</v>
      </c>
      <c r="C1677" t="s">
        <v>4</v>
      </c>
      <c r="D1677">
        <v>8</v>
      </c>
      <c r="E1677" s="18" t="str">
        <f t="shared" si="26"/>
        <v>8-Nov-1968</v>
      </c>
      <c r="F1677" s="19">
        <v>45085</v>
      </c>
      <c r="G1677">
        <v>54</v>
      </c>
      <c r="H1677">
        <v>0</v>
      </c>
      <c r="I1677" s="2">
        <v>14926.97</v>
      </c>
      <c r="J1677" t="s">
        <v>6030</v>
      </c>
      <c r="K1677" t="s">
        <v>6030</v>
      </c>
      <c r="L1677" t="s">
        <v>7</v>
      </c>
    </row>
    <row r="1678" spans="1:12" x14ac:dyDescent="0.25">
      <c r="A1678" s="5" t="s">
        <v>4071</v>
      </c>
      <c r="B1678">
        <v>1962</v>
      </c>
      <c r="C1678" t="s">
        <v>4</v>
      </c>
      <c r="D1678">
        <v>29</v>
      </c>
      <c r="E1678" s="18" t="str">
        <f t="shared" si="26"/>
        <v>29-Nov-1962</v>
      </c>
      <c r="F1678" s="19">
        <v>45085</v>
      </c>
      <c r="G1678">
        <v>60</v>
      </c>
      <c r="H1678">
        <v>0</v>
      </c>
      <c r="I1678" s="2">
        <v>14945.34</v>
      </c>
      <c r="J1678" t="s">
        <v>6030</v>
      </c>
      <c r="K1678" t="s">
        <v>6032</v>
      </c>
      <c r="L1678" t="s">
        <v>20</v>
      </c>
    </row>
    <row r="1679" spans="1:12" x14ac:dyDescent="0.25">
      <c r="A1679" s="5" t="s">
        <v>4072</v>
      </c>
      <c r="B1679">
        <v>1958</v>
      </c>
      <c r="C1679" t="s">
        <v>2</v>
      </c>
      <c r="D1679">
        <v>29</v>
      </c>
      <c r="E1679" s="18" t="str">
        <f t="shared" si="26"/>
        <v>29-Jul-1958</v>
      </c>
      <c r="F1679" s="19">
        <v>45085</v>
      </c>
      <c r="G1679">
        <v>64</v>
      </c>
      <c r="H1679">
        <v>2</v>
      </c>
      <c r="I1679" s="2">
        <v>14988.43</v>
      </c>
      <c r="J1679" t="s">
        <v>6030</v>
      </c>
      <c r="K1679" t="s">
        <v>6031</v>
      </c>
      <c r="L1679" t="s">
        <v>11</v>
      </c>
    </row>
    <row r="1680" spans="1:12" x14ac:dyDescent="0.25">
      <c r="A1680" s="5" t="s">
        <v>4073</v>
      </c>
      <c r="B1680">
        <v>1995</v>
      </c>
      <c r="C1680" t="s">
        <v>9</v>
      </c>
      <c r="D1680">
        <v>2</v>
      </c>
      <c r="E1680" s="18" t="str">
        <f t="shared" si="26"/>
        <v>2-Aug-1995</v>
      </c>
      <c r="F1680" s="19">
        <v>45085</v>
      </c>
      <c r="G1680">
        <v>27</v>
      </c>
      <c r="H1680">
        <v>2</v>
      </c>
      <c r="I1680" s="2">
        <v>15006.58</v>
      </c>
      <c r="J1680" t="s">
        <v>6030</v>
      </c>
      <c r="K1680" t="s">
        <v>6030</v>
      </c>
      <c r="L1680" t="s">
        <v>17</v>
      </c>
    </row>
    <row r="1681" spans="1:12" x14ac:dyDescent="0.25">
      <c r="A1681" s="5" t="s">
        <v>4074</v>
      </c>
      <c r="B1681">
        <v>1960</v>
      </c>
      <c r="C1681" t="s">
        <v>9</v>
      </c>
      <c r="D1681">
        <v>8</v>
      </c>
      <c r="E1681" s="18" t="str">
        <f t="shared" si="26"/>
        <v>8-Aug-1960</v>
      </c>
      <c r="F1681" s="19">
        <v>45085</v>
      </c>
      <c r="G1681">
        <v>62</v>
      </c>
      <c r="H1681">
        <v>2</v>
      </c>
      <c r="I1681" s="2">
        <v>15019.76</v>
      </c>
      <c r="J1681" t="s">
        <v>6030</v>
      </c>
      <c r="K1681" t="s">
        <v>6030</v>
      </c>
      <c r="L1681" t="s">
        <v>7</v>
      </c>
    </row>
    <row r="1682" spans="1:12" x14ac:dyDescent="0.25">
      <c r="A1682" s="5" t="s">
        <v>4075</v>
      </c>
      <c r="B1682">
        <v>1979</v>
      </c>
      <c r="C1682" t="s">
        <v>4</v>
      </c>
      <c r="D1682">
        <v>25</v>
      </c>
      <c r="E1682" s="18" t="str">
        <f t="shared" si="26"/>
        <v>25-Nov-1979</v>
      </c>
      <c r="F1682" s="19">
        <v>45085</v>
      </c>
      <c r="G1682">
        <v>43</v>
      </c>
      <c r="H1682">
        <v>2</v>
      </c>
      <c r="I1682" s="2">
        <v>15025.76</v>
      </c>
      <c r="J1682" t="s">
        <v>6030</v>
      </c>
      <c r="K1682" t="s">
        <v>6032</v>
      </c>
      <c r="L1682" t="s">
        <v>11</v>
      </c>
    </row>
    <row r="1683" spans="1:12" x14ac:dyDescent="0.25">
      <c r="A1683" s="5" t="s">
        <v>4076</v>
      </c>
      <c r="B1683">
        <v>1970</v>
      </c>
      <c r="C1683" t="s">
        <v>6</v>
      </c>
      <c r="D1683">
        <v>11</v>
      </c>
      <c r="E1683" s="18" t="str">
        <f t="shared" si="26"/>
        <v>11-Sep-1970</v>
      </c>
      <c r="F1683" s="19">
        <v>45085</v>
      </c>
      <c r="G1683">
        <v>52</v>
      </c>
      <c r="H1683">
        <v>0</v>
      </c>
      <c r="I1683" s="2">
        <v>15026.3</v>
      </c>
      <c r="J1683" t="s">
        <v>6030</v>
      </c>
      <c r="K1683" t="s">
        <v>6031</v>
      </c>
      <c r="L1683" t="s">
        <v>11</v>
      </c>
    </row>
    <row r="1684" spans="1:12" x14ac:dyDescent="0.25">
      <c r="A1684" s="5" t="s">
        <v>4077</v>
      </c>
      <c r="B1684">
        <v>1971</v>
      </c>
      <c r="C1684" t="s">
        <v>9</v>
      </c>
      <c r="D1684">
        <v>15</v>
      </c>
      <c r="E1684" s="18" t="str">
        <f t="shared" si="26"/>
        <v>15-Aug-1971</v>
      </c>
      <c r="F1684" s="19">
        <v>45085</v>
      </c>
      <c r="G1684">
        <v>51</v>
      </c>
      <c r="H1684">
        <v>0</v>
      </c>
      <c r="I1684" s="2">
        <v>15038.51</v>
      </c>
      <c r="J1684" t="s">
        <v>6030</v>
      </c>
      <c r="K1684" t="s">
        <v>6031</v>
      </c>
      <c r="L1684" t="s">
        <v>18</v>
      </c>
    </row>
    <row r="1685" spans="1:12" x14ac:dyDescent="0.25">
      <c r="A1685" s="5" t="s">
        <v>3706</v>
      </c>
      <c r="B1685">
        <v>1968</v>
      </c>
      <c r="C1685" t="s">
        <v>5</v>
      </c>
      <c r="D1685">
        <v>12</v>
      </c>
      <c r="E1685" s="18" t="str">
        <f t="shared" si="26"/>
        <v>12-Jun-1968</v>
      </c>
      <c r="F1685" s="19">
        <v>45085</v>
      </c>
      <c r="G1685">
        <v>54</v>
      </c>
      <c r="H1685">
        <v>0</v>
      </c>
      <c r="I1685" s="2">
        <v>15052.68</v>
      </c>
      <c r="J1685" t="s">
        <v>6030</v>
      </c>
      <c r="K1685" t="s">
        <v>6030</v>
      </c>
      <c r="L1685" t="s">
        <v>24</v>
      </c>
    </row>
    <row r="1686" spans="1:12" x14ac:dyDescent="0.25">
      <c r="A1686" s="5" t="s">
        <v>4078</v>
      </c>
      <c r="B1686">
        <v>1975</v>
      </c>
      <c r="C1686" t="s">
        <v>10</v>
      </c>
      <c r="D1686">
        <v>26</v>
      </c>
      <c r="E1686" s="18" t="str">
        <f t="shared" si="26"/>
        <v>26-Oct-1975</v>
      </c>
      <c r="F1686" s="19">
        <v>45085</v>
      </c>
      <c r="G1686">
        <v>47</v>
      </c>
      <c r="H1686">
        <v>1</v>
      </c>
      <c r="I1686" s="2">
        <v>15090.35</v>
      </c>
      <c r="J1686" t="s">
        <v>6030</v>
      </c>
      <c r="K1686" t="s">
        <v>6032</v>
      </c>
      <c r="L1686" t="s">
        <v>18</v>
      </c>
    </row>
    <row r="1687" spans="1:12" x14ac:dyDescent="0.25">
      <c r="A1687" s="5" t="s">
        <v>4079</v>
      </c>
      <c r="B1687">
        <v>1972</v>
      </c>
      <c r="C1687" t="s">
        <v>4</v>
      </c>
      <c r="D1687">
        <v>7</v>
      </c>
      <c r="E1687" s="18" t="str">
        <f t="shared" si="26"/>
        <v>7-Nov-1972</v>
      </c>
      <c r="F1687" s="19">
        <v>45085</v>
      </c>
      <c r="G1687">
        <v>50</v>
      </c>
      <c r="H1687">
        <v>0</v>
      </c>
      <c r="I1687" s="2">
        <v>15103.69</v>
      </c>
      <c r="J1687" t="s">
        <v>6030</v>
      </c>
      <c r="K1687" t="s">
        <v>6032</v>
      </c>
      <c r="L1687" t="s">
        <v>7</v>
      </c>
    </row>
    <row r="1688" spans="1:12" x14ac:dyDescent="0.25">
      <c r="A1688" s="5" t="s">
        <v>4080</v>
      </c>
      <c r="B1688">
        <v>1978</v>
      </c>
      <c r="C1688" t="s">
        <v>6</v>
      </c>
      <c r="D1688">
        <v>5</v>
      </c>
      <c r="E1688" s="18" t="str">
        <f t="shared" si="26"/>
        <v>5-Sep-1978</v>
      </c>
      <c r="F1688" s="19">
        <v>45085</v>
      </c>
      <c r="G1688">
        <v>44</v>
      </c>
      <c r="H1688">
        <v>2</v>
      </c>
      <c r="I1688" s="2">
        <v>15123.19</v>
      </c>
      <c r="J1688" t="s">
        <v>6030</v>
      </c>
      <c r="K1688" t="s">
        <v>6032</v>
      </c>
      <c r="L1688" t="s">
        <v>11</v>
      </c>
    </row>
    <row r="1689" spans="1:12" x14ac:dyDescent="0.25">
      <c r="A1689" s="5" t="s">
        <v>4081</v>
      </c>
      <c r="B1689">
        <v>1971</v>
      </c>
      <c r="C1689" t="s">
        <v>4</v>
      </c>
      <c r="D1689">
        <v>25</v>
      </c>
      <c r="E1689" s="18" t="str">
        <f t="shared" si="26"/>
        <v>25-Nov-1971</v>
      </c>
      <c r="F1689" s="19">
        <v>45085</v>
      </c>
      <c r="G1689">
        <v>51</v>
      </c>
      <c r="H1689">
        <v>0</v>
      </c>
      <c r="I1689" s="2">
        <v>15150.44</v>
      </c>
      <c r="J1689" t="s">
        <v>6030</v>
      </c>
      <c r="K1689" t="s">
        <v>6032</v>
      </c>
      <c r="L1689" t="s">
        <v>18</v>
      </c>
    </row>
    <row r="1690" spans="1:12" x14ac:dyDescent="0.25">
      <c r="A1690" s="5" t="s">
        <v>4082</v>
      </c>
      <c r="B1690">
        <v>1962</v>
      </c>
      <c r="C1690" t="s">
        <v>10</v>
      </c>
      <c r="D1690">
        <v>25</v>
      </c>
      <c r="E1690" s="18" t="str">
        <f t="shared" si="26"/>
        <v>25-Oct-1962</v>
      </c>
      <c r="F1690" s="19">
        <v>45085</v>
      </c>
      <c r="G1690">
        <v>60</v>
      </c>
      <c r="H1690">
        <v>0</v>
      </c>
      <c r="I1690" s="2">
        <v>15161.25</v>
      </c>
      <c r="J1690" t="s">
        <v>6030</v>
      </c>
      <c r="K1690" t="s">
        <v>6030</v>
      </c>
      <c r="L1690" t="s">
        <v>7</v>
      </c>
    </row>
    <row r="1691" spans="1:12" x14ac:dyDescent="0.25">
      <c r="A1691" s="5" t="s">
        <v>4083</v>
      </c>
      <c r="B1691">
        <v>1959</v>
      </c>
      <c r="C1691" t="s">
        <v>5</v>
      </c>
      <c r="D1691">
        <v>4</v>
      </c>
      <c r="E1691" s="18" t="str">
        <f t="shared" si="26"/>
        <v>4-Jun-1959</v>
      </c>
      <c r="F1691" s="19">
        <v>45085</v>
      </c>
      <c r="G1691">
        <v>64</v>
      </c>
      <c r="H1691">
        <v>3</v>
      </c>
      <c r="I1691" s="2">
        <v>15161.53</v>
      </c>
      <c r="J1691" t="s">
        <v>6030</v>
      </c>
      <c r="K1691" t="s">
        <v>6032</v>
      </c>
      <c r="L1691" t="s">
        <v>3</v>
      </c>
    </row>
    <row r="1692" spans="1:12" x14ac:dyDescent="0.25">
      <c r="A1692" s="5" t="s">
        <v>4084</v>
      </c>
      <c r="B1692">
        <v>1959</v>
      </c>
      <c r="C1692" t="s">
        <v>8</v>
      </c>
      <c r="D1692">
        <v>3</v>
      </c>
      <c r="E1692" s="18" t="str">
        <f t="shared" si="26"/>
        <v>3-Dec-1959</v>
      </c>
      <c r="F1692" s="19">
        <v>45085</v>
      </c>
      <c r="G1692">
        <v>63</v>
      </c>
      <c r="H1692">
        <v>3</v>
      </c>
      <c r="I1692" s="2">
        <v>15170.07</v>
      </c>
      <c r="J1692" t="s">
        <v>6030</v>
      </c>
      <c r="K1692" t="s">
        <v>6031</v>
      </c>
      <c r="L1692" t="s">
        <v>11</v>
      </c>
    </row>
    <row r="1693" spans="1:12" x14ac:dyDescent="0.25">
      <c r="A1693" s="5" t="s">
        <v>4085</v>
      </c>
      <c r="B1693">
        <v>1962</v>
      </c>
      <c r="C1693" t="s">
        <v>5</v>
      </c>
      <c r="D1693">
        <v>17</v>
      </c>
      <c r="E1693" s="18" t="str">
        <f t="shared" si="26"/>
        <v>17-Jun-1962</v>
      </c>
      <c r="F1693" s="19">
        <v>45085</v>
      </c>
      <c r="G1693">
        <v>60</v>
      </c>
      <c r="H1693">
        <v>0</v>
      </c>
      <c r="I1693" s="2">
        <v>15174.81</v>
      </c>
      <c r="J1693" t="s">
        <v>6030</v>
      </c>
      <c r="K1693" t="s">
        <v>6032</v>
      </c>
      <c r="L1693" t="s">
        <v>7</v>
      </c>
    </row>
    <row r="1694" spans="1:12" x14ac:dyDescent="0.25">
      <c r="A1694" s="5" t="s">
        <v>4086</v>
      </c>
      <c r="B1694">
        <v>1978</v>
      </c>
      <c r="C1694" t="s">
        <v>4</v>
      </c>
      <c r="D1694">
        <v>23</v>
      </c>
      <c r="E1694" s="18" t="str">
        <f t="shared" si="26"/>
        <v>23-Nov-1978</v>
      </c>
      <c r="F1694" s="19">
        <v>45085</v>
      </c>
      <c r="G1694">
        <v>44</v>
      </c>
      <c r="H1694">
        <v>2</v>
      </c>
      <c r="I1694" s="2">
        <v>15207.92</v>
      </c>
      <c r="J1694" t="s">
        <v>6030</v>
      </c>
      <c r="K1694" t="s">
        <v>6032</v>
      </c>
      <c r="L1694" t="s">
        <v>7</v>
      </c>
    </row>
    <row r="1695" spans="1:12" x14ac:dyDescent="0.25">
      <c r="A1695" s="5" t="s">
        <v>4087</v>
      </c>
      <c r="B1695">
        <v>1960</v>
      </c>
      <c r="C1695" t="s">
        <v>2</v>
      </c>
      <c r="D1695">
        <v>25</v>
      </c>
      <c r="E1695" s="18" t="str">
        <f t="shared" si="26"/>
        <v>25-Jul-1960</v>
      </c>
      <c r="F1695" s="19">
        <v>45085</v>
      </c>
      <c r="G1695">
        <v>62</v>
      </c>
      <c r="H1695">
        <v>2</v>
      </c>
      <c r="I1695" s="2">
        <v>15230.32</v>
      </c>
      <c r="J1695" t="s">
        <v>6030</v>
      </c>
      <c r="K1695" t="s">
        <v>6030</v>
      </c>
      <c r="L1695" t="s">
        <v>17</v>
      </c>
    </row>
    <row r="1696" spans="1:12" x14ac:dyDescent="0.25">
      <c r="A1696" s="5" t="s">
        <v>3707</v>
      </c>
      <c r="B1696">
        <v>1969</v>
      </c>
      <c r="C1696" t="s">
        <v>6</v>
      </c>
      <c r="D1696">
        <v>16</v>
      </c>
      <c r="E1696" s="18" t="str">
        <f t="shared" si="26"/>
        <v>16-Sep-1969</v>
      </c>
      <c r="F1696" s="19">
        <v>45085</v>
      </c>
      <c r="G1696">
        <v>53</v>
      </c>
      <c r="H1696">
        <v>0</v>
      </c>
      <c r="I1696" s="2">
        <v>15260.52</v>
      </c>
      <c r="J1696" t="s">
        <v>6030</v>
      </c>
      <c r="K1696" t="s">
        <v>6030</v>
      </c>
      <c r="L1696" t="s">
        <v>18</v>
      </c>
    </row>
    <row r="1697" spans="1:12" x14ac:dyDescent="0.25">
      <c r="A1697" s="5" t="s">
        <v>4088</v>
      </c>
      <c r="B1697">
        <v>1963</v>
      </c>
      <c r="C1697" t="s">
        <v>8</v>
      </c>
      <c r="D1697">
        <v>13</v>
      </c>
      <c r="E1697" s="18" t="str">
        <f t="shared" si="26"/>
        <v>13-Dec-1963</v>
      </c>
      <c r="F1697" s="19">
        <v>45085</v>
      </c>
      <c r="G1697">
        <v>59</v>
      </c>
      <c r="H1697">
        <v>0</v>
      </c>
      <c r="I1697" s="2">
        <v>15322.77</v>
      </c>
      <c r="J1697" t="s">
        <v>6030</v>
      </c>
      <c r="K1697" t="s">
        <v>6031</v>
      </c>
      <c r="L1697" t="s">
        <v>20</v>
      </c>
    </row>
    <row r="1698" spans="1:12" x14ac:dyDescent="0.25">
      <c r="A1698" s="5" t="s">
        <v>4089</v>
      </c>
      <c r="B1698">
        <v>2001</v>
      </c>
      <c r="C1698" t="s">
        <v>2</v>
      </c>
      <c r="D1698">
        <v>14</v>
      </c>
      <c r="E1698" s="18" t="str">
        <f t="shared" si="26"/>
        <v>14-Jul-2001</v>
      </c>
      <c r="F1698" s="19">
        <v>45085</v>
      </c>
      <c r="G1698">
        <v>21</v>
      </c>
      <c r="H1698">
        <v>1</v>
      </c>
      <c r="I1698" s="2">
        <v>15359.1</v>
      </c>
      <c r="J1698" t="s">
        <v>6030</v>
      </c>
      <c r="K1698" t="s">
        <v>6031</v>
      </c>
      <c r="L1698" t="s">
        <v>17</v>
      </c>
    </row>
    <row r="1699" spans="1:12" x14ac:dyDescent="0.25">
      <c r="A1699" s="5" t="s">
        <v>4090</v>
      </c>
      <c r="B1699">
        <v>1988</v>
      </c>
      <c r="C1699" t="s">
        <v>8</v>
      </c>
      <c r="D1699">
        <v>17</v>
      </c>
      <c r="E1699" s="18" t="str">
        <f t="shared" si="26"/>
        <v>17-Dec-1988</v>
      </c>
      <c r="F1699" s="19">
        <v>45085</v>
      </c>
      <c r="G1699">
        <v>34</v>
      </c>
      <c r="H1699">
        <v>3</v>
      </c>
      <c r="I1699" s="2">
        <v>15361.5</v>
      </c>
      <c r="J1699" t="s">
        <v>6030</v>
      </c>
      <c r="K1699" t="s">
        <v>6031</v>
      </c>
      <c r="L1699" t="s">
        <v>18</v>
      </c>
    </row>
    <row r="1700" spans="1:12" x14ac:dyDescent="0.25">
      <c r="A1700" s="5" t="s">
        <v>4091</v>
      </c>
      <c r="B1700">
        <v>1968</v>
      </c>
      <c r="C1700" t="s">
        <v>2</v>
      </c>
      <c r="D1700">
        <v>18</v>
      </c>
      <c r="E1700" s="18" t="str">
        <f t="shared" si="26"/>
        <v>18-Jul-1968</v>
      </c>
      <c r="F1700" s="19">
        <v>45085</v>
      </c>
      <c r="G1700">
        <v>54</v>
      </c>
      <c r="H1700">
        <v>0</v>
      </c>
      <c r="I1700" s="2">
        <v>15363.77</v>
      </c>
      <c r="J1700" t="s">
        <v>6030</v>
      </c>
      <c r="K1700" t="s">
        <v>6032</v>
      </c>
      <c r="L1700" t="s">
        <v>23</v>
      </c>
    </row>
    <row r="1701" spans="1:12" x14ac:dyDescent="0.25">
      <c r="A1701" s="5" t="s">
        <v>4092</v>
      </c>
      <c r="B1701">
        <v>1962</v>
      </c>
      <c r="C1701" t="s">
        <v>6</v>
      </c>
      <c r="D1701">
        <v>6</v>
      </c>
      <c r="E1701" s="18" t="str">
        <f t="shared" si="26"/>
        <v>6-Sep-1962</v>
      </c>
      <c r="F1701" s="19">
        <v>45085</v>
      </c>
      <c r="G1701">
        <v>60</v>
      </c>
      <c r="H1701">
        <v>0</v>
      </c>
      <c r="I1701" s="2">
        <v>15368.22</v>
      </c>
      <c r="J1701" t="s">
        <v>6030</v>
      </c>
      <c r="K1701" t="s">
        <v>6030</v>
      </c>
      <c r="L1701" t="s">
        <v>11</v>
      </c>
    </row>
    <row r="1702" spans="1:12" x14ac:dyDescent="0.25">
      <c r="A1702" s="5" t="s">
        <v>4093</v>
      </c>
      <c r="B1702">
        <v>1964</v>
      </c>
      <c r="C1702" t="s">
        <v>6</v>
      </c>
      <c r="D1702">
        <v>4</v>
      </c>
      <c r="E1702" s="18" t="str">
        <f t="shared" si="26"/>
        <v>4-Sep-1964</v>
      </c>
      <c r="F1702" s="19">
        <v>45085</v>
      </c>
      <c r="G1702">
        <v>58</v>
      </c>
      <c r="H1702">
        <v>0</v>
      </c>
      <c r="I1702" s="2">
        <v>15377.77</v>
      </c>
      <c r="J1702" t="s">
        <v>6030</v>
      </c>
      <c r="K1702" t="s">
        <v>6030</v>
      </c>
      <c r="L1702" t="s">
        <v>7</v>
      </c>
    </row>
    <row r="1703" spans="1:12" x14ac:dyDescent="0.25">
      <c r="A1703" s="5" t="s">
        <v>4094</v>
      </c>
      <c r="B1703">
        <v>1990</v>
      </c>
      <c r="C1703" t="s">
        <v>10</v>
      </c>
      <c r="D1703">
        <v>25</v>
      </c>
      <c r="E1703" s="18" t="str">
        <f t="shared" si="26"/>
        <v>25-Oct-1990</v>
      </c>
      <c r="F1703" s="19">
        <v>45085</v>
      </c>
      <c r="G1703">
        <v>32</v>
      </c>
      <c r="H1703">
        <v>3</v>
      </c>
      <c r="I1703" s="2">
        <v>15440.2</v>
      </c>
      <c r="J1703" t="s">
        <v>6030</v>
      </c>
      <c r="K1703" t="s">
        <v>6032</v>
      </c>
      <c r="L1703" t="s">
        <v>7</v>
      </c>
    </row>
    <row r="1704" spans="1:12" x14ac:dyDescent="0.25">
      <c r="A1704" s="5" t="s">
        <v>4095</v>
      </c>
      <c r="B1704">
        <v>1976</v>
      </c>
      <c r="C1704" t="s">
        <v>2</v>
      </c>
      <c r="D1704">
        <v>20</v>
      </c>
      <c r="E1704" s="18" t="str">
        <f t="shared" si="26"/>
        <v>20-Jul-1976</v>
      </c>
      <c r="F1704" s="19">
        <v>45085</v>
      </c>
      <c r="G1704">
        <v>46</v>
      </c>
      <c r="H1704">
        <v>2</v>
      </c>
      <c r="I1704" s="2">
        <v>15450.48</v>
      </c>
      <c r="J1704" t="s">
        <v>6030</v>
      </c>
      <c r="K1704" t="s">
        <v>6032</v>
      </c>
      <c r="L1704" t="s">
        <v>23</v>
      </c>
    </row>
    <row r="1705" spans="1:12" x14ac:dyDescent="0.25">
      <c r="A1705" s="5" t="s">
        <v>4096</v>
      </c>
      <c r="B1705">
        <v>2004</v>
      </c>
      <c r="C1705" t="s">
        <v>2</v>
      </c>
      <c r="D1705">
        <v>17</v>
      </c>
      <c r="E1705" s="18" t="str">
        <f t="shared" si="26"/>
        <v>17-Jul-2004</v>
      </c>
      <c r="F1705" s="19">
        <v>45085</v>
      </c>
      <c r="G1705">
        <v>18</v>
      </c>
      <c r="H1705">
        <v>0</v>
      </c>
      <c r="I1705" s="2">
        <v>15518.18</v>
      </c>
      <c r="J1705" t="s">
        <v>6030</v>
      </c>
      <c r="K1705" t="s">
        <v>6031</v>
      </c>
      <c r="L1705" t="s">
        <v>12</v>
      </c>
    </row>
    <row r="1706" spans="1:12" x14ac:dyDescent="0.25">
      <c r="A1706" s="5" t="s">
        <v>4097</v>
      </c>
      <c r="B1706">
        <v>1974</v>
      </c>
      <c r="C1706" t="s">
        <v>5</v>
      </c>
      <c r="D1706">
        <v>28</v>
      </c>
      <c r="E1706" s="18" t="str">
        <f t="shared" si="26"/>
        <v>28-Jun-1974</v>
      </c>
      <c r="F1706" s="19">
        <v>45085</v>
      </c>
      <c r="G1706">
        <v>48</v>
      </c>
      <c r="H1706">
        <v>0</v>
      </c>
      <c r="I1706" s="2">
        <v>15532.16</v>
      </c>
      <c r="J1706" t="s">
        <v>6030</v>
      </c>
      <c r="K1706" t="s">
        <v>6030</v>
      </c>
      <c r="L1706" t="s">
        <v>23</v>
      </c>
    </row>
    <row r="1707" spans="1:12" x14ac:dyDescent="0.25">
      <c r="A1707" s="5" t="s">
        <v>3708</v>
      </c>
      <c r="B1707">
        <v>1959</v>
      </c>
      <c r="C1707" t="s">
        <v>10</v>
      </c>
      <c r="D1707">
        <v>2</v>
      </c>
      <c r="E1707" s="18" t="str">
        <f t="shared" si="26"/>
        <v>2-Oct-1959</v>
      </c>
      <c r="F1707" s="19">
        <v>45085</v>
      </c>
      <c r="G1707">
        <v>63</v>
      </c>
      <c r="H1707">
        <v>3</v>
      </c>
      <c r="I1707" s="2">
        <v>15555.19</v>
      </c>
      <c r="J1707" t="s">
        <v>6030</v>
      </c>
      <c r="K1707" t="s">
        <v>6031</v>
      </c>
      <c r="L1707" t="s">
        <v>7</v>
      </c>
    </row>
    <row r="1708" spans="1:12" x14ac:dyDescent="0.25">
      <c r="A1708" s="5" t="s">
        <v>4098</v>
      </c>
      <c r="B1708">
        <v>1974</v>
      </c>
      <c r="C1708" t="s">
        <v>2</v>
      </c>
      <c r="D1708">
        <v>30</v>
      </c>
      <c r="E1708" s="18" t="str">
        <f t="shared" si="26"/>
        <v>30-Jul-1974</v>
      </c>
      <c r="F1708" s="19">
        <v>45085</v>
      </c>
      <c r="G1708">
        <v>48</v>
      </c>
      <c r="H1708">
        <v>0</v>
      </c>
      <c r="I1708" s="2">
        <v>15556.67</v>
      </c>
      <c r="J1708" t="s">
        <v>6030</v>
      </c>
      <c r="K1708" t="s">
        <v>6030</v>
      </c>
      <c r="L1708" t="s">
        <v>7</v>
      </c>
    </row>
    <row r="1709" spans="1:12" x14ac:dyDescent="0.25">
      <c r="A1709" s="5" t="s">
        <v>4099</v>
      </c>
      <c r="B1709">
        <v>1965</v>
      </c>
      <c r="C1709" t="s">
        <v>10</v>
      </c>
      <c r="D1709">
        <v>28</v>
      </c>
      <c r="E1709" s="18" t="str">
        <f t="shared" si="26"/>
        <v>28-Oct-1965</v>
      </c>
      <c r="F1709" s="19">
        <v>45085</v>
      </c>
      <c r="G1709">
        <v>57</v>
      </c>
      <c r="H1709">
        <v>0</v>
      </c>
      <c r="I1709" s="2">
        <v>15608.58</v>
      </c>
      <c r="J1709" t="s">
        <v>6030</v>
      </c>
      <c r="K1709" t="s">
        <v>6030</v>
      </c>
      <c r="L1709" t="s">
        <v>23</v>
      </c>
    </row>
    <row r="1710" spans="1:12" x14ac:dyDescent="0.25">
      <c r="A1710" s="5" t="s">
        <v>4100</v>
      </c>
      <c r="B1710">
        <v>1960</v>
      </c>
      <c r="C1710" t="s">
        <v>5</v>
      </c>
      <c r="D1710">
        <v>6</v>
      </c>
      <c r="E1710" s="18" t="str">
        <f t="shared" si="26"/>
        <v>6-Jun-1960</v>
      </c>
      <c r="F1710" s="19">
        <v>45085</v>
      </c>
      <c r="G1710">
        <v>63</v>
      </c>
      <c r="H1710">
        <v>3</v>
      </c>
      <c r="I1710" s="2">
        <v>15612.19</v>
      </c>
      <c r="J1710" t="s">
        <v>6030</v>
      </c>
      <c r="K1710" t="s">
        <v>6030</v>
      </c>
      <c r="L1710" t="s">
        <v>7</v>
      </c>
    </row>
    <row r="1711" spans="1:12" x14ac:dyDescent="0.25">
      <c r="A1711" s="5" t="s">
        <v>4101</v>
      </c>
      <c r="B1711">
        <v>1988</v>
      </c>
      <c r="C1711" t="s">
        <v>8</v>
      </c>
      <c r="D1711">
        <v>22</v>
      </c>
      <c r="E1711" s="18" t="str">
        <f t="shared" si="26"/>
        <v>22-Dec-1988</v>
      </c>
      <c r="F1711" s="19">
        <v>45085</v>
      </c>
      <c r="G1711">
        <v>34</v>
      </c>
      <c r="H1711">
        <v>3</v>
      </c>
      <c r="I1711" s="2">
        <v>15646.28</v>
      </c>
      <c r="J1711" t="s">
        <v>6030</v>
      </c>
      <c r="K1711" t="s">
        <v>6030</v>
      </c>
      <c r="L1711" t="s">
        <v>11</v>
      </c>
    </row>
    <row r="1712" spans="1:12" x14ac:dyDescent="0.25">
      <c r="A1712" s="5" t="s">
        <v>4102</v>
      </c>
      <c r="B1712">
        <v>1973</v>
      </c>
      <c r="C1712" t="s">
        <v>5</v>
      </c>
      <c r="D1712">
        <v>26</v>
      </c>
      <c r="E1712" s="18" t="str">
        <f t="shared" si="26"/>
        <v>26-Jun-1973</v>
      </c>
      <c r="F1712" s="19">
        <v>45085</v>
      </c>
      <c r="G1712">
        <v>49</v>
      </c>
      <c r="H1712">
        <v>0</v>
      </c>
      <c r="I1712" s="2">
        <v>15670.3</v>
      </c>
      <c r="J1712" t="s">
        <v>6030</v>
      </c>
      <c r="K1712" t="s">
        <v>6030</v>
      </c>
      <c r="L1712" t="s">
        <v>23</v>
      </c>
    </row>
    <row r="1713" spans="1:12" x14ac:dyDescent="0.25">
      <c r="A1713" s="5" t="s">
        <v>4103</v>
      </c>
      <c r="B1713">
        <v>1976</v>
      </c>
      <c r="C1713" t="s">
        <v>6</v>
      </c>
      <c r="D1713">
        <v>20</v>
      </c>
      <c r="E1713" s="18" t="str">
        <f t="shared" si="26"/>
        <v>20-Sep-1976</v>
      </c>
      <c r="F1713" s="19">
        <v>45085</v>
      </c>
      <c r="G1713">
        <v>46</v>
      </c>
      <c r="H1713">
        <v>2</v>
      </c>
      <c r="I1713" s="2">
        <v>15698.86</v>
      </c>
      <c r="J1713" t="s">
        <v>6030</v>
      </c>
      <c r="K1713" t="s">
        <v>6030</v>
      </c>
      <c r="L1713" t="s">
        <v>7</v>
      </c>
    </row>
    <row r="1714" spans="1:12" x14ac:dyDescent="0.25">
      <c r="A1714" s="5" t="s">
        <v>4104</v>
      </c>
      <c r="B1714">
        <v>1974</v>
      </c>
      <c r="C1714" t="s">
        <v>9</v>
      </c>
      <c r="D1714">
        <v>29</v>
      </c>
      <c r="E1714" s="18" t="str">
        <f t="shared" si="26"/>
        <v>29-Aug-1974</v>
      </c>
      <c r="F1714" s="19">
        <v>45085</v>
      </c>
      <c r="G1714">
        <v>48</v>
      </c>
      <c r="H1714">
        <v>0</v>
      </c>
      <c r="I1714" s="2">
        <v>15746.62</v>
      </c>
      <c r="J1714" t="s">
        <v>6030</v>
      </c>
      <c r="K1714" t="s">
        <v>6032</v>
      </c>
      <c r="L1714" t="s">
        <v>7</v>
      </c>
    </row>
    <row r="1715" spans="1:12" x14ac:dyDescent="0.25">
      <c r="A1715" s="5" t="s">
        <v>4105</v>
      </c>
      <c r="B1715">
        <v>1997</v>
      </c>
      <c r="C1715" t="s">
        <v>10</v>
      </c>
      <c r="D1715">
        <v>9</v>
      </c>
      <c r="E1715" s="18" t="str">
        <f t="shared" si="26"/>
        <v>9-Oct-1997</v>
      </c>
      <c r="F1715" s="19">
        <v>45085</v>
      </c>
      <c r="G1715">
        <v>25</v>
      </c>
      <c r="H1715">
        <v>0</v>
      </c>
      <c r="I1715" s="2">
        <v>15817.99</v>
      </c>
      <c r="J1715" t="s">
        <v>6030</v>
      </c>
      <c r="K1715" t="s">
        <v>6030</v>
      </c>
      <c r="L1715" t="s">
        <v>7</v>
      </c>
    </row>
    <row r="1716" spans="1:12" x14ac:dyDescent="0.25">
      <c r="A1716" s="5" t="s">
        <v>4106</v>
      </c>
      <c r="B1716">
        <v>1984</v>
      </c>
      <c r="C1716" t="s">
        <v>5</v>
      </c>
      <c r="D1716">
        <v>26</v>
      </c>
      <c r="E1716" s="18" t="str">
        <f t="shared" si="26"/>
        <v>26-Jun-1984</v>
      </c>
      <c r="F1716" s="19">
        <v>45085</v>
      </c>
      <c r="G1716">
        <v>38</v>
      </c>
      <c r="H1716">
        <v>0</v>
      </c>
      <c r="I1716" s="2">
        <v>15820.7</v>
      </c>
      <c r="J1716" t="s">
        <v>6030</v>
      </c>
      <c r="K1716" t="s">
        <v>6031</v>
      </c>
      <c r="L1716" t="s">
        <v>11</v>
      </c>
    </row>
    <row r="1717" spans="1:12" x14ac:dyDescent="0.25">
      <c r="A1717" s="5" t="s">
        <v>4107</v>
      </c>
      <c r="B1717">
        <v>1982</v>
      </c>
      <c r="C1717" t="s">
        <v>4</v>
      </c>
      <c r="D1717">
        <v>11</v>
      </c>
      <c r="E1717" s="18" t="str">
        <f t="shared" si="26"/>
        <v>11-Nov-1982</v>
      </c>
      <c r="F1717" s="19">
        <v>45085</v>
      </c>
      <c r="G1717">
        <v>40</v>
      </c>
      <c r="H1717">
        <v>4</v>
      </c>
      <c r="I1717" s="2">
        <v>15828.82</v>
      </c>
      <c r="J1717" t="s">
        <v>6030</v>
      </c>
      <c r="K1717" t="s">
        <v>6031</v>
      </c>
      <c r="L1717" t="s">
        <v>11</v>
      </c>
    </row>
    <row r="1718" spans="1:12" x14ac:dyDescent="0.25">
      <c r="A1718" s="5" t="s">
        <v>3709</v>
      </c>
      <c r="B1718">
        <v>1962</v>
      </c>
      <c r="C1718" t="s">
        <v>8</v>
      </c>
      <c r="D1718">
        <v>25</v>
      </c>
      <c r="E1718" s="18" t="str">
        <f t="shared" si="26"/>
        <v>25-Dec-1962</v>
      </c>
      <c r="F1718" s="19">
        <v>45085</v>
      </c>
      <c r="G1718">
        <v>60</v>
      </c>
      <c r="H1718">
        <v>0</v>
      </c>
      <c r="I1718" s="2">
        <v>15840.81</v>
      </c>
      <c r="J1718" t="s">
        <v>6030</v>
      </c>
      <c r="K1718" t="s">
        <v>6032</v>
      </c>
      <c r="L1718" t="s">
        <v>24</v>
      </c>
    </row>
    <row r="1719" spans="1:12" x14ac:dyDescent="0.25">
      <c r="A1719" s="5" t="s">
        <v>4108</v>
      </c>
      <c r="B1719">
        <v>1980</v>
      </c>
      <c r="C1719" t="s">
        <v>10</v>
      </c>
      <c r="D1719">
        <v>12</v>
      </c>
      <c r="E1719" s="18" t="str">
        <f t="shared" si="26"/>
        <v>12-Oct-1980</v>
      </c>
      <c r="F1719" s="19">
        <v>45085</v>
      </c>
      <c r="G1719">
        <v>42</v>
      </c>
      <c r="H1719">
        <v>2</v>
      </c>
      <c r="I1719" s="2">
        <v>15922.29</v>
      </c>
      <c r="J1719" t="s">
        <v>6030</v>
      </c>
      <c r="K1719" t="s">
        <v>6031</v>
      </c>
      <c r="L1719" t="s">
        <v>23</v>
      </c>
    </row>
    <row r="1720" spans="1:12" x14ac:dyDescent="0.25">
      <c r="A1720" s="5" t="s">
        <v>4109</v>
      </c>
      <c r="B1720">
        <v>1982</v>
      </c>
      <c r="C1720" t="s">
        <v>2</v>
      </c>
      <c r="D1720">
        <v>24</v>
      </c>
      <c r="E1720" s="18" t="str">
        <f t="shared" si="26"/>
        <v>24-Jul-1982</v>
      </c>
      <c r="F1720" s="19">
        <v>45085</v>
      </c>
      <c r="G1720">
        <v>40</v>
      </c>
      <c r="H1720">
        <v>3</v>
      </c>
      <c r="I1720" s="2">
        <v>15965.29</v>
      </c>
      <c r="J1720" t="s">
        <v>6030</v>
      </c>
      <c r="K1720" t="s">
        <v>6032</v>
      </c>
      <c r="L1720" t="s">
        <v>7</v>
      </c>
    </row>
    <row r="1721" spans="1:12" x14ac:dyDescent="0.25">
      <c r="A1721" s="5" t="s">
        <v>4110</v>
      </c>
      <c r="B1721">
        <v>1980</v>
      </c>
      <c r="C1721" t="s">
        <v>6</v>
      </c>
      <c r="D1721">
        <v>19</v>
      </c>
      <c r="E1721" s="18" t="str">
        <f t="shared" si="26"/>
        <v>19-Sep-1980</v>
      </c>
      <c r="F1721" s="19">
        <v>45085</v>
      </c>
      <c r="G1721">
        <v>42</v>
      </c>
      <c r="H1721">
        <v>2</v>
      </c>
      <c r="I1721" s="2">
        <v>15966.19</v>
      </c>
      <c r="J1721" t="s">
        <v>6030</v>
      </c>
      <c r="K1721" t="s">
        <v>6030</v>
      </c>
      <c r="L1721" t="s">
        <v>7</v>
      </c>
    </row>
    <row r="1722" spans="1:12" x14ac:dyDescent="0.25">
      <c r="A1722" s="5" t="s">
        <v>4111</v>
      </c>
      <c r="B1722">
        <v>1988</v>
      </c>
      <c r="C1722" t="s">
        <v>8</v>
      </c>
      <c r="D1722">
        <v>5</v>
      </c>
      <c r="E1722" s="18" t="str">
        <f t="shared" si="26"/>
        <v>5-Dec-1988</v>
      </c>
      <c r="F1722" s="19">
        <v>45085</v>
      </c>
      <c r="G1722">
        <v>34</v>
      </c>
      <c r="H1722">
        <v>3</v>
      </c>
      <c r="I1722" s="2">
        <v>16059.06</v>
      </c>
      <c r="J1722" t="s">
        <v>6030</v>
      </c>
      <c r="K1722" t="s">
        <v>6031</v>
      </c>
      <c r="L1722" t="s">
        <v>7</v>
      </c>
    </row>
    <row r="1723" spans="1:12" x14ac:dyDescent="0.25">
      <c r="A1723" s="5" t="s">
        <v>4112</v>
      </c>
      <c r="B1723">
        <v>1978</v>
      </c>
      <c r="C1723" t="s">
        <v>6</v>
      </c>
      <c r="D1723">
        <v>16</v>
      </c>
      <c r="E1723" s="18" t="str">
        <f t="shared" si="26"/>
        <v>16-Sep-1978</v>
      </c>
      <c r="F1723" s="19">
        <v>45085</v>
      </c>
      <c r="G1723">
        <v>44</v>
      </c>
      <c r="H1723">
        <v>2</v>
      </c>
      <c r="I1723" s="2">
        <v>16062.89</v>
      </c>
      <c r="J1723" t="s">
        <v>6030</v>
      </c>
      <c r="K1723" t="s">
        <v>6030</v>
      </c>
      <c r="L1723" t="s">
        <v>23</v>
      </c>
    </row>
    <row r="1724" spans="1:12" x14ac:dyDescent="0.25">
      <c r="A1724" s="5" t="s">
        <v>4113</v>
      </c>
      <c r="B1724">
        <v>1958</v>
      </c>
      <c r="C1724" t="s">
        <v>10</v>
      </c>
      <c r="D1724">
        <v>22</v>
      </c>
      <c r="E1724" s="18" t="str">
        <f t="shared" si="26"/>
        <v>22-Oct-1958</v>
      </c>
      <c r="F1724" s="19">
        <v>45085</v>
      </c>
      <c r="G1724">
        <v>64</v>
      </c>
      <c r="H1724">
        <v>2</v>
      </c>
      <c r="I1724" s="2">
        <v>16069.08</v>
      </c>
      <c r="J1724" t="s">
        <v>6030</v>
      </c>
      <c r="K1724" t="s">
        <v>6030</v>
      </c>
      <c r="L1724" t="s">
        <v>17</v>
      </c>
    </row>
    <row r="1725" spans="1:12" x14ac:dyDescent="0.25">
      <c r="A1725" s="5" t="s">
        <v>4114</v>
      </c>
      <c r="B1725">
        <v>1958</v>
      </c>
      <c r="C1725" t="s">
        <v>5</v>
      </c>
      <c r="D1725">
        <v>21</v>
      </c>
      <c r="E1725" s="18" t="str">
        <f t="shared" si="26"/>
        <v>21-Jun-1958</v>
      </c>
      <c r="F1725" s="19">
        <v>45085</v>
      </c>
      <c r="G1725">
        <v>64</v>
      </c>
      <c r="H1725">
        <v>3</v>
      </c>
      <c r="I1725" s="2">
        <v>16085.13</v>
      </c>
      <c r="J1725" t="s">
        <v>6030</v>
      </c>
      <c r="K1725" t="s">
        <v>6030</v>
      </c>
      <c r="L1725" t="s">
        <v>3</v>
      </c>
    </row>
    <row r="1726" spans="1:12" x14ac:dyDescent="0.25">
      <c r="A1726" s="5" t="s">
        <v>4115</v>
      </c>
      <c r="B1726">
        <v>1985</v>
      </c>
      <c r="C1726" t="s">
        <v>9</v>
      </c>
      <c r="D1726">
        <v>27</v>
      </c>
      <c r="E1726" s="18" t="str">
        <f t="shared" si="26"/>
        <v>27-Aug-1985</v>
      </c>
      <c r="F1726" s="19">
        <v>45085</v>
      </c>
      <c r="G1726">
        <v>37</v>
      </c>
      <c r="H1726">
        <v>3</v>
      </c>
      <c r="I1726" s="2">
        <v>16097.94</v>
      </c>
      <c r="J1726" t="s">
        <v>6030</v>
      </c>
      <c r="K1726" t="s">
        <v>6031</v>
      </c>
      <c r="L1726" t="s">
        <v>7</v>
      </c>
    </row>
    <row r="1727" spans="1:12" x14ac:dyDescent="0.25">
      <c r="A1727" s="5" t="s">
        <v>4116</v>
      </c>
      <c r="B1727">
        <v>1993</v>
      </c>
      <c r="C1727" t="s">
        <v>9</v>
      </c>
      <c r="D1727">
        <v>8</v>
      </c>
      <c r="E1727" s="18" t="str">
        <f t="shared" si="26"/>
        <v>8-Aug-1993</v>
      </c>
      <c r="F1727" s="19">
        <v>45085</v>
      </c>
      <c r="G1727">
        <v>29</v>
      </c>
      <c r="H1727">
        <v>0</v>
      </c>
      <c r="I1727" s="2">
        <v>16115.3</v>
      </c>
      <c r="J1727" t="s">
        <v>6030</v>
      </c>
      <c r="K1727" t="s">
        <v>6032</v>
      </c>
      <c r="L1727" t="s">
        <v>17</v>
      </c>
    </row>
    <row r="1728" spans="1:12" x14ac:dyDescent="0.25">
      <c r="A1728" s="5" t="s">
        <v>4117</v>
      </c>
      <c r="B1728">
        <v>1987</v>
      </c>
      <c r="C1728" t="s">
        <v>10</v>
      </c>
      <c r="D1728">
        <v>6</v>
      </c>
      <c r="E1728" s="18" t="str">
        <f t="shared" si="26"/>
        <v>6-Oct-1987</v>
      </c>
      <c r="F1728" s="19">
        <v>45085</v>
      </c>
      <c r="G1728">
        <v>35</v>
      </c>
      <c r="H1728">
        <v>3</v>
      </c>
      <c r="I1728" s="2">
        <v>16122.65</v>
      </c>
      <c r="J1728" t="s">
        <v>6030</v>
      </c>
      <c r="K1728" t="s">
        <v>6032</v>
      </c>
      <c r="L1728" t="s">
        <v>11</v>
      </c>
    </row>
    <row r="1729" spans="1:12" x14ac:dyDescent="0.25">
      <c r="A1729" s="5" t="s">
        <v>3710</v>
      </c>
      <c r="B1729">
        <v>1993</v>
      </c>
      <c r="C1729" t="s">
        <v>8</v>
      </c>
      <c r="D1729">
        <v>12</v>
      </c>
      <c r="E1729" s="18" t="str">
        <f t="shared" si="26"/>
        <v>12-Dec-1993</v>
      </c>
      <c r="F1729" s="19">
        <v>45085</v>
      </c>
      <c r="G1729">
        <v>29</v>
      </c>
      <c r="H1729">
        <v>0</v>
      </c>
      <c r="I1729" s="2">
        <v>16138.76</v>
      </c>
      <c r="J1729" t="s">
        <v>6030</v>
      </c>
      <c r="K1729" t="s">
        <v>6031</v>
      </c>
      <c r="L1729" t="s">
        <v>21</v>
      </c>
    </row>
    <row r="1730" spans="1:12" x14ac:dyDescent="0.25">
      <c r="A1730" s="5" t="s">
        <v>4118</v>
      </c>
      <c r="B1730">
        <v>1982</v>
      </c>
      <c r="C1730" t="s">
        <v>2</v>
      </c>
      <c r="D1730">
        <v>6</v>
      </c>
      <c r="E1730" s="18" t="str">
        <f t="shared" ref="E1730:E1793" si="27">CONCATENATE(D1730,"-",C1730,"-",B1730)</f>
        <v>6-Jul-1982</v>
      </c>
      <c r="F1730" s="19">
        <v>45085</v>
      </c>
      <c r="G1730">
        <v>40</v>
      </c>
      <c r="H1730">
        <v>3</v>
      </c>
      <c r="I1730" s="2">
        <v>16152.04</v>
      </c>
      <c r="J1730" t="s">
        <v>6030</v>
      </c>
      <c r="K1730" t="s">
        <v>6032</v>
      </c>
      <c r="L1730" t="s">
        <v>23</v>
      </c>
    </row>
    <row r="1731" spans="1:12" x14ac:dyDescent="0.25">
      <c r="A1731" s="5" t="s">
        <v>4119</v>
      </c>
      <c r="B1731">
        <v>1974</v>
      </c>
      <c r="C1731" t="s">
        <v>6</v>
      </c>
      <c r="D1731">
        <v>11</v>
      </c>
      <c r="E1731" s="18" t="str">
        <f t="shared" si="27"/>
        <v>11-Sep-1974</v>
      </c>
      <c r="F1731" s="19">
        <v>45085</v>
      </c>
      <c r="G1731">
        <v>48</v>
      </c>
      <c r="H1731">
        <v>0</v>
      </c>
      <c r="I1731" s="2">
        <v>16190.97</v>
      </c>
      <c r="J1731" t="s">
        <v>6030</v>
      </c>
      <c r="K1731" t="s">
        <v>6031</v>
      </c>
      <c r="L1731" t="s">
        <v>7</v>
      </c>
    </row>
    <row r="1732" spans="1:12" x14ac:dyDescent="0.25">
      <c r="A1732" s="5" t="s">
        <v>4120</v>
      </c>
      <c r="B1732">
        <v>1988</v>
      </c>
      <c r="C1732" t="s">
        <v>9</v>
      </c>
      <c r="D1732">
        <v>6</v>
      </c>
      <c r="E1732" s="18" t="str">
        <f t="shared" si="27"/>
        <v>6-Aug-1988</v>
      </c>
      <c r="F1732" s="19">
        <v>45085</v>
      </c>
      <c r="G1732">
        <v>34</v>
      </c>
      <c r="H1732">
        <v>3</v>
      </c>
      <c r="I1732" s="2">
        <v>16199.1</v>
      </c>
      <c r="J1732" t="s">
        <v>6030</v>
      </c>
      <c r="K1732" t="s">
        <v>6030</v>
      </c>
      <c r="L1732" t="s">
        <v>7</v>
      </c>
    </row>
    <row r="1733" spans="1:12" x14ac:dyDescent="0.25">
      <c r="A1733" s="5" t="s">
        <v>4121</v>
      </c>
      <c r="B1733">
        <v>1988</v>
      </c>
      <c r="C1733" t="s">
        <v>9</v>
      </c>
      <c r="D1733">
        <v>21</v>
      </c>
      <c r="E1733" s="18" t="str">
        <f t="shared" si="27"/>
        <v>21-Aug-1988</v>
      </c>
      <c r="F1733" s="19">
        <v>45085</v>
      </c>
      <c r="G1733">
        <v>34</v>
      </c>
      <c r="H1733">
        <v>3</v>
      </c>
      <c r="I1733" s="2">
        <v>16205.88</v>
      </c>
      <c r="J1733" t="s">
        <v>6030</v>
      </c>
      <c r="K1733" t="s">
        <v>6032</v>
      </c>
      <c r="L1733" t="s">
        <v>7</v>
      </c>
    </row>
    <row r="1734" spans="1:12" x14ac:dyDescent="0.25">
      <c r="A1734" s="5" t="s">
        <v>4122</v>
      </c>
      <c r="B1734">
        <v>2002</v>
      </c>
      <c r="C1734" t="s">
        <v>6</v>
      </c>
      <c r="D1734">
        <v>8</v>
      </c>
      <c r="E1734" s="18" t="str">
        <f t="shared" si="27"/>
        <v>8-Sep-2002</v>
      </c>
      <c r="F1734" s="19">
        <v>45085</v>
      </c>
      <c r="G1734">
        <v>20</v>
      </c>
      <c r="H1734">
        <v>0</v>
      </c>
      <c r="I1734" s="2">
        <v>16232.85</v>
      </c>
      <c r="J1734" t="s">
        <v>6030</v>
      </c>
      <c r="K1734" t="s">
        <v>6032</v>
      </c>
      <c r="L1734" t="s">
        <v>11</v>
      </c>
    </row>
    <row r="1735" spans="1:12" x14ac:dyDescent="0.25">
      <c r="A1735" s="5" t="s">
        <v>4123</v>
      </c>
      <c r="B1735">
        <v>1972</v>
      </c>
      <c r="C1735" t="s">
        <v>2</v>
      </c>
      <c r="D1735">
        <v>30</v>
      </c>
      <c r="E1735" s="18" t="str">
        <f t="shared" si="27"/>
        <v>30-Jul-1972</v>
      </c>
      <c r="F1735" s="19">
        <v>45085</v>
      </c>
      <c r="G1735">
        <v>50</v>
      </c>
      <c r="H1735">
        <v>0</v>
      </c>
      <c r="I1735" s="2">
        <v>16267.32</v>
      </c>
      <c r="J1735" t="s">
        <v>6030</v>
      </c>
      <c r="K1735" t="s">
        <v>6030</v>
      </c>
      <c r="L1735" t="s">
        <v>18</v>
      </c>
    </row>
    <row r="1736" spans="1:12" x14ac:dyDescent="0.25">
      <c r="A1736" s="5" t="s">
        <v>4124</v>
      </c>
      <c r="B1736">
        <v>2003</v>
      </c>
      <c r="C1736" t="s">
        <v>9</v>
      </c>
      <c r="D1736">
        <v>24</v>
      </c>
      <c r="E1736" s="18" t="str">
        <f t="shared" si="27"/>
        <v>24-Aug-2003</v>
      </c>
      <c r="F1736" s="19">
        <v>45085</v>
      </c>
      <c r="G1736">
        <v>19</v>
      </c>
      <c r="H1736">
        <v>0</v>
      </c>
      <c r="I1736" s="2">
        <v>16297.85</v>
      </c>
      <c r="J1736" t="s">
        <v>6030</v>
      </c>
      <c r="K1736" t="s">
        <v>6031</v>
      </c>
      <c r="L1736" t="s">
        <v>11</v>
      </c>
    </row>
    <row r="1737" spans="1:12" x14ac:dyDescent="0.25">
      <c r="A1737" s="5" t="s">
        <v>4125</v>
      </c>
      <c r="B1737">
        <v>1969</v>
      </c>
      <c r="C1737" t="s">
        <v>9</v>
      </c>
      <c r="D1737">
        <v>8</v>
      </c>
      <c r="E1737" s="18" t="str">
        <f t="shared" si="27"/>
        <v>8-Aug-1969</v>
      </c>
      <c r="F1737" s="19">
        <v>45085</v>
      </c>
      <c r="G1737">
        <v>53</v>
      </c>
      <c r="H1737">
        <v>0</v>
      </c>
      <c r="I1737" s="2">
        <v>16311.05</v>
      </c>
      <c r="J1737" t="s">
        <v>6030</v>
      </c>
      <c r="K1737" t="s">
        <v>6031</v>
      </c>
      <c r="L1737" t="s">
        <v>23</v>
      </c>
    </row>
    <row r="1738" spans="1:12" x14ac:dyDescent="0.25">
      <c r="A1738" s="5" t="s">
        <v>4126</v>
      </c>
      <c r="B1738">
        <v>1965</v>
      </c>
      <c r="C1738" t="s">
        <v>8</v>
      </c>
      <c r="D1738">
        <v>5</v>
      </c>
      <c r="E1738" s="18" t="str">
        <f t="shared" si="27"/>
        <v>5-Dec-1965</v>
      </c>
      <c r="F1738" s="19">
        <v>45085</v>
      </c>
      <c r="G1738">
        <v>57</v>
      </c>
      <c r="H1738">
        <v>0</v>
      </c>
      <c r="I1738" s="2">
        <v>16351.42</v>
      </c>
      <c r="J1738" t="s">
        <v>6030</v>
      </c>
      <c r="K1738" t="s">
        <v>6031</v>
      </c>
      <c r="L1738" t="s">
        <v>23</v>
      </c>
    </row>
    <row r="1739" spans="1:12" x14ac:dyDescent="0.25">
      <c r="A1739" s="5" t="s">
        <v>4127</v>
      </c>
      <c r="B1739">
        <v>1995</v>
      </c>
      <c r="C1739" t="s">
        <v>6</v>
      </c>
      <c r="D1739">
        <v>28</v>
      </c>
      <c r="E1739" s="18" t="str">
        <f t="shared" si="27"/>
        <v>28-Sep-1995</v>
      </c>
      <c r="F1739" s="19">
        <v>45085</v>
      </c>
      <c r="G1739">
        <v>27</v>
      </c>
      <c r="H1739">
        <v>3</v>
      </c>
      <c r="I1739" s="2">
        <v>16420.490000000002</v>
      </c>
      <c r="J1739" t="s">
        <v>6030</v>
      </c>
      <c r="K1739" t="s">
        <v>6031</v>
      </c>
      <c r="L1739" t="s">
        <v>7</v>
      </c>
    </row>
    <row r="1740" spans="1:12" x14ac:dyDescent="0.25">
      <c r="A1740" s="5" t="s">
        <v>3711</v>
      </c>
      <c r="B1740">
        <v>2003</v>
      </c>
      <c r="C1740" t="s">
        <v>8</v>
      </c>
      <c r="D1740">
        <v>20</v>
      </c>
      <c r="E1740" s="18" t="str">
        <f t="shared" si="27"/>
        <v>20-Dec-2003</v>
      </c>
      <c r="F1740" s="19">
        <v>45085</v>
      </c>
      <c r="G1740">
        <v>19</v>
      </c>
      <c r="H1740">
        <v>1</v>
      </c>
      <c r="I1740" s="2">
        <v>16450.89</v>
      </c>
      <c r="J1740" t="s">
        <v>6030</v>
      </c>
      <c r="K1740" t="s">
        <v>6032</v>
      </c>
      <c r="L1740" t="s">
        <v>7</v>
      </c>
    </row>
    <row r="1741" spans="1:12" x14ac:dyDescent="0.25">
      <c r="A1741" s="5" t="s">
        <v>4128</v>
      </c>
      <c r="B1741">
        <v>1958</v>
      </c>
      <c r="C1741" t="s">
        <v>10</v>
      </c>
      <c r="D1741">
        <v>10</v>
      </c>
      <c r="E1741" s="18" t="str">
        <f t="shared" si="27"/>
        <v>10-Oct-1958</v>
      </c>
      <c r="F1741" s="19">
        <v>45085</v>
      </c>
      <c r="G1741">
        <v>64</v>
      </c>
      <c r="H1741">
        <v>3</v>
      </c>
      <c r="I1741" s="2">
        <v>16455.71</v>
      </c>
      <c r="J1741" t="s">
        <v>6030</v>
      </c>
      <c r="K1741" t="s">
        <v>6030</v>
      </c>
      <c r="L1741" t="s">
        <v>7</v>
      </c>
    </row>
    <row r="1742" spans="1:12" x14ac:dyDescent="0.25">
      <c r="A1742" s="5" t="s">
        <v>4129</v>
      </c>
      <c r="B1742">
        <v>1995</v>
      </c>
      <c r="C1742" t="s">
        <v>8</v>
      </c>
      <c r="D1742">
        <v>23</v>
      </c>
      <c r="E1742" s="18" t="str">
        <f t="shared" si="27"/>
        <v>23-Dec-1995</v>
      </c>
      <c r="F1742" s="19">
        <v>45085</v>
      </c>
      <c r="G1742">
        <v>27</v>
      </c>
      <c r="H1742">
        <v>0</v>
      </c>
      <c r="I1742" s="2">
        <v>16577.78</v>
      </c>
      <c r="J1742" t="s">
        <v>6030</v>
      </c>
      <c r="K1742" t="s">
        <v>6032</v>
      </c>
      <c r="L1742" t="s">
        <v>3</v>
      </c>
    </row>
    <row r="1743" spans="1:12" x14ac:dyDescent="0.25">
      <c r="A1743" s="5" t="s">
        <v>4130</v>
      </c>
      <c r="B1743">
        <v>2001</v>
      </c>
      <c r="C1743" t="s">
        <v>5</v>
      </c>
      <c r="D1743">
        <v>25</v>
      </c>
      <c r="E1743" s="18" t="str">
        <f t="shared" si="27"/>
        <v>25-Jun-2001</v>
      </c>
      <c r="F1743" s="19">
        <v>45085</v>
      </c>
      <c r="G1743">
        <v>21</v>
      </c>
      <c r="H1743">
        <v>0</v>
      </c>
      <c r="I1743" s="2">
        <v>16586.5</v>
      </c>
      <c r="J1743" t="s">
        <v>6030</v>
      </c>
      <c r="K1743" t="s">
        <v>6032</v>
      </c>
      <c r="L1743" t="s">
        <v>3</v>
      </c>
    </row>
    <row r="1744" spans="1:12" x14ac:dyDescent="0.25">
      <c r="A1744" s="5" t="s">
        <v>4131</v>
      </c>
      <c r="B1744">
        <v>1963</v>
      </c>
      <c r="C1744" t="s">
        <v>5</v>
      </c>
      <c r="D1744">
        <v>25</v>
      </c>
      <c r="E1744" s="18" t="str">
        <f t="shared" si="27"/>
        <v>25-Jun-1963</v>
      </c>
      <c r="F1744" s="19">
        <v>45085</v>
      </c>
      <c r="G1744">
        <v>59</v>
      </c>
      <c r="H1744">
        <v>0</v>
      </c>
      <c r="I1744" s="2">
        <v>16587.96</v>
      </c>
      <c r="J1744" t="s">
        <v>6030</v>
      </c>
      <c r="K1744" t="s">
        <v>6030</v>
      </c>
      <c r="L1744" t="s">
        <v>18</v>
      </c>
    </row>
    <row r="1745" spans="1:12" x14ac:dyDescent="0.25">
      <c r="A1745" s="5" t="s">
        <v>4132</v>
      </c>
      <c r="B1745">
        <v>1970</v>
      </c>
      <c r="C1745" t="s">
        <v>2</v>
      </c>
      <c r="D1745">
        <v>10</v>
      </c>
      <c r="E1745" s="18" t="str">
        <f t="shared" si="27"/>
        <v>10-Jul-1970</v>
      </c>
      <c r="F1745" s="19">
        <v>45085</v>
      </c>
      <c r="G1745">
        <v>52</v>
      </c>
      <c r="H1745">
        <v>0</v>
      </c>
      <c r="I1745" s="2">
        <v>16600.16</v>
      </c>
      <c r="J1745" t="s">
        <v>6030</v>
      </c>
      <c r="K1745" t="s">
        <v>6030</v>
      </c>
      <c r="L1745" t="s">
        <v>11</v>
      </c>
    </row>
    <row r="1746" spans="1:12" x14ac:dyDescent="0.25">
      <c r="A1746" s="5" t="s">
        <v>4133</v>
      </c>
      <c r="B1746">
        <v>1975</v>
      </c>
      <c r="C1746" t="s">
        <v>2</v>
      </c>
      <c r="D1746">
        <v>24</v>
      </c>
      <c r="E1746" s="18" t="str">
        <f t="shared" si="27"/>
        <v>24-Jul-1975</v>
      </c>
      <c r="F1746" s="19">
        <v>45085</v>
      </c>
      <c r="G1746">
        <v>47</v>
      </c>
      <c r="H1746">
        <v>1</v>
      </c>
      <c r="I1746" s="2">
        <v>16602.18</v>
      </c>
      <c r="J1746" t="s">
        <v>6030</v>
      </c>
      <c r="K1746" t="s">
        <v>6032</v>
      </c>
      <c r="L1746" t="s">
        <v>23</v>
      </c>
    </row>
    <row r="1747" spans="1:12" x14ac:dyDescent="0.25">
      <c r="A1747" s="5" t="s">
        <v>4134</v>
      </c>
      <c r="B1747">
        <v>1977</v>
      </c>
      <c r="C1747" t="s">
        <v>6</v>
      </c>
      <c r="D1747">
        <v>25</v>
      </c>
      <c r="E1747" s="18" t="str">
        <f t="shared" si="27"/>
        <v>25-Sep-1977</v>
      </c>
      <c r="F1747" s="19">
        <v>45085</v>
      </c>
      <c r="G1747">
        <v>45</v>
      </c>
      <c r="H1747">
        <v>2</v>
      </c>
      <c r="I1747" s="2">
        <v>16631.61</v>
      </c>
      <c r="J1747" t="s">
        <v>6030</v>
      </c>
      <c r="K1747" t="s">
        <v>6032</v>
      </c>
      <c r="L1747" t="s">
        <v>7</v>
      </c>
    </row>
    <row r="1748" spans="1:12" x14ac:dyDescent="0.25">
      <c r="A1748" s="5" t="s">
        <v>4135</v>
      </c>
      <c r="B1748">
        <v>1993</v>
      </c>
      <c r="C1748" t="s">
        <v>4</v>
      </c>
      <c r="D1748">
        <v>5</v>
      </c>
      <c r="E1748" s="18" t="str">
        <f t="shared" si="27"/>
        <v>5-Nov-1993</v>
      </c>
      <c r="F1748" s="19">
        <v>45085</v>
      </c>
      <c r="G1748">
        <v>29</v>
      </c>
      <c r="H1748">
        <v>1</v>
      </c>
      <c r="I1748" s="2">
        <v>16657.72</v>
      </c>
      <c r="J1748" t="s">
        <v>6030</v>
      </c>
      <c r="K1748" t="s">
        <v>6032</v>
      </c>
      <c r="L1748" t="s">
        <v>17</v>
      </c>
    </row>
    <row r="1749" spans="1:12" x14ac:dyDescent="0.25">
      <c r="A1749" s="5" t="s">
        <v>4136</v>
      </c>
      <c r="B1749">
        <v>1974</v>
      </c>
      <c r="C1749" t="s">
        <v>9</v>
      </c>
      <c r="D1749">
        <v>28</v>
      </c>
      <c r="E1749" s="18" t="str">
        <f t="shared" si="27"/>
        <v>28-Aug-1974</v>
      </c>
      <c r="F1749" s="19">
        <v>45085</v>
      </c>
      <c r="G1749">
        <v>48</v>
      </c>
      <c r="H1749">
        <v>0</v>
      </c>
      <c r="I1749" s="2">
        <v>16770.990000000002</v>
      </c>
      <c r="J1749" t="s">
        <v>6030</v>
      </c>
      <c r="K1749" t="s">
        <v>6032</v>
      </c>
      <c r="L1749" t="s">
        <v>7</v>
      </c>
    </row>
    <row r="1750" spans="1:12" x14ac:dyDescent="0.25">
      <c r="A1750" s="5" t="s">
        <v>4137</v>
      </c>
      <c r="B1750">
        <v>1989</v>
      </c>
      <c r="C1750" t="s">
        <v>6</v>
      </c>
      <c r="D1750">
        <v>23</v>
      </c>
      <c r="E1750" s="18" t="str">
        <f t="shared" si="27"/>
        <v>23-Sep-1989</v>
      </c>
      <c r="F1750" s="19">
        <v>45085</v>
      </c>
      <c r="G1750">
        <v>33</v>
      </c>
      <c r="H1750">
        <v>2</v>
      </c>
      <c r="I1750" s="2">
        <v>16776.3</v>
      </c>
      <c r="J1750" t="s">
        <v>6030</v>
      </c>
      <c r="K1750" t="s">
        <v>6030</v>
      </c>
      <c r="L1750" t="s">
        <v>17</v>
      </c>
    </row>
    <row r="1751" spans="1:12" x14ac:dyDescent="0.25">
      <c r="A1751" s="5" t="s">
        <v>3712</v>
      </c>
      <c r="B1751">
        <v>1962</v>
      </c>
      <c r="C1751" t="s">
        <v>2</v>
      </c>
      <c r="D1751">
        <v>29</v>
      </c>
      <c r="E1751" s="18" t="str">
        <f t="shared" si="27"/>
        <v>29-Jul-1962</v>
      </c>
      <c r="F1751" s="19">
        <v>45085</v>
      </c>
      <c r="G1751">
        <v>60</v>
      </c>
      <c r="H1751">
        <v>0</v>
      </c>
      <c r="I1751" s="2">
        <v>16779.400000000001</v>
      </c>
      <c r="J1751" t="s">
        <v>6030</v>
      </c>
      <c r="K1751" t="s">
        <v>6030</v>
      </c>
      <c r="L1751" t="s">
        <v>23</v>
      </c>
    </row>
    <row r="1752" spans="1:12" x14ac:dyDescent="0.25">
      <c r="A1752" s="5" t="s">
        <v>4138</v>
      </c>
      <c r="B1752">
        <v>1995</v>
      </c>
      <c r="C1752" t="s">
        <v>10</v>
      </c>
      <c r="D1752">
        <v>19</v>
      </c>
      <c r="E1752" s="18" t="str">
        <f t="shared" si="27"/>
        <v>19-Oct-1995</v>
      </c>
      <c r="F1752" s="19">
        <v>45085</v>
      </c>
      <c r="G1752">
        <v>27</v>
      </c>
      <c r="H1752">
        <v>1</v>
      </c>
      <c r="I1752" s="2">
        <v>16796.41</v>
      </c>
      <c r="J1752" t="s">
        <v>6030</v>
      </c>
      <c r="K1752" t="s">
        <v>6031</v>
      </c>
      <c r="L1752" t="s">
        <v>17</v>
      </c>
    </row>
    <row r="1753" spans="1:12" x14ac:dyDescent="0.25">
      <c r="A1753" s="5" t="s">
        <v>4139</v>
      </c>
      <c r="B1753">
        <v>1974</v>
      </c>
      <c r="C1753" t="s">
        <v>9</v>
      </c>
      <c r="D1753">
        <v>8</v>
      </c>
      <c r="E1753" s="18" t="str">
        <f t="shared" si="27"/>
        <v>8-Aug-1974</v>
      </c>
      <c r="F1753" s="19">
        <v>45085</v>
      </c>
      <c r="G1753">
        <v>48</v>
      </c>
      <c r="H1753">
        <v>0</v>
      </c>
      <c r="I1753" s="2">
        <v>16841.32</v>
      </c>
      <c r="J1753" t="s">
        <v>6030</v>
      </c>
      <c r="K1753" t="s">
        <v>6031</v>
      </c>
      <c r="L1753" t="s">
        <v>11</v>
      </c>
    </row>
    <row r="1754" spans="1:12" x14ac:dyDescent="0.25">
      <c r="A1754" s="5" t="s">
        <v>4140</v>
      </c>
      <c r="B1754">
        <v>2003</v>
      </c>
      <c r="C1754" t="s">
        <v>6</v>
      </c>
      <c r="D1754">
        <v>10</v>
      </c>
      <c r="E1754" s="18" t="str">
        <f t="shared" si="27"/>
        <v>10-Sep-2003</v>
      </c>
      <c r="F1754" s="19">
        <v>45085</v>
      </c>
      <c r="G1754">
        <v>19</v>
      </c>
      <c r="H1754">
        <v>0</v>
      </c>
      <c r="I1754" s="2">
        <v>16884.919999999998</v>
      </c>
      <c r="J1754" t="s">
        <v>6030</v>
      </c>
      <c r="K1754" t="s">
        <v>6030</v>
      </c>
      <c r="L1754" t="s">
        <v>11</v>
      </c>
    </row>
    <row r="1755" spans="1:12" x14ac:dyDescent="0.25">
      <c r="A1755" s="5" t="s">
        <v>4141</v>
      </c>
      <c r="B1755">
        <v>1968</v>
      </c>
      <c r="C1755" t="s">
        <v>10</v>
      </c>
      <c r="D1755">
        <v>21</v>
      </c>
      <c r="E1755" s="18" t="str">
        <f t="shared" si="27"/>
        <v>21-Oct-1968</v>
      </c>
      <c r="F1755" s="19">
        <v>45085</v>
      </c>
      <c r="G1755">
        <v>54</v>
      </c>
      <c r="H1755">
        <v>0</v>
      </c>
      <c r="I1755" s="2">
        <v>16903.5</v>
      </c>
      <c r="J1755" t="s">
        <v>6030</v>
      </c>
      <c r="K1755" t="s">
        <v>6031</v>
      </c>
      <c r="L1755" t="s">
        <v>7</v>
      </c>
    </row>
    <row r="1756" spans="1:12" x14ac:dyDescent="0.25">
      <c r="A1756" s="5" t="s">
        <v>4142</v>
      </c>
      <c r="B1756">
        <v>1977</v>
      </c>
      <c r="C1756" t="s">
        <v>9</v>
      </c>
      <c r="D1756">
        <v>25</v>
      </c>
      <c r="E1756" s="18" t="str">
        <f t="shared" si="27"/>
        <v>25-Aug-1977</v>
      </c>
      <c r="F1756" s="19">
        <v>45085</v>
      </c>
      <c r="G1756">
        <v>45</v>
      </c>
      <c r="H1756">
        <v>2</v>
      </c>
      <c r="I1756" s="2">
        <v>16921.09</v>
      </c>
      <c r="J1756" t="s">
        <v>6030</v>
      </c>
      <c r="K1756" t="s">
        <v>6031</v>
      </c>
      <c r="L1756" t="s">
        <v>18</v>
      </c>
    </row>
    <row r="1757" spans="1:12" x14ac:dyDescent="0.25">
      <c r="A1757" s="5" t="s">
        <v>4143</v>
      </c>
      <c r="B1757">
        <v>1980</v>
      </c>
      <c r="C1757" t="s">
        <v>2</v>
      </c>
      <c r="D1757">
        <v>16</v>
      </c>
      <c r="E1757" s="18" t="str">
        <f t="shared" si="27"/>
        <v>16-Jul-1980</v>
      </c>
      <c r="F1757" s="19">
        <v>45085</v>
      </c>
      <c r="G1757">
        <v>42</v>
      </c>
      <c r="H1757">
        <v>2</v>
      </c>
      <c r="I1757" s="2">
        <v>16990.55</v>
      </c>
      <c r="J1757" t="s">
        <v>6030</v>
      </c>
      <c r="K1757" t="s">
        <v>6031</v>
      </c>
      <c r="L1757" t="s">
        <v>7</v>
      </c>
    </row>
    <row r="1758" spans="1:12" x14ac:dyDescent="0.25">
      <c r="A1758" s="5" t="s">
        <v>4144</v>
      </c>
      <c r="B1758">
        <v>1971</v>
      </c>
      <c r="C1758" t="s">
        <v>9</v>
      </c>
      <c r="D1758">
        <v>22</v>
      </c>
      <c r="E1758" s="18" t="str">
        <f t="shared" si="27"/>
        <v>22-Aug-1971</v>
      </c>
      <c r="F1758" s="19">
        <v>45085</v>
      </c>
      <c r="G1758">
        <v>51</v>
      </c>
      <c r="H1758">
        <v>0</v>
      </c>
      <c r="I1758" s="2">
        <v>17016.009999999998</v>
      </c>
      <c r="J1758" t="s">
        <v>6030</v>
      </c>
      <c r="K1758" t="s">
        <v>6030</v>
      </c>
      <c r="L1758" t="s">
        <v>18</v>
      </c>
    </row>
    <row r="1759" spans="1:12" x14ac:dyDescent="0.25">
      <c r="A1759" s="5" t="s">
        <v>4145</v>
      </c>
      <c r="B1759">
        <v>1996</v>
      </c>
      <c r="C1759" t="s">
        <v>5</v>
      </c>
      <c r="D1759">
        <v>10</v>
      </c>
      <c r="E1759" s="18" t="str">
        <f t="shared" si="27"/>
        <v>10-Jun-1996</v>
      </c>
      <c r="F1759" s="19">
        <v>45085</v>
      </c>
      <c r="G1759">
        <v>26</v>
      </c>
      <c r="H1759">
        <v>0</v>
      </c>
      <c r="I1759" s="2">
        <v>17043.34</v>
      </c>
      <c r="J1759" t="s">
        <v>6030</v>
      </c>
      <c r="K1759" t="s">
        <v>6031</v>
      </c>
      <c r="L1759" t="s">
        <v>3</v>
      </c>
    </row>
    <row r="1760" spans="1:12" x14ac:dyDescent="0.25">
      <c r="A1760" s="5" t="s">
        <v>4146</v>
      </c>
      <c r="B1760">
        <v>2003</v>
      </c>
      <c r="C1760" t="s">
        <v>8</v>
      </c>
      <c r="D1760">
        <v>26</v>
      </c>
      <c r="E1760" s="18" t="str">
        <f t="shared" si="27"/>
        <v>26-Dec-2003</v>
      </c>
      <c r="F1760" s="19">
        <v>45085</v>
      </c>
      <c r="G1760">
        <v>19</v>
      </c>
      <c r="H1760">
        <v>0</v>
      </c>
      <c r="I1760" s="2">
        <v>17081.080000000002</v>
      </c>
      <c r="J1760" t="s">
        <v>6030</v>
      </c>
      <c r="K1760" t="s">
        <v>6030</v>
      </c>
      <c r="L1760" t="s">
        <v>11</v>
      </c>
    </row>
    <row r="1761" spans="1:12" x14ac:dyDescent="0.25">
      <c r="A1761" s="5" t="s">
        <v>4147</v>
      </c>
      <c r="B1761">
        <v>2002</v>
      </c>
      <c r="C1761" t="s">
        <v>5</v>
      </c>
      <c r="D1761">
        <v>28</v>
      </c>
      <c r="E1761" s="18" t="str">
        <f t="shared" si="27"/>
        <v>28-Jun-2002</v>
      </c>
      <c r="F1761" s="19">
        <v>45085</v>
      </c>
      <c r="G1761">
        <v>20</v>
      </c>
      <c r="H1761">
        <v>1</v>
      </c>
      <c r="I1761" s="2">
        <v>17085.27</v>
      </c>
      <c r="J1761" t="s">
        <v>6030</v>
      </c>
      <c r="K1761" t="s">
        <v>6031</v>
      </c>
      <c r="L1761" t="s">
        <v>3</v>
      </c>
    </row>
    <row r="1762" spans="1:12" x14ac:dyDescent="0.25">
      <c r="A1762" s="5" t="s">
        <v>3713</v>
      </c>
      <c r="B1762">
        <v>1998</v>
      </c>
      <c r="C1762" t="s">
        <v>5</v>
      </c>
      <c r="D1762">
        <v>3</v>
      </c>
      <c r="E1762" s="18" t="str">
        <f t="shared" si="27"/>
        <v>3-Jun-1998</v>
      </c>
      <c r="F1762" s="19">
        <v>45085</v>
      </c>
      <c r="G1762">
        <v>25</v>
      </c>
      <c r="H1762">
        <v>4</v>
      </c>
      <c r="I1762" s="2">
        <v>17128.43</v>
      </c>
      <c r="J1762" t="s">
        <v>6030</v>
      </c>
      <c r="K1762" t="s">
        <v>6031</v>
      </c>
      <c r="L1762" t="s">
        <v>14</v>
      </c>
    </row>
    <row r="1763" spans="1:12" x14ac:dyDescent="0.25">
      <c r="A1763" s="5" t="s">
        <v>4148</v>
      </c>
      <c r="B1763">
        <v>1965</v>
      </c>
      <c r="C1763" t="s">
        <v>6</v>
      </c>
      <c r="D1763">
        <v>16</v>
      </c>
      <c r="E1763" s="18" t="str">
        <f t="shared" si="27"/>
        <v>16-Sep-1965</v>
      </c>
      <c r="F1763" s="19">
        <v>45085</v>
      </c>
      <c r="G1763">
        <v>57</v>
      </c>
      <c r="H1763">
        <v>0</v>
      </c>
      <c r="I1763" s="2">
        <v>17172.27</v>
      </c>
      <c r="J1763" t="s">
        <v>6030</v>
      </c>
      <c r="K1763" t="s">
        <v>6030</v>
      </c>
      <c r="L1763" t="s">
        <v>23</v>
      </c>
    </row>
    <row r="1764" spans="1:12" x14ac:dyDescent="0.25">
      <c r="A1764" s="5" t="s">
        <v>4149</v>
      </c>
      <c r="B1764">
        <v>1964</v>
      </c>
      <c r="C1764" t="s">
        <v>5</v>
      </c>
      <c r="D1764">
        <v>7</v>
      </c>
      <c r="E1764" s="18" t="str">
        <f t="shared" si="27"/>
        <v>7-Jun-1964</v>
      </c>
      <c r="F1764" s="19">
        <v>45085</v>
      </c>
      <c r="G1764">
        <v>59</v>
      </c>
      <c r="H1764">
        <v>0</v>
      </c>
      <c r="I1764" s="2">
        <v>17174.52</v>
      </c>
      <c r="J1764" t="s">
        <v>6030</v>
      </c>
      <c r="K1764" t="s">
        <v>6030</v>
      </c>
      <c r="L1764" t="s">
        <v>7</v>
      </c>
    </row>
    <row r="1765" spans="1:12" x14ac:dyDescent="0.25">
      <c r="A1765" s="5" t="s">
        <v>4150</v>
      </c>
      <c r="B1765">
        <v>2004</v>
      </c>
      <c r="C1765" t="s">
        <v>9</v>
      </c>
      <c r="D1765">
        <v>18</v>
      </c>
      <c r="E1765" s="18" t="str">
        <f t="shared" si="27"/>
        <v>18-Aug-2004</v>
      </c>
      <c r="F1765" s="19">
        <v>45085</v>
      </c>
      <c r="G1765">
        <v>18</v>
      </c>
      <c r="H1765">
        <v>1</v>
      </c>
      <c r="I1765" s="2">
        <v>17178.68</v>
      </c>
      <c r="J1765" t="s">
        <v>6030</v>
      </c>
      <c r="K1765" t="s">
        <v>6030</v>
      </c>
      <c r="L1765" t="s">
        <v>13</v>
      </c>
    </row>
    <row r="1766" spans="1:12" x14ac:dyDescent="0.25">
      <c r="A1766" s="5" t="s">
        <v>4151</v>
      </c>
      <c r="B1766">
        <v>1982</v>
      </c>
      <c r="C1766" t="s">
        <v>10</v>
      </c>
      <c r="D1766">
        <v>22</v>
      </c>
      <c r="E1766" s="18" t="str">
        <f t="shared" si="27"/>
        <v>22-Oct-1982</v>
      </c>
      <c r="F1766" s="19">
        <v>45085</v>
      </c>
      <c r="G1766">
        <v>40</v>
      </c>
      <c r="H1766">
        <v>1</v>
      </c>
      <c r="I1766" s="2">
        <v>17179.52</v>
      </c>
      <c r="J1766" t="s">
        <v>6030</v>
      </c>
      <c r="K1766" t="s">
        <v>6032</v>
      </c>
      <c r="L1766" t="s">
        <v>3</v>
      </c>
    </row>
    <row r="1767" spans="1:12" x14ac:dyDescent="0.25">
      <c r="A1767" s="5" t="s">
        <v>4152</v>
      </c>
      <c r="B1767">
        <v>1975</v>
      </c>
      <c r="C1767" t="s">
        <v>9</v>
      </c>
      <c r="D1767">
        <v>25</v>
      </c>
      <c r="E1767" s="18" t="str">
        <f t="shared" si="27"/>
        <v>25-Aug-1975</v>
      </c>
      <c r="F1767" s="19">
        <v>45085</v>
      </c>
      <c r="G1767">
        <v>47</v>
      </c>
      <c r="H1767">
        <v>1</v>
      </c>
      <c r="I1767" s="2">
        <v>17253.43</v>
      </c>
      <c r="J1767" t="s">
        <v>6030</v>
      </c>
      <c r="K1767" t="s">
        <v>6031</v>
      </c>
      <c r="L1767" t="s">
        <v>23</v>
      </c>
    </row>
    <row r="1768" spans="1:12" x14ac:dyDescent="0.25">
      <c r="A1768" s="5" t="s">
        <v>4153</v>
      </c>
      <c r="B1768">
        <v>1963</v>
      </c>
      <c r="C1768" t="s">
        <v>2</v>
      </c>
      <c r="D1768">
        <v>12</v>
      </c>
      <c r="E1768" s="18" t="str">
        <f t="shared" si="27"/>
        <v>12-Jul-1963</v>
      </c>
      <c r="F1768" s="19">
        <v>45085</v>
      </c>
      <c r="G1768">
        <v>59</v>
      </c>
      <c r="H1768">
        <v>0</v>
      </c>
      <c r="I1768" s="2">
        <v>17337.580000000002</v>
      </c>
      <c r="J1768" t="s">
        <v>6030</v>
      </c>
      <c r="K1768" t="s">
        <v>6031</v>
      </c>
      <c r="L1768" t="s">
        <v>18</v>
      </c>
    </row>
    <row r="1769" spans="1:12" x14ac:dyDescent="0.25">
      <c r="A1769" s="5" t="s">
        <v>4154</v>
      </c>
      <c r="B1769">
        <v>2003</v>
      </c>
      <c r="C1769" t="s">
        <v>4</v>
      </c>
      <c r="D1769">
        <v>1</v>
      </c>
      <c r="E1769" s="18" t="str">
        <f t="shared" si="27"/>
        <v>1-Nov-2003</v>
      </c>
      <c r="F1769" s="19">
        <v>45085</v>
      </c>
      <c r="G1769">
        <v>19</v>
      </c>
      <c r="H1769">
        <v>0</v>
      </c>
      <c r="I1769" s="2">
        <v>17352.68</v>
      </c>
      <c r="J1769" t="s">
        <v>6030</v>
      </c>
      <c r="K1769" t="s">
        <v>6031</v>
      </c>
      <c r="L1769" t="s">
        <v>7</v>
      </c>
    </row>
    <row r="1770" spans="1:12" x14ac:dyDescent="0.25">
      <c r="A1770" s="5" t="s">
        <v>4155</v>
      </c>
      <c r="B1770">
        <v>1992</v>
      </c>
      <c r="C1770" t="s">
        <v>10</v>
      </c>
      <c r="D1770">
        <v>18</v>
      </c>
      <c r="E1770" s="18" t="str">
        <f t="shared" si="27"/>
        <v>18-Oct-1992</v>
      </c>
      <c r="F1770" s="19">
        <v>45085</v>
      </c>
      <c r="G1770">
        <v>30</v>
      </c>
      <c r="H1770">
        <v>2</v>
      </c>
      <c r="I1770" s="2">
        <v>17361.77</v>
      </c>
      <c r="J1770" t="s">
        <v>6030</v>
      </c>
      <c r="K1770" t="s">
        <v>6032</v>
      </c>
      <c r="L1770" t="s">
        <v>7</v>
      </c>
    </row>
    <row r="1771" spans="1:12" x14ac:dyDescent="0.25">
      <c r="A1771" s="5" t="s">
        <v>4156</v>
      </c>
      <c r="B1771">
        <v>2003</v>
      </c>
      <c r="C1771" t="s">
        <v>4</v>
      </c>
      <c r="D1771">
        <v>2</v>
      </c>
      <c r="E1771" s="18" t="str">
        <f t="shared" si="27"/>
        <v>2-Nov-2003</v>
      </c>
      <c r="F1771" s="19">
        <v>45085</v>
      </c>
      <c r="G1771">
        <v>19</v>
      </c>
      <c r="H1771">
        <v>0</v>
      </c>
      <c r="I1771" s="2">
        <v>17468.98</v>
      </c>
      <c r="J1771" t="s">
        <v>6030</v>
      </c>
      <c r="K1771" t="s">
        <v>6032</v>
      </c>
      <c r="L1771" t="s">
        <v>7</v>
      </c>
    </row>
    <row r="1772" spans="1:12" x14ac:dyDescent="0.25">
      <c r="A1772" s="5" t="s">
        <v>4157</v>
      </c>
      <c r="B1772">
        <v>1971</v>
      </c>
      <c r="C1772" t="s">
        <v>5</v>
      </c>
      <c r="D1772">
        <v>8</v>
      </c>
      <c r="E1772" s="18" t="str">
        <f t="shared" si="27"/>
        <v>8-Jun-1971</v>
      </c>
      <c r="F1772" s="19">
        <v>45085</v>
      </c>
      <c r="G1772">
        <v>52</v>
      </c>
      <c r="H1772">
        <v>0</v>
      </c>
      <c r="I1772" s="2">
        <v>17479.53</v>
      </c>
      <c r="J1772" t="s">
        <v>6032</v>
      </c>
      <c r="K1772" t="s">
        <v>6032</v>
      </c>
      <c r="L1772" t="s">
        <v>7</v>
      </c>
    </row>
    <row r="1773" spans="1:12" x14ac:dyDescent="0.25">
      <c r="A1773" s="5" t="s">
        <v>3714</v>
      </c>
      <c r="B1773">
        <v>1990</v>
      </c>
      <c r="C1773" t="s">
        <v>8</v>
      </c>
      <c r="D1773">
        <v>29</v>
      </c>
      <c r="E1773" s="18" t="str">
        <f t="shared" si="27"/>
        <v>29-Dec-1990</v>
      </c>
      <c r="F1773" s="19">
        <v>45085</v>
      </c>
      <c r="G1773">
        <v>32</v>
      </c>
      <c r="H1773">
        <v>0</v>
      </c>
      <c r="I1773" s="2">
        <v>17496.310000000001</v>
      </c>
      <c r="J1773" t="s">
        <v>6032</v>
      </c>
      <c r="K1773" t="s">
        <v>6030</v>
      </c>
      <c r="L1773" t="s">
        <v>11</v>
      </c>
    </row>
    <row r="1774" spans="1:12" x14ac:dyDescent="0.25">
      <c r="A1774" s="5" t="s">
        <v>4158</v>
      </c>
      <c r="B1774">
        <v>1965</v>
      </c>
      <c r="C1774" t="s">
        <v>5</v>
      </c>
      <c r="D1774">
        <v>16</v>
      </c>
      <c r="E1774" s="18" t="str">
        <f t="shared" si="27"/>
        <v>16-Jun-1965</v>
      </c>
      <c r="F1774" s="19">
        <v>45085</v>
      </c>
      <c r="G1774">
        <v>57</v>
      </c>
      <c r="H1774">
        <v>0</v>
      </c>
      <c r="I1774" s="2">
        <v>17505.650000000001</v>
      </c>
      <c r="J1774" t="s">
        <v>6032</v>
      </c>
      <c r="K1774" t="s">
        <v>6030</v>
      </c>
      <c r="L1774" t="s">
        <v>18</v>
      </c>
    </row>
    <row r="1775" spans="1:12" x14ac:dyDescent="0.25">
      <c r="A1775" s="5" t="s">
        <v>4159</v>
      </c>
      <c r="B1775">
        <v>1968</v>
      </c>
      <c r="C1775" t="s">
        <v>2</v>
      </c>
      <c r="D1775">
        <v>12</v>
      </c>
      <c r="E1775" s="18" t="str">
        <f t="shared" si="27"/>
        <v>12-Jul-1968</v>
      </c>
      <c r="F1775" s="19">
        <v>45085</v>
      </c>
      <c r="G1775">
        <v>54</v>
      </c>
      <c r="H1775">
        <v>0</v>
      </c>
      <c r="I1775" s="2">
        <v>17507.47</v>
      </c>
      <c r="J1775" t="s">
        <v>6032</v>
      </c>
      <c r="K1775" t="s">
        <v>6032</v>
      </c>
      <c r="L1775" t="s">
        <v>23</v>
      </c>
    </row>
    <row r="1776" spans="1:12" x14ac:dyDescent="0.25">
      <c r="A1776" s="5" t="s">
        <v>4160</v>
      </c>
      <c r="B1776">
        <v>1963</v>
      </c>
      <c r="C1776" t="s">
        <v>4</v>
      </c>
      <c r="D1776">
        <v>16</v>
      </c>
      <c r="E1776" s="18" t="str">
        <f t="shared" si="27"/>
        <v>16-Nov-1963</v>
      </c>
      <c r="F1776" s="19">
        <v>45085</v>
      </c>
      <c r="G1776">
        <v>59</v>
      </c>
      <c r="H1776">
        <v>0</v>
      </c>
      <c r="I1776" s="2">
        <v>17556.88</v>
      </c>
      <c r="J1776" t="s">
        <v>6032</v>
      </c>
      <c r="K1776" t="s">
        <v>6030</v>
      </c>
      <c r="L1776" t="s">
        <v>7</v>
      </c>
    </row>
    <row r="1777" spans="1:12" x14ac:dyDescent="0.25">
      <c r="A1777" s="5" t="s">
        <v>4161</v>
      </c>
      <c r="B1777">
        <v>2002</v>
      </c>
      <c r="C1777" t="s">
        <v>9</v>
      </c>
      <c r="D1777">
        <v>25</v>
      </c>
      <c r="E1777" s="18" t="str">
        <f t="shared" si="27"/>
        <v>25-Aug-2002</v>
      </c>
      <c r="F1777" s="19">
        <v>45085</v>
      </c>
      <c r="G1777">
        <v>20</v>
      </c>
      <c r="H1777">
        <v>1</v>
      </c>
      <c r="I1777" s="2">
        <v>17560.38</v>
      </c>
      <c r="J1777" t="s">
        <v>6032</v>
      </c>
      <c r="K1777" t="s">
        <v>6032</v>
      </c>
      <c r="L1777" t="s">
        <v>7</v>
      </c>
    </row>
    <row r="1778" spans="1:12" x14ac:dyDescent="0.25">
      <c r="A1778" s="5" t="s">
        <v>4162</v>
      </c>
      <c r="B1778">
        <v>1970</v>
      </c>
      <c r="C1778" t="s">
        <v>2</v>
      </c>
      <c r="D1778">
        <v>26</v>
      </c>
      <c r="E1778" s="18" t="str">
        <f t="shared" si="27"/>
        <v>26-Jul-1970</v>
      </c>
      <c r="F1778" s="19">
        <v>45085</v>
      </c>
      <c r="G1778">
        <v>52</v>
      </c>
      <c r="H1778">
        <v>0</v>
      </c>
      <c r="I1778" s="2">
        <v>17584.72</v>
      </c>
      <c r="J1778" t="s">
        <v>6032</v>
      </c>
      <c r="K1778" t="s">
        <v>6031</v>
      </c>
      <c r="L1778" t="s">
        <v>7</v>
      </c>
    </row>
    <row r="1779" spans="1:12" x14ac:dyDescent="0.25">
      <c r="A1779" s="5" t="s">
        <v>4163</v>
      </c>
      <c r="B1779">
        <v>1990</v>
      </c>
      <c r="C1779" t="s">
        <v>10</v>
      </c>
      <c r="D1779">
        <v>25</v>
      </c>
      <c r="E1779" s="18" t="str">
        <f t="shared" si="27"/>
        <v>25-Oct-1990</v>
      </c>
      <c r="F1779" s="19">
        <v>45085</v>
      </c>
      <c r="G1779">
        <v>32</v>
      </c>
      <c r="H1779">
        <v>1</v>
      </c>
      <c r="I1779" s="2">
        <v>17626.240000000002</v>
      </c>
      <c r="J1779" t="s">
        <v>6032</v>
      </c>
      <c r="K1779" t="s">
        <v>6031</v>
      </c>
      <c r="L1779" t="s">
        <v>3</v>
      </c>
    </row>
    <row r="1780" spans="1:12" x14ac:dyDescent="0.25">
      <c r="A1780" s="5" t="s">
        <v>4164</v>
      </c>
      <c r="B1780">
        <v>1994</v>
      </c>
      <c r="C1780" t="s">
        <v>2</v>
      </c>
      <c r="D1780">
        <v>1</v>
      </c>
      <c r="E1780" s="18" t="str">
        <f t="shared" si="27"/>
        <v>1-Jul-1994</v>
      </c>
      <c r="F1780" s="19">
        <v>45085</v>
      </c>
      <c r="G1780">
        <v>28</v>
      </c>
      <c r="H1780">
        <v>3</v>
      </c>
      <c r="I1780" s="2">
        <v>17663.14</v>
      </c>
      <c r="J1780" t="s">
        <v>6032</v>
      </c>
      <c r="K1780" t="s">
        <v>6031</v>
      </c>
      <c r="L1780" t="s">
        <v>3</v>
      </c>
    </row>
    <row r="1781" spans="1:12" x14ac:dyDescent="0.25">
      <c r="A1781" s="5" t="s">
        <v>4165</v>
      </c>
      <c r="B1781">
        <v>2003</v>
      </c>
      <c r="C1781" t="s">
        <v>2</v>
      </c>
      <c r="D1781">
        <v>14</v>
      </c>
      <c r="E1781" s="18" t="str">
        <f t="shared" si="27"/>
        <v>14-Jul-2003</v>
      </c>
      <c r="F1781" s="19">
        <v>45085</v>
      </c>
      <c r="G1781">
        <v>19</v>
      </c>
      <c r="H1781">
        <v>0</v>
      </c>
      <c r="I1781" s="2">
        <v>17748.509999999998</v>
      </c>
      <c r="J1781" t="s">
        <v>6032</v>
      </c>
      <c r="K1781" t="s">
        <v>6032</v>
      </c>
      <c r="L1781" t="s">
        <v>7</v>
      </c>
    </row>
    <row r="1782" spans="1:12" x14ac:dyDescent="0.25">
      <c r="A1782" s="5" t="s">
        <v>4166</v>
      </c>
      <c r="B1782">
        <v>1966</v>
      </c>
      <c r="C1782" t="s">
        <v>5</v>
      </c>
      <c r="D1782">
        <v>21</v>
      </c>
      <c r="E1782" s="18" t="str">
        <f t="shared" si="27"/>
        <v>21-Jun-1966</v>
      </c>
      <c r="F1782" s="19">
        <v>45085</v>
      </c>
      <c r="G1782">
        <v>56</v>
      </c>
      <c r="H1782">
        <v>0</v>
      </c>
      <c r="I1782" s="2">
        <v>17777.73</v>
      </c>
      <c r="J1782" t="s">
        <v>6032</v>
      </c>
      <c r="K1782" t="s">
        <v>6031</v>
      </c>
      <c r="L1782" t="s">
        <v>7</v>
      </c>
    </row>
    <row r="1783" spans="1:12" x14ac:dyDescent="0.25">
      <c r="A1783" s="5" t="s">
        <v>4167</v>
      </c>
      <c r="B1783">
        <v>1979</v>
      </c>
      <c r="C1783" t="s">
        <v>10</v>
      </c>
      <c r="D1783">
        <v>10</v>
      </c>
      <c r="E1783" s="18" t="str">
        <f t="shared" si="27"/>
        <v>10-Oct-1979</v>
      </c>
      <c r="F1783" s="19">
        <v>45085</v>
      </c>
      <c r="G1783">
        <v>43</v>
      </c>
      <c r="H1783">
        <v>2</v>
      </c>
      <c r="I1783" s="2">
        <v>17779.939999999999</v>
      </c>
      <c r="J1783" t="s">
        <v>6032</v>
      </c>
      <c r="K1783" t="s">
        <v>6030</v>
      </c>
      <c r="L1783" t="s">
        <v>7</v>
      </c>
    </row>
    <row r="1784" spans="1:12" x14ac:dyDescent="0.25">
      <c r="A1784" s="5" t="s">
        <v>3667</v>
      </c>
      <c r="B1784">
        <v>1963</v>
      </c>
      <c r="C1784" t="s">
        <v>8</v>
      </c>
      <c r="D1784">
        <v>8</v>
      </c>
      <c r="E1784" s="18" t="str">
        <f t="shared" si="27"/>
        <v>8-Dec-1963</v>
      </c>
      <c r="F1784" s="19">
        <v>45085</v>
      </c>
      <c r="G1784">
        <v>59</v>
      </c>
      <c r="H1784">
        <v>0</v>
      </c>
      <c r="I1784" s="2">
        <v>17832.599999999999</v>
      </c>
      <c r="J1784" t="s">
        <v>6032</v>
      </c>
      <c r="K1784" t="s">
        <v>6030</v>
      </c>
      <c r="L1784" t="s">
        <v>7</v>
      </c>
    </row>
    <row r="1785" spans="1:12" x14ac:dyDescent="0.25">
      <c r="A1785" s="5" t="s">
        <v>3715</v>
      </c>
      <c r="B1785">
        <v>1976</v>
      </c>
      <c r="C1785" t="s">
        <v>8</v>
      </c>
      <c r="D1785">
        <v>12</v>
      </c>
      <c r="E1785" s="18" t="str">
        <f t="shared" si="27"/>
        <v>12-Dec-1976</v>
      </c>
      <c r="F1785" s="19">
        <v>45085</v>
      </c>
      <c r="G1785">
        <v>46</v>
      </c>
      <c r="H1785">
        <v>2</v>
      </c>
      <c r="I1785" s="2">
        <v>17862.919999999998</v>
      </c>
      <c r="J1785" t="s">
        <v>6032</v>
      </c>
      <c r="K1785" t="s">
        <v>6030</v>
      </c>
      <c r="L1785" t="s">
        <v>7</v>
      </c>
    </row>
    <row r="1786" spans="1:12" x14ac:dyDescent="0.25">
      <c r="A1786" s="5" t="s">
        <v>4168</v>
      </c>
      <c r="B1786">
        <v>1997</v>
      </c>
      <c r="C1786" t="s">
        <v>9</v>
      </c>
      <c r="D1786">
        <v>26</v>
      </c>
      <c r="E1786" s="18" t="str">
        <f t="shared" si="27"/>
        <v>26-Aug-1997</v>
      </c>
      <c r="F1786" s="19">
        <v>45085</v>
      </c>
      <c r="G1786">
        <v>25</v>
      </c>
      <c r="H1786">
        <v>0</v>
      </c>
      <c r="I1786" s="2">
        <v>17878.900000000001</v>
      </c>
      <c r="J1786" t="s">
        <v>6032</v>
      </c>
      <c r="K1786" t="s">
        <v>6030</v>
      </c>
      <c r="L1786" t="s">
        <v>17</v>
      </c>
    </row>
    <row r="1787" spans="1:12" x14ac:dyDescent="0.25">
      <c r="A1787" s="5" t="s">
        <v>4169</v>
      </c>
      <c r="B1787">
        <v>1979</v>
      </c>
      <c r="C1787" t="s">
        <v>4</v>
      </c>
      <c r="D1787">
        <v>12</v>
      </c>
      <c r="E1787" s="18" t="str">
        <f t="shared" si="27"/>
        <v>12-Nov-1979</v>
      </c>
      <c r="F1787" s="19">
        <v>45085</v>
      </c>
      <c r="G1787">
        <v>43</v>
      </c>
      <c r="H1787">
        <v>2</v>
      </c>
      <c r="I1787" s="2">
        <v>17882.669999999998</v>
      </c>
      <c r="J1787" t="s">
        <v>6032</v>
      </c>
      <c r="K1787" t="s">
        <v>6031</v>
      </c>
      <c r="L1787" t="s">
        <v>7</v>
      </c>
    </row>
    <row r="1788" spans="1:12" x14ac:dyDescent="0.25">
      <c r="A1788" s="5" t="s">
        <v>4170</v>
      </c>
      <c r="B1788">
        <v>1989</v>
      </c>
      <c r="C1788" t="s">
        <v>8</v>
      </c>
      <c r="D1788">
        <v>4</v>
      </c>
      <c r="E1788" s="18" t="str">
        <f t="shared" si="27"/>
        <v>4-Dec-1989</v>
      </c>
      <c r="F1788" s="19">
        <v>45085</v>
      </c>
      <c r="G1788">
        <v>33</v>
      </c>
      <c r="H1788">
        <v>0</v>
      </c>
      <c r="I1788" s="2">
        <v>17904.53</v>
      </c>
      <c r="J1788" t="s">
        <v>6032</v>
      </c>
      <c r="K1788" t="s">
        <v>6030</v>
      </c>
      <c r="L1788" t="s">
        <v>21</v>
      </c>
    </row>
    <row r="1789" spans="1:12" x14ac:dyDescent="0.25">
      <c r="A1789" s="5" t="s">
        <v>4171</v>
      </c>
      <c r="B1789">
        <v>1977</v>
      </c>
      <c r="C1789" t="s">
        <v>10</v>
      </c>
      <c r="D1789">
        <v>17</v>
      </c>
      <c r="E1789" s="18" t="str">
        <f t="shared" si="27"/>
        <v>17-Oct-1977</v>
      </c>
      <c r="F1789" s="19">
        <v>45085</v>
      </c>
      <c r="G1789">
        <v>45</v>
      </c>
      <c r="H1789">
        <v>0</v>
      </c>
      <c r="I1789" s="2">
        <v>17929.3</v>
      </c>
      <c r="J1789" t="s">
        <v>6032</v>
      </c>
      <c r="K1789" t="s">
        <v>6030</v>
      </c>
      <c r="L1789" t="s">
        <v>3</v>
      </c>
    </row>
    <row r="1790" spans="1:12" x14ac:dyDescent="0.25">
      <c r="A1790" s="5" t="s">
        <v>4172</v>
      </c>
      <c r="B1790">
        <v>2001</v>
      </c>
      <c r="C1790" t="s">
        <v>6</v>
      </c>
      <c r="D1790">
        <v>28</v>
      </c>
      <c r="E1790" s="18" t="str">
        <f t="shared" si="27"/>
        <v>28-Sep-2001</v>
      </c>
      <c r="F1790" s="19">
        <v>45085</v>
      </c>
      <c r="G1790">
        <v>21</v>
      </c>
      <c r="H1790">
        <v>4</v>
      </c>
      <c r="I1790" s="2">
        <v>17942.11</v>
      </c>
      <c r="J1790" t="s">
        <v>6032</v>
      </c>
      <c r="K1790" t="s">
        <v>6030</v>
      </c>
      <c r="L1790" t="s">
        <v>11</v>
      </c>
    </row>
    <row r="1791" spans="1:12" x14ac:dyDescent="0.25">
      <c r="A1791" s="5" t="s">
        <v>4173</v>
      </c>
      <c r="B1791">
        <v>1975</v>
      </c>
      <c r="C1791" t="s">
        <v>5</v>
      </c>
      <c r="D1791">
        <v>27</v>
      </c>
      <c r="E1791" s="18" t="str">
        <f t="shared" si="27"/>
        <v>27-Jun-1975</v>
      </c>
      <c r="F1791" s="19">
        <v>45085</v>
      </c>
      <c r="G1791">
        <v>47</v>
      </c>
      <c r="H1791">
        <v>1</v>
      </c>
      <c r="I1791" s="2">
        <v>18031.16</v>
      </c>
      <c r="J1791" t="s">
        <v>6032</v>
      </c>
      <c r="K1791" t="s">
        <v>6031</v>
      </c>
      <c r="L1791" t="s">
        <v>18</v>
      </c>
    </row>
    <row r="1792" spans="1:12" x14ac:dyDescent="0.25">
      <c r="A1792" s="5" t="s">
        <v>4174</v>
      </c>
      <c r="B1792">
        <v>1965</v>
      </c>
      <c r="C1792" t="s">
        <v>10</v>
      </c>
      <c r="D1792">
        <v>17</v>
      </c>
      <c r="E1792" s="18" t="str">
        <f t="shared" si="27"/>
        <v>17-Oct-1965</v>
      </c>
      <c r="F1792" s="19">
        <v>45085</v>
      </c>
      <c r="G1792">
        <v>57</v>
      </c>
      <c r="H1792">
        <v>0</v>
      </c>
      <c r="I1792" s="2">
        <v>18031.189999999999</v>
      </c>
      <c r="J1792" t="s">
        <v>6032</v>
      </c>
      <c r="K1792" t="s">
        <v>6030</v>
      </c>
      <c r="L1792" t="s">
        <v>7</v>
      </c>
    </row>
    <row r="1793" spans="1:12" x14ac:dyDescent="0.25">
      <c r="A1793" s="5" t="s">
        <v>4175</v>
      </c>
      <c r="B1793">
        <v>1999</v>
      </c>
      <c r="C1793" t="s">
        <v>10</v>
      </c>
      <c r="D1793">
        <v>24</v>
      </c>
      <c r="E1793" s="18" t="str">
        <f t="shared" si="27"/>
        <v>24-Oct-1999</v>
      </c>
      <c r="F1793" s="19">
        <v>45085</v>
      </c>
      <c r="G1793">
        <v>23</v>
      </c>
      <c r="H1793">
        <v>0</v>
      </c>
      <c r="I1793" s="2">
        <v>18033.97</v>
      </c>
      <c r="J1793" t="s">
        <v>6032</v>
      </c>
      <c r="K1793" t="s">
        <v>6032</v>
      </c>
      <c r="L1793" t="s">
        <v>7</v>
      </c>
    </row>
    <row r="1794" spans="1:12" x14ac:dyDescent="0.25">
      <c r="A1794" s="5" t="s">
        <v>4176</v>
      </c>
      <c r="B1794">
        <v>1993</v>
      </c>
      <c r="C1794" t="s">
        <v>2</v>
      </c>
      <c r="D1794">
        <v>12</v>
      </c>
      <c r="E1794" s="18" t="str">
        <f t="shared" ref="E1794:E1857" si="28">CONCATENATE(D1794,"-",C1794,"-",B1794)</f>
        <v>12-Jul-1993</v>
      </c>
      <c r="F1794" s="19">
        <v>45085</v>
      </c>
      <c r="G1794">
        <v>29</v>
      </c>
      <c r="H1794">
        <v>2</v>
      </c>
      <c r="I1794" s="2">
        <v>18157.88</v>
      </c>
      <c r="J1794" t="s">
        <v>6032</v>
      </c>
      <c r="K1794" t="s">
        <v>6032</v>
      </c>
      <c r="L1794" t="s">
        <v>7</v>
      </c>
    </row>
    <row r="1795" spans="1:12" x14ac:dyDescent="0.25">
      <c r="A1795" s="5" t="s">
        <v>4177</v>
      </c>
      <c r="B1795">
        <v>1963</v>
      </c>
      <c r="C1795" t="s">
        <v>2</v>
      </c>
      <c r="D1795">
        <v>4</v>
      </c>
      <c r="E1795" s="18" t="str">
        <f t="shared" si="28"/>
        <v>4-Jul-1963</v>
      </c>
      <c r="F1795" s="19">
        <v>45085</v>
      </c>
      <c r="G1795">
        <v>59</v>
      </c>
      <c r="H1795">
        <v>0</v>
      </c>
      <c r="I1795" s="2">
        <v>18208.34</v>
      </c>
      <c r="J1795" t="s">
        <v>6032</v>
      </c>
      <c r="K1795" t="s">
        <v>6030</v>
      </c>
      <c r="L1795" t="s">
        <v>23</v>
      </c>
    </row>
    <row r="1796" spans="1:12" x14ac:dyDescent="0.25">
      <c r="A1796" s="5" t="s">
        <v>3716</v>
      </c>
      <c r="B1796">
        <v>1997</v>
      </c>
      <c r="C1796" t="s">
        <v>5</v>
      </c>
      <c r="D1796">
        <v>15</v>
      </c>
      <c r="E1796" s="18" t="str">
        <f t="shared" si="28"/>
        <v>15-Jun-1997</v>
      </c>
      <c r="F1796" s="19">
        <v>45085</v>
      </c>
      <c r="G1796">
        <v>25</v>
      </c>
      <c r="H1796">
        <v>1</v>
      </c>
      <c r="I1796" s="2">
        <v>18218.16</v>
      </c>
      <c r="J1796" t="s">
        <v>6032</v>
      </c>
      <c r="K1796" t="s">
        <v>6032</v>
      </c>
      <c r="L1796" t="s">
        <v>3</v>
      </c>
    </row>
    <row r="1797" spans="1:12" x14ac:dyDescent="0.25">
      <c r="A1797" s="5" t="s">
        <v>4178</v>
      </c>
      <c r="B1797">
        <v>2004</v>
      </c>
      <c r="C1797" t="s">
        <v>6</v>
      </c>
      <c r="D1797">
        <v>10</v>
      </c>
      <c r="E1797" s="18" t="str">
        <f t="shared" si="28"/>
        <v>10-Sep-2004</v>
      </c>
      <c r="F1797" s="19">
        <v>45085</v>
      </c>
      <c r="G1797">
        <v>18</v>
      </c>
      <c r="H1797">
        <v>3</v>
      </c>
      <c r="I1797" s="2">
        <v>18223.45</v>
      </c>
      <c r="J1797" t="s">
        <v>6032</v>
      </c>
      <c r="K1797" t="s">
        <v>6031</v>
      </c>
      <c r="L1797" t="s">
        <v>3</v>
      </c>
    </row>
    <row r="1798" spans="1:12" x14ac:dyDescent="0.25">
      <c r="A1798" s="5" t="s">
        <v>4179</v>
      </c>
      <c r="B1798">
        <v>1995</v>
      </c>
      <c r="C1798" t="s">
        <v>9</v>
      </c>
      <c r="D1798">
        <v>3</v>
      </c>
      <c r="E1798" s="18" t="str">
        <f t="shared" si="28"/>
        <v>3-Aug-1995</v>
      </c>
      <c r="F1798" s="19">
        <v>45085</v>
      </c>
      <c r="G1798">
        <v>27</v>
      </c>
      <c r="H1798">
        <v>0</v>
      </c>
      <c r="I1798" s="2">
        <v>18246.5</v>
      </c>
      <c r="J1798" t="s">
        <v>6032</v>
      </c>
      <c r="K1798" t="s">
        <v>6032</v>
      </c>
      <c r="L1798" t="s">
        <v>3</v>
      </c>
    </row>
    <row r="1799" spans="1:12" x14ac:dyDescent="0.25">
      <c r="A1799" s="5" t="s">
        <v>4180</v>
      </c>
      <c r="B1799">
        <v>1992</v>
      </c>
      <c r="C1799" t="s">
        <v>8</v>
      </c>
      <c r="D1799">
        <v>25</v>
      </c>
      <c r="E1799" s="18" t="str">
        <f t="shared" si="28"/>
        <v>25-Dec-1992</v>
      </c>
      <c r="F1799" s="19">
        <v>45085</v>
      </c>
      <c r="G1799">
        <v>30</v>
      </c>
      <c r="H1799">
        <v>3</v>
      </c>
      <c r="I1799" s="2">
        <v>18259.22</v>
      </c>
      <c r="J1799" t="s">
        <v>6032</v>
      </c>
      <c r="K1799" t="s">
        <v>6031</v>
      </c>
      <c r="L1799" t="s">
        <v>11</v>
      </c>
    </row>
    <row r="1800" spans="1:12" x14ac:dyDescent="0.25">
      <c r="A1800" s="5" t="s">
        <v>4181</v>
      </c>
      <c r="B1800">
        <v>1995</v>
      </c>
      <c r="C1800" t="s">
        <v>2</v>
      </c>
      <c r="D1800">
        <v>4</v>
      </c>
      <c r="E1800" s="18" t="str">
        <f t="shared" si="28"/>
        <v>4-Jul-1995</v>
      </c>
      <c r="F1800" s="19">
        <v>45085</v>
      </c>
      <c r="G1800">
        <v>27</v>
      </c>
      <c r="H1800">
        <v>0</v>
      </c>
      <c r="I1800" s="2">
        <v>18310.740000000002</v>
      </c>
      <c r="J1800" t="s">
        <v>6032</v>
      </c>
      <c r="K1800" t="s">
        <v>6031</v>
      </c>
      <c r="L1800" t="s">
        <v>7</v>
      </c>
    </row>
    <row r="1801" spans="1:12" x14ac:dyDescent="0.25">
      <c r="A1801" s="5" t="s">
        <v>4182</v>
      </c>
      <c r="B1801">
        <v>1999</v>
      </c>
      <c r="C1801" t="s">
        <v>8</v>
      </c>
      <c r="D1801">
        <v>15</v>
      </c>
      <c r="E1801" s="18" t="str">
        <f t="shared" si="28"/>
        <v>15-Dec-1999</v>
      </c>
      <c r="F1801" s="19">
        <v>45085</v>
      </c>
      <c r="G1801">
        <v>23</v>
      </c>
      <c r="H1801">
        <v>1</v>
      </c>
      <c r="I1801" s="2">
        <v>18328.240000000002</v>
      </c>
      <c r="J1801" t="s">
        <v>6032</v>
      </c>
      <c r="K1801" t="s">
        <v>6030</v>
      </c>
      <c r="L1801" t="s">
        <v>3</v>
      </c>
    </row>
    <row r="1802" spans="1:12" x14ac:dyDescent="0.25">
      <c r="A1802" s="5" t="s">
        <v>4183</v>
      </c>
      <c r="B1802">
        <v>1964</v>
      </c>
      <c r="C1802" t="s">
        <v>6</v>
      </c>
      <c r="D1802">
        <v>26</v>
      </c>
      <c r="E1802" s="18" t="str">
        <f t="shared" si="28"/>
        <v>26-Sep-1964</v>
      </c>
      <c r="F1802" s="19">
        <v>45085</v>
      </c>
      <c r="G1802">
        <v>58</v>
      </c>
      <c r="H1802">
        <v>0</v>
      </c>
      <c r="I1802" s="2">
        <v>18443.11</v>
      </c>
      <c r="J1802" t="s">
        <v>6032</v>
      </c>
      <c r="K1802" t="s">
        <v>6030</v>
      </c>
      <c r="L1802" t="s">
        <v>7</v>
      </c>
    </row>
    <row r="1803" spans="1:12" x14ac:dyDescent="0.25">
      <c r="A1803" s="5" t="s">
        <v>4184</v>
      </c>
      <c r="B1803">
        <v>1986</v>
      </c>
      <c r="C1803" t="s">
        <v>9</v>
      </c>
      <c r="D1803">
        <v>12</v>
      </c>
      <c r="E1803" s="18" t="str">
        <f t="shared" si="28"/>
        <v>12-Aug-1986</v>
      </c>
      <c r="F1803" s="19">
        <v>45085</v>
      </c>
      <c r="G1803">
        <v>36</v>
      </c>
      <c r="H1803">
        <v>2</v>
      </c>
      <c r="I1803" s="2">
        <v>18608.259999999998</v>
      </c>
      <c r="J1803" t="s">
        <v>6032</v>
      </c>
      <c r="K1803" t="s">
        <v>6031</v>
      </c>
      <c r="L1803" t="s">
        <v>11</v>
      </c>
    </row>
    <row r="1804" spans="1:12" x14ac:dyDescent="0.25">
      <c r="A1804" s="5" t="s">
        <v>4185</v>
      </c>
      <c r="B1804">
        <v>1998</v>
      </c>
      <c r="C1804" t="s">
        <v>6</v>
      </c>
      <c r="D1804">
        <v>23</v>
      </c>
      <c r="E1804" s="18" t="str">
        <f t="shared" si="28"/>
        <v>23-Sep-1998</v>
      </c>
      <c r="F1804" s="19">
        <v>45085</v>
      </c>
      <c r="G1804">
        <v>24</v>
      </c>
      <c r="H1804">
        <v>0</v>
      </c>
      <c r="I1804" s="2">
        <v>18648.419999999998</v>
      </c>
      <c r="J1804" t="s">
        <v>6032</v>
      </c>
      <c r="K1804" t="s">
        <v>6032</v>
      </c>
      <c r="L1804" t="s">
        <v>13</v>
      </c>
    </row>
    <row r="1805" spans="1:12" x14ac:dyDescent="0.25">
      <c r="A1805" s="5" t="s">
        <v>4186</v>
      </c>
      <c r="B1805">
        <v>1970</v>
      </c>
      <c r="C1805" t="s">
        <v>10</v>
      </c>
      <c r="D1805">
        <v>17</v>
      </c>
      <c r="E1805" s="18" t="str">
        <f t="shared" si="28"/>
        <v>17-Oct-1970</v>
      </c>
      <c r="F1805" s="19">
        <v>45085</v>
      </c>
      <c r="G1805">
        <v>52</v>
      </c>
      <c r="H1805">
        <v>0</v>
      </c>
      <c r="I1805" s="2">
        <v>18682.740000000002</v>
      </c>
      <c r="J1805" t="s">
        <v>6032</v>
      </c>
      <c r="K1805" t="s">
        <v>6031</v>
      </c>
      <c r="L1805" t="s">
        <v>7</v>
      </c>
    </row>
    <row r="1806" spans="1:12" x14ac:dyDescent="0.25">
      <c r="A1806" s="5" t="s">
        <v>4187</v>
      </c>
      <c r="B1806">
        <v>1967</v>
      </c>
      <c r="C1806" t="s">
        <v>9</v>
      </c>
      <c r="D1806">
        <v>30</v>
      </c>
      <c r="E1806" s="18" t="str">
        <f t="shared" si="28"/>
        <v>30-Aug-1967</v>
      </c>
      <c r="F1806" s="19">
        <v>45085</v>
      </c>
      <c r="G1806">
        <v>55</v>
      </c>
      <c r="H1806">
        <v>0</v>
      </c>
      <c r="I1806" s="2">
        <v>18694.689999999999</v>
      </c>
      <c r="J1806" t="s">
        <v>6032</v>
      </c>
      <c r="K1806" t="s">
        <v>6032</v>
      </c>
      <c r="L1806" t="s">
        <v>18</v>
      </c>
    </row>
    <row r="1807" spans="1:12" x14ac:dyDescent="0.25">
      <c r="A1807" s="5" t="s">
        <v>3717</v>
      </c>
      <c r="B1807">
        <v>1992</v>
      </c>
      <c r="C1807" t="s">
        <v>8</v>
      </c>
      <c r="D1807">
        <v>27</v>
      </c>
      <c r="E1807" s="18" t="str">
        <f t="shared" si="28"/>
        <v>27-Dec-1992</v>
      </c>
      <c r="F1807" s="19">
        <v>45085</v>
      </c>
      <c r="G1807">
        <v>30</v>
      </c>
      <c r="H1807">
        <v>3</v>
      </c>
      <c r="I1807" s="2">
        <v>18765.88</v>
      </c>
      <c r="J1807" t="s">
        <v>6032</v>
      </c>
      <c r="K1807" t="s">
        <v>6030</v>
      </c>
      <c r="L1807" t="s">
        <v>7</v>
      </c>
    </row>
    <row r="1808" spans="1:12" x14ac:dyDescent="0.25">
      <c r="A1808" s="5" t="s">
        <v>4188</v>
      </c>
      <c r="B1808">
        <v>1979</v>
      </c>
      <c r="C1808" t="s">
        <v>4</v>
      </c>
      <c r="D1808">
        <v>19</v>
      </c>
      <c r="E1808" s="18" t="str">
        <f t="shared" si="28"/>
        <v>19-Nov-1979</v>
      </c>
      <c r="F1808" s="19">
        <v>45085</v>
      </c>
      <c r="G1808">
        <v>43</v>
      </c>
      <c r="H1808">
        <v>2</v>
      </c>
      <c r="I1808" s="2">
        <v>18767.740000000002</v>
      </c>
      <c r="J1808" t="s">
        <v>6032</v>
      </c>
      <c r="K1808" t="s">
        <v>6032</v>
      </c>
      <c r="L1808" t="s">
        <v>3</v>
      </c>
    </row>
    <row r="1809" spans="1:12" x14ac:dyDescent="0.25">
      <c r="A1809" s="5" t="s">
        <v>4189</v>
      </c>
      <c r="B1809">
        <v>1995</v>
      </c>
      <c r="C1809" t="s">
        <v>4</v>
      </c>
      <c r="D1809">
        <v>28</v>
      </c>
      <c r="E1809" s="18" t="str">
        <f t="shared" si="28"/>
        <v>28-Nov-1995</v>
      </c>
      <c r="F1809" s="19">
        <v>45085</v>
      </c>
      <c r="G1809">
        <v>27</v>
      </c>
      <c r="H1809">
        <v>3</v>
      </c>
      <c r="I1809" s="2">
        <v>18804.75</v>
      </c>
      <c r="J1809" t="s">
        <v>6032</v>
      </c>
      <c r="K1809" t="s">
        <v>6032</v>
      </c>
      <c r="L1809" t="s">
        <v>7</v>
      </c>
    </row>
    <row r="1810" spans="1:12" x14ac:dyDescent="0.25">
      <c r="A1810" s="5" t="s">
        <v>4190</v>
      </c>
      <c r="B1810">
        <v>1979</v>
      </c>
      <c r="C1810" t="s">
        <v>10</v>
      </c>
      <c r="D1810">
        <v>15</v>
      </c>
      <c r="E1810" s="18" t="str">
        <f t="shared" si="28"/>
        <v>15-Oct-1979</v>
      </c>
      <c r="F1810" s="19">
        <v>45085</v>
      </c>
      <c r="G1810">
        <v>43</v>
      </c>
      <c r="H1810">
        <v>2</v>
      </c>
      <c r="I1810" s="2">
        <v>18806.150000000001</v>
      </c>
      <c r="J1810" t="s">
        <v>6032</v>
      </c>
      <c r="K1810" t="s">
        <v>6030</v>
      </c>
      <c r="L1810" t="s">
        <v>3</v>
      </c>
    </row>
    <row r="1811" spans="1:12" x14ac:dyDescent="0.25">
      <c r="A1811" s="5" t="s">
        <v>4191</v>
      </c>
      <c r="B1811">
        <v>1962</v>
      </c>
      <c r="C1811" t="s">
        <v>8</v>
      </c>
      <c r="D1811">
        <v>18</v>
      </c>
      <c r="E1811" s="18" t="str">
        <f t="shared" si="28"/>
        <v>18-Dec-1962</v>
      </c>
      <c r="F1811" s="19">
        <v>45085</v>
      </c>
      <c r="G1811">
        <v>60</v>
      </c>
      <c r="H1811">
        <v>0</v>
      </c>
      <c r="I1811" s="2">
        <v>18815.53</v>
      </c>
      <c r="J1811" t="s">
        <v>6032</v>
      </c>
      <c r="K1811" t="s">
        <v>6032</v>
      </c>
      <c r="L1811" t="s">
        <v>18</v>
      </c>
    </row>
    <row r="1812" spans="1:12" x14ac:dyDescent="0.25">
      <c r="A1812" s="5" t="s">
        <v>4192</v>
      </c>
      <c r="B1812">
        <v>2003</v>
      </c>
      <c r="C1812" t="s">
        <v>2</v>
      </c>
      <c r="D1812">
        <v>24</v>
      </c>
      <c r="E1812" s="18" t="str">
        <f t="shared" si="28"/>
        <v>24-Jul-2003</v>
      </c>
      <c r="F1812" s="19">
        <v>45085</v>
      </c>
      <c r="G1812">
        <v>19</v>
      </c>
      <c r="H1812">
        <v>3</v>
      </c>
      <c r="I1812" s="2">
        <v>18838.7</v>
      </c>
      <c r="J1812" t="s">
        <v>6032</v>
      </c>
      <c r="K1812" t="s">
        <v>6031</v>
      </c>
      <c r="L1812" t="s">
        <v>7</v>
      </c>
    </row>
    <row r="1813" spans="1:12" x14ac:dyDescent="0.25">
      <c r="A1813" s="5" t="s">
        <v>4193</v>
      </c>
      <c r="B1813">
        <v>1963</v>
      </c>
      <c r="C1813" t="s">
        <v>8</v>
      </c>
      <c r="D1813">
        <v>6</v>
      </c>
      <c r="E1813" s="18" t="str">
        <f t="shared" si="28"/>
        <v>6-Dec-1963</v>
      </c>
      <c r="F1813" s="19">
        <v>45085</v>
      </c>
      <c r="G1813">
        <v>59</v>
      </c>
      <c r="H1813">
        <v>0</v>
      </c>
      <c r="I1813" s="2">
        <v>18883.330000000002</v>
      </c>
      <c r="J1813" t="s">
        <v>6032</v>
      </c>
      <c r="K1813" t="s">
        <v>6032</v>
      </c>
      <c r="L1813" t="s">
        <v>23</v>
      </c>
    </row>
    <row r="1814" spans="1:12" x14ac:dyDescent="0.25">
      <c r="A1814" s="5" t="s">
        <v>4194</v>
      </c>
      <c r="B1814">
        <v>1995</v>
      </c>
      <c r="C1814" t="s">
        <v>6</v>
      </c>
      <c r="D1814">
        <v>27</v>
      </c>
      <c r="E1814" s="18" t="str">
        <f t="shared" si="28"/>
        <v>27-Sep-1995</v>
      </c>
      <c r="F1814" s="19">
        <v>45085</v>
      </c>
      <c r="G1814">
        <v>27</v>
      </c>
      <c r="H1814">
        <v>1</v>
      </c>
      <c r="I1814" s="2">
        <v>18903.490000000002</v>
      </c>
      <c r="J1814" t="s">
        <v>6032</v>
      </c>
      <c r="K1814" t="s">
        <v>6030</v>
      </c>
      <c r="L1814" t="s">
        <v>17</v>
      </c>
    </row>
    <row r="1815" spans="1:12" x14ac:dyDescent="0.25">
      <c r="A1815" s="5" t="s">
        <v>4195</v>
      </c>
      <c r="B1815">
        <v>1969</v>
      </c>
      <c r="C1815" t="s">
        <v>9</v>
      </c>
      <c r="D1815">
        <v>3</v>
      </c>
      <c r="E1815" s="18" t="str">
        <f t="shared" si="28"/>
        <v>3-Aug-1969</v>
      </c>
      <c r="F1815" s="19">
        <v>45085</v>
      </c>
      <c r="G1815">
        <v>53</v>
      </c>
      <c r="H1815">
        <v>0</v>
      </c>
      <c r="I1815" s="2">
        <v>18932.810000000001</v>
      </c>
      <c r="J1815" t="s">
        <v>6032</v>
      </c>
      <c r="K1815" t="s">
        <v>6031</v>
      </c>
      <c r="L1815" t="s">
        <v>7</v>
      </c>
    </row>
    <row r="1816" spans="1:12" x14ac:dyDescent="0.25">
      <c r="A1816" s="5" t="s">
        <v>4196</v>
      </c>
      <c r="B1816">
        <v>1963</v>
      </c>
      <c r="C1816" t="s">
        <v>10</v>
      </c>
      <c r="D1816">
        <v>20</v>
      </c>
      <c r="E1816" s="18" t="str">
        <f t="shared" si="28"/>
        <v>20-Oct-1963</v>
      </c>
      <c r="F1816" s="19">
        <v>45085</v>
      </c>
      <c r="G1816">
        <v>59</v>
      </c>
      <c r="H1816">
        <v>0</v>
      </c>
      <c r="I1816" s="2">
        <v>18954.560000000001</v>
      </c>
      <c r="J1816" t="s">
        <v>6032</v>
      </c>
      <c r="K1816" t="s">
        <v>6032</v>
      </c>
      <c r="L1816" t="s">
        <v>23</v>
      </c>
    </row>
    <row r="1817" spans="1:12" x14ac:dyDescent="0.25">
      <c r="A1817" s="5" t="s">
        <v>4197</v>
      </c>
      <c r="B1817">
        <v>1998</v>
      </c>
      <c r="C1817" t="s">
        <v>9</v>
      </c>
      <c r="D1817">
        <v>6</v>
      </c>
      <c r="E1817" s="18" t="str">
        <f t="shared" si="28"/>
        <v>6-Aug-1998</v>
      </c>
      <c r="F1817" s="19">
        <v>45085</v>
      </c>
      <c r="G1817">
        <v>24</v>
      </c>
      <c r="H1817">
        <v>0</v>
      </c>
      <c r="I1817" s="2">
        <v>18955.22</v>
      </c>
      <c r="J1817" t="s">
        <v>6032</v>
      </c>
      <c r="K1817" t="s">
        <v>6031</v>
      </c>
      <c r="L1817" t="s">
        <v>11</v>
      </c>
    </row>
    <row r="1818" spans="1:12" x14ac:dyDescent="0.25">
      <c r="A1818" s="5" t="s">
        <v>3718</v>
      </c>
      <c r="B1818">
        <v>1992</v>
      </c>
      <c r="C1818" t="s">
        <v>4</v>
      </c>
      <c r="D1818">
        <v>30</v>
      </c>
      <c r="E1818" s="18" t="str">
        <f t="shared" si="28"/>
        <v>30-Nov-1992</v>
      </c>
      <c r="F1818" s="19">
        <v>45085</v>
      </c>
      <c r="G1818">
        <v>30</v>
      </c>
      <c r="H1818">
        <v>1</v>
      </c>
      <c r="I1818" s="2">
        <v>18963.169999999998</v>
      </c>
      <c r="J1818" t="s">
        <v>6032</v>
      </c>
      <c r="K1818" t="s">
        <v>6032</v>
      </c>
      <c r="L1818" t="s">
        <v>3</v>
      </c>
    </row>
    <row r="1819" spans="1:12" x14ac:dyDescent="0.25">
      <c r="A1819" s="5" t="s">
        <v>4198</v>
      </c>
      <c r="B1819">
        <v>1988</v>
      </c>
      <c r="C1819" t="s">
        <v>10</v>
      </c>
      <c r="D1819">
        <v>24</v>
      </c>
      <c r="E1819" s="18" t="str">
        <f t="shared" si="28"/>
        <v>24-Oct-1988</v>
      </c>
      <c r="F1819" s="19">
        <v>45085</v>
      </c>
      <c r="G1819">
        <v>34</v>
      </c>
      <c r="H1819">
        <v>2</v>
      </c>
      <c r="I1819" s="2">
        <v>18972.5</v>
      </c>
      <c r="J1819" t="s">
        <v>6032</v>
      </c>
      <c r="K1819" t="s">
        <v>6031</v>
      </c>
      <c r="L1819" t="s">
        <v>3</v>
      </c>
    </row>
    <row r="1820" spans="1:12" x14ac:dyDescent="0.25">
      <c r="A1820" s="5" t="s">
        <v>4199</v>
      </c>
      <c r="B1820">
        <v>1983</v>
      </c>
      <c r="C1820" t="s">
        <v>8</v>
      </c>
      <c r="D1820">
        <v>19</v>
      </c>
      <c r="E1820" s="18" t="str">
        <f t="shared" si="28"/>
        <v>19-Dec-1983</v>
      </c>
      <c r="F1820" s="19">
        <v>45085</v>
      </c>
      <c r="G1820">
        <v>39</v>
      </c>
      <c r="H1820">
        <v>5</v>
      </c>
      <c r="I1820" s="2">
        <v>19023.259999999998</v>
      </c>
      <c r="J1820" t="s">
        <v>6032</v>
      </c>
      <c r="K1820" t="s">
        <v>6031</v>
      </c>
      <c r="L1820" t="s">
        <v>11</v>
      </c>
    </row>
    <row r="1821" spans="1:12" x14ac:dyDescent="0.25">
      <c r="A1821" s="5" t="s">
        <v>4200</v>
      </c>
      <c r="B1821">
        <v>1989</v>
      </c>
      <c r="C1821" t="s">
        <v>5</v>
      </c>
      <c r="D1821">
        <v>5</v>
      </c>
      <c r="E1821" s="18" t="str">
        <f t="shared" si="28"/>
        <v>5-Jun-1989</v>
      </c>
      <c r="F1821" s="19">
        <v>45085</v>
      </c>
      <c r="G1821">
        <v>34</v>
      </c>
      <c r="H1821">
        <v>1</v>
      </c>
      <c r="I1821" s="2">
        <v>19040.88</v>
      </c>
      <c r="J1821" t="s">
        <v>6032</v>
      </c>
      <c r="K1821" t="s">
        <v>6031</v>
      </c>
      <c r="L1821" t="s">
        <v>11</v>
      </c>
    </row>
    <row r="1822" spans="1:12" x14ac:dyDescent="0.25">
      <c r="A1822" s="5" t="s">
        <v>4201</v>
      </c>
      <c r="B1822">
        <v>1993</v>
      </c>
      <c r="C1822" t="s">
        <v>6</v>
      </c>
      <c r="D1822">
        <v>28</v>
      </c>
      <c r="E1822" s="18" t="str">
        <f t="shared" si="28"/>
        <v>28-Sep-1993</v>
      </c>
      <c r="F1822" s="19">
        <v>45085</v>
      </c>
      <c r="G1822">
        <v>29</v>
      </c>
      <c r="H1822">
        <v>1</v>
      </c>
      <c r="I1822" s="2">
        <v>19107.78</v>
      </c>
      <c r="J1822" t="s">
        <v>6032</v>
      </c>
      <c r="K1822" t="s">
        <v>6030</v>
      </c>
      <c r="L1822" t="s">
        <v>3</v>
      </c>
    </row>
    <row r="1823" spans="1:12" x14ac:dyDescent="0.25">
      <c r="A1823" s="5" t="s">
        <v>4202</v>
      </c>
      <c r="B1823">
        <v>1979</v>
      </c>
      <c r="C1823" t="s">
        <v>2</v>
      </c>
      <c r="D1823">
        <v>2</v>
      </c>
      <c r="E1823" s="18" t="str">
        <f t="shared" si="28"/>
        <v>2-Jul-1979</v>
      </c>
      <c r="F1823" s="19">
        <v>45085</v>
      </c>
      <c r="G1823">
        <v>43</v>
      </c>
      <c r="H1823">
        <v>2</v>
      </c>
      <c r="I1823" s="2">
        <v>19144.580000000002</v>
      </c>
      <c r="J1823" t="s">
        <v>6032</v>
      </c>
      <c r="K1823" t="s">
        <v>6032</v>
      </c>
      <c r="L1823" t="s">
        <v>17</v>
      </c>
    </row>
    <row r="1824" spans="1:12" x14ac:dyDescent="0.25">
      <c r="A1824" s="5" t="s">
        <v>4203</v>
      </c>
      <c r="B1824">
        <v>1991</v>
      </c>
      <c r="C1824" t="s">
        <v>6</v>
      </c>
      <c r="D1824">
        <v>16</v>
      </c>
      <c r="E1824" s="18" t="str">
        <f t="shared" si="28"/>
        <v>16-Sep-1991</v>
      </c>
      <c r="F1824" s="19">
        <v>45085</v>
      </c>
      <c r="G1824">
        <v>31</v>
      </c>
      <c r="H1824">
        <v>3</v>
      </c>
      <c r="I1824" s="2">
        <v>19199.939999999999</v>
      </c>
      <c r="J1824" t="s">
        <v>6032</v>
      </c>
      <c r="K1824" t="s">
        <v>6031</v>
      </c>
      <c r="L1824" t="s">
        <v>11</v>
      </c>
    </row>
    <row r="1825" spans="1:12" x14ac:dyDescent="0.25">
      <c r="A1825" s="5" t="s">
        <v>4204</v>
      </c>
      <c r="B1825">
        <v>1985</v>
      </c>
      <c r="C1825" t="s">
        <v>8</v>
      </c>
      <c r="D1825">
        <v>28</v>
      </c>
      <c r="E1825" s="18" t="str">
        <f t="shared" si="28"/>
        <v>28-Dec-1985</v>
      </c>
      <c r="F1825" s="19">
        <v>45085</v>
      </c>
      <c r="G1825">
        <v>37</v>
      </c>
      <c r="H1825">
        <v>0</v>
      </c>
      <c r="I1825" s="2">
        <v>19214.71</v>
      </c>
      <c r="J1825" t="s">
        <v>6032</v>
      </c>
      <c r="K1825" t="s">
        <v>6031</v>
      </c>
      <c r="L1825" t="s">
        <v>3</v>
      </c>
    </row>
    <row r="1826" spans="1:12" x14ac:dyDescent="0.25">
      <c r="A1826" s="5" t="s">
        <v>4205</v>
      </c>
      <c r="B1826">
        <v>1967</v>
      </c>
      <c r="C1826" t="s">
        <v>2</v>
      </c>
      <c r="D1826">
        <v>29</v>
      </c>
      <c r="E1826" s="18" t="str">
        <f t="shared" si="28"/>
        <v>29-Jul-1967</v>
      </c>
      <c r="F1826" s="19">
        <v>45085</v>
      </c>
      <c r="G1826">
        <v>55</v>
      </c>
      <c r="H1826">
        <v>0</v>
      </c>
      <c r="I1826" s="2">
        <v>19259.96</v>
      </c>
      <c r="J1826" t="s">
        <v>6032</v>
      </c>
      <c r="K1826" t="s">
        <v>6032</v>
      </c>
      <c r="L1826" t="s">
        <v>7</v>
      </c>
    </row>
    <row r="1827" spans="1:12" x14ac:dyDescent="0.25">
      <c r="A1827" s="5" t="s">
        <v>4206</v>
      </c>
      <c r="B1827">
        <v>1966</v>
      </c>
      <c r="C1827" t="s">
        <v>4</v>
      </c>
      <c r="D1827">
        <v>15</v>
      </c>
      <c r="E1827" s="18" t="str">
        <f t="shared" si="28"/>
        <v>15-Nov-1966</v>
      </c>
      <c r="F1827" s="19">
        <v>45085</v>
      </c>
      <c r="G1827">
        <v>56</v>
      </c>
      <c r="H1827">
        <v>0</v>
      </c>
      <c r="I1827" s="2">
        <v>19321.060000000001</v>
      </c>
      <c r="J1827" t="s">
        <v>6032</v>
      </c>
      <c r="K1827" t="s">
        <v>6032</v>
      </c>
      <c r="L1827" t="s">
        <v>7</v>
      </c>
    </row>
    <row r="1828" spans="1:12" x14ac:dyDescent="0.25">
      <c r="A1828" s="5" t="s">
        <v>4207</v>
      </c>
      <c r="B1828">
        <v>1991</v>
      </c>
      <c r="C1828" t="s">
        <v>9</v>
      </c>
      <c r="D1828">
        <v>24</v>
      </c>
      <c r="E1828" s="18" t="str">
        <f t="shared" si="28"/>
        <v>24-Aug-1991</v>
      </c>
      <c r="F1828" s="19">
        <v>45085</v>
      </c>
      <c r="G1828">
        <v>31</v>
      </c>
      <c r="H1828">
        <v>0</v>
      </c>
      <c r="I1828" s="2">
        <v>19350.37</v>
      </c>
      <c r="J1828" t="s">
        <v>6032</v>
      </c>
      <c r="K1828" t="s">
        <v>6031</v>
      </c>
      <c r="L1828" t="s">
        <v>3</v>
      </c>
    </row>
    <row r="1829" spans="1:12" x14ac:dyDescent="0.25">
      <c r="A1829" s="5" t="s">
        <v>3719</v>
      </c>
      <c r="B1829">
        <v>1987</v>
      </c>
      <c r="C1829" t="s">
        <v>5</v>
      </c>
      <c r="D1829">
        <v>30</v>
      </c>
      <c r="E1829" s="18" t="str">
        <f t="shared" si="28"/>
        <v>30-Jun-1987</v>
      </c>
      <c r="F1829" s="19">
        <v>45085</v>
      </c>
      <c r="G1829">
        <v>35</v>
      </c>
      <c r="H1829">
        <v>3</v>
      </c>
      <c r="I1829" s="2">
        <v>19362</v>
      </c>
      <c r="J1829" t="s">
        <v>6032</v>
      </c>
      <c r="K1829" t="s">
        <v>6031</v>
      </c>
      <c r="L1829" t="s">
        <v>3</v>
      </c>
    </row>
    <row r="1830" spans="1:12" x14ac:dyDescent="0.25">
      <c r="A1830" s="5" t="s">
        <v>4208</v>
      </c>
      <c r="B1830">
        <v>1993</v>
      </c>
      <c r="C1830" t="s">
        <v>6</v>
      </c>
      <c r="D1830">
        <v>6</v>
      </c>
      <c r="E1830" s="18" t="str">
        <f t="shared" si="28"/>
        <v>6-Sep-1993</v>
      </c>
      <c r="F1830" s="19">
        <v>45085</v>
      </c>
      <c r="G1830">
        <v>29</v>
      </c>
      <c r="H1830">
        <v>2</v>
      </c>
      <c r="I1830" s="2">
        <v>19442.349999999999</v>
      </c>
      <c r="J1830" t="s">
        <v>6032</v>
      </c>
      <c r="K1830" t="s">
        <v>6031</v>
      </c>
      <c r="L1830" t="s">
        <v>7</v>
      </c>
    </row>
    <row r="1831" spans="1:12" x14ac:dyDescent="0.25">
      <c r="A1831" s="5" t="s">
        <v>4209</v>
      </c>
      <c r="B1831">
        <v>1982</v>
      </c>
      <c r="C1831" t="s">
        <v>8</v>
      </c>
      <c r="D1831">
        <v>15</v>
      </c>
      <c r="E1831" s="18" t="str">
        <f t="shared" si="28"/>
        <v>15-Dec-1982</v>
      </c>
      <c r="F1831" s="19">
        <v>45085</v>
      </c>
      <c r="G1831">
        <v>40</v>
      </c>
      <c r="H1831">
        <v>2</v>
      </c>
      <c r="I1831" s="2">
        <v>19444.27</v>
      </c>
      <c r="J1831" t="s">
        <v>6032</v>
      </c>
      <c r="K1831" t="s">
        <v>6032</v>
      </c>
      <c r="L1831" t="s">
        <v>3</v>
      </c>
    </row>
    <row r="1832" spans="1:12" x14ac:dyDescent="0.25">
      <c r="A1832" s="5" t="s">
        <v>4210</v>
      </c>
      <c r="B1832">
        <v>1987</v>
      </c>
      <c r="C1832" t="s">
        <v>4</v>
      </c>
      <c r="D1832">
        <v>30</v>
      </c>
      <c r="E1832" s="18" t="str">
        <f t="shared" si="28"/>
        <v>30-Nov-1987</v>
      </c>
      <c r="F1832" s="19">
        <v>45085</v>
      </c>
      <c r="G1832">
        <v>35</v>
      </c>
      <c r="H1832">
        <v>4</v>
      </c>
      <c r="I1832" s="2">
        <v>19496.72</v>
      </c>
      <c r="J1832" t="s">
        <v>6032</v>
      </c>
      <c r="K1832" t="s">
        <v>6031</v>
      </c>
      <c r="L1832" t="s">
        <v>13</v>
      </c>
    </row>
    <row r="1833" spans="1:12" x14ac:dyDescent="0.25">
      <c r="A1833" s="5" t="s">
        <v>4211</v>
      </c>
      <c r="B1833">
        <v>1980</v>
      </c>
      <c r="C1833" t="s">
        <v>4</v>
      </c>
      <c r="D1833">
        <v>8</v>
      </c>
      <c r="E1833" s="18" t="str">
        <f t="shared" si="28"/>
        <v>8-Nov-1980</v>
      </c>
      <c r="F1833" s="19">
        <v>45085</v>
      </c>
      <c r="G1833">
        <v>42</v>
      </c>
      <c r="H1833">
        <v>0</v>
      </c>
      <c r="I1833" s="2">
        <v>19515.54</v>
      </c>
      <c r="J1833" t="s">
        <v>6032</v>
      </c>
      <c r="K1833" t="s">
        <v>6032</v>
      </c>
      <c r="L1833" t="s">
        <v>3</v>
      </c>
    </row>
    <row r="1834" spans="1:12" x14ac:dyDescent="0.25">
      <c r="A1834" s="5" t="s">
        <v>4212</v>
      </c>
      <c r="B1834">
        <v>1992</v>
      </c>
      <c r="C1834" t="s">
        <v>9</v>
      </c>
      <c r="D1834">
        <v>19</v>
      </c>
      <c r="E1834" s="18" t="str">
        <f t="shared" si="28"/>
        <v>19-Aug-1992</v>
      </c>
      <c r="F1834" s="19">
        <v>45085</v>
      </c>
      <c r="G1834">
        <v>30</v>
      </c>
      <c r="H1834">
        <v>1</v>
      </c>
      <c r="I1834" s="2">
        <v>19521.97</v>
      </c>
      <c r="J1834" t="s">
        <v>6032</v>
      </c>
      <c r="K1834" t="s">
        <v>6030</v>
      </c>
      <c r="L1834" t="s">
        <v>3</v>
      </c>
    </row>
    <row r="1835" spans="1:12" x14ac:dyDescent="0.25">
      <c r="A1835" s="5" t="s">
        <v>4213</v>
      </c>
      <c r="B1835">
        <v>1985</v>
      </c>
      <c r="C1835" t="s">
        <v>6</v>
      </c>
      <c r="D1835">
        <v>17</v>
      </c>
      <c r="E1835" s="18" t="str">
        <f t="shared" si="28"/>
        <v>17-Sep-1985</v>
      </c>
      <c r="F1835" s="19">
        <v>45085</v>
      </c>
      <c r="G1835">
        <v>37</v>
      </c>
      <c r="H1835">
        <v>0</v>
      </c>
      <c r="I1835" s="2">
        <v>19539.240000000002</v>
      </c>
      <c r="J1835" t="s">
        <v>6032</v>
      </c>
      <c r="K1835" t="s">
        <v>6032</v>
      </c>
      <c r="L1835" t="s">
        <v>3</v>
      </c>
    </row>
    <row r="1836" spans="1:12" x14ac:dyDescent="0.25">
      <c r="A1836" s="5" t="s">
        <v>4214</v>
      </c>
      <c r="B1836">
        <v>1963</v>
      </c>
      <c r="C1836" t="s">
        <v>2</v>
      </c>
      <c r="D1836">
        <v>14</v>
      </c>
      <c r="E1836" s="18" t="str">
        <f t="shared" si="28"/>
        <v>14-Jul-1963</v>
      </c>
      <c r="F1836" s="19">
        <v>45085</v>
      </c>
      <c r="G1836">
        <v>59</v>
      </c>
      <c r="H1836">
        <v>0</v>
      </c>
      <c r="I1836" s="2">
        <v>19551.34</v>
      </c>
      <c r="J1836" t="s">
        <v>6032</v>
      </c>
      <c r="K1836" t="s">
        <v>6031</v>
      </c>
      <c r="L1836" t="s">
        <v>7</v>
      </c>
    </row>
    <row r="1837" spans="1:12" x14ac:dyDescent="0.25">
      <c r="A1837" s="5" t="s">
        <v>4215</v>
      </c>
      <c r="B1837">
        <v>1978</v>
      </c>
      <c r="C1837" t="s">
        <v>6</v>
      </c>
      <c r="D1837">
        <v>24</v>
      </c>
      <c r="E1837" s="18" t="str">
        <f t="shared" si="28"/>
        <v>24-Sep-1978</v>
      </c>
      <c r="F1837" s="19">
        <v>45085</v>
      </c>
      <c r="G1837">
        <v>44</v>
      </c>
      <c r="H1837">
        <v>1</v>
      </c>
      <c r="I1837" s="2">
        <v>19594.810000000001</v>
      </c>
      <c r="J1837" t="s">
        <v>6032</v>
      </c>
      <c r="K1837" t="s">
        <v>6032</v>
      </c>
      <c r="L1837" t="s">
        <v>17</v>
      </c>
    </row>
    <row r="1838" spans="1:12" x14ac:dyDescent="0.25">
      <c r="A1838" s="5" t="s">
        <v>4216</v>
      </c>
      <c r="B1838">
        <v>1994</v>
      </c>
      <c r="C1838" t="s">
        <v>9</v>
      </c>
      <c r="D1838">
        <v>27</v>
      </c>
      <c r="E1838" s="18" t="str">
        <f t="shared" si="28"/>
        <v>27-Aug-1994</v>
      </c>
      <c r="F1838" s="19">
        <v>45085</v>
      </c>
      <c r="G1838">
        <v>28</v>
      </c>
      <c r="H1838">
        <v>0</v>
      </c>
      <c r="I1838" s="2">
        <v>19673.34</v>
      </c>
      <c r="J1838" t="s">
        <v>6032</v>
      </c>
      <c r="K1838" t="s">
        <v>6030</v>
      </c>
      <c r="L1838" t="s">
        <v>7</v>
      </c>
    </row>
    <row r="1839" spans="1:12" x14ac:dyDescent="0.25">
      <c r="A1839" s="5" t="s">
        <v>4217</v>
      </c>
      <c r="B1839">
        <v>1990</v>
      </c>
      <c r="C1839" t="s">
        <v>9</v>
      </c>
      <c r="D1839">
        <v>8</v>
      </c>
      <c r="E1839" s="18" t="str">
        <f t="shared" si="28"/>
        <v>8-Aug-1990</v>
      </c>
      <c r="F1839" s="19">
        <v>45085</v>
      </c>
      <c r="G1839">
        <v>32</v>
      </c>
      <c r="H1839">
        <v>1</v>
      </c>
      <c r="I1839" s="2">
        <v>19719.689999999999</v>
      </c>
      <c r="J1839" t="s">
        <v>6032</v>
      </c>
      <c r="K1839" t="s">
        <v>6030</v>
      </c>
      <c r="L1839" t="s">
        <v>3</v>
      </c>
    </row>
    <row r="1840" spans="1:12" x14ac:dyDescent="0.25">
      <c r="A1840" s="5" t="s">
        <v>3720</v>
      </c>
      <c r="B1840">
        <v>1972</v>
      </c>
      <c r="C1840" t="s">
        <v>5</v>
      </c>
      <c r="D1840">
        <v>14</v>
      </c>
      <c r="E1840" s="18" t="str">
        <f t="shared" si="28"/>
        <v>14-Jun-1972</v>
      </c>
      <c r="F1840" s="19">
        <v>45085</v>
      </c>
      <c r="G1840">
        <v>50</v>
      </c>
      <c r="H1840">
        <v>3</v>
      </c>
      <c r="I1840" s="2">
        <v>19749.38</v>
      </c>
      <c r="J1840" t="s">
        <v>6032</v>
      </c>
      <c r="K1840" t="s">
        <v>6031</v>
      </c>
      <c r="L1840" t="s">
        <v>3</v>
      </c>
    </row>
    <row r="1841" spans="1:12" x14ac:dyDescent="0.25">
      <c r="A1841" s="5" t="s">
        <v>4218</v>
      </c>
      <c r="B1841">
        <v>1979</v>
      </c>
      <c r="C1841" t="s">
        <v>10</v>
      </c>
      <c r="D1841">
        <v>30</v>
      </c>
      <c r="E1841" s="18" t="str">
        <f t="shared" si="28"/>
        <v>30-Oct-1979</v>
      </c>
      <c r="F1841" s="19">
        <v>45085</v>
      </c>
      <c r="G1841">
        <v>43</v>
      </c>
      <c r="H1841">
        <v>2</v>
      </c>
      <c r="I1841" s="2">
        <v>19798.05</v>
      </c>
      <c r="J1841" t="s">
        <v>6032</v>
      </c>
      <c r="K1841" t="s">
        <v>6032</v>
      </c>
      <c r="L1841" t="s">
        <v>17</v>
      </c>
    </row>
    <row r="1842" spans="1:12" x14ac:dyDescent="0.25">
      <c r="A1842" s="5" t="s">
        <v>4219</v>
      </c>
      <c r="B1842">
        <v>1997</v>
      </c>
      <c r="C1842" t="s">
        <v>10</v>
      </c>
      <c r="D1842">
        <v>18</v>
      </c>
      <c r="E1842" s="18" t="str">
        <f t="shared" si="28"/>
        <v>18-Oct-1997</v>
      </c>
      <c r="F1842" s="19">
        <v>45085</v>
      </c>
      <c r="G1842">
        <v>25</v>
      </c>
      <c r="H1842">
        <v>3</v>
      </c>
      <c r="I1842" s="2">
        <v>19933.46</v>
      </c>
      <c r="J1842" t="s">
        <v>6032</v>
      </c>
      <c r="K1842" t="s">
        <v>6031</v>
      </c>
      <c r="L1842" t="s">
        <v>11</v>
      </c>
    </row>
    <row r="1843" spans="1:12" x14ac:dyDescent="0.25">
      <c r="A1843" s="5" t="s">
        <v>4220</v>
      </c>
      <c r="B1843">
        <v>1980</v>
      </c>
      <c r="C1843" t="s">
        <v>10</v>
      </c>
      <c r="D1843">
        <v>9</v>
      </c>
      <c r="E1843" s="18" t="str">
        <f t="shared" si="28"/>
        <v>9-Oct-1980</v>
      </c>
      <c r="F1843" s="19">
        <v>45085</v>
      </c>
      <c r="G1843">
        <v>42</v>
      </c>
      <c r="H1843">
        <v>0</v>
      </c>
      <c r="I1843" s="2">
        <v>19964.75</v>
      </c>
      <c r="J1843" t="s">
        <v>6032</v>
      </c>
      <c r="K1843" t="s">
        <v>6030</v>
      </c>
      <c r="L1843" t="s">
        <v>17</v>
      </c>
    </row>
    <row r="1844" spans="1:12" x14ac:dyDescent="0.25">
      <c r="A1844" s="5" t="s">
        <v>4221</v>
      </c>
      <c r="B1844">
        <v>1966</v>
      </c>
      <c r="C1844" t="s">
        <v>9</v>
      </c>
      <c r="D1844">
        <v>10</v>
      </c>
      <c r="E1844" s="18" t="str">
        <f t="shared" si="28"/>
        <v>10-Aug-1966</v>
      </c>
      <c r="F1844" s="19">
        <v>45085</v>
      </c>
      <c r="G1844">
        <v>56</v>
      </c>
      <c r="H1844">
        <v>0</v>
      </c>
      <c r="I1844" s="2">
        <v>19995.29</v>
      </c>
      <c r="J1844" t="s">
        <v>6032</v>
      </c>
      <c r="K1844" t="s">
        <v>6031</v>
      </c>
      <c r="L1844" t="s">
        <v>23</v>
      </c>
    </row>
    <row r="1845" spans="1:12" x14ac:dyDescent="0.25">
      <c r="A1845" s="5" t="s">
        <v>4222</v>
      </c>
      <c r="B1845">
        <v>1988</v>
      </c>
      <c r="C1845" t="s">
        <v>2</v>
      </c>
      <c r="D1845">
        <v>25</v>
      </c>
      <c r="E1845" s="18" t="str">
        <f t="shared" si="28"/>
        <v>25-Jul-1988</v>
      </c>
      <c r="F1845" s="19">
        <v>45085</v>
      </c>
      <c r="G1845">
        <v>34</v>
      </c>
      <c r="H1845">
        <v>1</v>
      </c>
      <c r="I1845" s="2">
        <v>20009.63</v>
      </c>
      <c r="J1845" t="s">
        <v>6030</v>
      </c>
      <c r="K1845" t="s">
        <v>6032</v>
      </c>
      <c r="L1845" t="s">
        <v>7</v>
      </c>
    </row>
    <row r="1846" spans="1:12" x14ac:dyDescent="0.25">
      <c r="A1846" s="5" t="s">
        <v>4223</v>
      </c>
      <c r="B1846">
        <v>1983</v>
      </c>
      <c r="C1846" t="s">
        <v>10</v>
      </c>
      <c r="D1846">
        <v>6</v>
      </c>
      <c r="E1846" s="18" t="str">
        <f t="shared" si="28"/>
        <v>6-Oct-1983</v>
      </c>
      <c r="F1846" s="19">
        <v>45085</v>
      </c>
      <c r="G1846">
        <v>39</v>
      </c>
      <c r="H1846">
        <v>0</v>
      </c>
      <c r="I1846" s="2">
        <v>20149.32</v>
      </c>
      <c r="J1846" t="s">
        <v>6030</v>
      </c>
      <c r="K1846" t="s">
        <v>6032</v>
      </c>
      <c r="L1846" t="s">
        <v>14</v>
      </c>
    </row>
    <row r="1847" spans="1:12" x14ac:dyDescent="0.25">
      <c r="A1847" s="5" t="s">
        <v>4224</v>
      </c>
      <c r="B1847">
        <v>2002</v>
      </c>
      <c r="C1847" t="s">
        <v>2</v>
      </c>
      <c r="D1847">
        <v>9</v>
      </c>
      <c r="E1847" s="18" t="str">
        <f t="shared" si="28"/>
        <v>9-Jul-2002</v>
      </c>
      <c r="F1847" s="19">
        <v>45085</v>
      </c>
      <c r="G1847">
        <v>20</v>
      </c>
      <c r="H1847">
        <v>0</v>
      </c>
      <c r="I1847" s="2">
        <v>20167.34</v>
      </c>
      <c r="J1847" t="s">
        <v>6031</v>
      </c>
      <c r="K1847" t="s">
        <v>6031</v>
      </c>
      <c r="L1847" t="s">
        <v>11</v>
      </c>
    </row>
    <row r="1848" spans="1:12" x14ac:dyDescent="0.25">
      <c r="A1848" s="5" t="s">
        <v>4225</v>
      </c>
      <c r="B1848">
        <v>1994</v>
      </c>
      <c r="C1848" t="s">
        <v>5</v>
      </c>
      <c r="D1848">
        <v>8</v>
      </c>
      <c r="E1848" s="18" t="str">
        <f t="shared" si="28"/>
        <v>8-Jun-1994</v>
      </c>
      <c r="F1848" s="19">
        <v>45085</v>
      </c>
      <c r="G1848">
        <v>29</v>
      </c>
      <c r="H1848">
        <v>2</v>
      </c>
      <c r="I1848" s="2">
        <v>20177.669999999998</v>
      </c>
      <c r="J1848" t="s">
        <v>6030</v>
      </c>
      <c r="K1848" t="s">
        <v>6032</v>
      </c>
      <c r="L1848" t="s">
        <v>11</v>
      </c>
    </row>
    <row r="1849" spans="1:12" x14ac:dyDescent="0.25">
      <c r="A1849" s="5" t="s">
        <v>4226</v>
      </c>
      <c r="B1849">
        <v>1987</v>
      </c>
      <c r="C1849" t="s">
        <v>10</v>
      </c>
      <c r="D1849">
        <v>17</v>
      </c>
      <c r="E1849" s="18" t="str">
        <f t="shared" si="28"/>
        <v>17-Oct-1987</v>
      </c>
      <c r="F1849" s="19">
        <v>45085</v>
      </c>
      <c r="G1849">
        <v>35</v>
      </c>
      <c r="H1849">
        <v>0</v>
      </c>
      <c r="I1849" s="2">
        <v>20234.849999999999</v>
      </c>
      <c r="J1849" t="s">
        <v>6030</v>
      </c>
      <c r="K1849" t="s">
        <v>6031</v>
      </c>
      <c r="L1849" t="s">
        <v>7</v>
      </c>
    </row>
    <row r="1850" spans="1:12" x14ac:dyDescent="0.25">
      <c r="A1850" s="5" t="s">
        <v>4227</v>
      </c>
      <c r="B1850">
        <v>1966</v>
      </c>
      <c r="C1850" t="s">
        <v>9</v>
      </c>
      <c r="D1850">
        <v>22</v>
      </c>
      <c r="E1850" s="18" t="str">
        <f t="shared" si="28"/>
        <v>22-Aug-1966</v>
      </c>
      <c r="F1850" s="19">
        <v>45085</v>
      </c>
      <c r="G1850">
        <v>56</v>
      </c>
      <c r="H1850">
        <v>0</v>
      </c>
      <c r="I1850" s="2">
        <v>20253.84</v>
      </c>
      <c r="J1850" t="s">
        <v>6030</v>
      </c>
      <c r="K1850" t="s">
        <v>6031</v>
      </c>
      <c r="L1850" t="s">
        <v>7</v>
      </c>
    </row>
    <row r="1851" spans="1:12" x14ac:dyDescent="0.25">
      <c r="A1851" s="5" t="s">
        <v>3721</v>
      </c>
      <c r="B1851">
        <v>1993</v>
      </c>
      <c r="C1851" t="s">
        <v>6</v>
      </c>
      <c r="D1851">
        <v>7</v>
      </c>
      <c r="E1851" s="18" t="str">
        <f t="shared" si="28"/>
        <v>7-Sep-1993</v>
      </c>
      <c r="F1851" s="19">
        <v>45085</v>
      </c>
      <c r="G1851">
        <v>29</v>
      </c>
      <c r="H1851">
        <v>1</v>
      </c>
      <c r="I1851" s="2">
        <v>20277.810000000001</v>
      </c>
      <c r="J1851" t="s">
        <v>6031</v>
      </c>
      <c r="K1851" t="s">
        <v>6031</v>
      </c>
      <c r="L1851" t="s">
        <v>14</v>
      </c>
    </row>
    <row r="1852" spans="1:12" x14ac:dyDescent="0.25">
      <c r="A1852" s="5" t="s">
        <v>4228</v>
      </c>
      <c r="B1852">
        <v>1985</v>
      </c>
      <c r="C1852" t="s">
        <v>6</v>
      </c>
      <c r="D1852">
        <v>17</v>
      </c>
      <c r="E1852" s="18" t="str">
        <f t="shared" si="28"/>
        <v>17-Sep-1985</v>
      </c>
      <c r="F1852" s="19">
        <v>45085</v>
      </c>
      <c r="G1852">
        <v>37</v>
      </c>
      <c r="H1852">
        <v>1</v>
      </c>
      <c r="I1852" s="2">
        <v>20296.86</v>
      </c>
      <c r="J1852" t="s">
        <v>6031</v>
      </c>
      <c r="K1852" t="s">
        <v>6032</v>
      </c>
      <c r="L1852" t="s">
        <v>17</v>
      </c>
    </row>
    <row r="1853" spans="1:12" x14ac:dyDescent="0.25">
      <c r="A1853" s="5" t="s">
        <v>4229</v>
      </c>
      <c r="B1853">
        <v>1962</v>
      </c>
      <c r="C1853" t="s">
        <v>2</v>
      </c>
      <c r="D1853">
        <v>2</v>
      </c>
      <c r="E1853" s="18" t="str">
        <f t="shared" si="28"/>
        <v>2-Jul-1962</v>
      </c>
      <c r="F1853" s="19">
        <v>45085</v>
      </c>
      <c r="G1853">
        <v>60</v>
      </c>
      <c r="H1853">
        <v>0</v>
      </c>
      <c r="I1853" s="2">
        <v>20354.5</v>
      </c>
      <c r="J1853" t="s">
        <v>6031</v>
      </c>
      <c r="K1853" t="s">
        <v>6030</v>
      </c>
      <c r="L1853" t="s">
        <v>23</v>
      </c>
    </row>
    <row r="1854" spans="1:12" x14ac:dyDescent="0.25">
      <c r="A1854" s="5" t="s">
        <v>4230</v>
      </c>
      <c r="B1854">
        <v>1985</v>
      </c>
      <c r="C1854" t="s">
        <v>2</v>
      </c>
      <c r="D1854">
        <v>12</v>
      </c>
      <c r="E1854" s="18" t="str">
        <f t="shared" si="28"/>
        <v>12-Jul-1985</v>
      </c>
      <c r="F1854" s="19">
        <v>45085</v>
      </c>
      <c r="G1854">
        <v>37</v>
      </c>
      <c r="H1854">
        <v>0</v>
      </c>
      <c r="I1854" s="2">
        <v>20420.599999999999</v>
      </c>
      <c r="J1854" t="s">
        <v>6031</v>
      </c>
      <c r="K1854" t="s">
        <v>6030</v>
      </c>
      <c r="L1854" t="s">
        <v>11</v>
      </c>
    </row>
    <row r="1855" spans="1:12" x14ac:dyDescent="0.25">
      <c r="A1855" s="5" t="s">
        <v>4231</v>
      </c>
      <c r="B1855">
        <v>1962</v>
      </c>
      <c r="C1855" t="s">
        <v>10</v>
      </c>
      <c r="D1855">
        <v>18</v>
      </c>
      <c r="E1855" s="18" t="str">
        <f t="shared" si="28"/>
        <v>18-Oct-1962</v>
      </c>
      <c r="F1855" s="19">
        <v>45085</v>
      </c>
      <c r="G1855">
        <v>60</v>
      </c>
      <c r="H1855">
        <v>0</v>
      </c>
      <c r="I1855" s="2">
        <v>20446.849999999999</v>
      </c>
      <c r="J1855" t="s">
        <v>6030</v>
      </c>
      <c r="K1855" t="s">
        <v>6032</v>
      </c>
      <c r="L1855" t="s">
        <v>7</v>
      </c>
    </row>
    <row r="1856" spans="1:12" x14ac:dyDescent="0.25">
      <c r="A1856" s="5" t="s">
        <v>4232</v>
      </c>
      <c r="B1856">
        <v>1969</v>
      </c>
      <c r="C1856" t="s">
        <v>10</v>
      </c>
      <c r="D1856">
        <v>13</v>
      </c>
      <c r="E1856" s="18" t="str">
        <f t="shared" si="28"/>
        <v>13-Oct-1969</v>
      </c>
      <c r="F1856" s="19">
        <v>45085</v>
      </c>
      <c r="G1856">
        <v>53</v>
      </c>
      <c r="H1856">
        <v>3</v>
      </c>
      <c r="I1856" s="2">
        <v>20463</v>
      </c>
      <c r="J1856" t="s">
        <v>6030</v>
      </c>
      <c r="K1856" t="s">
        <v>6030</v>
      </c>
      <c r="L1856" t="s">
        <v>3</v>
      </c>
    </row>
    <row r="1857" spans="1:12" x14ac:dyDescent="0.25">
      <c r="A1857" s="5" t="s">
        <v>4234</v>
      </c>
      <c r="B1857">
        <v>1966</v>
      </c>
      <c r="C1857" t="s">
        <v>2</v>
      </c>
      <c r="D1857">
        <v>9</v>
      </c>
      <c r="E1857" s="18" t="str">
        <f t="shared" si="28"/>
        <v>9-Jul-1966</v>
      </c>
      <c r="F1857" s="19">
        <v>45085</v>
      </c>
      <c r="G1857">
        <v>56</v>
      </c>
      <c r="H1857">
        <v>0</v>
      </c>
      <c r="I1857" s="2">
        <v>20568.32</v>
      </c>
      <c r="J1857" t="s">
        <v>6031</v>
      </c>
      <c r="K1857" t="s">
        <v>6030</v>
      </c>
      <c r="L1857" t="s">
        <v>7</v>
      </c>
    </row>
    <row r="1858" spans="1:12" x14ac:dyDescent="0.25">
      <c r="A1858" s="5" t="s">
        <v>4235</v>
      </c>
      <c r="B1858">
        <v>1967</v>
      </c>
      <c r="C1858" t="s">
        <v>8</v>
      </c>
      <c r="D1858">
        <v>17</v>
      </c>
      <c r="E1858" s="18" t="str">
        <f t="shared" ref="E1858:E1921" si="29">CONCATENATE(D1858,"-",C1858,"-",B1858)</f>
        <v>17-Dec-1967</v>
      </c>
      <c r="F1858" s="19">
        <v>45085</v>
      </c>
      <c r="G1858">
        <v>55</v>
      </c>
      <c r="H1858">
        <v>0</v>
      </c>
      <c r="I1858" s="2">
        <v>20630.28</v>
      </c>
      <c r="J1858" t="s">
        <v>6030</v>
      </c>
      <c r="K1858" t="s">
        <v>6031</v>
      </c>
      <c r="L1858" t="s">
        <v>11</v>
      </c>
    </row>
    <row r="1859" spans="1:12" x14ac:dyDescent="0.25">
      <c r="A1859" s="5" t="s">
        <v>4236</v>
      </c>
      <c r="B1859">
        <v>1965</v>
      </c>
      <c r="C1859" t="s">
        <v>9</v>
      </c>
      <c r="D1859">
        <v>1</v>
      </c>
      <c r="E1859" s="18" t="str">
        <f t="shared" si="29"/>
        <v>1-Aug-1965</v>
      </c>
      <c r="F1859" s="19">
        <v>45085</v>
      </c>
      <c r="G1859">
        <v>57</v>
      </c>
      <c r="H1859">
        <v>0</v>
      </c>
      <c r="I1859" s="2">
        <v>20709.02</v>
      </c>
      <c r="J1859" t="s">
        <v>6031</v>
      </c>
      <c r="K1859" t="s">
        <v>6030</v>
      </c>
      <c r="L1859" t="s">
        <v>13</v>
      </c>
    </row>
    <row r="1860" spans="1:12" x14ac:dyDescent="0.25">
      <c r="A1860" s="5" t="s">
        <v>4237</v>
      </c>
      <c r="B1860">
        <v>1992</v>
      </c>
      <c r="C1860" t="s">
        <v>6</v>
      </c>
      <c r="D1860">
        <v>14</v>
      </c>
      <c r="E1860" s="18" t="str">
        <f t="shared" si="29"/>
        <v>14-Sep-1992</v>
      </c>
      <c r="F1860" s="19">
        <v>45085</v>
      </c>
      <c r="G1860">
        <v>30</v>
      </c>
      <c r="H1860">
        <v>3</v>
      </c>
      <c r="I1860" s="2">
        <v>20745.990000000002</v>
      </c>
      <c r="J1860" t="s">
        <v>6031</v>
      </c>
      <c r="K1860" t="s">
        <v>6032</v>
      </c>
      <c r="L1860" t="s">
        <v>7</v>
      </c>
    </row>
    <row r="1861" spans="1:12" x14ac:dyDescent="0.25">
      <c r="A1861" s="5" t="s">
        <v>4238</v>
      </c>
      <c r="B1861">
        <v>1986</v>
      </c>
      <c r="C1861" t="s">
        <v>9</v>
      </c>
      <c r="D1861">
        <v>4</v>
      </c>
      <c r="E1861" s="18" t="str">
        <f t="shared" si="29"/>
        <v>4-Aug-1986</v>
      </c>
      <c r="F1861" s="19">
        <v>45085</v>
      </c>
      <c r="G1861">
        <v>36</v>
      </c>
      <c r="H1861">
        <v>1</v>
      </c>
      <c r="I1861" s="2">
        <v>20773.63</v>
      </c>
      <c r="J1861" t="s">
        <v>6030</v>
      </c>
      <c r="K1861" t="s">
        <v>6031</v>
      </c>
      <c r="L1861" t="s">
        <v>21</v>
      </c>
    </row>
    <row r="1862" spans="1:12" x14ac:dyDescent="0.25">
      <c r="A1862" s="5" t="s">
        <v>3722</v>
      </c>
      <c r="B1862">
        <v>1967</v>
      </c>
      <c r="C1862" t="s">
        <v>6</v>
      </c>
      <c r="D1862">
        <v>8</v>
      </c>
      <c r="E1862" s="18" t="str">
        <f t="shared" si="29"/>
        <v>8-Sep-1967</v>
      </c>
      <c r="F1862" s="19">
        <v>45085</v>
      </c>
      <c r="G1862">
        <v>55</v>
      </c>
      <c r="H1862">
        <v>0</v>
      </c>
      <c r="I1862" s="2">
        <v>20781.490000000002</v>
      </c>
      <c r="J1862" t="s">
        <v>6030</v>
      </c>
      <c r="K1862" t="s">
        <v>6031</v>
      </c>
      <c r="L1862" t="s">
        <v>3</v>
      </c>
    </row>
    <row r="1863" spans="1:12" x14ac:dyDescent="0.25">
      <c r="A1863" s="5" t="s">
        <v>4239</v>
      </c>
      <c r="B1863">
        <v>1975</v>
      </c>
      <c r="C1863" t="s">
        <v>8</v>
      </c>
      <c r="D1863">
        <v>8</v>
      </c>
      <c r="E1863" s="18" t="str">
        <f t="shared" si="29"/>
        <v>8-Dec-1975</v>
      </c>
      <c r="F1863" s="19">
        <v>45085</v>
      </c>
      <c r="G1863">
        <v>47</v>
      </c>
      <c r="H1863">
        <v>0</v>
      </c>
      <c r="I1863" s="2">
        <v>20878.78</v>
      </c>
      <c r="J1863" t="s">
        <v>6030</v>
      </c>
      <c r="K1863" t="s">
        <v>6032</v>
      </c>
      <c r="L1863" t="s">
        <v>17</v>
      </c>
    </row>
    <row r="1864" spans="1:12" x14ac:dyDescent="0.25">
      <c r="A1864" s="5" t="s">
        <v>4240</v>
      </c>
      <c r="B1864">
        <v>1964</v>
      </c>
      <c r="C1864" t="s">
        <v>4</v>
      </c>
      <c r="D1864">
        <v>19</v>
      </c>
      <c r="E1864" s="18" t="str">
        <f t="shared" si="29"/>
        <v>19-Nov-1964</v>
      </c>
      <c r="F1864" s="19">
        <v>45085</v>
      </c>
      <c r="G1864">
        <v>58</v>
      </c>
      <c r="H1864">
        <v>0</v>
      </c>
      <c r="I1864" s="2">
        <v>20893.060000000001</v>
      </c>
      <c r="J1864" t="s">
        <v>6030</v>
      </c>
      <c r="K1864" t="s">
        <v>6031</v>
      </c>
      <c r="L1864" t="s">
        <v>7</v>
      </c>
    </row>
    <row r="1865" spans="1:12" x14ac:dyDescent="0.25">
      <c r="A1865" s="5" t="s">
        <v>4241</v>
      </c>
      <c r="B1865">
        <v>1987</v>
      </c>
      <c r="C1865" t="s">
        <v>4</v>
      </c>
      <c r="D1865">
        <v>27</v>
      </c>
      <c r="E1865" s="18" t="str">
        <f t="shared" si="29"/>
        <v>27-Nov-1987</v>
      </c>
      <c r="F1865" s="19">
        <v>45085</v>
      </c>
      <c r="G1865">
        <v>35</v>
      </c>
      <c r="H1865">
        <v>2</v>
      </c>
      <c r="I1865" s="2">
        <v>20984.09</v>
      </c>
      <c r="J1865" t="s">
        <v>6030</v>
      </c>
      <c r="K1865" t="s">
        <v>6030</v>
      </c>
      <c r="L1865" t="s">
        <v>12</v>
      </c>
    </row>
    <row r="1866" spans="1:12" x14ac:dyDescent="0.25">
      <c r="A1866" s="5" t="s">
        <v>4242</v>
      </c>
      <c r="B1866">
        <v>1983</v>
      </c>
      <c r="C1866" t="s">
        <v>2</v>
      </c>
      <c r="D1866">
        <v>2</v>
      </c>
      <c r="E1866" s="18" t="str">
        <f t="shared" si="29"/>
        <v>2-Jul-1983</v>
      </c>
      <c r="F1866" s="19">
        <v>45085</v>
      </c>
      <c r="G1866">
        <v>39</v>
      </c>
      <c r="H1866">
        <v>1</v>
      </c>
      <c r="I1866" s="2">
        <v>21082.16</v>
      </c>
      <c r="J1866" t="s">
        <v>6031</v>
      </c>
      <c r="K1866" t="s">
        <v>6030</v>
      </c>
      <c r="L1866" t="s">
        <v>11</v>
      </c>
    </row>
    <row r="1867" spans="1:12" x14ac:dyDescent="0.25">
      <c r="A1867" s="5" t="s">
        <v>4243</v>
      </c>
      <c r="B1867">
        <v>1977</v>
      </c>
      <c r="C1867" t="s">
        <v>4</v>
      </c>
      <c r="D1867">
        <v>23</v>
      </c>
      <c r="E1867" s="18" t="str">
        <f t="shared" si="29"/>
        <v>23-Nov-1977</v>
      </c>
      <c r="F1867" s="19">
        <v>45085</v>
      </c>
      <c r="G1867">
        <v>45</v>
      </c>
      <c r="H1867">
        <v>2</v>
      </c>
      <c r="I1867" s="2">
        <v>21098.55</v>
      </c>
      <c r="J1867" t="s">
        <v>6031</v>
      </c>
      <c r="K1867" t="s">
        <v>6031</v>
      </c>
      <c r="L1867" t="s">
        <v>7</v>
      </c>
    </row>
    <row r="1868" spans="1:12" x14ac:dyDescent="0.25">
      <c r="A1868" s="5" t="s">
        <v>4244</v>
      </c>
      <c r="B1868">
        <v>1969</v>
      </c>
      <c r="C1868" t="s">
        <v>9</v>
      </c>
      <c r="D1868">
        <v>26</v>
      </c>
      <c r="E1868" s="18" t="str">
        <f t="shared" si="29"/>
        <v>26-Aug-1969</v>
      </c>
      <c r="F1868" s="19">
        <v>45085</v>
      </c>
      <c r="G1868">
        <v>53</v>
      </c>
      <c r="H1868">
        <v>0</v>
      </c>
      <c r="I1868" s="2">
        <v>21195.82</v>
      </c>
      <c r="J1868" t="s">
        <v>6031</v>
      </c>
      <c r="K1868" t="s">
        <v>6032</v>
      </c>
      <c r="L1868" t="s">
        <v>3</v>
      </c>
    </row>
    <row r="1869" spans="1:12" x14ac:dyDescent="0.25">
      <c r="A1869" s="5" t="s">
        <v>4245</v>
      </c>
      <c r="B1869">
        <v>1974</v>
      </c>
      <c r="C1869" t="s">
        <v>10</v>
      </c>
      <c r="D1869">
        <v>14</v>
      </c>
      <c r="E1869" s="18" t="str">
        <f t="shared" si="29"/>
        <v>14-Oct-1974</v>
      </c>
      <c r="F1869" s="19">
        <v>45085</v>
      </c>
      <c r="G1869">
        <v>48</v>
      </c>
      <c r="H1869">
        <v>0</v>
      </c>
      <c r="I1869" s="2">
        <v>21223.68</v>
      </c>
      <c r="J1869" t="s">
        <v>6031</v>
      </c>
      <c r="K1869" t="s">
        <v>6030</v>
      </c>
      <c r="L1869" t="s">
        <v>3</v>
      </c>
    </row>
    <row r="1870" spans="1:12" x14ac:dyDescent="0.25">
      <c r="A1870" s="5" t="s">
        <v>4246</v>
      </c>
      <c r="B1870">
        <v>1974</v>
      </c>
      <c r="C1870" t="s">
        <v>6</v>
      </c>
      <c r="D1870">
        <v>3</v>
      </c>
      <c r="E1870" s="18" t="str">
        <f t="shared" si="29"/>
        <v>3-Sep-1974</v>
      </c>
      <c r="F1870" s="19">
        <v>45085</v>
      </c>
      <c r="G1870">
        <v>48</v>
      </c>
      <c r="H1870">
        <v>0</v>
      </c>
      <c r="I1870" s="2">
        <v>21232.18</v>
      </c>
      <c r="J1870" t="s">
        <v>6031</v>
      </c>
      <c r="K1870" t="s">
        <v>6030</v>
      </c>
      <c r="L1870" t="s">
        <v>11</v>
      </c>
    </row>
    <row r="1871" spans="1:12" x14ac:dyDescent="0.25">
      <c r="A1871" s="5" t="s">
        <v>4247</v>
      </c>
      <c r="B1871">
        <v>1980</v>
      </c>
      <c r="C1871" t="s">
        <v>8</v>
      </c>
      <c r="D1871">
        <v>10</v>
      </c>
      <c r="E1871" s="18" t="str">
        <f t="shared" si="29"/>
        <v>10-Dec-1980</v>
      </c>
      <c r="F1871" s="19">
        <v>45085</v>
      </c>
      <c r="G1871">
        <v>42</v>
      </c>
      <c r="H1871">
        <v>2</v>
      </c>
      <c r="I1871" s="2">
        <v>21259.38</v>
      </c>
      <c r="J1871" t="s">
        <v>6031</v>
      </c>
      <c r="K1871" t="s">
        <v>6031</v>
      </c>
      <c r="L1871" t="s">
        <v>13</v>
      </c>
    </row>
    <row r="1872" spans="1:12" x14ac:dyDescent="0.25">
      <c r="A1872" s="5" t="s">
        <v>4248</v>
      </c>
      <c r="B1872">
        <v>2004</v>
      </c>
      <c r="C1872" t="s">
        <v>9</v>
      </c>
      <c r="D1872">
        <v>4</v>
      </c>
      <c r="E1872" s="18" t="str">
        <f t="shared" si="29"/>
        <v>4-Aug-2004</v>
      </c>
      <c r="F1872" s="19">
        <v>45085</v>
      </c>
      <c r="G1872">
        <v>18</v>
      </c>
      <c r="H1872">
        <v>0</v>
      </c>
      <c r="I1872" s="2">
        <v>21344.85</v>
      </c>
      <c r="J1872" t="s">
        <v>6031</v>
      </c>
      <c r="K1872" t="s">
        <v>6032</v>
      </c>
      <c r="L1872" t="s">
        <v>17</v>
      </c>
    </row>
    <row r="1873" spans="1:12" x14ac:dyDescent="0.25">
      <c r="A1873" s="5" t="s">
        <v>3723</v>
      </c>
      <c r="B1873">
        <v>1980</v>
      </c>
      <c r="C1873" t="s">
        <v>6</v>
      </c>
      <c r="D1873">
        <v>4</v>
      </c>
      <c r="E1873" s="18" t="str">
        <f t="shared" si="29"/>
        <v>4-Sep-1980</v>
      </c>
      <c r="F1873" s="19">
        <v>45085</v>
      </c>
      <c r="G1873">
        <v>42</v>
      </c>
      <c r="H1873">
        <v>0</v>
      </c>
      <c r="I1873" s="2">
        <v>21348.71</v>
      </c>
      <c r="J1873" t="s">
        <v>6030</v>
      </c>
      <c r="K1873" t="s">
        <v>6032</v>
      </c>
      <c r="L1873" t="s">
        <v>7</v>
      </c>
    </row>
    <row r="1874" spans="1:12" x14ac:dyDescent="0.25">
      <c r="A1874" s="5" t="s">
        <v>4249</v>
      </c>
      <c r="B1874">
        <v>1990</v>
      </c>
      <c r="C1874" t="s">
        <v>4</v>
      </c>
      <c r="D1874">
        <v>21</v>
      </c>
      <c r="E1874" s="18" t="str">
        <f t="shared" si="29"/>
        <v>21-Nov-1990</v>
      </c>
      <c r="F1874" s="19">
        <v>45085</v>
      </c>
      <c r="G1874">
        <v>32</v>
      </c>
      <c r="H1874">
        <v>4</v>
      </c>
      <c r="I1874" s="2">
        <v>21472.48</v>
      </c>
      <c r="J1874" t="s">
        <v>6030</v>
      </c>
      <c r="K1874" t="s">
        <v>6030</v>
      </c>
      <c r="L1874" t="s">
        <v>7</v>
      </c>
    </row>
    <row r="1875" spans="1:12" x14ac:dyDescent="0.25">
      <c r="A1875" s="5" t="s">
        <v>4250</v>
      </c>
      <c r="B1875">
        <v>1999</v>
      </c>
      <c r="C1875" t="s">
        <v>5</v>
      </c>
      <c r="D1875">
        <v>12</v>
      </c>
      <c r="E1875" s="18" t="str">
        <f t="shared" si="29"/>
        <v>12-Jun-1999</v>
      </c>
      <c r="F1875" s="19">
        <v>45085</v>
      </c>
      <c r="G1875">
        <v>23</v>
      </c>
      <c r="H1875">
        <v>0</v>
      </c>
      <c r="I1875" s="2">
        <v>21595.38</v>
      </c>
      <c r="J1875" t="s">
        <v>6030</v>
      </c>
      <c r="K1875" t="s">
        <v>6031</v>
      </c>
      <c r="L1875" t="s">
        <v>7</v>
      </c>
    </row>
    <row r="1876" spans="1:12" x14ac:dyDescent="0.25">
      <c r="A1876" s="5" t="s">
        <v>4251</v>
      </c>
      <c r="B1876">
        <v>1983</v>
      </c>
      <c r="C1876" t="s">
        <v>8</v>
      </c>
      <c r="D1876">
        <v>25</v>
      </c>
      <c r="E1876" s="18" t="str">
        <f t="shared" si="29"/>
        <v>25-Dec-1983</v>
      </c>
      <c r="F1876" s="19">
        <v>45085</v>
      </c>
      <c r="G1876">
        <v>39</v>
      </c>
      <c r="H1876">
        <v>3</v>
      </c>
      <c r="I1876" s="2">
        <v>21659.93</v>
      </c>
      <c r="J1876" t="s">
        <v>6031</v>
      </c>
      <c r="K1876" t="s">
        <v>6031</v>
      </c>
      <c r="L1876" t="s">
        <v>17</v>
      </c>
    </row>
    <row r="1877" spans="1:12" x14ac:dyDescent="0.25">
      <c r="A1877" s="5" t="s">
        <v>4252</v>
      </c>
      <c r="B1877">
        <v>1962</v>
      </c>
      <c r="C1877" t="s">
        <v>4</v>
      </c>
      <c r="D1877">
        <v>16</v>
      </c>
      <c r="E1877" s="18" t="str">
        <f t="shared" si="29"/>
        <v>16-Nov-1962</v>
      </c>
      <c r="F1877" s="19">
        <v>45085</v>
      </c>
      <c r="G1877">
        <v>60</v>
      </c>
      <c r="H1877">
        <v>0</v>
      </c>
      <c r="I1877" s="2">
        <v>21661.16</v>
      </c>
      <c r="J1877" t="s">
        <v>6030</v>
      </c>
      <c r="K1877" t="s">
        <v>6030</v>
      </c>
      <c r="L1877" t="s">
        <v>7</v>
      </c>
    </row>
    <row r="1878" spans="1:12" x14ac:dyDescent="0.25">
      <c r="A1878" s="5" t="s">
        <v>4253</v>
      </c>
      <c r="B1878">
        <v>1976</v>
      </c>
      <c r="C1878" t="s">
        <v>2</v>
      </c>
      <c r="D1878">
        <v>18</v>
      </c>
      <c r="E1878" s="18" t="str">
        <f t="shared" si="29"/>
        <v>18-Jul-1976</v>
      </c>
      <c r="F1878" s="19">
        <v>45085</v>
      </c>
      <c r="G1878">
        <v>46</v>
      </c>
      <c r="H1878">
        <v>1</v>
      </c>
      <c r="I1878" s="2">
        <v>21677.279999999999</v>
      </c>
      <c r="J1878" t="s">
        <v>6031</v>
      </c>
      <c r="K1878" t="s">
        <v>6032</v>
      </c>
      <c r="L1878" t="s">
        <v>7</v>
      </c>
    </row>
    <row r="1879" spans="1:12" x14ac:dyDescent="0.25">
      <c r="A1879" s="5" t="s">
        <v>4254</v>
      </c>
      <c r="B1879">
        <v>1979</v>
      </c>
      <c r="C1879" t="s">
        <v>6</v>
      </c>
      <c r="D1879">
        <v>20</v>
      </c>
      <c r="E1879" s="18" t="str">
        <f t="shared" si="29"/>
        <v>20-Sep-1979</v>
      </c>
      <c r="F1879" s="19">
        <v>45085</v>
      </c>
      <c r="G1879">
        <v>43</v>
      </c>
      <c r="H1879">
        <v>1</v>
      </c>
      <c r="I1879" s="2">
        <v>21771.34</v>
      </c>
      <c r="J1879" t="s">
        <v>6031</v>
      </c>
      <c r="K1879" t="s">
        <v>6032</v>
      </c>
      <c r="L1879" t="s">
        <v>17</v>
      </c>
    </row>
    <row r="1880" spans="1:12" x14ac:dyDescent="0.25">
      <c r="A1880" s="5" t="s">
        <v>4255</v>
      </c>
      <c r="B1880">
        <v>1979</v>
      </c>
      <c r="C1880" t="s">
        <v>6</v>
      </c>
      <c r="D1880">
        <v>28</v>
      </c>
      <c r="E1880" s="18" t="str">
        <f t="shared" si="29"/>
        <v>28-Sep-1979</v>
      </c>
      <c r="F1880" s="19">
        <v>45085</v>
      </c>
      <c r="G1880">
        <v>43</v>
      </c>
      <c r="H1880">
        <v>0</v>
      </c>
      <c r="I1880" s="2">
        <v>21774.32</v>
      </c>
      <c r="J1880" t="s">
        <v>6031</v>
      </c>
      <c r="K1880" t="s">
        <v>6030</v>
      </c>
      <c r="L1880" t="s">
        <v>7</v>
      </c>
    </row>
    <row r="1881" spans="1:12" x14ac:dyDescent="0.25">
      <c r="A1881" s="5" t="s">
        <v>4256</v>
      </c>
      <c r="B1881">
        <v>1963</v>
      </c>
      <c r="C1881" t="s">
        <v>9</v>
      </c>
      <c r="D1881">
        <v>27</v>
      </c>
      <c r="E1881" s="18" t="str">
        <f t="shared" si="29"/>
        <v>27-Aug-1963</v>
      </c>
      <c r="F1881" s="19">
        <v>45085</v>
      </c>
      <c r="G1881">
        <v>59</v>
      </c>
      <c r="H1881">
        <v>0</v>
      </c>
      <c r="I1881" s="2">
        <v>21797</v>
      </c>
      <c r="J1881" t="s">
        <v>6031</v>
      </c>
      <c r="K1881" t="s">
        <v>6032</v>
      </c>
      <c r="L1881" t="s">
        <v>11</v>
      </c>
    </row>
    <row r="1882" spans="1:12" x14ac:dyDescent="0.25">
      <c r="A1882" s="5" t="s">
        <v>4257</v>
      </c>
      <c r="B1882">
        <v>1979</v>
      </c>
      <c r="C1882" t="s">
        <v>9</v>
      </c>
      <c r="D1882">
        <v>17</v>
      </c>
      <c r="E1882" s="18" t="str">
        <f t="shared" si="29"/>
        <v>17-Aug-1979</v>
      </c>
      <c r="F1882" s="19">
        <v>45085</v>
      </c>
      <c r="G1882">
        <v>43</v>
      </c>
      <c r="H1882">
        <v>2</v>
      </c>
      <c r="I1882" s="2">
        <v>21880.82</v>
      </c>
      <c r="J1882" t="s">
        <v>6031</v>
      </c>
      <c r="K1882" t="s">
        <v>6032</v>
      </c>
      <c r="L1882" t="s">
        <v>7</v>
      </c>
    </row>
    <row r="1883" spans="1:12" x14ac:dyDescent="0.25">
      <c r="A1883" s="5" t="s">
        <v>4258</v>
      </c>
      <c r="B1883">
        <v>2003</v>
      </c>
      <c r="C1883" t="s">
        <v>6</v>
      </c>
      <c r="D1883">
        <v>28</v>
      </c>
      <c r="E1883" s="18" t="str">
        <f t="shared" si="29"/>
        <v>28-Sep-2003</v>
      </c>
      <c r="F1883" s="19">
        <v>45085</v>
      </c>
      <c r="G1883">
        <v>19</v>
      </c>
      <c r="H1883">
        <v>0</v>
      </c>
      <c r="I1883" s="2">
        <v>21882.400000000001</v>
      </c>
      <c r="J1883" t="s">
        <v>6030</v>
      </c>
      <c r="K1883" t="s">
        <v>6032</v>
      </c>
      <c r="L1883" t="s">
        <v>11</v>
      </c>
    </row>
    <row r="1884" spans="1:12" x14ac:dyDescent="0.25">
      <c r="A1884" s="5" t="s">
        <v>3724</v>
      </c>
      <c r="B1884">
        <v>1975</v>
      </c>
      <c r="C1884" t="s">
        <v>8</v>
      </c>
      <c r="D1884">
        <v>19</v>
      </c>
      <c r="E1884" s="18" t="str">
        <f t="shared" si="29"/>
        <v>19-Dec-1975</v>
      </c>
      <c r="F1884" s="19">
        <v>45085</v>
      </c>
      <c r="G1884">
        <v>47</v>
      </c>
      <c r="H1884">
        <v>1</v>
      </c>
      <c r="I1884" s="2">
        <v>21978.68</v>
      </c>
      <c r="J1884" t="s">
        <v>6031</v>
      </c>
      <c r="K1884" t="s">
        <v>6031</v>
      </c>
      <c r="L1884" t="s">
        <v>3</v>
      </c>
    </row>
    <row r="1885" spans="1:12" x14ac:dyDescent="0.25">
      <c r="A1885" s="5" t="s">
        <v>4259</v>
      </c>
      <c r="B1885">
        <v>1989</v>
      </c>
      <c r="C1885" t="s">
        <v>10</v>
      </c>
      <c r="D1885">
        <v>14</v>
      </c>
      <c r="E1885" s="18" t="str">
        <f t="shared" si="29"/>
        <v>14-Oct-1989</v>
      </c>
      <c r="F1885" s="19">
        <v>45085</v>
      </c>
      <c r="G1885">
        <v>33</v>
      </c>
      <c r="H1885">
        <v>0</v>
      </c>
      <c r="I1885" s="2">
        <v>21984.47</v>
      </c>
      <c r="J1885" t="s">
        <v>6031</v>
      </c>
      <c r="K1885" t="s">
        <v>6032</v>
      </c>
      <c r="L1885" t="s">
        <v>7</v>
      </c>
    </row>
    <row r="1886" spans="1:12" x14ac:dyDescent="0.25">
      <c r="A1886" s="5" t="s">
        <v>4260</v>
      </c>
      <c r="B1886">
        <v>2001</v>
      </c>
      <c r="C1886" t="s">
        <v>9</v>
      </c>
      <c r="D1886">
        <v>28</v>
      </c>
      <c r="E1886" s="18" t="str">
        <f t="shared" si="29"/>
        <v>28-Aug-2001</v>
      </c>
      <c r="F1886" s="19">
        <v>45085</v>
      </c>
      <c r="G1886">
        <v>21</v>
      </c>
      <c r="H1886">
        <v>0</v>
      </c>
      <c r="I1886" s="2">
        <v>22097.62</v>
      </c>
      <c r="J1886" t="s">
        <v>6031</v>
      </c>
      <c r="K1886" t="s">
        <v>6032</v>
      </c>
      <c r="L1886" t="s">
        <v>11</v>
      </c>
    </row>
    <row r="1887" spans="1:12" x14ac:dyDescent="0.25">
      <c r="A1887" s="5" t="s">
        <v>4261</v>
      </c>
      <c r="B1887">
        <v>1980</v>
      </c>
      <c r="C1887" t="s">
        <v>6</v>
      </c>
      <c r="D1887">
        <v>12</v>
      </c>
      <c r="E1887" s="18" t="str">
        <f t="shared" si="29"/>
        <v>12-Sep-1980</v>
      </c>
      <c r="F1887" s="19">
        <v>45085</v>
      </c>
      <c r="G1887">
        <v>42</v>
      </c>
      <c r="H1887">
        <v>0</v>
      </c>
      <c r="I1887" s="2">
        <v>22144.03</v>
      </c>
      <c r="J1887" t="s">
        <v>6030</v>
      </c>
      <c r="K1887" t="s">
        <v>6030</v>
      </c>
      <c r="L1887" t="s">
        <v>11</v>
      </c>
    </row>
    <row r="1888" spans="1:12" x14ac:dyDescent="0.25">
      <c r="A1888" s="5" t="s">
        <v>4262</v>
      </c>
      <c r="B1888">
        <v>1965</v>
      </c>
      <c r="C1888" t="s">
        <v>9</v>
      </c>
      <c r="D1888">
        <v>24</v>
      </c>
      <c r="E1888" s="18" t="str">
        <f t="shared" si="29"/>
        <v>24-Aug-1965</v>
      </c>
      <c r="F1888" s="19">
        <v>45085</v>
      </c>
      <c r="G1888">
        <v>57</v>
      </c>
      <c r="H1888">
        <v>1</v>
      </c>
      <c r="I1888" s="2">
        <v>22192.44</v>
      </c>
      <c r="J1888" t="s">
        <v>6031</v>
      </c>
      <c r="K1888" t="s">
        <v>6032</v>
      </c>
      <c r="L1888" t="s">
        <v>3</v>
      </c>
    </row>
    <row r="1889" spans="1:12" x14ac:dyDescent="0.25">
      <c r="A1889" s="5" t="s">
        <v>4263</v>
      </c>
      <c r="B1889">
        <v>1971</v>
      </c>
      <c r="C1889" t="s">
        <v>5</v>
      </c>
      <c r="D1889">
        <v>16</v>
      </c>
      <c r="E1889" s="18" t="str">
        <f t="shared" si="29"/>
        <v>16-Jun-1971</v>
      </c>
      <c r="F1889" s="19">
        <v>45085</v>
      </c>
      <c r="G1889">
        <v>51</v>
      </c>
      <c r="H1889">
        <v>1</v>
      </c>
      <c r="I1889" s="2">
        <v>22218.11</v>
      </c>
      <c r="J1889" t="s">
        <v>6030</v>
      </c>
      <c r="K1889" t="s">
        <v>6031</v>
      </c>
      <c r="L1889" t="s">
        <v>3</v>
      </c>
    </row>
    <row r="1890" spans="1:12" x14ac:dyDescent="0.25">
      <c r="A1890" s="5" t="s">
        <v>4264</v>
      </c>
      <c r="B1890">
        <v>1982</v>
      </c>
      <c r="C1890" t="s">
        <v>8</v>
      </c>
      <c r="D1890">
        <v>27</v>
      </c>
      <c r="E1890" s="18" t="str">
        <f t="shared" si="29"/>
        <v>27-Dec-1982</v>
      </c>
      <c r="F1890" s="19">
        <v>45085</v>
      </c>
      <c r="G1890">
        <v>40</v>
      </c>
      <c r="H1890">
        <v>1</v>
      </c>
      <c r="I1890" s="2">
        <v>22331.57</v>
      </c>
      <c r="J1890" t="s">
        <v>6030</v>
      </c>
      <c r="K1890" t="s">
        <v>6031</v>
      </c>
      <c r="L1890" t="s">
        <v>17</v>
      </c>
    </row>
    <row r="1891" spans="1:12" x14ac:dyDescent="0.25">
      <c r="A1891" s="5" t="s">
        <v>4265</v>
      </c>
      <c r="B1891">
        <v>1999</v>
      </c>
      <c r="C1891" t="s">
        <v>9</v>
      </c>
      <c r="D1891">
        <v>26</v>
      </c>
      <c r="E1891" s="18" t="str">
        <f t="shared" si="29"/>
        <v>26-Aug-1999</v>
      </c>
      <c r="F1891" s="19">
        <v>45085</v>
      </c>
      <c r="G1891">
        <v>23</v>
      </c>
      <c r="H1891">
        <v>2</v>
      </c>
      <c r="I1891" s="2">
        <v>22395.74</v>
      </c>
      <c r="J1891" t="s">
        <v>6031</v>
      </c>
      <c r="K1891" t="s">
        <v>6030</v>
      </c>
      <c r="L1891" t="s">
        <v>17</v>
      </c>
    </row>
    <row r="1892" spans="1:12" x14ac:dyDescent="0.25">
      <c r="A1892" s="5" t="s">
        <v>4266</v>
      </c>
      <c r="B1892">
        <v>1966</v>
      </c>
      <c r="C1892" t="s">
        <v>9</v>
      </c>
      <c r="D1892">
        <v>18</v>
      </c>
      <c r="E1892" s="18" t="str">
        <f t="shared" si="29"/>
        <v>18-Aug-1966</v>
      </c>
      <c r="F1892" s="19">
        <v>45085</v>
      </c>
      <c r="G1892">
        <v>56</v>
      </c>
      <c r="H1892">
        <v>0</v>
      </c>
      <c r="I1892" s="2">
        <v>22412.65</v>
      </c>
      <c r="J1892" t="s">
        <v>6031</v>
      </c>
      <c r="K1892" t="s">
        <v>6031</v>
      </c>
      <c r="L1892" t="s">
        <v>19</v>
      </c>
    </row>
    <row r="1893" spans="1:12" x14ac:dyDescent="0.25">
      <c r="A1893" s="5" t="s">
        <v>4267</v>
      </c>
      <c r="B1893">
        <v>1983</v>
      </c>
      <c r="C1893" t="s">
        <v>8</v>
      </c>
      <c r="D1893">
        <v>21</v>
      </c>
      <c r="E1893" s="18" t="str">
        <f t="shared" si="29"/>
        <v>21-Dec-1983</v>
      </c>
      <c r="F1893" s="19">
        <v>45085</v>
      </c>
      <c r="G1893">
        <v>39</v>
      </c>
      <c r="H1893">
        <v>1</v>
      </c>
      <c r="I1893" s="2">
        <v>22462.04</v>
      </c>
      <c r="J1893" t="s">
        <v>6031</v>
      </c>
      <c r="K1893" t="s">
        <v>6032</v>
      </c>
      <c r="L1893" t="s">
        <v>13</v>
      </c>
    </row>
    <row r="1894" spans="1:12" x14ac:dyDescent="0.25">
      <c r="A1894" s="5" t="s">
        <v>4268</v>
      </c>
      <c r="B1894">
        <v>1979</v>
      </c>
      <c r="C1894" t="s">
        <v>4</v>
      </c>
      <c r="D1894">
        <v>14</v>
      </c>
      <c r="E1894" s="18" t="str">
        <f t="shared" si="29"/>
        <v>14-Nov-1979</v>
      </c>
      <c r="F1894" s="19">
        <v>45085</v>
      </c>
      <c r="G1894">
        <v>43</v>
      </c>
      <c r="H1894">
        <v>2</v>
      </c>
      <c r="I1894" s="2">
        <v>22478.6</v>
      </c>
      <c r="J1894" t="s">
        <v>6031</v>
      </c>
      <c r="K1894" t="s">
        <v>6030</v>
      </c>
      <c r="L1894" t="s">
        <v>11</v>
      </c>
    </row>
    <row r="1895" spans="1:12" x14ac:dyDescent="0.25">
      <c r="A1895" s="5" t="s">
        <v>3668</v>
      </c>
      <c r="B1895">
        <v>2003</v>
      </c>
      <c r="C1895" t="s">
        <v>2</v>
      </c>
      <c r="D1895">
        <v>25</v>
      </c>
      <c r="E1895" s="18" t="str">
        <f t="shared" si="29"/>
        <v>25-Jul-2003</v>
      </c>
      <c r="F1895" s="19">
        <v>45085</v>
      </c>
      <c r="G1895">
        <v>19</v>
      </c>
      <c r="H1895">
        <v>2</v>
      </c>
      <c r="I1895" s="2">
        <v>22493.66</v>
      </c>
      <c r="J1895" t="s">
        <v>6030</v>
      </c>
      <c r="K1895" t="s">
        <v>6032</v>
      </c>
      <c r="L1895" t="s">
        <v>7</v>
      </c>
    </row>
    <row r="1896" spans="1:12" x14ac:dyDescent="0.25">
      <c r="A1896" s="5" t="s">
        <v>3725</v>
      </c>
      <c r="B1896">
        <v>1970</v>
      </c>
      <c r="C1896" t="s">
        <v>4</v>
      </c>
      <c r="D1896">
        <v>9</v>
      </c>
      <c r="E1896" s="18" t="str">
        <f t="shared" si="29"/>
        <v>9-Nov-1970</v>
      </c>
      <c r="F1896" s="19">
        <v>45085</v>
      </c>
      <c r="G1896">
        <v>52</v>
      </c>
      <c r="H1896">
        <v>0</v>
      </c>
      <c r="I1896" s="2">
        <v>23045.57</v>
      </c>
      <c r="J1896" t="s">
        <v>6030</v>
      </c>
      <c r="K1896" t="s">
        <v>6030</v>
      </c>
      <c r="L1896" t="s">
        <v>17</v>
      </c>
    </row>
    <row r="1897" spans="1:12" x14ac:dyDescent="0.25">
      <c r="A1897" s="5" t="s">
        <v>4269</v>
      </c>
      <c r="B1897">
        <v>1975</v>
      </c>
      <c r="C1897" t="s">
        <v>6</v>
      </c>
      <c r="D1897">
        <v>9</v>
      </c>
      <c r="E1897" s="18" t="str">
        <f t="shared" si="29"/>
        <v>9-Sep-1975</v>
      </c>
      <c r="F1897" s="19">
        <v>45085</v>
      </c>
      <c r="G1897">
        <v>47</v>
      </c>
      <c r="H1897">
        <v>0</v>
      </c>
      <c r="I1897" s="2">
        <v>23065.42</v>
      </c>
      <c r="J1897" t="s">
        <v>6030</v>
      </c>
      <c r="K1897" t="s">
        <v>6030</v>
      </c>
      <c r="L1897" t="s">
        <v>3</v>
      </c>
    </row>
    <row r="1898" spans="1:12" x14ac:dyDescent="0.25">
      <c r="A1898" s="5" t="s">
        <v>4270</v>
      </c>
      <c r="B1898">
        <v>2003</v>
      </c>
      <c r="C1898" t="s">
        <v>8</v>
      </c>
      <c r="D1898">
        <v>14</v>
      </c>
      <c r="E1898" s="18" t="str">
        <f t="shared" si="29"/>
        <v>14-Dec-2003</v>
      </c>
      <c r="F1898" s="19">
        <v>45085</v>
      </c>
      <c r="G1898">
        <v>19</v>
      </c>
      <c r="H1898">
        <v>0</v>
      </c>
      <c r="I1898" s="2">
        <v>23082.959999999999</v>
      </c>
      <c r="J1898" t="s">
        <v>6030</v>
      </c>
      <c r="K1898" t="s">
        <v>6030</v>
      </c>
      <c r="L1898" t="s">
        <v>11</v>
      </c>
    </row>
    <row r="1899" spans="1:12" x14ac:dyDescent="0.25">
      <c r="A1899" s="5" t="s">
        <v>4271</v>
      </c>
      <c r="B1899">
        <v>1997</v>
      </c>
      <c r="C1899" t="s">
        <v>9</v>
      </c>
      <c r="D1899">
        <v>7</v>
      </c>
      <c r="E1899" s="18" t="str">
        <f t="shared" si="29"/>
        <v>7-Aug-1997</v>
      </c>
      <c r="F1899" s="19">
        <v>45085</v>
      </c>
      <c r="G1899">
        <v>25</v>
      </c>
      <c r="H1899">
        <v>2</v>
      </c>
      <c r="I1899" s="2">
        <v>23241.47</v>
      </c>
      <c r="J1899" t="s">
        <v>6030</v>
      </c>
      <c r="K1899" t="s">
        <v>6031</v>
      </c>
      <c r="L1899" t="s">
        <v>15</v>
      </c>
    </row>
    <row r="1900" spans="1:12" x14ac:dyDescent="0.25">
      <c r="A1900" s="5" t="s">
        <v>4272</v>
      </c>
      <c r="B1900">
        <v>1969</v>
      </c>
      <c r="C1900" t="s">
        <v>4</v>
      </c>
      <c r="D1900">
        <v>14</v>
      </c>
      <c r="E1900" s="18" t="str">
        <f t="shared" si="29"/>
        <v>14-Nov-1969</v>
      </c>
      <c r="F1900" s="19">
        <v>45085</v>
      </c>
      <c r="G1900">
        <v>53</v>
      </c>
      <c r="H1900">
        <v>1</v>
      </c>
      <c r="I1900" s="2">
        <v>23244.79</v>
      </c>
      <c r="J1900" t="s">
        <v>6030</v>
      </c>
      <c r="K1900" t="s">
        <v>6031</v>
      </c>
      <c r="L1900" t="s">
        <v>3</v>
      </c>
    </row>
    <row r="1901" spans="1:12" x14ac:dyDescent="0.25">
      <c r="A1901" s="5" t="s">
        <v>4273</v>
      </c>
      <c r="B1901">
        <v>1994</v>
      </c>
      <c r="C1901" t="s">
        <v>10</v>
      </c>
      <c r="D1901">
        <v>3</v>
      </c>
      <c r="E1901" s="18" t="str">
        <f t="shared" si="29"/>
        <v>3-Oct-1994</v>
      </c>
      <c r="F1901" s="19">
        <v>45085</v>
      </c>
      <c r="G1901">
        <v>28</v>
      </c>
      <c r="H1901">
        <v>1</v>
      </c>
      <c r="I1901" s="2">
        <v>23288.93</v>
      </c>
      <c r="J1901" t="s">
        <v>6030</v>
      </c>
      <c r="K1901" t="s">
        <v>6031</v>
      </c>
      <c r="L1901" t="s">
        <v>17</v>
      </c>
    </row>
    <row r="1902" spans="1:12" x14ac:dyDescent="0.25">
      <c r="A1902" s="5" t="s">
        <v>4274</v>
      </c>
      <c r="B1902">
        <v>1973</v>
      </c>
      <c r="C1902" t="s">
        <v>10</v>
      </c>
      <c r="D1902">
        <v>22</v>
      </c>
      <c r="E1902" s="18" t="str">
        <f t="shared" si="29"/>
        <v>22-Oct-1973</v>
      </c>
      <c r="F1902" s="19">
        <v>45085</v>
      </c>
      <c r="G1902">
        <v>49</v>
      </c>
      <c r="H1902">
        <v>2</v>
      </c>
      <c r="I1902" s="2">
        <v>23306.55</v>
      </c>
      <c r="J1902" t="s">
        <v>6030</v>
      </c>
      <c r="K1902" t="s">
        <v>6030</v>
      </c>
      <c r="L1902" t="s">
        <v>11</v>
      </c>
    </row>
    <row r="1903" spans="1:12" x14ac:dyDescent="0.25">
      <c r="A1903" s="5" t="s">
        <v>4275</v>
      </c>
      <c r="B1903">
        <v>1975</v>
      </c>
      <c r="C1903" t="s">
        <v>4</v>
      </c>
      <c r="D1903">
        <v>13</v>
      </c>
      <c r="E1903" s="18" t="str">
        <f t="shared" si="29"/>
        <v>13-Nov-1975</v>
      </c>
      <c r="F1903" s="19">
        <v>45085</v>
      </c>
      <c r="G1903">
        <v>47</v>
      </c>
      <c r="H1903">
        <v>1</v>
      </c>
      <c r="I1903" s="2">
        <v>23401.31</v>
      </c>
      <c r="J1903" t="s">
        <v>6030</v>
      </c>
      <c r="K1903" t="s">
        <v>6031</v>
      </c>
      <c r="L1903" t="s">
        <v>17</v>
      </c>
    </row>
    <row r="1904" spans="1:12" x14ac:dyDescent="0.25">
      <c r="A1904" s="5" t="s">
        <v>4276</v>
      </c>
      <c r="B1904">
        <v>1983</v>
      </c>
      <c r="C1904" t="s">
        <v>9</v>
      </c>
      <c r="D1904">
        <v>26</v>
      </c>
      <c r="E1904" s="18" t="str">
        <f t="shared" si="29"/>
        <v>26-Aug-1983</v>
      </c>
      <c r="F1904" s="19">
        <v>45085</v>
      </c>
      <c r="G1904">
        <v>39</v>
      </c>
      <c r="H1904">
        <v>2</v>
      </c>
      <c r="I1904" s="2">
        <v>23563.02</v>
      </c>
      <c r="J1904" t="s">
        <v>6030</v>
      </c>
      <c r="K1904" t="s">
        <v>6030</v>
      </c>
      <c r="L1904" t="s">
        <v>3</v>
      </c>
    </row>
    <row r="1905" spans="1:12" x14ac:dyDescent="0.25">
      <c r="A1905" s="5" t="s">
        <v>4277</v>
      </c>
      <c r="B1905">
        <v>1974</v>
      </c>
      <c r="C1905" t="s">
        <v>5</v>
      </c>
      <c r="D1905">
        <v>2</v>
      </c>
      <c r="E1905" s="18" t="str">
        <f t="shared" si="29"/>
        <v>2-Jun-1974</v>
      </c>
      <c r="F1905" s="19">
        <v>45085</v>
      </c>
      <c r="G1905">
        <v>49</v>
      </c>
      <c r="H1905">
        <v>1</v>
      </c>
      <c r="I1905" s="2">
        <v>23568.27</v>
      </c>
      <c r="J1905" t="s">
        <v>6030</v>
      </c>
      <c r="K1905" t="s">
        <v>6030</v>
      </c>
      <c r="L1905" t="s">
        <v>11</v>
      </c>
    </row>
    <row r="1906" spans="1:12" x14ac:dyDescent="0.25">
      <c r="A1906" s="5" t="s">
        <v>4278</v>
      </c>
      <c r="B1906">
        <v>1973</v>
      </c>
      <c r="C1906" t="s">
        <v>5</v>
      </c>
      <c r="D1906">
        <v>27</v>
      </c>
      <c r="E1906" s="18" t="str">
        <f t="shared" si="29"/>
        <v>27-Jun-1973</v>
      </c>
      <c r="F1906" s="19">
        <v>45085</v>
      </c>
      <c r="G1906">
        <v>49</v>
      </c>
      <c r="H1906">
        <v>2</v>
      </c>
      <c r="I1906" s="2">
        <v>23807.24</v>
      </c>
      <c r="J1906" t="s">
        <v>6030</v>
      </c>
      <c r="K1906" t="s">
        <v>6031</v>
      </c>
      <c r="L1906" t="s">
        <v>7</v>
      </c>
    </row>
    <row r="1907" spans="1:12" x14ac:dyDescent="0.25">
      <c r="A1907" s="5" t="s">
        <v>3726</v>
      </c>
      <c r="B1907">
        <v>1970</v>
      </c>
      <c r="C1907" t="s">
        <v>9</v>
      </c>
      <c r="D1907">
        <v>8</v>
      </c>
      <c r="E1907" s="18" t="str">
        <f t="shared" si="29"/>
        <v>8-Aug-1970</v>
      </c>
      <c r="F1907" s="19">
        <v>45085</v>
      </c>
      <c r="G1907">
        <v>52</v>
      </c>
      <c r="H1907">
        <v>1</v>
      </c>
      <c r="I1907" s="2">
        <v>23887.66</v>
      </c>
      <c r="J1907" t="s">
        <v>6030</v>
      </c>
      <c r="K1907" t="s">
        <v>6031</v>
      </c>
      <c r="L1907" t="s">
        <v>7</v>
      </c>
    </row>
    <row r="1908" spans="1:12" x14ac:dyDescent="0.25">
      <c r="A1908" s="5" t="s">
        <v>4279</v>
      </c>
      <c r="B1908">
        <v>1971</v>
      </c>
      <c r="C1908" t="s">
        <v>2</v>
      </c>
      <c r="D1908">
        <v>10</v>
      </c>
      <c r="E1908" s="18" t="str">
        <f t="shared" si="29"/>
        <v>10-Jul-1971</v>
      </c>
      <c r="F1908" s="19">
        <v>45085</v>
      </c>
      <c r="G1908">
        <v>51</v>
      </c>
      <c r="H1908">
        <v>2</v>
      </c>
      <c r="I1908" s="2">
        <v>23967.38</v>
      </c>
      <c r="J1908" t="s">
        <v>6030</v>
      </c>
      <c r="K1908" t="s">
        <v>6030</v>
      </c>
      <c r="L1908" t="s">
        <v>7</v>
      </c>
    </row>
    <row r="1909" spans="1:12" x14ac:dyDescent="0.25">
      <c r="A1909" s="5" t="s">
        <v>4280</v>
      </c>
      <c r="B1909">
        <v>2003</v>
      </c>
      <c r="C1909" t="s">
        <v>8</v>
      </c>
      <c r="D1909">
        <v>30</v>
      </c>
      <c r="E1909" s="18" t="str">
        <f t="shared" si="29"/>
        <v>30-Dec-2003</v>
      </c>
      <c r="F1909" s="19">
        <v>45085</v>
      </c>
      <c r="G1909">
        <v>19</v>
      </c>
      <c r="H1909">
        <v>2</v>
      </c>
      <c r="I1909" s="2">
        <v>24059.68</v>
      </c>
      <c r="J1909" t="s">
        <v>6030</v>
      </c>
      <c r="K1909" t="s">
        <v>6030</v>
      </c>
      <c r="L1909" t="s">
        <v>7</v>
      </c>
    </row>
    <row r="1910" spans="1:12" x14ac:dyDescent="0.25">
      <c r="A1910" s="5" t="s">
        <v>4281</v>
      </c>
      <c r="B1910">
        <v>1973</v>
      </c>
      <c r="C1910" t="s">
        <v>5</v>
      </c>
      <c r="D1910">
        <v>13</v>
      </c>
      <c r="E1910" s="18" t="str">
        <f t="shared" si="29"/>
        <v>13-Jun-1973</v>
      </c>
      <c r="F1910" s="19">
        <v>45085</v>
      </c>
      <c r="G1910">
        <v>49</v>
      </c>
      <c r="H1910">
        <v>3</v>
      </c>
      <c r="I1910" s="2">
        <v>24106.91</v>
      </c>
      <c r="J1910" t="s">
        <v>6030</v>
      </c>
      <c r="K1910" t="s">
        <v>6030</v>
      </c>
      <c r="L1910" t="s">
        <v>17</v>
      </c>
    </row>
    <row r="1911" spans="1:12" x14ac:dyDescent="0.25">
      <c r="A1911" s="5" t="s">
        <v>4282</v>
      </c>
      <c r="B1911">
        <v>1974</v>
      </c>
      <c r="C1911" t="s">
        <v>6</v>
      </c>
      <c r="D1911">
        <v>10</v>
      </c>
      <c r="E1911" s="18" t="str">
        <f t="shared" si="29"/>
        <v>10-Sep-1974</v>
      </c>
      <c r="F1911" s="19">
        <v>45085</v>
      </c>
      <c r="G1911">
        <v>48</v>
      </c>
      <c r="H1911">
        <v>3</v>
      </c>
      <c r="I1911" s="2">
        <v>24180.93</v>
      </c>
      <c r="J1911" t="s">
        <v>6030</v>
      </c>
      <c r="K1911" t="s">
        <v>6032</v>
      </c>
      <c r="L1911" t="s">
        <v>3</v>
      </c>
    </row>
    <row r="1912" spans="1:12" x14ac:dyDescent="0.25">
      <c r="A1912" s="5" t="s">
        <v>4283</v>
      </c>
      <c r="B1912">
        <v>1964</v>
      </c>
      <c r="C1912" t="s">
        <v>8</v>
      </c>
      <c r="D1912">
        <v>16</v>
      </c>
      <c r="E1912" s="18" t="str">
        <f t="shared" si="29"/>
        <v>16-Dec-1964</v>
      </c>
      <c r="F1912" s="19">
        <v>45085</v>
      </c>
      <c r="G1912">
        <v>58</v>
      </c>
      <c r="H1912">
        <v>0</v>
      </c>
      <c r="I1912" s="2">
        <v>24227.34</v>
      </c>
      <c r="J1912" t="s">
        <v>6030</v>
      </c>
      <c r="K1912" t="s">
        <v>6032</v>
      </c>
      <c r="L1912" t="s">
        <v>3</v>
      </c>
    </row>
    <row r="1913" spans="1:12" x14ac:dyDescent="0.25">
      <c r="A1913" s="5" t="s">
        <v>4285</v>
      </c>
      <c r="B1913">
        <v>2004</v>
      </c>
      <c r="C1913" t="s">
        <v>9</v>
      </c>
      <c r="D1913">
        <v>3</v>
      </c>
      <c r="E1913" s="18" t="str">
        <f t="shared" si="29"/>
        <v>3-Aug-2004</v>
      </c>
      <c r="F1913" s="19">
        <v>45085</v>
      </c>
      <c r="G1913">
        <v>18</v>
      </c>
      <c r="H1913">
        <v>0</v>
      </c>
      <c r="I1913" s="2">
        <v>24294.02</v>
      </c>
      <c r="J1913" t="s">
        <v>6030</v>
      </c>
      <c r="K1913" t="s">
        <v>6032</v>
      </c>
      <c r="L1913" t="s">
        <v>11</v>
      </c>
    </row>
    <row r="1914" spans="1:12" x14ac:dyDescent="0.25">
      <c r="A1914" s="5" t="s">
        <v>4286</v>
      </c>
      <c r="B1914">
        <v>1999</v>
      </c>
      <c r="C1914" t="s">
        <v>10</v>
      </c>
      <c r="D1914">
        <v>7</v>
      </c>
      <c r="E1914" s="18" t="str">
        <f t="shared" si="29"/>
        <v>7-Oct-1999</v>
      </c>
      <c r="F1914" s="19">
        <v>45085</v>
      </c>
      <c r="G1914">
        <v>23</v>
      </c>
      <c r="H1914">
        <v>0</v>
      </c>
      <c r="I1914" s="2">
        <v>24387.74</v>
      </c>
      <c r="J1914" t="s">
        <v>6030</v>
      </c>
      <c r="K1914" t="s">
        <v>6032</v>
      </c>
      <c r="L1914" t="s">
        <v>11</v>
      </c>
    </row>
    <row r="1915" spans="1:12" x14ac:dyDescent="0.25">
      <c r="A1915" s="5" t="s">
        <v>4287</v>
      </c>
      <c r="B1915">
        <v>1970</v>
      </c>
      <c r="C1915" t="s">
        <v>4</v>
      </c>
      <c r="D1915">
        <v>30</v>
      </c>
      <c r="E1915" s="18" t="str">
        <f t="shared" si="29"/>
        <v>30-Nov-1970</v>
      </c>
      <c r="F1915" s="19">
        <v>45085</v>
      </c>
      <c r="G1915">
        <v>52</v>
      </c>
      <c r="H1915">
        <v>0</v>
      </c>
      <c r="I1915" s="2">
        <v>24393.62</v>
      </c>
      <c r="J1915" t="s">
        <v>6030</v>
      </c>
      <c r="K1915" t="s">
        <v>6031</v>
      </c>
      <c r="L1915" t="s">
        <v>7</v>
      </c>
    </row>
    <row r="1916" spans="1:12" x14ac:dyDescent="0.25">
      <c r="A1916" s="5" t="s">
        <v>4288</v>
      </c>
      <c r="B1916">
        <v>1968</v>
      </c>
      <c r="C1916" t="s">
        <v>2</v>
      </c>
      <c r="D1916">
        <v>6</v>
      </c>
      <c r="E1916" s="18" t="str">
        <f t="shared" si="29"/>
        <v>6-Jul-1968</v>
      </c>
      <c r="F1916" s="19">
        <v>45085</v>
      </c>
      <c r="G1916">
        <v>54</v>
      </c>
      <c r="H1916">
        <v>0</v>
      </c>
      <c r="I1916" s="2">
        <v>24476.48</v>
      </c>
      <c r="J1916" t="s">
        <v>6030</v>
      </c>
      <c r="K1916" t="s">
        <v>6030</v>
      </c>
      <c r="L1916" t="s">
        <v>7</v>
      </c>
    </row>
    <row r="1917" spans="1:12" x14ac:dyDescent="0.25">
      <c r="A1917" s="5" t="s">
        <v>4289</v>
      </c>
      <c r="B1917">
        <v>1961</v>
      </c>
      <c r="C1917" t="s">
        <v>10</v>
      </c>
      <c r="D1917">
        <v>21</v>
      </c>
      <c r="E1917" s="18" t="str">
        <f t="shared" si="29"/>
        <v>21-Oct-1961</v>
      </c>
      <c r="F1917" s="19">
        <v>45085</v>
      </c>
      <c r="G1917">
        <v>61</v>
      </c>
      <c r="H1917">
        <v>0</v>
      </c>
      <c r="I1917" s="2">
        <v>24513.09</v>
      </c>
      <c r="J1917" t="s">
        <v>6030</v>
      </c>
      <c r="K1917" t="s">
        <v>6030</v>
      </c>
      <c r="L1917" t="s">
        <v>3</v>
      </c>
    </row>
    <row r="1918" spans="1:12" x14ac:dyDescent="0.25">
      <c r="A1918" s="5" t="s">
        <v>3727</v>
      </c>
      <c r="B1918">
        <v>1972</v>
      </c>
      <c r="C1918" t="s">
        <v>6</v>
      </c>
      <c r="D1918">
        <v>14</v>
      </c>
      <c r="E1918" s="18" t="str">
        <f t="shared" si="29"/>
        <v>14-Sep-1972</v>
      </c>
      <c r="F1918" s="19">
        <v>45085</v>
      </c>
      <c r="G1918">
        <v>50</v>
      </c>
      <c r="H1918">
        <v>1</v>
      </c>
      <c r="I1918" s="2">
        <v>24520.26</v>
      </c>
      <c r="J1918" t="s">
        <v>6030</v>
      </c>
      <c r="K1918" t="s">
        <v>6031</v>
      </c>
      <c r="L1918" t="s">
        <v>11</v>
      </c>
    </row>
    <row r="1919" spans="1:12" x14ac:dyDescent="0.25">
      <c r="A1919" s="5" t="s">
        <v>4290</v>
      </c>
      <c r="B1919">
        <v>1975</v>
      </c>
      <c r="C1919" t="s">
        <v>5</v>
      </c>
      <c r="D1919">
        <v>13</v>
      </c>
      <c r="E1919" s="18" t="str">
        <f t="shared" si="29"/>
        <v>13-Jun-1975</v>
      </c>
      <c r="F1919" s="19">
        <v>45085</v>
      </c>
      <c r="G1919">
        <v>47</v>
      </c>
      <c r="H1919">
        <v>2</v>
      </c>
      <c r="I1919" s="2">
        <v>24535.7</v>
      </c>
      <c r="J1919" t="s">
        <v>6030</v>
      </c>
      <c r="K1919" t="s">
        <v>6030</v>
      </c>
      <c r="L1919" t="s">
        <v>7</v>
      </c>
    </row>
    <row r="1920" spans="1:12" x14ac:dyDescent="0.25">
      <c r="A1920" s="5" t="s">
        <v>4291</v>
      </c>
      <c r="B1920">
        <v>1976</v>
      </c>
      <c r="C1920" t="s">
        <v>10</v>
      </c>
      <c r="D1920">
        <v>12</v>
      </c>
      <c r="E1920" s="18" t="str">
        <f t="shared" si="29"/>
        <v>12-Oct-1976</v>
      </c>
      <c r="F1920" s="19">
        <v>45085</v>
      </c>
      <c r="G1920">
        <v>46</v>
      </c>
      <c r="H1920">
        <v>0</v>
      </c>
      <c r="I1920" s="2">
        <v>24603.05</v>
      </c>
      <c r="J1920" t="s">
        <v>6030</v>
      </c>
      <c r="K1920" t="s">
        <v>6030</v>
      </c>
      <c r="L1920" t="s">
        <v>11</v>
      </c>
    </row>
    <row r="1921" spans="1:12" x14ac:dyDescent="0.25">
      <c r="A1921" s="5" t="s">
        <v>4292</v>
      </c>
      <c r="B1921">
        <v>1970</v>
      </c>
      <c r="C1921" t="s">
        <v>5</v>
      </c>
      <c r="D1921">
        <v>12</v>
      </c>
      <c r="E1921" s="18" t="str">
        <f t="shared" si="29"/>
        <v>12-Jun-1970</v>
      </c>
      <c r="F1921" s="19">
        <v>45085</v>
      </c>
      <c r="G1921">
        <v>52</v>
      </c>
      <c r="H1921">
        <v>2</v>
      </c>
      <c r="I1921" s="2">
        <v>24667.42</v>
      </c>
      <c r="J1921" t="s">
        <v>6030</v>
      </c>
      <c r="K1921" t="s">
        <v>6031</v>
      </c>
      <c r="L1921" t="s">
        <v>3</v>
      </c>
    </row>
    <row r="1922" spans="1:12" x14ac:dyDescent="0.25">
      <c r="A1922" s="5" t="s">
        <v>4293</v>
      </c>
      <c r="B1922">
        <v>1996</v>
      </c>
      <c r="C1922" t="s">
        <v>9</v>
      </c>
      <c r="D1922">
        <v>28</v>
      </c>
      <c r="E1922" s="18" t="str">
        <f t="shared" ref="E1922:E1985" si="30">CONCATENATE(D1922,"-",C1922,"-",B1922)</f>
        <v>28-Aug-1996</v>
      </c>
      <c r="F1922" s="19">
        <v>45085</v>
      </c>
      <c r="G1922">
        <v>26</v>
      </c>
      <c r="H1922">
        <v>4</v>
      </c>
      <c r="I1922" s="2">
        <v>24671.66</v>
      </c>
      <c r="J1922" t="s">
        <v>6030</v>
      </c>
      <c r="K1922" t="s">
        <v>6032</v>
      </c>
      <c r="L1922" t="s">
        <v>17</v>
      </c>
    </row>
    <row r="1923" spans="1:12" x14ac:dyDescent="0.25">
      <c r="A1923" s="5" t="s">
        <v>4294</v>
      </c>
      <c r="B1923">
        <v>1992</v>
      </c>
      <c r="C1923" t="s">
        <v>10</v>
      </c>
      <c r="D1923">
        <v>11</v>
      </c>
      <c r="E1923" s="18" t="str">
        <f t="shared" si="30"/>
        <v>11-Oct-1992</v>
      </c>
      <c r="F1923" s="19">
        <v>45085</v>
      </c>
      <c r="G1923">
        <v>30</v>
      </c>
      <c r="H1923">
        <v>0</v>
      </c>
      <c r="I1923" s="2">
        <v>24795.040000000001</v>
      </c>
      <c r="J1923" t="s">
        <v>6030</v>
      </c>
      <c r="K1923" t="s">
        <v>6031</v>
      </c>
      <c r="L1923" t="s">
        <v>11</v>
      </c>
    </row>
    <row r="1924" spans="1:12" x14ac:dyDescent="0.25">
      <c r="A1924" s="5" t="s">
        <v>4295</v>
      </c>
      <c r="B1924">
        <v>1994</v>
      </c>
      <c r="C1924" t="s">
        <v>6</v>
      </c>
      <c r="D1924">
        <v>9</v>
      </c>
      <c r="E1924" s="18" t="str">
        <f t="shared" si="30"/>
        <v>9-Sep-1994</v>
      </c>
      <c r="F1924" s="19">
        <v>45085</v>
      </c>
      <c r="G1924">
        <v>28</v>
      </c>
      <c r="H1924">
        <v>0</v>
      </c>
      <c r="I1924" s="2">
        <v>24817.25</v>
      </c>
      <c r="J1924" t="s">
        <v>6030</v>
      </c>
      <c r="K1924" t="s">
        <v>6030</v>
      </c>
      <c r="L1924" t="s">
        <v>11</v>
      </c>
    </row>
    <row r="1925" spans="1:12" x14ac:dyDescent="0.25">
      <c r="A1925" s="5" t="s">
        <v>4296</v>
      </c>
      <c r="B1925">
        <v>1995</v>
      </c>
      <c r="C1925" t="s">
        <v>5</v>
      </c>
      <c r="D1925">
        <v>10</v>
      </c>
      <c r="E1925" s="18" t="str">
        <f t="shared" si="30"/>
        <v>10-Jun-1995</v>
      </c>
      <c r="F1925" s="19">
        <v>45085</v>
      </c>
      <c r="G1925">
        <v>27</v>
      </c>
      <c r="H1925">
        <v>0</v>
      </c>
      <c r="I1925" s="2">
        <v>24863.25</v>
      </c>
      <c r="J1925" t="s">
        <v>6030</v>
      </c>
      <c r="K1925" t="s">
        <v>6031</v>
      </c>
      <c r="L1925" t="s">
        <v>11</v>
      </c>
    </row>
    <row r="1926" spans="1:12" x14ac:dyDescent="0.25">
      <c r="A1926" s="5" t="s">
        <v>4297</v>
      </c>
      <c r="B1926">
        <v>1970</v>
      </c>
      <c r="C1926" t="s">
        <v>4</v>
      </c>
      <c r="D1926">
        <v>26</v>
      </c>
      <c r="E1926" s="18" t="str">
        <f t="shared" si="30"/>
        <v>26-Nov-1970</v>
      </c>
      <c r="F1926" s="19">
        <v>45085</v>
      </c>
      <c r="G1926">
        <v>52</v>
      </c>
      <c r="H1926">
        <v>3</v>
      </c>
      <c r="I1926" s="2">
        <v>24869.84</v>
      </c>
      <c r="J1926" t="s">
        <v>6030</v>
      </c>
      <c r="K1926" t="s">
        <v>6030</v>
      </c>
      <c r="L1926" t="s">
        <v>14</v>
      </c>
    </row>
    <row r="1927" spans="1:12" x14ac:dyDescent="0.25">
      <c r="A1927" s="5" t="s">
        <v>4298</v>
      </c>
      <c r="B1927">
        <v>1969</v>
      </c>
      <c r="C1927" t="s">
        <v>2</v>
      </c>
      <c r="D1927">
        <v>23</v>
      </c>
      <c r="E1927" s="18" t="str">
        <f t="shared" si="30"/>
        <v>23-Jul-1969</v>
      </c>
      <c r="F1927" s="19">
        <v>45085</v>
      </c>
      <c r="G1927">
        <v>53</v>
      </c>
      <c r="H1927">
        <v>3</v>
      </c>
      <c r="I1927" s="2">
        <v>24873.38</v>
      </c>
      <c r="J1927" t="s">
        <v>6030</v>
      </c>
      <c r="K1927" t="s">
        <v>6032</v>
      </c>
      <c r="L1927" t="s">
        <v>17</v>
      </c>
    </row>
    <row r="1928" spans="1:12" x14ac:dyDescent="0.25">
      <c r="A1928" s="5" t="s">
        <v>4299</v>
      </c>
      <c r="B1928">
        <v>1987</v>
      </c>
      <c r="C1928" t="s">
        <v>5</v>
      </c>
      <c r="D1928">
        <v>14</v>
      </c>
      <c r="E1928" s="18" t="str">
        <f t="shared" si="30"/>
        <v>14-Jun-1987</v>
      </c>
      <c r="F1928" s="19">
        <v>45085</v>
      </c>
      <c r="G1928">
        <v>35</v>
      </c>
      <c r="H1928">
        <v>2</v>
      </c>
      <c r="I1928" s="2">
        <v>24915.05</v>
      </c>
      <c r="J1928" t="s">
        <v>6030</v>
      </c>
      <c r="K1928" t="s">
        <v>6032</v>
      </c>
      <c r="L1928" t="s">
        <v>17</v>
      </c>
    </row>
    <row r="1929" spans="1:12" x14ac:dyDescent="0.25">
      <c r="A1929" s="5" t="s">
        <v>3728</v>
      </c>
      <c r="B1929">
        <v>1975</v>
      </c>
      <c r="C1929" t="s">
        <v>4</v>
      </c>
      <c r="D1929">
        <v>14</v>
      </c>
      <c r="E1929" s="18" t="str">
        <f t="shared" si="30"/>
        <v>14-Nov-1975</v>
      </c>
      <c r="F1929" s="19">
        <v>45085</v>
      </c>
      <c r="G1929">
        <v>47</v>
      </c>
      <c r="H1929">
        <v>3</v>
      </c>
      <c r="I1929" s="2">
        <v>24915.22</v>
      </c>
      <c r="J1929" t="s">
        <v>6030</v>
      </c>
      <c r="K1929" t="s">
        <v>6031</v>
      </c>
      <c r="L1929" t="s">
        <v>7</v>
      </c>
    </row>
    <row r="1930" spans="1:12" x14ac:dyDescent="0.25">
      <c r="A1930" s="5" t="s">
        <v>4300</v>
      </c>
      <c r="B1930">
        <v>1995</v>
      </c>
      <c r="C1930" t="s">
        <v>8</v>
      </c>
      <c r="D1930">
        <v>4</v>
      </c>
      <c r="E1930" s="18" t="str">
        <f t="shared" si="30"/>
        <v>4-Dec-1995</v>
      </c>
      <c r="F1930" s="19">
        <v>45085</v>
      </c>
      <c r="G1930">
        <v>27</v>
      </c>
      <c r="H1930">
        <v>0</v>
      </c>
      <c r="I1930" s="2">
        <v>25075.97</v>
      </c>
      <c r="J1930" t="s">
        <v>6030</v>
      </c>
      <c r="K1930" t="s">
        <v>6030</v>
      </c>
      <c r="L1930" t="s">
        <v>11</v>
      </c>
    </row>
    <row r="1931" spans="1:12" x14ac:dyDescent="0.25">
      <c r="A1931" s="5" t="s">
        <v>4301</v>
      </c>
      <c r="B1931">
        <v>1998</v>
      </c>
      <c r="C1931" t="s">
        <v>5</v>
      </c>
      <c r="D1931">
        <v>14</v>
      </c>
      <c r="E1931" s="18" t="str">
        <f t="shared" si="30"/>
        <v>14-Jun-1998</v>
      </c>
      <c r="F1931" s="19">
        <v>45085</v>
      </c>
      <c r="G1931">
        <v>24</v>
      </c>
      <c r="H1931">
        <v>0</v>
      </c>
      <c r="I1931" s="2">
        <v>25081.77</v>
      </c>
      <c r="J1931" t="s">
        <v>6030</v>
      </c>
      <c r="K1931" t="s">
        <v>6030</v>
      </c>
      <c r="L1931" t="s">
        <v>3</v>
      </c>
    </row>
    <row r="1932" spans="1:12" x14ac:dyDescent="0.25">
      <c r="A1932" s="5" t="s">
        <v>4302</v>
      </c>
      <c r="B1932">
        <v>1998</v>
      </c>
      <c r="C1932" t="s">
        <v>4</v>
      </c>
      <c r="D1932">
        <v>24</v>
      </c>
      <c r="E1932" s="18" t="str">
        <f t="shared" si="30"/>
        <v>24-Nov-1998</v>
      </c>
      <c r="F1932" s="19">
        <v>45085</v>
      </c>
      <c r="G1932">
        <v>24</v>
      </c>
      <c r="H1932">
        <v>0</v>
      </c>
      <c r="I1932" s="2">
        <v>25127.22</v>
      </c>
      <c r="J1932" t="s">
        <v>6030</v>
      </c>
      <c r="K1932" t="s">
        <v>6031</v>
      </c>
      <c r="L1932" t="s">
        <v>11</v>
      </c>
    </row>
    <row r="1933" spans="1:12" x14ac:dyDescent="0.25">
      <c r="A1933" s="5" t="s">
        <v>4303</v>
      </c>
      <c r="B1933">
        <v>1975</v>
      </c>
      <c r="C1933" t="s">
        <v>8</v>
      </c>
      <c r="D1933">
        <v>14</v>
      </c>
      <c r="E1933" s="18" t="str">
        <f t="shared" si="30"/>
        <v>14-Dec-1975</v>
      </c>
      <c r="F1933" s="19">
        <v>45085</v>
      </c>
      <c r="G1933">
        <v>47</v>
      </c>
      <c r="H1933">
        <v>3</v>
      </c>
      <c r="I1933" s="2">
        <v>25309.49</v>
      </c>
      <c r="J1933" t="s">
        <v>6030</v>
      </c>
      <c r="K1933" t="s">
        <v>6032</v>
      </c>
      <c r="L1933" t="s">
        <v>11</v>
      </c>
    </row>
    <row r="1934" spans="1:12" x14ac:dyDescent="0.25">
      <c r="A1934" s="5" t="s">
        <v>4304</v>
      </c>
      <c r="B1934">
        <v>1972</v>
      </c>
      <c r="C1934" t="s">
        <v>6</v>
      </c>
      <c r="D1934">
        <v>26</v>
      </c>
      <c r="E1934" s="18" t="str">
        <f t="shared" si="30"/>
        <v>26-Sep-1972</v>
      </c>
      <c r="F1934" s="19">
        <v>45085</v>
      </c>
      <c r="G1934">
        <v>50</v>
      </c>
      <c r="H1934">
        <v>2</v>
      </c>
      <c r="I1934" s="2">
        <v>25333.33</v>
      </c>
      <c r="J1934" t="s">
        <v>6030</v>
      </c>
      <c r="K1934" t="s">
        <v>6030</v>
      </c>
      <c r="L1934" t="s">
        <v>21</v>
      </c>
    </row>
    <row r="1935" spans="1:12" x14ac:dyDescent="0.25">
      <c r="A1935" s="5" t="s">
        <v>4305</v>
      </c>
      <c r="B1935">
        <v>1968</v>
      </c>
      <c r="C1935" t="s">
        <v>9</v>
      </c>
      <c r="D1935">
        <v>22</v>
      </c>
      <c r="E1935" s="18" t="str">
        <f t="shared" si="30"/>
        <v>22-Aug-1968</v>
      </c>
      <c r="F1935" s="19">
        <v>45085</v>
      </c>
      <c r="G1935">
        <v>54</v>
      </c>
      <c r="H1935">
        <v>3</v>
      </c>
      <c r="I1935" s="2">
        <v>25382.3</v>
      </c>
      <c r="J1935" t="s">
        <v>6030</v>
      </c>
      <c r="K1935" t="s">
        <v>6030</v>
      </c>
      <c r="L1935" t="s">
        <v>11</v>
      </c>
    </row>
    <row r="1936" spans="1:12" x14ac:dyDescent="0.25">
      <c r="A1936" s="5" t="s">
        <v>4306</v>
      </c>
      <c r="B1936">
        <v>1968</v>
      </c>
      <c r="C1936" t="s">
        <v>8</v>
      </c>
      <c r="D1936">
        <v>11</v>
      </c>
      <c r="E1936" s="18" t="str">
        <f t="shared" si="30"/>
        <v>11-Dec-1968</v>
      </c>
      <c r="F1936" s="19">
        <v>45085</v>
      </c>
      <c r="G1936">
        <v>54</v>
      </c>
      <c r="H1936">
        <v>1</v>
      </c>
      <c r="I1936" s="2">
        <v>25517.11</v>
      </c>
      <c r="J1936" t="s">
        <v>6030</v>
      </c>
      <c r="K1936" t="s">
        <v>6031</v>
      </c>
      <c r="L1936" t="s">
        <v>21</v>
      </c>
    </row>
    <row r="1937" spans="1:12" x14ac:dyDescent="0.25">
      <c r="A1937" s="5" t="s">
        <v>4307</v>
      </c>
      <c r="B1937">
        <v>2001</v>
      </c>
      <c r="C1937" t="s">
        <v>9</v>
      </c>
      <c r="D1937">
        <v>2</v>
      </c>
      <c r="E1937" s="18" t="str">
        <f t="shared" si="30"/>
        <v>2-Aug-2001</v>
      </c>
      <c r="F1937" s="19">
        <v>45085</v>
      </c>
      <c r="G1937">
        <v>21</v>
      </c>
      <c r="H1937">
        <v>0</v>
      </c>
      <c r="I1937" s="2">
        <v>25648.98</v>
      </c>
      <c r="J1937" t="s">
        <v>6030</v>
      </c>
      <c r="K1937" t="s">
        <v>6032</v>
      </c>
      <c r="L1937" t="s">
        <v>11</v>
      </c>
    </row>
    <row r="1938" spans="1:12" x14ac:dyDescent="0.25">
      <c r="A1938" s="5" t="s">
        <v>4308</v>
      </c>
      <c r="B1938">
        <v>1972</v>
      </c>
      <c r="C1938" t="s">
        <v>2</v>
      </c>
      <c r="D1938">
        <v>17</v>
      </c>
      <c r="E1938" s="18" t="str">
        <f t="shared" si="30"/>
        <v>17-Jul-1972</v>
      </c>
      <c r="F1938" s="19">
        <v>45085</v>
      </c>
      <c r="G1938">
        <v>50</v>
      </c>
      <c r="H1938">
        <v>0</v>
      </c>
      <c r="I1938" s="2">
        <v>25656.58</v>
      </c>
      <c r="J1938" t="s">
        <v>6030</v>
      </c>
      <c r="K1938" t="s">
        <v>6031</v>
      </c>
      <c r="L1938" t="s">
        <v>17</v>
      </c>
    </row>
    <row r="1939" spans="1:12" x14ac:dyDescent="0.25">
      <c r="A1939" s="5" t="s">
        <v>4309</v>
      </c>
      <c r="B1939">
        <v>1963</v>
      </c>
      <c r="C1939" t="s">
        <v>9</v>
      </c>
      <c r="D1939">
        <v>21</v>
      </c>
      <c r="E1939" s="18" t="str">
        <f t="shared" si="30"/>
        <v>21-Aug-1963</v>
      </c>
      <c r="F1939" s="19">
        <v>45085</v>
      </c>
      <c r="G1939">
        <v>59</v>
      </c>
      <c r="H1939">
        <v>0</v>
      </c>
      <c r="I1939" s="2">
        <v>25678.78</v>
      </c>
      <c r="J1939" t="s">
        <v>6030</v>
      </c>
      <c r="K1939" t="s">
        <v>6031</v>
      </c>
      <c r="L1939" t="s">
        <v>7</v>
      </c>
    </row>
    <row r="1940" spans="1:12" x14ac:dyDescent="0.25">
      <c r="A1940" s="5" t="s">
        <v>3729</v>
      </c>
      <c r="B1940">
        <v>1970</v>
      </c>
      <c r="C1940" t="s">
        <v>8</v>
      </c>
      <c r="D1940">
        <v>3</v>
      </c>
      <c r="E1940" s="18" t="str">
        <f t="shared" si="30"/>
        <v>3-Dec-1970</v>
      </c>
      <c r="F1940" s="19">
        <v>45085</v>
      </c>
      <c r="G1940">
        <v>52</v>
      </c>
      <c r="H1940">
        <v>3</v>
      </c>
      <c r="I1940" s="2">
        <v>25992.82</v>
      </c>
      <c r="J1940" t="s">
        <v>6030</v>
      </c>
      <c r="K1940" t="s">
        <v>6030</v>
      </c>
      <c r="L1940" t="s">
        <v>3</v>
      </c>
    </row>
    <row r="1941" spans="1:12" x14ac:dyDescent="0.25">
      <c r="A1941" s="5" t="s">
        <v>4310</v>
      </c>
      <c r="B1941">
        <v>2001</v>
      </c>
      <c r="C1941" t="s">
        <v>5</v>
      </c>
      <c r="D1941">
        <v>5</v>
      </c>
      <c r="E1941" s="18" t="str">
        <f t="shared" si="30"/>
        <v>5-Jun-2001</v>
      </c>
      <c r="F1941" s="19">
        <v>45085</v>
      </c>
      <c r="G1941">
        <v>22</v>
      </c>
      <c r="H1941">
        <v>2</v>
      </c>
      <c r="I1941" s="2">
        <v>26018.95</v>
      </c>
      <c r="J1941" t="s">
        <v>6030</v>
      </c>
      <c r="K1941" t="s">
        <v>6030</v>
      </c>
      <c r="L1941" t="s">
        <v>7</v>
      </c>
    </row>
    <row r="1942" spans="1:12" x14ac:dyDescent="0.25">
      <c r="A1942" s="5" t="s">
        <v>4311</v>
      </c>
      <c r="B1942">
        <v>2000</v>
      </c>
      <c r="C1942" t="s">
        <v>8</v>
      </c>
      <c r="D1942">
        <v>26</v>
      </c>
      <c r="E1942" s="18" t="str">
        <f t="shared" si="30"/>
        <v>26-Dec-2000</v>
      </c>
      <c r="F1942" s="19">
        <v>45085</v>
      </c>
      <c r="G1942">
        <v>22</v>
      </c>
      <c r="H1942">
        <v>0</v>
      </c>
      <c r="I1942" s="2">
        <v>26026.97</v>
      </c>
      <c r="J1942" t="s">
        <v>6030</v>
      </c>
      <c r="K1942" t="s">
        <v>6031</v>
      </c>
      <c r="L1942" t="s">
        <v>11</v>
      </c>
    </row>
    <row r="1943" spans="1:12" x14ac:dyDescent="0.25">
      <c r="A1943" s="5" t="s">
        <v>4312</v>
      </c>
      <c r="B1943">
        <v>1966</v>
      </c>
      <c r="C1943" t="s">
        <v>2</v>
      </c>
      <c r="D1943">
        <v>9</v>
      </c>
      <c r="E1943" s="18" t="str">
        <f t="shared" si="30"/>
        <v>9-Jul-1966</v>
      </c>
      <c r="F1943" s="19">
        <v>45085</v>
      </c>
      <c r="G1943">
        <v>56</v>
      </c>
      <c r="H1943">
        <v>1</v>
      </c>
      <c r="I1943" s="2">
        <v>26109.33</v>
      </c>
      <c r="J1943" t="s">
        <v>6030</v>
      </c>
      <c r="K1943" t="s">
        <v>6031</v>
      </c>
      <c r="L1943" t="s">
        <v>7</v>
      </c>
    </row>
    <row r="1944" spans="1:12" x14ac:dyDescent="0.25">
      <c r="A1944" s="5" t="s">
        <v>4313</v>
      </c>
      <c r="B1944">
        <v>2002</v>
      </c>
      <c r="C1944" t="s">
        <v>10</v>
      </c>
      <c r="D1944">
        <v>11</v>
      </c>
      <c r="E1944" s="18" t="str">
        <f t="shared" si="30"/>
        <v>11-Oct-2002</v>
      </c>
      <c r="F1944" s="19">
        <v>45085</v>
      </c>
      <c r="G1944">
        <v>20</v>
      </c>
      <c r="H1944">
        <v>0</v>
      </c>
      <c r="I1944" s="2">
        <v>26125.67</v>
      </c>
      <c r="J1944" t="s">
        <v>6030</v>
      </c>
      <c r="K1944" t="s">
        <v>6032</v>
      </c>
      <c r="L1944" t="s">
        <v>3</v>
      </c>
    </row>
    <row r="1945" spans="1:12" x14ac:dyDescent="0.25">
      <c r="A1945" s="5" t="s">
        <v>4314</v>
      </c>
      <c r="B1945">
        <v>1973</v>
      </c>
      <c r="C1945" t="s">
        <v>2</v>
      </c>
      <c r="D1945">
        <v>7</v>
      </c>
      <c r="E1945" s="18" t="str">
        <f t="shared" si="30"/>
        <v>7-Jul-1973</v>
      </c>
      <c r="F1945" s="19">
        <v>45085</v>
      </c>
      <c r="G1945">
        <v>49</v>
      </c>
      <c r="H1945">
        <v>1</v>
      </c>
      <c r="I1945" s="2">
        <v>26140.36</v>
      </c>
      <c r="J1945" t="s">
        <v>6030</v>
      </c>
      <c r="K1945" t="s">
        <v>6031</v>
      </c>
      <c r="L1945" t="s">
        <v>11</v>
      </c>
    </row>
    <row r="1946" spans="1:12" x14ac:dyDescent="0.25">
      <c r="A1946" s="5" t="s">
        <v>4315</v>
      </c>
      <c r="B1946">
        <v>1975</v>
      </c>
      <c r="C1946" t="s">
        <v>5</v>
      </c>
      <c r="D1946">
        <v>4</v>
      </c>
      <c r="E1946" s="18" t="str">
        <f t="shared" si="30"/>
        <v>4-Jun-1975</v>
      </c>
      <c r="F1946" s="19">
        <v>45085</v>
      </c>
      <c r="G1946">
        <v>48</v>
      </c>
      <c r="H1946">
        <v>1</v>
      </c>
      <c r="I1946" s="2">
        <v>26236.58</v>
      </c>
      <c r="J1946" t="s">
        <v>6030</v>
      </c>
      <c r="K1946" t="s">
        <v>6032</v>
      </c>
      <c r="L1946" t="s">
        <v>11</v>
      </c>
    </row>
    <row r="1947" spans="1:12" x14ac:dyDescent="0.25">
      <c r="A1947" s="5" t="s">
        <v>4316</v>
      </c>
      <c r="B1947">
        <v>2004</v>
      </c>
      <c r="C1947" t="s">
        <v>8</v>
      </c>
      <c r="D1947">
        <v>5</v>
      </c>
      <c r="E1947" s="18" t="str">
        <f t="shared" si="30"/>
        <v>5-Dec-2004</v>
      </c>
      <c r="F1947" s="19">
        <v>45085</v>
      </c>
      <c r="G1947">
        <v>18</v>
      </c>
      <c r="H1947">
        <v>0</v>
      </c>
      <c r="I1947" s="2">
        <v>26316.59</v>
      </c>
      <c r="J1947" t="s">
        <v>6030</v>
      </c>
      <c r="K1947" t="s">
        <v>6031</v>
      </c>
      <c r="L1947" t="s">
        <v>11</v>
      </c>
    </row>
    <row r="1948" spans="1:12" x14ac:dyDescent="0.25">
      <c r="A1948" s="5" t="s">
        <v>4317</v>
      </c>
      <c r="B1948">
        <v>1974</v>
      </c>
      <c r="C1948" t="s">
        <v>6</v>
      </c>
      <c r="D1948">
        <v>21</v>
      </c>
      <c r="E1948" s="18" t="str">
        <f t="shared" si="30"/>
        <v>21-Sep-1974</v>
      </c>
      <c r="F1948" s="19">
        <v>45085</v>
      </c>
      <c r="G1948">
        <v>48</v>
      </c>
      <c r="H1948">
        <v>1</v>
      </c>
      <c r="I1948" s="2">
        <v>26392.26</v>
      </c>
      <c r="J1948" t="s">
        <v>6030</v>
      </c>
      <c r="K1948" t="s">
        <v>6030</v>
      </c>
      <c r="L1948" t="s">
        <v>17</v>
      </c>
    </row>
    <row r="1949" spans="1:12" x14ac:dyDescent="0.25">
      <c r="A1949" s="5" t="s">
        <v>4318</v>
      </c>
      <c r="B1949">
        <v>1970</v>
      </c>
      <c r="C1949" t="s">
        <v>9</v>
      </c>
      <c r="D1949">
        <v>27</v>
      </c>
      <c r="E1949" s="18" t="str">
        <f t="shared" si="30"/>
        <v>27-Aug-1970</v>
      </c>
      <c r="F1949" s="19">
        <v>45085</v>
      </c>
      <c r="G1949">
        <v>52</v>
      </c>
      <c r="H1949">
        <v>2</v>
      </c>
      <c r="I1949" s="2">
        <v>26467.1</v>
      </c>
      <c r="J1949" t="s">
        <v>6030</v>
      </c>
      <c r="K1949" t="s">
        <v>6031</v>
      </c>
      <c r="L1949" t="s">
        <v>7</v>
      </c>
    </row>
    <row r="1950" spans="1:12" x14ac:dyDescent="0.25">
      <c r="A1950" s="5" t="s">
        <v>4319</v>
      </c>
      <c r="B1950">
        <v>2004</v>
      </c>
      <c r="C1950" t="s">
        <v>6</v>
      </c>
      <c r="D1950">
        <v>5</v>
      </c>
      <c r="E1950" s="18" t="str">
        <f t="shared" si="30"/>
        <v>5-Sep-2004</v>
      </c>
      <c r="F1950" s="19">
        <v>45085</v>
      </c>
      <c r="G1950">
        <v>18</v>
      </c>
      <c r="H1950">
        <v>0</v>
      </c>
      <c r="I1950" s="2">
        <v>26479.4</v>
      </c>
      <c r="J1950" t="s">
        <v>6030</v>
      </c>
      <c r="K1950" t="s">
        <v>6030</v>
      </c>
      <c r="L1950" t="s">
        <v>11</v>
      </c>
    </row>
    <row r="1951" spans="1:12" x14ac:dyDescent="0.25">
      <c r="A1951" s="5" t="s">
        <v>3730</v>
      </c>
      <c r="B1951">
        <v>1988</v>
      </c>
      <c r="C1951" t="s">
        <v>2</v>
      </c>
      <c r="D1951">
        <v>22</v>
      </c>
      <c r="E1951" s="18" t="str">
        <f t="shared" si="30"/>
        <v>22-Jul-1988</v>
      </c>
      <c r="F1951" s="19">
        <v>45085</v>
      </c>
      <c r="G1951">
        <v>34</v>
      </c>
      <c r="H1951">
        <v>3</v>
      </c>
      <c r="I1951" s="2">
        <v>26607.89</v>
      </c>
      <c r="J1951" t="s">
        <v>6030</v>
      </c>
      <c r="K1951" t="s">
        <v>6032</v>
      </c>
      <c r="L1951" t="s">
        <v>11</v>
      </c>
    </row>
    <row r="1952" spans="1:12" x14ac:dyDescent="0.25">
      <c r="A1952" s="5" t="s">
        <v>4320</v>
      </c>
      <c r="B1952">
        <v>1991</v>
      </c>
      <c r="C1952" t="s">
        <v>9</v>
      </c>
      <c r="D1952">
        <v>22</v>
      </c>
      <c r="E1952" s="18" t="str">
        <f t="shared" si="30"/>
        <v>22-Aug-1991</v>
      </c>
      <c r="F1952" s="19">
        <v>45085</v>
      </c>
      <c r="G1952">
        <v>31</v>
      </c>
      <c r="H1952">
        <v>3</v>
      </c>
      <c r="I1952" s="2">
        <v>26912.560000000001</v>
      </c>
      <c r="J1952" t="s">
        <v>6030</v>
      </c>
      <c r="K1952" t="s">
        <v>6030</v>
      </c>
      <c r="L1952" t="s">
        <v>11</v>
      </c>
    </row>
    <row r="1953" spans="1:12" x14ac:dyDescent="0.25">
      <c r="A1953" s="5" t="s">
        <v>4321</v>
      </c>
      <c r="B1953">
        <v>1958</v>
      </c>
      <c r="C1953" t="s">
        <v>8</v>
      </c>
      <c r="D1953">
        <v>25</v>
      </c>
      <c r="E1953" s="18" t="str">
        <f t="shared" si="30"/>
        <v>25-Dec-1958</v>
      </c>
      <c r="F1953" s="19">
        <v>45085</v>
      </c>
      <c r="G1953">
        <v>64</v>
      </c>
      <c r="H1953">
        <v>0</v>
      </c>
      <c r="I1953" s="2">
        <v>26926.51</v>
      </c>
      <c r="J1953" t="s">
        <v>6030</v>
      </c>
      <c r="K1953" t="s">
        <v>6032</v>
      </c>
      <c r="L1953" t="s">
        <v>3</v>
      </c>
    </row>
    <row r="1954" spans="1:12" x14ac:dyDescent="0.25">
      <c r="A1954" s="5" t="s">
        <v>4322</v>
      </c>
      <c r="B1954">
        <v>2002</v>
      </c>
      <c r="C1954" t="s">
        <v>5</v>
      </c>
      <c r="D1954">
        <v>17</v>
      </c>
      <c r="E1954" s="18" t="str">
        <f t="shared" si="30"/>
        <v>17-Jun-2002</v>
      </c>
      <c r="F1954" s="19">
        <v>45085</v>
      </c>
      <c r="G1954">
        <v>20</v>
      </c>
      <c r="H1954">
        <v>0</v>
      </c>
      <c r="I1954" s="2">
        <v>26927.69</v>
      </c>
      <c r="J1954" t="s">
        <v>6030</v>
      </c>
      <c r="K1954" t="s">
        <v>6030</v>
      </c>
      <c r="L1954" t="s">
        <v>11</v>
      </c>
    </row>
    <row r="1955" spans="1:12" x14ac:dyDescent="0.25">
      <c r="A1955" s="5" t="s">
        <v>4323</v>
      </c>
      <c r="B1955">
        <v>2000</v>
      </c>
      <c r="C1955" t="s">
        <v>4</v>
      </c>
      <c r="D1955">
        <v>9</v>
      </c>
      <c r="E1955" s="18" t="str">
        <f t="shared" si="30"/>
        <v>9-Nov-2000</v>
      </c>
      <c r="F1955" s="19">
        <v>45085</v>
      </c>
      <c r="G1955">
        <v>22</v>
      </c>
      <c r="H1955">
        <v>0</v>
      </c>
      <c r="I1955" s="2">
        <v>26936.98</v>
      </c>
      <c r="J1955" t="s">
        <v>6030</v>
      </c>
      <c r="K1955" t="s">
        <v>6031</v>
      </c>
      <c r="L1955" t="s">
        <v>11</v>
      </c>
    </row>
    <row r="1956" spans="1:12" x14ac:dyDescent="0.25">
      <c r="A1956" s="5" t="s">
        <v>4324</v>
      </c>
      <c r="B1956">
        <v>1960</v>
      </c>
      <c r="C1956" t="s">
        <v>2</v>
      </c>
      <c r="D1956">
        <v>9</v>
      </c>
      <c r="E1956" s="18" t="str">
        <f t="shared" si="30"/>
        <v>9-Jul-1960</v>
      </c>
      <c r="F1956" s="19">
        <v>45085</v>
      </c>
      <c r="G1956">
        <v>62</v>
      </c>
      <c r="H1956">
        <v>1</v>
      </c>
      <c r="I1956" s="2">
        <v>27000.98</v>
      </c>
      <c r="J1956" t="s">
        <v>6030</v>
      </c>
      <c r="K1956" t="s">
        <v>6030</v>
      </c>
      <c r="L1956" t="s">
        <v>3</v>
      </c>
    </row>
    <row r="1957" spans="1:12" x14ac:dyDescent="0.25">
      <c r="A1957" s="5" t="s">
        <v>4325</v>
      </c>
      <c r="B1957">
        <v>1958</v>
      </c>
      <c r="C1957" t="s">
        <v>5</v>
      </c>
      <c r="D1957">
        <v>30</v>
      </c>
      <c r="E1957" s="18" t="str">
        <f t="shared" si="30"/>
        <v>30-Jun-1958</v>
      </c>
      <c r="F1957" s="19">
        <v>45085</v>
      </c>
      <c r="G1957">
        <v>64</v>
      </c>
      <c r="H1957">
        <v>0</v>
      </c>
      <c r="I1957" s="2">
        <v>27037.91</v>
      </c>
      <c r="J1957" t="s">
        <v>6030</v>
      </c>
      <c r="K1957" t="s">
        <v>6030</v>
      </c>
      <c r="L1957" t="s">
        <v>3</v>
      </c>
    </row>
    <row r="1958" spans="1:12" x14ac:dyDescent="0.25">
      <c r="A1958" s="5" t="s">
        <v>4326</v>
      </c>
      <c r="B1958">
        <v>1994</v>
      </c>
      <c r="C1958" t="s">
        <v>2</v>
      </c>
      <c r="D1958">
        <v>2</v>
      </c>
      <c r="E1958" s="18" t="str">
        <f t="shared" si="30"/>
        <v>2-Jul-1994</v>
      </c>
      <c r="F1958" s="19">
        <v>45085</v>
      </c>
      <c r="G1958">
        <v>28</v>
      </c>
      <c r="H1958">
        <v>0</v>
      </c>
      <c r="I1958" s="2">
        <v>27080.639999999999</v>
      </c>
      <c r="J1958" t="s">
        <v>6030</v>
      </c>
      <c r="K1958" t="s">
        <v>6030</v>
      </c>
      <c r="L1958" t="s">
        <v>11</v>
      </c>
    </row>
    <row r="1959" spans="1:12" x14ac:dyDescent="0.25">
      <c r="A1959" s="5" t="s">
        <v>4327</v>
      </c>
      <c r="B1959">
        <v>1990</v>
      </c>
      <c r="C1959" t="s">
        <v>8</v>
      </c>
      <c r="D1959">
        <v>13</v>
      </c>
      <c r="E1959" s="18" t="str">
        <f t="shared" si="30"/>
        <v>13-Dec-1990</v>
      </c>
      <c r="F1959" s="19">
        <v>45085</v>
      </c>
      <c r="G1959">
        <v>32</v>
      </c>
      <c r="H1959">
        <v>3</v>
      </c>
      <c r="I1959" s="2">
        <v>27092.38</v>
      </c>
      <c r="J1959" t="s">
        <v>6030</v>
      </c>
      <c r="K1959" t="s">
        <v>6031</v>
      </c>
      <c r="L1959" t="s">
        <v>11</v>
      </c>
    </row>
    <row r="1960" spans="1:12" x14ac:dyDescent="0.25">
      <c r="A1960" s="5" t="s">
        <v>4328</v>
      </c>
      <c r="B1960">
        <v>1970</v>
      </c>
      <c r="C1960" t="s">
        <v>10</v>
      </c>
      <c r="D1960">
        <v>2</v>
      </c>
      <c r="E1960" s="18" t="str">
        <f t="shared" si="30"/>
        <v>2-Oct-1970</v>
      </c>
      <c r="F1960" s="19">
        <v>45085</v>
      </c>
      <c r="G1960">
        <v>52</v>
      </c>
      <c r="H1960">
        <v>0</v>
      </c>
      <c r="I1960" s="2">
        <v>27117.99</v>
      </c>
      <c r="J1960" t="s">
        <v>6030</v>
      </c>
      <c r="K1960" t="s">
        <v>6030</v>
      </c>
      <c r="L1960" t="s">
        <v>3</v>
      </c>
    </row>
    <row r="1961" spans="1:12" x14ac:dyDescent="0.25">
      <c r="A1961" s="5" t="s">
        <v>4329</v>
      </c>
      <c r="B1961">
        <v>1965</v>
      </c>
      <c r="C1961" t="s">
        <v>8</v>
      </c>
      <c r="D1961">
        <v>21</v>
      </c>
      <c r="E1961" s="18" t="str">
        <f t="shared" si="30"/>
        <v>21-Dec-1965</v>
      </c>
      <c r="F1961" s="19">
        <v>45085</v>
      </c>
      <c r="G1961">
        <v>57</v>
      </c>
      <c r="H1961">
        <v>0</v>
      </c>
      <c r="I1961" s="2">
        <v>27218.44</v>
      </c>
      <c r="J1961" t="s">
        <v>6030</v>
      </c>
      <c r="K1961" t="s">
        <v>6032</v>
      </c>
      <c r="L1961" t="s">
        <v>21</v>
      </c>
    </row>
    <row r="1962" spans="1:12" x14ac:dyDescent="0.25">
      <c r="A1962" s="5" t="s">
        <v>3731</v>
      </c>
      <c r="B1962">
        <v>1999</v>
      </c>
      <c r="C1962" t="s">
        <v>8</v>
      </c>
      <c r="D1962">
        <v>2</v>
      </c>
      <c r="E1962" s="18" t="str">
        <f t="shared" si="30"/>
        <v>2-Dec-1999</v>
      </c>
      <c r="F1962" s="19">
        <v>45085</v>
      </c>
      <c r="G1962">
        <v>23</v>
      </c>
      <c r="H1962">
        <v>0</v>
      </c>
      <c r="I1962" s="2">
        <v>27236.959999999999</v>
      </c>
      <c r="J1962" t="s">
        <v>6030</v>
      </c>
      <c r="K1962" t="s">
        <v>6032</v>
      </c>
      <c r="L1962" t="s">
        <v>11</v>
      </c>
    </row>
    <row r="1963" spans="1:12" x14ac:dyDescent="0.25">
      <c r="A1963" s="5" t="s">
        <v>4330</v>
      </c>
      <c r="B1963">
        <v>1968</v>
      </c>
      <c r="C1963" t="s">
        <v>5</v>
      </c>
      <c r="D1963">
        <v>6</v>
      </c>
      <c r="E1963" s="18" t="str">
        <f t="shared" si="30"/>
        <v>6-Jun-1968</v>
      </c>
      <c r="F1963" s="19">
        <v>45085</v>
      </c>
      <c r="G1963">
        <v>55</v>
      </c>
      <c r="H1963">
        <v>3</v>
      </c>
      <c r="I1963" s="2">
        <v>27322.73</v>
      </c>
      <c r="J1963" t="s">
        <v>6030</v>
      </c>
      <c r="K1963" t="s">
        <v>6030</v>
      </c>
      <c r="L1963" t="s">
        <v>3</v>
      </c>
    </row>
    <row r="1964" spans="1:12" x14ac:dyDescent="0.25">
      <c r="A1964" s="5" t="s">
        <v>4331</v>
      </c>
      <c r="B1964">
        <v>1969</v>
      </c>
      <c r="C1964" t="s">
        <v>10</v>
      </c>
      <c r="D1964">
        <v>16</v>
      </c>
      <c r="E1964" s="18" t="str">
        <f t="shared" si="30"/>
        <v>16-Oct-1969</v>
      </c>
      <c r="F1964" s="19">
        <v>45085</v>
      </c>
      <c r="G1964">
        <v>53</v>
      </c>
      <c r="H1964">
        <v>0</v>
      </c>
      <c r="I1964" s="2">
        <v>27346.04</v>
      </c>
      <c r="J1964" t="s">
        <v>6030</v>
      </c>
      <c r="K1964" t="s">
        <v>6030</v>
      </c>
      <c r="L1964" t="s">
        <v>3</v>
      </c>
    </row>
    <row r="1965" spans="1:12" x14ac:dyDescent="0.25">
      <c r="A1965" s="5" t="s">
        <v>4332</v>
      </c>
      <c r="B1965">
        <v>1988</v>
      </c>
      <c r="C1965" t="s">
        <v>6</v>
      </c>
      <c r="D1965">
        <v>15</v>
      </c>
      <c r="E1965" s="18" t="str">
        <f t="shared" si="30"/>
        <v>15-Sep-1988</v>
      </c>
      <c r="F1965" s="19">
        <v>45085</v>
      </c>
      <c r="G1965">
        <v>34</v>
      </c>
      <c r="H1965">
        <v>2</v>
      </c>
      <c r="I1965" s="2">
        <v>27375.9</v>
      </c>
      <c r="J1965" t="s">
        <v>6030</v>
      </c>
      <c r="K1965" t="s">
        <v>6031</v>
      </c>
      <c r="L1965" t="s">
        <v>12</v>
      </c>
    </row>
    <row r="1966" spans="1:12" x14ac:dyDescent="0.25">
      <c r="A1966" s="5" t="s">
        <v>4333</v>
      </c>
      <c r="B1966">
        <v>1985</v>
      </c>
      <c r="C1966" t="s">
        <v>8</v>
      </c>
      <c r="D1966">
        <v>5</v>
      </c>
      <c r="E1966" s="18" t="str">
        <f t="shared" si="30"/>
        <v>5-Dec-1985</v>
      </c>
      <c r="F1966" s="19">
        <v>45085</v>
      </c>
      <c r="G1966">
        <v>37</v>
      </c>
      <c r="H1966">
        <v>3</v>
      </c>
      <c r="I1966" s="2">
        <v>27432.73</v>
      </c>
      <c r="J1966" t="s">
        <v>6030</v>
      </c>
      <c r="K1966" t="s">
        <v>6032</v>
      </c>
      <c r="L1966" t="s">
        <v>11</v>
      </c>
    </row>
    <row r="1967" spans="1:12" x14ac:dyDescent="0.25">
      <c r="A1967" s="5" t="s">
        <v>4334</v>
      </c>
      <c r="B1967">
        <v>1981</v>
      </c>
      <c r="C1967" t="s">
        <v>10</v>
      </c>
      <c r="D1967">
        <v>3</v>
      </c>
      <c r="E1967" s="18" t="str">
        <f t="shared" si="30"/>
        <v>3-Oct-1981</v>
      </c>
      <c r="F1967" s="19">
        <v>45085</v>
      </c>
      <c r="G1967">
        <v>41</v>
      </c>
      <c r="H1967">
        <v>1</v>
      </c>
      <c r="I1967" s="2">
        <v>27495.59</v>
      </c>
      <c r="J1967" t="s">
        <v>6030</v>
      </c>
      <c r="K1967" t="s">
        <v>6032</v>
      </c>
      <c r="L1967" t="s">
        <v>11</v>
      </c>
    </row>
    <row r="1968" spans="1:12" x14ac:dyDescent="0.25">
      <c r="A1968" s="5" t="s">
        <v>4335</v>
      </c>
      <c r="B1968">
        <v>1965</v>
      </c>
      <c r="C1968" t="s">
        <v>10</v>
      </c>
      <c r="D1968">
        <v>19</v>
      </c>
      <c r="E1968" s="18" t="str">
        <f t="shared" si="30"/>
        <v>19-Oct-1965</v>
      </c>
      <c r="F1968" s="19">
        <v>45085</v>
      </c>
      <c r="G1968">
        <v>57</v>
      </c>
      <c r="H1968">
        <v>0</v>
      </c>
      <c r="I1968" s="2">
        <v>27533.91</v>
      </c>
      <c r="J1968" t="s">
        <v>6030</v>
      </c>
      <c r="K1968" t="s">
        <v>6031</v>
      </c>
      <c r="L1968" t="s">
        <v>3</v>
      </c>
    </row>
    <row r="1969" spans="1:12" x14ac:dyDescent="0.25">
      <c r="A1969" s="5" t="s">
        <v>4336</v>
      </c>
      <c r="B1969">
        <v>1984</v>
      </c>
      <c r="C1969" t="s">
        <v>2</v>
      </c>
      <c r="D1969">
        <v>22</v>
      </c>
      <c r="E1969" s="18" t="str">
        <f t="shared" si="30"/>
        <v>22-Jul-1984</v>
      </c>
      <c r="F1969" s="19">
        <v>45085</v>
      </c>
      <c r="G1969">
        <v>38</v>
      </c>
      <c r="H1969">
        <v>3</v>
      </c>
      <c r="I1969" s="2">
        <v>27534.53</v>
      </c>
      <c r="J1969" t="s">
        <v>6030</v>
      </c>
      <c r="K1969" t="s">
        <v>6030</v>
      </c>
      <c r="L1969" t="s">
        <v>11</v>
      </c>
    </row>
    <row r="1970" spans="1:12" x14ac:dyDescent="0.25">
      <c r="A1970" s="5" t="s">
        <v>4337</v>
      </c>
      <c r="B1970">
        <v>1985</v>
      </c>
      <c r="C1970" t="s">
        <v>4</v>
      </c>
      <c r="D1970">
        <v>6</v>
      </c>
      <c r="E1970" s="18" t="str">
        <f t="shared" si="30"/>
        <v>6-Nov-1985</v>
      </c>
      <c r="F1970" s="19">
        <v>45085</v>
      </c>
      <c r="G1970">
        <v>37</v>
      </c>
      <c r="H1970">
        <v>3</v>
      </c>
      <c r="I1970" s="2">
        <v>27598.93</v>
      </c>
      <c r="J1970" t="s">
        <v>6030</v>
      </c>
      <c r="K1970" t="s">
        <v>6032</v>
      </c>
      <c r="L1970" t="s">
        <v>11</v>
      </c>
    </row>
    <row r="1971" spans="1:12" x14ac:dyDescent="0.25">
      <c r="A1971" s="5" t="s">
        <v>4338</v>
      </c>
      <c r="B1971">
        <v>1992</v>
      </c>
      <c r="C1971" t="s">
        <v>5</v>
      </c>
      <c r="D1971">
        <v>11</v>
      </c>
      <c r="E1971" s="18" t="str">
        <f t="shared" si="30"/>
        <v>11-Jun-1992</v>
      </c>
      <c r="F1971" s="19">
        <v>45085</v>
      </c>
      <c r="G1971">
        <v>30</v>
      </c>
      <c r="H1971">
        <v>0</v>
      </c>
      <c r="I1971" s="2">
        <v>27614.71</v>
      </c>
      <c r="J1971" t="s">
        <v>6030</v>
      </c>
      <c r="K1971" t="s">
        <v>6031</v>
      </c>
      <c r="L1971" t="s">
        <v>11</v>
      </c>
    </row>
    <row r="1972" spans="1:12" x14ac:dyDescent="0.25">
      <c r="A1972" s="5" t="s">
        <v>4339</v>
      </c>
      <c r="B1972">
        <v>1997</v>
      </c>
      <c r="C1972" t="s">
        <v>6</v>
      </c>
      <c r="D1972">
        <v>9</v>
      </c>
      <c r="E1972" s="18" t="str">
        <f t="shared" si="30"/>
        <v>9-Sep-1997</v>
      </c>
      <c r="F1972" s="19">
        <v>45085</v>
      </c>
      <c r="G1972">
        <v>25</v>
      </c>
      <c r="H1972">
        <v>0</v>
      </c>
      <c r="I1972" s="2">
        <v>27619.360000000001</v>
      </c>
      <c r="J1972" t="s">
        <v>6030</v>
      </c>
      <c r="K1972" t="s">
        <v>6031</v>
      </c>
      <c r="L1972" t="s">
        <v>11</v>
      </c>
    </row>
    <row r="1973" spans="1:12" x14ac:dyDescent="0.25">
      <c r="A1973" s="5" t="s">
        <v>3732</v>
      </c>
      <c r="B1973">
        <v>1997</v>
      </c>
      <c r="C1973" t="s">
        <v>10</v>
      </c>
      <c r="D1973">
        <v>7</v>
      </c>
      <c r="E1973" s="18" t="str">
        <f t="shared" si="30"/>
        <v>7-Oct-1997</v>
      </c>
      <c r="F1973" s="19">
        <v>45085</v>
      </c>
      <c r="G1973">
        <v>25</v>
      </c>
      <c r="H1973">
        <v>0</v>
      </c>
      <c r="I1973" s="2">
        <v>27625.17</v>
      </c>
      <c r="J1973" t="s">
        <v>6032</v>
      </c>
      <c r="K1973" t="s">
        <v>6032</v>
      </c>
      <c r="L1973" t="s">
        <v>11</v>
      </c>
    </row>
    <row r="1974" spans="1:12" x14ac:dyDescent="0.25">
      <c r="A1974" s="5" t="s">
        <v>4340</v>
      </c>
      <c r="B1974">
        <v>1992</v>
      </c>
      <c r="C1974" t="s">
        <v>2</v>
      </c>
      <c r="D1974">
        <v>3</v>
      </c>
      <c r="E1974" s="18" t="str">
        <f t="shared" si="30"/>
        <v>3-Jul-1992</v>
      </c>
      <c r="F1974" s="19">
        <v>45085</v>
      </c>
      <c r="G1974">
        <v>30</v>
      </c>
      <c r="H1974">
        <v>0</v>
      </c>
      <c r="I1974" s="2">
        <v>27696.11</v>
      </c>
      <c r="J1974" t="s">
        <v>6032</v>
      </c>
      <c r="K1974" t="s">
        <v>6030</v>
      </c>
      <c r="L1974" t="s">
        <v>11</v>
      </c>
    </row>
    <row r="1975" spans="1:12" x14ac:dyDescent="0.25">
      <c r="A1975" s="5" t="s">
        <v>4341</v>
      </c>
      <c r="B1975">
        <v>2002</v>
      </c>
      <c r="C1975" t="s">
        <v>8</v>
      </c>
      <c r="D1975">
        <v>6</v>
      </c>
      <c r="E1975" s="18" t="str">
        <f t="shared" si="30"/>
        <v>6-Dec-2002</v>
      </c>
      <c r="F1975" s="19">
        <v>45085</v>
      </c>
      <c r="G1975">
        <v>20</v>
      </c>
      <c r="H1975">
        <v>1</v>
      </c>
      <c r="I1975" s="2">
        <v>27724.29</v>
      </c>
      <c r="J1975" t="s">
        <v>6032</v>
      </c>
      <c r="K1975" t="s">
        <v>6031</v>
      </c>
      <c r="L1975" t="s">
        <v>3</v>
      </c>
    </row>
    <row r="1976" spans="1:12" x14ac:dyDescent="0.25">
      <c r="A1976" s="5" t="s">
        <v>4342</v>
      </c>
      <c r="B1976">
        <v>1960</v>
      </c>
      <c r="C1976" t="s">
        <v>2</v>
      </c>
      <c r="D1976">
        <v>6</v>
      </c>
      <c r="E1976" s="18" t="str">
        <f t="shared" si="30"/>
        <v>6-Jul-1960</v>
      </c>
      <c r="F1976" s="19">
        <v>45085</v>
      </c>
      <c r="G1976">
        <v>62</v>
      </c>
      <c r="H1976">
        <v>0</v>
      </c>
      <c r="I1976" s="2">
        <v>27808.73</v>
      </c>
      <c r="J1976" t="s">
        <v>6032</v>
      </c>
      <c r="K1976" t="s">
        <v>6032</v>
      </c>
      <c r="L1976" t="s">
        <v>3</v>
      </c>
    </row>
    <row r="1977" spans="1:12" x14ac:dyDescent="0.25">
      <c r="A1977" s="5" t="s">
        <v>4343</v>
      </c>
      <c r="B1977">
        <v>1985</v>
      </c>
      <c r="C1977" t="s">
        <v>8</v>
      </c>
      <c r="D1977">
        <v>4</v>
      </c>
      <c r="E1977" s="18" t="str">
        <f t="shared" si="30"/>
        <v>4-Dec-1985</v>
      </c>
      <c r="F1977" s="19">
        <v>45085</v>
      </c>
      <c r="G1977">
        <v>37</v>
      </c>
      <c r="H1977">
        <v>3</v>
      </c>
      <c r="I1977" s="2">
        <v>27849.94</v>
      </c>
      <c r="J1977" t="s">
        <v>6032</v>
      </c>
      <c r="K1977" t="s">
        <v>6032</v>
      </c>
      <c r="L1977" t="s">
        <v>11</v>
      </c>
    </row>
    <row r="1978" spans="1:12" x14ac:dyDescent="0.25">
      <c r="A1978" s="5" t="s">
        <v>4344</v>
      </c>
      <c r="B1978">
        <v>1989</v>
      </c>
      <c r="C1978" t="s">
        <v>4</v>
      </c>
      <c r="D1978">
        <v>21</v>
      </c>
      <c r="E1978" s="18" t="str">
        <f t="shared" si="30"/>
        <v>21-Nov-1989</v>
      </c>
      <c r="F1978" s="19">
        <v>45085</v>
      </c>
      <c r="G1978">
        <v>33</v>
      </c>
      <c r="H1978">
        <v>3</v>
      </c>
      <c r="I1978" s="2">
        <v>27925.86</v>
      </c>
      <c r="J1978" t="s">
        <v>6032</v>
      </c>
      <c r="K1978" t="s">
        <v>6030</v>
      </c>
      <c r="L1978" t="s">
        <v>11</v>
      </c>
    </row>
    <row r="1979" spans="1:12" x14ac:dyDescent="0.25">
      <c r="A1979" s="5" t="s">
        <v>4345</v>
      </c>
      <c r="B1979">
        <v>1991</v>
      </c>
      <c r="C1979" t="s">
        <v>5</v>
      </c>
      <c r="D1979">
        <v>4</v>
      </c>
      <c r="E1979" s="18" t="str">
        <f t="shared" si="30"/>
        <v>4-Jun-1991</v>
      </c>
      <c r="F1979" s="19">
        <v>45085</v>
      </c>
      <c r="G1979">
        <v>32</v>
      </c>
      <c r="H1979">
        <v>3</v>
      </c>
      <c r="I1979" s="2">
        <v>27931.11</v>
      </c>
      <c r="J1979" t="s">
        <v>6032</v>
      </c>
      <c r="K1979" t="s">
        <v>6031</v>
      </c>
      <c r="L1979" t="s">
        <v>11</v>
      </c>
    </row>
    <row r="1980" spans="1:12" x14ac:dyDescent="0.25">
      <c r="A1980" s="5" t="s">
        <v>4346</v>
      </c>
      <c r="B1980">
        <v>1961</v>
      </c>
      <c r="C1980" t="s">
        <v>2</v>
      </c>
      <c r="D1980">
        <v>28</v>
      </c>
      <c r="E1980" s="18" t="str">
        <f t="shared" si="30"/>
        <v>28-Jul-1961</v>
      </c>
      <c r="F1980" s="19">
        <v>45085</v>
      </c>
      <c r="G1980">
        <v>61</v>
      </c>
      <c r="H1980">
        <v>3</v>
      </c>
      <c r="I1980" s="2">
        <v>27941.29</v>
      </c>
      <c r="J1980" t="s">
        <v>6032</v>
      </c>
      <c r="K1980" t="s">
        <v>6031</v>
      </c>
      <c r="L1980" t="s">
        <v>11</v>
      </c>
    </row>
    <row r="1981" spans="1:12" x14ac:dyDescent="0.25">
      <c r="A1981" s="5" t="s">
        <v>4347</v>
      </c>
      <c r="B1981">
        <v>1999</v>
      </c>
      <c r="C1981" t="s">
        <v>8</v>
      </c>
      <c r="D1981">
        <v>21</v>
      </c>
      <c r="E1981" s="18" t="str">
        <f t="shared" si="30"/>
        <v>21-Dec-1999</v>
      </c>
      <c r="F1981" s="19">
        <v>45085</v>
      </c>
      <c r="G1981">
        <v>23</v>
      </c>
      <c r="H1981">
        <v>0</v>
      </c>
      <c r="I1981" s="2">
        <v>27980.77</v>
      </c>
      <c r="J1981" t="s">
        <v>6032</v>
      </c>
      <c r="K1981" t="s">
        <v>6032</v>
      </c>
      <c r="L1981" t="s">
        <v>11</v>
      </c>
    </row>
    <row r="1982" spans="1:12" x14ac:dyDescent="0.25">
      <c r="A1982" s="5" t="s">
        <v>4348</v>
      </c>
      <c r="B1982">
        <v>1985</v>
      </c>
      <c r="C1982" t="s">
        <v>4</v>
      </c>
      <c r="D1982">
        <v>29</v>
      </c>
      <c r="E1982" s="18" t="str">
        <f t="shared" si="30"/>
        <v>29-Nov-1985</v>
      </c>
      <c r="F1982" s="19">
        <v>45085</v>
      </c>
      <c r="G1982">
        <v>37</v>
      </c>
      <c r="H1982">
        <v>3</v>
      </c>
      <c r="I1982" s="2">
        <v>28006.94</v>
      </c>
      <c r="J1982" t="s">
        <v>6032</v>
      </c>
      <c r="K1982" t="s">
        <v>6030</v>
      </c>
      <c r="L1982" t="s">
        <v>11</v>
      </c>
    </row>
    <row r="1983" spans="1:12" x14ac:dyDescent="0.25">
      <c r="A1983" s="5" t="s">
        <v>4349</v>
      </c>
      <c r="B1983">
        <v>1960</v>
      </c>
      <c r="C1983" t="s">
        <v>4</v>
      </c>
      <c r="D1983">
        <v>22</v>
      </c>
      <c r="E1983" s="18" t="str">
        <f t="shared" si="30"/>
        <v>22-Nov-1960</v>
      </c>
      <c r="F1983" s="19">
        <v>45085</v>
      </c>
      <c r="G1983">
        <v>62</v>
      </c>
      <c r="H1983">
        <v>0</v>
      </c>
      <c r="I1983" s="2">
        <v>28101.33</v>
      </c>
      <c r="J1983" t="s">
        <v>6032</v>
      </c>
      <c r="K1983" t="s">
        <v>6030</v>
      </c>
      <c r="L1983" t="s">
        <v>13</v>
      </c>
    </row>
    <row r="1984" spans="1:12" x14ac:dyDescent="0.25">
      <c r="A1984" s="5" t="s">
        <v>3733</v>
      </c>
      <c r="B1984">
        <v>1999</v>
      </c>
      <c r="C1984" t="s">
        <v>6</v>
      </c>
      <c r="D1984">
        <v>6</v>
      </c>
      <c r="E1984" s="18" t="str">
        <f t="shared" si="30"/>
        <v>6-Sep-1999</v>
      </c>
      <c r="F1984" s="19">
        <v>45085</v>
      </c>
      <c r="G1984">
        <v>23</v>
      </c>
      <c r="H1984">
        <v>0</v>
      </c>
      <c r="I1984" s="2">
        <v>28245.34</v>
      </c>
      <c r="J1984" t="s">
        <v>6032</v>
      </c>
      <c r="K1984" t="s">
        <v>6031</v>
      </c>
      <c r="L1984" t="s">
        <v>11</v>
      </c>
    </row>
    <row r="1985" spans="1:12" x14ac:dyDescent="0.25">
      <c r="A1985" s="5" t="s">
        <v>4350</v>
      </c>
      <c r="B1985">
        <v>1963</v>
      </c>
      <c r="C1985" t="s">
        <v>4</v>
      </c>
      <c r="D1985">
        <v>25</v>
      </c>
      <c r="E1985" s="18" t="str">
        <f t="shared" si="30"/>
        <v>25-Nov-1963</v>
      </c>
      <c r="F1985" s="19">
        <v>45085</v>
      </c>
      <c r="G1985">
        <v>59</v>
      </c>
      <c r="H1985">
        <v>1</v>
      </c>
      <c r="I1985" s="2">
        <v>28287.9</v>
      </c>
      <c r="J1985" t="s">
        <v>6032</v>
      </c>
      <c r="K1985" t="s">
        <v>6032</v>
      </c>
      <c r="L1985" t="s">
        <v>3</v>
      </c>
    </row>
    <row r="1986" spans="1:12" x14ac:dyDescent="0.25">
      <c r="A1986" s="5" t="s">
        <v>4351</v>
      </c>
      <c r="B1986">
        <v>1990</v>
      </c>
      <c r="C1986" t="s">
        <v>8</v>
      </c>
      <c r="D1986">
        <v>24</v>
      </c>
      <c r="E1986" s="18" t="str">
        <f t="shared" ref="E1986:E2049" si="31">CONCATENATE(D1986,"-",C1986,"-",B1986)</f>
        <v>24-Dec-1990</v>
      </c>
      <c r="F1986" s="19">
        <v>45085</v>
      </c>
      <c r="G1986">
        <v>32</v>
      </c>
      <c r="H1986">
        <v>3</v>
      </c>
      <c r="I1986" s="2">
        <v>28302.33</v>
      </c>
      <c r="J1986" t="s">
        <v>6032</v>
      </c>
      <c r="K1986" t="s">
        <v>6030</v>
      </c>
      <c r="L1986" t="s">
        <v>11</v>
      </c>
    </row>
    <row r="1987" spans="1:12" x14ac:dyDescent="0.25">
      <c r="A1987" s="5" t="s">
        <v>4352</v>
      </c>
      <c r="B1987">
        <v>1977</v>
      </c>
      <c r="C1987" t="s">
        <v>8</v>
      </c>
      <c r="D1987">
        <v>2</v>
      </c>
      <c r="E1987" s="18" t="str">
        <f t="shared" si="31"/>
        <v>2-Dec-1977</v>
      </c>
      <c r="F1987" s="19">
        <v>45085</v>
      </c>
      <c r="G1987">
        <v>45</v>
      </c>
      <c r="H1987">
        <v>1</v>
      </c>
      <c r="I1987" s="2">
        <v>28340.19</v>
      </c>
      <c r="J1987" t="s">
        <v>6032</v>
      </c>
      <c r="K1987" t="s">
        <v>6030</v>
      </c>
      <c r="L1987" t="s">
        <v>7</v>
      </c>
    </row>
    <row r="1988" spans="1:12" x14ac:dyDescent="0.25">
      <c r="A1988" s="5" t="s">
        <v>4353</v>
      </c>
      <c r="B1988">
        <v>1974</v>
      </c>
      <c r="C1988" t="s">
        <v>6</v>
      </c>
      <c r="D1988">
        <v>16</v>
      </c>
      <c r="E1988" s="18" t="str">
        <f t="shared" si="31"/>
        <v>16-Sep-1974</v>
      </c>
      <c r="F1988" s="19">
        <v>45085</v>
      </c>
      <c r="G1988">
        <v>48</v>
      </c>
      <c r="H1988">
        <v>1</v>
      </c>
      <c r="I1988" s="2">
        <v>28468.92</v>
      </c>
      <c r="J1988" t="s">
        <v>6032</v>
      </c>
      <c r="K1988" t="s">
        <v>6032</v>
      </c>
      <c r="L1988" t="s">
        <v>7</v>
      </c>
    </row>
    <row r="1989" spans="1:12" x14ac:dyDescent="0.25">
      <c r="A1989" s="5" t="s">
        <v>4354</v>
      </c>
      <c r="B1989">
        <v>1982</v>
      </c>
      <c r="C1989" t="s">
        <v>8</v>
      </c>
      <c r="D1989">
        <v>11</v>
      </c>
      <c r="E1989" s="18" t="str">
        <f t="shared" si="31"/>
        <v>11-Dec-1982</v>
      </c>
      <c r="F1989" s="19">
        <v>45085</v>
      </c>
      <c r="G1989">
        <v>40</v>
      </c>
      <c r="H1989">
        <v>1</v>
      </c>
      <c r="I1989" s="2">
        <v>28476.73</v>
      </c>
      <c r="J1989" t="s">
        <v>6032</v>
      </c>
      <c r="K1989" t="s">
        <v>6030</v>
      </c>
      <c r="L1989" t="s">
        <v>7</v>
      </c>
    </row>
    <row r="1990" spans="1:12" x14ac:dyDescent="0.25">
      <c r="A1990" s="5" t="s">
        <v>4355</v>
      </c>
      <c r="B1990">
        <v>1985</v>
      </c>
      <c r="C1990" t="s">
        <v>6</v>
      </c>
      <c r="D1990">
        <v>27</v>
      </c>
      <c r="E1990" s="18" t="str">
        <f t="shared" si="31"/>
        <v>27-Sep-1985</v>
      </c>
      <c r="F1990" s="19">
        <v>45085</v>
      </c>
      <c r="G1990">
        <v>37</v>
      </c>
      <c r="H1990">
        <v>3</v>
      </c>
      <c r="I1990" s="2">
        <v>28542.86</v>
      </c>
      <c r="J1990" t="s">
        <v>6032</v>
      </c>
      <c r="K1990" t="s">
        <v>6031</v>
      </c>
      <c r="L1990" t="s">
        <v>11</v>
      </c>
    </row>
    <row r="1991" spans="1:12" x14ac:dyDescent="0.25">
      <c r="A1991" s="5" t="s">
        <v>4356</v>
      </c>
      <c r="B1991">
        <v>1990</v>
      </c>
      <c r="C1991" t="s">
        <v>8</v>
      </c>
      <c r="D1991">
        <v>5</v>
      </c>
      <c r="E1991" s="18" t="str">
        <f t="shared" si="31"/>
        <v>5-Dec-1990</v>
      </c>
      <c r="F1991" s="19">
        <v>45085</v>
      </c>
      <c r="G1991">
        <v>32</v>
      </c>
      <c r="H1991">
        <v>3</v>
      </c>
      <c r="I1991" s="2">
        <v>28716.14</v>
      </c>
      <c r="J1991" t="s">
        <v>6032</v>
      </c>
      <c r="K1991" t="s">
        <v>6031</v>
      </c>
      <c r="L1991" t="s">
        <v>11</v>
      </c>
    </row>
    <row r="1992" spans="1:12" x14ac:dyDescent="0.25">
      <c r="A1992" s="5" t="s">
        <v>4357</v>
      </c>
      <c r="B1992">
        <v>1961</v>
      </c>
      <c r="C1992" t="s">
        <v>9</v>
      </c>
      <c r="D1992">
        <v>3</v>
      </c>
      <c r="E1992" s="18" t="str">
        <f t="shared" si="31"/>
        <v>3-Aug-1961</v>
      </c>
      <c r="F1992" s="19">
        <v>45085</v>
      </c>
      <c r="G1992">
        <v>61</v>
      </c>
      <c r="H1992">
        <v>1</v>
      </c>
      <c r="I1992" s="2">
        <v>28868.66</v>
      </c>
      <c r="J1992" t="s">
        <v>6032</v>
      </c>
      <c r="K1992" t="s">
        <v>6030</v>
      </c>
      <c r="L1992" t="s">
        <v>7</v>
      </c>
    </row>
    <row r="1993" spans="1:12" x14ac:dyDescent="0.25">
      <c r="A1993" s="5" t="s">
        <v>4358</v>
      </c>
      <c r="B1993">
        <v>1962</v>
      </c>
      <c r="C1993" t="s">
        <v>2</v>
      </c>
      <c r="D1993">
        <v>25</v>
      </c>
      <c r="E1993" s="18" t="str">
        <f t="shared" si="31"/>
        <v>25-Jul-1962</v>
      </c>
      <c r="F1993" s="19">
        <v>45085</v>
      </c>
      <c r="G1993">
        <v>60</v>
      </c>
      <c r="H1993">
        <v>0</v>
      </c>
      <c r="I1993" s="2">
        <v>28923.14</v>
      </c>
      <c r="J1993" t="s">
        <v>6032</v>
      </c>
      <c r="K1993" t="s">
        <v>6032</v>
      </c>
      <c r="L1993" t="s">
        <v>7</v>
      </c>
    </row>
    <row r="1994" spans="1:12" x14ac:dyDescent="0.25">
      <c r="A1994" s="5" t="s">
        <v>4359</v>
      </c>
      <c r="B1994">
        <v>1959</v>
      </c>
      <c r="C1994" t="s">
        <v>8</v>
      </c>
      <c r="D1994">
        <v>5</v>
      </c>
      <c r="E1994" s="18" t="str">
        <f t="shared" si="31"/>
        <v>5-Dec-1959</v>
      </c>
      <c r="F1994" s="19">
        <v>45085</v>
      </c>
      <c r="G1994">
        <v>63</v>
      </c>
      <c r="H1994">
        <v>0</v>
      </c>
      <c r="I1994" s="2">
        <v>28950.47</v>
      </c>
      <c r="J1994" t="s">
        <v>6032</v>
      </c>
      <c r="K1994" t="s">
        <v>6032</v>
      </c>
      <c r="L1994" t="s">
        <v>7</v>
      </c>
    </row>
    <row r="1995" spans="1:12" x14ac:dyDescent="0.25">
      <c r="A1995" s="5" t="s">
        <v>3734</v>
      </c>
      <c r="B1995">
        <v>2003</v>
      </c>
      <c r="C1995" t="s">
        <v>6</v>
      </c>
      <c r="D1995">
        <v>1</v>
      </c>
      <c r="E1995" s="18" t="str">
        <f t="shared" si="31"/>
        <v>1-Sep-2003</v>
      </c>
      <c r="F1995" s="19">
        <v>45085</v>
      </c>
      <c r="G1995">
        <v>19</v>
      </c>
      <c r="H1995">
        <v>0</v>
      </c>
      <c r="I1995" s="2">
        <v>28998.68</v>
      </c>
      <c r="J1995" t="s">
        <v>6032</v>
      </c>
      <c r="K1995" t="s">
        <v>6031</v>
      </c>
      <c r="L1995" t="s">
        <v>11</v>
      </c>
    </row>
    <row r="1996" spans="1:12" x14ac:dyDescent="0.25">
      <c r="A1996" s="5" t="s">
        <v>4360</v>
      </c>
      <c r="B1996">
        <v>1992</v>
      </c>
      <c r="C1996" t="s">
        <v>2</v>
      </c>
      <c r="D1996">
        <v>7</v>
      </c>
      <c r="E1996" s="18" t="str">
        <f t="shared" si="31"/>
        <v>7-Jul-1992</v>
      </c>
      <c r="F1996" s="19">
        <v>45085</v>
      </c>
      <c r="G1996">
        <v>30</v>
      </c>
      <c r="H1996">
        <v>0</v>
      </c>
      <c r="I1996" s="2">
        <v>29007.82</v>
      </c>
      <c r="J1996" t="s">
        <v>6032</v>
      </c>
      <c r="K1996" t="s">
        <v>6031</v>
      </c>
      <c r="L1996" t="s">
        <v>11</v>
      </c>
    </row>
    <row r="1997" spans="1:12" x14ac:dyDescent="0.25">
      <c r="A1997" s="5" t="s">
        <v>4361</v>
      </c>
      <c r="B1997">
        <v>1980</v>
      </c>
      <c r="C1997" t="s">
        <v>2</v>
      </c>
      <c r="D1997">
        <v>14</v>
      </c>
      <c r="E1997" s="18" t="str">
        <f t="shared" si="31"/>
        <v>14-Jul-1980</v>
      </c>
      <c r="F1997" s="19">
        <v>45085</v>
      </c>
      <c r="G1997">
        <v>42</v>
      </c>
      <c r="H1997">
        <v>2</v>
      </c>
      <c r="I1997" s="2">
        <v>29114.21</v>
      </c>
      <c r="J1997" t="s">
        <v>6032</v>
      </c>
      <c r="K1997" t="s">
        <v>6031</v>
      </c>
      <c r="L1997" t="s">
        <v>11</v>
      </c>
    </row>
    <row r="1998" spans="1:12" x14ac:dyDescent="0.25">
      <c r="A1998" s="5" t="s">
        <v>4362</v>
      </c>
      <c r="B1998">
        <v>1978</v>
      </c>
      <c r="C1998" t="s">
        <v>4</v>
      </c>
      <c r="D1998">
        <v>29</v>
      </c>
      <c r="E1998" s="18" t="str">
        <f t="shared" si="31"/>
        <v>29-Nov-1978</v>
      </c>
      <c r="F1998" s="19">
        <v>45085</v>
      </c>
      <c r="G1998">
        <v>44</v>
      </c>
      <c r="H1998">
        <v>2</v>
      </c>
      <c r="I1998" s="2">
        <v>29114.77</v>
      </c>
      <c r="J1998" t="s">
        <v>6032</v>
      </c>
      <c r="K1998" t="s">
        <v>6032</v>
      </c>
      <c r="L1998" t="s">
        <v>11</v>
      </c>
    </row>
    <row r="1999" spans="1:12" x14ac:dyDescent="0.25">
      <c r="A1999" s="5" t="s">
        <v>4363</v>
      </c>
      <c r="B1999">
        <v>1961</v>
      </c>
      <c r="C1999" t="s">
        <v>8</v>
      </c>
      <c r="D1999">
        <v>24</v>
      </c>
      <c r="E1999" s="18" t="str">
        <f t="shared" si="31"/>
        <v>24-Dec-1961</v>
      </c>
      <c r="F1999" s="19">
        <v>45085</v>
      </c>
      <c r="G1999">
        <v>61</v>
      </c>
      <c r="H1999">
        <v>0</v>
      </c>
      <c r="I1999" s="2">
        <v>29141.360000000001</v>
      </c>
      <c r="J1999" t="s">
        <v>6032</v>
      </c>
      <c r="K1999" t="s">
        <v>6031</v>
      </c>
      <c r="L1999" t="s">
        <v>7</v>
      </c>
    </row>
    <row r="2000" spans="1:12" x14ac:dyDescent="0.25">
      <c r="A2000" s="5" t="s">
        <v>4364</v>
      </c>
      <c r="B2000">
        <v>1976</v>
      </c>
      <c r="C2000" t="s">
        <v>4</v>
      </c>
      <c r="D2000">
        <v>8</v>
      </c>
      <c r="E2000" s="18" t="str">
        <f t="shared" si="31"/>
        <v>8-Nov-1976</v>
      </c>
      <c r="F2000" s="19">
        <v>45085</v>
      </c>
      <c r="G2000">
        <v>46</v>
      </c>
      <c r="H2000">
        <v>2</v>
      </c>
      <c r="I2000" s="2">
        <v>29160.39</v>
      </c>
      <c r="J2000" t="s">
        <v>6032</v>
      </c>
      <c r="K2000" t="s">
        <v>6030</v>
      </c>
      <c r="L2000" t="s">
        <v>11</v>
      </c>
    </row>
    <row r="2001" spans="1:12" x14ac:dyDescent="0.25">
      <c r="A2001" s="5" t="s">
        <v>4365</v>
      </c>
      <c r="B2001">
        <v>1969</v>
      </c>
      <c r="C2001" t="s">
        <v>2</v>
      </c>
      <c r="D2001">
        <v>9</v>
      </c>
      <c r="E2001" s="18" t="str">
        <f t="shared" si="31"/>
        <v>9-Jul-1969</v>
      </c>
      <c r="F2001" s="19">
        <v>45085</v>
      </c>
      <c r="G2001">
        <v>53</v>
      </c>
      <c r="H2001">
        <v>2</v>
      </c>
      <c r="I2001" s="2">
        <v>29186.48</v>
      </c>
      <c r="J2001" t="s">
        <v>6032</v>
      </c>
      <c r="K2001" t="s">
        <v>6031</v>
      </c>
      <c r="L2001" t="s">
        <v>17</v>
      </c>
    </row>
    <row r="2002" spans="1:12" x14ac:dyDescent="0.25">
      <c r="A2002" s="5" t="s">
        <v>4366</v>
      </c>
      <c r="B2002">
        <v>1978</v>
      </c>
      <c r="C2002" t="s">
        <v>2</v>
      </c>
      <c r="D2002">
        <v>21</v>
      </c>
      <c r="E2002" s="18" t="str">
        <f t="shared" si="31"/>
        <v>21-Jul-1978</v>
      </c>
      <c r="F2002" s="19">
        <v>45085</v>
      </c>
      <c r="G2002">
        <v>44</v>
      </c>
      <c r="H2002">
        <v>2</v>
      </c>
      <c r="I2002" s="2">
        <v>29227.599999999999</v>
      </c>
      <c r="J2002" t="s">
        <v>6032</v>
      </c>
      <c r="K2002" t="s">
        <v>6031</v>
      </c>
      <c r="L2002" t="s">
        <v>7</v>
      </c>
    </row>
    <row r="2003" spans="1:12" x14ac:dyDescent="0.25">
      <c r="A2003" s="5" t="s">
        <v>4367</v>
      </c>
      <c r="B2003">
        <v>1958</v>
      </c>
      <c r="C2003" t="s">
        <v>5</v>
      </c>
      <c r="D2003">
        <v>5</v>
      </c>
      <c r="E2003" s="18" t="str">
        <f t="shared" si="31"/>
        <v>5-Jun-1958</v>
      </c>
      <c r="F2003" s="19">
        <v>45085</v>
      </c>
      <c r="G2003">
        <v>65</v>
      </c>
      <c r="H2003">
        <v>0</v>
      </c>
      <c r="I2003" s="2">
        <v>29330.98</v>
      </c>
      <c r="J2003" t="s">
        <v>6032</v>
      </c>
      <c r="K2003" t="s">
        <v>6030</v>
      </c>
      <c r="L2003" t="s">
        <v>7</v>
      </c>
    </row>
    <row r="2004" spans="1:12" x14ac:dyDescent="0.25">
      <c r="A2004" s="5" t="s">
        <v>4368</v>
      </c>
      <c r="B2004">
        <v>1985</v>
      </c>
      <c r="C2004" t="s">
        <v>4</v>
      </c>
      <c r="D2004">
        <v>7</v>
      </c>
      <c r="E2004" s="18" t="str">
        <f t="shared" si="31"/>
        <v>7-Nov-1985</v>
      </c>
      <c r="F2004" s="19">
        <v>45085</v>
      </c>
      <c r="G2004">
        <v>37</v>
      </c>
      <c r="H2004">
        <v>3</v>
      </c>
      <c r="I2004" s="2">
        <v>29352.560000000001</v>
      </c>
      <c r="J2004" t="s">
        <v>6032</v>
      </c>
      <c r="K2004" t="s">
        <v>6032</v>
      </c>
      <c r="L2004" t="s">
        <v>11</v>
      </c>
    </row>
    <row r="2005" spans="1:12" x14ac:dyDescent="0.25">
      <c r="A2005" s="5" t="s">
        <v>4369</v>
      </c>
      <c r="B2005">
        <v>1987</v>
      </c>
      <c r="C2005" t="s">
        <v>2</v>
      </c>
      <c r="D2005">
        <v>16</v>
      </c>
      <c r="E2005" s="18" t="str">
        <f t="shared" si="31"/>
        <v>16-Jul-1987</v>
      </c>
      <c r="F2005" s="19">
        <v>45085</v>
      </c>
      <c r="G2005">
        <v>35</v>
      </c>
      <c r="H2005">
        <v>3</v>
      </c>
      <c r="I2005" s="2">
        <v>29443.59</v>
      </c>
      <c r="J2005" t="s">
        <v>6032</v>
      </c>
      <c r="K2005" t="s">
        <v>6032</v>
      </c>
      <c r="L2005" t="s">
        <v>11</v>
      </c>
    </row>
    <row r="2006" spans="1:12" x14ac:dyDescent="0.25">
      <c r="A2006" s="5" t="s">
        <v>3669</v>
      </c>
      <c r="B2006">
        <v>1959</v>
      </c>
      <c r="C2006" t="s">
        <v>10</v>
      </c>
      <c r="D2006">
        <v>20</v>
      </c>
      <c r="E2006" s="18" t="str">
        <f t="shared" si="31"/>
        <v>20-Oct-1959</v>
      </c>
      <c r="F2006" s="19">
        <v>45085</v>
      </c>
      <c r="G2006">
        <v>63</v>
      </c>
      <c r="H2006">
        <v>0</v>
      </c>
      <c r="I2006" s="2">
        <v>29523.17</v>
      </c>
      <c r="J2006" t="s">
        <v>6032</v>
      </c>
      <c r="K2006" t="s">
        <v>6030</v>
      </c>
      <c r="L2006" t="s">
        <v>17</v>
      </c>
    </row>
    <row r="2007" spans="1:12" x14ac:dyDescent="0.25">
      <c r="A2007" s="5" t="s">
        <v>3735</v>
      </c>
      <c r="B2007">
        <v>1975</v>
      </c>
      <c r="C2007" t="s">
        <v>4</v>
      </c>
      <c r="D2007">
        <v>3</v>
      </c>
      <c r="E2007" s="18" t="str">
        <f t="shared" si="31"/>
        <v>3-Nov-1975</v>
      </c>
      <c r="F2007" s="19">
        <v>45085</v>
      </c>
      <c r="G2007">
        <v>47</v>
      </c>
      <c r="H2007">
        <v>1</v>
      </c>
      <c r="I2007" s="2">
        <v>29583.8</v>
      </c>
      <c r="J2007" t="s">
        <v>6032</v>
      </c>
      <c r="K2007" t="s">
        <v>6032</v>
      </c>
      <c r="L2007" t="s">
        <v>11</v>
      </c>
    </row>
    <row r="2008" spans="1:12" x14ac:dyDescent="0.25">
      <c r="A2008" s="5" t="s">
        <v>4370</v>
      </c>
      <c r="B2008">
        <v>1993</v>
      </c>
      <c r="C2008" t="s">
        <v>2</v>
      </c>
      <c r="D2008">
        <v>27</v>
      </c>
      <c r="E2008" s="18" t="str">
        <f t="shared" si="31"/>
        <v>27-Jul-1993</v>
      </c>
      <c r="F2008" s="19">
        <v>45085</v>
      </c>
      <c r="G2008">
        <v>29</v>
      </c>
      <c r="H2008">
        <v>0</v>
      </c>
      <c r="I2008" s="2">
        <v>29622.69</v>
      </c>
      <c r="J2008" t="s">
        <v>6032</v>
      </c>
      <c r="K2008" t="s">
        <v>6032</v>
      </c>
      <c r="L2008" t="s">
        <v>11</v>
      </c>
    </row>
    <row r="2009" spans="1:12" x14ac:dyDescent="0.25">
      <c r="A2009" s="5" t="s">
        <v>4371</v>
      </c>
      <c r="B2009">
        <v>1973</v>
      </c>
      <c r="C2009" t="s">
        <v>9</v>
      </c>
      <c r="D2009">
        <v>23</v>
      </c>
      <c r="E2009" s="18" t="str">
        <f t="shared" si="31"/>
        <v>23-Aug-1973</v>
      </c>
      <c r="F2009" s="19">
        <v>45085</v>
      </c>
      <c r="G2009">
        <v>49</v>
      </c>
      <c r="H2009">
        <v>0</v>
      </c>
      <c r="I2009" s="2">
        <v>29757.69</v>
      </c>
      <c r="J2009" t="s">
        <v>6032</v>
      </c>
      <c r="K2009" t="s">
        <v>6031</v>
      </c>
      <c r="L2009" t="s">
        <v>11</v>
      </c>
    </row>
    <row r="2010" spans="1:12" x14ac:dyDescent="0.25">
      <c r="A2010" s="5" t="s">
        <v>4372</v>
      </c>
      <c r="B2010">
        <v>1998</v>
      </c>
      <c r="C2010" t="s">
        <v>5</v>
      </c>
      <c r="D2010">
        <v>20</v>
      </c>
      <c r="E2010" s="18" t="str">
        <f t="shared" si="31"/>
        <v>20-Jun-1998</v>
      </c>
      <c r="F2010" s="19">
        <v>45085</v>
      </c>
      <c r="G2010">
        <v>24</v>
      </c>
      <c r="H2010">
        <v>0</v>
      </c>
      <c r="I2010" s="2">
        <v>29760.6</v>
      </c>
      <c r="J2010" t="s">
        <v>6032</v>
      </c>
      <c r="K2010" t="s">
        <v>6030</v>
      </c>
      <c r="L2010" t="s">
        <v>11</v>
      </c>
    </row>
    <row r="2011" spans="1:12" x14ac:dyDescent="0.25">
      <c r="A2011" s="5" t="s">
        <v>4373</v>
      </c>
      <c r="B2011">
        <v>1981</v>
      </c>
      <c r="C2011" t="s">
        <v>9</v>
      </c>
      <c r="D2011">
        <v>13</v>
      </c>
      <c r="E2011" s="18" t="str">
        <f t="shared" si="31"/>
        <v>13-Aug-1981</v>
      </c>
      <c r="F2011" s="19">
        <v>45085</v>
      </c>
      <c r="G2011">
        <v>41</v>
      </c>
      <c r="H2011">
        <v>1</v>
      </c>
      <c r="I2011" s="2">
        <v>29816.639999999999</v>
      </c>
      <c r="J2011" t="s">
        <v>6032</v>
      </c>
      <c r="K2011" t="s">
        <v>6030</v>
      </c>
      <c r="L2011" t="s">
        <v>11</v>
      </c>
    </row>
    <row r="2012" spans="1:12" x14ac:dyDescent="0.25">
      <c r="A2012" s="5" t="s">
        <v>4374</v>
      </c>
      <c r="B2012">
        <v>1982</v>
      </c>
      <c r="C2012" t="s">
        <v>10</v>
      </c>
      <c r="D2012">
        <v>29</v>
      </c>
      <c r="E2012" s="18" t="str">
        <f t="shared" si="31"/>
        <v>29-Oct-1982</v>
      </c>
      <c r="F2012" s="19">
        <v>45085</v>
      </c>
      <c r="G2012">
        <v>40</v>
      </c>
      <c r="H2012">
        <v>3</v>
      </c>
      <c r="I2012" s="2">
        <v>29818.76</v>
      </c>
      <c r="J2012" t="s">
        <v>6032</v>
      </c>
      <c r="K2012" t="s">
        <v>6032</v>
      </c>
      <c r="L2012" t="s">
        <v>7</v>
      </c>
    </row>
    <row r="2013" spans="1:12" x14ac:dyDescent="0.25">
      <c r="A2013" s="5" t="s">
        <v>4375</v>
      </c>
      <c r="B2013">
        <v>1989</v>
      </c>
      <c r="C2013" t="s">
        <v>8</v>
      </c>
      <c r="D2013">
        <v>30</v>
      </c>
      <c r="E2013" s="18" t="str">
        <f t="shared" si="31"/>
        <v>30-Dec-1989</v>
      </c>
      <c r="F2013" s="19">
        <v>45085</v>
      </c>
      <c r="G2013">
        <v>33</v>
      </c>
      <c r="H2013">
        <v>3</v>
      </c>
      <c r="I2013" s="2">
        <v>29852.48</v>
      </c>
      <c r="J2013" t="s">
        <v>6032</v>
      </c>
      <c r="K2013" t="s">
        <v>6031</v>
      </c>
      <c r="L2013" t="s">
        <v>11</v>
      </c>
    </row>
    <row r="2014" spans="1:12" x14ac:dyDescent="0.25">
      <c r="A2014" s="5" t="s">
        <v>4376</v>
      </c>
      <c r="B2014">
        <v>1975</v>
      </c>
      <c r="C2014" t="s">
        <v>9</v>
      </c>
      <c r="D2014">
        <v>19</v>
      </c>
      <c r="E2014" s="18" t="str">
        <f t="shared" si="31"/>
        <v>19-Aug-1975</v>
      </c>
      <c r="F2014" s="19">
        <v>45085</v>
      </c>
      <c r="G2014">
        <v>47</v>
      </c>
      <c r="H2014">
        <v>1</v>
      </c>
      <c r="I2014" s="2">
        <v>29899.25</v>
      </c>
      <c r="J2014" t="s">
        <v>6032</v>
      </c>
      <c r="K2014" t="s">
        <v>6031</v>
      </c>
      <c r="L2014" t="s">
        <v>11</v>
      </c>
    </row>
    <row r="2015" spans="1:12" x14ac:dyDescent="0.25">
      <c r="A2015" s="5" t="s">
        <v>4377</v>
      </c>
      <c r="B2015">
        <v>1988</v>
      </c>
      <c r="C2015" t="s">
        <v>8</v>
      </c>
      <c r="D2015">
        <v>30</v>
      </c>
      <c r="E2015" s="18" t="str">
        <f t="shared" si="31"/>
        <v>30-Dec-1988</v>
      </c>
      <c r="F2015" s="19">
        <v>45085</v>
      </c>
      <c r="G2015">
        <v>34</v>
      </c>
      <c r="H2015">
        <v>3</v>
      </c>
      <c r="I2015" s="2">
        <v>29929.56</v>
      </c>
      <c r="J2015" t="s">
        <v>6032</v>
      </c>
      <c r="K2015" t="s">
        <v>6032</v>
      </c>
      <c r="L2015" t="s">
        <v>11</v>
      </c>
    </row>
    <row r="2016" spans="1:12" x14ac:dyDescent="0.25">
      <c r="A2016" s="5" t="s">
        <v>4378</v>
      </c>
      <c r="B2016">
        <v>1976</v>
      </c>
      <c r="C2016" t="s">
        <v>5</v>
      </c>
      <c r="D2016">
        <v>12</v>
      </c>
      <c r="E2016" s="18" t="str">
        <f t="shared" si="31"/>
        <v>12-Jun-1976</v>
      </c>
      <c r="F2016" s="19">
        <v>45085</v>
      </c>
      <c r="G2016">
        <v>46</v>
      </c>
      <c r="H2016">
        <v>2</v>
      </c>
      <c r="I2016" s="2">
        <v>29933.75</v>
      </c>
      <c r="J2016" t="s">
        <v>6032</v>
      </c>
      <c r="K2016" t="s">
        <v>6032</v>
      </c>
      <c r="L2016" t="s">
        <v>11</v>
      </c>
    </row>
    <row r="2017" spans="1:12" x14ac:dyDescent="0.25">
      <c r="A2017" s="5" t="s">
        <v>4379</v>
      </c>
      <c r="B2017">
        <v>1991</v>
      </c>
      <c r="C2017" t="s">
        <v>10</v>
      </c>
      <c r="D2017">
        <v>5</v>
      </c>
      <c r="E2017" s="18" t="str">
        <f t="shared" si="31"/>
        <v>5-Oct-1991</v>
      </c>
      <c r="F2017" s="19">
        <v>45085</v>
      </c>
      <c r="G2017">
        <v>31</v>
      </c>
      <c r="H2017">
        <v>3</v>
      </c>
      <c r="I2017" s="2">
        <v>29969.67</v>
      </c>
      <c r="J2017" t="s">
        <v>6032</v>
      </c>
      <c r="K2017" t="s">
        <v>6032</v>
      </c>
      <c r="L2017" t="s">
        <v>11</v>
      </c>
    </row>
    <row r="2018" spans="1:12" x14ac:dyDescent="0.25">
      <c r="A2018" s="5" t="s">
        <v>3736</v>
      </c>
      <c r="B2018">
        <v>1981</v>
      </c>
      <c r="C2018" t="s">
        <v>9</v>
      </c>
      <c r="D2018">
        <v>4</v>
      </c>
      <c r="E2018" s="18" t="str">
        <f t="shared" si="31"/>
        <v>4-Aug-1981</v>
      </c>
      <c r="F2018" s="19">
        <v>45085</v>
      </c>
      <c r="G2018">
        <v>41</v>
      </c>
      <c r="H2018">
        <v>1</v>
      </c>
      <c r="I2018" s="2">
        <v>30026.87</v>
      </c>
      <c r="J2018" t="s">
        <v>6030</v>
      </c>
      <c r="K2018" t="s">
        <v>6031</v>
      </c>
      <c r="L2018" t="s">
        <v>7</v>
      </c>
    </row>
    <row r="2019" spans="1:12" x14ac:dyDescent="0.25">
      <c r="A2019" s="5" t="s">
        <v>4380</v>
      </c>
      <c r="B2019">
        <v>1967</v>
      </c>
      <c r="C2019" t="s">
        <v>5</v>
      </c>
      <c r="D2019">
        <v>16</v>
      </c>
      <c r="E2019" s="18" t="str">
        <f t="shared" si="31"/>
        <v>16-Jun-1967</v>
      </c>
      <c r="F2019" s="19">
        <v>45085</v>
      </c>
      <c r="G2019">
        <v>55</v>
      </c>
      <c r="H2019">
        <v>3</v>
      </c>
      <c r="I2019" s="2">
        <v>30063.58</v>
      </c>
      <c r="J2019" t="s">
        <v>6032</v>
      </c>
      <c r="K2019" t="s">
        <v>6032</v>
      </c>
      <c r="L2019" t="s">
        <v>7</v>
      </c>
    </row>
    <row r="2020" spans="1:12" x14ac:dyDescent="0.25">
      <c r="A2020" s="5" t="s">
        <v>4381</v>
      </c>
      <c r="B2020">
        <v>1979</v>
      </c>
      <c r="C2020" t="s">
        <v>6</v>
      </c>
      <c r="D2020">
        <v>2</v>
      </c>
      <c r="E2020" s="18" t="str">
        <f t="shared" si="31"/>
        <v>2-Sep-1979</v>
      </c>
      <c r="F2020" s="19">
        <v>45085</v>
      </c>
      <c r="G2020">
        <v>43</v>
      </c>
      <c r="H2020">
        <v>2</v>
      </c>
      <c r="I2020" s="2">
        <v>30095.97</v>
      </c>
      <c r="J2020" t="s">
        <v>6030</v>
      </c>
      <c r="K2020" t="s">
        <v>6031</v>
      </c>
      <c r="L2020" t="s">
        <v>11</v>
      </c>
    </row>
    <row r="2021" spans="1:12" x14ac:dyDescent="0.25">
      <c r="A2021" s="5" t="s">
        <v>4382</v>
      </c>
      <c r="B2021">
        <v>1971</v>
      </c>
      <c r="C2021" t="s">
        <v>8</v>
      </c>
      <c r="D2021">
        <v>25</v>
      </c>
      <c r="E2021" s="18" t="str">
        <f t="shared" si="31"/>
        <v>25-Dec-1971</v>
      </c>
      <c r="F2021" s="19">
        <v>45085</v>
      </c>
      <c r="G2021">
        <v>51</v>
      </c>
      <c r="H2021">
        <v>0</v>
      </c>
      <c r="I2021" s="2">
        <v>30134.75</v>
      </c>
      <c r="J2021" t="s">
        <v>6030</v>
      </c>
      <c r="K2021" t="s">
        <v>6031</v>
      </c>
      <c r="L2021" t="s">
        <v>11</v>
      </c>
    </row>
    <row r="2022" spans="1:12" x14ac:dyDescent="0.25">
      <c r="A2022" s="5" t="s">
        <v>4383</v>
      </c>
      <c r="B2022">
        <v>1958</v>
      </c>
      <c r="C2022" t="s">
        <v>9</v>
      </c>
      <c r="D2022">
        <v>11</v>
      </c>
      <c r="E2022" s="18" t="str">
        <f t="shared" si="31"/>
        <v>11-Aug-1958</v>
      </c>
      <c r="F2022" s="19">
        <v>45085</v>
      </c>
      <c r="G2022">
        <v>64</v>
      </c>
      <c r="H2022">
        <v>1</v>
      </c>
      <c r="I2022" s="2">
        <v>30166.62</v>
      </c>
      <c r="J2022" t="s">
        <v>6032</v>
      </c>
      <c r="K2022" t="s">
        <v>6031</v>
      </c>
      <c r="L2022" t="s">
        <v>7</v>
      </c>
    </row>
    <row r="2023" spans="1:12" x14ac:dyDescent="0.25">
      <c r="A2023" s="5" t="s">
        <v>4384</v>
      </c>
      <c r="B2023">
        <v>1963</v>
      </c>
      <c r="C2023" t="s">
        <v>6</v>
      </c>
      <c r="D2023">
        <v>13</v>
      </c>
      <c r="E2023" s="18" t="str">
        <f t="shared" si="31"/>
        <v>13-Sep-1963</v>
      </c>
      <c r="F2023" s="19">
        <v>45085</v>
      </c>
      <c r="G2023">
        <v>59</v>
      </c>
      <c r="H2023">
        <v>3</v>
      </c>
      <c r="I2023" s="2">
        <v>30184.94</v>
      </c>
      <c r="J2023" t="s">
        <v>6032</v>
      </c>
      <c r="K2023" t="s">
        <v>6032</v>
      </c>
      <c r="L2023" t="s">
        <v>19</v>
      </c>
    </row>
    <row r="2024" spans="1:12" x14ac:dyDescent="0.25">
      <c r="A2024" s="5" t="s">
        <v>4385</v>
      </c>
      <c r="B2024">
        <v>1962</v>
      </c>
      <c r="C2024" t="s">
        <v>6</v>
      </c>
      <c r="D2024">
        <v>15</v>
      </c>
      <c r="E2024" s="18" t="str">
        <f t="shared" si="31"/>
        <v>15-Sep-1962</v>
      </c>
      <c r="F2024" s="19">
        <v>45085</v>
      </c>
      <c r="G2024">
        <v>60</v>
      </c>
      <c r="H2024">
        <v>0</v>
      </c>
      <c r="I2024" s="2">
        <v>30260</v>
      </c>
      <c r="J2024" t="s">
        <v>6032</v>
      </c>
      <c r="K2024" t="s">
        <v>6032</v>
      </c>
      <c r="L2024" t="s">
        <v>19</v>
      </c>
    </row>
    <row r="2025" spans="1:12" x14ac:dyDescent="0.25">
      <c r="A2025" s="5" t="s">
        <v>4386</v>
      </c>
      <c r="B2025">
        <v>1972</v>
      </c>
      <c r="C2025" t="s">
        <v>2</v>
      </c>
      <c r="D2025">
        <v>24</v>
      </c>
      <c r="E2025" s="18" t="str">
        <f t="shared" si="31"/>
        <v>24-Jul-1972</v>
      </c>
      <c r="F2025" s="19">
        <v>45085</v>
      </c>
      <c r="G2025">
        <v>50</v>
      </c>
      <c r="H2025">
        <v>2</v>
      </c>
      <c r="I2025" s="2">
        <v>30284.639999999999</v>
      </c>
      <c r="J2025" t="s">
        <v>6032</v>
      </c>
      <c r="K2025" t="s">
        <v>6032</v>
      </c>
      <c r="L2025" t="s">
        <v>7</v>
      </c>
    </row>
    <row r="2026" spans="1:12" x14ac:dyDescent="0.25">
      <c r="A2026" s="5" t="s">
        <v>4387</v>
      </c>
      <c r="B2026">
        <v>2004</v>
      </c>
      <c r="C2026" t="s">
        <v>5</v>
      </c>
      <c r="D2026">
        <v>1</v>
      </c>
      <c r="E2026" s="18" t="str">
        <f t="shared" si="31"/>
        <v>1-Jun-2004</v>
      </c>
      <c r="F2026" s="19">
        <v>45085</v>
      </c>
      <c r="G2026">
        <v>19</v>
      </c>
      <c r="H2026">
        <v>0</v>
      </c>
      <c r="I2026" s="2">
        <v>30328.27</v>
      </c>
      <c r="J2026" t="s">
        <v>6030</v>
      </c>
      <c r="K2026" t="s">
        <v>6030</v>
      </c>
      <c r="L2026" t="s">
        <v>11</v>
      </c>
    </row>
    <row r="2027" spans="1:12" x14ac:dyDescent="0.25">
      <c r="A2027" s="5" t="s">
        <v>4388</v>
      </c>
      <c r="B2027">
        <v>1969</v>
      </c>
      <c r="C2027" t="s">
        <v>2</v>
      </c>
      <c r="D2027">
        <v>30</v>
      </c>
      <c r="E2027" s="18" t="str">
        <f t="shared" si="31"/>
        <v>30-Jul-1969</v>
      </c>
      <c r="F2027" s="19">
        <v>45085</v>
      </c>
      <c r="G2027">
        <v>53</v>
      </c>
      <c r="H2027">
        <v>0</v>
      </c>
      <c r="I2027" s="2">
        <v>30366.93</v>
      </c>
      <c r="J2027" t="s">
        <v>6030</v>
      </c>
      <c r="K2027" t="s">
        <v>6030</v>
      </c>
      <c r="L2027" t="s">
        <v>11</v>
      </c>
    </row>
    <row r="2028" spans="1:12" x14ac:dyDescent="0.25">
      <c r="A2028" s="5" t="s">
        <v>4389</v>
      </c>
      <c r="B2028">
        <v>1976</v>
      </c>
      <c r="C2028" t="s">
        <v>6</v>
      </c>
      <c r="D2028">
        <v>3</v>
      </c>
      <c r="E2028" s="18" t="str">
        <f t="shared" si="31"/>
        <v>3-Sep-1976</v>
      </c>
      <c r="F2028" s="19">
        <v>45085</v>
      </c>
      <c r="G2028">
        <v>46</v>
      </c>
      <c r="H2028">
        <v>2</v>
      </c>
      <c r="I2028" s="2">
        <v>30409.53</v>
      </c>
      <c r="J2028" t="s">
        <v>6030</v>
      </c>
      <c r="K2028" t="s">
        <v>6031</v>
      </c>
      <c r="L2028" t="s">
        <v>7</v>
      </c>
    </row>
    <row r="2029" spans="1:12" x14ac:dyDescent="0.25">
      <c r="A2029" s="5" t="s">
        <v>3737</v>
      </c>
      <c r="B2029">
        <v>1998</v>
      </c>
      <c r="C2029" t="s">
        <v>10</v>
      </c>
      <c r="D2029">
        <v>28</v>
      </c>
      <c r="E2029" s="18" t="str">
        <f t="shared" si="31"/>
        <v>28-Oct-1998</v>
      </c>
      <c r="F2029" s="19">
        <v>45085</v>
      </c>
      <c r="G2029">
        <v>24</v>
      </c>
      <c r="H2029">
        <v>0</v>
      </c>
      <c r="I2029" s="2">
        <v>30422.03</v>
      </c>
      <c r="J2029" t="s">
        <v>6030</v>
      </c>
      <c r="K2029" t="s">
        <v>6031</v>
      </c>
      <c r="L2029" t="s">
        <v>11</v>
      </c>
    </row>
    <row r="2030" spans="1:12" x14ac:dyDescent="0.25">
      <c r="A2030" s="5" t="s">
        <v>4390</v>
      </c>
      <c r="B2030">
        <v>1983</v>
      </c>
      <c r="C2030" t="s">
        <v>6</v>
      </c>
      <c r="D2030">
        <v>3</v>
      </c>
      <c r="E2030" s="18" t="str">
        <f t="shared" si="31"/>
        <v>3-Sep-1983</v>
      </c>
      <c r="F2030" s="19">
        <v>45085</v>
      </c>
      <c r="G2030">
        <v>39</v>
      </c>
      <c r="H2030">
        <v>3</v>
      </c>
      <c r="I2030" s="2">
        <v>30457.37</v>
      </c>
      <c r="J2030" t="s">
        <v>6030</v>
      </c>
      <c r="K2030" t="s">
        <v>6032</v>
      </c>
      <c r="L2030" t="s">
        <v>7</v>
      </c>
    </row>
    <row r="2031" spans="1:12" x14ac:dyDescent="0.25">
      <c r="A2031" s="5" t="s">
        <v>4391</v>
      </c>
      <c r="B2031">
        <v>1986</v>
      </c>
      <c r="C2031" t="s">
        <v>9</v>
      </c>
      <c r="D2031">
        <v>10</v>
      </c>
      <c r="E2031" s="18" t="str">
        <f t="shared" si="31"/>
        <v>10-Aug-1986</v>
      </c>
      <c r="F2031" s="19">
        <v>45085</v>
      </c>
      <c r="G2031">
        <v>36</v>
      </c>
      <c r="H2031">
        <v>3</v>
      </c>
      <c r="I2031" s="2">
        <v>30530.5</v>
      </c>
      <c r="J2031" t="s">
        <v>6030</v>
      </c>
      <c r="K2031" t="s">
        <v>6032</v>
      </c>
      <c r="L2031" t="s">
        <v>11</v>
      </c>
    </row>
    <row r="2032" spans="1:12" x14ac:dyDescent="0.25">
      <c r="A2032" s="5" t="s">
        <v>4392</v>
      </c>
      <c r="B2032">
        <v>1970</v>
      </c>
      <c r="C2032" t="s">
        <v>4</v>
      </c>
      <c r="D2032">
        <v>11</v>
      </c>
      <c r="E2032" s="18" t="str">
        <f t="shared" si="31"/>
        <v>11-Nov-1970</v>
      </c>
      <c r="F2032" s="19">
        <v>45085</v>
      </c>
      <c r="G2032">
        <v>52</v>
      </c>
      <c r="H2032">
        <v>0</v>
      </c>
      <c r="I2032" s="2">
        <v>30625.65</v>
      </c>
      <c r="J2032" t="s">
        <v>6030</v>
      </c>
      <c r="K2032" t="s">
        <v>6031</v>
      </c>
      <c r="L2032" t="s">
        <v>11</v>
      </c>
    </row>
    <row r="2033" spans="1:12" x14ac:dyDescent="0.25">
      <c r="A2033" s="5" t="s">
        <v>4393</v>
      </c>
      <c r="B2033">
        <v>1999</v>
      </c>
      <c r="C2033" t="s">
        <v>6</v>
      </c>
      <c r="D2033">
        <v>21</v>
      </c>
      <c r="E2033" s="18" t="str">
        <f t="shared" si="31"/>
        <v>21-Sep-1999</v>
      </c>
      <c r="F2033" s="19">
        <v>45085</v>
      </c>
      <c r="G2033">
        <v>23</v>
      </c>
      <c r="H2033">
        <v>0</v>
      </c>
      <c r="I2033" s="2">
        <v>30697.71</v>
      </c>
      <c r="J2033" t="s">
        <v>6032</v>
      </c>
      <c r="K2033" t="s">
        <v>6030</v>
      </c>
      <c r="L2033" t="s">
        <v>11</v>
      </c>
    </row>
    <row r="2034" spans="1:12" x14ac:dyDescent="0.25">
      <c r="A2034" s="5" t="s">
        <v>4394</v>
      </c>
      <c r="B2034">
        <v>1983</v>
      </c>
      <c r="C2034" t="s">
        <v>8</v>
      </c>
      <c r="D2034">
        <v>21</v>
      </c>
      <c r="E2034" s="18" t="str">
        <f t="shared" si="31"/>
        <v>21-Dec-1983</v>
      </c>
      <c r="F2034" s="19">
        <v>45085</v>
      </c>
      <c r="G2034">
        <v>39</v>
      </c>
      <c r="H2034">
        <v>3</v>
      </c>
      <c r="I2034" s="2">
        <v>30724.44</v>
      </c>
      <c r="J2034" t="s">
        <v>6030</v>
      </c>
      <c r="K2034" t="s">
        <v>6031</v>
      </c>
      <c r="L2034" t="s">
        <v>11</v>
      </c>
    </row>
    <row r="2035" spans="1:12" x14ac:dyDescent="0.25">
      <c r="A2035" s="5" t="s">
        <v>4395</v>
      </c>
      <c r="B2035">
        <v>1988</v>
      </c>
      <c r="C2035" t="s">
        <v>6</v>
      </c>
      <c r="D2035">
        <v>5</v>
      </c>
      <c r="E2035" s="18" t="str">
        <f t="shared" si="31"/>
        <v>5-Sep-1988</v>
      </c>
      <c r="F2035" s="19">
        <v>45085</v>
      </c>
      <c r="G2035">
        <v>34</v>
      </c>
      <c r="H2035">
        <v>3</v>
      </c>
      <c r="I2035" s="2">
        <v>30763.01</v>
      </c>
      <c r="J2035" t="s">
        <v>6030</v>
      </c>
      <c r="K2035" t="s">
        <v>6032</v>
      </c>
      <c r="L2035" t="s">
        <v>11</v>
      </c>
    </row>
    <row r="2036" spans="1:12" x14ac:dyDescent="0.25">
      <c r="A2036" s="5" t="s">
        <v>4396</v>
      </c>
      <c r="B2036">
        <v>1961</v>
      </c>
      <c r="C2036" t="s">
        <v>6</v>
      </c>
      <c r="D2036">
        <v>9</v>
      </c>
      <c r="E2036" s="18" t="str">
        <f t="shared" si="31"/>
        <v>9-Sep-1961</v>
      </c>
      <c r="F2036" s="19">
        <v>45085</v>
      </c>
      <c r="G2036">
        <v>61</v>
      </c>
      <c r="H2036">
        <v>3</v>
      </c>
      <c r="I2036" s="2">
        <v>30942.19</v>
      </c>
      <c r="J2036" t="s">
        <v>6030</v>
      </c>
      <c r="K2036" t="s">
        <v>6030</v>
      </c>
      <c r="L2036" t="s">
        <v>3</v>
      </c>
    </row>
    <row r="2037" spans="1:12" x14ac:dyDescent="0.25">
      <c r="A2037" s="5" t="s">
        <v>4397</v>
      </c>
      <c r="B2037">
        <v>2004</v>
      </c>
      <c r="C2037" t="s">
        <v>4</v>
      </c>
      <c r="D2037">
        <v>9</v>
      </c>
      <c r="E2037" s="18" t="str">
        <f t="shared" si="31"/>
        <v>9-Nov-2004</v>
      </c>
      <c r="F2037" s="19">
        <v>45085</v>
      </c>
      <c r="G2037">
        <v>18</v>
      </c>
      <c r="H2037">
        <v>0</v>
      </c>
      <c r="I2037" s="2">
        <v>31196.61</v>
      </c>
      <c r="J2037" t="s">
        <v>6030</v>
      </c>
      <c r="K2037" t="s">
        <v>6032</v>
      </c>
      <c r="L2037" t="s">
        <v>11</v>
      </c>
    </row>
    <row r="2038" spans="1:12" x14ac:dyDescent="0.25">
      <c r="A2038" s="5" t="s">
        <v>4398</v>
      </c>
      <c r="B2038">
        <v>2000</v>
      </c>
      <c r="C2038" t="s">
        <v>2</v>
      </c>
      <c r="D2038">
        <v>22</v>
      </c>
      <c r="E2038" s="18" t="str">
        <f t="shared" si="31"/>
        <v>22-Jul-2000</v>
      </c>
      <c r="F2038" s="19">
        <v>45085</v>
      </c>
      <c r="G2038">
        <v>22</v>
      </c>
      <c r="H2038">
        <v>0</v>
      </c>
      <c r="I2038" s="2">
        <v>31234.560000000001</v>
      </c>
      <c r="J2038" t="s">
        <v>6032</v>
      </c>
      <c r="K2038" t="s">
        <v>6032</v>
      </c>
      <c r="L2038" t="s">
        <v>11</v>
      </c>
    </row>
    <row r="2039" spans="1:12" x14ac:dyDescent="0.25">
      <c r="A2039" s="5" t="s">
        <v>4399</v>
      </c>
      <c r="B2039">
        <v>1968</v>
      </c>
      <c r="C2039" t="s">
        <v>2</v>
      </c>
      <c r="D2039">
        <v>9</v>
      </c>
      <c r="E2039" s="18" t="str">
        <f t="shared" si="31"/>
        <v>9-Jul-1968</v>
      </c>
      <c r="F2039" s="19">
        <v>45085</v>
      </c>
      <c r="G2039">
        <v>54</v>
      </c>
      <c r="H2039">
        <v>0</v>
      </c>
      <c r="I2039" s="2">
        <v>31322.53</v>
      </c>
      <c r="J2039" t="s">
        <v>6030</v>
      </c>
      <c r="K2039" t="s">
        <v>6032</v>
      </c>
      <c r="L2039" t="s">
        <v>11</v>
      </c>
    </row>
    <row r="2040" spans="1:12" x14ac:dyDescent="0.25">
      <c r="A2040" s="5" t="s">
        <v>3738</v>
      </c>
      <c r="B2040">
        <v>1995</v>
      </c>
      <c r="C2040" t="s">
        <v>6</v>
      </c>
      <c r="D2040">
        <v>27</v>
      </c>
      <c r="E2040" s="18" t="str">
        <f t="shared" si="31"/>
        <v>27-Sep-1995</v>
      </c>
      <c r="F2040" s="19">
        <v>45085</v>
      </c>
      <c r="G2040">
        <v>27</v>
      </c>
      <c r="H2040">
        <v>0</v>
      </c>
      <c r="I2040" s="2">
        <v>31328.27</v>
      </c>
      <c r="J2040" t="s">
        <v>6030</v>
      </c>
      <c r="K2040" t="s">
        <v>6030</v>
      </c>
      <c r="L2040" t="s">
        <v>11</v>
      </c>
    </row>
    <row r="2041" spans="1:12" x14ac:dyDescent="0.25">
      <c r="A2041" s="5" t="s">
        <v>4400</v>
      </c>
      <c r="B2041">
        <v>1974</v>
      </c>
      <c r="C2041" t="s">
        <v>10</v>
      </c>
      <c r="D2041">
        <v>8</v>
      </c>
      <c r="E2041" s="18" t="str">
        <f t="shared" si="31"/>
        <v>8-Oct-1974</v>
      </c>
      <c r="F2041" s="19">
        <v>45085</v>
      </c>
      <c r="G2041">
        <v>48</v>
      </c>
      <c r="H2041">
        <v>0</v>
      </c>
      <c r="I2041" s="2">
        <v>31368.81</v>
      </c>
      <c r="J2041" t="s">
        <v>6030</v>
      </c>
      <c r="K2041" t="s">
        <v>6031</v>
      </c>
      <c r="L2041" t="s">
        <v>11</v>
      </c>
    </row>
    <row r="2042" spans="1:12" x14ac:dyDescent="0.25">
      <c r="A2042" s="5" t="s">
        <v>4401</v>
      </c>
      <c r="B2042">
        <v>1975</v>
      </c>
      <c r="C2042" t="s">
        <v>10</v>
      </c>
      <c r="D2042">
        <v>29</v>
      </c>
      <c r="E2042" s="18" t="str">
        <f t="shared" si="31"/>
        <v>29-Oct-1975</v>
      </c>
      <c r="F2042" s="19">
        <v>45085</v>
      </c>
      <c r="G2042">
        <v>47</v>
      </c>
      <c r="H2042">
        <v>1</v>
      </c>
      <c r="I2042" s="2">
        <v>31591.82</v>
      </c>
      <c r="J2042" t="s">
        <v>6030</v>
      </c>
      <c r="K2042" t="s">
        <v>6032</v>
      </c>
      <c r="L2042" t="s">
        <v>11</v>
      </c>
    </row>
    <row r="2043" spans="1:12" x14ac:dyDescent="0.25">
      <c r="A2043" s="5" t="s">
        <v>4402</v>
      </c>
      <c r="B2043">
        <v>1960</v>
      </c>
      <c r="C2043" t="s">
        <v>8</v>
      </c>
      <c r="D2043">
        <v>13</v>
      </c>
      <c r="E2043" s="18" t="str">
        <f t="shared" si="31"/>
        <v>13-Dec-1960</v>
      </c>
      <c r="F2043" s="19">
        <v>45085</v>
      </c>
      <c r="G2043">
        <v>62</v>
      </c>
      <c r="H2043">
        <v>1</v>
      </c>
      <c r="I2043" s="2">
        <v>31620</v>
      </c>
      <c r="J2043" t="s">
        <v>6030</v>
      </c>
      <c r="K2043" t="s">
        <v>6032</v>
      </c>
      <c r="L2043" t="s">
        <v>17</v>
      </c>
    </row>
    <row r="2044" spans="1:12" x14ac:dyDescent="0.25">
      <c r="A2044" s="5" t="s">
        <v>4403</v>
      </c>
      <c r="B2044">
        <v>1977</v>
      </c>
      <c r="C2044" t="s">
        <v>10</v>
      </c>
      <c r="D2044">
        <v>14</v>
      </c>
      <c r="E2044" s="18" t="str">
        <f t="shared" si="31"/>
        <v>14-Oct-1977</v>
      </c>
      <c r="F2044" s="19">
        <v>45085</v>
      </c>
      <c r="G2044">
        <v>45</v>
      </c>
      <c r="H2044">
        <v>2</v>
      </c>
      <c r="I2044" s="2">
        <v>31736.7</v>
      </c>
      <c r="J2044" t="s">
        <v>6030</v>
      </c>
      <c r="K2044" t="s">
        <v>6030</v>
      </c>
      <c r="L2044" t="s">
        <v>7</v>
      </c>
    </row>
    <row r="2045" spans="1:12" x14ac:dyDescent="0.25">
      <c r="A2045" s="5" t="s">
        <v>4404</v>
      </c>
      <c r="B2045">
        <v>1984</v>
      </c>
      <c r="C2045" t="s">
        <v>6</v>
      </c>
      <c r="D2045">
        <v>10</v>
      </c>
      <c r="E2045" s="18" t="str">
        <f t="shared" si="31"/>
        <v>10-Sep-1984</v>
      </c>
      <c r="F2045" s="19">
        <v>45085</v>
      </c>
      <c r="G2045">
        <v>38</v>
      </c>
      <c r="H2045">
        <v>3</v>
      </c>
      <c r="I2045" s="2">
        <v>31743.919999999998</v>
      </c>
      <c r="J2045" t="s">
        <v>6030</v>
      </c>
      <c r="K2045" t="s">
        <v>6032</v>
      </c>
      <c r="L2045" t="s">
        <v>11</v>
      </c>
    </row>
    <row r="2046" spans="1:12" x14ac:dyDescent="0.25">
      <c r="A2046" s="5" t="s">
        <v>4405</v>
      </c>
      <c r="B2046">
        <v>1975</v>
      </c>
      <c r="C2046" t="s">
        <v>6</v>
      </c>
      <c r="D2046">
        <v>25</v>
      </c>
      <c r="E2046" s="18" t="str">
        <f t="shared" si="31"/>
        <v>25-Sep-1975</v>
      </c>
      <c r="F2046" s="19">
        <v>45085</v>
      </c>
      <c r="G2046">
        <v>47</v>
      </c>
      <c r="H2046">
        <v>1</v>
      </c>
      <c r="I2046" s="2">
        <v>31897.1</v>
      </c>
      <c r="J2046" t="s">
        <v>6030</v>
      </c>
      <c r="K2046" t="s">
        <v>6031</v>
      </c>
      <c r="L2046" t="s">
        <v>11</v>
      </c>
    </row>
    <row r="2047" spans="1:12" x14ac:dyDescent="0.25">
      <c r="A2047" s="5" t="s">
        <v>4406</v>
      </c>
      <c r="B2047">
        <v>1972</v>
      </c>
      <c r="C2047" t="s">
        <v>6</v>
      </c>
      <c r="D2047">
        <v>21</v>
      </c>
      <c r="E2047" s="18" t="str">
        <f t="shared" si="31"/>
        <v>21-Sep-1972</v>
      </c>
      <c r="F2047" s="19">
        <v>45085</v>
      </c>
      <c r="G2047">
        <v>50</v>
      </c>
      <c r="H2047">
        <v>0</v>
      </c>
      <c r="I2047" s="2">
        <v>31980.89</v>
      </c>
      <c r="J2047" t="s">
        <v>6030</v>
      </c>
      <c r="K2047" t="s">
        <v>6032</v>
      </c>
      <c r="L2047" t="s">
        <v>11</v>
      </c>
    </row>
    <row r="2048" spans="1:12" x14ac:dyDescent="0.25">
      <c r="A2048" s="5" t="s">
        <v>4407</v>
      </c>
      <c r="B2048">
        <v>1993</v>
      </c>
      <c r="C2048" t="s">
        <v>6</v>
      </c>
      <c r="D2048">
        <v>13</v>
      </c>
      <c r="E2048" s="18" t="str">
        <f t="shared" si="31"/>
        <v>13-Sep-1993</v>
      </c>
      <c r="F2048" s="19">
        <v>45085</v>
      </c>
      <c r="G2048">
        <v>29</v>
      </c>
      <c r="H2048">
        <v>0</v>
      </c>
      <c r="I2048" s="2">
        <v>32086.21</v>
      </c>
      <c r="J2048" t="s">
        <v>6032</v>
      </c>
      <c r="K2048" t="s">
        <v>6031</v>
      </c>
      <c r="L2048" t="s">
        <v>11</v>
      </c>
    </row>
    <row r="2049" spans="1:12" x14ac:dyDescent="0.25">
      <c r="A2049" s="5" t="s">
        <v>4408</v>
      </c>
      <c r="B2049">
        <v>1978</v>
      </c>
      <c r="C2049" t="s">
        <v>4</v>
      </c>
      <c r="D2049">
        <v>10</v>
      </c>
      <c r="E2049" s="18" t="str">
        <f t="shared" si="31"/>
        <v>10-Nov-1978</v>
      </c>
      <c r="F2049" s="19">
        <v>45085</v>
      </c>
      <c r="G2049">
        <v>44</v>
      </c>
      <c r="H2049">
        <v>2</v>
      </c>
      <c r="I2049" s="2">
        <v>32108.66</v>
      </c>
      <c r="J2049" t="s">
        <v>6032</v>
      </c>
      <c r="K2049" t="s">
        <v>6031</v>
      </c>
      <c r="L2049" t="s">
        <v>21</v>
      </c>
    </row>
    <row r="2050" spans="1:12" x14ac:dyDescent="0.25">
      <c r="A2050" s="5" t="s">
        <v>4409</v>
      </c>
      <c r="B2050">
        <v>1969</v>
      </c>
      <c r="C2050" t="s">
        <v>6</v>
      </c>
      <c r="D2050">
        <v>11</v>
      </c>
      <c r="E2050" s="18" t="str">
        <f t="shared" ref="E2050:E2113" si="32">CONCATENATE(D2050,"-",C2050,"-",B2050)</f>
        <v>11-Sep-1969</v>
      </c>
      <c r="F2050" s="19">
        <v>45085</v>
      </c>
      <c r="G2050">
        <v>53</v>
      </c>
      <c r="H2050">
        <v>0</v>
      </c>
      <c r="I2050" s="2">
        <v>32192.76</v>
      </c>
      <c r="J2050" t="s">
        <v>6032</v>
      </c>
      <c r="K2050" t="s">
        <v>6030</v>
      </c>
      <c r="L2050" t="s">
        <v>11</v>
      </c>
    </row>
    <row r="2051" spans="1:12" x14ac:dyDescent="0.25">
      <c r="A2051" s="5" t="s">
        <v>3739</v>
      </c>
      <c r="B2051">
        <v>1994</v>
      </c>
      <c r="C2051" t="s">
        <v>6</v>
      </c>
      <c r="D2051">
        <v>8</v>
      </c>
      <c r="E2051" s="18" t="str">
        <f t="shared" si="32"/>
        <v>8-Sep-1994</v>
      </c>
      <c r="F2051" s="19">
        <v>45085</v>
      </c>
      <c r="G2051">
        <v>28</v>
      </c>
      <c r="H2051">
        <v>0</v>
      </c>
      <c r="I2051" s="2">
        <v>32222.81</v>
      </c>
      <c r="J2051" t="s">
        <v>6030</v>
      </c>
      <c r="K2051" t="s">
        <v>6032</v>
      </c>
      <c r="L2051" t="s">
        <v>11</v>
      </c>
    </row>
    <row r="2052" spans="1:12" x14ac:dyDescent="0.25">
      <c r="A2052" s="5" t="s">
        <v>4410</v>
      </c>
      <c r="B2052">
        <v>1975</v>
      </c>
      <c r="C2052" t="s">
        <v>8</v>
      </c>
      <c r="D2052">
        <v>17</v>
      </c>
      <c r="E2052" s="18" t="str">
        <f t="shared" si="32"/>
        <v>17-Dec-1975</v>
      </c>
      <c r="F2052" s="19">
        <v>45085</v>
      </c>
      <c r="G2052">
        <v>47</v>
      </c>
      <c r="H2052">
        <v>1</v>
      </c>
      <c r="I2052" s="2">
        <v>32259.96</v>
      </c>
      <c r="J2052" t="s">
        <v>6030</v>
      </c>
      <c r="K2052" t="s">
        <v>6031</v>
      </c>
      <c r="L2052" t="s">
        <v>7</v>
      </c>
    </row>
    <row r="2053" spans="1:12" x14ac:dyDescent="0.25">
      <c r="A2053" s="5" t="s">
        <v>4411</v>
      </c>
      <c r="B2053">
        <v>1986</v>
      </c>
      <c r="C2053" t="s">
        <v>8</v>
      </c>
      <c r="D2053">
        <v>2</v>
      </c>
      <c r="E2053" s="18" t="str">
        <f t="shared" si="32"/>
        <v>2-Dec-1986</v>
      </c>
      <c r="F2053" s="19">
        <v>45085</v>
      </c>
      <c r="G2053">
        <v>36</v>
      </c>
      <c r="H2053">
        <v>3</v>
      </c>
      <c r="I2053" s="2">
        <v>32288.49</v>
      </c>
      <c r="J2053" t="s">
        <v>6030</v>
      </c>
      <c r="K2053" t="s">
        <v>6030</v>
      </c>
      <c r="L2053" t="s">
        <v>11</v>
      </c>
    </row>
    <row r="2054" spans="1:12" x14ac:dyDescent="0.25">
      <c r="A2054" s="5" t="s">
        <v>4412</v>
      </c>
      <c r="B2054">
        <v>1972</v>
      </c>
      <c r="C2054" t="s">
        <v>10</v>
      </c>
      <c r="D2054">
        <v>19</v>
      </c>
      <c r="E2054" s="18" t="str">
        <f t="shared" si="32"/>
        <v>19-Oct-1972</v>
      </c>
      <c r="F2054" s="19">
        <v>45085</v>
      </c>
      <c r="G2054">
        <v>50</v>
      </c>
      <c r="H2054">
        <v>0</v>
      </c>
      <c r="I2054" s="2">
        <v>32428.63</v>
      </c>
      <c r="J2054" t="s">
        <v>6030</v>
      </c>
      <c r="K2054" t="s">
        <v>6030</v>
      </c>
      <c r="L2054" t="s">
        <v>11</v>
      </c>
    </row>
    <row r="2055" spans="1:12" x14ac:dyDescent="0.25">
      <c r="A2055" s="5" t="s">
        <v>4413</v>
      </c>
      <c r="B2055">
        <v>1976</v>
      </c>
      <c r="C2055" t="s">
        <v>9</v>
      </c>
      <c r="D2055">
        <v>9</v>
      </c>
      <c r="E2055" s="18" t="str">
        <f t="shared" si="32"/>
        <v>9-Aug-1976</v>
      </c>
      <c r="F2055" s="19">
        <v>45085</v>
      </c>
      <c r="G2055">
        <v>46</v>
      </c>
      <c r="H2055">
        <v>2</v>
      </c>
      <c r="I2055" s="2">
        <v>32430.22</v>
      </c>
      <c r="J2055" t="s">
        <v>6030</v>
      </c>
      <c r="K2055" t="s">
        <v>6031</v>
      </c>
      <c r="L2055" t="s">
        <v>11</v>
      </c>
    </row>
    <row r="2056" spans="1:12" x14ac:dyDescent="0.25">
      <c r="A2056" s="5" t="s">
        <v>4414</v>
      </c>
      <c r="B2056">
        <v>1981</v>
      </c>
      <c r="C2056" t="s">
        <v>6</v>
      </c>
      <c r="D2056">
        <v>27</v>
      </c>
      <c r="E2056" s="18" t="str">
        <f t="shared" si="32"/>
        <v>27-Sep-1981</v>
      </c>
      <c r="F2056" s="19">
        <v>45085</v>
      </c>
      <c r="G2056">
        <v>41</v>
      </c>
      <c r="H2056">
        <v>1</v>
      </c>
      <c r="I2056" s="2">
        <v>32462.35</v>
      </c>
      <c r="J2056" t="s">
        <v>6030</v>
      </c>
      <c r="K2056" t="s">
        <v>6030</v>
      </c>
      <c r="L2056" t="s">
        <v>11</v>
      </c>
    </row>
    <row r="2057" spans="1:12" x14ac:dyDescent="0.25">
      <c r="A2057" s="5" t="s">
        <v>4415</v>
      </c>
      <c r="B2057">
        <v>1976</v>
      </c>
      <c r="C2057" t="s">
        <v>6</v>
      </c>
      <c r="D2057">
        <v>19</v>
      </c>
      <c r="E2057" s="18" t="str">
        <f t="shared" si="32"/>
        <v>19-Sep-1976</v>
      </c>
      <c r="F2057" s="19">
        <v>45085</v>
      </c>
      <c r="G2057">
        <v>46</v>
      </c>
      <c r="H2057">
        <v>2</v>
      </c>
      <c r="I2057" s="2">
        <v>32485.46</v>
      </c>
      <c r="J2057" t="s">
        <v>6030</v>
      </c>
      <c r="K2057" t="s">
        <v>6032</v>
      </c>
      <c r="L2057" t="s">
        <v>11</v>
      </c>
    </row>
    <row r="2058" spans="1:12" x14ac:dyDescent="0.25">
      <c r="A2058" s="5" t="s">
        <v>4416</v>
      </c>
      <c r="B2058">
        <v>2003</v>
      </c>
      <c r="C2058" t="s">
        <v>10</v>
      </c>
      <c r="D2058">
        <v>8</v>
      </c>
      <c r="E2058" s="18" t="str">
        <f t="shared" si="32"/>
        <v>8-Oct-2003</v>
      </c>
      <c r="F2058" s="19">
        <v>45085</v>
      </c>
      <c r="G2058">
        <v>19</v>
      </c>
      <c r="H2058">
        <v>0</v>
      </c>
      <c r="I2058" s="2">
        <v>32548.34</v>
      </c>
      <c r="J2058" t="s">
        <v>6032</v>
      </c>
      <c r="K2058" t="s">
        <v>6030</v>
      </c>
      <c r="L2058" t="s">
        <v>3</v>
      </c>
    </row>
    <row r="2059" spans="1:12" x14ac:dyDescent="0.25">
      <c r="A2059" s="5" t="s">
        <v>4417</v>
      </c>
      <c r="B2059">
        <v>1990</v>
      </c>
      <c r="C2059" t="s">
        <v>2</v>
      </c>
      <c r="D2059">
        <v>13</v>
      </c>
      <c r="E2059" s="18" t="str">
        <f t="shared" si="32"/>
        <v>13-Jul-1990</v>
      </c>
      <c r="F2059" s="19">
        <v>45085</v>
      </c>
      <c r="G2059">
        <v>32</v>
      </c>
      <c r="H2059">
        <v>3</v>
      </c>
      <c r="I2059" s="2">
        <v>32672.11</v>
      </c>
      <c r="J2059" t="s">
        <v>6032</v>
      </c>
      <c r="K2059" t="s">
        <v>6032</v>
      </c>
      <c r="L2059" t="s">
        <v>11</v>
      </c>
    </row>
    <row r="2060" spans="1:12" x14ac:dyDescent="0.25">
      <c r="A2060" s="5" t="s">
        <v>4418</v>
      </c>
      <c r="B2060">
        <v>1968</v>
      </c>
      <c r="C2060" t="s">
        <v>4</v>
      </c>
      <c r="D2060">
        <v>1</v>
      </c>
      <c r="E2060" s="18" t="str">
        <f t="shared" si="32"/>
        <v>1-Nov-1968</v>
      </c>
      <c r="F2060" s="19">
        <v>45085</v>
      </c>
      <c r="G2060">
        <v>54</v>
      </c>
      <c r="H2060">
        <v>0</v>
      </c>
      <c r="I2060" s="2">
        <v>32686.080000000002</v>
      </c>
      <c r="J2060" t="s">
        <v>6030</v>
      </c>
      <c r="K2060" t="s">
        <v>6031</v>
      </c>
      <c r="L2060" t="s">
        <v>11</v>
      </c>
    </row>
    <row r="2061" spans="1:12" x14ac:dyDescent="0.25">
      <c r="A2061" s="5" t="s">
        <v>4419</v>
      </c>
      <c r="B2061">
        <v>1990</v>
      </c>
      <c r="C2061" t="s">
        <v>6</v>
      </c>
      <c r="D2061">
        <v>30</v>
      </c>
      <c r="E2061" s="18" t="str">
        <f t="shared" si="32"/>
        <v>30-Sep-1990</v>
      </c>
      <c r="F2061" s="19">
        <v>45085</v>
      </c>
      <c r="G2061">
        <v>32</v>
      </c>
      <c r="H2061">
        <v>3</v>
      </c>
      <c r="I2061" s="2">
        <v>32716.2</v>
      </c>
      <c r="J2061" t="s">
        <v>6032</v>
      </c>
      <c r="K2061" t="s">
        <v>6030</v>
      </c>
      <c r="L2061" t="s">
        <v>11</v>
      </c>
    </row>
    <row r="2062" spans="1:12" x14ac:dyDescent="0.25">
      <c r="A2062" s="5" t="s">
        <v>3740</v>
      </c>
      <c r="B2062">
        <v>1990</v>
      </c>
      <c r="C2062" t="s">
        <v>2</v>
      </c>
      <c r="D2062">
        <v>9</v>
      </c>
      <c r="E2062" s="18" t="str">
        <f t="shared" si="32"/>
        <v>9-Jul-1990</v>
      </c>
      <c r="F2062" s="19">
        <v>45085</v>
      </c>
      <c r="G2062">
        <v>32</v>
      </c>
      <c r="H2062">
        <v>2</v>
      </c>
      <c r="I2062" s="2">
        <v>32734.19</v>
      </c>
      <c r="J2062" t="s">
        <v>6030</v>
      </c>
      <c r="K2062" t="s">
        <v>6032</v>
      </c>
      <c r="L2062" t="s">
        <v>7</v>
      </c>
    </row>
    <row r="2063" spans="1:12" x14ac:dyDescent="0.25">
      <c r="A2063" s="5" t="s">
        <v>4420</v>
      </c>
      <c r="B2063">
        <v>1974</v>
      </c>
      <c r="C2063" t="s">
        <v>8</v>
      </c>
      <c r="D2063">
        <v>6</v>
      </c>
      <c r="E2063" s="18" t="str">
        <f t="shared" si="32"/>
        <v>6-Dec-1974</v>
      </c>
      <c r="F2063" s="19">
        <v>45085</v>
      </c>
      <c r="G2063">
        <v>48</v>
      </c>
      <c r="H2063">
        <v>0</v>
      </c>
      <c r="I2063" s="2">
        <v>32760.48</v>
      </c>
      <c r="J2063" t="s">
        <v>6032</v>
      </c>
      <c r="K2063" t="s">
        <v>6032</v>
      </c>
      <c r="L2063" t="s">
        <v>11</v>
      </c>
    </row>
    <row r="2064" spans="1:12" x14ac:dyDescent="0.25">
      <c r="A2064" s="5" t="s">
        <v>4421</v>
      </c>
      <c r="B2064">
        <v>1972</v>
      </c>
      <c r="C2064" t="s">
        <v>4</v>
      </c>
      <c r="D2064">
        <v>7</v>
      </c>
      <c r="E2064" s="18" t="str">
        <f t="shared" si="32"/>
        <v>7-Nov-1972</v>
      </c>
      <c r="F2064" s="19">
        <v>45085</v>
      </c>
      <c r="G2064">
        <v>50</v>
      </c>
      <c r="H2064">
        <v>0</v>
      </c>
      <c r="I2064" s="2">
        <v>32765.33</v>
      </c>
      <c r="J2064" t="s">
        <v>6030</v>
      </c>
      <c r="K2064" t="s">
        <v>6030</v>
      </c>
      <c r="L2064" t="s">
        <v>7</v>
      </c>
    </row>
    <row r="2065" spans="1:12" x14ac:dyDescent="0.25">
      <c r="A2065" s="5" t="s">
        <v>4422</v>
      </c>
      <c r="B2065">
        <v>1980</v>
      </c>
      <c r="C2065" t="s">
        <v>8</v>
      </c>
      <c r="D2065">
        <v>12</v>
      </c>
      <c r="E2065" s="18" t="str">
        <f t="shared" si="32"/>
        <v>12-Dec-1980</v>
      </c>
      <c r="F2065" s="19">
        <v>45085</v>
      </c>
      <c r="G2065">
        <v>42</v>
      </c>
      <c r="H2065">
        <v>3</v>
      </c>
      <c r="I2065" s="2">
        <v>32787.46</v>
      </c>
      <c r="J2065" t="s">
        <v>6032</v>
      </c>
      <c r="K2065" t="s">
        <v>6031</v>
      </c>
      <c r="L2065" t="s">
        <v>7</v>
      </c>
    </row>
    <row r="2066" spans="1:12" x14ac:dyDescent="0.25">
      <c r="A2066" s="5" t="s">
        <v>4423</v>
      </c>
      <c r="B2066">
        <v>1995</v>
      </c>
      <c r="C2066" t="s">
        <v>8</v>
      </c>
      <c r="D2066">
        <v>4</v>
      </c>
      <c r="E2066" s="18" t="str">
        <f t="shared" si="32"/>
        <v>4-Dec-1995</v>
      </c>
      <c r="F2066" s="19">
        <v>45085</v>
      </c>
      <c r="G2066">
        <v>27</v>
      </c>
      <c r="H2066">
        <v>0</v>
      </c>
      <c r="I2066" s="2">
        <v>32827.51</v>
      </c>
      <c r="J2066" t="s">
        <v>6032</v>
      </c>
      <c r="K2066" t="s">
        <v>6030</v>
      </c>
      <c r="L2066" t="s">
        <v>11</v>
      </c>
    </row>
    <row r="2067" spans="1:12" x14ac:dyDescent="0.25">
      <c r="A2067" s="5" t="s">
        <v>4424</v>
      </c>
      <c r="B2067">
        <v>1981</v>
      </c>
      <c r="C2067" t="s">
        <v>4</v>
      </c>
      <c r="D2067">
        <v>17</v>
      </c>
      <c r="E2067" s="18" t="str">
        <f t="shared" si="32"/>
        <v>17-Nov-1981</v>
      </c>
      <c r="F2067" s="19">
        <v>45085</v>
      </c>
      <c r="G2067">
        <v>41</v>
      </c>
      <c r="H2067">
        <v>1</v>
      </c>
      <c r="I2067" s="2">
        <v>32906.69</v>
      </c>
      <c r="J2067" t="s">
        <v>6030</v>
      </c>
      <c r="K2067" t="s">
        <v>6031</v>
      </c>
      <c r="L2067" t="s">
        <v>11</v>
      </c>
    </row>
    <row r="2068" spans="1:12" x14ac:dyDescent="0.25">
      <c r="A2068" s="5" t="s">
        <v>4425</v>
      </c>
      <c r="B2068">
        <v>1971</v>
      </c>
      <c r="C2068" t="s">
        <v>9</v>
      </c>
      <c r="D2068">
        <v>24</v>
      </c>
      <c r="E2068" s="18" t="str">
        <f t="shared" si="32"/>
        <v>24-Aug-1971</v>
      </c>
      <c r="F2068" s="19">
        <v>45085</v>
      </c>
      <c r="G2068">
        <v>51</v>
      </c>
      <c r="H2068">
        <v>0</v>
      </c>
      <c r="I2068" s="2">
        <v>32947.629999999997</v>
      </c>
      <c r="J2068" t="s">
        <v>6030</v>
      </c>
      <c r="K2068" t="s">
        <v>6032</v>
      </c>
      <c r="L2068" t="s">
        <v>11</v>
      </c>
    </row>
    <row r="2069" spans="1:12" x14ac:dyDescent="0.25">
      <c r="A2069" s="5" t="s">
        <v>4427</v>
      </c>
      <c r="B2069">
        <v>1995</v>
      </c>
      <c r="C2069" t="s">
        <v>2</v>
      </c>
      <c r="D2069">
        <v>8</v>
      </c>
      <c r="E2069" s="18" t="str">
        <f t="shared" si="32"/>
        <v>8-Jul-1995</v>
      </c>
      <c r="F2069" s="19">
        <v>45085</v>
      </c>
      <c r="G2069">
        <v>27</v>
      </c>
      <c r="H2069">
        <v>0</v>
      </c>
      <c r="I2069" s="2">
        <v>33017.46</v>
      </c>
      <c r="J2069" t="s">
        <v>6032</v>
      </c>
      <c r="K2069" t="s">
        <v>6032</v>
      </c>
      <c r="L2069" t="s">
        <v>11</v>
      </c>
    </row>
    <row r="2070" spans="1:12" x14ac:dyDescent="0.25">
      <c r="A2070" s="5" t="s">
        <v>4428</v>
      </c>
      <c r="B2070">
        <v>1967</v>
      </c>
      <c r="C2070" t="s">
        <v>2</v>
      </c>
      <c r="D2070">
        <v>10</v>
      </c>
      <c r="E2070" s="18" t="str">
        <f t="shared" si="32"/>
        <v>10-Jul-1967</v>
      </c>
      <c r="F2070" s="19">
        <v>45085</v>
      </c>
      <c r="G2070">
        <v>55</v>
      </c>
      <c r="H2070">
        <v>0</v>
      </c>
      <c r="I2070" s="2">
        <v>33025.32</v>
      </c>
      <c r="J2070" t="s">
        <v>6030</v>
      </c>
      <c r="K2070" t="s">
        <v>6031</v>
      </c>
      <c r="L2070" t="s">
        <v>11</v>
      </c>
    </row>
    <row r="2071" spans="1:12" x14ac:dyDescent="0.25">
      <c r="A2071" s="5" t="s">
        <v>4429</v>
      </c>
      <c r="B2071">
        <v>1994</v>
      </c>
      <c r="C2071" t="s">
        <v>2</v>
      </c>
      <c r="D2071">
        <v>28</v>
      </c>
      <c r="E2071" s="18" t="str">
        <f t="shared" si="32"/>
        <v>28-Jul-1994</v>
      </c>
      <c r="F2071" s="19">
        <v>45085</v>
      </c>
      <c r="G2071">
        <v>28</v>
      </c>
      <c r="H2071">
        <v>0</v>
      </c>
      <c r="I2071" s="2">
        <v>33057.230000000003</v>
      </c>
      <c r="J2071" t="s">
        <v>6032</v>
      </c>
      <c r="K2071" t="s">
        <v>6030</v>
      </c>
      <c r="L2071" t="s">
        <v>11</v>
      </c>
    </row>
    <row r="2072" spans="1:12" x14ac:dyDescent="0.25">
      <c r="A2072" s="5" t="s">
        <v>4430</v>
      </c>
      <c r="B2072">
        <v>1962</v>
      </c>
      <c r="C2072" t="s">
        <v>2</v>
      </c>
      <c r="D2072">
        <v>1</v>
      </c>
      <c r="E2072" s="18" t="str">
        <f t="shared" si="32"/>
        <v>1-Jul-1962</v>
      </c>
      <c r="F2072" s="19">
        <v>45085</v>
      </c>
      <c r="G2072">
        <v>60</v>
      </c>
      <c r="H2072">
        <v>0</v>
      </c>
      <c r="I2072" s="2">
        <v>33074.94</v>
      </c>
      <c r="J2072" t="s">
        <v>6032</v>
      </c>
      <c r="K2072" t="s">
        <v>6030</v>
      </c>
      <c r="L2072" t="s">
        <v>11</v>
      </c>
    </row>
    <row r="2073" spans="1:12" x14ac:dyDescent="0.25">
      <c r="A2073" s="5" t="s">
        <v>3741</v>
      </c>
      <c r="B2073">
        <v>1969</v>
      </c>
      <c r="C2073" t="s">
        <v>10</v>
      </c>
      <c r="D2073">
        <v>30</v>
      </c>
      <c r="E2073" s="18" t="str">
        <f t="shared" si="32"/>
        <v>30-Oct-1969</v>
      </c>
      <c r="F2073" s="19">
        <v>45085</v>
      </c>
      <c r="G2073">
        <v>53</v>
      </c>
      <c r="H2073">
        <v>0</v>
      </c>
      <c r="I2073" s="2">
        <v>33090.660000000003</v>
      </c>
      <c r="J2073" t="s">
        <v>6030</v>
      </c>
      <c r="K2073" t="s">
        <v>6030</v>
      </c>
      <c r="L2073" t="s">
        <v>11</v>
      </c>
    </row>
    <row r="2074" spans="1:12" x14ac:dyDescent="0.25">
      <c r="A2074" s="5" t="s">
        <v>4431</v>
      </c>
      <c r="B2074">
        <v>1985</v>
      </c>
      <c r="C2074" t="s">
        <v>2</v>
      </c>
      <c r="D2074">
        <v>15</v>
      </c>
      <c r="E2074" s="18" t="str">
        <f t="shared" si="32"/>
        <v>15-Jul-1985</v>
      </c>
      <c r="F2074" s="19">
        <v>45085</v>
      </c>
      <c r="G2074">
        <v>37</v>
      </c>
      <c r="H2074">
        <v>3</v>
      </c>
      <c r="I2074" s="2">
        <v>33121</v>
      </c>
      <c r="J2074" t="s">
        <v>6030</v>
      </c>
      <c r="K2074" t="s">
        <v>6032</v>
      </c>
      <c r="L2074" t="s">
        <v>11</v>
      </c>
    </row>
    <row r="2075" spans="1:12" x14ac:dyDescent="0.25">
      <c r="A2075" s="5" t="s">
        <v>4432</v>
      </c>
      <c r="B2075">
        <v>1990</v>
      </c>
      <c r="C2075" t="s">
        <v>10</v>
      </c>
      <c r="D2075">
        <v>12</v>
      </c>
      <c r="E2075" s="18" t="str">
        <f t="shared" si="32"/>
        <v>12-Oct-1990</v>
      </c>
      <c r="F2075" s="19">
        <v>45085</v>
      </c>
      <c r="G2075">
        <v>32</v>
      </c>
      <c r="H2075">
        <v>3</v>
      </c>
      <c r="I2075" s="2">
        <v>33292.83</v>
      </c>
      <c r="J2075" t="s">
        <v>6030</v>
      </c>
      <c r="K2075" t="s">
        <v>6032</v>
      </c>
      <c r="L2075" t="s">
        <v>11</v>
      </c>
    </row>
    <row r="2076" spans="1:12" x14ac:dyDescent="0.25">
      <c r="A2076" s="5" t="s">
        <v>4433</v>
      </c>
      <c r="B2076">
        <v>2003</v>
      </c>
      <c r="C2076" t="s">
        <v>4</v>
      </c>
      <c r="D2076">
        <v>28</v>
      </c>
      <c r="E2076" s="18" t="str">
        <f t="shared" si="32"/>
        <v>28-Nov-2003</v>
      </c>
      <c r="F2076" s="19">
        <v>45085</v>
      </c>
      <c r="G2076">
        <v>19</v>
      </c>
      <c r="H2076">
        <v>0</v>
      </c>
      <c r="I2076" s="2">
        <v>33307.550000000003</v>
      </c>
      <c r="J2076" t="s">
        <v>6030</v>
      </c>
      <c r="K2076" t="s">
        <v>6031</v>
      </c>
      <c r="L2076" t="s">
        <v>7</v>
      </c>
    </row>
    <row r="2077" spans="1:12" x14ac:dyDescent="0.25">
      <c r="A2077" s="5" t="s">
        <v>4434</v>
      </c>
      <c r="B2077">
        <v>1972</v>
      </c>
      <c r="C2077" t="s">
        <v>6</v>
      </c>
      <c r="D2077">
        <v>5</v>
      </c>
      <c r="E2077" s="18" t="str">
        <f t="shared" si="32"/>
        <v>5-Sep-1972</v>
      </c>
      <c r="F2077" s="19">
        <v>45085</v>
      </c>
      <c r="G2077">
        <v>50</v>
      </c>
      <c r="H2077">
        <v>0</v>
      </c>
      <c r="I2077" s="2">
        <v>33344.449999999997</v>
      </c>
      <c r="J2077" t="s">
        <v>6030</v>
      </c>
      <c r="K2077" t="s">
        <v>6031</v>
      </c>
      <c r="L2077" t="s">
        <v>11</v>
      </c>
    </row>
    <row r="2078" spans="1:12" x14ac:dyDescent="0.25">
      <c r="A2078" s="5" t="s">
        <v>4435</v>
      </c>
      <c r="B2078">
        <v>1985</v>
      </c>
      <c r="C2078" t="s">
        <v>8</v>
      </c>
      <c r="D2078">
        <v>7</v>
      </c>
      <c r="E2078" s="18" t="str">
        <f t="shared" si="32"/>
        <v>7-Dec-1985</v>
      </c>
      <c r="F2078" s="19">
        <v>45085</v>
      </c>
      <c r="G2078">
        <v>37</v>
      </c>
      <c r="H2078">
        <v>3</v>
      </c>
      <c r="I2078" s="2">
        <v>33450.99</v>
      </c>
      <c r="J2078" t="s">
        <v>6030</v>
      </c>
      <c r="K2078" t="s">
        <v>6030</v>
      </c>
      <c r="L2078" t="s">
        <v>11</v>
      </c>
    </row>
    <row r="2079" spans="1:12" x14ac:dyDescent="0.25">
      <c r="A2079" s="5" t="s">
        <v>4436</v>
      </c>
      <c r="B2079">
        <v>1970</v>
      </c>
      <c r="C2079" t="s">
        <v>5</v>
      </c>
      <c r="D2079">
        <v>18</v>
      </c>
      <c r="E2079" s="18" t="str">
        <f t="shared" si="32"/>
        <v>18-Jun-1970</v>
      </c>
      <c r="F2079" s="19">
        <v>45085</v>
      </c>
      <c r="G2079">
        <v>52</v>
      </c>
      <c r="H2079">
        <v>2</v>
      </c>
      <c r="I2079" s="2">
        <v>33471.97</v>
      </c>
      <c r="J2079" t="s">
        <v>6030</v>
      </c>
      <c r="K2079" t="s">
        <v>6030</v>
      </c>
      <c r="L2079" t="s">
        <v>7</v>
      </c>
    </row>
    <row r="2080" spans="1:12" x14ac:dyDescent="0.25">
      <c r="A2080" s="5" t="s">
        <v>4437</v>
      </c>
      <c r="B2080">
        <v>2002</v>
      </c>
      <c r="C2080" t="s">
        <v>9</v>
      </c>
      <c r="D2080">
        <v>25</v>
      </c>
      <c r="E2080" s="18" t="str">
        <f t="shared" si="32"/>
        <v>25-Aug-2002</v>
      </c>
      <c r="F2080" s="19">
        <v>45085</v>
      </c>
      <c r="G2080">
        <v>20</v>
      </c>
      <c r="H2080">
        <v>0</v>
      </c>
      <c r="I2080" s="2">
        <v>33475.82</v>
      </c>
      <c r="J2080" t="s">
        <v>6032</v>
      </c>
      <c r="K2080" t="s">
        <v>6032</v>
      </c>
      <c r="L2080" t="s">
        <v>15</v>
      </c>
    </row>
    <row r="2081" spans="1:12" x14ac:dyDescent="0.25">
      <c r="A2081" s="5" t="s">
        <v>4438</v>
      </c>
      <c r="B2081">
        <v>1984</v>
      </c>
      <c r="C2081" t="s">
        <v>2</v>
      </c>
      <c r="D2081">
        <v>22</v>
      </c>
      <c r="E2081" s="18" t="str">
        <f t="shared" si="32"/>
        <v>22-Jul-1984</v>
      </c>
      <c r="F2081" s="19">
        <v>45085</v>
      </c>
      <c r="G2081">
        <v>38</v>
      </c>
      <c r="H2081">
        <v>3</v>
      </c>
      <c r="I2081" s="2">
        <v>33527.1</v>
      </c>
      <c r="J2081" t="s">
        <v>6030</v>
      </c>
      <c r="K2081" t="s">
        <v>6031</v>
      </c>
      <c r="L2081" t="s">
        <v>11</v>
      </c>
    </row>
    <row r="2082" spans="1:12" x14ac:dyDescent="0.25">
      <c r="A2082" s="5" t="s">
        <v>4439</v>
      </c>
      <c r="B2082">
        <v>2003</v>
      </c>
      <c r="C2082" t="s">
        <v>6</v>
      </c>
      <c r="D2082">
        <v>9</v>
      </c>
      <c r="E2082" s="18" t="str">
        <f t="shared" si="32"/>
        <v>9-Sep-2003</v>
      </c>
      <c r="F2082" s="19">
        <v>45085</v>
      </c>
      <c r="G2082">
        <v>19</v>
      </c>
      <c r="H2082">
        <v>0</v>
      </c>
      <c r="I2082" s="2">
        <v>33611.71</v>
      </c>
      <c r="J2082" t="s">
        <v>6032</v>
      </c>
      <c r="K2082" t="s">
        <v>6030</v>
      </c>
      <c r="L2082" t="s">
        <v>11</v>
      </c>
    </row>
    <row r="2083" spans="1:12" x14ac:dyDescent="0.25">
      <c r="A2083" s="5" t="s">
        <v>4440</v>
      </c>
      <c r="B2083">
        <v>1993</v>
      </c>
      <c r="C2083" t="s">
        <v>4</v>
      </c>
      <c r="D2083">
        <v>28</v>
      </c>
      <c r="E2083" s="18" t="str">
        <f t="shared" si="32"/>
        <v>28-Nov-1993</v>
      </c>
      <c r="F2083" s="19">
        <v>45085</v>
      </c>
      <c r="G2083">
        <v>29</v>
      </c>
      <c r="H2083">
        <v>0</v>
      </c>
      <c r="I2083" s="2">
        <v>33707.550000000003</v>
      </c>
      <c r="J2083" t="s">
        <v>6030</v>
      </c>
      <c r="K2083" t="s">
        <v>6030</v>
      </c>
      <c r="L2083" t="s">
        <v>11</v>
      </c>
    </row>
    <row r="2084" spans="1:12" x14ac:dyDescent="0.25">
      <c r="A2084" s="5" t="s">
        <v>3742</v>
      </c>
      <c r="B2084">
        <v>2004</v>
      </c>
      <c r="C2084" t="s">
        <v>4</v>
      </c>
      <c r="D2084">
        <v>1</v>
      </c>
      <c r="E2084" s="18" t="str">
        <f t="shared" si="32"/>
        <v>1-Nov-2004</v>
      </c>
      <c r="F2084" s="19">
        <v>45085</v>
      </c>
      <c r="G2084">
        <v>18</v>
      </c>
      <c r="H2084">
        <v>0</v>
      </c>
      <c r="I2084" s="2">
        <v>33732.69</v>
      </c>
      <c r="J2084" t="s">
        <v>6032</v>
      </c>
      <c r="K2084" t="s">
        <v>6032</v>
      </c>
      <c r="L2084" t="s">
        <v>21</v>
      </c>
    </row>
    <row r="2085" spans="1:12" x14ac:dyDescent="0.25">
      <c r="A2085" s="5" t="s">
        <v>4441</v>
      </c>
      <c r="B2085">
        <v>2003</v>
      </c>
      <c r="C2085" t="s">
        <v>6</v>
      </c>
      <c r="D2085">
        <v>12</v>
      </c>
      <c r="E2085" s="18" t="str">
        <f t="shared" si="32"/>
        <v>12-Sep-2003</v>
      </c>
      <c r="F2085" s="19">
        <v>45085</v>
      </c>
      <c r="G2085">
        <v>19</v>
      </c>
      <c r="H2085">
        <v>0</v>
      </c>
      <c r="I2085" s="2">
        <v>33750.29</v>
      </c>
      <c r="J2085" t="s">
        <v>6032</v>
      </c>
      <c r="K2085" t="s">
        <v>6031</v>
      </c>
      <c r="L2085" t="s">
        <v>7</v>
      </c>
    </row>
    <row r="2086" spans="1:12" x14ac:dyDescent="0.25">
      <c r="A2086" s="5" t="s">
        <v>4442</v>
      </c>
      <c r="B2086">
        <v>1962</v>
      </c>
      <c r="C2086" t="s">
        <v>8</v>
      </c>
      <c r="D2086">
        <v>11</v>
      </c>
      <c r="E2086" s="18" t="str">
        <f t="shared" si="32"/>
        <v>11-Dec-1962</v>
      </c>
      <c r="F2086" s="19">
        <v>45085</v>
      </c>
      <c r="G2086">
        <v>60</v>
      </c>
      <c r="H2086">
        <v>0</v>
      </c>
      <c r="I2086" s="2">
        <v>33753.32</v>
      </c>
      <c r="J2086" t="s">
        <v>6032</v>
      </c>
      <c r="K2086" t="s">
        <v>6031</v>
      </c>
      <c r="L2086" t="s">
        <v>11</v>
      </c>
    </row>
    <row r="2087" spans="1:12" x14ac:dyDescent="0.25">
      <c r="A2087" s="5" t="s">
        <v>4443</v>
      </c>
      <c r="B2087">
        <v>2000</v>
      </c>
      <c r="C2087" t="s">
        <v>10</v>
      </c>
      <c r="D2087">
        <v>26</v>
      </c>
      <c r="E2087" s="18" t="str">
        <f t="shared" si="32"/>
        <v>26-Oct-2000</v>
      </c>
      <c r="F2087" s="19">
        <v>45085</v>
      </c>
      <c r="G2087">
        <v>22</v>
      </c>
      <c r="H2087">
        <v>0</v>
      </c>
      <c r="I2087" s="2">
        <v>33829.39</v>
      </c>
      <c r="J2087" t="s">
        <v>6030</v>
      </c>
      <c r="K2087" t="s">
        <v>6031</v>
      </c>
      <c r="L2087" t="s">
        <v>11</v>
      </c>
    </row>
    <row r="2088" spans="1:12" x14ac:dyDescent="0.25">
      <c r="A2088" s="5" t="s">
        <v>4444</v>
      </c>
      <c r="B2088">
        <v>1997</v>
      </c>
      <c r="C2088" t="s">
        <v>9</v>
      </c>
      <c r="D2088">
        <v>9</v>
      </c>
      <c r="E2088" s="18" t="str">
        <f t="shared" si="32"/>
        <v>9-Aug-1997</v>
      </c>
      <c r="F2088" s="19">
        <v>45085</v>
      </c>
      <c r="G2088">
        <v>25</v>
      </c>
      <c r="H2088">
        <v>0</v>
      </c>
      <c r="I2088" s="2">
        <v>33900.65</v>
      </c>
      <c r="J2088" t="s">
        <v>6030</v>
      </c>
      <c r="K2088" t="s">
        <v>6031</v>
      </c>
      <c r="L2088" t="s">
        <v>11</v>
      </c>
    </row>
    <row r="2089" spans="1:12" x14ac:dyDescent="0.25">
      <c r="A2089" s="5" t="s">
        <v>4445</v>
      </c>
      <c r="B2089">
        <v>2000</v>
      </c>
      <c r="C2089" t="s">
        <v>8</v>
      </c>
      <c r="D2089">
        <v>27</v>
      </c>
      <c r="E2089" s="18" t="str">
        <f t="shared" si="32"/>
        <v>27-Dec-2000</v>
      </c>
      <c r="F2089" s="19">
        <v>45085</v>
      </c>
      <c r="G2089">
        <v>22</v>
      </c>
      <c r="H2089">
        <v>0</v>
      </c>
      <c r="I2089" s="2">
        <v>33907.550000000003</v>
      </c>
      <c r="J2089" t="s">
        <v>6030</v>
      </c>
      <c r="K2089" t="s">
        <v>6030</v>
      </c>
      <c r="L2089" t="s">
        <v>7</v>
      </c>
    </row>
    <row r="2090" spans="1:12" x14ac:dyDescent="0.25">
      <c r="A2090" s="5" t="s">
        <v>4446</v>
      </c>
      <c r="B2090">
        <v>1994</v>
      </c>
      <c r="C2090" t="s">
        <v>6</v>
      </c>
      <c r="D2090">
        <v>25</v>
      </c>
      <c r="E2090" s="18" t="str">
        <f t="shared" si="32"/>
        <v>25-Sep-1994</v>
      </c>
      <c r="F2090" s="19">
        <v>45085</v>
      </c>
      <c r="G2090">
        <v>28</v>
      </c>
      <c r="H2090">
        <v>0</v>
      </c>
      <c r="I2090" s="2">
        <v>33975.47</v>
      </c>
      <c r="J2090" t="s">
        <v>6030</v>
      </c>
      <c r="K2090" t="s">
        <v>6030</v>
      </c>
      <c r="L2090" t="s">
        <v>11</v>
      </c>
    </row>
    <row r="2091" spans="1:12" x14ac:dyDescent="0.25">
      <c r="A2091" s="5" t="s">
        <v>4447</v>
      </c>
      <c r="B2091">
        <v>1972</v>
      </c>
      <c r="C2091" t="s">
        <v>2</v>
      </c>
      <c r="D2091">
        <v>26</v>
      </c>
      <c r="E2091" s="18" t="str">
        <f t="shared" si="32"/>
        <v>26-Jul-1972</v>
      </c>
      <c r="F2091" s="19">
        <v>45085</v>
      </c>
      <c r="G2091">
        <v>50</v>
      </c>
      <c r="H2091">
        <v>0</v>
      </c>
      <c r="I2091" s="2">
        <v>34053.360000000001</v>
      </c>
      <c r="J2091" t="s">
        <v>6030</v>
      </c>
      <c r="K2091" t="s">
        <v>6030</v>
      </c>
      <c r="L2091" t="s">
        <v>11</v>
      </c>
    </row>
    <row r="2092" spans="1:12" x14ac:dyDescent="0.25">
      <c r="A2092" s="5" t="s">
        <v>4448</v>
      </c>
      <c r="B2092">
        <v>2002</v>
      </c>
      <c r="C2092" t="s">
        <v>8</v>
      </c>
      <c r="D2092">
        <v>26</v>
      </c>
      <c r="E2092" s="18" t="str">
        <f t="shared" si="32"/>
        <v>26-Dec-2002</v>
      </c>
      <c r="F2092" s="19">
        <v>45085</v>
      </c>
      <c r="G2092">
        <v>20</v>
      </c>
      <c r="H2092">
        <v>0</v>
      </c>
      <c r="I2092" s="2">
        <v>34084.68</v>
      </c>
      <c r="J2092" t="s">
        <v>6030</v>
      </c>
      <c r="K2092" t="s">
        <v>6031</v>
      </c>
      <c r="L2092" t="s">
        <v>11</v>
      </c>
    </row>
    <row r="2093" spans="1:12" x14ac:dyDescent="0.25">
      <c r="A2093" s="5" t="s">
        <v>4449</v>
      </c>
      <c r="B2093">
        <v>1999</v>
      </c>
      <c r="C2093" t="s">
        <v>4</v>
      </c>
      <c r="D2093">
        <v>6</v>
      </c>
      <c r="E2093" s="18" t="str">
        <f t="shared" si="32"/>
        <v>6-Nov-1999</v>
      </c>
      <c r="F2093" s="19">
        <v>45085</v>
      </c>
      <c r="G2093">
        <v>23</v>
      </c>
      <c r="H2093">
        <v>0</v>
      </c>
      <c r="I2093" s="2">
        <v>34166.269999999997</v>
      </c>
      <c r="J2093" t="s">
        <v>6030</v>
      </c>
      <c r="K2093" t="s">
        <v>6031</v>
      </c>
      <c r="L2093" t="s">
        <v>11</v>
      </c>
    </row>
    <row r="2094" spans="1:12" x14ac:dyDescent="0.25">
      <c r="A2094" s="5" t="s">
        <v>4450</v>
      </c>
      <c r="B2094">
        <v>1971</v>
      </c>
      <c r="C2094" t="s">
        <v>9</v>
      </c>
      <c r="D2094">
        <v>25</v>
      </c>
      <c r="E2094" s="18" t="str">
        <f t="shared" si="32"/>
        <v>25-Aug-1971</v>
      </c>
      <c r="F2094" s="19">
        <v>45085</v>
      </c>
      <c r="G2094">
        <v>51</v>
      </c>
      <c r="H2094">
        <v>0</v>
      </c>
      <c r="I2094" s="2">
        <v>34205.07</v>
      </c>
      <c r="J2094" t="s">
        <v>6030</v>
      </c>
      <c r="K2094" t="s">
        <v>6030</v>
      </c>
      <c r="L2094" t="s">
        <v>11</v>
      </c>
    </row>
    <row r="2095" spans="1:12" x14ac:dyDescent="0.25">
      <c r="A2095" s="5" t="s">
        <v>3743</v>
      </c>
      <c r="B2095">
        <v>1975</v>
      </c>
      <c r="C2095" t="s">
        <v>2</v>
      </c>
      <c r="D2095">
        <v>21</v>
      </c>
      <c r="E2095" s="18" t="str">
        <f t="shared" si="32"/>
        <v>21-Jul-1975</v>
      </c>
      <c r="F2095" s="19">
        <v>45085</v>
      </c>
      <c r="G2095">
        <v>47</v>
      </c>
      <c r="H2095">
        <v>1</v>
      </c>
      <c r="I2095" s="2">
        <v>34210.33</v>
      </c>
      <c r="J2095" t="s">
        <v>6030</v>
      </c>
      <c r="K2095" t="s">
        <v>6032</v>
      </c>
      <c r="L2095" t="s">
        <v>7</v>
      </c>
    </row>
    <row r="2096" spans="1:12" x14ac:dyDescent="0.25">
      <c r="A2096" s="5" t="s">
        <v>4451</v>
      </c>
      <c r="B2096">
        <v>1962</v>
      </c>
      <c r="C2096" t="s">
        <v>2</v>
      </c>
      <c r="D2096">
        <v>5</v>
      </c>
      <c r="E2096" s="18" t="str">
        <f t="shared" si="32"/>
        <v>5-Jul-1962</v>
      </c>
      <c r="F2096" s="19">
        <v>45085</v>
      </c>
      <c r="G2096">
        <v>60</v>
      </c>
      <c r="H2096">
        <v>0</v>
      </c>
      <c r="I2096" s="2">
        <v>34218.019999999997</v>
      </c>
      <c r="J2096" t="s">
        <v>6032</v>
      </c>
      <c r="K2096" t="s">
        <v>6032</v>
      </c>
      <c r="L2096" t="s">
        <v>11</v>
      </c>
    </row>
    <row r="2097" spans="1:12" x14ac:dyDescent="0.25">
      <c r="A2097" s="5" t="s">
        <v>4452</v>
      </c>
      <c r="B2097">
        <v>1998</v>
      </c>
      <c r="C2097" t="s">
        <v>5</v>
      </c>
      <c r="D2097">
        <v>11</v>
      </c>
      <c r="E2097" s="18" t="str">
        <f t="shared" si="32"/>
        <v>11-Jun-1998</v>
      </c>
      <c r="F2097" s="19">
        <v>45085</v>
      </c>
      <c r="G2097">
        <v>24</v>
      </c>
      <c r="H2097">
        <v>0</v>
      </c>
      <c r="I2097" s="2">
        <v>34254.050000000003</v>
      </c>
      <c r="J2097" t="s">
        <v>6032</v>
      </c>
      <c r="K2097" t="s">
        <v>6031</v>
      </c>
      <c r="L2097" t="s">
        <v>13</v>
      </c>
    </row>
    <row r="2098" spans="1:12" x14ac:dyDescent="0.25">
      <c r="A2098" s="5" t="s">
        <v>4453</v>
      </c>
      <c r="B2098">
        <v>1995</v>
      </c>
      <c r="C2098" t="s">
        <v>10</v>
      </c>
      <c r="D2098">
        <v>30</v>
      </c>
      <c r="E2098" s="18" t="str">
        <f t="shared" si="32"/>
        <v>30-Oct-1995</v>
      </c>
      <c r="F2098" s="19">
        <v>45085</v>
      </c>
      <c r="G2098">
        <v>27</v>
      </c>
      <c r="H2098">
        <v>0</v>
      </c>
      <c r="I2098" s="2">
        <v>34289.43</v>
      </c>
      <c r="J2098" t="s">
        <v>6032</v>
      </c>
      <c r="K2098" t="s">
        <v>6032</v>
      </c>
      <c r="L2098" t="s">
        <v>11</v>
      </c>
    </row>
    <row r="2099" spans="1:12" x14ac:dyDescent="0.25">
      <c r="A2099" s="5" t="s">
        <v>4454</v>
      </c>
      <c r="B2099">
        <v>1986</v>
      </c>
      <c r="C2099" t="s">
        <v>10</v>
      </c>
      <c r="D2099">
        <v>11</v>
      </c>
      <c r="E2099" s="18" t="str">
        <f t="shared" si="32"/>
        <v>11-Oct-1986</v>
      </c>
      <c r="F2099" s="19">
        <v>45085</v>
      </c>
      <c r="G2099">
        <v>36</v>
      </c>
      <c r="H2099">
        <v>3</v>
      </c>
      <c r="I2099" s="2">
        <v>34293.120000000003</v>
      </c>
      <c r="J2099" t="s">
        <v>6032</v>
      </c>
      <c r="K2099" t="s">
        <v>6030</v>
      </c>
      <c r="L2099" t="s">
        <v>11</v>
      </c>
    </row>
    <row r="2100" spans="1:12" x14ac:dyDescent="0.25">
      <c r="A2100" s="5" t="s">
        <v>4455</v>
      </c>
      <c r="B2100">
        <v>2004</v>
      </c>
      <c r="C2100" t="s">
        <v>4</v>
      </c>
      <c r="D2100">
        <v>1</v>
      </c>
      <c r="E2100" s="18" t="str">
        <f t="shared" si="32"/>
        <v>1-Nov-2004</v>
      </c>
      <c r="F2100" s="19">
        <v>45085</v>
      </c>
      <c r="G2100">
        <v>18</v>
      </c>
      <c r="H2100">
        <v>2</v>
      </c>
      <c r="I2100" s="2">
        <v>34303.17</v>
      </c>
      <c r="J2100" t="s">
        <v>6032</v>
      </c>
      <c r="K2100" t="s">
        <v>6031</v>
      </c>
      <c r="L2100" t="s">
        <v>3</v>
      </c>
    </row>
    <row r="2101" spans="1:12" x14ac:dyDescent="0.25">
      <c r="A2101" s="5" t="s">
        <v>4456</v>
      </c>
      <c r="B2101">
        <v>1983</v>
      </c>
      <c r="C2101" t="s">
        <v>10</v>
      </c>
      <c r="D2101">
        <v>2</v>
      </c>
      <c r="E2101" s="18" t="str">
        <f t="shared" si="32"/>
        <v>2-Oct-1983</v>
      </c>
      <c r="F2101" s="19">
        <v>45085</v>
      </c>
      <c r="G2101">
        <v>39</v>
      </c>
      <c r="H2101">
        <v>3</v>
      </c>
      <c r="I2101" s="2">
        <v>34307.22</v>
      </c>
      <c r="J2101" t="s">
        <v>6030</v>
      </c>
      <c r="K2101" t="s">
        <v>6030</v>
      </c>
      <c r="L2101" t="s">
        <v>7</v>
      </c>
    </row>
    <row r="2102" spans="1:12" x14ac:dyDescent="0.25">
      <c r="A2102" s="5" t="s">
        <v>4457</v>
      </c>
      <c r="B2102">
        <v>1984</v>
      </c>
      <c r="C2102" t="s">
        <v>10</v>
      </c>
      <c r="D2102">
        <v>1</v>
      </c>
      <c r="E2102" s="18" t="str">
        <f t="shared" si="32"/>
        <v>1-Oct-1984</v>
      </c>
      <c r="F2102" s="19">
        <v>45085</v>
      </c>
      <c r="G2102">
        <v>38</v>
      </c>
      <c r="H2102">
        <v>3</v>
      </c>
      <c r="I2102" s="2">
        <v>34402.22</v>
      </c>
      <c r="J2102" t="s">
        <v>6030</v>
      </c>
      <c r="K2102" t="s">
        <v>6031</v>
      </c>
      <c r="L2102" t="s">
        <v>11</v>
      </c>
    </row>
    <row r="2103" spans="1:12" x14ac:dyDescent="0.25">
      <c r="A2103" s="5" t="s">
        <v>4458</v>
      </c>
      <c r="B2103">
        <v>2003</v>
      </c>
      <c r="C2103" t="s">
        <v>10</v>
      </c>
      <c r="D2103">
        <v>5</v>
      </c>
      <c r="E2103" s="18" t="str">
        <f t="shared" si="32"/>
        <v>5-Oct-2003</v>
      </c>
      <c r="F2103" s="19">
        <v>45085</v>
      </c>
      <c r="G2103">
        <v>19</v>
      </c>
      <c r="H2103">
        <v>0</v>
      </c>
      <c r="I2103" s="2">
        <v>34439.86</v>
      </c>
      <c r="J2103" t="s">
        <v>6030</v>
      </c>
      <c r="K2103" t="s">
        <v>6032</v>
      </c>
      <c r="L2103" t="s">
        <v>3</v>
      </c>
    </row>
    <row r="2104" spans="1:12" x14ac:dyDescent="0.25">
      <c r="A2104" s="5" t="s">
        <v>4459</v>
      </c>
      <c r="B2104">
        <v>1990</v>
      </c>
      <c r="C2104" t="s">
        <v>6</v>
      </c>
      <c r="D2104">
        <v>24</v>
      </c>
      <c r="E2104" s="18" t="str">
        <f t="shared" si="32"/>
        <v>24-Sep-1990</v>
      </c>
      <c r="F2104" s="19">
        <v>45085</v>
      </c>
      <c r="G2104">
        <v>32</v>
      </c>
      <c r="H2104">
        <v>3</v>
      </c>
      <c r="I2104" s="2">
        <v>34456.269999999997</v>
      </c>
      <c r="J2104" t="s">
        <v>6032</v>
      </c>
      <c r="K2104" t="s">
        <v>6030</v>
      </c>
      <c r="L2104" t="s">
        <v>11</v>
      </c>
    </row>
    <row r="2105" spans="1:12" x14ac:dyDescent="0.25">
      <c r="A2105" s="5" t="s">
        <v>4460</v>
      </c>
      <c r="B2105">
        <v>1998</v>
      </c>
      <c r="C2105" t="s">
        <v>5</v>
      </c>
      <c r="D2105">
        <v>24</v>
      </c>
      <c r="E2105" s="18" t="str">
        <f t="shared" si="32"/>
        <v>24-Jun-1998</v>
      </c>
      <c r="F2105" s="19">
        <v>45085</v>
      </c>
      <c r="G2105">
        <v>24</v>
      </c>
      <c r="H2105">
        <v>0</v>
      </c>
      <c r="I2105" s="2">
        <v>34472.839999999997</v>
      </c>
      <c r="J2105" t="s">
        <v>6032</v>
      </c>
      <c r="K2105" t="s">
        <v>6031</v>
      </c>
      <c r="L2105" t="s">
        <v>11</v>
      </c>
    </row>
    <row r="2106" spans="1:12" x14ac:dyDescent="0.25">
      <c r="A2106" s="5" t="s">
        <v>3744</v>
      </c>
      <c r="B2106">
        <v>1976</v>
      </c>
      <c r="C2106" t="s">
        <v>4</v>
      </c>
      <c r="D2106">
        <v>25</v>
      </c>
      <c r="E2106" s="18" t="str">
        <f t="shared" si="32"/>
        <v>25-Nov-1976</v>
      </c>
      <c r="F2106" s="19">
        <v>45085</v>
      </c>
      <c r="G2106">
        <v>46</v>
      </c>
      <c r="H2106">
        <v>2</v>
      </c>
      <c r="I2106" s="2">
        <v>34543.39</v>
      </c>
      <c r="J2106" t="s">
        <v>6030</v>
      </c>
      <c r="K2106" t="s">
        <v>6031</v>
      </c>
      <c r="L2106" t="s">
        <v>11</v>
      </c>
    </row>
    <row r="2107" spans="1:12" x14ac:dyDescent="0.25">
      <c r="A2107" s="5" t="s">
        <v>4461</v>
      </c>
      <c r="B2107">
        <v>2004</v>
      </c>
      <c r="C2107" t="s">
        <v>10</v>
      </c>
      <c r="D2107">
        <v>9</v>
      </c>
      <c r="E2107" s="18" t="str">
        <f t="shared" si="32"/>
        <v>9-Oct-2004</v>
      </c>
      <c r="F2107" s="19">
        <v>45085</v>
      </c>
      <c r="G2107">
        <v>18</v>
      </c>
      <c r="H2107">
        <v>0</v>
      </c>
      <c r="I2107" s="2">
        <v>34617.839999999997</v>
      </c>
      <c r="J2107" t="s">
        <v>6032</v>
      </c>
      <c r="K2107" t="s">
        <v>6031</v>
      </c>
      <c r="L2107" t="s">
        <v>14</v>
      </c>
    </row>
    <row r="2108" spans="1:12" x14ac:dyDescent="0.25">
      <c r="A2108" s="5" t="s">
        <v>4462</v>
      </c>
      <c r="B2108">
        <v>1994</v>
      </c>
      <c r="C2108" t="s">
        <v>2</v>
      </c>
      <c r="D2108">
        <v>7</v>
      </c>
      <c r="E2108" s="18" t="str">
        <f t="shared" si="32"/>
        <v>7-Jul-1994</v>
      </c>
      <c r="F2108" s="19">
        <v>45085</v>
      </c>
      <c r="G2108">
        <v>28</v>
      </c>
      <c r="H2108">
        <v>0</v>
      </c>
      <c r="I2108" s="2">
        <v>34672.15</v>
      </c>
      <c r="J2108" t="s">
        <v>6032</v>
      </c>
      <c r="K2108" t="s">
        <v>6031</v>
      </c>
      <c r="L2108" t="s">
        <v>3</v>
      </c>
    </row>
    <row r="2109" spans="1:12" x14ac:dyDescent="0.25">
      <c r="A2109" s="5" t="s">
        <v>4463</v>
      </c>
      <c r="B2109">
        <v>2003</v>
      </c>
      <c r="C2109" t="s">
        <v>2</v>
      </c>
      <c r="D2109">
        <v>3</v>
      </c>
      <c r="E2109" s="18" t="str">
        <f t="shared" si="32"/>
        <v>3-Jul-2003</v>
      </c>
      <c r="F2109" s="19">
        <v>45085</v>
      </c>
      <c r="G2109">
        <v>19</v>
      </c>
      <c r="H2109">
        <v>0</v>
      </c>
      <c r="I2109" s="2">
        <v>34779.620000000003</v>
      </c>
      <c r="J2109" t="s">
        <v>6032</v>
      </c>
      <c r="K2109" t="s">
        <v>6030</v>
      </c>
      <c r="L2109" t="s">
        <v>11</v>
      </c>
    </row>
    <row r="2110" spans="1:12" x14ac:dyDescent="0.25">
      <c r="A2110" s="5" t="s">
        <v>4464</v>
      </c>
      <c r="B2110">
        <v>1995</v>
      </c>
      <c r="C2110" t="s">
        <v>8</v>
      </c>
      <c r="D2110">
        <v>27</v>
      </c>
      <c r="E2110" s="18" t="str">
        <f t="shared" si="32"/>
        <v>27-Dec-1995</v>
      </c>
      <c r="F2110" s="19">
        <v>45085</v>
      </c>
      <c r="G2110">
        <v>27</v>
      </c>
      <c r="H2110">
        <v>1</v>
      </c>
      <c r="I2110" s="2">
        <v>34806.47</v>
      </c>
      <c r="J2110" t="s">
        <v>6032</v>
      </c>
      <c r="K2110" t="s">
        <v>6030</v>
      </c>
      <c r="L2110" t="s">
        <v>3</v>
      </c>
    </row>
    <row r="2111" spans="1:12" x14ac:dyDescent="0.25">
      <c r="A2111" s="5" t="s">
        <v>4465</v>
      </c>
      <c r="B2111">
        <v>2003</v>
      </c>
      <c r="C2111" t="s">
        <v>6</v>
      </c>
      <c r="D2111">
        <v>17</v>
      </c>
      <c r="E2111" s="18" t="str">
        <f t="shared" si="32"/>
        <v>17-Sep-2003</v>
      </c>
      <c r="F2111" s="19">
        <v>45085</v>
      </c>
      <c r="G2111">
        <v>19</v>
      </c>
      <c r="H2111">
        <v>0</v>
      </c>
      <c r="I2111" s="2">
        <v>34828.65</v>
      </c>
      <c r="J2111" t="s">
        <v>6032</v>
      </c>
      <c r="K2111" t="s">
        <v>6031</v>
      </c>
      <c r="L2111" t="s">
        <v>11</v>
      </c>
    </row>
    <row r="2112" spans="1:12" x14ac:dyDescent="0.25">
      <c r="A2112" s="5" t="s">
        <v>4466</v>
      </c>
      <c r="B2112">
        <v>1995</v>
      </c>
      <c r="C2112" t="s">
        <v>10</v>
      </c>
      <c r="D2112">
        <v>17</v>
      </c>
      <c r="E2112" s="18" t="str">
        <f t="shared" si="32"/>
        <v>17-Oct-1995</v>
      </c>
      <c r="F2112" s="19">
        <v>45085</v>
      </c>
      <c r="G2112">
        <v>27</v>
      </c>
      <c r="H2112">
        <v>0</v>
      </c>
      <c r="I2112" s="2">
        <v>34838.870000000003</v>
      </c>
      <c r="J2112" t="s">
        <v>6030</v>
      </c>
      <c r="K2112" t="s">
        <v>6031</v>
      </c>
      <c r="L2112" t="s">
        <v>11</v>
      </c>
    </row>
    <row r="2113" spans="1:12" x14ac:dyDescent="0.25">
      <c r="A2113" s="5" t="s">
        <v>4467</v>
      </c>
      <c r="B2113">
        <v>1983</v>
      </c>
      <c r="C2113" t="s">
        <v>2</v>
      </c>
      <c r="D2113">
        <v>29</v>
      </c>
      <c r="E2113" s="18" t="str">
        <f t="shared" si="32"/>
        <v>29-Jul-1983</v>
      </c>
      <c r="F2113" s="19">
        <v>45085</v>
      </c>
      <c r="G2113">
        <v>39</v>
      </c>
      <c r="H2113">
        <v>3</v>
      </c>
      <c r="I2113" s="2">
        <v>34940.61</v>
      </c>
      <c r="J2113" t="s">
        <v>6030</v>
      </c>
      <c r="K2113" t="s">
        <v>6031</v>
      </c>
      <c r="L2113" t="s">
        <v>11</v>
      </c>
    </row>
    <row r="2114" spans="1:12" x14ac:dyDescent="0.25">
      <c r="A2114" s="5" t="s">
        <v>4468</v>
      </c>
      <c r="B2114">
        <v>1967</v>
      </c>
      <c r="C2114" t="s">
        <v>10</v>
      </c>
      <c r="D2114">
        <v>7</v>
      </c>
      <c r="E2114" s="18" t="str">
        <f t="shared" ref="E2114:E2177" si="33">CONCATENATE(D2114,"-",C2114,"-",B2114)</f>
        <v>7-Oct-1967</v>
      </c>
      <c r="F2114" s="19">
        <v>45085</v>
      </c>
      <c r="G2114">
        <v>55</v>
      </c>
      <c r="H2114">
        <v>0</v>
      </c>
      <c r="I2114" s="2">
        <v>34975.68</v>
      </c>
      <c r="J2114" t="s">
        <v>6030</v>
      </c>
      <c r="K2114" t="s">
        <v>6030</v>
      </c>
      <c r="L2114" t="s">
        <v>11</v>
      </c>
    </row>
    <row r="2115" spans="1:12" x14ac:dyDescent="0.25">
      <c r="A2115" s="5" t="s">
        <v>4469</v>
      </c>
      <c r="B2115">
        <v>1998</v>
      </c>
      <c r="C2115" t="s">
        <v>9</v>
      </c>
      <c r="D2115">
        <v>22</v>
      </c>
      <c r="E2115" s="18" t="str">
        <f t="shared" si="33"/>
        <v>22-Aug-1998</v>
      </c>
      <c r="F2115" s="19">
        <v>45085</v>
      </c>
      <c r="G2115">
        <v>24</v>
      </c>
      <c r="H2115">
        <v>0</v>
      </c>
      <c r="I2115" s="2">
        <v>34976.42</v>
      </c>
      <c r="J2115" t="s">
        <v>6030</v>
      </c>
      <c r="K2115" t="s">
        <v>6032</v>
      </c>
      <c r="L2115" t="s">
        <v>11</v>
      </c>
    </row>
    <row r="2116" spans="1:12" x14ac:dyDescent="0.25">
      <c r="A2116" s="5" t="s">
        <v>4470</v>
      </c>
      <c r="B2116">
        <v>1997</v>
      </c>
      <c r="C2116" t="s">
        <v>9</v>
      </c>
      <c r="D2116">
        <v>22</v>
      </c>
      <c r="E2116" s="18" t="str">
        <f t="shared" si="33"/>
        <v>22-Aug-1997</v>
      </c>
      <c r="F2116" s="19">
        <v>45085</v>
      </c>
      <c r="G2116">
        <v>25</v>
      </c>
      <c r="H2116">
        <v>0</v>
      </c>
      <c r="I2116" s="2">
        <v>34979.86</v>
      </c>
      <c r="J2116" t="s">
        <v>6030</v>
      </c>
      <c r="K2116" t="s">
        <v>6030</v>
      </c>
      <c r="L2116" t="s">
        <v>11</v>
      </c>
    </row>
    <row r="2117" spans="1:12" x14ac:dyDescent="0.25">
      <c r="A2117" s="5" t="s">
        <v>3670</v>
      </c>
      <c r="B2117">
        <v>1982</v>
      </c>
      <c r="C2117" t="s">
        <v>2</v>
      </c>
      <c r="D2117">
        <v>5</v>
      </c>
      <c r="E2117" s="18" t="str">
        <f t="shared" si="33"/>
        <v>5-Jul-1982</v>
      </c>
      <c r="F2117" s="19">
        <v>45085</v>
      </c>
      <c r="G2117">
        <v>40</v>
      </c>
      <c r="H2117">
        <v>3</v>
      </c>
      <c r="I2117" s="2">
        <v>35000.730000000003</v>
      </c>
      <c r="J2117" t="s">
        <v>6030</v>
      </c>
      <c r="K2117" t="s">
        <v>6031</v>
      </c>
      <c r="L2117" t="s">
        <v>11</v>
      </c>
    </row>
    <row r="2118" spans="1:12" x14ac:dyDescent="0.25">
      <c r="A2118" s="5" t="s">
        <v>3745</v>
      </c>
      <c r="B2118">
        <v>1975</v>
      </c>
      <c r="C2118" t="s">
        <v>9</v>
      </c>
      <c r="D2118">
        <v>29</v>
      </c>
      <c r="E2118" s="18" t="str">
        <f t="shared" si="33"/>
        <v>29-Aug-1975</v>
      </c>
      <c r="F2118" s="19">
        <v>45085</v>
      </c>
      <c r="G2118">
        <v>47</v>
      </c>
      <c r="H2118">
        <v>1</v>
      </c>
      <c r="I2118" s="2">
        <v>35050.620000000003</v>
      </c>
      <c r="J2118" t="s">
        <v>6030</v>
      </c>
      <c r="K2118" t="s">
        <v>6032</v>
      </c>
      <c r="L2118" t="s">
        <v>11</v>
      </c>
    </row>
    <row r="2119" spans="1:12" x14ac:dyDescent="0.25">
      <c r="A2119" s="5" t="s">
        <v>4471</v>
      </c>
      <c r="B2119">
        <v>1977</v>
      </c>
      <c r="C2119" t="s">
        <v>5</v>
      </c>
      <c r="D2119">
        <v>29</v>
      </c>
      <c r="E2119" s="18" t="str">
        <f t="shared" si="33"/>
        <v>29-Jun-1977</v>
      </c>
      <c r="F2119" s="19">
        <v>45085</v>
      </c>
      <c r="G2119">
        <v>45</v>
      </c>
      <c r="H2119">
        <v>0</v>
      </c>
      <c r="I2119" s="2">
        <v>35069.370000000003</v>
      </c>
      <c r="J2119" t="s">
        <v>6032</v>
      </c>
      <c r="K2119" t="s">
        <v>6032</v>
      </c>
      <c r="L2119" t="s">
        <v>21</v>
      </c>
    </row>
    <row r="2120" spans="1:12" x14ac:dyDescent="0.25">
      <c r="A2120" s="5" t="s">
        <v>4472</v>
      </c>
      <c r="B2120">
        <v>1998</v>
      </c>
      <c r="C2120" t="s">
        <v>8</v>
      </c>
      <c r="D2120">
        <v>22</v>
      </c>
      <c r="E2120" s="18" t="str">
        <f t="shared" si="33"/>
        <v>22-Dec-1998</v>
      </c>
      <c r="F2120" s="19">
        <v>45085</v>
      </c>
      <c r="G2120">
        <v>24</v>
      </c>
      <c r="H2120">
        <v>0</v>
      </c>
      <c r="I2120" s="2">
        <v>35147.53</v>
      </c>
      <c r="J2120" t="s">
        <v>6032</v>
      </c>
      <c r="K2120" t="s">
        <v>6032</v>
      </c>
      <c r="L2120" t="s">
        <v>14</v>
      </c>
    </row>
    <row r="2121" spans="1:12" x14ac:dyDescent="0.25">
      <c r="A2121" s="5" t="s">
        <v>4473</v>
      </c>
      <c r="B2121">
        <v>1967</v>
      </c>
      <c r="C2121" t="s">
        <v>8</v>
      </c>
      <c r="D2121">
        <v>30</v>
      </c>
      <c r="E2121" s="18" t="str">
        <f t="shared" si="33"/>
        <v>30-Dec-1967</v>
      </c>
      <c r="F2121" s="19">
        <v>45085</v>
      </c>
      <c r="G2121">
        <v>55</v>
      </c>
      <c r="H2121">
        <v>1</v>
      </c>
      <c r="I2121" s="2">
        <v>35160.129999999997</v>
      </c>
      <c r="J2121" t="s">
        <v>6030</v>
      </c>
      <c r="K2121" t="s">
        <v>6030</v>
      </c>
      <c r="L2121" t="s">
        <v>11</v>
      </c>
    </row>
    <row r="2122" spans="1:12" x14ac:dyDescent="0.25">
      <c r="A2122" s="5" t="s">
        <v>4474</v>
      </c>
      <c r="B2122">
        <v>1997</v>
      </c>
      <c r="C2122" t="s">
        <v>2</v>
      </c>
      <c r="D2122">
        <v>9</v>
      </c>
      <c r="E2122" s="18" t="str">
        <f t="shared" si="33"/>
        <v>9-Jul-1997</v>
      </c>
      <c r="F2122" s="19">
        <v>45085</v>
      </c>
      <c r="G2122">
        <v>25</v>
      </c>
      <c r="H2122">
        <v>0</v>
      </c>
      <c r="I2122" s="2">
        <v>35302.089999999997</v>
      </c>
      <c r="J2122" t="s">
        <v>6032</v>
      </c>
      <c r="K2122" t="s">
        <v>6030</v>
      </c>
      <c r="L2122" t="s">
        <v>11</v>
      </c>
    </row>
    <row r="2123" spans="1:12" x14ac:dyDescent="0.25">
      <c r="A2123" s="5" t="s">
        <v>4475</v>
      </c>
      <c r="B2123">
        <v>1988</v>
      </c>
      <c r="C2123" t="s">
        <v>6</v>
      </c>
      <c r="D2123">
        <v>19</v>
      </c>
      <c r="E2123" s="18" t="str">
        <f t="shared" si="33"/>
        <v>19-Sep-1988</v>
      </c>
      <c r="F2123" s="19">
        <v>45085</v>
      </c>
      <c r="G2123">
        <v>34</v>
      </c>
      <c r="H2123">
        <v>3</v>
      </c>
      <c r="I2123" s="2">
        <v>35315.96</v>
      </c>
      <c r="J2123" t="s">
        <v>6030</v>
      </c>
      <c r="K2123" t="s">
        <v>6032</v>
      </c>
      <c r="L2123" t="s">
        <v>11</v>
      </c>
    </row>
    <row r="2124" spans="1:12" x14ac:dyDescent="0.25">
      <c r="A2124" s="5" t="s">
        <v>4476</v>
      </c>
      <c r="B2124">
        <v>1971</v>
      </c>
      <c r="C2124" t="s">
        <v>6</v>
      </c>
      <c r="D2124">
        <v>22</v>
      </c>
      <c r="E2124" s="18" t="str">
        <f t="shared" si="33"/>
        <v>22-Sep-1971</v>
      </c>
      <c r="F2124" s="19">
        <v>45085</v>
      </c>
      <c r="G2124">
        <v>51</v>
      </c>
      <c r="H2124">
        <v>0</v>
      </c>
      <c r="I2124" s="2">
        <v>35345.730000000003</v>
      </c>
      <c r="J2124" t="s">
        <v>6030</v>
      </c>
      <c r="K2124" t="s">
        <v>6031</v>
      </c>
      <c r="L2124" t="s">
        <v>11</v>
      </c>
    </row>
    <row r="2125" spans="1:12" x14ac:dyDescent="0.25">
      <c r="A2125" s="5" t="s">
        <v>4477</v>
      </c>
      <c r="B2125">
        <v>1988</v>
      </c>
      <c r="C2125" t="s">
        <v>4</v>
      </c>
      <c r="D2125">
        <v>20</v>
      </c>
      <c r="E2125" s="18" t="str">
        <f t="shared" si="33"/>
        <v>20-Nov-1988</v>
      </c>
      <c r="F2125" s="19">
        <v>45085</v>
      </c>
      <c r="G2125">
        <v>34</v>
      </c>
      <c r="H2125">
        <v>0</v>
      </c>
      <c r="I2125" s="2">
        <v>35491.64</v>
      </c>
      <c r="J2125" t="s">
        <v>6032</v>
      </c>
      <c r="K2125" t="s">
        <v>6030</v>
      </c>
      <c r="L2125" t="s">
        <v>11</v>
      </c>
    </row>
    <row r="2126" spans="1:12" x14ac:dyDescent="0.25">
      <c r="A2126" s="5" t="s">
        <v>4478</v>
      </c>
      <c r="B2126">
        <v>1973</v>
      </c>
      <c r="C2126" t="s">
        <v>8</v>
      </c>
      <c r="D2126">
        <v>16</v>
      </c>
      <c r="E2126" s="18" t="str">
        <f t="shared" si="33"/>
        <v>16-Dec-1973</v>
      </c>
      <c r="F2126" s="19">
        <v>45085</v>
      </c>
      <c r="G2126">
        <v>49</v>
      </c>
      <c r="H2126">
        <v>0</v>
      </c>
      <c r="I2126" s="2">
        <v>35517.19</v>
      </c>
      <c r="J2126" t="s">
        <v>6030</v>
      </c>
      <c r="K2126" t="s">
        <v>6030</v>
      </c>
      <c r="L2126" t="s">
        <v>11</v>
      </c>
    </row>
    <row r="2127" spans="1:12" x14ac:dyDescent="0.25">
      <c r="A2127" s="5" t="s">
        <v>4479</v>
      </c>
      <c r="B2127">
        <v>1992</v>
      </c>
      <c r="C2127" t="s">
        <v>6</v>
      </c>
      <c r="D2127">
        <v>13</v>
      </c>
      <c r="E2127" s="18" t="str">
        <f t="shared" si="33"/>
        <v>13-Sep-1992</v>
      </c>
      <c r="F2127" s="19">
        <v>45085</v>
      </c>
      <c r="G2127">
        <v>30</v>
      </c>
      <c r="H2127">
        <v>0</v>
      </c>
      <c r="I2127" s="2">
        <v>35547.47</v>
      </c>
      <c r="J2127" t="s">
        <v>6030</v>
      </c>
      <c r="K2127" t="s">
        <v>6031</v>
      </c>
      <c r="L2127" t="s">
        <v>11</v>
      </c>
    </row>
    <row r="2128" spans="1:12" x14ac:dyDescent="0.25">
      <c r="A2128" s="5" t="s">
        <v>4480</v>
      </c>
      <c r="B2128">
        <v>1973</v>
      </c>
      <c r="C2128" t="s">
        <v>10</v>
      </c>
      <c r="D2128">
        <v>27</v>
      </c>
      <c r="E2128" s="18" t="str">
        <f t="shared" si="33"/>
        <v>27-Oct-1973</v>
      </c>
      <c r="F2128" s="19">
        <v>45085</v>
      </c>
      <c r="G2128">
        <v>49</v>
      </c>
      <c r="H2128">
        <v>0</v>
      </c>
      <c r="I2128" s="2">
        <v>35547.72</v>
      </c>
      <c r="J2128" t="s">
        <v>6032</v>
      </c>
      <c r="K2128" t="s">
        <v>6032</v>
      </c>
      <c r="L2128" t="s">
        <v>11</v>
      </c>
    </row>
    <row r="2129" spans="1:12" x14ac:dyDescent="0.25">
      <c r="A2129" s="5" t="s">
        <v>3746</v>
      </c>
      <c r="B2129">
        <v>1964</v>
      </c>
      <c r="C2129" t="s">
        <v>9</v>
      </c>
      <c r="D2129">
        <v>29</v>
      </c>
      <c r="E2129" s="18" t="str">
        <f t="shared" si="33"/>
        <v>29-Aug-1964</v>
      </c>
      <c r="F2129" s="19">
        <v>45085</v>
      </c>
      <c r="G2129">
        <v>58</v>
      </c>
      <c r="H2129">
        <v>0</v>
      </c>
      <c r="I2129" s="2">
        <v>35573.26</v>
      </c>
      <c r="J2129" t="s">
        <v>6030</v>
      </c>
      <c r="K2129" t="s">
        <v>6032</v>
      </c>
      <c r="L2129" t="s">
        <v>11</v>
      </c>
    </row>
    <row r="2130" spans="1:12" x14ac:dyDescent="0.25">
      <c r="A2130" s="5" t="s">
        <v>4481</v>
      </c>
      <c r="B2130">
        <v>1971</v>
      </c>
      <c r="C2130" t="s">
        <v>9</v>
      </c>
      <c r="D2130">
        <v>10</v>
      </c>
      <c r="E2130" s="18" t="str">
        <f t="shared" si="33"/>
        <v>10-Aug-1971</v>
      </c>
      <c r="F2130" s="19">
        <v>45085</v>
      </c>
      <c r="G2130">
        <v>51</v>
      </c>
      <c r="H2130">
        <v>0</v>
      </c>
      <c r="I2130" s="2">
        <v>35583.17</v>
      </c>
      <c r="J2130" t="s">
        <v>6032</v>
      </c>
      <c r="K2130" t="s">
        <v>6031</v>
      </c>
      <c r="L2130" t="s">
        <v>11</v>
      </c>
    </row>
    <row r="2131" spans="1:12" x14ac:dyDescent="0.25">
      <c r="A2131" s="5" t="s">
        <v>4482</v>
      </c>
      <c r="B2131">
        <v>2000</v>
      </c>
      <c r="C2131" t="s">
        <v>10</v>
      </c>
      <c r="D2131">
        <v>13</v>
      </c>
      <c r="E2131" s="18" t="str">
        <f t="shared" si="33"/>
        <v>13-Oct-2000</v>
      </c>
      <c r="F2131" s="19">
        <v>45085</v>
      </c>
      <c r="G2131">
        <v>22</v>
      </c>
      <c r="H2131">
        <v>0</v>
      </c>
      <c r="I2131" s="2">
        <v>35585.58</v>
      </c>
      <c r="J2131" t="s">
        <v>6032</v>
      </c>
      <c r="K2131" t="s">
        <v>6030</v>
      </c>
      <c r="L2131" t="s">
        <v>11</v>
      </c>
    </row>
    <row r="2132" spans="1:12" x14ac:dyDescent="0.25">
      <c r="A2132" s="5" t="s">
        <v>4483</v>
      </c>
      <c r="B2132">
        <v>2000</v>
      </c>
      <c r="C2132" t="s">
        <v>4</v>
      </c>
      <c r="D2132">
        <v>19</v>
      </c>
      <c r="E2132" s="18" t="str">
        <f t="shared" si="33"/>
        <v>19-Nov-2000</v>
      </c>
      <c r="F2132" s="19">
        <v>45085</v>
      </c>
      <c r="G2132">
        <v>22</v>
      </c>
      <c r="H2132">
        <v>0</v>
      </c>
      <c r="I2132" s="2">
        <v>35585.58</v>
      </c>
      <c r="J2132" t="s">
        <v>6030</v>
      </c>
      <c r="K2132" t="s">
        <v>6031</v>
      </c>
      <c r="L2132" t="s">
        <v>11</v>
      </c>
    </row>
    <row r="2133" spans="1:12" x14ac:dyDescent="0.25">
      <c r="A2133" s="5" t="s">
        <v>4484</v>
      </c>
      <c r="B2133">
        <v>2000</v>
      </c>
      <c r="C2133" t="s">
        <v>8</v>
      </c>
      <c r="D2133">
        <v>17</v>
      </c>
      <c r="E2133" s="18" t="str">
        <f t="shared" si="33"/>
        <v>17-Dec-2000</v>
      </c>
      <c r="F2133" s="19">
        <v>45085</v>
      </c>
      <c r="G2133">
        <v>22</v>
      </c>
      <c r="H2133">
        <v>3</v>
      </c>
      <c r="I2133" s="2">
        <v>35595.589999999997</v>
      </c>
      <c r="J2133" t="s">
        <v>6030</v>
      </c>
      <c r="K2133" t="s">
        <v>6031</v>
      </c>
      <c r="L2133" t="s">
        <v>3</v>
      </c>
    </row>
    <row r="2134" spans="1:12" x14ac:dyDescent="0.25">
      <c r="A2134" s="5" t="s">
        <v>4485</v>
      </c>
      <c r="B2134">
        <v>1978</v>
      </c>
      <c r="C2134" t="s">
        <v>8</v>
      </c>
      <c r="D2134">
        <v>19</v>
      </c>
      <c r="E2134" s="18" t="str">
        <f t="shared" si="33"/>
        <v>19-Dec-1978</v>
      </c>
      <c r="F2134" s="19">
        <v>45085</v>
      </c>
      <c r="G2134">
        <v>44</v>
      </c>
      <c r="H2134">
        <v>2</v>
      </c>
      <c r="I2134" s="2">
        <v>35701.9</v>
      </c>
      <c r="J2134" t="s">
        <v>6030</v>
      </c>
      <c r="K2134" t="s">
        <v>6032</v>
      </c>
      <c r="L2134" t="s">
        <v>11</v>
      </c>
    </row>
    <row r="2135" spans="1:12" x14ac:dyDescent="0.25">
      <c r="A2135" s="5" t="s">
        <v>4486</v>
      </c>
      <c r="B2135">
        <v>1974</v>
      </c>
      <c r="C2135" t="s">
        <v>2</v>
      </c>
      <c r="D2135">
        <v>15</v>
      </c>
      <c r="E2135" s="18" t="str">
        <f t="shared" si="33"/>
        <v>15-Jul-1974</v>
      </c>
      <c r="F2135" s="19">
        <v>45085</v>
      </c>
      <c r="G2135">
        <v>48</v>
      </c>
      <c r="H2135">
        <v>0</v>
      </c>
      <c r="I2135" s="2">
        <v>35711.39</v>
      </c>
      <c r="J2135" t="s">
        <v>6030</v>
      </c>
      <c r="K2135" t="s">
        <v>6031</v>
      </c>
      <c r="L2135" t="s">
        <v>7</v>
      </c>
    </row>
    <row r="2136" spans="1:12" x14ac:dyDescent="0.25">
      <c r="A2136" s="5" t="s">
        <v>4487</v>
      </c>
      <c r="B2136">
        <v>1976</v>
      </c>
      <c r="C2136" t="s">
        <v>10</v>
      </c>
      <c r="D2136">
        <v>4</v>
      </c>
      <c r="E2136" s="18" t="str">
        <f t="shared" si="33"/>
        <v>4-Oct-1976</v>
      </c>
      <c r="F2136" s="19">
        <v>45085</v>
      </c>
      <c r="G2136">
        <v>46</v>
      </c>
      <c r="H2136">
        <v>2</v>
      </c>
      <c r="I2136" s="2">
        <v>35733.96</v>
      </c>
      <c r="J2136" t="s">
        <v>6030</v>
      </c>
      <c r="K2136" t="s">
        <v>6030</v>
      </c>
      <c r="L2136" t="s">
        <v>11</v>
      </c>
    </row>
    <row r="2137" spans="1:12" x14ac:dyDescent="0.25">
      <c r="A2137" s="5" t="s">
        <v>4488</v>
      </c>
      <c r="B2137">
        <v>1992</v>
      </c>
      <c r="C2137" t="s">
        <v>5</v>
      </c>
      <c r="D2137">
        <v>18</v>
      </c>
      <c r="E2137" s="18" t="str">
        <f t="shared" si="33"/>
        <v>18-Jun-1992</v>
      </c>
      <c r="F2137" s="19">
        <v>45085</v>
      </c>
      <c r="G2137">
        <v>30</v>
      </c>
      <c r="H2137">
        <v>0</v>
      </c>
      <c r="I2137" s="2">
        <v>35883.269999999997</v>
      </c>
      <c r="J2137" t="s">
        <v>6030</v>
      </c>
      <c r="K2137" t="s">
        <v>6032</v>
      </c>
      <c r="L2137" t="s">
        <v>11</v>
      </c>
    </row>
    <row r="2138" spans="1:12" x14ac:dyDescent="0.25">
      <c r="A2138" s="5" t="s">
        <v>4489</v>
      </c>
      <c r="B2138">
        <v>1981</v>
      </c>
      <c r="C2138" t="s">
        <v>4</v>
      </c>
      <c r="D2138">
        <v>22</v>
      </c>
      <c r="E2138" s="18" t="str">
        <f t="shared" si="33"/>
        <v>22-Nov-1981</v>
      </c>
      <c r="F2138" s="19">
        <v>45085</v>
      </c>
      <c r="G2138">
        <v>41</v>
      </c>
      <c r="H2138">
        <v>1</v>
      </c>
      <c r="I2138" s="2">
        <v>35952.65</v>
      </c>
      <c r="J2138" t="s">
        <v>6032</v>
      </c>
      <c r="K2138" t="s">
        <v>6031</v>
      </c>
      <c r="L2138" t="s">
        <v>11</v>
      </c>
    </row>
    <row r="2139" spans="1:12" x14ac:dyDescent="0.25">
      <c r="A2139" s="5" t="s">
        <v>4490</v>
      </c>
      <c r="B2139">
        <v>1999</v>
      </c>
      <c r="C2139" t="s">
        <v>6</v>
      </c>
      <c r="D2139">
        <v>4</v>
      </c>
      <c r="E2139" s="18" t="str">
        <f t="shared" si="33"/>
        <v>4-Sep-1999</v>
      </c>
      <c r="F2139" s="19">
        <v>45085</v>
      </c>
      <c r="G2139">
        <v>23</v>
      </c>
      <c r="H2139">
        <v>2</v>
      </c>
      <c r="I2139" s="2">
        <v>36021.01</v>
      </c>
      <c r="J2139" t="s">
        <v>6030</v>
      </c>
      <c r="K2139" t="s">
        <v>6031</v>
      </c>
      <c r="L2139" t="s">
        <v>3</v>
      </c>
    </row>
    <row r="2140" spans="1:12" x14ac:dyDescent="0.25">
      <c r="A2140" s="5" t="s">
        <v>3747</v>
      </c>
      <c r="B2140">
        <v>1963</v>
      </c>
      <c r="C2140" t="s">
        <v>2</v>
      </c>
      <c r="D2140">
        <v>22</v>
      </c>
      <c r="E2140" s="18" t="str">
        <f t="shared" si="33"/>
        <v>22-Jul-1963</v>
      </c>
      <c r="F2140" s="19">
        <v>45085</v>
      </c>
      <c r="G2140">
        <v>59</v>
      </c>
      <c r="H2140">
        <v>0</v>
      </c>
      <c r="I2140" s="2">
        <v>36074.339999999997</v>
      </c>
      <c r="J2140" t="s">
        <v>6030</v>
      </c>
      <c r="K2140" t="s">
        <v>6032</v>
      </c>
      <c r="L2140" t="s">
        <v>11</v>
      </c>
    </row>
    <row r="2141" spans="1:12" x14ac:dyDescent="0.25">
      <c r="A2141" s="5" t="s">
        <v>4491</v>
      </c>
      <c r="B2141">
        <v>1996</v>
      </c>
      <c r="C2141" t="s">
        <v>9</v>
      </c>
      <c r="D2141">
        <v>20</v>
      </c>
      <c r="E2141" s="18" t="str">
        <f t="shared" si="33"/>
        <v>20-Aug-1996</v>
      </c>
      <c r="F2141" s="19">
        <v>45085</v>
      </c>
      <c r="G2141">
        <v>26</v>
      </c>
      <c r="H2141">
        <v>2</v>
      </c>
      <c r="I2141" s="2">
        <v>36085.22</v>
      </c>
      <c r="J2141" t="s">
        <v>6032</v>
      </c>
      <c r="K2141" t="s">
        <v>6032</v>
      </c>
      <c r="L2141" t="s">
        <v>11</v>
      </c>
    </row>
    <row r="2142" spans="1:12" x14ac:dyDescent="0.25">
      <c r="A2142" s="5" t="s">
        <v>4492</v>
      </c>
      <c r="B2142">
        <v>1979</v>
      </c>
      <c r="C2142" t="s">
        <v>4</v>
      </c>
      <c r="D2142">
        <v>4</v>
      </c>
      <c r="E2142" s="18" t="str">
        <f t="shared" si="33"/>
        <v>4-Nov-1979</v>
      </c>
      <c r="F2142" s="19">
        <v>45085</v>
      </c>
      <c r="G2142">
        <v>43</v>
      </c>
      <c r="H2142">
        <v>2</v>
      </c>
      <c r="I2142" s="2">
        <v>36090.49</v>
      </c>
      <c r="J2142" t="s">
        <v>6030</v>
      </c>
      <c r="K2142" t="s">
        <v>6030</v>
      </c>
      <c r="L2142" t="s">
        <v>11</v>
      </c>
    </row>
    <row r="2143" spans="1:12" x14ac:dyDescent="0.25">
      <c r="A2143" s="5" t="s">
        <v>4493</v>
      </c>
      <c r="B2143">
        <v>1997</v>
      </c>
      <c r="C2143" t="s">
        <v>5</v>
      </c>
      <c r="D2143">
        <v>12</v>
      </c>
      <c r="E2143" s="18" t="str">
        <f t="shared" si="33"/>
        <v>12-Jun-1997</v>
      </c>
      <c r="F2143" s="19">
        <v>45085</v>
      </c>
      <c r="G2143">
        <v>25</v>
      </c>
      <c r="H2143">
        <v>2</v>
      </c>
      <c r="I2143" s="2">
        <v>36124.57</v>
      </c>
      <c r="J2143" t="s">
        <v>6032</v>
      </c>
      <c r="K2143" t="s">
        <v>6031</v>
      </c>
      <c r="L2143" t="s">
        <v>3</v>
      </c>
    </row>
    <row r="2144" spans="1:12" x14ac:dyDescent="0.25">
      <c r="A2144" s="5" t="s">
        <v>4494</v>
      </c>
      <c r="B2144">
        <v>2004</v>
      </c>
      <c r="C2144" t="s">
        <v>9</v>
      </c>
      <c r="D2144">
        <v>30</v>
      </c>
      <c r="E2144" s="18" t="str">
        <f t="shared" si="33"/>
        <v>30-Aug-2004</v>
      </c>
      <c r="F2144" s="19">
        <v>45085</v>
      </c>
      <c r="G2144">
        <v>18</v>
      </c>
      <c r="H2144">
        <v>0</v>
      </c>
      <c r="I2144" s="2">
        <v>36149.480000000003</v>
      </c>
      <c r="J2144" t="s">
        <v>6030</v>
      </c>
      <c r="K2144" t="s">
        <v>6030</v>
      </c>
      <c r="L2144" t="s">
        <v>3</v>
      </c>
    </row>
    <row r="2145" spans="1:12" x14ac:dyDescent="0.25">
      <c r="A2145" s="5" t="s">
        <v>4495</v>
      </c>
      <c r="B2145">
        <v>1974</v>
      </c>
      <c r="C2145" t="s">
        <v>8</v>
      </c>
      <c r="D2145">
        <v>6</v>
      </c>
      <c r="E2145" s="18" t="str">
        <f t="shared" si="33"/>
        <v>6-Dec-1974</v>
      </c>
      <c r="F2145" s="19">
        <v>45085</v>
      </c>
      <c r="G2145">
        <v>48</v>
      </c>
      <c r="H2145">
        <v>0</v>
      </c>
      <c r="I2145" s="2">
        <v>36182.870000000003</v>
      </c>
      <c r="J2145" t="s">
        <v>6030</v>
      </c>
      <c r="K2145" t="s">
        <v>6031</v>
      </c>
      <c r="L2145" t="s">
        <v>7</v>
      </c>
    </row>
    <row r="2146" spans="1:12" x14ac:dyDescent="0.25">
      <c r="A2146" s="5" t="s">
        <v>4496</v>
      </c>
      <c r="B2146">
        <v>1999</v>
      </c>
      <c r="C2146" t="s">
        <v>10</v>
      </c>
      <c r="D2146">
        <v>1</v>
      </c>
      <c r="E2146" s="18" t="str">
        <f t="shared" si="33"/>
        <v>1-Oct-1999</v>
      </c>
      <c r="F2146" s="19">
        <v>45085</v>
      </c>
      <c r="G2146">
        <v>23</v>
      </c>
      <c r="H2146">
        <v>3</v>
      </c>
      <c r="I2146" s="2">
        <v>36189.1</v>
      </c>
      <c r="J2146" t="s">
        <v>6032</v>
      </c>
      <c r="K2146" t="s">
        <v>6031</v>
      </c>
      <c r="L2146" t="s">
        <v>14</v>
      </c>
    </row>
    <row r="2147" spans="1:12" x14ac:dyDescent="0.25">
      <c r="A2147" s="5" t="s">
        <v>4497</v>
      </c>
      <c r="B2147">
        <v>1993</v>
      </c>
      <c r="C2147" t="s">
        <v>8</v>
      </c>
      <c r="D2147">
        <v>28</v>
      </c>
      <c r="E2147" s="18" t="str">
        <f t="shared" si="33"/>
        <v>28-Dec-1993</v>
      </c>
      <c r="F2147" s="19">
        <v>45085</v>
      </c>
      <c r="G2147">
        <v>29</v>
      </c>
      <c r="H2147">
        <v>0</v>
      </c>
      <c r="I2147" s="2">
        <v>36197.699999999997</v>
      </c>
      <c r="J2147" t="s">
        <v>6032</v>
      </c>
      <c r="K2147" t="s">
        <v>6031</v>
      </c>
      <c r="L2147" t="s">
        <v>11</v>
      </c>
    </row>
    <row r="2148" spans="1:12" x14ac:dyDescent="0.25">
      <c r="A2148" s="5" t="s">
        <v>4498</v>
      </c>
      <c r="B2148">
        <v>2003</v>
      </c>
      <c r="C2148" t="s">
        <v>6</v>
      </c>
      <c r="D2148">
        <v>5</v>
      </c>
      <c r="E2148" s="18" t="str">
        <f t="shared" si="33"/>
        <v>5-Sep-2003</v>
      </c>
      <c r="F2148" s="19">
        <v>45085</v>
      </c>
      <c r="G2148">
        <v>19</v>
      </c>
      <c r="H2148">
        <v>0</v>
      </c>
      <c r="I2148" s="2">
        <v>36219.410000000003</v>
      </c>
      <c r="J2148" t="s">
        <v>6032</v>
      </c>
      <c r="K2148" t="s">
        <v>6032</v>
      </c>
      <c r="L2148" t="s">
        <v>7</v>
      </c>
    </row>
    <row r="2149" spans="1:12" x14ac:dyDescent="0.25">
      <c r="A2149" s="5" t="s">
        <v>4499</v>
      </c>
      <c r="B2149">
        <v>2004</v>
      </c>
      <c r="C2149" t="s">
        <v>8</v>
      </c>
      <c r="D2149">
        <v>25</v>
      </c>
      <c r="E2149" s="18" t="str">
        <f t="shared" si="33"/>
        <v>25-Dec-2004</v>
      </c>
      <c r="F2149" s="19">
        <v>45085</v>
      </c>
      <c r="G2149">
        <v>18</v>
      </c>
      <c r="H2149">
        <v>0</v>
      </c>
      <c r="I2149" s="2">
        <v>36307.800000000003</v>
      </c>
      <c r="J2149" t="s">
        <v>6032</v>
      </c>
      <c r="K2149" t="s">
        <v>6030</v>
      </c>
      <c r="L2149" t="s">
        <v>3</v>
      </c>
    </row>
    <row r="2150" spans="1:12" x14ac:dyDescent="0.25">
      <c r="A2150" s="5" t="s">
        <v>4500</v>
      </c>
      <c r="B2150">
        <v>1992</v>
      </c>
      <c r="C2150" t="s">
        <v>5</v>
      </c>
      <c r="D2150">
        <v>16</v>
      </c>
      <c r="E2150" s="18" t="str">
        <f t="shared" si="33"/>
        <v>16-Jun-1992</v>
      </c>
      <c r="F2150" s="19">
        <v>45085</v>
      </c>
      <c r="G2150">
        <v>30</v>
      </c>
      <c r="H2150">
        <v>0</v>
      </c>
      <c r="I2150" s="2">
        <v>36314.050000000003</v>
      </c>
      <c r="J2150" t="s">
        <v>6030</v>
      </c>
      <c r="K2150" t="s">
        <v>6030</v>
      </c>
      <c r="L2150" t="s">
        <v>11</v>
      </c>
    </row>
    <row r="2151" spans="1:12" x14ac:dyDescent="0.25">
      <c r="A2151" s="5" t="s">
        <v>3748</v>
      </c>
      <c r="B2151">
        <v>1967</v>
      </c>
      <c r="C2151" t="s">
        <v>10</v>
      </c>
      <c r="D2151">
        <v>18</v>
      </c>
      <c r="E2151" s="18" t="str">
        <f t="shared" si="33"/>
        <v>18-Oct-1967</v>
      </c>
      <c r="F2151" s="19">
        <v>45085</v>
      </c>
      <c r="G2151">
        <v>55</v>
      </c>
      <c r="H2151">
        <v>0</v>
      </c>
      <c r="I2151" s="2">
        <v>36332.449999999997</v>
      </c>
      <c r="J2151" t="s">
        <v>6032</v>
      </c>
      <c r="K2151" t="s">
        <v>6031</v>
      </c>
      <c r="L2151" t="s">
        <v>11</v>
      </c>
    </row>
    <row r="2152" spans="1:12" x14ac:dyDescent="0.25">
      <c r="A2152" s="5" t="s">
        <v>4501</v>
      </c>
      <c r="B2152">
        <v>1975</v>
      </c>
      <c r="C2152" t="s">
        <v>5</v>
      </c>
      <c r="D2152">
        <v>5</v>
      </c>
      <c r="E2152" s="18" t="str">
        <f t="shared" si="33"/>
        <v>5-Jun-1975</v>
      </c>
      <c r="F2152" s="19">
        <v>45085</v>
      </c>
      <c r="G2152">
        <v>48</v>
      </c>
      <c r="H2152">
        <v>1</v>
      </c>
      <c r="I2152" s="2">
        <v>36350.71</v>
      </c>
      <c r="J2152" t="s">
        <v>6032</v>
      </c>
      <c r="K2152" t="s">
        <v>6030</v>
      </c>
      <c r="L2152" t="s">
        <v>11</v>
      </c>
    </row>
    <row r="2153" spans="1:12" x14ac:dyDescent="0.25">
      <c r="A2153" s="5" t="s">
        <v>4502</v>
      </c>
      <c r="B2153">
        <v>2003</v>
      </c>
      <c r="C2153" t="s">
        <v>8</v>
      </c>
      <c r="D2153">
        <v>9</v>
      </c>
      <c r="E2153" s="18" t="str">
        <f t="shared" si="33"/>
        <v>9-Dec-2003</v>
      </c>
      <c r="F2153" s="19">
        <v>45085</v>
      </c>
      <c r="G2153">
        <v>19</v>
      </c>
      <c r="H2153">
        <v>2</v>
      </c>
      <c r="I2153" s="2">
        <v>36397.58</v>
      </c>
      <c r="J2153" t="s">
        <v>6030</v>
      </c>
      <c r="K2153" t="s">
        <v>6031</v>
      </c>
      <c r="L2153" t="s">
        <v>11</v>
      </c>
    </row>
    <row r="2154" spans="1:12" x14ac:dyDescent="0.25">
      <c r="A2154" s="5" t="s">
        <v>4503</v>
      </c>
      <c r="B2154">
        <v>1962</v>
      </c>
      <c r="C2154" t="s">
        <v>4</v>
      </c>
      <c r="D2154">
        <v>19</v>
      </c>
      <c r="E2154" s="18" t="str">
        <f t="shared" si="33"/>
        <v>19-Nov-1962</v>
      </c>
      <c r="F2154" s="19">
        <v>45085</v>
      </c>
      <c r="G2154">
        <v>60</v>
      </c>
      <c r="H2154">
        <v>0</v>
      </c>
      <c r="I2154" s="2">
        <v>36445.550000000003</v>
      </c>
      <c r="J2154" t="s">
        <v>6030</v>
      </c>
      <c r="K2154" t="s">
        <v>6030</v>
      </c>
      <c r="L2154" t="s">
        <v>11</v>
      </c>
    </row>
    <row r="2155" spans="1:12" x14ac:dyDescent="0.25">
      <c r="A2155" s="5" t="s">
        <v>4504</v>
      </c>
      <c r="B2155">
        <v>1973</v>
      </c>
      <c r="C2155" t="s">
        <v>9</v>
      </c>
      <c r="D2155">
        <v>9</v>
      </c>
      <c r="E2155" s="18" t="str">
        <f t="shared" si="33"/>
        <v>9-Aug-1973</v>
      </c>
      <c r="F2155" s="19">
        <v>45085</v>
      </c>
      <c r="G2155">
        <v>49</v>
      </c>
      <c r="H2155">
        <v>0</v>
      </c>
      <c r="I2155" s="2">
        <v>36541.550000000003</v>
      </c>
      <c r="J2155" t="s">
        <v>6030</v>
      </c>
      <c r="K2155" t="s">
        <v>6031</v>
      </c>
      <c r="L2155" t="s">
        <v>11</v>
      </c>
    </row>
    <row r="2156" spans="1:12" x14ac:dyDescent="0.25">
      <c r="A2156" s="5" t="s">
        <v>4505</v>
      </c>
      <c r="B2156">
        <v>1992</v>
      </c>
      <c r="C2156" t="s">
        <v>10</v>
      </c>
      <c r="D2156">
        <v>9</v>
      </c>
      <c r="E2156" s="18" t="str">
        <f t="shared" si="33"/>
        <v>9-Oct-1992</v>
      </c>
      <c r="F2156" s="19">
        <v>45085</v>
      </c>
      <c r="G2156">
        <v>30</v>
      </c>
      <c r="H2156">
        <v>0</v>
      </c>
      <c r="I2156" s="2">
        <v>36572.800000000003</v>
      </c>
      <c r="J2156" t="s">
        <v>6032</v>
      </c>
      <c r="K2156" t="s">
        <v>6030</v>
      </c>
      <c r="L2156" t="s">
        <v>11</v>
      </c>
    </row>
    <row r="2157" spans="1:12" x14ac:dyDescent="0.25">
      <c r="A2157" s="5" t="s">
        <v>4506</v>
      </c>
      <c r="B2157">
        <v>1961</v>
      </c>
      <c r="C2157" t="s">
        <v>2</v>
      </c>
      <c r="D2157">
        <v>29</v>
      </c>
      <c r="E2157" s="18" t="str">
        <f t="shared" si="33"/>
        <v>29-Jul-1961</v>
      </c>
      <c r="F2157" s="19">
        <v>45085</v>
      </c>
      <c r="G2157">
        <v>61</v>
      </c>
      <c r="H2157">
        <v>4</v>
      </c>
      <c r="I2157" s="2">
        <v>36580.28</v>
      </c>
      <c r="J2157" t="s">
        <v>6030</v>
      </c>
      <c r="K2157" t="s">
        <v>6030</v>
      </c>
      <c r="L2157" t="s">
        <v>3</v>
      </c>
    </row>
    <row r="2158" spans="1:12" x14ac:dyDescent="0.25">
      <c r="A2158" s="5" t="s">
        <v>4507</v>
      </c>
      <c r="B2158">
        <v>1970</v>
      </c>
      <c r="C2158" t="s">
        <v>2</v>
      </c>
      <c r="D2158">
        <v>14</v>
      </c>
      <c r="E2158" s="18" t="str">
        <f t="shared" si="33"/>
        <v>14-Jul-1970</v>
      </c>
      <c r="F2158" s="19">
        <v>45085</v>
      </c>
      <c r="G2158">
        <v>52</v>
      </c>
      <c r="H2158">
        <v>0</v>
      </c>
      <c r="I2158" s="2">
        <v>36786.370000000003</v>
      </c>
      <c r="J2158" t="s">
        <v>6032</v>
      </c>
      <c r="K2158" t="s">
        <v>6032</v>
      </c>
      <c r="L2158" t="s">
        <v>11</v>
      </c>
    </row>
    <row r="2159" spans="1:12" x14ac:dyDescent="0.25">
      <c r="A2159" s="5" t="s">
        <v>4508</v>
      </c>
      <c r="B2159">
        <v>1965</v>
      </c>
      <c r="C2159" t="s">
        <v>8</v>
      </c>
      <c r="D2159">
        <v>28</v>
      </c>
      <c r="E2159" s="18" t="str">
        <f t="shared" si="33"/>
        <v>28-Dec-1965</v>
      </c>
      <c r="F2159" s="19">
        <v>45085</v>
      </c>
      <c r="G2159">
        <v>57</v>
      </c>
      <c r="H2159">
        <v>0</v>
      </c>
      <c r="I2159" s="2">
        <v>36795.29</v>
      </c>
      <c r="J2159" t="s">
        <v>6030</v>
      </c>
      <c r="K2159" t="s">
        <v>6032</v>
      </c>
      <c r="L2159" t="s">
        <v>11</v>
      </c>
    </row>
    <row r="2160" spans="1:12" x14ac:dyDescent="0.25">
      <c r="A2160" s="5" t="s">
        <v>4509</v>
      </c>
      <c r="B2160">
        <v>1992</v>
      </c>
      <c r="C2160" t="s">
        <v>10</v>
      </c>
      <c r="D2160">
        <v>6</v>
      </c>
      <c r="E2160" s="18" t="str">
        <f t="shared" si="33"/>
        <v>6-Oct-1992</v>
      </c>
      <c r="F2160" s="19">
        <v>45085</v>
      </c>
      <c r="G2160">
        <v>30</v>
      </c>
      <c r="H2160">
        <v>0</v>
      </c>
      <c r="I2160" s="2">
        <v>36837.47</v>
      </c>
      <c r="J2160" t="s">
        <v>6032</v>
      </c>
      <c r="K2160" t="s">
        <v>6030</v>
      </c>
      <c r="L2160" t="s">
        <v>11</v>
      </c>
    </row>
    <row r="2161" spans="1:12" x14ac:dyDescent="0.25">
      <c r="A2161" s="5" t="s">
        <v>4510</v>
      </c>
      <c r="B2161">
        <v>1992</v>
      </c>
      <c r="C2161" t="s">
        <v>2</v>
      </c>
      <c r="D2161">
        <v>4</v>
      </c>
      <c r="E2161" s="18" t="str">
        <f t="shared" si="33"/>
        <v>4-Jul-1992</v>
      </c>
      <c r="F2161" s="19">
        <v>45085</v>
      </c>
      <c r="G2161">
        <v>30</v>
      </c>
      <c r="H2161">
        <v>0</v>
      </c>
      <c r="I2161" s="2">
        <v>36837.47</v>
      </c>
      <c r="J2161" t="s">
        <v>6030</v>
      </c>
      <c r="K2161" t="s">
        <v>6031</v>
      </c>
      <c r="L2161" t="s">
        <v>11</v>
      </c>
    </row>
    <row r="2162" spans="1:12" x14ac:dyDescent="0.25">
      <c r="A2162" s="5" t="s">
        <v>3749</v>
      </c>
      <c r="B2162">
        <v>1972</v>
      </c>
      <c r="C2162" t="s">
        <v>8</v>
      </c>
      <c r="D2162">
        <v>5</v>
      </c>
      <c r="E2162" s="18" t="str">
        <f t="shared" si="33"/>
        <v>5-Dec-1972</v>
      </c>
      <c r="F2162" s="19">
        <v>45085</v>
      </c>
      <c r="G2162">
        <v>50</v>
      </c>
      <c r="H2162">
        <v>0</v>
      </c>
      <c r="I2162" s="2">
        <v>36889.99</v>
      </c>
      <c r="J2162" t="s">
        <v>6032</v>
      </c>
      <c r="K2162" t="s">
        <v>6031</v>
      </c>
      <c r="L2162" t="s">
        <v>11</v>
      </c>
    </row>
    <row r="2163" spans="1:12" x14ac:dyDescent="0.25">
      <c r="A2163" s="5" t="s">
        <v>4511</v>
      </c>
      <c r="B2163">
        <v>2003</v>
      </c>
      <c r="C2163" t="s">
        <v>5</v>
      </c>
      <c r="D2163">
        <v>21</v>
      </c>
      <c r="E2163" s="18" t="str">
        <f t="shared" si="33"/>
        <v>21-Jun-2003</v>
      </c>
      <c r="F2163" s="19">
        <v>45085</v>
      </c>
      <c r="G2163">
        <v>19</v>
      </c>
      <c r="H2163">
        <v>0</v>
      </c>
      <c r="I2163" s="2">
        <v>36898.730000000003</v>
      </c>
      <c r="J2163" t="s">
        <v>6030</v>
      </c>
      <c r="K2163" t="s">
        <v>6032</v>
      </c>
      <c r="L2163" t="s">
        <v>7</v>
      </c>
    </row>
    <row r="2164" spans="1:12" x14ac:dyDescent="0.25">
      <c r="A2164" s="5" t="s">
        <v>4512</v>
      </c>
      <c r="B2164">
        <v>1963</v>
      </c>
      <c r="C2164" t="s">
        <v>2</v>
      </c>
      <c r="D2164">
        <v>24</v>
      </c>
      <c r="E2164" s="18" t="str">
        <f t="shared" si="33"/>
        <v>24-Jul-1963</v>
      </c>
      <c r="F2164" s="19">
        <v>45085</v>
      </c>
      <c r="G2164">
        <v>59</v>
      </c>
      <c r="H2164">
        <v>2</v>
      </c>
      <c r="I2164" s="2">
        <v>36910.61</v>
      </c>
      <c r="J2164" t="s">
        <v>6030</v>
      </c>
      <c r="K2164" t="s">
        <v>6030</v>
      </c>
      <c r="L2164" t="s">
        <v>11</v>
      </c>
    </row>
    <row r="2165" spans="1:12" x14ac:dyDescent="0.25">
      <c r="A2165" s="5" t="s">
        <v>4513</v>
      </c>
      <c r="B2165">
        <v>1991</v>
      </c>
      <c r="C2165" t="s">
        <v>5</v>
      </c>
      <c r="D2165">
        <v>10</v>
      </c>
      <c r="E2165" s="18" t="str">
        <f t="shared" si="33"/>
        <v>10-Jun-1991</v>
      </c>
      <c r="F2165" s="19">
        <v>45085</v>
      </c>
      <c r="G2165">
        <v>31</v>
      </c>
      <c r="H2165">
        <v>3</v>
      </c>
      <c r="I2165" s="2">
        <v>36911.99</v>
      </c>
      <c r="J2165" t="s">
        <v>6030</v>
      </c>
      <c r="K2165" t="s">
        <v>6030</v>
      </c>
      <c r="L2165" t="s">
        <v>11</v>
      </c>
    </row>
    <row r="2166" spans="1:12" x14ac:dyDescent="0.25">
      <c r="A2166" s="5" t="s">
        <v>4515</v>
      </c>
      <c r="B2166">
        <v>1968</v>
      </c>
      <c r="C2166" t="s">
        <v>10</v>
      </c>
      <c r="D2166">
        <v>22</v>
      </c>
      <c r="E2166" s="18" t="str">
        <f t="shared" si="33"/>
        <v>22-Oct-1968</v>
      </c>
      <c r="F2166" s="19">
        <v>45085</v>
      </c>
      <c r="G2166">
        <v>54</v>
      </c>
      <c r="H2166">
        <v>0</v>
      </c>
      <c r="I2166" s="2">
        <v>36922.61</v>
      </c>
      <c r="J2166" t="s">
        <v>6030</v>
      </c>
      <c r="K2166" t="s">
        <v>6032</v>
      </c>
      <c r="L2166" t="s">
        <v>11</v>
      </c>
    </row>
    <row r="2167" spans="1:12" x14ac:dyDescent="0.25">
      <c r="A2167" s="5" t="s">
        <v>4516</v>
      </c>
      <c r="B2167">
        <v>1977</v>
      </c>
      <c r="C2167" t="s">
        <v>9</v>
      </c>
      <c r="D2167">
        <v>13</v>
      </c>
      <c r="E2167" s="18" t="str">
        <f t="shared" si="33"/>
        <v>13-Aug-1977</v>
      </c>
      <c r="F2167" s="19">
        <v>45085</v>
      </c>
      <c r="G2167">
        <v>45</v>
      </c>
      <c r="H2167">
        <v>2</v>
      </c>
      <c r="I2167" s="2">
        <v>36935.64</v>
      </c>
      <c r="J2167" t="s">
        <v>6030</v>
      </c>
      <c r="K2167" t="s">
        <v>6032</v>
      </c>
      <c r="L2167" t="s">
        <v>11</v>
      </c>
    </row>
    <row r="2168" spans="1:12" x14ac:dyDescent="0.25">
      <c r="A2168" s="5" t="s">
        <v>4517</v>
      </c>
      <c r="B2168">
        <v>1992</v>
      </c>
      <c r="C2168" t="s">
        <v>9</v>
      </c>
      <c r="D2168">
        <v>25</v>
      </c>
      <c r="E2168" s="18" t="str">
        <f t="shared" si="33"/>
        <v>25-Aug-1992</v>
      </c>
      <c r="F2168" s="19">
        <v>45085</v>
      </c>
      <c r="G2168">
        <v>30</v>
      </c>
      <c r="H2168">
        <v>0</v>
      </c>
      <c r="I2168" s="2">
        <v>36950.26</v>
      </c>
      <c r="J2168" t="s">
        <v>6032</v>
      </c>
      <c r="K2168" t="s">
        <v>6032</v>
      </c>
      <c r="L2168" t="s">
        <v>3</v>
      </c>
    </row>
    <row r="2169" spans="1:12" x14ac:dyDescent="0.25">
      <c r="A2169" s="5" t="s">
        <v>4518</v>
      </c>
      <c r="B2169">
        <v>1992</v>
      </c>
      <c r="C2169" t="s">
        <v>6</v>
      </c>
      <c r="D2169">
        <v>13</v>
      </c>
      <c r="E2169" s="18" t="str">
        <f t="shared" si="33"/>
        <v>13-Sep-1992</v>
      </c>
      <c r="F2169" s="19">
        <v>45085</v>
      </c>
      <c r="G2169">
        <v>30</v>
      </c>
      <c r="H2169">
        <v>0</v>
      </c>
      <c r="I2169" s="2">
        <v>36976.449999999997</v>
      </c>
      <c r="J2169" t="s">
        <v>6030</v>
      </c>
      <c r="K2169" t="s">
        <v>6031</v>
      </c>
      <c r="L2169" t="s">
        <v>11</v>
      </c>
    </row>
    <row r="2170" spans="1:12" x14ac:dyDescent="0.25">
      <c r="A2170" s="5" t="s">
        <v>4519</v>
      </c>
      <c r="B2170">
        <v>1991</v>
      </c>
      <c r="C2170" t="s">
        <v>4</v>
      </c>
      <c r="D2170">
        <v>1</v>
      </c>
      <c r="E2170" s="18" t="str">
        <f t="shared" si="33"/>
        <v>1-Nov-1991</v>
      </c>
      <c r="F2170" s="19">
        <v>45085</v>
      </c>
      <c r="G2170">
        <v>31</v>
      </c>
      <c r="H2170">
        <v>3</v>
      </c>
      <c r="I2170" s="2">
        <v>37040.879999999997</v>
      </c>
      <c r="J2170" t="s">
        <v>6030</v>
      </c>
      <c r="K2170" t="s">
        <v>6030</v>
      </c>
      <c r="L2170" t="s">
        <v>11</v>
      </c>
    </row>
    <row r="2171" spans="1:12" x14ac:dyDescent="0.25">
      <c r="A2171" s="5" t="s">
        <v>4520</v>
      </c>
      <c r="B2171">
        <v>1988</v>
      </c>
      <c r="C2171" t="s">
        <v>8</v>
      </c>
      <c r="D2171">
        <v>17</v>
      </c>
      <c r="E2171" s="18" t="str">
        <f t="shared" si="33"/>
        <v>17-Dec-1988</v>
      </c>
      <c r="F2171" s="19">
        <v>45085</v>
      </c>
      <c r="G2171">
        <v>34</v>
      </c>
      <c r="H2171">
        <v>3</v>
      </c>
      <c r="I2171" s="2">
        <v>37076.370000000003</v>
      </c>
      <c r="J2171" t="s">
        <v>6030</v>
      </c>
      <c r="K2171" t="s">
        <v>6032</v>
      </c>
      <c r="L2171" t="s">
        <v>11</v>
      </c>
    </row>
    <row r="2172" spans="1:12" x14ac:dyDescent="0.25">
      <c r="A2172" s="5" t="s">
        <v>4521</v>
      </c>
      <c r="B2172">
        <v>1989</v>
      </c>
      <c r="C2172" t="s">
        <v>5</v>
      </c>
      <c r="D2172">
        <v>10</v>
      </c>
      <c r="E2172" s="18" t="str">
        <f t="shared" si="33"/>
        <v>10-Jun-1989</v>
      </c>
      <c r="F2172" s="19">
        <v>45085</v>
      </c>
      <c r="G2172">
        <v>33</v>
      </c>
      <c r="H2172">
        <v>0</v>
      </c>
      <c r="I2172" s="2">
        <v>37079.370000000003</v>
      </c>
      <c r="J2172" t="s">
        <v>6030</v>
      </c>
      <c r="K2172" t="s">
        <v>6031</v>
      </c>
      <c r="L2172" t="s">
        <v>11</v>
      </c>
    </row>
    <row r="2173" spans="1:12" x14ac:dyDescent="0.25">
      <c r="A2173" s="5" t="s">
        <v>3750</v>
      </c>
      <c r="B2173">
        <v>1995</v>
      </c>
      <c r="C2173" t="s">
        <v>10</v>
      </c>
      <c r="D2173">
        <v>30</v>
      </c>
      <c r="E2173" s="18" t="str">
        <f t="shared" si="33"/>
        <v>30-Oct-1995</v>
      </c>
      <c r="F2173" s="19">
        <v>45085</v>
      </c>
      <c r="G2173">
        <v>27</v>
      </c>
      <c r="H2173">
        <v>0</v>
      </c>
      <c r="I2173" s="2">
        <v>37133.9</v>
      </c>
      <c r="J2173" t="s">
        <v>6030</v>
      </c>
      <c r="K2173" t="s">
        <v>6030</v>
      </c>
      <c r="L2173" t="s">
        <v>3</v>
      </c>
    </row>
    <row r="2174" spans="1:12" x14ac:dyDescent="0.25">
      <c r="A2174" s="5" t="s">
        <v>4522</v>
      </c>
      <c r="B2174">
        <v>2000</v>
      </c>
      <c r="C2174" t="s">
        <v>6</v>
      </c>
      <c r="D2174">
        <v>5</v>
      </c>
      <c r="E2174" s="18" t="str">
        <f t="shared" si="33"/>
        <v>5-Sep-2000</v>
      </c>
      <c r="F2174" s="19">
        <v>45085</v>
      </c>
      <c r="G2174">
        <v>22</v>
      </c>
      <c r="H2174">
        <v>1</v>
      </c>
      <c r="I2174" s="2">
        <v>37165.160000000003</v>
      </c>
      <c r="J2174" t="s">
        <v>6032</v>
      </c>
      <c r="K2174" t="s">
        <v>6031</v>
      </c>
      <c r="L2174" t="s">
        <v>32</v>
      </c>
    </row>
    <row r="2175" spans="1:12" x14ac:dyDescent="0.25">
      <c r="A2175" s="5" t="s">
        <v>4523</v>
      </c>
      <c r="B2175">
        <v>1990</v>
      </c>
      <c r="C2175" t="s">
        <v>10</v>
      </c>
      <c r="D2175">
        <v>17</v>
      </c>
      <c r="E2175" s="18" t="str">
        <f t="shared" si="33"/>
        <v>17-Oct-1990</v>
      </c>
      <c r="F2175" s="19">
        <v>45085</v>
      </c>
      <c r="G2175">
        <v>32</v>
      </c>
      <c r="H2175">
        <v>3</v>
      </c>
      <c r="I2175" s="2">
        <v>37251.22</v>
      </c>
      <c r="J2175" t="s">
        <v>6030</v>
      </c>
      <c r="K2175" t="s">
        <v>6030</v>
      </c>
      <c r="L2175" t="s">
        <v>11</v>
      </c>
    </row>
    <row r="2176" spans="1:12" x14ac:dyDescent="0.25">
      <c r="A2176" s="5" t="s">
        <v>4524</v>
      </c>
      <c r="B2176">
        <v>1985</v>
      </c>
      <c r="C2176" t="s">
        <v>4</v>
      </c>
      <c r="D2176">
        <v>17</v>
      </c>
      <c r="E2176" s="18" t="str">
        <f t="shared" si="33"/>
        <v>17-Nov-1985</v>
      </c>
      <c r="F2176" s="19">
        <v>45085</v>
      </c>
      <c r="G2176">
        <v>37</v>
      </c>
      <c r="H2176">
        <v>0</v>
      </c>
      <c r="I2176" s="2">
        <v>37270.15</v>
      </c>
      <c r="J2176" t="s">
        <v>6030</v>
      </c>
      <c r="K2176" t="s">
        <v>6032</v>
      </c>
      <c r="L2176" t="s">
        <v>17</v>
      </c>
    </row>
    <row r="2177" spans="1:12" x14ac:dyDescent="0.25">
      <c r="A2177" s="5" t="s">
        <v>4525</v>
      </c>
      <c r="B2177">
        <v>1975</v>
      </c>
      <c r="C2177" t="s">
        <v>4</v>
      </c>
      <c r="D2177">
        <v>9</v>
      </c>
      <c r="E2177" s="18" t="str">
        <f t="shared" si="33"/>
        <v>9-Nov-1975</v>
      </c>
      <c r="F2177" s="19">
        <v>45085</v>
      </c>
      <c r="G2177">
        <v>47</v>
      </c>
      <c r="H2177">
        <v>1</v>
      </c>
      <c r="I2177" s="2">
        <v>37272.339999999997</v>
      </c>
      <c r="J2177" t="s">
        <v>6030</v>
      </c>
      <c r="K2177" t="s">
        <v>6031</v>
      </c>
      <c r="L2177" t="s">
        <v>11</v>
      </c>
    </row>
    <row r="2178" spans="1:12" x14ac:dyDescent="0.25">
      <c r="A2178" s="5" t="s">
        <v>4526</v>
      </c>
      <c r="B2178">
        <v>1969</v>
      </c>
      <c r="C2178" t="s">
        <v>10</v>
      </c>
      <c r="D2178">
        <v>30</v>
      </c>
      <c r="E2178" s="18" t="str">
        <f t="shared" ref="E2178:E2241" si="34">CONCATENATE(D2178,"-",C2178,"-",B2178)</f>
        <v>30-Oct-1969</v>
      </c>
      <c r="F2178" s="19">
        <v>45085</v>
      </c>
      <c r="G2178">
        <v>53</v>
      </c>
      <c r="H2178">
        <v>0</v>
      </c>
      <c r="I2178" s="2">
        <v>37277.269999999997</v>
      </c>
      <c r="J2178" t="s">
        <v>6032</v>
      </c>
      <c r="K2178" t="s">
        <v>6031</v>
      </c>
      <c r="L2178" t="s">
        <v>11</v>
      </c>
    </row>
    <row r="2179" spans="1:12" x14ac:dyDescent="0.25">
      <c r="A2179" s="5" t="s">
        <v>4527</v>
      </c>
      <c r="B2179">
        <v>1979</v>
      </c>
      <c r="C2179" t="s">
        <v>9</v>
      </c>
      <c r="D2179">
        <v>3</v>
      </c>
      <c r="E2179" s="18" t="str">
        <f t="shared" si="34"/>
        <v>3-Aug-1979</v>
      </c>
      <c r="F2179" s="19">
        <v>45085</v>
      </c>
      <c r="G2179">
        <v>43</v>
      </c>
      <c r="H2179">
        <v>2</v>
      </c>
      <c r="I2179" s="2">
        <v>37425.94</v>
      </c>
      <c r="J2179" t="s">
        <v>6030</v>
      </c>
      <c r="K2179" t="s">
        <v>6032</v>
      </c>
      <c r="L2179" t="s">
        <v>11</v>
      </c>
    </row>
    <row r="2180" spans="1:12" x14ac:dyDescent="0.25">
      <c r="A2180" s="5" t="s">
        <v>4528</v>
      </c>
      <c r="B2180">
        <v>2002</v>
      </c>
      <c r="C2180" t="s">
        <v>6</v>
      </c>
      <c r="D2180">
        <v>27</v>
      </c>
      <c r="E2180" s="18" t="str">
        <f t="shared" si="34"/>
        <v>27-Sep-2002</v>
      </c>
      <c r="F2180" s="19">
        <v>45085</v>
      </c>
      <c r="G2180">
        <v>20</v>
      </c>
      <c r="H2180">
        <v>3</v>
      </c>
      <c r="I2180" s="2">
        <v>37465.339999999997</v>
      </c>
      <c r="J2180" t="s">
        <v>6032</v>
      </c>
      <c r="K2180" t="s">
        <v>6030</v>
      </c>
      <c r="L2180" t="s">
        <v>7</v>
      </c>
    </row>
    <row r="2181" spans="1:12" x14ac:dyDescent="0.25">
      <c r="A2181" s="5" t="s">
        <v>4529</v>
      </c>
      <c r="B2181">
        <v>2000</v>
      </c>
      <c r="C2181" t="s">
        <v>10</v>
      </c>
      <c r="D2181">
        <v>12</v>
      </c>
      <c r="E2181" s="18" t="str">
        <f t="shared" si="34"/>
        <v>12-Oct-2000</v>
      </c>
      <c r="F2181" s="19">
        <v>45085</v>
      </c>
      <c r="G2181">
        <v>22</v>
      </c>
      <c r="H2181">
        <v>2</v>
      </c>
      <c r="I2181" s="2">
        <v>37484.449999999997</v>
      </c>
      <c r="J2181" t="s">
        <v>6032</v>
      </c>
      <c r="K2181" t="s">
        <v>6032</v>
      </c>
      <c r="L2181" t="s">
        <v>3</v>
      </c>
    </row>
    <row r="2182" spans="1:12" x14ac:dyDescent="0.25">
      <c r="A2182" s="5" t="s">
        <v>4530</v>
      </c>
      <c r="B2182">
        <v>1990</v>
      </c>
      <c r="C2182" t="s">
        <v>4</v>
      </c>
      <c r="D2182">
        <v>16</v>
      </c>
      <c r="E2182" s="18" t="str">
        <f t="shared" si="34"/>
        <v>16-Nov-1990</v>
      </c>
      <c r="F2182" s="19">
        <v>45085</v>
      </c>
      <c r="G2182">
        <v>32</v>
      </c>
      <c r="H2182">
        <v>1</v>
      </c>
      <c r="I2182" s="2">
        <v>37607.53</v>
      </c>
      <c r="J2182" t="s">
        <v>6032</v>
      </c>
      <c r="K2182" t="s">
        <v>6030</v>
      </c>
      <c r="L2182" t="s">
        <v>13</v>
      </c>
    </row>
    <row r="2183" spans="1:12" x14ac:dyDescent="0.25">
      <c r="A2183" s="5" t="s">
        <v>4531</v>
      </c>
      <c r="B2183">
        <v>1982</v>
      </c>
      <c r="C2183" t="s">
        <v>5</v>
      </c>
      <c r="D2183">
        <v>20</v>
      </c>
      <c r="E2183" s="18" t="str">
        <f t="shared" si="34"/>
        <v>20-Jun-1982</v>
      </c>
      <c r="F2183" s="19">
        <v>45085</v>
      </c>
      <c r="G2183">
        <v>40</v>
      </c>
      <c r="H2183">
        <v>3</v>
      </c>
      <c r="I2183" s="2">
        <v>37650.74</v>
      </c>
      <c r="J2183" t="s">
        <v>6030</v>
      </c>
      <c r="K2183" t="s">
        <v>6030</v>
      </c>
      <c r="L2183" t="s">
        <v>7</v>
      </c>
    </row>
    <row r="2184" spans="1:12" x14ac:dyDescent="0.25">
      <c r="A2184" s="5" t="s">
        <v>3751</v>
      </c>
      <c r="B2184">
        <v>1970</v>
      </c>
      <c r="C2184" t="s">
        <v>10</v>
      </c>
      <c r="D2184">
        <v>28</v>
      </c>
      <c r="E2184" s="18" t="str">
        <f t="shared" si="34"/>
        <v>28-Oct-1970</v>
      </c>
      <c r="F2184" s="19">
        <v>45085</v>
      </c>
      <c r="G2184">
        <v>52</v>
      </c>
      <c r="H2184">
        <v>0</v>
      </c>
      <c r="I2184" s="2">
        <v>37675.06</v>
      </c>
      <c r="J2184" t="s">
        <v>6030</v>
      </c>
      <c r="K2184" t="s">
        <v>6031</v>
      </c>
      <c r="L2184" t="s">
        <v>11</v>
      </c>
    </row>
    <row r="2185" spans="1:12" x14ac:dyDescent="0.25">
      <c r="A2185" s="5" t="s">
        <v>4532</v>
      </c>
      <c r="B2185">
        <v>1988</v>
      </c>
      <c r="C2185" t="s">
        <v>10</v>
      </c>
      <c r="D2185">
        <v>10</v>
      </c>
      <c r="E2185" s="18" t="str">
        <f t="shared" si="34"/>
        <v>10-Oct-1988</v>
      </c>
      <c r="F2185" s="19">
        <v>45085</v>
      </c>
      <c r="G2185">
        <v>34</v>
      </c>
      <c r="H2185">
        <v>1</v>
      </c>
      <c r="I2185" s="2">
        <v>37701.879999999997</v>
      </c>
      <c r="J2185" t="s">
        <v>6030</v>
      </c>
      <c r="K2185" t="s">
        <v>6031</v>
      </c>
      <c r="L2185" t="s">
        <v>18</v>
      </c>
    </row>
    <row r="2186" spans="1:12" x14ac:dyDescent="0.25">
      <c r="A2186" s="5" t="s">
        <v>4533</v>
      </c>
      <c r="B2186">
        <v>1976</v>
      </c>
      <c r="C2186" t="s">
        <v>6</v>
      </c>
      <c r="D2186">
        <v>18</v>
      </c>
      <c r="E2186" s="18" t="str">
        <f t="shared" si="34"/>
        <v>18-Sep-1976</v>
      </c>
      <c r="F2186" s="19">
        <v>45085</v>
      </c>
      <c r="G2186">
        <v>46</v>
      </c>
      <c r="H2186">
        <v>2</v>
      </c>
      <c r="I2186" s="2">
        <v>37735.199999999997</v>
      </c>
      <c r="J2186" t="s">
        <v>6030</v>
      </c>
      <c r="K2186" t="s">
        <v>6030</v>
      </c>
      <c r="L2186" t="s">
        <v>11</v>
      </c>
    </row>
    <row r="2187" spans="1:12" x14ac:dyDescent="0.25">
      <c r="A2187" s="5" t="s">
        <v>4534</v>
      </c>
      <c r="B2187">
        <v>1986</v>
      </c>
      <c r="C2187" t="s">
        <v>9</v>
      </c>
      <c r="D2187">
        <v>15</v>
      </c>
      <c r="E2187" s="18" t="str">
        <f t="shared" si="34"/>
        <v>15-Aug-1986</v>
      </c>
      <c r="F2187" s="19">
        <v>45085</v>
      </c>
      <c r="G2187">
        <v>36</v>
      </c>
      <c r="H2187">
        <v>0</v>
      </c>
      <c r="I2187" s="2">
        <v>37742.58</v>
      </c>
      <c r="J2187" t="s">
        <v>6032</v>
      </c>
      <c r="K2187" t="s">
        <v>6032</v>
      </c>
      <c r="L2187" t="s">
        <v>3</v>
      </c>
    </row>
    <row r="2188" spans="1:12" x14ac:dyDescent="0.25">
      <c r="A2188" s="5" t="s">
        <v>4535</v>
      </c>
      <c r="B2188">
        <v>1983</v>
      </c>
      <c r="C2188" t="s">
        <v>2</v>
      </c>
      <c r="D2188">
        <v>26</v>
      </c>
      <c r="E2188" s="18" t="str">
        <f t="shared" si="34"/>
        <v>26-Jul-1983</v>
      </c>
      <c r="F2188" s="19">
        <v>45085</v>
      </c>
      <c r="G2188">
        <v>39</v>
      </c>
      <c r="H2188">
        <v>3</v>
      </c>
      <c r="I2188" s="2">
        <v>37800.980000000003</v>
      </c>
      <c r="J2188" t="s">
        <v>6030</v>
      </c>
      <c r="K2188" t="s">
        <v>6030</v>
      </c>
      <c r="L2188" t="s">
        <v>11</v>
      </c>
    </row>
    <row r="2189" spans="1:12" x14ac:dyDescent="0.25">
      <c r="A2189" s="5" t="s">
        <v>4536</v>
      </c>
      <c r="B2189">
        <v>1979</v>
      </c>
      <c r="C2189" t="s">
        <v>6</v>
      </c>
      <c r="D2189">
        <v>9</v>
      </c>
      <c r="E2189" s="18" t="str">
        <f t="shared" si="34"/>
        <v>9-Sep-1979</v>
      </c>
      <c r="F2189" s="19">
        <v>45085</v>
      </c>
      <c r="G2189">
        <v>43</v>
      </c>
      <c r="H2189">
        <v>0</v>
      </c>
      <c r="I2189" s="2">
        <v>37829.72</v>
      </c>
      <c r="J2189" t="s">
        <v>6032</v>
      </c>
      <c r="K2189" t="s">
        <v>6030</v>
      </c>
      <c r="L2189" t="s">
        <v>11</v>
      </c>
    </row>
    <row r="2190" spans="1:12" x14ac:dyDescent="0.25">
      <c r="A2190" s="5" t="s">
        <v>4537</v>
      </c>
      <c r="B2190">
        <v>1998</v>
      </c>
      <c r="C2190" t="s">
        <v>2</v>
      </c>
      <c r="D2190">
        <v>29</v>
      </c>
      <c r="E2190" s="18" t="str">
        <f t="shared" si="34"/>
        <v>29-Jul-1998</v>
      </c>
      <c r="F2190" s="19">
        <v>45085</v>
      </c>
      <c r="G2190">
        <v>24</v>
      </c>
      <c r="H2190">
        <v>0</v>
      </c>
      <c r="I2190" s="2">
        <v>38126.25</v>
      </c>
      <c r="J2190" t="s">
        <v>6032</v>
      </c>
      <c r="K2190" t="s">
        <v>6031</v>
      </c>
      <c r="L2190" t="s">
        <v>3</v>
      </c>
    </row>
    <row r="2191" spans="1:12" x14ac:dyDescent="0.25">
      <c r="A2191" s="5" t="s">
        <v>4538</v>
      </c>
      <c r="B2191">
        <v>1972</v>
      </c>
      <c r="C2191" t="s">
        <v>4</v>
      </c>
      <c r="D2191">
        <v>19</v>
      </c>
      <c r="E2191" s="18" t="str">
        <f t="shared" si="34"/>
        <v>19-Nov-1972</v>
      </c>
      <c r="F2191" s="19">
        <v>45085</v>
      </c>
      <c r="G2191">
        <v>50</v>
      </c>
      <c r="H2191">
        <v>0</v>
      </c>
      <c r="I2191" s="2">
        <v>38189.1</v>
      </c>
      <c r="J2191" t="s">
        <v>6030</v>
      </c>
      <c r="K2191" t="s">
        <v>6030</v>
      </c>
      <c r="L2191" t="s">
        <v>11</v>
      </c>
    </row>
    <row r="2192" spans="1:12" x14ac:dyDescent="0.25">
      <c r="A2192" s="5" t="s">
        <v>4539</v>
      </c>
      <c r="B2192">
        <v>1989</v>
      </c>
      <c r="C2192" t="s">
        <v>6</v>
      </c>
      <c r="D2192">
        <v>8</v>
      </c>
      <c r="E2192" s="18" t="str">
        <f t="shared" si="34"/>
        <v>8-Sep-1989</v>
      </c>
      <c r="F2192" s="19">
        <v>45085</v>
      </c>
      <c r="G2192">
        <v>33</v>
      </c>
      <c r="H2192">
        <v>3</v>
      </c>
      <c r="I2192" s="2">
        <v>38237.339999999997</v>
      </c>
      <c r="J2192" t="s">
        <v>6030</v>
      </c>
      <c r="K2192" t="s">
        <v>6031</v>
      </c>
      <c r="L2192" t="s">
        <v>11</v>
      </c>
    </row>
    <row r="2193" spans="1:12" x14ac:dyDescent="0.25">
      <c r="A2193" s="5" t="s">
        <v>4540</v>
      </c>
      <c r="B2193">
        <v>1964</v>
      </c>
      <c r="C2193" t="s">
        <v>5</v>
      </c>
      <c r="D2193">
        <v>16</v>
      </c>
      <c r="E2193" s="18" t="str">
        <f t="shared" si="34"/>
        <v>16-Jun-1964</v>
      </c>
      <c r="F2193" s="19">
        <v>45085</v>
      </c>
      <c r="G2193">
        <v>58</v>
      </c>
      <c r="H2193">
        <v>0</v>
      </c>
      <c r="I2193" s="2">
        <v>38241.74</v>
      </c>
      <c r="J2193" t="s">
        <v>6030</v>
      </c>
      <c r="K2193" t="s">
        <v>6031</v>
      </c>
      <c r="L2193" t="s">
        <v>11</v>
      </c>
    </row>
    <row r="2194" spans="1:12" x14ac:dyDescent="0.25">
      <c r="A2194" s="5" t="s">
        <v>4541</v>
      </c>
      <c r="B2194">
        <v>1980</v>
      </c>
      <c r="C2194" t="s">
        <v>9</v>
      </c>
      <c r="D2194">
        <v>16</v>
      </c>
      <c r="E2194" s="18" t="str">
        <f t="shared" si="34"/>
        <v>16-Aug-1980</v>
      </c>
      <c r="F2194" s="19">
        <v>45085</v>
      </c>
      <c r="G2194">
        <v>42</v>
      </c>
      <c r="H2194">
        <v>1</v>
      </c>
      <c r="I2194" s="2">
        <v>38245.589999999997</v>
      </c>
      <c r="J2194" t="s">
        <v>6032</v>
      </c>
      <c r="K2194" t="s">
        <v>6030</v>
      </c>
      <c r="L2194" t="s">
        <v>3</v>
      </c>
    </row>
    <row r="2195" spans="1:12" x14ac:dyDescent="0.25">
      <c r="A2195" s="5" t="s">
        <v>3752</v>
      </c>
      <c r="B2195">
        <v>1989</v>
      </c>
      <c r="C2195" t="s">
        <v>10</v>
      </c>
      <c r="D2195">
        <v>30</v>
      </c>
      <c r="E2195" s="18" t="str">
        <f t="shared" si="34"/>
        <v>30-Oct-1989</v>
      </c>
      <c r="F2195" s="19">
        <v>45085</v>
      </c>
      <c r="G2195">
        <v>33</v>
      </c>
      <c r="H2195">
        <v>1</v>
      </c>
      <c r="I2195" s="2">
        <v>38282.75</v>
      </c>
      <c r="J2195" t="s">
        <v>6032</v>
      </c>
      <c r="K2195" t="s">
        <v>6030</v>
      </c>
      <c r="L2195" t="s">
        <v>3</v>
      </c>
    </row>
    <row r="2196" spans="1:12" x14ac:dyDescent="0.25">
      <c r="A2196" s="5" t="s">
        <v>4542</v>
      </c>
      <c r="B2196">
        <v>1980</v>
      </c>
      <c r="C2196" t="s">
        <v>5</v>
      </c>
      <c r="D2196">
        <v>12</v>
      </c>
      <c r="E2196" s="18" t="str">
        <f t="shared" si="34"/>
        <v>12-Jun-1980</v>
      </c>
      <c r="F2196" s="19">
        <v>45085</v>
      </c>
      <c r="G2196">
        <v>42</v>
      </c>
      <c r="H2196">
        <v>2</v>
      </c>
      <c r="I2196" s="2">
        <v>38313.129999999997</v>
      </c>
      <c r="J2196" t="s">
        <v>6032</v>
      </c>
      <c r="K2196" t="s">
        <v>6031</v>
      </c>
      <c r="L2196" t="s">
        <v>11</v>
      </c>
    </row>
    <row r="2197" spans="1:12" x14ac:dyDescent="0.25">
      <c r="A2197" s="5" t="s">
        <v>4543</v>
      </c>
      <c r="B2197">
        <v>2002</v>
      </c>
      <c r="C2197" t="s">
        <v>6</v>
      </c>
      <c r="D2197">
        <v>17</v>
      </c>
      <c r="E2197" s="18" t="str">
        <f t="shared" si="34"/>
        <v>17-Sep-2002</v>
      </c>
      <c r="F2197" s="19">
        <v>45085</v>
      </c>
      <c r="G2197">
        <v>20</v>
      </c>
      <c r="H2197">
        <v>2</v>
      </c>
      <c r="I2197" s="2">
        <v>38344.57</v>
      </c>
      <c r="J2197" t="s">
        <v>6032</v>
      </c>
      <c r="K2197" t="s">
        <v>6031</v>
      </c>
      <c r="L2197" t="s">
        <v>11</v>
      </c>
    </row>
    <row r="2198" spans="1:12" x14ac:dyDescent="0.25">
      <c r="A2198" s="5" t="s">
        <v>4544</v>
      </c>
      <c r="B2198">
        <v>1970</v>
      </c>
      <c r="C2198" t="s">
        <v>9</v>
      </c>
      <c r="D2198">
        <v>22</v>
      </c>
      <c r="E2198" s="18" t="str">
        <f t="shared" si="34"/>
        <v>22-Aug-1970</v>
      </c>
      <c r="F2198" s="19">
        <v>45085</v>
      </c>
      <c r="G2198">
        <v>52</v>
      </c>
      <c r="H2198">
        <v>0</v>
      </c>
      <c r="I2198" s="2">
        <v>38389.79</v>
      </c>
      <c r="J2198" t="s">
        <v>6030</v>
      </c>
      <c r="K2198" t="s">
        <v>6031</v>
      </c>
      <c r="L2198" t="s">
        <v>11</v>
      </c>
    </row>
    <row r="2199" spans="1:12" x14ac:dyDescent="0.25">
      <c r="A2199" s="5" t="s">
        <v>4545</v>
      </c>
      <c r="B2199">
        <v>1971</v>
      </c>
      <c r="C2199" t="s">
        <v>8</v>
      </c>
      <c r="D2199">
        <v>23</v>
      </c>
      <c r="E2199" s="18" t="str">
        <f t="shared" si="34"/>
        <v>23-Dec-1971</v>
      </c>
      <c r="F2199" s="19">
        <v>45085</v>
      </c>
      <c r="G2199">
        <v>51</v>
      </c>
      <c r="H2199">
        <v>0</v>
      </c>
      <c r="I2199" s="2">
        <v>38405.26</v>
      </c>
      <c r="J2199" t="s">
        <v>6030</v>
      </c>
      <c r="K2199" t="s">
        <v>6032</v>
      </c>
      <c r="L2199" t="s">
        <v>11</v>
      </c>
    </row>
    <row r="2200" spans="1:12" x14ac:dyDescent="0.25">
      <c r="A2200" s="5" t="s">
        <v>4546</v>
      </c>
      <c r="B2200">
        <v>1986</v>
      </c>
      <c r="C2200" t="s">
        <v>5</v>
      </c>
      <c r="D2200">
        <v>21</v>
      </c>
      <c r="E2200" s="18" t="str">
        <f t="shared" si="34"/>
        <v>21-Jun-1986</v>
      </c>
      <c r="F2200" s="19">
        <v>45085</v>
      </c>
      <c r="G2200">
        <v>36</v>
      </c>
      <c r="H2200">
        <v>2</v>
      </c>
      <c r="I2200" s="2">
        <v>38415.47</v>
      </c>
      <c r="J2200" t="s">
        <v>6032</v>
      </c>
      <c r="K2200" t="s">
        <v>6030</v>
      </c>
      <c r="L2200" t="s">
        <v>11</v>
      </c>
    </row>
    <row r="2201" spans="1:12" x14ac:dyDescent="0.25">
      <c r="A2201" s="5" t="s">
        <v>4547</v>
      </c>
      <c r="B2201">
        <v>1999</v>
      </c>
      <c r="C2201" t="s">
        <v>4</v>
      </c>
      <c r="D2201">
        <v>12</v>
      </c>
      <c r="E2201" s="18" t="str">
        <f t="shared" si="34"/>
        <v>12-Nov-1999</v>
      </c>
      <c r="F2201" s="19">
        <v>45085</v>
      </c>
      <c r="G2201">
        <v>23</v>
      </c>
      <c r="H2201">
        <v>2</v>
      </c>
      <c r="I2201" s="2">
        <v>38511.629999999997</v>
      </c>
      <c r="J2201" t="s">
        <v>6030</v>
      </c>
      <c r="K2201" t="s">
        <v>6030</v>
      </c>
      <c r="L2201" t="s">
        <v>17</v>
      </c>
    </row>
    <row r="2202" spans="1:12" x14ac:dyDescent="0.25">
      <c r="A2202" s="5" t="s">
        <v>4548</v>
      </c>
      <c r="B2202">
        <v>1990</v>
      </c>
      <c r="C2202" t="s">
        <v>2</v>
      </c>
      <c r="D2202">
        <v>13</v>
      </c>
      <c r="E2202" s="18" t="str">
        <f t="shared" si="34"/>
        <v>13-Jul-1990</v>
      </c>
      <c r="F2202" s="19">
        <v>45085</v>
      </c>
      <c r="G2202">
        <v>32</v>
      </c>
      <c r="H2202">
        <v>3</v>
      </c>
      <c r="I2202" s="2">
        <v>38652.089999999997</v>
      </c>
      <c r="J2202" t="s">
        <v>6030</v>
      </c>
      <c r="K2202" t="s">
        <v>6030</v>
      </c>
      <c r="L2202" t="s">
        <v>11</v>
      </c>
    </row>
    <row r="2203" spans="1:12" x14ac:dyDescent="0.25">
      <c r="A2203" s="5" t="s">
        <v>4549</v>
      </c>
      <c r="B2203">
        <v>1986</v>
      </c>
      <c r="C2203" t="s">
        <v>2</v>
      </c>
      <c r="D2203">
        <v>20</v>
      </c>
      <c r="E2203" s="18" t="str">
        <f t="shared" si="34"/>
        <v>20-Jul-1986</v>
      </c>
      <c r="F2203" s="19">
        <v>45085</v>
      </c>
      <c r="G2203">
        <v>36</v>
      </c>
      <c r="H2203">
        <v>1</v>
      </c>
      <c r="I2203" s="2">
        <v>38709.18</v>
      </c>
      <c r="J2203" t="s">
        <v>6032</v>
      </c>
      <c r="K2203" t="s">
        <v>6031</v>
      </c>
      <c r="L2203" t="s">
        <v>3</v>
      </c>
    </row>
    <row r="2204" spans="1:12" x14ac:dyDescent="0.25">
      <c r="A2204" s="5" t="s">
        <v>4550</v>
      </c>
      <c r="B2204">
        <v>1991</v>
      </c>
      <c r="C2204" t="s">
        <v>4</v>
      </c>
      <c r="D2204">
        <v>22</v>
      </c>
      <c r="E2204" s="18" t="str">
        <f t="shared" si="34"/>
        <v>22-Nov-1991</v>
      </c>
      <c r="F2204" s="19">
        <v>45085</v>
      </c>
      <c r="G2204">
        <v>31</v>
      </c>
      <c r="H2204">
        <v>2</v>
      </c>
      <c r="I2204" s="2">
        <v>38711</v>
      </c>
      <c r="J2204" t="s">
        <v>6032</v>
      </c>
      <c r="K2204" t="s">
        <v>6031</v>
      </c>
      <c r="L2204" t="s">
        <v>11</v>
      </c>
    </row>
    <row r="2205" spans="1:12" x14ac:dyDescent="0.25">
      <c r="A2205" s="5" t="s">
        <v>4551</v>
      </c>
      <c r="B2205">
        <v>1991</v>
      </c>
      <c r="C2205" t="s">
        <v>4</v>
      </c>
      <c r="D2205">
        <v>2</v>
      </c>
      <c r="E2205" s="18" t="str">
        <f t="shared" si="34"/>
        <v>2-Nov-1991</v>
      </c>
      <c r="F2205" s="19">
        <v>45085</v>
      </c>
      <c r="G2205">
        <v>31</v>
      </c>
      <c r="H2205">
        <v>2</v>
      </c>
      <c r="I2205" s="2">
        <v>38711</v>
      </c>
      <c r="J2205" t="s">
        <v>6030</v>
      </c>
      <c r="K2205" t="s">
        <v>6030</v>
      </c>
      <c r="L2205" t="s">
        <v>11</v>
      </c>
    </row>
    <row r="2206" spans="1:12" x14ac:dyDescent="0.25">
      <c r="A2206" s="5" t="s">
        <v>3753</v>
      </c>
      <c r="B2206">
        <v>1976</v>
      </c>
      <c r="C2206" t="s">
        <v>5</v>
      </c>
      <c r="D2206">
        <v>15</v>
      </c>
      <c r="E2206" s="18" t="str">
        <f t="shared" si="34"/>
        <v>15-Jun-1976</v>
      </c>
      <c r="F2206" s="19">
        <v>45085</v>
      </c>
      <c r="G2206">
        <v>46</v>
      </c>
      <c r="H2206">
        <v>2</v>
      </c>
      <c r="I2206" s="2">
        <v>38740.120000000003</v>
      </c>
      <c r="J2206" t="s">
        <v>6030</v>
      </c>
      <c r="K2206" t="s">
        <v>6030</v>
      </c>
      <c r="L2206" t="s">
        <v>7</v>
      </c>
    </row>
    <row r="2207" spans="1:12" x14ac:dyDescent="0.25">
      <c r="A2207" s="5" t="s">
        <v>4552</v>
      </c>
      <c r="B2207">
        <v>1991</v>
      </c>
      <c r="C2207" t="s">
        <v>4</v>
      </c>
      <c r="D2207">
        <v>8</v>
      </c>
      <c r="E2207" s="18" t="str">
        <f t="shared" si="34"/>
        <v>8-Nov-1991</v>
      </c>
      <c r="F2207" s="19">
        <v>45085</v>
      </c>
      <c r="G2207">
        <v>31</v>
      </c>
      <c r="H2207">
        <v>3</v>
      </c>
      <c r="I2207" s="2">
        <v>38746.36</v>
      </c>
      <c r="J2207" t="s">
        <v>6032</v>
      </c>
      <c r="K2207" t="s">
        <v>6030</v>
      </c>
      <c r="L2207" t="s">
        <v>7</v>
      </c>
    </row>
    <row r="2208" spans="1:12" x14ac:dyDescent="0.25">
      <c r="A2208" s="5" t="s">
        <v>4553</v>
      </c>
      <c r="B2208">
        <v>2004</v>
      </c>
      <c r="C2208" t="s">
        <v>8</v>
      </c>
      <c r="D2208">
        <v>5</v>
      </c>
      <c r="E2208" s="18" t="str">
        <f t="shared" si="34"/>
        <v>5-Dec-2004</v>
      </c>
      <c r="F2208" s="19">
        <v>45085</v>
      </c>
      <c r="G2208">
        <v>18</v>
      </c>
      <c r="H2208">
        <v>0</v>
      </c>
      <c r="I2208" s="2">
        <v>38792.69</v>
      </c>
      <c r="J2208" t="s">
        <v>6030</v>
      </c>
      <c r="K2208" t="s">
        <v>6030</v>
      </c>
      <c r="L2208" t="s">
        <v>3</v>
      </c>
    </row>
    <row r="2209" spans="1:12" x14ac:dyDescent="0.25">
      <c r="A2209" s="5" t="s">
        <v>4554</v>
      </c>
      <c r="B2209">
        <v>1979</v>
      </c>
      <c r="C2209" t="s">
        <v>8</v>
      </c>
      <c r="D2209">
        <v>3</v>
      </c>
      <c r="E2209" s="18" t="str">
        <f t="shared" si="34"/>
        <v>3-Dec-1979</v>
      </c>
      <c r="F2209" s="19">
        <v>45085</v>
      </c>
      <c r="G2209">
        <v>43</v>
      </c>
      <c r="H2209">
        <v>2</v>
      </c>
      <c r="I2209" s="2">
        <v>38836.980000000003</v>
      </c>
      <c r="J2209" t="s">
        <v>6030</v>
      </c>
      <c r="K2209" t="s">
        <v>6032</v>
      </c>
      <c r="L2209" t="s">
        <v>11</v>
      </c>
    </row>
    <row r="2210" spans="1:12" x14ac:dyDescent="0.25">
      <c r="A2210" s="5" t="s">
        <v>4555</v>
      </c>
      <c r="B2210">
        <v>1964</v>
      </c>
      <c r="C2210" t="s">
        <v>5</v>
      </c>
      <c r="D2210">
        <v>6</v>
      </c>
      <c r="E2210" s="18" t="str">
        <f t="shared" si="34"/>
        <v>6-Jun-1964</v>
      </c>
      <c r="F2210" s="19">
        <v>45085</v>
      </c>
      <c r="G2210">
        <v>59</v>
      </c>
      <c r="H2210">
        <v>0</v>
      </c>
      <c r="I2210" s="2">
        <v>38869.25</v>
      </c>
      <c r="J2210" t="s">
        <v>6030</v>
      </c>
      <c r="K2210" t="s">
        <v>6030</v>
      </c>
      <c r="L2210" t="s">
        <v>11</v>
      </c>
    </row>
    <row r="2211" spans="1:12" x14ac:dyDescent="0.25">
      <c r="A2211" s="5" t="s">
        <v>4556</v>
      </c>
      <c r="B2211">
        <v>1967</v>
      </c>
      <c r="C2211" t="s">
        <v>2</v>
      </c>
      <c r="D2211">
        <v>30</v>
      </c>
      <c r="E2211" s="18" t="str">
        <f t="shared" si="34"/>
        <v>30-Jul-1967</v>
      </c>
      <c r="F2211" s="19">
        <v>45085</v>
      </c>
      <c r="G2211">
        <v>55</v>
      </c>
      <c r="H2211">
        <v>0</v>
      </c>
      <c r="I2211" s="2">
        <v>38893.360000000001</v>
      </c>
      <c r="J2211" t="s">
        <v>6032</v>
      </c>
      <c r="K2211" t="s">
        <v>6030</v>
      </c>
      <c r="L2211" t="s">
        <v>11</v>
      </c>
    </row>
    <row r="2212" spans="1:12" x14ac:dyDescent="0.25">
      <c r="A2212" s="5" t="s">
        <v>4557</v>
      </c>
      <c r="B2212">
        <v>1987</v>
      </c>
      <c r="C2212" t="s">
        <v>5</v>
      </c>
      <c r="D2212">
        <v>16</v>
      </c>
      <c r="E2212" s="18" t="str">
        <f t="shared" si="34"/>
        <v>16-Jun-1987</v>
      </c>
      <c r="F2212" s="19">
        <v>45085</v>
      </c>
      <c r="G2212">
        <v>35</v>
      </c>
      <c r="H2212">
        <v>3</v>
      </c>
      <c r="I2212" s="2">
        <v>38924.04</v>
      </c>
      <c r="J2212" t="s">
        <v>6030</v>
      </c>
      <c r="K2212" t="s">
        <v>6030</v>
      </c>
      <c r="L2212" t="s">
        <v>11</v>
      </c>
    </row>
    <row r="2213" spans="1:12" x14ac:dyDescent="0.25">
      <c r="A2213" s="5" t="s">
        <v>4558</v>
      </c>
      <c r="B2213">
        <v>1976</v>
      </c>
      <c r="C2213" t="s">
        <v>8</v>
      </c>
      <c r="D2213">
        <v>15</v>
      </c>
      <c r="E2213" s="18" t="str">
        <f t="shared" si="34"/>
        <v>15-Dec-1976</v>
      </c>
      <c r="F2213" s="19">
        <v>45085</v>
      </c>
      <c r="G2213">
        <v>46</v>
      </c>
      <c r="H2213">
        <v>2</v>
      </c>
      <c r="I2213" s="2">
        <v>38932.559999999998</v>
      </c>
      <c r="J2213" t="s">
        <v>6030</v>
      </c>
      <c r="K2213" t="s">
        <v>6031</v>
      </c>
      <c r="L2213" t="s">
        <v>11</v>
      </c>
    </row>
    <row r="2214" spans="1:12" x14ac:dyDescent="0.25">
      <c r="A2214" s="5" t="s">
        <v>4559</v>
      </c>
      <c r="B2214">
        <v>1980</v>
      </c>
      <c r="C2214" t="s">
        <v>6</v>
      </c>
      <c r="D2214">
        <v>24</v>
      </c>
      <c r="E2214" s="18" t="str">
        <f t="shared" si="34"/>
        <v>24-Sep-1980</v>
      </c>
      <c r="F2214" s="19">
        <v>45085</v>
      </c>
      <c r="G2214">
        <v>42</v>
      </c>
      <c r="H2214">
        <v>2</v>
      </c>
      <c r="I2214" s="2">
        <v>38947.43</v>
      </c>
      <c r="J2214" t="s">
        <v>6030</v>
      </c>
      <c r="K2214" t="s">
        <v>6031</v>
      </c>
      <c r="L2214" t="s">
        <v>11</v>
      </c>
    </row>
    <row r="2215" spans="1:12" x14ac:dyDescent="0.25">
      <c r="A2215" s="5" t="s">
        <v>4560</v>
      </c>
      <c r="B2215">
        <v>1978</v>
      </c>
      <c r="C2215" t="s">
        <v>10</v>
      </c>
      <c r="D2215">
        <v>12</v>
      </c>
      <c r="E2215" s="18" t="str">
        <f t="shared" si="34"/>
        <v>12-Oct-1978</v>
      </c>
      <c r="F2215" s="19">
        <v>45085</v>
      </c>
      <c r="G2215">
        <v>44</v>
      </c>
      <c r="H2215">
        <v>2</v>
      </c>
      <c r="I2215" s="2">
        <v>38998.550000000003</v>
      </c>
      <c r="J2215" t="s">
        <v>6032</v>
      </c>
      <c r="K2215" t="s">
        <v>6032</v>
      </c>
      <c r="L2215" t="s">
        <v>11</v>
      </c>
    </row>
    <row r="2216" spans="1:12" x14ac:dyDescent="0.25">
      <c r="A2216" s="5" t="s">
        <v>4561</v>
      </c>
      <c r="B2216">
        <v>1985</v>
      </c>
      <c r="C2216" t="s">
        <v>6</v>
      </c>
      <c r="D2216">
        <v>20</v>
      </c>
      <c r="E2216" s="18" t="str">
        <f t="shared" si="34"/>
        <v>20-Sep-1985</v>
      </c>
      <c r="F2216" s="19">
        <v>45085</v>
      </c>
      <c r="G2216">
        <v>37</v>
      </c>
      <c r="H2216">
        <v>1</v>
      </c>
      <c r="I2216" s="2">
        <v>39047.29</v>
      </c>
      <c r="J2216" t="s">
        <v>6032</v>
      </c>
      <c r="K2216" t="s">
        <v>6031</v>
      </c>
      <c r="L2216" t="s">
        <v>21</v>
      </c>
    </row>
    <row r="2217" spans="1:12" x14ac:dyDescent="0.25">
      <c r="A2217" s="5" t="s">
        <v>3754</v>
      </c>
      <c r="B2217">
        <v>1982</v>
      </c>
      <c r="C2217" t="s">
        <v>9</v>
      </c>
      <c r="D2217">
        <v>4</v>
      </c>
      <c r="E2217" s="18" t="str">
        <f t="shared" si="34"/>
        <v>4-Aug-1982</v>
      </c>
      <c r="F2217" s="19">
        <v>45085</v>
      </c>
      <c r="G2217">
        <v>40</v>
      </c>
      <c r="H2217">
        <v>1</v>
      </c>
      <c r="I2217" s="2">
        <v>39125.33</v>
      </c>
      <c r="J2217" t="s">
        <v>6032</v>
      </c>
      <c r="K2217" t="s">
        <v>6032</v>
      </c>
      <c r="L2217" t="s">
        <v>14</v>
      </c>
    </row>
    <row r="2218" spans="1:12" x14ac:dyDescent="0.25">
      <c r="A2218" s="5" t="s">
        <v>4562</v>
      </c>
      <c r="B2218">
        <v>1962</v>
      </c>
      <c r="C2218" t="s">
        <v>2</v>
      </c>
      <c r="D2218">
        <v>7</v>
      </c>
      <c r="E2218" s="18" t="str">
        <f t="shared" si="34"/>
        <v>7-Jul-1962</v>
      </c>
      <c r="F2218" s="19">
        <v>45085</v>
      </c>
      <c r="G2218">
        <v>60</v>
      </c>
      <c r="H2218">
        <v>0</v>
      </c>
      <c r="I2218" s="2">
        <v>39221.120000000003</v>
      </c>
      <c r="J2218" t="s">
        <v>6030</v>
      </c>
      <c r="K2218" t="s">
        <v>6032</v>
      </c>
      <c r="L2218" t="s">
        <v>11</v>
      </c>
    </row>
    <row r="2219" spans="1:12" x14ac:dyDescent="0.25">
      <c r="A2219" s="5" t="s">
        <v>4563</v>
      </c>
      <c r="B2219">
        <v>1992</v>
      </c>
      <c r="C2219" t="s">
        <v>4</v>
      </c>
      <c r="D2219">
        <v>30</v>
      </c>
      <c r="E2219" s="18" t="str">
        <f t="shared" si="34"/>
        <v>30-Nov-1992</v>
      </c>
      <c r="F2219" s="19">
        <v>45085</v>
      </c>
      <c r="G2219">
        <v>30</v>
      </c>
      <c r="H2219">
        <v>2</v>
      </c>
      <c r="I2219" s="2">
        <v>39241.440000000002</v>
      </c>
      <c r="J2219" t="s">
        <v>6032</v>
      </c>
      <c r="K2219" t="s">
        <v>6031</v>
      </c>
      <c r="L2219" t="s">
        <v>11</v>
      </c>
    </row>
    <row r="2220" spans="1:12" x14ac:dyDescent="0.25">
      <c r="A2220" s="5" t="s">
        <v>4564</v>
      </c>
      <c r="B2220">
        <v>1982</v>
      </c>
      <c r="C2220" t="s">
        <v>9</v>
      </c>
      <c r="D2220">
        <v>16</v>
      </c>
      <c r="E2220" s="18" t="str">
        <f t="shared" si="34"/>
        <v>16-Aug-1982</v>
      </c>
      <c r="F2220" s="19">
        <v>45085</v>
      </c>
      <c r="G2220">
        <v>40</v>
      </c>
      <c r="H2220">
        <v>3</v>
      </c>
      <c r="I2220" s="2">
        <v>39315.279999999999</v>
      </c>
      <c r="J2220" t="s">
        <v>6030</v>
      </c>
      <c r="K2220" t="s">
        <v>6031</v>
      </c>
      <c r="L2220" t="s">
        <v>11</v>
      </c>
    </row>
    <row r="2221" spans="1:12" x14ac:dyDescent="0.25">
      <c r="A2221" s="5" t="s">
        <v>4565</v>
      </c>
      <c r="B2221">
        <v>1978</v>
      </c>
      <c r="C2221" t="s">
        <v>9</v>
      </c>
      <c r="D2221">
        <v>5</v>
      </c>
      <c r="E2221" s="18" t="str">
        <f t="shared" si="34"/>
        <v>5-Aug-1978</v>
      </c>
      <c r="F2221" s="19">
        <v>45085</v>
      </c>
      <c r="G2221">
        <v>44</v>
      </c>
      <c r="H2221">
        <v>2</v>
      </c>
      <c r="I2221" s="2">
        <v>39352.6</v>
      </c>
      <c r="J2221" t="s">
        <v>6030</v>
      </c>
      <c r="K2221" t="s">
        <v>6031</v>
      </c>
      <c r="L2221" t="s">
        <v>11</v>
      </c>
    </row>
    <row r="2222" spans="1:12" x14ac:dyDescent="0.25">
      <c r="A2222" s="5" t="s">
        <v>4566</v>
      </c>
      <c r="B2222">
        <v>1966</v>
      </c>
      <c r="C2222" t="s">
        <v>5</v>
      </c>
      <c r="D2222">
        <v>24</v>
      </c>
      <c r="E2222" s="18" t="str">
        <f t="shared" si="34"/>
        <v>24-Jun-1966</v>
      </c>
      <c r="F2222" s="19">
        <v>45085</v>
      </c>
      <c r="G2222">
        <v>56</v>
      </c>
      <c r="H2222">
        <v>0</v>
      </c>
      <c r="I2222" s="2">
        <v>39396.86</v>
      </c>
      <c r="J2222" t="s">
        <v>6030</v>
      </c>
      <c r="K2222" t="s">
        <v>6030</v>
      </c>
      <c r="L2222" t="s">
        <v>11</v>
      </c>
    </row>
    <row r="2223" spans="1:12" x14ac:dyDescent="0.25">
      <c r="A2223" s="5" t="s">
        <v>4567</v>
      </c>
      <c r="B2223">
        <v>1978</v>
      </c>
      <c r="C2223" t="s">
        <v>2</v>
      </c>
      <c r="D2223">
        <v>12</v>
      </c>
      <c r="E2223" s="18" t="str">
        <f t="shared" si="34"/>
        <v>12-Jul-1978</v>
      </c>
      <c r="F2223" s="19">
        <v>45085</v>
      </c>
      <c r="G2223">
        <v>44</v>
      </c>
      <c r="H2223">
        <v>1</v>
      </c>
      <c r="I2223" s="2">
        <v>39556.49</v>
      </c>
      <c r="J2223" t="s">
        <v>6032</v>
      </c>
      <c r="K2223" t="s">
        <v>6030</v>
      </c>
      <c r="L2223" t="s">
        <v>12</v>
      </c>
    </row>
    <row r="2224" spans="1:12" x14ac:dyDescent="0.25">
      <c r="A2224" s="5" t="s">
        <v>4568</v>
      </c>
      <c r="B2224">
        <v>1981</v>
      </c>
      <c r="C2224" t="s">
        <v>2</v>
      </c>
      <c r="D2224">
        <v>5</v>
      </c>
      <c r="E2224" s="18" t="str">
        <f t="shared" si="34"/>
        <v>5-Jul-1981</v>
      </c>
      <c r="F2224" s="19">
        <v>45085</v>
      </c>
      <c r="G2224">
        <v>41</v>
      </c>
      <c r="H2224">
        <v>3</v>
      </c>
      <c r="I2224" s="2">
        <v>39597.410000000003</v>
      </c>
      <c r="J2224" t="s">
        <v>6032</v>
      </c>
      <c r="K2224" t="s">
        <v>6030</v>
      </c>
      <c r="L2224" t="s">
        <v>21</v>
      </c>
    </row>
    <row r="2225" spans="1:12" x14ac:dyDescent="0.25">
      <c r="A2225" s="5" t="s">
        <v>4569</v>
      </c>
      <c r="B2225">
        <v>1995</v>
      </c>
      <c r="C2225" t="s">
        <v>9</v>
      </c>
      <c r="D2225">
        <v>7</v>
      </c>
      <c r="E2225" s="18" t="str">
        <f t="shared" si="34"/>
        <v>7-Aug-1995</v>
      </c>
      <c r="F2225" s="19">
        <v>45085</v>
      </c>
      <c r="G2225">
        <v>27</v>
      </c>
      <c r="H2225">
        <v>0</v>
      </c>
      <c r="I2225" s="2">
        <v>39611.760000000002</v>
      </c>
      <c r="J2225" t="s">
        <v>6032</v>
      </c>
      <c r="K2225" t="s">
        <v>6031</v>
      </c>
      <c r="L2225" t="s">
        <v>3</v>
      </c>
    </row>
    <row r="2226" spans="1:12" x14ac:dyDescent="0.25">
      <c r="A2226" s="5" t="s">
        <v>4570</v>
      </c>
      <c r="B2226">
        <v>1977</v>
      </c>
      <c r="C2226" t="s">
        <v>8</v>
      </c>
      <c r="D2226">
        <v>17</v>
      </c>
      <c r="E2226" s="18" t="str">
        <f t="shared" si="34"/>
        <v>17-Dec-1977</v>
      </c>
      <c r="F2226" s="19">
        <v>45085</v>
      </c>
      <c r="G2226">
        <v>45</v>
      </c>
      <c r="H2226">
        <v>2</v>
      </c>
      <c r="I2226" s="2">
        <v>39670.44</v>
      </c>
      <c r="J2226" t="s">
        <v>6030</v>
      </c>
      <c r="K2226" t="s">
        <v>6032</v>
      </c>
      <c r="L2226" t="s">
        <v>7</v>
      </c>
    </row>
    <row r="2227" spans="1:12" x14ac:dyDescent="0.25">
      <c r="A2227" s="5" t="s">
        <v>4571</v>
      </c>
      <c r="B2227">
        <v>1968</v>
      </c>
      <c r="C2227" t="s">
        <v>6</v>
      </c>
      <c r="D2227">
        <v>29</v>
      </c>
      <c r="E2227" s="18" t="str">
        <f t="shared" si="34"/>
        <v>29-Sep-1968</v>
      </c>
      <c r="F2227" s="19">
        <v>45085</v>
      </c>
      <c r="G2227">
        <v>54</v>
      </c>
      <c r="H2227">
        <v>0</v>
      </c>
      <c r="I2227" s="2">
        <v>39721.93</v>
      </c>
      <c r="J2227" t="s">
        <v>6030</v>
      </c>
      <c r="K2227" t="s">
        <v>6030</v>
      </c>
      <c r="L2227" t="s">
        <v>11</v>
      </c>
    </row>
    <row r="2228" spans="1:12" x14ac:dyDescent="0.25">
      <c r="A2228" s="5" t="s">
        <v>3671</v>
      </c>
      <c r="B2228">
        <v>2003</v>
      </c>
      <c r="C2228" t="s">
        <v>2</v>
      </c>
      <c r="D2228">
        <v>16</v>
      </c>
      <c r="E2228" s="18" t="str">
        <f t="shared" si="34"/>
        <v>16-Jul-2003</v>
      </c>
      <c r="F2228" s="19">
        <v>45085</v>
      </c>
      <c r="G2228">
        <v>19</v>
      </c>
      <c r="H2228">
        <v>0</v>
      </c>
      <c r="I2228" s="2">
        <v>39722.75</v>
      </c>
      <c r="J2228" t="s">
        <v>6032</v>
      </c>
      <c r="K2228" t="s">
        <v>6032</v>
      </c>
      <c r="L2228" t="s">
        <v>3</v>
      </c>
    </row>
    <row r="2229" spans="1:12" x14ac:dyDescent="0.25">
      <c r="A2229" s="5" t="s">
        <v>3755</v>
      </c>
      <c r="B2229">
        <v>1977</v>
      </c>
      <c r="C2229" t="s">
        <v>9</v>
      </c>
      <c r="D2229">
        <v>12</v>
      </c>
      <c r="E2229" s="18" t="str">
        <f t="shared" si="34"/>
        <v>12-Aug-1977</v>
      </c>
      <c r="F2229" s="19">
        <v>45085</v>
      </c>
      <c r="G2229">
        <v>45</v>
      </c>
      <c r="H2229">
        <v>1</v>
      </c>
      <c r="I2229" s="2">
        <v>39725.519999999997</v>
      </c>
      <c r="J2229" t="s">
        <v>6030</v>
      </c>
      <c r="K2229" t="s">
        <v>6032</v>
      </c>
      <c r="L2229" t="s">
        <v>7</v>
      </c>
    </row>
    <row r="2230" spans="1:12" x14ac:dyDescent="0.25">
      <c r="A2230" s="5" t="s">
        <v>4572</v>
      </c>
      <c r="B2230">
        <v>1973</v>
      </c>
      <c r="C2230" t="s">
        <v>8</v>
      </c>
      <c r="D2230">
        <v>17</v>
      </c>
      <c r="E2230" s="18" t="str">
        <f t="shared" si="34"/>
        <v>17-Dec-1973</v>
      </c>
      <c r="F2230" s="19">
        <v>45085</v>
      </c>
      <c r="G2230">
        <v>49</v>
      </c>
      <c r="H2230">
        <v>0</v>
      </c>
      <c r="I2230" s="2">
        <v>39727.61</v>
      </c>
      <c r="J2230" t="s">
        <v>6032</v>
      </c>
      <c r="K2230" t="s">
        <v>6030</v>
      </c>
      <c r="L2230" t="s">
        <v>11</v>
      </c>
    </row>
    <row r="2231" spans="1:12" x14ac:dyDescent="0.25">
      <c r="A2231" s="5" t="s">
        <v>4573</v>
      </c>
      <c r="B2231">
        <v>1987</v>
      </c>
      <c r="C2231" t="s">
        <v>2</v>
      </c>
      <c r="D2231">
        <v>24</v>
      </c>
      <c r="E2231" s="18" t="str">
        <f t="shared" si="34"/>
        <v>24-Jul-1987</v>
      </c>
      <c r="F2231" s="19">
        <v>45085</v>
      </c>
      <c r="G2231">
        <v>35</v>
      </c>
      <c r="H2231">
        <v>1</v>
      </c>
      <c r="I2231" s="2">
        <v>39774.28</v>
      </c>
      <c r="J2231" t="s">
        <v>6032</v>
      </c>
      <c r="K2231" t="s">
        <v>6032</v>
      </c>
      <c r="L2231" t="s">
        <v>19</v>
      </c>
    </row>
    <row r="2232" spans="1:12" x14ac:dyDescent="0.25">
      <c r="A2232" s="5" t="s">
        <v>4574</v>
      </c>
      <c r="B2232">
        <v>1985</v>
      </c>
      <c r="C2232" t="s">
        <v>2</v>
      </c>
      <c r="D2232">
        <v>17</v>
      </c>
      <c r="E2232" s="18" t="str">
        <f t="shared" si="34"/>
        <v>17-Jul-1985</v>
      </c>
      <c r="F2232" s="19">
        <v>45085</v>
      </c>
      <c r="G2232">
        <v>37</v>
      </c>
      <c r="H2232">
        <v>2</v>
      </c>
      <c r="I2232" s="2">
        <v>39836.519999999997</v>
      </c>
      <c r="J2232" t="s">
        <v>6030</v>
      </c>
      <c r="K2232" t="s">
        <v>6032</v>
      </c>
      <c r="L2232" t="s">
        <v>11</v>
      </c>
    </row>
    <row r="2233" spans="1:12" x14ac:dyDescent="0.25">
      <c r="A2233" s="5" t="s">
        <v>4575</v>
      </c>
      <c r="B2233">
        <v>1983</v>
      </c>
      <c r="C2233" t="s">
        <v>5</v>
      </c>
      <c r="D2233">
        <v>1</v>
      </c>
      <c r="E2233" s="18" t="str">
        <f t="shared" si="34"/>
        <v>1-Jun-1983</v>
      </c>
      <c r="F2233" s="19">
        <v>45085</v>
      </c>
      <c r="G2233">
        <v>40</v>
      </c>
      <c r="H2233">
        <v>3</v>
      </c>
      <c r="I2233" s="2">
        <v>39865.699999999997</v>
      </c>
      <c r="J2233" t="s">
        <v>6030</v>
      </c>
      <c r="K2233" t="s">
        <v>6030</v>
      </c>
      <c r="L2233" t="s">
        <v>11</v>
      </c>
    </row>
    <row r="2234" spans="1:12" x14ac:dyDescent="0.25">
      <c r="A2234" s="5" t="s">
        <v>4576</v>
      </c>
      <c r="B2234">
        <v>1985</v>
      </c>
      <c r="C2234" t="s">
        <v>9</v>
      </c>
      <c r="D2234">
        <v>22</v>
      </c>
      <c r="E2234" s="18" t="str">
        <f t="shared" si="34"/>
        <v>22-Aug-1985</v>
      </c>
      <c r="F2234" s="19">
        <v>45085</v>
      </c>
      <c r="G2234">
        <v>37</v>
      </c>
      <c r="H2234">
        <v>1</v>
      </c>
      <c r="I2234" s="2">
        <v>39871.699999999997</v>
      </c>
      <c r="J2234" t="s">
        <v>6032</v>
      </c>
      <c r="K2234" t="s">
        <v>6030</v>
      </c>
      <c r="L2234" t="s">
        <v>3</v>
      </c>
    </row>
    <row r="2235" spans="1:12" x14ac:dyDescent="0.25">
      <c r="A2235" s="5" t="s">
        <v>4577</v>
      </c>
      <c r="B2235">
        <v>1975</v>
      </c>
      <c r="C2235" t="s">
        <v>8</v>
      </c>
      <c r="D2235">
        <v>2</v>
      </c>
      <c r="E2235" s="18" t="str">
        <f t="shared" si="34"/>
        <v>2-Dec-1975</v>
      </c>
      <c r="F2235" s="19">
        <v>45085</v>
      </c>
      <c r="G2235">
        <v>47</v>
      </c>
      <c r="H2235">
        <v>1</v>
      </c>
      <c r="I2235" s="2">
        <v>39963.120000000003</v>
      </c>
      <c r="J2235" t="s">
        <v>6030</v>
      </c>
      <c r="K2235" t="s">
        <v>6030</v>
      </c>
      <c r="L2235" t="s">
        <v>11</v>
      </c>
    </row>
    <row r="2236" spans="1:12" x14ac:dyDescent="0.25">
      <c r="A2236" s="5" t="s">
        <v>4578</v>
      </c>
      <c r="B2236">
        <v>1987</v>
      </c>
      <c r="C2236" t="s">
        <v>9</v>
      </c>
      <c r="D2236">
        <v>8</v>
      </c>
      <c r="E2236" s="18" t="str">
        <f t="shared" si="34"/>
        <v>8-Aug-1987</v>
      </c>
      <c r="F2236" s="19">
        <v>45085</v>
      </c>
      <c r="G2236">
        <v>35</v>
      </c>
      <c r="H2236">
        <v>3</v>
      </c>
      <c r="I2236" s="2">
        <v>39983.43</v>
      </c>
      <c r="J2236" t="s">
        <v>6030</v>
      </c>
      <c r="K2236" t="s">
        <v>6031</v>
      </c>
      <c r="L2236" t="s">
        <v>7</v>
      </c>
    </row>
    <row r="2237" spans="1:12" x14ac:dyDescent="0.25">
      <c r="A2237" s="5" t="s">
        <v>4579</v>
      </c>
      <c r="B2237">
        <v>1982</v>
      </c>
      <c r="C2237" t="s">
        <v>8</v>
      </c>
      <c r="D2237">
        <v>25</v>
      </c>
      <c r="E2237" s="18" t="str">
        <f t="shared" si="34"/>
        <v>25-Dec-1982</v>
      </c>
      <c r="F2237" s="19">
        <v>45085</v>
      </c>
      <c r="G2237">
        <v>40</v>
      </c>
      <c r="H2237">
        <v>2</v>
      </c>
      <c r="I2237" s="2">
        <v>40003.33</v>
      </c>
      <c r="J2237" t="s">
        <v>6032</v>
      </c>
      <c r="K2237" t="s">
        <v>6032</v>
      </c>
      <c r="L2237" t="s">
        <v>7</v>
      </c>
    </row>
    <row r="2238" spans="1:12" x14ac:dyDescent="0.25">
      <c r="A2238" s="5" t="s">
        <v>4580</v>
      </c>
      <c r="B2238">
        <v>1978</v>
      </c>
      <c r="C2238" t="s">
        <v>8</v>
      </c>
      <c r="D2238">
        <v>20</v>
      </c>
      <c r="E2238" s="18" t="str">
        <f t="shared" si="34"/>
        <v>20-Dec-1978</v>
      </c>
      <c r="F2238" s="19">
        <v>45085</v>
      </c>
      <c r="G2238">
        <v>44</v>
      </c>
      <c r="H2238">
        <v>2</v>
      </c>
      <c r="I2238" s="2">
        <v>40054.730000000003</v>
      </c>
      <c r="J2238" t="s">
        <v>6032</v>
      </c>
      <c r="K2238" t="s">
        <v>6031</v>
      </c>
      <c r="L2238" t="s">
        <v>11</v>
      </c>
    </row>
    <row r="2239" spans="1:12" x14ac:dyDescent="0.25">
      <c r="A2239" s="5" t="s">
        <v>4581</v>
      </c>
      <c r="B2239">
        <v>1966</v>
      </c>
      <c r="C2239" t="s">
        <v>9</v>
      </c>
      <c r="D2239">
        <v>12</v>
      </c>
      <c r="E2239" s="18" t="str">
        <f t="shared" si="34"/>
        <v>12-Aug-1966</v>
      </c>
      <c r="F2239" s="19">
        <v>45085</v>
      </c>
      <c r="G2239">
        <v>56</v>
      </c>
      <c r="H2239">
        <v>0</v>
      </c>
      <c r="I2239" s="2">
        <v>40069.440000000002</v>
      </c>
      <c r="J2239" t="s">
        <v>6032</v>
      </c>
      <c r="K2239" t="s">
        <v>6031</v>
      </c>
      <c r="L2239" t="s">
        <v>11</v>
      </c>
    </row>
    <row r="2240" spans="1:12" x14ac:dyDescent="0.25">
      <c r="A2240" s="5" t="s">
        <v>3756</v>
      </c>
      <c r="B2240">
        <v>1983</v>
      </c>
      <c r="C2240" t="s">
        <v>10</v>
      </c>
      <c r="D2240">
        <v>14</v>
      </c>
      <c r="E2240" s="18" t="str">
        <f t="shared" si="34"/>
        <v>14-Oct-1983</v>
      </c>
      <c r="F2240" s="19">
        <v>45085</v>
      </c>
      <c r="G2240">
        <v>39</v>
      </c>
      <c r="H2240">
        <v>2</v>
      </c>
      <c r="I2240" s="2">
        <v>40103.89</v>
      </c>
      <c r="J2240" t="s">
        <v>6032</v>
      </c>
      <c r="K2240" t="s">
        <v>6030</v>
      </c>
      <c r="L2240" t="s">
        <v>11</v>
      </c>
    </row>
    <row r="2241" spans="1:12" x14ac:dyDescent="0.25">
      <c r="A2241" s="5" t="s">
        <v>4582</v>
      </c>
      <c r="B2241">
        <v>1985</v>
      </c>
      <c r="C2241" t="s">
        <v>10</v>
      </c>
      <c r="D2241">
        <v>21</v>
      </c>
      <c r="E2241" s="18" t="str">
        <f t="shared" si="34"/>
        <v>21-Oct-1985</v>
      </c>
      <c r="F2241" s="19">
        <v>45085</v>
      </c>
      <c r="G2241">
        <v>37</v>
      </c>
      <c r="H2241">
        <v>4</v>
      </c>
      <c r="I2241" s="2">
        <v>40182.25</v>
      </c>
      <c r="J2241" t="s">
        <v>6032</v>
      </c>
      <c r="K2241" t="s">
        <v>6030</v>
      </c>
      <c r="L2241" t="s">
        <v>11</v>
      </c>
    </row>
    <row r="2242" spans="1:12" x14ac:dyDescent="0.25">
      <c r="A2242" s="5" t="s">
        <v>4583</v>
      </c>
      <c r="B2242">
        <v>1979</v>
      </c>
      <c r="C2242" t="s">
        <v>9</v>
      </c>
      <c r="D2242">
        <v>18</v>
      </c>
      <c r="E2242" s="18" t="str">
        <f t="shared" ref="E2242:E2305" si="35">CONCATENATE(D2242,"-",C2242,"-",B2242)</f>
        <v>18-Aug-1979</v>
      </c>
      <c r="F2242" s="19">
        <v>45085</v>
      </c>
      <c r="G2242">
        <v>43</v>
      </c>
      <c r="H2242">
        <v>2</v>
      </c>
      <c r="I2242" s="2">
        <v>40204.83</v>
      </c>
      <c r="J2242" t="s">
        <v>6032</v>
      </c>
      <c r="K2242" t="s">
        <v>6031</v>
      </c>
      <c r="L2242" t="s">
        <v>7</v>
      </c>
    </row>
    <row r="2243" spans="1:12" x14ac:dyDescent="0.25">
      <c r="A2243" s="5" t="s">
        <v>4584</v>
      </c>
      <c r="B2243">
        <v>1981</v>
      </c>
      <c r="C2243" t="s">
        <v>2</v>
      </c>
      <c r="D2243">
        <v>28</v>
      </c>
      <c r="E2243" s="18" t="str">
        <f t="shared" si="35"/>
        <v>28-Jul-1981</v>
      </c>
      <c r="F2243" s="19">
        <v>45085</v>
      </c>
      <c r="G2243">
        <v>41</v>
      </c>
      <c r="H2243">
        <v>1</v>
      </c>
      <c r="I2243" s="2">
        <v>40208.559999999998</v>
      </c>
      <c r="J2243" t="s">
        <v>6032</v>
      </c>
      <c r="K2243" t="s">
        <v>6030</v>
      </c>
      <c r="L2243" t="s">
        <v>11</v>
      </c>
    </row>
    <row r="2244" spans="1:12" x14ac:dyDescent="0.25">
      <c r="A2244" s="5" t="s">
        <v>4585</v>
      </c>
      <c r="B2244">
        <v>1981</v>
      </c>
      <c r="C2244" t="s">
        <v>10</v>
      </c>
      <c r="D2244">
        <v>4</v>
      </c>
      <c r="E2244" s="18" t="str">
        <f t="shared" si="35"/>
        <v>4-Oct-1981</v>
      </c>
      <c r="F2244" s="19">
        <v>45085</v>
      </c>
      <c r="G2244">
        <v>41</v>
      </c>
      <c r="H2244">
        <v>1</v>
      </c>
      <c r="I2244" s="2">
        <v>40273.65</v>
      </c>
      <c r="J2244" t="s">
        <v>6032</v>
      </c>
      <c r="K2244" t="s">
        <v>6031</v>
      </c>
      <c r="L2244" t="s">
        <v>3</v>
      </c>
    </row>
    <row r="2245" spans="1:12" x14ac:dyDescent="0.25">
      <c r="A2245" s="5" t="s">
        <v>4586</v>
      </c>
      <c r="B2245">
        <v>1977</v>
      </c>
      <c r="C2245" t="s">
        <v>5</v>
      </c>
      <c r="D2245">
        <v>27</v>
      </c>
      <c r="E2245" s="18" t="str">
        <f t="shared" si="35"/>
        <v>27-Jun-1977</v>
      </c>
      <c r="F2245" s="19">
        <v>45085</v>
      </c>
      <c r="G2245">
        <v>45</v>
      </c>
      <c r="H2245">
        <v>2</v>
      </c>
      <c r="I2245" s="2">
        <v>40284.379999999997</v>
      </c>
      <c r="J2245" t="s">
        <v>6032</v>
      </c>
      <c r="K2245" t="s">
        <v>6031</v>
      </c>
      <c r="L2245" t="s">
        <v>7</v>
      </c>
    </row>
    <row r="2246" spans="1:12" x14ac:dyDescent="0.25">
      <c r="A2246" s="5" t="s">
        <v>4587</v>
      </c>
      <c r="B2246">
        <v>1962</v>
      </c>
      <c r="C2246" t="s">
        <v>6</v>
      </c>
      <c r="D2246">
        <v>4</v>
      </c>
      <c r="E2246" s="18" t="str">
        <f t="shared" si="35"/>
        <v>4-Sep-1962</v>
      </c>
      <c r="F2246" s="19">
        <v>45085</v>
      </c>
      <c r="G2246">
        <v>60</v>
      </c>
      <c r="H2246">
        <v>0</v>
      </c>
      <c r="I2246" s="2">
        <v>40309.93</v>
      </c>
      <c r="J2246" t="s">
        <v>6032</v>
      </c>
      <c r="K2246" t="s">
        <v>6031</v>
      </c>
      <c r="L2246" t="s">
        <v>11</v>
      </c>
    </row>
    <row r="2247" spans="1:12" x14ac:dyDescent="0.25">
      <c r="A2247" s="5" t="s">
        <v>4588</v>
      </c>
      <c r="B2247">
        <v>1966</v>
      </c>
      <c r="C2247" t="s">
        <v>9</v>
      </c>
      <c r="D2247">
        <v>12</v>
      </c>
      <c r="E2247" s="18" t="str">
        <f t="shared" si="35"/>
        <v>12-Aug-1966</v>
      </c>
      <c r="F2247" s="19">
        <v>45085</v>
      </c>
      <c r="G2247">
        <v>56</v>
      </c>
      <c r="H2247">
        <v>0</v>
      </c>
      <c r="I2247" s="2">
        <v>40373.74</v>
      </c>
      <c r="J2247" t="s">
        <v>6032</v>
      </c>
      <c r="K2247" t="s">
        <v>6031</v>
      </c>
      <c r="L2247" t="s">
        <v>11</v>
      </c>
    </row>
    <row r="2248" spans="1:12" x14ac:dyDescent="0.25">
      <c r="A2248" s="5" t="s">
        <v>4589</v>
      </c>
      <c r="B2248">
        <v>1985</v>
      </c>
      <c r="C2248" t="s">
        <v>4</v>
      </c>
      <c r="D2248">
        <v>3</v>
      </c>
      <c r="E2248" s="18" t="str">
        <f t="shared" si="35"/>
        <v>3-Nov-1985</v>
      </c>
      <c r="F2248" s="19">
        <v>45085</v>
      </c>
      <c r="G2248">
        <v>37</v>
      </c>
      <c r="H2248">
        <v>0</v>
      </c>
      <c r="I2248" s="2">
        <v>40419.019999999997</v>
      </c>
      <c r="J2248" t="s">
        <v>6032</v>
      </c>
      <c r="K2248" t="s">
        <v>6030</v>
      </c>
      <c r="L2248" t="s">
        <v>3</v>
      </c>
    </row>
    <row r="2249" spans="1:12" x14ac:dyDescent="0.25">
      <c r="A2249" s="5" t="s">
        <v>4590</v>
      </c>
      <c r="B2249">
        <v>1975</v>
      </c>
      <c r="C2249" t="s">
        <v>2</v>
      </c>
      <c r="D2249">
        <v>10</v>
      </c>
      <c r="E2249" s="18" t="str">
        <f t="shared" si="35"/>
        <v>10-Jul-1975</v>
      </c>
      <c r="F2249" s="19">
        <v>45085</v>
      </c>
      <c r="G2249">
        <v>47</v>
      </c>
      <c r="H2249">
        <v>1</v>
      </c>
      <c r="I2249" s="2">
        <v>40590.550000000003</v>
      </c>
      <c r="J2249" t="s">
        <v>6032</v>
      </c>
      <c r="K2249" t="s">
        <v>6031</v>
      </c>
      <c r="L2249" t="s">
        <v>7</v>
      </c>
    </row>
    <row r="2250" spans="1:12" x14ac:dyDescent="0.25">
      <c r="A2250" s="5" t="s">
        <v>4591</v>
      </c>
      <c r="B2250">
        <v>1970</v>
      </c>
      <c r="C2250" t="s">
        <v>6</v>
      </c>
      <c r="D2250">
        <v>25</v>
      </c>
      <c r="E2250" s="18" t="str">
        <f t="shared" si="35"/>
        <v>25-Sep-1970</v>
      </c>
      <c r="F2250" s="19">
        <v>45085</v>
      </c>
      <c r="G2250">
        <v>52</v>
      </c>
      <c r="H2250">
        <v>0</v>
      </c>
      <c r="I2250" s="2">
        <v>40692.910000000003</v>
      </c>
      <c r="J2250" t="s">
        <v>6032</v>
      </c>
      <c r="K2250" t="s">
        <v>6032</v>
      </c>
      <c r="L2250" t="s">
        <v>11</v>
      </c>
    </row>
    <row r="2251" spans="1:12" x14ac:dyDescent="0.25">
      <c r="A2251" s="5" t="s">
        <v>3757</v>
      </c>
      <c r="B2251">
        <v>1976</v>
      </c>
      <c r="C2251" t="s">
        <v>8</v>
      </c>
      <c r="D2251">
        <v>26</v>
      </c>
      <c r="E2251" s="18" t="str">
        <f t="shared" si="35"/>
        <v>26-Dec-1976</v>
      </c>
      <c r="F2251" s="19">
        <v>45085</v>
      </c>
      <c r="G2251">
        <v>46</v>
      </c>
      <c r="H2251">
        <v>3</v>
      </c>
      <c r="I2251" s="2">
        <v>40720.550000000003</v>
      </c>
      <c r="J2251" t="s">
        <v>6032</v>
      </c>
      <c r="K2251" t="s">
        <v>6031</v>
      </c>
      <c r="L2251" t="s">
        <v>7</v>
      </c>
    </row>
    <row r="2252" spans="1:12" x14ac:dyDescent="0.25">
      <c r="A2252" s="5" t="s">
        <v>4592</v>
      </c>
      <c r="B2252">
        <v>1972</v>
      </c>
      <c r="C2252" t="s">
        <v>5</v>
      </c>
      <c r="D2252">
        <v>10</v>
      </c>
      <c r="E2252" s="18" t="str">
        <f t="shared" si="35"/>
        <v>10-Jun-1972</v>
      </c>
      <c r="F2252" s="19">
        <v>45085</v>
      </c>
      <c r="G2252">
        <v>50</v>
      </c>
      <c r="H2252">
        <v>0</v>
      </c>
      <c r="I2252" s="2">
        <v>40817.85</v>
      </c>
      <c r="J2252" t="s">
        <v>6032</v>
      </c>
      <c r="K2252" t="s">
        <v>6031</v>
      </c>
      <c r="L2252" t="s">
        <v>11</v>
      </c>
    </row>
    <row r="2253" spans="1:12" x14ac:dyDescent="0.25">
      <c r="A2253" s="5" t="s">
        <v>4593</v>
      </c>
      <c r="B2253">
        <v>1999</v>
      </c>
      <c r="C2253" t="s">
        <v>2</v>
      </c>
      <c r="D2253">
        <v>2</v>
      </c>
      <c r="E2253" s="18" t="str">
        <f t="shared" si="35"/>
        <v>2-Jul-1999</v>
      </c>
      <c r="F2253" s="19">
        <v>45085</v>
      </c>
      <c r="G2253">
        <v>23</v>
      </c>
      <c r="H2253">
        <v>1</v>
      </c>
      <c r="I2253" s="2">
        <v>40904.199999999997</v>
      </c>
      <c r="J2253" t="s">
        <v>6032</v>
      </c>
      <c r="K2253" t="s">
        <v>6032</v>
      </c>
      <c r="L2253" t="s">
        <v>17</v>
      </c>
    </row>
    <row r="2254" spans="1:12" x14ac:dyDescent="0.25">
      <c r="A2254" s="5" t="s">
        <v>4594</v>
      </c>
      <c r="B2254">
        <v>1992</v>
      </c>
      <c r="C2254" t="s">
        <v>9</v>
      </c>
      <c r="D2254">
        <v>4</v>
      </c>
      <c r="E2254" s="18" t="str">
        <f t="shared" si="35"/>
        <v>4-Aug-1992</v>
      </c>
      <c r="F2254" s="19">
        <v>45085</v>
      </c>
      <c r="G2254">
        <v>30</v>
      </c>
      <c r="H2254">
        <v>3</v>
      </c>
      <c r="I2254" s="2">
        <v>40932.43</v>
      </c>
      <c r="J2254" t="s">
        <v>6032</v>
      </c>
      <c r="K2254" t="s">
        <v>6030</v>
      </c>
      <c r="L2254" t="s">
        <v>3</v>
      </c>
    </row>
    <row r="2255" spans="1:12" x14ac:dyDescent="0.25">
      <c r="A2255" s="5" t="s">
        <v>4595</v>
      </c>
      <c r="B2255">
        <v>1979</v>
      </c>
      <c r="C2255" t="s">
        <v>6</v>
      </c>
      <c r="D2255">
        <v>16</v>
      </c>
      <c r="E2255" s="18" t="str">
        <f t="shared" si="35"/>
        <v>16-Sep-1979</v>
      </c>
      <c r="F2255" s="19">
        <v>45085</v>
      </c>
      <c r="G2255">
        <v>43</v>
      </c>
      <c r="H2255">
        <v>3</v>
      </c>
      <c r="I2255" s="2">
        <v>40941.29</v>
      </c>
      <c r="J2255" t="s">
        <v>6032</v>
      </c>
      <c r="K2255" t="s">
        <v>6030</v>
      </c>
      <c r="L2255" t="s">
        <v>3</v>
      </c>
    </row>
    <row r="2256" spans="1:12" x14ac:dyDescent="0.25">
      <c r="A2256" s="5" t="s">
        <v>4596</v>
      </c>
      <c r="B2256">
        <v>1983</v>
      </c>
      <c r="C2256" t="s">
        <v>6</v>
      </c>
      <c r="D2256">
        <v>8</v>
      </c>
      <c r="E2256" s="18" t="str">
        <f t="shared" si="35"/>
        <v>8-Sep-1983</v>
      </c>
      <c r="F2256" s="19">
        <v>45085</v>
      </c>
      <c r="G2256">
        <v>39</v>
      </c>
      <c r="H2256">
        <v>3</v>
      </c>
      <c r="I2256" s="2">
        <v>40961.29</v>
      </c>
      <c r="J2256" t="s">
        <v>6032</v>
      </c>
      <c r="K2256" t="s">
        <v>6030</v>
      </c>
      <c r="L2256" t="s">
        <v>11</v>
      </c>
    </row>
    <row r="2257" spans="1:12" x14ac:dyDescent="0.25">
      <c r="A2257" s="5" t="s">
        <v>4597</v>
      </c>
      <c r="B2257">
        <v>1974</v>
      </c>
      <c r="C2257" t="s">
        <v>5</v>
      </c>
      <c r="D2257">
        <v>5</v>
      </c>
      <c r="E2257" s="18" t="str">
        <f t="shared" si="35"/>
        <v>5-Jun-1974</v>
      </c>
      <c r="F2257" s="19">
        <v>45085</v>
      </c>
      <c r="G2257">
        <v>49</v>
      </c>
      <c r="H2257">
        <v>0</v>
      </c>
      <c r="I2257" s="2">
        <v>40974.160000000003</v>
      </c>
      <c r="J2257" t="s">
        <v>6032</v>
      </c>
      <c r="K2257" t="s">
        <v>6030</v>
      </c>
      <c r="L2257" t="s">
        <v>3</v>
      </c>
    </row>
    <row r="2258" spans="1:12" x14ac:dyDescent="0.25">
      <c r="A2258" s="5" t="s">
        <v>4598</v>
      </c>
      <c r="B2258">
        <v>1979</v>
      </c>
      <c r="C2258" t="s">
        <v>10</v>
      </c>
      <c r="D2258">
        <v>11</v>
      </c>
      <c r="E2258" s="18" t="str">
        <f t="shared" si="35"/>
        <v>11-Oct-1979</v>
      </c>
      <c r="F2258" s="19">
        <v>45085</v>
      </c>
      <c r="G2258">
        <v>43</v>
      </c>
      <c r="H2258">
        <v>1</v>
      </c>
      <c r="I2258" s="2">
        <v>41034.22</v>
      </c>
      <c r="J2258" t="s">
        <v>6032</v>
      </c>
      <c r="K2258" t="s">
        <v>6031</v>
      </c>
      <c r="L2258" t="s">
        <v>21</v>
      </c>
    </row>
    <row r="2259" spans="1:12" x14ac:dyDescent="0.25">
      <c r="A2259" s="5" t="s">
        <v>4599</v>
      </c>
      <c r="B2259">
        <v>1972</v>
      </c>
      <c r="C2259" t="s">
        <v>9</v>
      </c>
      <c r="D2259">
        <v>12</v>
      </c>
      <c r="E2259" s="18" t="str">
        <f t="shared" si="35"/>
        <v>12-Aug-1972</v>
      </c>
      <c r="F2259" s="19">
        <v>45085</v>
      </c>
      <c r="G2259">
        <v>50</v>
      </c>
      <c r="H2259">
        <v>0</v>
      </c>
      <c r="I2259" s="2">
        <v>41055.29</v>
      </c>
      <c r="J2259" t="s">
        <v>6032</v>
      </c>
      <c r="K2259" t="s">
        <v>6030</v>
      </c>
      <c r="L2259" t="s">
        <v>11</v>
      </c>
    </row>
    <row r="2260" spans="1:12" x14ac:dyDescent="0.25">
      <c r="A2260" s="5" t="s">
        <v>4600</v>
      </c>
      <c r="B2260">
        <v>1972</v>
      </c>
      <c r="C2260" t="s">
        <v>6</v>
      </c>
      <c r="D2260">
        <v>6</v>
      </c>
      <c r="E2260" s="18" t="str">
        <f t="shared" si="35"/>
        <v>6-Sep-1972</v>
      </c>
      <c r="F2260" s="19">
        <v>45085</v>
      </c>
      <c r="G2260">
        <v>50</v>
      </c>
      <c r="H2260">
        <v>0</v>
      </c>
      <c r="I2260" s="2">
        <v>41097.160000000003</v>
      </c>
      <c r="J2260" t="s">
        <v>6032</v>
      </c>
      <c r="K2260" t="s">
        <v>6031</v>
      </c>
      <c r="L2260" t="s">
        <v>14</v>
      </c>
    </row>
    <row r="2261" spans="1:12" x14ac:dyDescent="0.25">
      <c r="A2261" s="5" t="s">
        <v>4601</v>
      </c>
      <c r="B2261">
        <v>1969</v>
      </c>
      <c r="C2261" t="s">
        <v>9</v>
      </c>
      <c r="D2261">
        <v>8</v>
      </c>
      <c r="E2261" s="18" t="str">
        <f t="shared" si="35"/>
        <v>8-Aug-1969</v>
      </c>
      <c r="F2261" s="19">
        <v>45085</v>
      </c>
      <c r="G2261">
        <v>53</v>
      </c>
      <c r="H2261">
        <v>0</v>
      </c>
      <c r="I2261" s="2">
        <v>41191.57</v>
      </c>
      <c r="J2261" t="s">
        <v>6032</v>
      </c>
      <c r="K2261" t="s">
        <v>6030</v>
      </c>
      <c r="L2261" t="s">
        <v>11</v>
      </c>
    </row>
    <row r="2262" spans="1:12" x14ac:dyDescent="0.25">
      <c r="A2262" s="5" t="s">
        <v>3758</v>
      </c>
      <c r="B2262">
        <v>1964</v>
      </c>
      <c r="C2262" t="s">
        <v>5</v>
      </c>
      <c r="D2262">
        <v>6</v>
      </c>
      <c r="E2262" s="18" t="str">
        <f t="shared" si="35"/>
        <v>6-Jun-1964</v>
      </c>
      <c r="F2262" s="19">
        <v>45085</v>
      </c>
      <c r="G2262">
        <v>59</v>
      </c>
      <c r="H2262">
        <v>0</v>
      </c>
      <c r="I2262" s="2">
        <v>41250.39</v>
      </c>
      <c r="J2262" t="s">
        <v>6032</v>
      </c>
      <c r="K2262" t="s">
        <v>6031</v>
      </c>
      <c r="L2262" t="s">
        <v>11</v>
      </c>
    </row>
    <row r="2263" spans="1:12" x14ac:dyDescent="0.25">
      <c r="A2263" s="5" t="s">
        <v>4602</v>
      </c>
      <c r="B2263">
        <v>1977</v>
      </c>
      <c r="C2263" t="s">
        <v>9</v>
      </c>
      <c r="D2263">
        <v>27</v>
      </c>
      <c r="E2263" s="18" t="str">
        <f t="shared" si="35"/>
        <v>27-Aug-1977</v>
      </c>
      <c r="F2263" s="19">
        <v>45085</v>
      </c>
      <c r="G2263">
        <v>45</v>
      </c>
      <c r="H2263">
        <v>2</v>
      </c>
      <c r="I2263" s="2">
        <v>41271.5</v>
      </c>
      <c r="J2263" t="s">
        <v>6032</v>
      </c>
      <c r="K2263" t="s">
        <v>6030</v>
      </c>
      <c r="L2263" t="s">
        <v>11</v>
      </c>
    </row>
    <row r="2264" spans="1:12" x14ac:dyDescent="0.25">
      <c r="A2264" s="5" t="s">
        <v>4603</v>
      </c>
      <c r="B2264">
        <v>1964</v>
      </c>
      <c r="C2264" t="s">
        <v>10</v>
      </c>
      <c r="D2264">
        <v>7</v>
      </c>
      <c r="E2264" s="18" t="str">
        <f t="shared" si="35"/>
        <v>7-Oct-1964</v>
      </c>
      <c r="F2264" s="19">
        <v>45085</v>
      </c>
      <c r="G2264">
        <v>58</v>
      </c>
      <c r="H2264">
        <v>0</v>
      </c>
      <c r="I2264" s="2">
        <v>41331.79</v>
      </c>
      <c r="J2264" t="s">
        <v>6032</v>
      </c>
      <c r="K2264" t="s">
        <v>6030</v>
      </c>
      <c r="L2264" t="s">
        <v>11</v>
      </c>
    </row>
    <row r="2265" spans="1:12" x14ac:dyDescent="0.25">
      <c r="A2265" s="5" t="s">
        <v>4604</v>
      </c>
      <c r="B2265">
        <v>1971</v>
      </c>
      <c r="C2265" t="s">
        <v>10</v>
      </c>
      <c r="D2265">
        <v>16</v>
      </c>
      <c r="E2265" s="18" t="str">
        <f t="shared" si="35"/>
        <v>16-Oct-1971</v>
      </c>
      <c r="F2265" s="19">
        <v>45085</v>
      </c>
      <c r="G2265">
        <v>51</v>
      </c>
      <c r="H2265">
        <v>0</v>
      </c>
      <c r="I2265" s="2">
        <v>41351.879999999997</v>
      </c>
      <c r="J2265" t="s">
        <v>6032</v>
      </c>
      <c r="K2265" t="s">
        <v>6030</v>
      </c>
      <c r="L2265" t="s">
        <v>11</v>
      </c>
    </row>
    <row r="2266" spans="1:12" x14ac:dyDescent="0.25">
      <c r="A2266" s="5" t="s">
        <v>4605</v>
      </c>
      <c r="B2266">
        <v>1967</v>
      </c>
      <c r="C2266" t="s">
        <v>8</v>
      </c>
      <c r="D2266">
        <v>22</v>
      </c>
      <c r="E2266" s="18" t="str">
        <f t="shared" si="35"/>
        <v>22-Dec-1967</v>
      </c>
      <c r="F2266" s="19">
        <v>45085</v>
      </c>
      <c r="G2266">
        <v>55</v>
      </c>
      <c r="H2266">
        <v>0</v>
      </c>
      <c r="I2266" s="2">
        <v>41505.15</v>
      </c>
      <c r="J2266" t="s">
        <v>6032</v>
      </c>
      <c r="K2266" t="s">
        <v>6030</v>
      </c>
      <c r="L2266" t="s">
        <v>11</v>
      </c>
    </row>
    <row r="2267" spans="1:12" x14ac:dyDescent="0.25">
      <c r="A2267" s="5" t="s">
        <v>4606</v>
      </c>
      <c r="B2267">
        <v>1974</v>
      </c>
      <c r="C2267" t="s">
        <v>4</v>
      </c>
      <c r="D2267">
        <v>24</v>
      </c>
      <c r="E2267" s="18" t="str">
        <f t="shared" si="35"/>
        <v>24-Nov-1974</v>
      </c>
      <c r="F2267" s="19">
        <v>45085</v>
      </c>
      <c r="G2267">
        <v>48</v>
      </c>
      <c r="H2267">
        <v>0</v>
      </c>
      <c r="I2267" s="2">
        <v>41636.199999999997</v>
      </c>
      <c r="J2267" t="s">
        <v>6032</v>
      </c>
      <c r="K2267" t="s">
        <v>6032</v>
      </c>
      <c r="L2267" t="s">
        <v>11</v>
      </c>
    </row>
    <row r="2268" spans="1:12" x14ac:dyDescent="0.25">
      <c r="A2268" s="5" t="s">
        <v>4607</v>
      </c>
      <c r="B2268">
        <v>1976</v>
      </c>
      <c r="C2268" t="s">
        <v>10</v>
      </c>
      <c r="D2268">
        <v>29</v>
      </c>
      <c r="E2268" s="18" t="str">
        <f t="shared" si="35"/>
        <v>29-Oct-1976</v>
      </c>
      <c r="F2268" s="19">
        <v>45085</v>
      </c>
      <c r="G2268">
        <v>46</v>
      </c>
      <c r="H2268">
        <v>1</v>
      </c>
      <c r="I2268" s="2">
        <v>41661.599999999999</v>
      </c>
      <c r="J2268" t="s">
        <v>6032</v>
      </c>
      <c r="K2268" t="s">
        <v>6031</v>
      </c>
      <c r="L2268" t="s">
        <v>11</v>
      </c>
    </row>
    <row r="2269" spans="1:12" x14ac:dyDescent="0.25">
      <c r="A2269" s="5" t="s">
        <v>4608</v>
      </c>
      <c r="B2269">
        <v>1975</v>
      </c>
      <c r="C2269" t="s">
        <v>4</v>
      </c>
      <c r="D2269">
        <v>14</v>
      </c>
      <c r="E2269" s="18" t="str">
        <f t="shared" si="35"/>
        <v>14-Nov-1975</v>
      </c>
      <c r="F2269" s="19">
        <v>45085</v>
      </c>
      <c r="G2269">
        <v>47</v>
      </c>
      <c r="H2269">
        <v>0</v>
      </c>
      <c r="I2269" s="2">
        <v>41676.080000000002</v>
      </c>
      <c r="J2269" t="s">
        <v>6032</v>
      </c>
      <c r="K2269" t="s">
        <v>6030</v>
      </c>
      <c r="L2269" t="s">
        <v>3</v>
      </c>
    </row>
    <row r="2270" spans="1:12" x14ac:dyDescent="0.25">
      <c r="A2270" s="5" t="s">
        <v>4609</v>
      </c>
      <c r="B2270">
        <v>1975</v>
      </c>
      <c r="C2270" t="s">
        <v>6</v>
      </c>
      <c r="D2270">
        <v>29</v>
      </c>
      <c r="E2270" s="18" t="str">
        <f t="shared" si="35"/>
        <v>29-Sep-1975</v>
      </c>
      <c r="F2270" s="19">
        <v>45085</v>
      </c>
      <c r="G2270">
        <v>47</v>
      </c>
      <c r="H2270">
        <v>1</v>
      </c>
      <c r="I2270" s="2">
        <v>41681.86</v>
      </c>
      <c r="J2270" t="s">
        <v>6032</v>
      </c>
      <c r="K2270" t="s">
        <v>6032</v>
      </c>
      <c r="L2270" t="s">
        <v>11</v>
      </c>
    </row>
    <row r="2271" spans="1:12" x14ac:dyDescent="0.25">
      <c r="A2271" s="5" t="s">
        <v>4610</v>
      </c>
      <c r="B2271">
        <v>1962</v>
      </c>
      <c r="C2271" t="s">
        <v>6</v>
      </c>
      <c r="D2271">
        <v>22</v>
      </c>
      <c r="E2271" s="18" t="str">
        <f t="shared" si="35"/>
        <v>22-Sep-1962</v>
      </c>
      <c r="F2271" s="19">
        <v>45085</v>
      </c>
      <c r="G2271">
        <v>60</v>
      </c>
      <c r="H2271">
        <v>0</v>
      </c>
      <c r="I2271" s="2">
        <v>41794.629999999997</v>
      </c>
      <c r="J2271" t="s">
        <v>6032</v>
      </c>
      <c r="K2271" t="s">
        <v>6031</v>
      </c>
      <c r="L2271" t="s">
        <v>11</v>
      </c>
    </row>
    <row r="2272" spans="1:12" x14ac:dyDescent="0.25">
      <c r="A2272" s="5" t="s">
        <v>4611</v>
      </c>
      <c r="B2272">
        <v>1966</v>
      </c>
      <c r="C2272" t="s">
        <v>6</v>
      </c>
      <c r="D2272">
        <v>21</v>
      </c>
      <c r="E2272" s="18" t="str">
        <f t="shared" si="35"/>
        <v>21-Sep-1966</v>
      </c>
      <c r="F2272" s="19">
        <v>45085</v>
      </c>
      <c r="G2272">
        <v>56</v>
      </c>
      <c r="H2272">
        <v>0</v>
      </c>
      <c r="I2272" s="2">
        <v>41886.54</v>
      </c>
      <c r="J2272" t="s">
        <v>6032</v>
      </c>
      <c r="K2272" t="s">
        <v>6031</v>
      </c>
      <c r="L2272" t="s">
        <v>11</v>
      </c>
    </row>
    <row r="2273" spans="1:12" x14ac:dyDescent="0.25">
      <c r="A2273" s="5" t="s">
        <v>3759</v>
      </c>
      <c r="B2273">
        <v>1972</v>
      </c>
      <c r="C2273" t="s">
        <v>5</v>
      </c>
      <c r="D2273">
        <v>8</v>
      </c>
      <c r="E2273" s="18" t="str">
        <f t="shared" si="35"/>
        <v>8-Jun-1972</v>
      </c>
      <c r="F2273" s="19">
        <v>45085</v>
      </c>
      <c r="G2273">
        <v>51</v>
      </c>
      <c r="H2273">
        <v>1</v>
      </c>
      <c r="I2273" s="2">
        <v>41919.1</v>
      </c>
      <c r="J2273" t="s">
        <v>6032</v>
      </c>
      <c r="K2273" t="s">
        <v>6032</v>
      </c>
      <c r="L2273" t="s">
        <v>14</v>
      </c>
    </row>
    <row r="2274" spans="1:12" x14ac:dyDescent="0.25">
      <c r="A2274" s="5" t="s">
        <v>4612</v>
      </c>
      <c r="B2274">
        <v>1984</v>
      </c>
      <c r="C2274" t="s">
        <v>4</v>
      </c>
      <c r="D2274">
        <v>10</v>
      </c>
      <c r="E2274" s="18" t="str">
        <f t="shared" si="35"/>
        <v>10-Nov-1984</v>
      </c>
      <c r="F2274" s="19">
        <v>45085</v>
      </c>
      <c r="G2274">
        <v>38</v>
      </c>
      <c r="H2274">
        <v>3</v>
      </c>
      <c r="I2274" s="2">
        <v>41949.24</v>
      </c>
      <c r="J2274" t="s">
        <v>6032</v>
      </c>
      <c r="K2274" t="s">
        <v>6032</v>
      </c>
      <c r="L2274" t="s">
        <v>3</v>
      </c>
    </row>
    <row r="2275" spans="1:12" x14ac:dyDescent="0.25">
      <c r="A2275" s="5" t="s">
        <v>4613</v>
      </c>
      <c r="B2275">
        <v>1968</v>
      </c>
      <c r="C2275" t="s">
        <v>8</v>
      </c>
      <c r="D2275">
        <v>19</v>
      </c>
      <c r="E2275" s="18" t="str">
        <f t="shared" si="35"/>
        <v>19-Dec-1968</v>
      </c>
      <c r="F2275" s="19">
        <v>45085</v>
      </c>
      <c r="G2275">
        <v>54</v>
      </c>
      <c r="H2275">
        <v>1</v>
      </c>
      <c r="I2275" s="2">
        <v>41999.519999999997</v>
      </c>
      <c r="J2275" t="s">
        <v>6032</v>
      </c>
      <c r="K2275" t="s">
        <v>6031</v>
      </c>
      <c r="L2275" t="s">
        <v>3</v>
      </c>
    </row>
    <row r="2276" spans="1:12" x14ac:dyDescent="0.25">
      <c r="A2276" s="5" t="s">
        <v>4614</v>
      </c>
      <c r="B2276">
        <v>1976</v>
      </c>
      <c r="C2276" t="s">
        <v>4</v>
      </c>
      <c r="D2276">
        <v>28</v>
      </c>
      <c r="E2276" s="18" t="str">
        <f t="shared" si="35"/>
        <v>28-Nov-1976</v>
      </c>
      <c r="F2276" s="19">
        <v>45085</v>
      </c>
      <c r="G2276">
        <v>46</v>
      </c>
      <c r="H2276">
        <v>0</v>
      </c>
      <c r="I2276" s="2">
        <v>42111.66</v>
      </c>
      <c r="J2276" t="s">
        <v>6032</v>
      </c>
      <c r="K2276" t="s">
        <v>6032</v>
      </c>
      <c r="L2276" t="s">
        <v>17</v>
      </c>
    </row>
    <row r="2277" spans="1:12" x14ac:dyDescent="0.25">
      <c r="A2277" s="5" t="s">
        <v>4615</v>
      </c>
      <c r="B2277">
        <v>1997</v>
      </c>
      <c r="C2277" t="s">
        <v>8</v>
      </c>
      <c r="D2277">
        <v>9</v>
      </c>
      <c r="E2277" s="18" t="str">
        <f t="shared" si="35"/>
        <v>9-Dec-1997</v>
      </c>
      <c r="F2277" s="19">
        <v>45085</v>
      </c>
      <c r="G2277">
        <v>25</v>
      </c>
      <c r="H2277">
        <v>2</v>
      </c>
      <c r="I2277" s="2">
        <v>42112.24</v>
      </c>
      <c r="J2277" t="s">
        <v>6032</v>
      </c>
      <c r="K2277" t="s">
        <v>6031</v>
      </c>
      <c r="L2277" t="s">
        <v>3</v>
      </c>
    </row>
    <row r="2278" spans="1:12" x14ac:dyDescent="0.25">
      <c r="A2278" s="5" t="s">
        <v>4616</v>
      </c>
      <c r="B2278">
        <v>1979</v>
      </c>
      <c r="C2278" t="s">
        <v>2</v>
      </c>
      <c r="D2278">
        <v>3</v>
      </c>
      <c r="E2278" s="18" t="str">
        <f t="shared" si="35"/>
        <v>3-Jul-1979</v>
      </c>
      <c r="F2278" s="19">
        <v>45085</v>
      </c>
      <c r="G2278">
        <v>43</v>
      </c>
      <c r="H2278">
        <v>3</v>
      </c>
      <c r="I2278" s="2">
        <v>42124.52</v>
      </c>
      <c r="J2278" t="s">
        <v>6032</v>
      </c>
      <c r="K2278" t="s">
        <v>6032</v>
      </c>
      <c r="L2278" t="s">
        <v>3</v>
      </c>
    </row>
    <row r="2279" spans="1:12" x14ac:dyDescent="0.25">
      <c r="A2279" s="5" t="s">
        <v>4617</v>
      </c>
      <c r="B2279">
        <v>1973</v>
      </c>
      <c r="C2279" t="s">
        <v>6</v>
      </c>
      <c r="D2279">
        <v>18</v>
      </c>
      <c r="E2279" s="18" t="str">
        <f t="shared" si="35"/>
        <v>18-Sep-1973</v>
      </c>
      <c r="F2279" s="19">
        <v>45085</v>
      </c>
      <c r="G2279">
        <v>49</v>
      </c>
      <c r="H2279">
        <v>0</v>
      </c>
      <c r="I2279" s="2">
        <v>42188.15</v>
      </c>
      <c r="J2279" t="s">
        <v>6032</v>
      </c>
      <c r="K2279" t="s">
        <v>6032</v>
      </c>
      <c r="L2279" t="s">
        <v>11</v>
      </c>
    </row>
    <row r="2280" spans="1:12" x14ac:dyDescent="0.25">
      <c r="A2280" s="5" t="s">
        <v>4618</v>
      </c>
      <c r="B2280">
        <v>1975</v>
      </c>
      <c r="C2280" t="s">
        <v>9</v>
      </c>
      <c r="D2280">
        <v>15</v>
      </c>
      <c r="E2280" s="18" t="str">
        <f t="shared" si="35"/>
        <v>15-Aug-1975</v>
      </c>
      <c r="F2280" s="19">
        <v>45085</v>
      </c>
      <c r="G2280">
        <v>47</v>
      </c>
      <c r="H2280">
        <v>1</v>
      </c>
      <c r="I2280" s="2">
        <v>42211.14</v>
      </c>
      <c r="J2280" t="s">
        <v>6032</v>
      </c>
      <c r="K2280" t="s">
        <v>6031</v>
      </c>
      <c r="L2280" t="s">
        <v>3</v>
      </c>
    </row>
    <row r="2281" spans="1:12" x14ac:dyDescent="0.25">
      <c r="A2281" s="5" t="s">
        <v>4619</v>
      </c>
      <c r="B2281">
        <v>1967</v>
      </c>
      <c r="C2281" t="s">
        <v>5</v>
      </c>
      <c r="D2281">
        <v>28</v>
      </c>
      <c r="E2281" s="18" t="str">
        <f t="shared" si="35"/>
        <v>28-Jun-1967</v>
      </c>
      <c r="F2281" s="19">
        <v>45085</v>
      </c>
      <c r="G2281">
        <v>55</v>
      </c>
      <c r="H2281">
        <v>0</v>
      </c>
      <c r="I2281" s="2">
        <v>42303.69</v>
      </c>
      <c r="J2281" t="s">
        <v>6032</v>
      </c>
      <c r="K2281" t="s">
        <v>6030</v>
      </c>
      <c r="L2281" t="s">
        <v>14</v>
      </c>
    </row>
    <row r="2282" spans="1:12" x14ac:dyDescent="0.25">
      <c r="A2282" s="5" t="s">
        <v>4620</v>
      </c>
      <c r="B2282">
        <v>1968</v>
      </c>
      <c r="C2282" t="s">
        <v>9</v>
      </c>
      <c r="D2282">
        <v>3</v>
      </c>
      <c r="E2282" s="18" t="str">
        <f t="shared" si="35"/>
        <v>3-Aug-1968</v>
      </c>
      <c r="F2282" s="19">
        <v>45085</v>
      </c>
      <c r="G2282">
        <v>54</v>
      </c>
      <c r="H2282">
        <v>0</v>
      </c>
      <c r="I2282" s="2">
        <v>42478.6</v>
      </c>
      <c r="J2282" t="s">
        <v>6032</v>
      </c>
      <c r="K2282" t="s">
        <v>6030</v>
      </c>
      <c r="L2282" t="s">
        <v>11</v>
      </c>
    </row>
    <row r="2283" spans="1:12" x14ac:dyDescent="0.25">
      <c r="A2283" s="5" t="s">
        <v>4621</v>
      </c>
      <c r="B2283">
        <v>1967</v>
      </c>
      <c r="C2283" t="s">
        <v>5</v>
      </c>
      <c r="D2283">
        <v>27</v>
      </c>
      <c r="E2283" s="18" t="str">
        <f t="shared" si="35"/>
        <v>27-Jun-1967</v>
      </c>
      <c r="F2283" s="19">
        <v>45085</v>
      </c>
      <c r="G2283">
        <v>55</v>
      </c>
      <c r="H2283">
        <v>0</v>
      </c>
      <c r="I2283" s="2">
        <v>42538.720000000001</v>
      </c>
      <c r="J2283" t="s">
        <v>6032</v>
      </c>
      <c r="K2283" t="s">
        <v>6031</v>
      </c>
      <c r="L2283" t="s">
        <v>11</v>
      </c>
    </row>
    <row r="2284" spans="1:12" x14ac:dyDescent="0.25">
      <c r="A2284" s="5" t="s">
        <v>3760</v>
      </c>
      <c r="B2284">
        <v>1979</v>
      </c>
      <c r="C2284" t="s">
        <v>8</v>
      </c>
      <c r="D2284">
        <v>27</v>
      </c>
      <c r="E2284" s="18" t="str">
        <f t="shared" si="35"/>
        <v>27-Dec-1979</v>
      </c>
      <c r="F2284" s="19">
        <v>45085</v>
      </c>
      <c r="G2284">
        <v>43</v>
      </c>
      <c r="H2284">
        <v>2</v>
      </c>
      <c r="I2284" s="2">
        <v>42560.43</v>
      </c>
      <c r="J2284" t="s">
        <v>6032</v>
      </c>
      <c r="K2284" t="s">
        <v>6031</v>
      </c>
      <c r="L2284" t="s">
        <v>3</v>
      </c>
    </row>
    <row r="2285" spans="1:12" x14ac:dyDescent="0.25">
      <c r="A2285" s="5" t="s">
        <v>4622</v>
      </c>
      <c r="B2285">
        <v>1971</v>
      </c>
      <c r="C2285" t="s">
        <v>4</v>
      </c>
      <c r="D2285">
        <v>3</v>
      </c>
      <c r="E2285" s="18" t="str">
        <f t="shared" si="35"/>
        <v>3-Nov-1971</v>
      </c>
      <c r="F2285" s="19">
        <v>45085</v>
      </c>
      <c r="G2285">
        <v>51</v>
      </c>
      <c r="H2285">
        <v>0</v>
      </c>
      <c r="I2285" s="2">
        <v>42644.2</v>
      </c>
      <c r="J2285" t="s">
        <v>6032</v>
      </c>
      <c r="K2285" t="s">
        <v>6031</v>
      </c>
      <c r="L2285" t="s">
        <v>11</v>
      </c>
    </row>
    <row r="2286" spans="1:12" x14ac:dyDescent="0.25">
      <c r="A2286" s="5" t="s">
        <v>4623</v>
      </c>
      <c r="B2286">
        <v>1977</v>
      </c>
      <c r="C2286" t="s">
        <v>10</v>
      </c>
      <c r="D2286">
        <v>21</v>
      </c>
      <c r="E2286" s="18" t="str">
        <f t="shared" si="35"/>
        <v>21-Oct-1977</v>
      </c>
      <c r="F2286" s="19">
        <v>45085</v>
      </c>
      <c r="G2286">
        <v>45</v>
      </c>
      <c r="H2286">
        <v>2</v>
      </c>
      <c r="I2286" s="2">
        <v>42760.5</v>
      </c>
      <c r="J2286" t="s">
        <v>6032</v>
      </c>
      <c r="K2286" t="s">
        <v>6030</v>
      </c>
      <c r="L2286" t="s">
        <v>7</v>
      </c>
    </row>
    <row r="2287" spans="1:12" x14ac:dyDescent="0.25">
      <c r="A2287" s="5" t="s">
        <v>4624</v>
      </c>
      <c r="B2287">
        <v>1965</v>
      </c>
      <c r="C2287" t="s">
        <v>10</v>
      </c>
      <c r="D2287">
        <v>29</v>
      </c>
      <c r="E2287" s="18" t="str">
        <f t="shared" si="35"/>
        <v>29-Oct-1965</v>
      </c>
      <c r="F2287" s="19">
        <v>45085</v>
      </c>
      <c r="G2287">
        <v>57</v>
      </c>
      <c r="H2287">
        <v>0</v>
      </c>
      <c r="I2287" s="2">
        <v>42764.12</v>
      </c>
      <c r="J2287" t="s">
        <v>6032</v>
      </c>
      <c r="K2287" t="s">
        <v>6030</v>
      </c>
      <c r="L2287" t="s">
        <v>11</v>
      </c>
    </row>
    <row r="2288" spans="1:12" x14ac:dyDescent="0.25">
      <c r="A2288" s="5" t="s">
        <v>4625</v>
      </c>
      <c r="B2288">
        <v>1972</v>
      </c>
      <c r="C2288" t="s">
        <v>6</v>
      </c>
      <c r="D2288">
        <v>10</v>
      </c>
      <c r="E2288" s="18" t="str">
        <f t="shared" si="35"/>
        <v>10-Sep-1972</v>
      </c>
      <c r="F2288" s="19">
        <v>45085</v>
      </c>
      <c r="G2288">
        <v>50</v>
      </c>
      <c r="H2288">
        <v>2</v>
      </c>
      <c r="I2288" s="2">
        <v>42856.84</v>
      </c>
      <c r="J2288" t="s">
        <v>6032</v>
      </c>
      <c r="K2288" t="s">
        <v>6032</v>
      </c>
      <c r="L2288" t="s">
        <v>11</v>
      </c>
    </row>
    <row r="2289" spans="1:12" x14ac:dyDescent="0.25">
      <c r="A2289" s="5" t="s">
        <v>4626</v>
      </c>
      <c r="B2289">
        <v>1975</v>
      </c>
      <c r="C2289" t="s">
        <v>10</v>
      </c>
      <c r="D2289">
        <v>23</v>
      </c>
      <c r="E2289" s="18" t="str">
        <f t="shared" si="35"/>
        <v>23-Oct-1975</v>
      </c>
      <c r="F2289" s="19">
        <v>45085</v>
      </c>
      <c r="G2289">
        <v>47</v>
      </c>
      <c r="H2289">
        <v>1</v>
      </c>
      <c r="I2289" s="2">
        <v>42969.85</v>
      </c>
      <c r="J2289" t="s">
        <v>6032</v>
      </c>
      <c r="K2289" t="s">
        <v>6031</v>
      </c>
      <c r="L2289" t="s">
        <v>3</v>
      </c>
    </row>
    <row r="2290" spans="1:12" x14ac:dyDescent="0.25">
      <c r="A2290" s="5" t="s">
        <v>4627</v>
      </c>
      <c r="B2290">
        <v>1978</v>
      </c>
      <c r="C2290" t="s">
        <v>4</v>
      </c>
      <c r="D2290">
        <v>4</v>
      </c>
      <c r="E2290" s="18" t="str">
        <f t="shared" si="35"/>
        <v>4-Nov-1978</v>
      </c>
      <c r="F2290" s="19">
        <v>45085</v>
      </c>
      <c r="G2290">
        <v>44</v>
      </c>
      <c r="H2290">
        <v>0</v>
      </c>
      <c r="I2290" s="2">
        <v>42983.46</v>
      </c>
      <c r="J2290" t="s">
        <v>6032</v>
      </c>
      <c r="K2290" t="s">
        <v>6030</v>
      </c>
      <c r="L2290" t="s">
        <v>7</v>
      </c>
    </row>
    <row r="2291" spans="1:12" x14ac:dyDescent="0.25">
      <c r="A2291" s="5" t="s">
        <v>4628</v>
      </c>
      <c r="B2291">
        <v>1965</v>
      </c>
      <c r="C2291" t="s">
        <v>4</v>
      </c>
      <c r="D2291">
        <v>29</v>
      </c>
      <c r="E2291" s="18" t="str">
        <f t="shared" si="35"/>
        <v>29-Nov-1965</v>
      </c>
      <c r="F2291" s="19">
        <v>45085</v>
      </c>
      <c r="G2291">
        <v>57</v>
      </c>
      <c r="H2291">
        <v>0</v>
      </c>
      <c r="I2291" s="2">
        <v>43073.760000000002</v>
      </c>
      <c r="J2291" t="s">
        <v>6030</v>
      </c>
      <c r="K2291" t="s">
        <v>6030</v>
      </c>
      <c r="L2291" t="s">
        <v>11</v>
      </c>
    </row>
    <row r="2292" spans="1:12" x14ac:dyDescent="0.25">
      <c r="A2292" s="5" t="s">
        <v>4629</v>
      </c>
      <c r="B2292">
        <v>1969</v>
      </c>
      <c r="C2292" t="s">
        <v>8</v>
      </c>
      <c r="D2292">
        <v>3</v>
      </c>
      <c r="E2292" s="18" t="str">
        <f t="shared" si="35"/>
        <v>3-Dec-1969</v>
      </c>
      <c r="F2292" s="19">
        <v>45085</v>
      </c>
      <c r="G2292">
        <v>53</v>
      </c>
      <c r="H2292">
        <v>0</v>
      </c>
      <c r="I2292" s="2">
        <v>43254.42</v>
      </c>
      <c r="J2292" t="s">
        <v>6030</v>
      </c>
      <c r="K2292" t="s">
        <v>6030</v>
      </c>
      <c r="L2292" t="s">
        <v>14</v>
      </c>
    </row>
    <row r="2293" spans="1:12" x14ac:dyDescent="0.25">
      <c r="A2293" s="5" t="s">
        <v>4630</v>
      </c>
      <c r="B2293">
        <v>1965</v>
      </c>
      <c r="C2293" t="s">
        <v>9</v>
      </c>
      <c r="D2293">
        <v>22</v>
      </c>
      <c r="E2293" s="18" t="str">
        <f t="shared" si="35"/>
        <v>22-Aug-1965</v>
      </c>
      <c r="F2293" s="19">
        <v>45085</v>
      </c>
      <c r="G2293">
        <v>57</v>
      </c>
      <c r="H2293">
        <v>0</v>
      </c>
      <c r="I2293" s="2">
        <v>43578.94</v>
      </c>
      <c r="J2293" t="s">
        <v>6030</v>
      </c>
      <c r="K2293" t="s">
        <v>6030</v>
      </c>
      <c r="L2293" t="s">
        <v>7</v>
      </c>
    </row>
    <row r="2294" spans="1:12" x14ac:dyDescent="0.25">
      <c r="A2294" s="5" t="s">
        <v>4631</v>
      </c>
      <c r="B2294">
        <v>1986</v>
      </c>
      <c r="C2294" t="s">
        <v>8</v>
      </c>
      <c r="D2294">
        <v>29</v>
      </c>
      <c r="E2294" s="18" t="str">
        <f t="shared" si="35"/>
        <v>29-Dec-1986</v>
      </c>
      <c r="F2294" s="19">
        <v>45085</v>
      </c>
      <c r="G2294">
        <v>36</v>
      </c>
      <c r="H2294">
        <v>3</v>
      </c>
      <c r="I2294" s="2">
        <v>43753.34</v>
      </c>
      <c r="J2294" t="s">
        <v>6030</v>
      </c>
      <c r="K2294" t="s">
        <v>6032</v>
      </c>
      <c r="L2294" t="s">
        <v>12</v>
      </c>
    </row>
    <row r="2295" spans="1:12" x14ac:dyDescent="0.25">
      <c r="A2295" s="5" t="s">
        <v>3761</v>
      </c>
      <c r="B2295">
        <v>1966</v>
      </c>
      <c r="C2295" t="s">
        <v>10</v>
      </c>
      <c r="D2295">
        <v>25</v>
      </c>
      <c r="E2295" s="18" t="str">
        <f t="shared" si="35"/>
        <v>25-Oct-1966</v>
      </c>
      <c r="F2295" s="19">
        <v>45085</v>
      </c>
      <c r="G2295">
        <v>56</v>
      </c>
      <c r="H2295">
        <v>2</v>
      </c>
      <c r="I2295" s="2">
        <v>43813.87</v>
      </c>
      <c r="J2295" t="s">
        <v>6030</v>
      </c>
      <c r="K2295" t="s">
        <v>6030</v>
      </c>
      <c r="L2295" t="s">
        <v>3</v>
      </c>
    </row>
    <row r="2296" spans="1:12" x14ac:dyDescent="0.25">
      <c r="A2296" s="5" t="s">
        <v>4632</v>
      </c>
      <c r="B2296">
        <v>1966</v>
      </c>
      <c r="C2296" t="s">
        <v>2</v>
      </c>
      <c r="D2296">
        <v>2</v>
      </c>
      <c r="E2296" s="18" t="str">
        <f t="shared" si="35"/>
        <v>2-Jul-1966</v>
      </c>
      <c r="F2296" s="19">
        <v>45085</v>
      </c>
      <c r="G2296">
        <v>56</v>
      </c>
      <c r="H2296">
        <v>0</v>
      </c>
      <c r="I2296" s="2">
        <v>43817.45</v>
      </c>
      <c r="J2296" t="s">
        <v>6030</v>
      </c>
      <c r="K2296" t="s">
        <v>6031</v>
      </c>
      <c r="L2296" t="s">
        <v>7</v>
      </c>
    </row>
    <row r="2297" spans="1:12" x14ac:dyDescent="0.25">
      <c r="A2297" s="5" t="s">
        <v>4633</v>
      </c>
      <c r="B2297">
        <v>1980</v>
      </c>
      <c r="C2297" t="s">
        <v>4</v>
      </c>
      <c r="D2297">
        <v>10</v>
      </c>
      <c r="E2297" s="18" t="str">
        <f t="shared" si="35"/>
        <v>10-Nov-1980</v>
      </c>
      <c r="F2297" s="19">
        <v>45085</v>
      </c>
      <c r="G2297">
        <v>42</v>
      </c>
      <c r="H2297">
        <v>2</v>
      </c>
      <c r="I2297" s="2">
        <v>43896.38</v>
      </c>
      <c r="J2297" t="s">
        <v>6030</v>
      </c>
      <c r="K2297" t="s">
        <v>6032</v>
      </c>
      <c r="L2297" t="s">
        <v>3</v>
      </c>
    </row>
    <row r="2298" spans="1:12" x14ac:dyDescent="0.25">
      <c r="A2298" s="5" t="s">
        <v>4634</v>
      </c>
      <c r="B2298">
        <v>1966</v>
      </c>
      <c r="C2298" t="s">
        <v>10</v>
      </c>
      <c r="D2298">
        <v>5</v>
      </c>
      <c r="E2298" s="18" t="str">
        <f t="shared" si="35"/>
        <v>5-Oct-1966</v>
      </c>
      <c r="F2298" s="19">
        <v>45085</v>
      </c>
      <c r="G2298">
        <v>56</v>
      </c>
      <c r="H2298">
        <v>0</v>
      </c>
      <c r="I2298" s="2">
        <v>43921.18</v>
      </c>
      <c r="J2298" t="s">
        <v>6030</v>
      </c>
      <c r="K2298" t="s">
        <v>6030</v>
      </c>
      <c r="L2298" t="s">
        <v>7</v>
      </c>
    </row>
    <row r="2299" spans="1:12" x14ac:dyDescent="0.25">
      <c r="A2299" s="5" t="s">
        <v>4635</v>
      </c>
      <c r="B2299">
        <v>1988</v>
      </c>
      <c r="C2299" t="s">
        <v>2</v>
      </c>
      <c r="D2299">
        <v>16</v>
      </c>
      <c r="E2299" s="18" t="str">
        <f t="shared" si="35"/>
        <v>16-Jul-1988</v>
      </c>
      <c r="F2299" s="19">
        <v>45085</v>
      </c>
      <c r="G2299">
        <v>34</v>
      </c>
      <c r="H2299">
        <v>1</v>
      </c>
      <c r="I2299" s="2">
        <v>43943.88</v>
      </c>
      <c r="J2299" t="s">
        <v>6030</v>
      </c>
      <c r="K2299" t="s">
        <v>6032</v>
      </c>
      <c r="L2299" t="s">
        <v>7</v>
      </c>
    </row>
    <row r="2300" spans="1:12" x14ac:dyDescent="0.25">
      <c r="A2300" s="5" t="s">
        <v>4636</v>
      </c>
      <c r="B2300">
        <v>1975</v>
      </c>
      <c r="C2300" t="s">
        <v>5</v>
      </c>
      <c r="D2300">
        <v>1</v>
      </c>
      <c r="E2300" s="18" t="str">
        <f t="shared" si="35"/>
        <v>1-Jun-1975</v>
      </c>
      <c r="F2300" s="19">
        <v>45085</v>
      </c>
      <c r="G2300">
        <v>48</v>
      </c>
      <c r="H2300">
        <v>2</v>
      </c>
      <c r="I2300" s="2">
        <v>44202.65</v>
      </c>
      <c r="J2300" t="s">
        <v>6030</v>
      </c>
      <c r="K2300" t="s">
        <v>6030</v>
      </c>
      <c r="L2300" t="s">
        <v>3</v>
      </c>
    </row>
    <row r="2301" spans="1:12" x14ac:dyDescent="0.25">
      <c r="A2301" s="5" t="s">
        <v>4637</v>
      </c>
      <c r="B2301">
        <v>1968</v>
      </c>
      <c r="C2301" t="s">
        <v>4</v>
      </c>
      <c r="D2301">
        <v>24</v>
      </c>
      <c r="E2301" s="18" t="str">
        <f t="shared" si="35"/>
        <v>24-Nov-1968</v>
      </c>
      <c r="F2301" s="19">
        <v>45085</v>
      </c>
      <c r="G2301">
        <v>54</v>
      </c>
      <c r="H2301">
        <v>2</v>
      </c>
      <c r="I2301" s="2">
        <v>44260.75</v>
      </c>
      <c r="J2301" t="s">
        <v>6030</v>
      </c>
      <c r="K2301" t="s">
        <v>6032</v>
      </c>
      <c r="L2301" t="s">
        <v>3</v>
      </c>
    </row>
    <row r="2302" spans="1:12" x14ac:dyDescent="0.25">
      <c r="A2302" s="5" t="s">
        <v>4638</v>
      </c>
      <c r="B2302">
        <v>1971</v>
      </c>
      <c r="C2302" t="s">
        <v>10</v>
      </c>
      <c r="D2302">
        <v>29</v>
      </c>
      <c r="E2302" s="18" t="str">
        <f t="shared" si="35"/>
        <v>29-Oct-1971</v>
      </c>
      <c r="F2302" s="19">
        <v>45085</v>
      </c>
      <c r="G2302">
        <v>51</v>
      </c>
      <c r="H2302">
        <v>0</v>
      </c>
      <c r="I2302" s="2">
        <v>44400.41</v>
      </c>
      <c r="J2302" t="s">
        <v>6030</v>
      </c>
      <c r="K2302" t="s">
        <v>6030</v>
      </c>
      <c r="L2302" t="s">
        <v>3</v>
      </c>
    </row>
    <row r="2303" spans="1:12" x14ac:dyDescent="0.25">
      <c r="A2303" s="5" t="s">
        <v>4639</v>
      </c>
      <c r="B2303">
        <v>1967</v>
      </c>
      <c r="C2303" t="s">
        <v>6</v>
      </c>
      <c r="D2303">
        <v>14</v>
      </c>
      <c r="E2303" s="18" t="str">
        <f t="shared" si="35"/>
        <v>14-Sep-1967</v>
      </c>
      <c r="F2303" s="19">
        <v>45085</v>
      </c>
      <c r="G2303">
        <v>55</v>
      </c>
      <c r="H2303">
        <v>0</v>
      </c>
      <c r="I2303" s="2">
        <v>44423.8</v>
      </c>
      <c r="J2303" t="s">
        <v>6030</v>
      </c>
      <c r="K2303" t="s">
        <v>6031</v>
      </c>
      <c r="L2303" t="s">
        <v>3</v>
      </c>
    </row>
    <row r="2304" spans="1:12" x14ac:dyDescent="0.25">
      <c r="A2304" s="5" t="s">
        <v>4640</v>
      </c>
      <c r="B2304">
        <v>2000</v>
      </c>
      <c r="C2304" t="s">
        <v>9</v>
      </c>
      <c r="D2304">
        <v>2</v>
      </c>
      <c r="E2304" s="18" t="str">
        <f t="shared" si="35"/>
        <v>2-Aug-2000</v>
      </c>
      <c r="F2304" s="19">
        <v>45085</v>
      </c>
      <c r="G2304">
        <v>22</v>
      </c>
      <c r="H2304">
        <v>1</v>
      </c>
      <c r="I2304" s="2">
        <v>44501.4</v>
      </c>
      <c r="J2304" t="s">
        <v>6030</v>
      </c>
      <c r="K2304" t="s">
        <v>6031</v>
      </c>
      <c r="L2304" t="s">
        <v>3</v>
      </c>
    </row>
    <row r="2305" spans="1:12" x14ac:dyDescent="0.25">
      <c r="A2305" s="5" t="s">
        <v>4641</v>
      </c>
      <c r="B2305">
        <v>1993</v>
      </c>
      <c r="C2305" t="s">
        <v>10</v>
      </c>
      <c r="D2305">
        <v>11</v>
      </c>
      <c r="E2305" s="18" t="str">
        <f t="shared" si="35"/>
        <v>11-Oct-1993</v>
      </c>
      <c r="F2305" s="19">
        <v>45085</v>
      </c>
      <c r="G2305">
        <v>29</v>
      </c>
      <c r="H2305">
        <v>2</v>
      </c>
      <c r="I2305" s="2">
        <v>44585.46</v>
      </c>
      <c r="J2305" t="s">
        <v>6030</v>
      </c>
      <c r="K2305" t="s">
        <v>6030</v>
      </c>
      <c r="L2305" t="s">
        <v>11</v>
      </c>
    </row>
    <row r="2306" spans="1:12" x14ac:dyDescent="0.25">
      <c r="A2306" s="5" t="s">
        <v>3762</v>
      </c>
      <c r="B2306">
        <v>1971</v>
      </c>
      <c r="C2306" t="s">
        <v>9</v>
      </c>
      <c r="D2306">
        <v>13</v>
      </c>
      <c r="E2306" s="18" t="str">
        <f t="shared" ref="E2306:E2344" si="36">CONCATENATE(D2306,"-",C2306,"-",B2306)</f>
        <v>13-Aug-1971</v>
      </c>
      <c r="F2306" s="19">
        <v>45085</v>
      </c>
      <c r="G2306">
        <v>51</v>
      </c>
      <c r="H2306">
        <v>2</v>
      </c>
      <c r="I2306" s="2">
        <v>44641.2</v>
      </c>
      <c r="J2306" t="s">
        <v>6030</v>
      </c>
      <c r="K2306" t="s">
        <v>6031</v>
      </c>
      <c r="L2306" t="s">
        <v>17</v>
      </c>
    </row>
    <row r="2307" spans="1:12" x14ac:dyDescent="0.25">
      <c r="A2307" s="5" t="s">
        <v>4643</v>
      </c>
      <c r="B2307">
        <v>1962</v>
      </c>
      <c r="C2307" t="s">
        <v>8</v>
      </c>
      <c r="D2307">
        <v>17</v>
      </c>
      <c r="E2307" s="18" t="str">
        <f t="shared" si="36"/>
        <v>17-Dec-1962</v>
      </c>
      <c r="F2307" s="19">
        <v>45085</v>
      </c>
      <c r="G2307">
        <v>60</v>
      </c>
      <c r="H2307">
        <v>0</v>
      </c>
      <c r="I2307" s="2">
        <v>45008.959999999999</v>
      </c>
      <c r="J2307" t="s">
        <v>6030</v>
      </c>
      <c r="K2307" t="s">
        <v>6030</v>
      </c>
      <c r="L2307" t="s">
        <v>3</v>
      </c>
    </row>
    <row r="2308" spans="1:12" x14ac:dyDescent="0.25">
      <c r="A2308" s="5" t="s">
        <v>4644</v>
      </c>
      <c r="B2308">
        <v>1974</v>
      </c>
      <c r="C2308" t="s">
        <v>9</v>
      </c>
      <c r="D2308">
        <v>9</v>
      </c>
      <c r="E2308" s="18" t="str">
        <f t="shared" si="36"/>
        <v>9-Aug-1974</v>
      </c>
      <c r="F2308" s="19">
        <v>45085</v>
      </c>
      <c r="G2308">
        <v>48</v>
      </c>
      <c r="H2308">
        <v>2</v>
      </c>
      <c r="I2308" s="2">
        <v>45702.02</v>
      </c>
      <c r="J2308" t="s">
        <v>6030</v>
      </c>
      <c r="K2308" t="s">
        <v>6030</v>
      </c>
      <c r="L2308" t="s">
        <v>7</v>
      </c>
    </row>
    <row r="2309" spans="1:12" x14ac:dyDescent="0.25">
      <c r="A2309" s="5" t="s">
        <v>4645</v>
      </c>
      <c r="B2309">
        <v>1960</v>
      </c>
      <c r="C2309" t="s">
        <v>8</v>
      </c>
      <c r="D2309">
        <v>21</v>
      </c>
      <c r="E2309" s="18" t="str">
        <f t="shared" si="36"/>
        <v>21-Dec-1960</v>
      </c>
      <c r="F2309" s="19">
        <v>45085</v>
      </c>
      <c r="G2309">
        <v>62</v>
      </c>
      <c r="H2309">
        <v>0</v>
      </c>
      <c r="I2309" s="2">
        <v>45710.21</v>
      </c>
      <c r="J2309" t="s">
        <v>6030</v>
      </c>
      <c r="K2309" t="s">
        <v>6030</v>
      </c>
      <c r="L2309" t="s">
        <v>14</v>
      </c>
    </row>
    <row r="2310" spans="1:12" x14ac:dyDescent="0.25">
      <c r="A2310" s="5" t="s">
        <v>4646</v>
      </c>
      <c r="B2310">
        <v>1979</v>
      </c>
      <c r="C2310" t="s">
        <v>9</v>
      </c>
      <c r="D2310">
        <v>12</v>
      </c>
      <c r="E2310" s="18" t="str">
        <f t="shared" si="36"/>
        <v>12-Aug-1979</v>
      </c>
      <c r="F2310" s="19">
        <v>45085</v>
      </c>
      <c r="G2310">
        <v>43</v>
      </c>
      <c r="H2310">
        <v>0</v>
      </c>
      <c r="I2310" s="2">
        <v>45863.21</v>
      </c>
      <c r="J2310" t="s">
        <v>6030</v>
      </c>
      <c r="K2310" t="s">
        <v>6032</v>
      </c>
      <c r="L2310" t="s">
        <v>3</v>
      </c>
    </row>
    <row r="2311" spans="1:12" x14ac:dyDescent="0.25">
      <c r="A2311" s="5" t="s">
        <v>4647</v>
      </c>
      <c r="B2311">
        <v>1985</v>
      </c>
      <c r="C2311" t="s">
        <v>6</v>
      </c>
      <c r="D2311">
        <v>30</v>
      </c>
      <c r="E2311" s="18" t="str">
        <f t="shared" si="36"/>
        <v>30-Sep-1985</v>
      </c>
      <c r="F2311" s="19">
        <v>45085</v>
      </c>
      <c r="G2311">
        <v>37</v>
      </c>
      <c r="H2311">
        <v>2</v>
      </c>
      <c r="I2311" s="2">
        <v>46113.51</v>
      </c>
      <c r="J2311" t="s">
        <v>6030</v>
      </c>
      <c r="K2311" t="s">
        <v>6031</v>
      </c>
      <c r="L2311" t="s">
        <v>11</v>
      </c>
    </row>
    <row r="2312" spans="1:12" x14ac:dyDescent="0.25">
      <c r="A2312" s="5" t="s">
        <v>4648</v>
      </c>
      <c r="B2312">
        <v>1962</v>
      </c>
      <c r="C2312" t="s">
        <v>8</v>
      </c>
      <c r="D2312">
        <v>4</v>
      </c>
      <c r="E2312" s="18" t="str">
        <f t="shared" si="36"/>
        <v>4-Dec-1962</v>
      </c>
      <c r="F2312" s="19">
        <v>45085</v>
      </c>
      <c r="G2312">
        <v>60</v>
      </c>
      <c r="H2312">
        <v>3</v>
      </c>
      <c r="I2312" s="2">
        <v>46130.53</v>
      </c>
      <c r="J2312" t="s">
        <v>6032</v>
      </c>
      <c r="K2312" t="s">
        <v>6032</v>
      </c>
      <c r="L2312" t="s">
        <v>7</v>
      </c>
    </row>
    <row r="2313" spans="1:12" x14ac:dyDescent="0.25">
      <c r="A2313" s="5" t="s">
        <v>4649</v>
      </c>
      <c r="B2313">
        <v>1976</v>
      </c>
      <c r="C2313" t="s">
        <v>8</v>
      </c>
      <c r="D2313">
        <v>2</v>
      </c>
      <c r="E2313" s="18" t="str">
        <f t="shared" si="36"/>
        <v>2-Dec-1976</v>
      </c>
      <c r="F2313" s="19">
        <v>45085</v>
      </c>
      <c r="G2313">
        <v>46</v>
      </c>
      <c r="H2313">
        <v>3</v>
      </c>
      <c r="I2313" s="2">
        <v>46151.12</v>
      </c>
      <c r="J2313" t="s">
        <v>6032</v>
      </c>
      <c r="K2313" t="s">
        <v>6031</v>
      </c>
      <c r="L2313" t="s">
        <v>3</v>
      </c>
    </row>
    <row r="2314" spans="1:12" x14ac:dyDescent="0.25">
      <c r="A2314" s="5" t="s">
        <v>4650</v>
      </c>
      <c r="B2314">
        <v>1978</v>
      </c>
      <c r="C2314" t="s">
        <v>9</v>
      </c>
      <c r="D2314">
        <v>17</v>
      </c>
      <c r="E2314" s="18" t="str">
        <f t="shared" si="36"/>
        <v>17-Aug-1978</v>
      </c>
      <c r="F2314" s="19">
        <v>45085</v>
      </c>
      <c r="G2314">
        <v>44</v>
      </c>
      <c r="H2314">
        <v>2</v>
      </c>
      <c r="I2314" s="2">
        <v>46200.99</v>
      </c>
      <c r="J2314" t="s">
        <v>6032</v>
      </c>
      <c r="K2314" t="s">
        <v>6032</v>
      </c>
      <c r="L2314" t="s">
        <v>3</v>
      </c>
    </row>
    <row r="2315" spans="1:12" x14ac:dyDescent="0.25">
      <c r="A2315" s="5" t="s">
        <v>4651</v>
      </c>
      <c r="B2315">
        <v>1971</v>
      </c>
      <c r="C2315" t="s">
        <v>8</v>
      </c>
      <c r="D2315">
        <v>6</v>
      </c>
      <c r="E2315" s="18" t="str">
        <f t="shared" si="36"/>
        <v>6-Dec-1971</v>
      </c>
      <c r="F2315" s="19">
        <v>45085</v>
      </c>
      <c r="G2315">
        <v>51</v>
      </c>
      <c r="H2315">
        <v>3</v>
      </c>
      <c r="I2315" s="2">
        <v>46255.11</v>
      </c>
      <c r="J2315" t="s">
        <v>6032</v>
      </c>
      <c r="K2315" t="s">
        <v>6031</v>
      </c>
      <c r="L2315" t="s">
        <v>17</v>
      </c>
    </row>
    <row r="2316" spans="1:12" x14ac:dyDescent="0.25">
      <c r="A2316" s="5" t="s">
        <v>4652</v>
      </c>
      <c r="B2316">
        <v>1961</v>
      </c>
      <c r="C2316" t="s">
        <v>9</v>
      </c>
      <c r="D2316">
        <v>8</v>
      </c>
      <c r="E2316" s="18" t="str">
        <f t="shared" si="36"/>
        <v>8-Aug-1961</v>
      </c>
      <c r="F2316" s="19">
        <v>45085</v>
      </c>
      <c r="G2316">
        <v>61</v>
      </c>
      <c r="H2316">
        <v>0</v>
      </c>
      <c r="I2316" s="2">
        <v>46599.11</v>
      </c>
      <c r="J2316" t="s">
        <v>6032</v>
      </c>
      <c r="K2316" t="s">
        <v>6032</v>
      </c>
      <c r="L2316" t="s">
        <v>3</v>
      </c>
    </row>
    <row r="2317" spans="1:12" x14ac:dyDescent="0.25">
      <c r="A2317" s="5" t="s">
        <v>3763</v>
      </c>
      <c r="B2317">
        <v>1969</v>
      </c>
      <c r="C2317" t="s">
        <v>5</v>
      </c>
      <c r="D2317">
        <v>23</v>
      </c>
      <c r="E2317" s="18" t="str">
        <f t="shared" si="36"/>
        <v>23-Jun-1969</v>
      </c>
      <c r="F2317" s="19">
        <v>45085</v>
      </c>
      <c r="G2317">
        <v>53</v>
      </c>
      <c r="H2317">
        <v>3</v>
      </c>
      <c r="I2317" s="2">
        <v>46661.440000000002</v>
      </c>
      <c r="J2317" t="s">
        <v>6032</v>
      </c>
      <c r="K2317" t="s">
        <v>6031</v>
      </c>
      <c r="L2317" t="s">
        <v>7</v>
      </c>
    </row>
    <row r="2318" spans="1:12" x14ac:dyDescent="0.25">
      <c r="A2318" s="5" t="s">
        <v>4653</v>
      </c>
      <c r="B2318">
        <v>1960</v>
      </c>
      <c r="C2318" t="s">
        <v>4</v>
      </c>
      <c r="D2318">
        <v>17</v>
      </c>
      <c r="E2318" s="18" t="str">
        <f t="shared" si="36"/>
        <v>17-Nov-1960</v>
      </c>
      <c r="F2318" s="19">
        <v>45085</v>
      </c>
      <c r="G2318">
        <v>62</v>
      </c>
      <c r="H2318">
        <v>3</v>
      </c>
      <c r="I2318" s="2">
        <v>46718.16</v>
      </c>
      <c r="J2318" t="s">
        <v>6032</v>
      </c>
      <c r="K2318" t="s">
        <v>6032</v>
      </c>
      <c r="L2318" t="s">
        <v>7</v>
      </c>
    </row>
    <row r="2319" spans="1:12" x14ac:dyDescent="0.25">
      <c r="A2319" s="5" t="s">
        <v>4654</v>
      </c>
      <c r="B2319">
        <v>1958</v>
      </c>
      <c r="C2319" t="s">
        <v>6</v>
      </c>
      <c r="D2319">
        <v>15</v>
      </c>
      <c r="E2319" s="18" t="str">
        <f t="shared" si="36"/>
        <v>15-Sep-1958</v>
      </c>
      <c r="F2319" s="19">
        <v>45085</v>
      </c>
      <c r="G2319">
        <v>64</v>
      </c>
      <c r="H2319">
        <v>0</v>
      </c>
      <c r="I2319" s="2">
        <v>46889.26</v>
      </c>
      <c r="J2319" t="s">
        <v>6030</v>
      </c>
      <c r="K2319" t="s">
        <v>6031</v>
      </c>
      <c r="L2319" t="s">
        <v>3</v>
      </c>
    </row>
    <row r="2320" spans="1:12" x14ac:dyDescent="0.25">
      <c r="A2320" s="5" t="s">
        <v>4655</v>
      </c>
      <c r="B2320">
        <v>1959</v>
      </c>
      <c r="C2320" t="s">
        <v>2</v>
      </c>
      <c r="D2320">
        <v>14</v>
      </c>
      <c r="E2320" s="18" t="str">
        <f t="shared" si="36"/>
        <v>14-Jul-1959</v>
      </c>
      <c r="F2320" s="19">
        <v>45085</v>
      </c>
      <c r="G2320">
        <v>63</v>
      </c>
      <c r="H2320">
        <v>0</v>
      </c>
      <c r="I2320" s="2">
        <v>47055.53</v>
      </c>
      <c r="J2320" t="s">
        <v>6030</v>
      </c>
      <c r="K2320" t="s">
        <v>6032</v>
      </c>
      <c r="L2320" t="s">
        <v>3</v>
      </c>
    </row>
    <row r="2321" spans="1:12" x14ac:dyDescent="0.25">
      <c r="A2321" s="5" t="s">
        <v>4656</v>
      </c>
      <c r="B2321">
        <v>1970</v>
      </c>
      <c r="C2321" t="s">
        <v>8</v>
      </c>
      <c r="D2321">
        <v>28</v>
      </c>
      <c r="E2321" s="18" t="str">
        <f t="shared" si="36"/>
        <v>28-Dec-1970</v>
      </c>
      <c r="F2321" s="19">
        <v>45085</v>
      </c>
      <c r="G2321">
        <v>52</v>
      </c>
      <c r="H2321">
        <v>2</v>
      </c>
      <c r="I2321" s="2">
        <v>47269.85</v>
      </c>
      <c r="J2321" t="s">
        <v>6032</v>
      </c>
      <c r="K2321" t="s">
        <v>6030</v>
      </c>
      <c r="L2321" t="s">
        <v>3</v>
      </c>
    </row>
    <row r="2322" spans="1:12" x14ac:dyDescent="0.25">
      <c r="A2322" s="5" t="s">
        <v>4657</v>
      </c>
      <c r="B2322">
        <v>1958</v>
      </c>
      <c r="C2322" t="s">
        <v>6</v>
      </c>
      <c r="D2322">
        <v>3</v>
      </c>
      <c r="E2322" s="18" t="str">
        <f t="shared" si="36"/>
        <v>3-Sep-1958</v>
      </c>
      <c r="F2322" s="19">
        <v>45085</v>
      </c>
      <c r="G2322">
        <v>64</v>
      </c>
      <c r="H2322">
        <v>2</v>
      </c>
      <c r="I2322" s="2">
        <v>47291.06</v>
      </c>
      <c r="J2322" t="s">
        <v>6030</v>
      </c>
      <c r="K2322" t="s">
        <v>6032</v>
      </c>
      <c r="L2322" t="s">
        <v>11</v>
      </c>
    </row>
    <row r="2323" spans="1:12" x14ac:dyDescent="0.25">
      <c r="A2323" s="5" t="s">
        <v>4658</v>
      </c>
      <c r="B2323">
        <v>1959</v>
      </c>
      <c r="C2323" t="s">
        <v>10</v>
      </c>
      <c r="D2323">
        <v>4</v>
      </c>
      <c r="E2323" s="18" t="str">
        <f t="shared" si="36"/>
        <v>4-Oct-1959</v>
      </c>
      <c r="F2323" s="19">
        <v>45085</v>
      </c>
      <c r="G2323">
        <v>63</v>
      </c>
      <c r="H2323">
        <v>2</v>
      </c>
      <c r="I2323" s="2">
        <v>47305.31</v>
      </c>
      <c r="J2323" t="s">
        <v>6030</v>
      </c>
      <c r="K2323" t="s">
        <v>6032</v>
      </c>
      <c r="L2323" t="s">
        <v>11</v>
      </c>
    </row>
    <row r="2324" spans="1:12" x14ac:dyDescent="0.25">
      <c r="A2324" s="5" t="s">
        <v>4659</v>
      </c>
      <c r="B2324">
        <v>1961</v>
      </c>
      <c r="C2324" t="s">
        <v>5</v>
      </c>
      <c r="D2324">
        <v>13</v>
      </c>
      <c r="E2324" s="18" t="str">
        <f t="shared" si="36"/>
        <v>13-Jun-1961</v>
      </c>
      <c r="F2324" s="19">
        <v>45085</v>
      </c>
      <c r="G2324">
        <v>61</v>
      </c>
      <c r="H2324">
        <v>1</v>
      </c>
      <c r="I2324" s="2">
        <v>47403.88</v>
      </c>
      <c r="J2324" t="s">
        <v>6032</v>
      </c>
      <c r="K2324" t="s">
        <v>6031</v>
      </c>
      <c r="L2324" t="s">
        <v>11</v>
      </c>
    </row>
    <row r="2325" spans="1:12" x14ac:dyDescent="0.25">
      <c r="A2325" s="5" t="s">
        <v>4660</v>
      </c>
      <c r="B2325">
        <v>1971</v>
      </c>
      <c r="C2325" t="s">
        <v>6</v>
      </c>
      <c r="D2325">
        <v>27</v>
      </c>
      <c r="E2325" s="18" t="str">
        <f t="shared" si="36"/>
        <v>27-Sep-1971</v>
      </c>
      <c r="F2325" s="19">
        <v>45085</v>
      </c>
      <c r="G2325">
        <v>51</v>
      </c>
      <c r="H2325">
        <v>2</v>
      </c>
      <c r="I2325" s="2">
        <v>47462.89</v>
      </c>
      <c r="J2325" t="s">
        <v>6032</v>
      </c>
      <c r="K2325" t="s">
        <v>6030</v>
      </c>
      <c r="L2325" t="s">
        <v>3</v>
      </c>
    </row>
    <row r="2326" spans="1:12" x14ac:dyDescent="0.25">
      <c r="A2326" s="5" t="s">
        <v>4661</v>
      </c>
      <c r="B2326">
        <v>1964</v>
      </c>
      <c r="C2326" t="s">
        <v>4</v>
      </c>
      <c r="D2326">
        <v>7</v>
      </c>
      <c r="E2326" s="18" t="str">
        <f t="shared" si="36"/>
        <v>7-Nov-1964</v>
      </c>
      <c r="F2326" s="19">
        <v>45085</v>
      </c>
      <c r="G2326">
        <v>58</v>
      </c>
      <c r="H2326">
        <v>2</v>
      </c>
      <c r="I2326" s="2">
        <v>47496.49</v>
      </c>
      <c r="J2326" t="s">
        <v>6032</v>
      </c>
      <c r="K2326" t="s">
        <v>6031</v>
      </c>
      <c r="L2326" t="s">
        <v>7</v>
      </c>
    </row>
    <row r="2327" spans="1:12" x14ac:dyDescent="0.25">
      <c r="A2327" s="5" t="s">
        <v>4662</v>
      </c>
      <c r="B2327">
        <v>1963</v>
      </c>
      <c r="C2327" t="s">
        <v>9</v>
      </c>
      <c r="D2327">
        <v>5</v>
      </c>
      <c r="E2327" s="18" t="str">
        <f t="shared" si="36"/>
        <v>5-Aug-1963</v>
      </c>
      <c r="F2327" s="19">
        <v>45085</v>
      </c>
      <c r="G2327">
        <v>59</v>
      </c>
      <c r="H2327">
        <v>1</v>
      </c>
      <c r="I2327" s="2">
        <v>47896.79</v>
      </c>
      <c r="J2327" t="s">
        <v>6032</v>
      </c>
      <c r="K2327" t="s">
        <v>6031</v>
      </c>
      <c r="L2327" t="s">
        <v>17</v>
      </c>
    </row>
    <row r="2328" spans="1:12" x14ac:dyDescent="0.25">
      <c r="A2328" s="5" t="s">
        <v>3764</v>
      </c>
      <c r="B2328">
        <v>1958</v>
      </c>
      <c r="C2328" t="s">
        <v>4</v>
      </c>
      <c r="D2328">
        <v>16</v>
      </c>
      <c r="E2328" s="18" t="str">
        <f t="shared" si="36"/>
        <v>16-Nov-1958</v>
      </c>
      <c r="F2328" s="19">
        <v>45085</v>
      </c>
      <c r="G2328">
        <v>64</v>
      </c>
      <c r="H2328">
        <v>1</v>
      </c>
      <c r="I2328" s="2">
        <v>47928.03</v>
      </c>
      <c r="J2328" t="s">
        <v>6030</v>
      </c>
      <c r="K2328" t="s">
        <v>6031</v>
      </c>
      <c r="L2328" t="s">
        <v>11</v>
      </c>
    </row>
    <row r="2329" spans="1:12" x14ac:dyDescent="0.25">
      <c r="A2329" s="5" t="s">
        <v>4663</v>
      </c>
      <c r="B2329">
        <v>1962</v>
      </c>
      <c r="C2329" t="s">
        <v>9</v>
      </c>
      <c r="D2329">
        <v>27</v>
      </c>
      <c r="E2329" s="18" t="str">
        <f t="shared" si="36"/>
        <v>27-Aug-1962</v>
      </c>
      <c r="F2329" s="19">
        <v>45085</v>
      </c>
      <c r="G2329">
        <v>60</v>
      </c>
      <c r="H2329">
        <v>0</v>
      </c>
      <c r="I2329" s="2">
        <v>48173.36</v>
      </c>
      <c r="J2329" t="s">
        <v>6032</v>
      </c>
      <c r="K2329" t="s">
        <v>6031</v>
      </c>
      <c r="L2329" t="s">
        <v>11</v>
      </c>
    </row>
    <row r="2330" spans="1:12" x14ac:dyDescent="0.25">
      <c r="A2330" s="5" t="s">
        <v>4664</v>
      </c>
      <c r="B2330">
        <v>1961</v>
      </c>
      <c r="C2330" t="s">
        <v>8</v>
      </c>
      <c r="D2330">
        <v>21</v>
      </c>
      <c r="E2330" s="18" t="str">
        <f t="shared" si="36"/>
        <v>21-Dec-1961</v>
      </c>
      <c r="F2330" s="19">
        <v>45085</v>
      </c>
      <c r="G2330">
        <v>61</v>
      </c>
      <c r="H2330">
        <v>1</v>
      </c>
      <c r="I2330" s="2">
        <v>48517.56</v>
      </c>
      <c r="J2330" t="s">
        <v>6032</v>
      </c>
      <c r="K2330" t="s">
        <v>6031</v>
      </c>
      <c r="L2330" t="s">
        <v>17</v>
      </c>
    </row>
    <row r="2331" spans="1:12" x14ac:dyDescent="0.25">
      <c r="A2331" s="5" t="s">
        <v>4665</v>
      </c>
      <c r="B2331">
        <v>1968</v>
      </c>
      <c r="C2331" t="s">
        <v>8</v>
      </c>
      <c r="D2331">
        <v>1</v>
      </c>
      <c r="E2331" s="18" t="str">
        <f t="shared" si="36"/>
        <v>1-Dec-1968</v>
      </c>
      <c r="F2331" s="19">
        <v>45085</v>
      </c>
      <c r="G2331">
        <v>54</v>
      </c>
      <c r="H2331">
        <v>3</v>
      </c>
      <c r="I2331" s="2">
        <v>48549.18</v>
      </c>
      <c r="J2331" t="s">
        <v>6032</v>
      </c>
      <c r="K2331" t="s">
        <v>6031</v>
      </c>
      <c r="L2331" t="s">
        <v>14</v>
      </c>
    </row>
    <row r="2332" spans="1:12" x14ac:dyDescent="0.25">
      <c r="A2332" s="5" t="s">
        <v>4666</v>
      </c>
      <c r="B2332">
        <v>1962</v>
      </c>
      <c r="C2332" t="s">
        <v>10</v>
      </c>
      <c r="D2332">
        <v>11</v>
      </c>
      <c r="E2332" s="18" t="str">
        <f t="shared" si="36"/>
        <v>11-Oct-1962</v>
      </c>
      <c r="F2332" s="19">
        <v>45085</v>
      </c>
      <c r="G2332">
        <v>60</v>
      </c>
      <c r="H2332">
        <v>0</v>
      </c>
      <c r="I2332" s="2">
        <v>48673.56</v>
      </c>
      <c r="J2332" t="s">
        <v>6032</v>
      </c>
      <c r="K2332" t="s">
        <v>6030</v>
      </c>
      <c r="L2332" t="s">
        <v>3</v>
      </c>
    </row>
    <row r="2333" spans="1:12" x14ac:dyDescent="0.25">
      <c r="A2333" s="5" t="s">
        <v>4667</v>
      </c>
      <c r="B2333">
        <v>1965</v>
      </c>
      <c r="C2333" t="s">
        <v>10</v>
      </c>
      <c r="D2333">
        <v>27</v>
      </c>
      <c r="E2333" s="18" t="str">
        <f t="shared" si="36"/>
        <v>27-Oct-1965</v>
      </c>
      <c r="F2333" s="19">
        <v>45085</v>
      </c>
      <c r="G2333">
        <v>57</v>
      </c>
      <c r="H2333">
        <v>1</v>
      </c>
      <c r="I2333" s="2">
        <v>48675.519999999997</v>
      </c>
      <c r="J2333" t="s">
        <v>6032</v>
      </c>
      <c r="K2333" t="s">
        <v>6030</v>
      </c>
      <c r="L2333" t="s">
        <v>3</v>
      </c>
    </row>
    <row r="2334" spans="1:12" x14ac:dyDescent="0.25">
      <c r="A2334" s="5" t="s">
        <v>4668</v>
      </c>
      <c r="B2334">
        <v>1959</v>
      </c>
      <c r="C2334" t="s">
        <v>2</v>
      </c>
      <c r="D2334">
        <v>22</v>
      </c>
      <c r="E2334" s="18" t="str">
        <f t="shared" si="36"/>
        <v>22-Jul-1959</v>
      </c>
      <c r="F2334" s="19">
        <v>45085</v>
      </c>
      <c r="G2334">
        <v>63</v>
      </c>
      <c r="H2334">
        <v>0</v>
      </c>
      <c r="I2334" s="2">
        <v>48824.45</v>
      </c>
      <c r="J2334" t="s">
        <v>6030</v>
      </c>
      <c r="K2334" t="s">
        <v>6032</v>
      </c>
      <c r="L2334" t="s">
        <v>11</v>
      </c>
    </row>
    <row r="2335" spans="1:12" x14ac:dyDescent="0.25">
      <c r="A2335" s="5" t="s">
        <v>4669</v>
      </c>
      <c r="B2335">
        <v>1978</v>
      </c>
      <c r="C2335" t="s">
        <v>8</v>
      </c>
      <c r="D2335">
        <v>29</v>
      </c>
      <c r="E2335" s="18" t="str">
        <f t="shared" si="36"/>
        <v>29-Dec-1978</v>
      </c>
      <c r="F2335" s="19">
        <v>45085</v>
      </c>
      <c r="G2335">
        <v>44</v>
      </c>
      <c r="H2335">
        <v>0</v>
      </c>
      <c r="I2335" s="2">
        <v>48885.14</v>
      </c>
      <c r="J2335" t="s">
        <v>6032</v>
      </c>
      <c r="K2335" t="s">
        <v>6030</v>
      </c>
      <c r="L2335" t="s">
        <v>3</v>
      </c>
    </row>
    <row r="2336" spans="1:12" x14ac:dyDescent="0.25">
      <c r="A2336" s="5" t="s">
        <v>4670</v>
      </c>
      <c r="B2336">
        <v>1963</v>
      </c>
      <c r="C2336" t="s">
        <v>6</v>
      </c>
      <c r="D2336">
        <v>4</v>
      </c>
      <c r="E2336" s="18" t="str">
        <f t="shared" si="36"/>
        <v>4-Sep-1963</v>
      </c>
      <c r="F2336" s="19">
        <v>45085</v>
      </c>
      <c r="G2336">
        <v>59</v>
      </c>
      <c r="H2336">
        <v>1</v>
      </c>
      <c r="I2336" s="2">
        <v>48970.25</v>
      </c>
      <c r="J2336" t="s">
        <v>6032</v>
      </c>
      <c r="K2336" t="s">
        <v>6030</v>
      </c>
      <c r="L2336" t="s">
        <v>3</v>
      </c>
    </row>
    <row r="2337" spans="1:12" x14ac:dyDescent="0.25">
      <c r="A2337" s="5" t="s">
        <v>4671</v>
      </c>
      <c r="B2337">
        <v>1958</v>
      </c>
      <c r="C2337" t="s">
        <v>5</v>
      </c>
      <c r="D2337">
        <v>27</v>
      </c>
      <c r="E2337" s="18" t="str">
        <f t="shared" si="36"/>
        <v>27-Jun-1958</v>
      </c>
      <c r="F2337" s="19">
        <v>45085</v>
      </c>
      <c r="G2337">
        <v>64</v>
      </c>
      <c r="H2337">
        <v>2</v>
      </c>
      <c r="I2337" s="2">
        <v>49577.66</v>
      </c>
      <c r="J2337" t="s">
        <v>6030</v>
      </c>
      <c r="K2337" t="s">
        <v>6030</v>
      </c>
      <c r="L2337" t="s">
        <v>3</v>
      </c>
    </row>
    <row r="2338" spans="1:12" x14ac:dyDescent="0.25">
      <c r="A2338" s="5" t="s">
        <v>4672</v>
      </c>
      <c r="B2338">
        <v>1994</v>
      </c>
      <c r="C2338" t="s">
        <v>10</v>
      </c>
      <c r="D2338">
        <v>27</v>
      </c>
      <c r="E2338" s="18" t="str">
        <f t="shared" si="36"/>
        <v>27-Oct-1994</v>
      </c>
      <c r="F2338" s="19">
        <v>45085</v>
      </c>
      <c r="G2338">
        <v>28</v>
      </c>
      <c r="H2338">
        <v>1</v>
      </c>
      <c r="I2338" s="2">
        <v>51194.559999999998</v>
      </c>
      <c r="J2338" t="s">
        <v>6032</v>
      </c>
      <c r="K2338" t="s">
        <v>6031</v>
      </c>
      <c r="L2338" t="s">
        <v>11</v>
      </c>
    </row>
    <row r="2339" spans="1:12" x14ac:dyDescent="0.25">
      <c r="A2339" s="5" t="s">
        <v>6040</v>
      </c>
      <c r="B2339">
        <v>1962</v>
      </c>
      <c r="C2339" t="s">
        <v>9</v>
      </c>
      <c r="D2339">
        <v>4</v>
      </c>
      <c r="E2339" s="18" t="str">
        <f t="shared" si="36"/>
        <v>4-Aug-1962</v>
      </c>
      <c r="F2339" s="19">
        <v>45085</v>
      </c>
      <c r="G2339">
        <v>60</v>
      </c>
      <c r="H2339">
        <v>0</v>
      </c>
      <c r="I2339" s="2">
        <v>52590.83</v>
      </c>
      <c r="J2339" t="s">
        <v>6032</v>
      </c>
      <c r="K2339" t="s">
        <v>6031</v>
      </c>
      <c r="L2339" t="s">
        <v>11</v>
      </c>
    </row>
    <row r="2340" spans="1:12" x14ac:dyDescent="0.25">
      <c r="A2340" s="5" t="s">
        <v>6040</v>
      </c>
      <c r="B2340">
        <v>1989</v>
      </c>
      <c r="C2340" t="s">
        <v>5</v>
      </c>
      <c r="D2340">
        <v>19</v>
      </c>
      <c r="E2340" s="18" t="str">
        <f t="shared" si="36"/>
        <v>19-Jun-1989</v>
      </c>
      <c r="F2340" s="19">
        <v>45085</v>
      </c>
      <c r="G2340">
        <v>33</v>
      </c>
      <c r="H2340">
        <v>0</v>
      </c>
      <c r="I2340" s="2">
        <v>55135.4</v>
      </c>
      <c r="J2340" t="s">
        <v>6032</v>
      </c>
      <c r="K2340" t="s">
        <v>6030</v>
      </c>
      <c r="L2340" t="s">
        <v>7</v>
      </c>
    </row>
    <row r="2341" spans="1:12" x14ac:dyDescent="0.25">
      <c r="A2341" s="5" t="s">
        <v>6040</v>
      </c>
      <c r="B2341">
        <v>1991</v>
      </c>
      <c r="C2341" t="s">
        <v>5</v>
      </c>
      <c r="D2341">
        <v>6</v>
      </c>
      <c r="E2341" s="18" t="str">
        <f t="shared" si="36"/>
        <v>6-Jun-1991</v>
      </c>
      <c r="F2341" s="19">
        <v>45085</v>
      </c>
      <c r="G2341">
        <v>32</v>
      </c>
      <c r="H2341">
        <v>1</v>
      </c>
      <c r="I2341" s="2">
        <v>58571.07</v>
      </c>
      <c r="J2341" t="s">
        <v>6032</v>
      </c>
      <c r="K2341" t="s">
        <v>6031</v>
      </c>
      <c r="L2341" t="s">
        <v>17</v>
      </c>
    </row>
    <row r="2342" spans="1:12" x14ac:dyDescent="0.25">
      <c r="A2342" s="5" t="s">
        <v>6040</v>
      </c>
      <c r="B2342">
        <v>1970</v>
      </c>
      <c r="C2342" t="s">
        <v>6</v>
      </c>
      <c r="D2342">
        <v>11</v>
      </c>
      <c r="E2342" s="18" t="str">
        <f t="shared" si="36"/>
        <v>11-Sep-1970</v>
      </c>
      <c r="F2342" s="19">
        <v>45085</v>
      </c>
      <c r="G2342">
        <v>52</v>
      </c>
      <c r="H2342">
        <v>3</v>
      </c>
      <c r="I2342" s="2">
        <v>60021.4</v>
      </c>
      <c r="J2342" t="s">
        <v>6032</v>
      </c>
      <c r="K2342" t="s">
        <v>6032</v>
      </c>
      <c r="L2342" t="s">
        <v>7</v>
      </c>
    </row>
    <row r="2343" spans="1:12" x14ac:dyDescent="0.25">
      <c r="A2343" s="5" t="s">
        <v>6040</v>
      </c>
      <c r="B2343">
        <v>1977</v>
      </c>
      <c r="C2343" t="s">
        <v>5</v>
      </c>
      <c r="D2343">
        <v>8</v>
      </c>
      <c r="E2343" s="18" t="str">
        <f t="shared" si="36"/>
        <v>8-Jun-1977</v>
      </c>
      <c r="F2343" s="19">
        <v>45085</v>
      </c>
      <c r="G2343">
        <v>46</v>
      </c>
      <c r="H2343">
        <v>0</v>
      </c>
      <c r="I2343" s="2">
        <v>62592.87</v>
      </c>
      <c r="J2343" t="s">
        <v>6030</v>
      </c>
      <c r="K2343" t="s">
        <v>6031</v>
      </c>
      <c r="L2343" t="s">
        <v>3</v>
      </c>
    </row>
    <row r="2344" spans="1:12" x14ac:dyDescent="0.25">
      <c r="A2344" s="5" t="s">
        <v>6040</v>
      </c>
      <c r="B2344">
        <v>1968</v>
      </c>
      <c r="C2344" t="s">
        <v>10</v>
      </c>
      <c r="D2344">
        <v>12</v>
      </c>
      <c r="E2344" s="18" t="str">
        <f t="shared" si="36"/>
        <v>12-Oct-1968</v>
      </c>
      <c r="F2344" s="19">
        <v>45085</v>
      </c>
      <c r="G2344">
        <v>54</v>
      </c>
      <c r="H2344">
        <v>0</v>
      </c>
      <c r="I2344" s="2">
        <v>63770.43</v>
      </c>
      <c r="J2344" t="s">
        <v>6032</v>
      </c>
      <c r="K2344" t="s">
        <v>6031</v>
      </c>
      <c r="L2344" t="s">
        <v>3</v>
      </c>
    </row>
  </sheetData>
  <sortState xmlns:xlrd2="http://schemas.microsoft.com/office/spreadsheetml/2017/richdata2" ref="A2:L2344">
    <sortCondition ref="A1:A2344"/>
  </sortState>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9EE8D-14F9-4722-86F6-054092C28C0B}">
  <dimension ref="B2:O40"/>
  <sheetViews>
    <sheetView showGridLines="0" workbookViewId="0">
      <selection activeCell="J3" sqref="J3"/>
    </sheetView>
  </sheetViews>
  <sheetFormatPr defaultRowHeight="15" x14ac:dyDescent="0.25"/>
  <cols>
    <col min="2" max="2" width="13.140625" bestFit="1" customWidth="1"/>
    <col min="3" max="3" width="18.28515625" bestFit="1" customWidth="1"/>
    <col min="10" max="10" width="15.5703125" bestFit="1" customWidth="1"/>
    <col min="12" max="12" width="13.140625" bestFit="1" customWidth="1"/>
    <col min="13" max="13" width="15.5703125" bestFit="1" customWidth="1"/>
    <col min="14" max="14" width="12" bestFit="1" customWidth="1"/>
    <col min="15" max="15" width="11" bestFit="1" customWidth="1"/>
    <col min="16" max="16" width="12" bestFit="1" customWidth="1"/>
  </cols>
  <sheetData>
    <row r="2" spans="2:15" ht="18.75" x14ac:dyDescent="0.3">
      <c r="B2" s="35" t="s">
        <v>6071</v>
      </c>
      <c r="C2" s="36"/>
      <c r="J2" s="37" t="s">
        <v>6072</v>
      </c>
      <c r="N2" s="6"/>
      <c r="O2" s="6"/>
    </row>
    <row r="3" spans="2:15" x14ac:dyDescent="0.25">
      <c r="B3" s="3" t="s">
        <v>6073</v>
      </c>
      <c r="C3" s="36"/>
      <c r="J3" s="9">
        <f>IF(COUNTIF('Customer Names'!A2,'Customer Names'!A2:A2336) &gt;1, 1, 0)</f>
        <v>0</v>
      </c>
      <c r="N3" s="6"/>
      <c r="O3" s="6"/>
    </row>
    <row r="4" spans="2:15" x14ac:dyDescent="0.25">
      <c r="B4" s="3" t="s">
        <v>6074</v>
      </c>
      <c r="C4" s="3"/>
      <c r="J4" s="9">
        <f>COUNTA('Customer Names'!A2:A2336)</f>
        <v>2335</v>
      </c>
    </row>
    <row r="5" spans="2:15" x14ac:dyDescent="0.25">
      <c r="B5" s="3"/>
      <c r="C5" s="3"/>
      <c r="J5" s="9"/>
    </row>
    <row r="6" spans="2:15" ht="18.75" x14ac:dyDescent="0.3">
      <c r="B6" s="35" t="s">
        <v>6075</v>
      </c>
      <c r="C6" s="3"/>
      <c r="J6" s="9"/>
    </row>
    <row r="7" spans="2:15" x14ac:dyDescent="0.25">
      <c r="B7" s="3" t="s">
        <v>6076</v>
      </c>
      <c r="J7" s="9">
        <f>COUNTIF('Medical Examinations'!H2:H2336,"Yes")</f>
        <v>391</v>
      </c>
    </row>
    <row r="8" spans="2:15" x14ac:dyDescent="0.25">
      <c r="B8" s="3" t="s">
        <v>6077</v>
      </c>
      <c r="J8" s="9">
        <f>MAX('Medical Examinations'!B2:B2336)</f>
        <v>55.05</v>
      </c>
    </row>
    <row r="9" spans="2:15" x14ac:dyDescent="0.25">
      <c r="B9" s="3" t="s">
        <v>6078</v>
      </c>
      <c r="J9" s="9">
        <f>COUNTIF('Medical Examinations'!E2:E2336,"Diabetes")</f>
        <v>798</v>
      </c>
    </row>
    <row r="10" spans="2:15" x14ac:dyDescent="0.25">
      <c r="B10" s="3" t="s">
        <v>6079</v>
      </c>
      <c r="J10" s="9">
        <f>COUNTIF('Medical Examinations'!F2:F2336,"Yes")</f>
        <v>926</v>
      </c>
    </row>
    <row r="11" spans="2:15" x14ac:dyDescent="0.25">
      <c r="B11" s="3" t="s">
        <v>6080</v>
      </c>
      <c r="J11" s="9">
        <f>SUM('Medical Examinations'!I2:I2336)</f>
        <v>1579</v>
      </c>
    </row>
    <row r="12" spans="2:15" x14ac:dyDescent="0.25">
      <c r="B12" s="3" t="s">
        <v>6081</v>
      </c>
      <c r="J12" s="10">
        <f>COUNTIF('Medical Examinations'!F2:F2336,"Yes")/J4</f>
        <v>0.39657387580299786</v>
      </c>
      <c r="K12">
        <f>COUNTIF('Medical Examinations'!G2:G2336,"Yes")</f>
        <v>144</v>
      </c>
    </row>
    <row r="13" spans="2:15" x14ac:dyDescent="0.25">
      <c r="B13" s="3" t="s">
        <v>6082</v>
      </c>
      <c r="J13" s="11">
        <f>AVERAGEIFS('Medical Examinations'!D2:D2336,'Medical Examinations'!J2:J2336,"Yes")</f>
        <v>6.6183401639344215</v>
      </c>
    </row>
    <row r="14" spans="2:15" x14ac:dyDescent="0.25">
      <c r="B14" s="3" t="s">
        <v>6083</v>
      </c>
      <c r="J14" s="9">
        <f>COUNTIFS('Medical Examinations'!F2:F2336,"Yes",'Medical Examinations'!G2:G2336,"Yes")</f>
        <v>19</v>
      </c>
    </row>
    <row r="15" spans="2:15" x14ac:dyDescent="0.25">
      <c r="B15" s="3" t="s">
        <v>6084</v>
      </c>
      <c r="J15" s="11">
        <f>AVERAGEIFS('Medical Examinations'!B2:B2336,'Medical Examinations'!I2:I2336, "&gt;2")</f>
        <v>32.976136363636364</v>
      </c>
    </row>
    <row r="16" spans="2:15" x14ac:dyDescent="0.25">
      <c r="B16" s="3"/>
      <c r="J16" s="11"/>
    </row>
    <row r="17" spans="2:13" ht="18.75" x14ac:dyDescent="0.3">
      <c r="B17" s="35" t="s">
        <v>6085</v>
      </c>
      <c r="J17" s="9"/>
    </row>
    <row r="18" spans="2:13" x14ac:dyDescent="0.25">
      <c r="B18" s="6" t="s">
        <v>6086</v>
      </c>
      <c r="J18" s="9"/>
    </row>
    <row r="19" spans="2:13" x14ac:dyDescent="0.25">
      <c r="B19" s="3" t="s">
        <v>6041</v>
      </c>
      <c r="J19" s="38">
        <f>AVERAGE('Hospitalisation Details'!I2:I2344)</f>
        <v>13559.067870251803</v>
      </c>
    </row>
    <row r="20" spans="2:13" x14ac:dyDescent="0.25">
      <c r="B20" s="3" t="s">
        <v>6042</v>
      </c>
      <c r="J20" s="38">
        <f>MEDIAN('Hospitalisation Details'!I2:I2344)</f>
        <v>9634.5400000000009</v>
      </c>
    </row>
    <row r="21" spans="2:13" x14ac:dyDescent="0.25">
      <c r="B21" s="3" t="s">
        <v>6043</v>
      </c>
      <c r="J21" s="38">
        <f>_xlfn.STDEV.P('Hospitalisation Details'!I2:I2344)</f>
        <v>11920.113828841595</v>
      </c>
    </row>
    <row r="22" spans="2:13" x14ac:dyDescent="0.25">
      <c r="B22" s="3" t="s">
        <v>6044</v>
      </c>
      <c r="J22" s="38">
        <f>MIN('Hospitalisation Details'!I2:I2344)</f>
        <v>563.84</v>
      </c>
    </row>
    <row r="23" spans="2:13" x14ac:dyDescent="0.25">
      <c r="B23" s="3" t="s">
        <v>6045</v>
      </c>
      <c r="J23" s="38">
        <f>MAX('Hospitalisation Details'!I2:I2344)</f>
        <v>63770.43</v>
      </c>
    </row>
    <row r="24" spans="2:13" x14ac:dyDescent="0.25">
      <c r="B24" s="3"/>
      <c r="J24" s="11"/>
    </row>
    <row r="25" spans="2:13" x14ac:dyDescent="0.25">
      <c r="B25" s="3" t="s">
        <v>6087</v>
      </c>
      <c r="J25" s="9">
        <f>MEDIAN('Hospitalisation Details'!G2:G2344)</f>
        <v>39</v>
      </c>
    </row>
    <row r="26" spans="2:13" x14ac:dyDescent="0.25">
      <c r="B26" s="3" t="s">
        <v>6088</v>
      </c>
      <c r="J26" s="38">
        <f>AVERAGEIFS('Hospitalisation Details'!I2:I2344,'Hospitalisation Details'!G2:G2344,"&gt;50")</f>
        <v>17856.790858585849</v>
      </c>
    </row>
    <row r="27" spans="2:13" x14ac:dyDescent="0.25">
      <c r="B27" s="6" t="s">
        <v>6089</v>
      </c>
      <c r="J27" s="9"/>
      <c r="L27" s="13" t="s">
        <v>6047</v>
      </c>
      <c r="M27" s="3" t="s">
        <v>6046</v>
      </c>
    </row>
    <row r="28" spans="2:13" x14ac:dyDescent="0.25">
      <c r="B28" s="3" t="s">
        <v>6032</v>
      </c>
      <c r="I28" s="3"/>
      <c r="J28" s="38">
        <f>SUMIF('Hospitalisation Details'!J2:J2344,"Tier - 1",'Hospitalisation Details'!I2:I2344)</f>
        <v>9310917.4900000021</v>
      </c>
      <c r="L28" s="8" t="s">
        <v>6032</v>
      </c>
      <c r="M28" s="2">
        <v>9310917.4900000021</v>
      </c>
    </row>
    <row r="29" spans="2:13" x14ac:dyDescent="0.25">
      <c r="B29" s="3" t="s">
        <v>6030</v>
      </c>
      <c r="I29" s="3"/>
      <c r="J29" s="38">
        <f>SUMIF('Hospitalisation Details'!J2:J2344,"Tier - 2",'Hospitalisation Details'!I2:I2344)</f>
        <v>15899488.889999989</v>
      </c>
      <c r="L29" s="8" t="s">
        <v>6030</v>
      </c>
      <c r="M29" s="2">
        <v>15899488.889999989</v>
      </c>
    </row>
    <row r="30" spans="2:13" x14ac:dyDescent="0.25">
      <c r="B30" s="3" t="s">
        <v>6031</v>
      </c>
      <c r="I30" s="3"/>
      <c r="J30" s="38">
        <f>SUMIF('Hospitalisation Details'!J2:J2344,"Tier - 3",'Hospitalisation Details'!I2:I2344)</f>
        <v>6558489.6399999931</v>
      </c>
      <c r="L30" s="8" t="s">
        <v>6031</v>
      </c>
      <c r="M30" s="2">
        <v>6558489.6399999931</v>
      </c>
    </row>
    <row r="31" spans="2:13" x14ac:dyDescent="0.25">
      <c r="B31" s="6" t="s">
        <v>6090</v>
      </c>
      <c r="J31" s="9" t="s">
        <v>6031</v>
      </c>
      <c r="L31" s="8" t="s">
        <v>6048</v>
      </c>
      <c r="M31" s="2">
        <v>31768896.019999985</v>
      </c>
    </row>
    <row r="32" spans="2:13" x14ac:dyDescent="0.25">
      <c r="B32" s="3"/>
      <c r="J32" s="9"/>
      <c r="L32" s="8"/>
    </row>
    <row r="33" spans="2:10" x14ac:dyDescent="0.25">
      <c r="B33" s="7" t="s">
        <v>6047</v>
      </c>
      <c r="C33" t="s">
        <v>6050</v>
      </c>
      <c r="J33" s="9"/>
    </row>
    <row r="34" spans="2:10" x14ac:dyDescent="0.25">
      <c r="B34" s="8" t="s">
        <v>6031</v>
      </c>
      <c r="C34" s="2">
        <v>14113.500678391949</v>
      </c>
      <c r="J34" s="9"/>
    </row>
    <row r="35" spans="2:10" x14ac:dyDescent="0.25">
      <c r="B35" s="8" t="s">
        <v>6030</v>
      </c>
      <c r="C35" s="2">
        <v>13501.904280442806</v>
      </c>
      <c r="J35" s="9"/>
    </row>
    <row r="36" spans="2:10" x14ac:dyDescent="0.25">
      <c r="B36" s="8" t="s">
        <v>6032</v>
      </c>
      <c r="C36" s="2">
        <v>13021.118937329697</v>
      </c>
      <c r="J36" s="9"/>
    </row>
    <row r="37" spans="2:10" x14ac:dyDescent="0.25">
      <c r="B37" s="8" t="s">
        <v>6048</v>
      </c>
      <c r="C37" s="2">
        <v>13559.067870251816</v>
      </c>
      <c r="J37" s="9"/>
    </row>
    <row r="38" spans="2:10" x14ac:dyDescent="0.25">
      <c r="J38" s="9"/>
    </row>
    <row r="39" spans="2:10" x14ac:dyDescent="0.25">
      <c r="B39" s="3" t="s">
        <v>6091</v>
      </c>
      <c r="J39" s="11">
        <f>AVERAGEIFS('Hospitalisation Details'!I2:I2344,'Hospitalisation Details'!H2:H2344,"&gt;2")</f>
        <v>14217.520498812351</v>
      </c>
    </row>
    <row r="40" spans="2:10" x14ac:dyDescent="0.25">
      <c r="B40" s="3" t="s">
        <v>6092</v>
      </c>
      <c r="J40" s="12">
        <f>AVERAGEIFS('Hospitalisation Details'!H2:H2344,'Hospitalisation Details'!G2:G2344,"&lt;40")</f>
        <v>1.10941475826972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602F5-8FB2-4E9A-9889-6870062B61DA}">
  <dimension ref="A1:Q2336"/>
  <sheetViews>
    <sheetView workbookViewId="0">
      <selection activeCell="A2" sqref="A2:A2336"/>
    </sheetView>
  </sheetViews>
  <sheetFormatPr defaultRowHeight="15" x14ac:dyDescent="0.25"/>
  <cols>
    <col min="1" max="1" width="12.28515625" bestFit="1" customWidth="1"/>
    <col min="2" max="2" width="18.28515625" bestFit="1" customWidth="1"/>
    <col min="3" max="3" width="7" bestFit="1" customWidth="1"/>
    <col min="4" max="4" width="8.5703125" bestFit="1" customWidth="1"/>
    <col min="5" max="5" width="13.28515625" bestFit="1" customWidth="1"/>
    <col min="6" max="6" width="16.42578125" bestFit="1" customWidth="1"/>
    <col min="7" max="7" width="15.42578125" bestFit="1" customWidth="1"/>
    <col min="8" max="8" width="25.5703125" style="4" bestFit="1" customWidth="1"/>
    <col min="9" max="9" width="8.28515625" bestFit="1" customWidth="1"/>
    <col min="10" max="10" width="13.85546875" bestFit="1" customWidth="1"/>
    <col min="11" max="11" width="15.7109375" bestFit="1" customWidth="1"/>
    <col min="12" max="12" width="12.140625" bestFit="1" customWidth="1"/>
    <col min="13" max="13" width="11.28515625" style="2" bestFit="1" customWidth="1"/>
    <col min="14" max="14" width="13.5703125" bestFit="1" customWidth="1"/>
    <col min="15" max="15" width="8.28515625" bestFit="1" customWidth="1"/>
    <col min="16" max="16" width="9.140625" style="5"/>
    <col min="17" max="17" width="9.140625" style="15"/>
  </cols>
  <sheetData>
    <row r="1" spans="1:17" s="32" customFormat="1" x14ac:dyDescent="0.25">
      <c r="A1" s="28" t="s">
        <v>6051</v>
      </c>
      <c r="B1" s="28" t="s">
        <v>6052</v>
      </c>
      <c r="C1" s="28" t="s">
        <v>25</v>
      </c>
      <c r="D1" s="28" t="s">
        <v>26</v>
      </c>
      <c r="E1" s="28" t="s">
        <v>27</v>
      </c>
      <c r="F1" s="28" t="s">
        <v>28</v>
      </c>
      <c r="G1" s="28" t="s">
        <v>6053</v>
      </c>
      <c r="H1" s="28" t="s">
        <v>6054</v>
      </c>
      <c r="I1" s="28" t="s">
        <v>6055</v>
      </c>
      <c r="J1" s="28" t="s">
        <v>3657</v>
      </c>
      <c r="K1" s="28" t="s">
        <v>3658</v>
      </c>
      <c r="L1" s="28" t="s">
        <v>3659</v>
      </c>
      <c r="M1" s="29" t="s">
        <v>6033</v>
      </c>
      <c r="N1" s="28" t="s">
        <v>6028</v>
      </c>
      <c r="O1" s="28" t="s">
        <v>6029</v>
      </c>
      <c r="P1" s="30" t="s">
        <v>1</v>
      </c>
      <c r="Q1" s="31" t="s">
        <v>3661</v>
      </c>
    </row>
    <row r="2" spans="1:17" x14ac:dyDescent="0.25">
      <c r="A2" s="14" t="s">
        <v>3663</v>
      </c>
      <c r="B2" t="str">
        <f>VLOOKUP(Healthcare!$A2,'Customer Names'!A2:C2336,3,FALSE)</f>
        <v>Hawks</v>
      </c>
      <c r="C2">
        <f>VLOOKUP(Healthcare!$A2,'Medical Examinations'!A2:B2336,2,FALSE)</f>
        <v>47.41</v>
      </c>
      <c r="D2">
        <f>VLOOKUP($A2,'Medical Examinations'!A2:D2336,4,FALSE)</f>
        <v>7.47</v>
      </c>
      <c r="E2" t="str">
        <f>VLOOKUP($A2,'Medical Examinations'!A2:F2,6,FALSE)</f>
        <v>No</v>
      </c>
      <c r="F2" t="str">
        <f>VLOOKUP($A2,'Medical Examinations'!A2:G2336,7,FALSE)</f>
        <v>No</v>
      </c>
      <c r="G2" t="str">
        <f>VLOOKUP($A2,'Medical Examinations'!A2:H2336,8,FALSE)</f>
        <v>No</v>
      </c>
      <c r="H2" s="4">
        <f>VLOOKUP($A2,'Medical Examinations'!A2:I2336,9,FALSE)</f>
        <v>0</v>
      </c>
      <c r="I2" t="str">
        <f>VLOOKUP($A2,'Medical Examinations'!A2:J2,10,FALSE)</f>
        <v>Yes</v>
      </c>
      <c r="J2" t="str">
        <f>VLOOKUP($A2,'Medical Examinations'!A2:C2,3,FALSE)</f>
        <v>Obesity</v>
      </c>
      <c r="K2" t="str">
        <f>VLOOKUP($A2,'Medical Examinations'!A2:E2,5,FALSE)</f>
        <v>Diabetes</v>
      </c>
      <c r="L2" t="str">
        <f>VLOOKUP($A2,'Hospitalisation Details'!$A$2:$E$2344,5,FALSE)</f>
        <v>9-Jul-1992</v>
      </c>
      <c r="M2" s="2">
        <f>VLOOKUP($A2,'Hospitalisation Details'!$A$2:$I$2344,9,FALSE)</f>
        <v>563.84</v>
      </c>
      <c r="N2" s="2" t="str">
        <f>VLOOKUP($A2,'Hospitalisation Details'!$A$2:$J$2344,10,FALSE)</f>
        <v>Tier - 2</v>
      </c>
      <c r="O2" s="2" t="str">
        <f>VLOOKUP($A2,'Hospitalisation Details'!$A$2:$K$2344,11,FALSE)</f>
        <v>Tier - 3</v>
      </c>
      <c r="P2" s="5" t="str">
        <f>VLOOKUP($A2,'Hospitalisation Details'!$A$2:$L$2344,12,FALSE)</f>
        <v>R1013</v>
      </c>
      <c r="Q2" s="15">
        <f>VLOOKUP($A2,'Hospitalisation Details'!$A$2:$G$2344,7,FALSE)</f>
        <v>30</v>
      </c>
    </row>
    <row r="3" spans="1:17" x14ac:dyDescent="0.25">
      <c r="A3" s="14" t="s">
        <v>3664</v>
      </c>
      <c r="B3" t="str">
        <f>VLOOKUP(Healthcare!$A3,'Customer Names'!A3:C2337,3,FALSE)</f>
        <v>Lehner</v>
      </c>
      <c r="C3">
        <f>VLOOKUP(Healthcare!$A3,'Medical Examinations'!A3:B2337,2,FALSE)</f>
        <v>30.36</v>
      </c>
      <c r="D3">
        <f>VLOOKUP($A3,'Medical Examinations'!A3:D2337,4,FALSE)</f>
        <v>5.77</v>
      </c>
      <c r="E3" t="str">
        <f>VLOOKUP($A3,'Medical Examinations'!A3:F3,6,FALSE)</f>
        <v>No</v>
      </c>
      <c r="F3" t="str">
        <f>VLOOKUP($A3,'Medical Examinations'!A3:G2337,7,FALSE)</f>
        <v>No</v>
      </c>
      <c r="G3" t="str">
        <f>VLOOKUP($A3,'Medical Examinations'!A3:H2337,8,FALSE)</f>
        <v>No</v>
      </c>
      <c r="H3" s="4">
        <f>VLOOKUP($A3,'Medical Examinations'!A3:I2337,9,FALSE)</f>
        <v>0</v>
      </c>
      <c r="I3" t="str">
        <f>VLOOKUP($A3,'Medical Examinations'!A3:J3,10,FALSE)</f>
        <v>Yes</v>
      </c>
      <c r="J3" t="str">
        <f>VLOOKUP($A3,'Medical Examinations'!A3:C3,3,FALSE)</f>
        <v>Obesity</v>
      </c>
      <c r="K3" t="str">
        <f>VLOOKUP($A3,'Medical Examinations'!A3:E3,5,FALSE)</f>
        <v>Prediabetes</v>
      </c>
      <c r="L3" t="str">
        <f>VLOOKUP($A3,'Hospitalisation Details'!$A$2:$E$2344,5,FALSE)</f>
        <v>8-Dec-1982</v>
      </c>
      <c r="M3" s="2">
        <f>VLOOKUP($A3,'Hospitalisation Details'!$A$2:$I$2344,9,FALSE)</f>
        <v>9147.5</v>
      </c>
      <c r="N3" s="2" t="str">
        <f>VLOOKUP($A3,'Hospitalisation Details'!$A$2:$J$2344,10,FALSE)</f>
        <v>Tier - 2</v>
      </c>
      <c r="O3" s="2" t="str">
        <f>VLOOKUP($A3,'Hospitalisation Details'!$A$2:$K$2344,11,FALSE)</f>
        <v>Tier - 1</v>
      </c>
      <c r="P3" s="5" t="str">
        <f>VLOOKUP($A3,'Hospitalisation Details'!$A$2:$L$2344,12,FALSE)</f>
        <v>R1012</v>
      </c>
      <c r="Q3" s="15">
        <f>VLOOKUP($A3,'Hospitalisation Details'!$A$2:$G$2344,7,FALSE)</f>
        <v>40</v>
      </c>
    </row>
    <row r="4" spans="1:17" x14ac:dyDescent="0.25">
      <c r="A4" s="14" t="s">
        <v>3665</v>
      </c>
      <c r="B4" t="str">
        <f>VLOOKUP(Healthcare!$A4,'Customer Names'!A4:C2338,3,FALSE)</f>
        <v>Lu</v>
      </c>
      <c r="C4">
        <f>VLOOKUP(Healthcare!$A4,'Medical Examinations'!A4:B2338,2,FALSE)</f>
        <v>34.484999999999999</v>
      </c>
      <c r="D4">
        <f>VLOOKUP($A4,'Medical Examinations'!A4:D2338,4,FALSE)</f>
        <v>11.87</v>
      </c>
      <c r="E4" t="str">
        <f>VLOOKUP($A4,'Medical Examinations'!A4:F4,6,FALSE)</f>
        <v>Yes</v>
      </c>
      <c r="F4" t="str">
        <f>VLOOKUP($A4,'Medical Examinations'!A4:G2338,7,FALSE)</f>
        <v>No</v>
      </c>
      <c r="G4" t="str">
        <f>VLOOKUP($A4,'Medical Examinations'!A4:H2338,8,FALSE)</f>
        <v>No</v>
      </c>
      <c r="H4" s="4">
        <f>VLOOKUP($A4,'Medical Examinations'!A4:I2338,9,FALSE)</f>
        <v>2</v>
      </c>
      <c r="I4" t="str">
        <f>VLOOKUP($A4,'Medical Examinations'!A4:J4,10,FALSE)</f>
        <v>Yes</v>
      </c>
      <c r="J4" t="str">
        <f>VLOOKUP($A4,'Medical Examinations'!A4:C4,3,FALSE)</f>
        <v>Obesity</v>
      </c>
      <c r="K4" t="str">
        <f>VLOOKUP($A4,'Medical Examinations'!A4:E4,5,FALSE)</f>
        <v>Diabetes</v>
      </c>
      <c r="L4" t="str">
        <f>VLOOKUP($A4,'Hospitalisation Details'!$A$2:$E$2344,5,FALSE)</f>
        <v>11-Nov-1960</v>
      </c>
      <c r="M4" s="2">
        <f>VLOOKUP($A4,'Hospitalisation Details'!$A$2:$I$2344,9,FALSE)</f>
        <v>13352.1</v>
      </c>
      <c r="N4" s="2" t="str">
        <f>VLOOKUP($A4,'Hospitalisation Details'!$A$2:$J$2344,10,FALSE)</f>
        <v>Tier - 3</v>
      </c>
      <c r="O4" s="2" t="str">
        <f>VLOOKUP($A4,'Hospitalisation Details'!$A$2:$K$2344,11,FALSE)</f>
        <v>Tier - 1</v>
      </c>
      <c r="P4" s="5" t="str">
        <f>VLOOKUP($A4,'Hospitalisation Details'!$A$2:$L$2344,12,FALSE)</f>
        <v>R1012</v>
      </c>
      <c r="Q4" s="15">
        <f>VLOOKUP($A4,'Hospitalisation Details'!$A$2:$G$2344,7,FALSE)</f>
        <v>62</v>
      </c>
    </row>
    <row r="5" spans="1:17" x14ac:dyDescent="0.25">
      <c r="A5" s="14" t="s">
        <v>3666</v>
      </c>
      <c r="B5" t="str">
        <f>VLOOKUP(Healthcare!$A5,'Customer Names'!A5:C2339,3,FALSE)</f>
        <v>Osborne</v>
      </c>
      <c r="C5">
        <f>VLOOKUP(Healthcare!$A5,'Medical Examinations'!A5:B2339,2,FALSE)</f>
        <v>38.094999999999999</v>
      </c>
      <c r="D5">
        <f>VLOOKUP($A5,'Medical Examinations'!A5:D2339,4,FALSE)</f>
        <v>6.05</v>
      </c>
      <c r="E5" t="str">
        <f>VLOOKUP($A5,'Medical Examinations'!A5:F5,6,FALSE)</f>
        <v>No</v>
      </c>
      <c r="F5" t="str">
        <f>VLOOKUP($A5,'Medical Examinations'!A5:G2339,7,FALSE)</f>
        <v>No</v>
      </c>
      <c r="G5" t="str">
        <f>VLOOKUP($A5,'Medical Examinations'!A5:H2339,8,FALSE)</f>
        <v>No</v>
      </c>
      <c r="H5" s="4">
        <f>VLOOKUP($A5,'Medical Examinations'!A5:I2339,9,FALSE)</f>
        <v>0</v>
      </c>
      <c r="I5" t="str">
        <f>VLOOKUP($A5,'Medical Examinations'!A5:J5,10,FALSE)</f>
        <v>Yes</v>
      </c>
      <c r="J5" t="str">
        <f>VLOOKUP($A5,'Medical Examinations'!A5:C5,3,FALSE)</f>
        <v>Obesity</v>
      </c>
      <c r="K5" t="str">
        <f>VLOOKUP($A5,'Medical Examinations'!A5:E5,5,FALSE)</f>
        <v>Prediabetes</v>
      </c>
      <c r="L5" t="str">
        <f>VLOOKUP($A5,'Hospitalisation Details'!$A$2:$E$2344,5,FALSE)</f>
        <v>5-Jun-1981</v>
      </c>
      <c r="M5" s="2">
        <f>VLOOKUP($A5,'Hospitalisation Details'!$A$2:$I$2344,9,FALSE)</f>
        <v>14843.96</v>
      </c>
      <c r="N5" s="2" t="str">
        <f>VLOOKUP($A5,'Hospitalisation Details'!$A$2:$J$2344,10,FALSE)</f>
        <v>Tier - 2</v>
      </c>
      <c r="O5" s="2" t="str">
        <f>VLOOKUP($A5,'Hospitalisation Details'!$A$2:$K$2344,11,FALSE)</f>
        <v>Tier - 3</v>
      </c>
      <c r="P5" s="5" t="str">
        <f>VLOOKUP($A5,'Hospitalisation Details'!$A$2:$L$2344,12,FALSE)</f>
        <v>R1026</v>
      </c>
      <c r="Q5" s="15">
        <f>VLOOKUP($A5,'Hospitalisation Details'!$A$2:$G$2344,7,FALSE)</f>
        <v>42</v>
      </c>
    </row>
    <row r="6" spans="1:17" x14ac:dyDescent="0.25">
      <c r="A6" s="14" t="s">
        <v>3667</v>
      </c>
      <c r="B6" t="str">
        <f>VLOOKUP(Healthcare!$A6,'Customer Names'!A6:C2340,3,FALSE)</f>
        <v>Kadala</v>
      </c>
      <c r="C6">
        <f>VLOOKUP(Healthcare!$A6,'Medical Examinations'!A6:B2340,2,FALSE)</f>
        <v>35.53</v>
      </c>
      <c r="D6">
        <f>VLOOKUP($A6,'Medical Examinations'!A6:D2340,4,FALSE)</f>
        <v>5.45</v>
      </c>
      <c r="E6" t="str">
        <f>VLOOKUP($A6,'Medical Examinations'!A6:F6,6,FALSE)</f>
        <v>No</v>
      </c>
      <c r="F6" t="str">
        <f>VLOOKUP($A6,'Medical Examinations'!A6:G2340,7,FALSE)</f>
        <v>No</v>
      </c>
      <c r="G6" t="str">
        <f>VLOOKUP($A6,'Medical Examinations'!A6:H2340,8,FALSE)</f>
        <v>No</v>
      </c>
      <c r="H6" s="4">
        <f>VLOOKUP($A6,'Medical Examinations'!A6:I2340,9,FALSE)</f>
        <v>0</v>
      </c>
      <c r="I6" t="str">
        <f>VLOOKUP($A6,'Medical Examinations'!A6:J6,10,FALSE)</f>
        <v>Yes</v>
      </c>
      <c r="J6" t="str">
        <f>VLOOKUP($A6,'Medical Examinations'!A6:C6,3,FALSE)</f>
        <v>Obesity</v>
      </c>
      <c r="K6" t="str">
        <f>VLOOKUP($A6,'Medical Examinations'!A6:E6,5,FALSE)</f>
        <v>Normal</v>
      </c>
      <c r="L6" t="str">
        <f>VLOOKUP($A6,'Hospitalisation Details'!$A$2:$E$2344,5,FALSE)</f>
        <v>8-Dec-1963</v>
      </c>
      <c r="M6" s="2">
        <f>VLOOKUP($A6,'Hospitalisation Details'!$A$2:$I$2344,9,FALSE)</f>
        <v>17832.599999999999</v>
      </c>
      <c r="N6" s="2" t="str">
        <f>VLOOKUP($A6,'Hospitalisation Details'!$A$2:$J$2344,10,FALSE)</f>
        <v>Tier - 1</v>
      </c>
      <c r="O6" s="2" t="str">
        <f>VLOOKUP($A6,'Hospitalisation Details'!$A$2:$K$2344,11,FALSE)</f>
        <v>Tier - 2</v>
      </c>
      <c r="P6" s="5" t="str">
        <f>VLOOKUP($A6,'Hospitalisation Details'!$A$2:$L$2344,12,FALSE)</f>
        <v>R1012</v>
      </c>
      <c r="Q6" s="15">
        <f>VLOOKUP($A6,'Hospitalisation Details'!$A$2:$G$2344,7,FALSE)</f>
        <v>59</v>
      </c>
    </row>
    <row r="7" spans="1:17" x14ac:dyDescent="0.25">
      <c r="A7" s="14" t="s">
        <v>3668</v>
      </c>
      <c r="B7" t="str">
        <f>VLOOKUP(Healthcare!$A7,'Customer Names'!A7:C2341,3,FALSE)</f>
        <v>Baker</v>
      </c>
      <c r="C7">
        <f>VLOOKUP(Healthcare!$A7,'Medical Examinations'!A7:B2341,2,FALSE)</f>
        <v>32.799999999999997</v>
      </c>
      <c r="D7">
        <f>VLOOKUP($A7,'Medical Examinations'!A7:D2341,4,FALSE)</f>
        <v>6.59</v>
      </c>
      <c r="E7" t="str">
        <f>VLOOKUP($A7,'Medical Examinations'!A7:F7,6,FALSE)</f>
        <v>No</v>
      </c>
      <c r="F7" t="str">
        <f>VLOOKUP($A7,'Medical Examinations'!A7:G2341,7,FALSE)</f>
        <v>No</v>
      </c>
      <c r="G7" t="str">
        <f>VLOOKUP($A7,'Medical Examinations'!A7:H2341,8,FALSE)</f>
        <v>No</v>
      </c>
      <c r="H7" s="4">
        <f>VLOOKUP($A7,'Medical Examinations'!A7:I2341,9,FALSE)</f>
        <v>0</v>
      </c>
      <c r="I7" t="str">
        <f>VLOOKUP($A7,'Medical Examinations'!A7:J7,10,FALSE)</f>
        <v>Yes</v>
      </c>
      <c r="J7" t="str">
        <f>VLOOKUP($A7,'Medical Examinations'!A7:C7,3,FALSE)</f>
        <v>Obesity</v>
      </c>
      <c r="K7" t="str">
        <f>VLOOKUP($A7,'Medical Examinations'!A7:E7,5,FALSE)</f>
        <v>Diabetes</v>
      </c>
      <c r="L7" t="str">
        <f>VLOOKUP($A7,'Hospitalisation Details'!$A$2:$E$2344,5,FALSE)</f>
        <v>25-Jul-2003</v>
      </c>
      <c r="M7" s="2">
        <f>VLOOKUP($A7,'Hospitalisation Details'!$A$2:$I$2344,9,FALSE)</f>
        <v>22493.66</v>
      </c>
      <c r="N7" s="2" t="str">
        <f>VLOOKUP($A7,'Hospitalisation Details'!$A$2:$J$2344,10,FALSE)</f>
        <v>Tier - 2</v>
      </c>
      <c r="O7" s="2" t="str">
        <f>VLOOKUP($A7,'Hospitalisation Details'!$A$2:$K$2344,11,FALSE)</f>
        <v>Tier - 1</v>
      </c>
      <c r="P7" s="5" t="str">
        <f>VLOOKUP($A7,'Hospitalisation Details'!$A$2:$L$2344,12,FALSE)</f>
        <v>R1012</v>
      </c>
      <c r="Q7" s="15">
        <f>VLOOKUP($A7,'Hospitalisation Details'!$A$2:$G$2344,7,FALSE)</f>
        <v>19</v>
      </c>
    </row>
    <row r="8" spans="1:17" x14ac:dyDescent="0.25">
      <c r="A8" s="14" t="s">
        <v>3669</v>
      </c>
      <c r="B8" t="str">
        <f>VLOOKUP(Healthcare!$A8,'Customer Names'!A8:C2342,3,FALSE)</f>
        <v>Macpherson</v>
      </c>
      <c r="C8">
        <f>VLOOKUP(Healthcare!$A8,'Medical Examinations'!A8:B2342,2,FALSE)</f>
        <v>36.4</v>
      </c>
      <c r="D8">
        <f>VLOOKUP($A8,'Medical Examinations'!A8:D2342,4,FALSE)</f>
        <v>6.07</v>
      </c>
      <c r="E8" t="str">
        <f>VLOOKUP($A8,'Medical Examinations'!A8:F8,6,FALSE)</f>
        <v>No</v>
      </c>
      <c r="F8" t="str">
        <f>VLOOKUP($A8,'Medical Examinations'!A8:G2342,7,FALSE)</f>
        <v>No</v>
      </c>
      <c r="G8" t="str">
        <f>VLOOKUP($A8,'Medical Examinations'!A8:H2342,8,FALSE)</f>
        <v>No</v>
      </c>
      <c r="H8" s="4">
        <f>VLOOKUP($A8,'Medical Examinations'!A8:I2342,9,FALSE)</f>
        <v>0</v>
      </c>
      <c r="I8" t="str">
        <f>VLOOKUP($A8,'Medical Examinations'!A8:J8,10,FALSE)</f>
        <v>Yes</v>
      </c>
      <c r="J8" t="str">
        <f>VLOOKUP($A8,'Medical Examinations'!A8:C8,3,FALSE)</f>
        <v>Obesity</v>
      </c>
      <c r="K8" t="str">
        <f>VLOOKUP($A8,'Medical Examinations'!A8:E8,5,FALSE)</f>
        <v>Prediabetes</v>
      </c>
      <c r="L8" t="str">
        <f>VLOOKUP($A8,'Hospitalisation Details'!$A$2:$E$2344,5,FALSE)</f>
        <v>20-Oct-1959</v>
      </c>
      <c r="M8" s="2">
        <f>VLOOKUP($A8,'Hospitalisation Details'!$A$2:$I$2344,9,FALSE)</f>
        <v>29523.17</v>
      </c>
      <c r="N8" s="2" t="str">
        <f>VLOOKUP($A8,'Hospitalisation Details'!$A$2:$J$2344,10,FALSE)</f>
        <v>Tier - 1</v>
      </c>
      <c r="O8" s="2" t="str">
        <f>VLOOKUP($A8,'Hospitalisation Details'!$A$2:$K$2344,11,FALSE)</f>
        <v>Tier - 2</v>
      </c>
      <c r="P8" s="5" t="str">
        <f>VLOOKUP($A8,'Hospitalisation Details'!$A$2:$L$2344,12,FALSE)</f>
        <v>R1024</v>
      </c>
      <c r="Q8" s="15">
        <f>VLOOKUP($A8,'Hospitalisation Details'!$A$2:$G$2344,7,FALSE)</f>
        <v>63</v>
      </c>
    </row>
    <row r="9" spans="1:17" x14ac:dyDescent="0.25">
      <c r="A9" s="14" t="s">
        <v>3670</v>
      </c>
      <c r="B9" t="str">
        <f>VLOOKUP(Healthcare!$A9,'Customer Names'!A9:C2343,3,FALSE)</f>
        <v>Hallman</v>
      </c>
      <c r="C9">
        <f>VLOOKUP(Healthcare!$A9,'Medical Examinations'!A9:B2343,2,FALSE)</f>
        <v>36.96</v>
      </c>
      <c r="D9">
        <f>VLOOKUP($A9,'Medical Examinations'!A9:D2343,4,FALSE)</f>
        <v>7.93</v>
      </c>
      <c r="E9" t="str">
        <f>VLOOKUP($A9,'Medical Examinations'!A9:F9,6,FALSE)</f>
        <v>No</v>
      </c>
      <c r="F9" t="str">
        <f>VLOOKUP($A9,'Medical Examinations'!A9:G2343,7,FALSE)</f>
        <v>No</v>
      </c>
      <c r="G9" t="str">
        <f>VLOOKUP($A9,'Medical Examinations'!A9:H2343,8,FALSE)</f>
        <v>No</v>
      </c>
      <c r="H9" s="4">
        <f>VLOOKUP($A9,'Medical Examinations'!A9:I2343,9,FALSE)</f>
        <v>3</v>
      </c>
      <c r="I9" t="str">
        <f>VLOOKUP($A9,'Medical Examinations'!A9:J9,10,FALSE)</f>
        <v>Yes</v>
      </c>
      <c r="J9" t="str">
        <f>VLOOKUP($A9,'Medical Examinations'!A9:C9,3,FALSE)</f>
        <v>Obesity</v>
      </c>
      <c r="K9" t="str">
        <f>VLOOKUP($A9,'Medical Examinations'!A9:E9,5,FALSE)</f>
        <v>Diabetes</v>
      </c>
      <c r="L9" t="str">
        <f>VLOOKUP($A9,'Hospitalisation Details'!$A$2:$E$2344,5,FALSE)</f>
        <v>5-Jul-1982</v>
      </c>
      <c r="M9" s="2">
        <f>VLOOKUP($A9,'Hospitalisation Details'!$A$2:$I$2344,9,FALSE)</f>
        <v>35000.730000000003</v>
      </c>
      <c r="N9" s="2" t="str">
        <f>VLOOKUP($A9,'Hospitalisation Details'!$A$2:$J$2344,10,FALSE)</f>
        <v>Tier - 2</v>
      </c>
      <c r="O9" s="2" t="str">
        <f>VLOOKUP($A9,'Hospitalisation Details'!$A$2:$K$2344,11,FALSE)</f>
        <v>Tier - 3</v>
      </c>
      <c r="P9" s="5" t="str">
        <f>VLOOKUP($A9,'Hospitalisation Details'!$A$2:$L$2344,12,FALSE)</f>
        <v>R1011</v>
      </c>
      <c r="Q9" s="15">
        <f>VLOOKUP($A9,'Hospitalisation Details'!$A$2:$G$2344,7,FALSE)</f>
        <v>40</v>
      </c>
    </row>
    <row r="10" spans="1:17" x14ac:dyDescent="0.25">
      <c r="A10" s="14" t="s">
        <v>3671</v>
      </c>
      <c r="B10" t="str">
        <f>VLOOKUP(Healthcare!$A10,'Customer Names'!A10:C2344,3,FALSE)</f>
        <v>Moran</v>
      </c>
      <c r="C10">
        <f>VLOOKUP(Healthcare!$A10,'Medical Examinations'!A10:B2344,2,FALSE)</f>
        <v>41.14</v>
      </c>
      <c r="D10">
        <f>VLOOKUP($A10,'Medical Examinations'!A10:D2344,4,FALSE)</f>
        <v>9.58</v>
      </c>
      <c r="E10" t="str">
        <f>VLOOKUP($A10,'Medical Examinations'!A10:F10,6,FALSE)</f>
        <v>Yes</v>
      </c>
      <c r="F10" t="str">
        <f>VLOOKUP($A10,'Medical Examinations'!A10:G2344,7,FALSE)</f>
        <v>No</v>
      </c>
      <c r="G10" t="str">
        <f>VLOOKUP($A10,'Medical Examinations'!A10:H2344,8,FALSE)</f>
        <v>Yes</v>
      </c>
      <c r="H10" s="4">
        <f>VLOOKUP($A10,'Medical Examinations'!A10:I2344,9,FALSE)</f>
        <v>1</v>
      </c>
      <c r="I10" t="str">
        <f>VLOOKUP($A10,'Medical Examinations'!A10:J10,10,FALSE)</f>
        <v>Yes</v>
      </c>
      <c r="J10" t="str">
        <f>VLOOKUP($A10,'Medical Examinations'!A10:C10,3,FALSE)</f>
        <v>Obesity</v>
      </c>
      <c r="K10" t="str">
        <f>VLOOKUP($A10,'Medical Examinations'!A10:E10,5,FALSE)</f>
        <v>Diabetes</v>
      </c>
      <c r="L10" t="str">
        <f>VLOOKUP($A10,'Hospitalisation Details'!$A$2:$E$2344,5,FALSE)</f>
        <v>16-Jul-2003</v>
      </c>
      <c r="M10" s="2">
        <f>VLOOKUP($A10,'Hospitalisation Details'!$A$2:$I$2344,9,FALSE)</f>
        <v>39722.75</v>
      </c>
      <c r="N10" s="2" t="str">
        <f>VLOOKUP($A10,'Hospitalisation Details'!$A$2:$J$2344,10,FALSE)</f>
        <v>Tier - 1</v>
      </c>
      <c r="O10" s="2" t="str">
        <f>VLOOKUP($A10,'Hospitalisation Details'!$A$2:$K$2344,11,FALSE)</f>
        <v>Tier - 1</v>
      </c>
      <c r="P10" s="5" t="str">
        <f>VLOOKUP($A10,'Hospitalisation Details'!$A$2:$L$2344,12,FALSE)</f>
        <v>R1013</v>
      </c>
      <c r="Q10" s="15">
        <f>VLOOKUP($A10,'Hospitalisation Details'!$A$2:$G$2344,7,FALSE)</f>
        <v>19</v>
      </c>
    </row>
    <row r="11" spans="1:17" x14ac:dyDescent="0.25">
      <c r="A11" s="14" t="s">
        <v>3672</v>
      </c>
      <c r="B11" t="str">
        <f>VLOOKUP(Healthcare!$A11,'Customer Names'!A11:C2345,3,FALSE)</f>
        <v>Benner</v>
      </c>
      <c r="C11">
        <f>VLOOKUP(Healthcare!$A11,'Medical Examinations'!A11:B2345,2,FALSE)</f>
        <v>38.06</v>
      </c>
      <c r="D11">
        <f>VLOOKUP($A11,'Medical Examinations'!A11:D2345,4,FALSE)</f>
        <v>10.79</v>
      </c>
      <c r="E11" t="str">
        <f>VLOOKUP($A11,'Medical Examinations'!A11:F11,6,FALSE)</f>
        <v>No</v>
      </c>
      <c r="F11" t="str">
        <f>VLOOKUP($A11,'Medical Examinations'!A11:G2345,7,FALSE)</f>
        <v>No</v>
      </c>
      <c r="G11" t="str">
        <f>VLOOKUP($A11,'Medical Examinations'!A11:H2345,8,FALSE)</f>
        <v>No</v>
      </c>
      <c r="H11" s="4">
        <f>VLOOKUP($A11,'Medical Examinations'!A11:I2345,9,FALSE)</f>
        <v>0</v>
      </c>
      <c r="I11" t="str">
        <f>VLOOKUP($A11,'Medical Examinations'!A11:J11,10,FALSE)</f>
        <v>Yes</v>
      </c>
      <c r="J11" t="str">
        <f>VLOOKUP($A11,'Medical Examinations'!A11:C11,3,FALSE)</f>
        <v>Obesity</v>
      </c>
      <c r="K11" t="str">
        <f>VLOOKUP($A11,'Medical Examinations'!A11:E11,5,FALSE)</f>
        <v>Diabetes</v>
      </c>
      <c r="L11" t="str">
        <f>VLOOKUP($A11,'Hospitalisation Details'!$A$2:$E$2344,5,FALSE)</f>
        <v>30-Nov-1992</v>
      </c>
      <c r="M11" s="2">
        <f>VLOOKUP($A11,'Hospitalisation Details'!$A$2:$I$2344,9,FALSE)</f>
        <v>570.62</v>
      </c>
      <c r="N11" s="2" t="str">
        <f>VLOOKUP($A11,'Hospitalisation Details'!$A$2:$J$2344,10,FALSE)</f>
        <v>Tier - 2</v>
      </c>
      <c r="O11" s="2" t="str">
        <f>VLOOKUP($A11,'Hospitalisation Details'!$A$2:$K$2344,11,FALSE)</f>
        <v>Tier - 1</v>
      </c>
      <c r="P11" s="5" t="str">
        <f>VLOOKUP($A11,'Hospitalisation Details'!$A$2:$L$2344,12,FALSE)</f>
        <v>R1013</v>
      </c>
      <c r="Q11" s="15">
        <f>VLOOKUP($A11,'Hospitalisation Details'!$A$2:$G$2344,7,FALSE)</f>
        <v>30</v>
      </c>
    </row>
    <row r="12" spans="1:17" x14ac:dyDescent="0.25">
      <c r="A12" s="14" t="s">
        <v>3673</v>
      </c>
      <c r="B12" t="str">
        <f>VLOOKUP(Healthcare!$A12,'Customer Names'!A12:C2346,3,FALSE)</f>
        <v>Fierro Vargas</v>
      </c>
      <c r="C12">
        <f>VLOOKUP(Healthcare!$A12,'Medical Examinations'!A12:B2346,2,FALSE)</f>
        <v>37.700000000000003</v>
      </c>
      <c r="D12">
        <f>VLOOKUP($A12,'Medical Examinations'!A12:D2346,4,FALSE)</f>
        <v>5.96</v>
      </c>
      <c r="E12" t="str">
        <f>VLOOKUP($A12,'Medical Examinations'!A12:F12,6,FALSE)</f>
        <v>Yes</v>
      </c>
      <c r="F12" t="str">
        <f>VLOOKUP($A12,'Medical Examinations'!A12:G2346,7,FALSE)</f>
        <v>No</v>
      </c>
      <c r="G12" t="str">
        <f>VLOOKUP($A12,'Medical Examinations'!A12:H2346,8,FALSE)</f>
        <v>No</v>
      </c>
      <c r="H12" s="4">
        <f>VLOOKUP($A12,'Medical Examinations'!A12:I2346,9,FALSE)</f>
        <v>2</v>
      </c>
      <c r="I12" t="str">
        <f>VLOOKUP($A12,'Medical Examinations'!A12:J12,10,FALSE)</f>
        <v>Yes</v>
      </c>
      <c r="J12" t="str">
        <f>VLOOKUP($A12,'Medical Examinations'!A12:C12,3,FALSE)</f>
        <v>Obesity</v>
      </c>
      <c r="K12" t="str">
        <f>VLOOKUP($A12,'Medical Examinations'!A12:E12,5,FALSE)</f>
        <v>Prediabetes</v>
      </c>
      <c r="L12" t="str">
        <f>VLOOKUP($A12,'Hospitalisation Details'!$A$2:$E$2344,5,FALSE)</f>
        <v>25-Aug-2001</v>
      </c>
      <c r="M12" s="2">
        <f>VLOOKUP($A12,'Hospitalisation Details'!$A$2:$I$2344,9,FALSE)</f>
        <v>1515.34</v>
      </c>
      <c r="N12" s="2" t="str">
        <f>VLOOKUP($A12,'Hospitalisation Details'!$A$2:$J$2344,10,FALSE)</f>
        <v>Tier - 2</v>
      </c>
      <c r="O12" s="2" t="str">
        <f>VLOOKUP($A12,'Hospitalisation Details'!$A$2:$K$2344,11,FALSE)</f>
        <v>Tier - 3</v>
      </c>
      <c r="P12" s="5" t="str">
        <f>VLOOKUP($A12,'Hospitalisation Details'!$A$2:$L$2344,12,FALSE)</f>
        <v>R1013</v>
      </c>
      <c r="Q12" s="15">
        <f>VLOOKUP($A12,'Hospitalisation Details'!$A$2:$G$2344,7,FALSE)</f>
        <v>21</v>
      </c>
    </row>
    <row r="13" spans="1:17" x14ac:dyDescent="0.25">
      <c r="A13" s="14" t="s">
        <v>3674</v>
      </c>
      <c r="B13" t="str">
        <f>VLOOKUP(Healthcare!$A13,'Customer Names'!A13:C2347,3,FALSE)</f>
        <v>Franz</v>
      </c>
      <c r="C13">
        <f>VLOOKUP(Healthcare!$A13,'Medical Examinations'!A13:B2347,2,FALSE)</f>
        <v>42.13</v>
      </c>
      <c r="D13">
        <f>VLOOKUP($A13,'Medical Examinations'!A13:D2347,4,FALSE)</f>
        <v>11.9</v>
      </c>
      <c r="E13" t="str">
        <f>VLOOKUP($A13,'Medical Examinations'!A13:F13,6,FALSE)</f>
        <v>No</v>
      </c>
      <c r="F13" t="str">
        <f>VLOOKUP($A13,'Medical Examinations'!A13:G2347,7,FALSE)</f>
        <v>No</v>
      </c>
      <c r="G13" t="str">
        <f>VLOOKUP($A13,'Medical Examinations'!A13:H2347,8,FALSE)</f>
        <v>No</v>
      </c>
      <c r="H13" s="4">
        <f>VLOOKUP($A13,'Medical Examinations'!A13:I2347,9,FALSE)</f>
        <v>0</v>
      </c>
      <c r="I13" t="str">
        <f>VLOOKUP($A13,'Medical Examinations'!A13:J13,10,FALSE)</f>
        <v>Yes</v>
      </c>
      <c r="J13" t="str">
        <f>VLOOKUP($A13,'Medical Examinations'!A13:C13,3,FALSE)</f>
        <v>Obesity</v>
      </c>
      <c r="K13" t="str">
        <f>VLOOKUP($A13,'Medical Examinations'!A13:E13,5,FALSE)</f>
        <v>Diabetes</v>
      </c>
      <c r="L13" t="str">
        <f>VLOOKUP($A13,'Hospitalisation Details'!$A$2:$E$2344,5,FALSE)</f>
        <v>6-Aug-2004</v>
      </c>
      <c r="M13" s="2">
        <f>VLOOKUP($A13,'Hospitalisation Details'!$A$2:$I$2344,9,FALSE)</f>
        <v>2203.4699999999998</v>
      </c>
      <c r="N13" s="2" t="str">
        <f>VLOOKUP($A13,'Hospitalisation Details'!$A$2:$J$2344,10,FALSE)</f>
        <v>Tier - 2</v>
      </c>
      <c r="O13" s="2" t="str">
        <f>VLOOKUP($A13,'Hospitalisation Details'!$A$2:$K$2344,11,FALSE)</f>
        <v>Tier - 2</v>
      </c>
      <c r="P13" s="5" t="str">
        <f>VLOOKUP($A13,'Hospitalisation Details'!$A$2:$L$2344,12,FALSE)</f>
        <v>R1024</v>
      </c>
      <c r="Q13" s="15">
        <f>VLOOKUP($A13,'Hospitalisation Details'!$A$2:$G$2344,7,FALSE)</f>
        <v>18</v>
      </c>
    </row>
    <row r="14" spans="1:17" x14ac:dyDescent="0.25">
      <c r="A14" s="14" t="s">
        <v>3676</v>
      </c>
      <c r="B14" t="str">
        <f>VLOOKUP(Healthcare!$A14,'Customer Names'!A14:C2348,3,FALSE)</f>
        <v>Foster</v>
      </c>
      <c r="C14">
        <f>VLOOKUP(Healthcare!$A14,'Medical Examinations'!A14:B2348,2,FALSE)</f>
        <v>40.92</v>
      </c>
      <c r="D14">
        <f>VLOOKUP($A14,'Medical Examinations'!A14:D2348,4,FALSE)</f>
        <v>8.41</v>
      </c>
      <c r="E14" t="str">
        <f>VLOOKUP($A14,'Medical Examinations'!A14:F14,6,FALSE)</f>
        <v>No</v>
      </c>
      <c r="F14" t="str">
        <f>VLOOKUP($A14,'Medical Examinations'!A14:G2348,7,FALSE)</f>
        <v>No</v>
      </c>
      <c r="G14" t="str">
        <f>VLOOKUP($A14,'Medical Examinations'!A14:H2348,8,FALSE)</f>
        <v>No</v>
      </c>
      <c r="H14" s="4">
        <f>VLOOKUP($A14,'Medical Examinations'!A14:I2348,9,FALSE)</f>
        <v>0</v>
      </c>
      <c r="I14" t="str">
        <f>VLOOKUP($A14,'Medical Examinations'!A14:J14,10,FALSE)</f>
        <v>Yes</v>
      </c>
      <c r="J14" t="str">
        <f>VLOOKUP($A14,'Medical Examinations'!A14:C14,3,FALSE)</f>
        <v>Obesity</v>
      </c>
      <c r="K14" t="str">
        <f>VLOOKUP($A14,'Medical Examinations'!A14:E14,5,FALSE)</f>
        <v>Diabetes</v>
      </c>
      <c r="L14" t="str">
        <f>VLOOKUP($A14,'Hospitalisation Details'!$A$2:$E$2344,5,FALSE)</f>
        <v>14-Aug-1996</v>
      </c>
      <c r="M14" s="2">
        <f>VLOOKUP($A14,'Hospitalisation Details'!$A$2:$I$2344,9,FALSE)</f>
        <v>3176.29</v>
      </c>
      <c r="N14" s="2" t="str">
        <f>VLOOKUP($A14,'Hospitalisation Details'!$A$2:$J$2344,10,FALSE)</f>
        <v>Tier - 2</v>
      </c>
      <c r="O14" s="2" t="str">
        <f>VLOOKUP($A14,'Hospitalisation Details'!$A$2:$K$2344,11,FALSE)</f>
        <v>Tier - 2</v>
      </c>
      <c r="P14" s="5" t="str">
        <f>VLOOKUP($A14,'Hospitalisation Details'!$A$2:$L$2344,12,FALSE)</f>
        <v>R1012</v>
      </c>
      <c r="Q14" s="15">
        <f>VLOOKUP($A14,'Hospitalisation Details'!$A$2:$G$2344,7,FALSE)</f>
        <v>26</v>
      </c>
    </row>
    <row r="15" spans="1:17" x14ac:dyDescent="0.25">
      <c r="A15" s="14" t="s">
        <v>3677</v>
      </c>
      <c r="B15" t="str">
        <f>VLOOKUP(Healthcare!$A15,'Customer Names'!A15:C2349,3,FALSE)</f>
        <v>Tenorio</v>
      </c>
      <c r="C15">
        <f>VLOOKUP(Healthcare!$A15,'Medical Examinations'!A15:B2349,2,FALSE)</f>
        <v>40.564999999999998</v>
      </c>
      <c r="D15">
        <f>VLOOKUP($A15,'Medical Examinations'!A15:D2349,4,FALSE)</f>
        <v>7.02</v>
      </c>
      <c r="E15" t="str">
        <f>VLOOKUP($A15,'Medical Examinations'!A15:F15,6,FALSE)</f>
        <v>No</v>
      </c>
      <c r="F15" t="str">
        <f>VLOOKUP($A15,'Medical Examinations'!A15:G2349,7,FALSE)</f>
        <v>No</v>
      </c>
      <c r="G15" t="str">
        <f>VLOOKUP($A15,'Medical Examinations'!A15:H2349,8,FALSE)</f>
        <v>No</v>
      </c>
      <c r="H15" s="4">
        <f>VLOOKUP($A15,'Medical Examinations'!A15:I2349,9,FALSE)</f>
        <v>0</v>
      </c>
      <c r="I15" t="str">
        <f>VLOOKUP($A15,'Medical Examinations'!A15:J15,10,FALSE)</f>
        <v>Yes</v>
      </c>
      <c r="J15" t="str">
        <f>VLOOKUP($A15,'Medical Examinations'!A15:C15,3,FALSE)</f>
        <v>Obesity</v>
      </c>
      <c r="K15" t="str">
        <f>VLOOKUP($A15,'Medical Examinations'!A15:E15,5,FALSE)</f>
        <v>Diabetes</v>
      </c>
      <c r="L15" t="str">
        <f>VLOOKUP($A15,'Hospitalisation Details'!$A$2:$E$2344,5,FALSE)</f>
        <v>13-Aug-1993</v>
      </c>
      <c r="M15" s="2">
        <f>VLOOKUP($A15,'Hospitalisation Details'!$A$2:$I$2344,9,FALSE)</f>
        <v>4058.12</v>
      </c>
      <c r="N15" s="2" t="str">
        <f>VLOOKUP($A15,'Hospitalisation Details'!$A$2:$J$2344,10,FALSE)</f>
        <v>Tier - 2</v>
      </c>
      <c r="O15" s="2" t="str">
        <f>VLOOKUP($A15,'Hospitalisation Details'!$A$2:$K$2344,11,FALSE)</f>
        <v>Tier - 1</v>
      </c>
      <c r="P15" s="5" t="str">
        <f>VLOOKUP($A15,'Hospitalisation Details'!$A$2:$L$2344,12,FALSE)</f>
        <v>R1013</v>
      </c>
      <c r="Q15" s="15">
        <f>VLOOKUP($A15,'Hospitalisation Details'!$A$2:$G$2344,7,FALSE)</f>
        <v>29</v>
      </c>
    </row>
    <row r="16" spans="1:17" x14ac:dyDescent="0.25">
      <c r="A16" s="14" t="s">
        <v>3678</v>
      </c>
      <c r="B16" t="str">
        <f>VLOOKUP(Healthcare!$A16,'Customer Names'!A16:C2350,3,FALSE)</f>
        <v>Rios</v>
      </c>
      <c r="C16">
        <f>VLOOKUP(Healthcare!$A16,'Medical Examinations'!A16:B2350,2,FALSE)</f>
        <v>36.384999999999998</v>
      </c>
      <c r="D16">
        <f>VLOOKUP($A16,'Medical Examinations'!A16:D2350,4,FALSE)</f>
        <v>7.59</v>
      </c>
      <c r="E16" t="str">
        <f>VLOOKUP($A16,'Medical Examinations'!A16:F16,6,FALSE)</f>
        <v>Yes</v>
      </c>
      <c r="F16" t="str">
        <f>VLOOKUP($A16,'Medical Examinations'!A16:G2350,7,FALSE)</f>
        <v>No</v>
      </c>
      <c r="G16" t="str">
        <f>VLOOKUP($A16,'Medical Examinations'!A16:H2350,8,FALSE)</f>
        <v>No</v>
      </c>
      <c r="H16" s="4">
        <f>VLOOKUP($A16,'Medical Examinations'!A16:I2350,9,FALSE)</f>
        <v>2</v>
      </c>
      <c r="I16" t="str">
        <f>VLOOKUP($A16,'Medical Examinations'!A16:J16,10,FALSE)</f>
        <v>Yes</v>
      </c>
      <c r="J16" t="str">
        <f>VLOOKUP($A16,'Medical Examinations'!A16:C16,3,FALSE)</f>
        <v>Obesity</v>
      </c>
      <c r="K16" t="str">
        <f>VLOOKUP($A16,'Medical Examinations'!A16:E16,5,FALSE)</f>
        <v>Diabetes</v>
      </c>
      <c r="L16" t="str">
        <f>VLOOKUP($A16,'Hospitalisation Details'!$A$2:$E$2344,5,FALSE)</f>
        <v>23-Dec-1986</v>
      </c>
      <c r="M16" s="2">
        <f>VLOOKUP($A16,'Hospitalisation Details'!$A$2:$I$2344,9,FALSE)</f>
        <v>4883.87</v>
      </c>
      <c r="N16" s="2" t="str">
        <f>VLOOKUP($A16,'Hospitalisation Details'!$A$2:$J$2344,10,FALSE)</f>
        <v>Tier - 2</v>
      </c>
      <c r="O16" s="2" t="str">
        <f>VLOOKUP($A16,'Hospitalisation Details'!$A$2:$K$2344,11,FALSE)</f>
        <v>Tier - 1</v>
      </c>
      <c r="P16" s="5" t="str">
        <f>VLOOKUP($A16,'Hospitalisation Details'!$A$2:$L$2344,12,FALSE)</f>
        <v>R1011</v>
      </c>
      <c r="Q16" s="15">
        <f>VLOOKUP($A16,'Hospitalisation Details'!$A$2:$G$2344,7,FALSE)</f>
        <v>36</v>
      </c>
    </row>
    <row r="17" spans="1:17" x14ac:dyDescent="0.25">
      <c r="A17" s="14" t="s">
        <v>3679</v>
      </c>
      <c r="B17" t="str">
        <f>VLOOKUP(Healthcare!$A17,'Customer Names'!A17:C2351,3,FALSE)</f>
        <v>Viau-Dupuis</v>
      </c>
      <c r="C17">
        <f>VLOOKUP(Healthcare!$A17,'Medical Examinations'!A17:B2351,2,FALSE)</f>
        <v>39.9</v>
      </c>
      <c r="D17">
        <f>VLOOKUP($A17,'Medical Examinations'!A17:D2351,4,FALSE)</f>
        <v>11.32</v>
      </c>
      <c r="E17" t="str">
        <f>VLOOKUP($A17,'Medical Examinations'!A17:F17,6,FALSE)</f>
        <v>No</v>
      </c>
      <c r="F17" t="str">
        <f>VLOOKUP($A17,'Medical Examinations'!A17:G2351,7,FALSE)</f>
        <v>No</v>
      </c>
      <c r="G17" t="str">
        <f>VLOOKUP($A17,'Medical Examinations'!A17:H2351,8,FALSE)</f>
        <v>No</v>
      </c>
      <c r="H17" s="4">
        <f>VLOOKUP($A17,'Medical Examinations'!A17:I2351,9,FALSE)</f>
        <v>0</v>
      </c>
      <c r="I17" t="str">
        <f>VLOOKUP($A17,'Medical Examinations'!A17:J17,10,FALSE)</f>
        <v>Yes</v>
      </c>
      <c r="J17" t="str">
        <f>VLOOKUP($A17,'Medical Examinations'!A17:C17,3,FALSE)</f>
        <v>Obesity</v>
      </c>
      <c r="K17" t="str">
        <f>VLOOKUP($A17,'Medical Examinations'!A17:E17,5,FALSE)</f>
        <v>Diabetes</v>
      </c>
      <c r="L17" t="str">
        <f>VLOOKUP($A17,'Hospitalisation Details'!$A$2:$E$2344,5,FALSE)</f>
        <v>30-Aug-1981</v>
      </c>
      <c r="M17" s="2">
        <f>VLOOKUP($A17,'Hospitalisation Details'!$A$2:$I$2344,9,FALSE)</f>
        <v>5709.16</v>
      </c>
      <c r="N17" s="2" t="str">
        <f>VLOOKUP($A17,'Hospitalisation Details'!$A$2:$J$2344,10,FALSE)</f>
        <v>Tier - 3</v>
      </c>
      <c r="O17" s="2" t="str">
        <f>VLOOKUP($A17,'Hospitalisation Details'!$A$2:$K$2344,11,FALSE)</f>
        <v>Tier - 3</v>
      </c>
      <c r="P17" s="5" t="str">
        <f>VLOOKUP($A17,'Hospitalisation Details'!$A$2:$L$2344,12,FALSE)</f>
        <v>R1013</v>
      </c>
      <c r="Q17" s="15">
        <f>VLOOKUP($A17,'Hospitalisation Details'!$A$2:$G$2344,7,FALSE)</f>
        <v>41</v>
      </c>
    </row>
    <row r="18" spans="1:17" x14ac:dyDescent="0.25">
      <c r="A18" s="14" t="s">
        <v>3680</v>
      </c>
      <c r="B18" t="str">
        <f>VLOOKUP(Healthcare!$A18,'Customer Names'!A18:C2352,3,FALSE)</f>
        <v>Cronin</v>
      </c>
      <c r="C18">
        <f>VLOOKUP(Healthcare!$A18,'Medical Examinations'!A18:B2352,2,FALSE)</f>
        <v>33.799999999999997</v>
      </c>
      <c r="D18">
        <f>VLOOKUP($A18,'Medical Examinations'!A18:D2352,4,FALSE)</f>
        <v>7.67</v>
      </c>
      <c r="E18" t="str">
        <f>VLOOKUP($A18,'Medical Examinations'!A18:F18,6,FALSE)</f>
        <v>No</v>
      </c>
      <c r="F18" t="str">
        <f>VLOOKUP($A18,'Medical Examinations'!A18:G2352,7,FALSE)</f>
        <v>No</v>
      </c>
      <c r="G18" t="str">
        <f>VLOOKUP($A18,'Medical Examinations'!A18:H2352,8,FALSE)</f>
        <v>No</v>
      </c>
      <c r="H18" s="4">
        <f>VLOOKUP($A18,'Medical Examinations'!A18:I2352,9,FALSE)</f>
        <v>3</v>
      </c>
      <c r="I18" t="str">
        <f>VLOOKUP($A18,'Medical Examinations'!A18:J18,10,FALSE)</f>
        <v>Yes</v>
      </c>
      <c r="J18" t="str">
        <f>VLOOKUP($A18,'Medical Examinations'!A18:C18,3,FALSE)</f>
        <v>Obesity</v>
      </c>
      <c r="K18" t="str">
        <f>VLOOKUP($A18,'Medical Examinations'!A18:E18,5,FALSE)</f>
        <v>Diabetes</v>
      </c>
      <c r="L18" t="str">
        <f>VLOOKUP($A18,'Hospitalisation Details'!$A$2:$E$2344,5,FALSE)</f>
        <v>8-Jun-1980</v>
      </c>
      <c r="M18" s="2">
        <f>VLOOKUP($A18,'Hospitalisation Details'!$A$2:$I$2344,9,FALSE)</f>
        <v>6474.01</v>
      </c>
      <c r="N18" s="2" t="str">
        <f>VLOOKUP($A18,'Hospitalisation Details'!$A$2:$J$2344,10,FALSE)</f>
        <v>Tier - 2</v>
      </c>
      <c r="O18" s="2" t="str">
        <f>VLOOKUP($A18,'Hospitalisation Details'!$A$2:$K$2344,11,FALSE)</f>
        <v>Tier - 3</v>
      </c>
      <c r="P18" s="5" t="str">
        <f>VLOOKUP($A18,'Hospitalisation Details'!$A$2:$L$2344,12,FALSE)</f>
        <v>R1011</v>
      </c>
      <c r="Q18" s="15">
        <f>VLOOKUP($A18,'Hospitalisation Details'!$A$2:$G$2344,7,FALSE)</f>
        <v>43</v>
      </c>
    </row>
    <row r="19" spans="1:17" x14ac:dyDescent="0.25">
      <c r="A19" s="14" t="s">
        <v>3681</v>
      </c>
      <c r="B19" t="str">
        <f>VLOOKUP(Healthcare!$A19,'Customer Names'!A19:C2353,3,FALSE)</f>
        <v>Noordstar</v>
      </c>
      <c r="C19">
        <f>VLOOKUP(Healthcare!$A19,'Medical Examinations'!A19:B2353,2,FALSE)</f>
        <v>36.765000000000001</v>
      </c>
      <c r="D19">
        <f>VLOOKUP($A19,'Medical Examinations'!A19:D2353,4,FALSE)</f>
        <v>7.29</v>
      </c>
      <c r="E19" t="str">
        <f>VLOOKUP($A19,'Medical Examinations'!A19:F19,6,FALSE)</f>
        <v>Yes</v>
      </c>
      <c r="F19" t="str">
        <f>VLOOKUP($A19,'Medical Examinations'!A19:G2353,7,FALSE)</f>
        <v>No</v>
      </c>
      <c r="G19" t="str">
        <f>VLOOKUP($A19,'Medical Examinations'!A19:H2353,8,FALSE)</f>
        <v>Yes</v>
      </c>
      <c r="H19" s="4">
        <f>VLOOKUP($A19,'Medical Examinations'!A19:I2353,9,FALSE)</f>
        <v>1</v>
      </c>
      <c r="I19" t="str">
        <f>VLOOKUP($A19,'Medical Examinations'!A19:J19,10,FALSE)</f>
        <v>Yes</v>
      </c>
      <c r="J19" t="str">
        <f>VLOOKUP($A19,'Medical Examinations'!A19:C19,3,FALSE)</f>
        <v>Obesity</v>
      </c>
      <c r="K19" t="str">
        <f>VLOOKUP($A19,'Medical Examinations'!A19:E19,5,FALSE)</f>
        <v>Diabetes</v>
      </c>
      <c r="L19" t="str">
        <f>VLOOKUP($A19,'Hospitalisation Details'!$A$2:$E$2344,5,FALSE)</f>
        <v>26-Dec-1966</v>
      </c>
      <c r="M19" s="2">
        <f>VLOOKUP($A19,'Hospitalisation Details'!$A$2:$I$2344,9,FALSE)</f>
        <v>7302.46</v>
      </c>
      <c r="N19" s="2" t="str">
        <f>VLOOKUP($A19,'Hospitalisation Details'!$A$2:$J$2344,10,FALSE)</f>
        <v>Tier - 3</v>
      </c>
      <c r="O19" s="2" t="str">
        <f>VLOOKUP($A19,'Hospitalisation Details'!$A$2:$K$2344,11,FALSE)</f>
        <v>Tier - 1</v>
      </c>
      <c r="P19" s="5" t="str">
        <f>VLOOKUP($A19,'Hospitalisation Details'!$A$2:$L$2344,12,FALSE)</f>
        <v>R1012</v>
      </c>
      <c r="Q19" s="15">
        <f>VLOOKUP($A19,'Hospitalisation Details'!$A$2:$G$2344,7,FALSE)</f>
        <v>56</v>
      </c>
    </row>
    <row r="20" spans="1:17" x14ac:dyDescent="0.25">
      <c r="A20" s="14" t="s">
        <v>3682</v>
      </c>
      <c r="B20" t="str">
        <f>VLOOKUP(Healthcare!$A20,'Customer Names'!A20:C2354,3,FALSE)</f>
        <v>Boudalia</v>
      </c>
      <c r="C20">
        <f>VLOOKUP(Healthcare!$A20,'Medical Examinations'!A20:B2354,2,FALSE)</f>
        <v>36.954999999999998</v>
      </c>
      <c r="D20">
        <f>VLOOKUP($A20,'Medical Examinations'!A20:D2354,4,FALSE)</f>
        <v>4.72</v>
      </c>
      <c r="E20" t="str">
        <f>VLOOKUP($A20,'Medical Examinations'!A20:F20,6,FALSE)</f>
        <v>Yes</v>
      </c>
      <c r="F20" t="str">
        <f>VLOOKUP($A20,'Medical Examinations'!A20:G2354,7,FALSE)</f>
        <v>No</v>
      </c>
      <c r="G20" t="str">
        <f>VLOOKUP($A20,'Medical Examinations'!A20:H2354,8,FALSE)</f>
        <v>No</v>
      </c>
      <c r="H20" s="4">
        <f>VLOOKUP($A20,'Medical Examinations'!A20:I2354,9,FALSE)</f>
        <v>1</v>
      </c>
      <c r="I20" t="str">
        <f>VLOOKUP($A20,'Medical Examinations'!A20:J20,10,FALSE)</f>
        <v>Yes</v>
      </c>
      <c r="J20" t="str">
        <f>VLOOKUP($A20,'Medical Examinations'!A20:C20,3,FALSE)</f>
        <v>Obesity</v>
      </c>
      <c r="K20" t="str">
        <f>VLOOKUP($A20,'Medical Examinations'!A20:E20,5,FALSE)</f>
        <v>Normal</v>
      </c>
      <c r="L20" t="str">
        <f>VLOOKUP($A20,'Hospitalisation Details'!$A$2:$E$2344,5,FALSE)</f>
        <v>11-Oct-1973</v>
      </c>
      <c r="M20" s="2">
        <f>VLOOKUP($A20,'Hospitalisation Details'!$A$2:$I$2344,9,FALSE)</f>
        <v>8112.59</v>
      </c>
      <c r="N20" s="2" t="str">
        <f>VLOOKUP($A20,'Hospitalisation Details'!$A$2:$J$2344,10,FALSE)</f>
        <v>Tier - 2</v>
      </c>
      <c r="O20" s="2" t="str">
        <f>VLOOKUP($A20,'Hospitalisation Details'!$A$2:$K$2344,11,FALSE)</f>
        <v>Tier - 2</v>
      </c>
      <c r="P20" s="5" t="str">
        <f>VLOOKUP($A20,'Hospitalisation Details'!$A$2:$L$2344,12,FALSE)</f>
        <v>R1013</v>
      </c>
      <c r="Q20" s="15">
        <f>VLOOKUP($A20,'Hospitalisation Details'!$A$2:$G$2344,7,FALSE)</f>
        <v>49</v>
      </c>
    </row>
    <row r="21" spans="1:17" x14ac:dyDescent="0.25">
      <c r="A21" s="14" t="s">
        <v>3684</v>
      </c>
      <c r="B21" t="str">
        <f>VLOOKUP(Healthcare!$A21,'Customer Names'!A21:C2355,3,FALSE)</f>
        <v>Flor</v>
      </c>
      <c r="C21">
        <f>VLOOKUP(Healthcare!$A21,'Medical Examinations'!A21:B2355,2,FALSE)</f>
        <v>42.9</v>
      </c>
      <c r="D21">
        <f>VLOOKUP($A21,'Medical Examinations'!A21:D2355,4,FALSE)</f>
        <v>11.41</v>
      </c>
      <c r="E21" t="str">
        <f>VLOOKUP($A21,'Medical Examinations'!A21:F21,6,FALSE)</f>
        <v>No</v>
      </c>
      <c r="F21" t="str">
        <f>VLOOKUP($A21,'Medical Examinations'!A21:G2355,7,FALSE)</f>
        <v>No</v>
      </c>
      <c r="G21" t="str">
        <f>VLOOKUP($A21,'Medical Examinations'!A21:H2355,8,FALSE)</f>
        <v>No</v>
      </c>
      <c r="H21" s="4">
        <f>VLOOKUP($A21,'Medical Examinations'!A21:I2355,9,FALSE)</f>
        <v>0</v>
      </c>
      <c r="I21" t="str">
        <f>VLOOKUP($A21,'Medical Examinations'!A21:J21,10,FALSE)</f>
        <v>Yes</v>
      </c>
      <c r="J21" t="str">
        <f>VLOOKUP($A21,'Medical Examinations'!A21:C21,3,FALSE)</f>
        <v>Obesity</v>
      </c>
      <c r="K21" t="str">
        <f>VLOOKUP($A21,'Medical Examinations'!A21:E21,5,FALSE)</f>
        <v>Diabetes</v>
      </c>
      <c r="L21" t="str">
        <f>VLOOKUP($A21,'Hospitalisation Details'!$A$2:$E$2344,5,FALSE)</f>
        <v>23-Aug-1990</v>
      </c>
      <c r="M21" s="2">
        <f>VLOOKUP($A21,'Hospitalisation Details'!$A$2:$I$2344,9,FALSE)</f>
        <v>9159.51</v>
      </c>
      <c r="N21" s="2" t="str">
        <f>VLOOKUP($A21,'Hospitalisation Details'!$A$2:$J$2344,10,FALSE)</f>
        <v>Tier - 2</v>
      </c>
      <c r="O21" s="2" t="str">
        <f>VLOOKUP($A21,'Hospitalisation Details'!$A$2:$K$2344,11,FALSE)</f>
        <v>Tier - 2</v>
      </c>
      <c r="P21" s="5" t="str">
        <f>VLOOKUP($A21,'Hospitalisation Details'!$A$2:$L$2344,12,FALSE)</f>
        <v>R1021</v>
      </c>
      <c r="Q21" s="15">
        <f>VLOOKUP($A21,'Hospitalisation Details'!$A$2:$G$2344,7,FALSE)</f>
        <v>32</v>
      </c>
    </row>
    <row r="22" spans="1:17" x14ac:dyDescent="0.25">
      <c r="A22" s="14" t="s">
        <v>3685</v>
      </c>
      <c r="B22" t="str">
        <f>VLOOKUP(Healthcare!$A22,'Customer Names'!A22:C2356,3,FALSE)</f>
        <v>Fennon</v>
      </c>
      <c r="C22">
        <f>VLOOKUP(Healthcare!$A22,'Medical Examinations'!A22:B2356,2,FALSE)</f>
        <v>36.299999999999997</v>
      </c>
      <c r="D22">
        <f>VLOOKUP($A22,'Medical Examinations'!A22:D2356,4,FALSE)</f>
        <v>11.5</v>
      </c>
      <c r="E22" t="str">
        <f>VLOOKUP($A22,'Medical Examinations'!A22:F22,6,FALSE)</f>
        <v>Yes</v>
      </c>
      <c r="F22" t="str">
        <f>VLOOKUP($A22,'Medical Examinations'!A22:G2356,7,FALSE)</f>
        <v>No</v>
      </c>
      <c r="G22" t="str">
        <f>VLOOKUP($A22,'Medical Examinations'!A22:H2356,8,FALSE)</f>
        <v>No</v>
      </c>
      <c r="H22" s="4">
        <f>VLOOKUP($A22,'Medical Examinations'!A22:I2356,9,FALSE)</f>
        <v>2</v>
      </c>
      <c r="I22" t="str">
        <f>VLOOKUP($A22,'Medical Examinations'!A22:J22,10,FALSE)</f>
        <v>Yes</v>
      </c>
      <c r="J22" t="str">
        <f>VLOOKUP($A22,'Medical Examinations'!A22:C22,3,FALSE)</f>
        <v>Obesity</v>
      </c>
      <c r="K22" t="str">
        <f>VLOOKUP($A22,'Medical Examinations'!A22:E22,5,FALSE)</f>
        <v>Diabetes</v>
      </c>
      <c r="L22" t="str">
        <f>VLOOKUP($A22,'Hospitalisation Details'!$A$2:$E$2344,5,FALSE)</f>
        <v>16-Nov-1972</v>
      </c>
      <c r="M22" s="2">
        <f>VLOOKUP($A22,'Hospitalisation Details'!$A$2:$I$2344,9,FALSE)</f>
        <v>10118.42</v>
      </c>
      <c r="N22" s="2" t="str">
        <f>VLOOKUP($A22,'Hospitalisation Details'!$A$2:$J$2344,10,FALSE)</f>
        <v>Tier - 3</v>
      </c>
      <c r="O22" s="2" t="str">
        <f>VLOOKUP($A22,'Hospitalisation Details'!$A$2:$K$2344,11,FALSE)</f>
        <v>Tier - 3</v>
      </c>
      <c r="P22" s="5" t="str">
        <f>VLOOKUP($A22,'Hospitalisation Details'!$A$2:$L$2344,12,FALSE)</f>
        <v>R1011</v>
      </c>
      <c r="Q22" s="15">
        <f>VLOOKUP($A22,'Hospitalisation Details'!$A$2:$G$2344,7,FALSE)</f>
        <v>50</v>
      </c>
    </row>
    <row r="23" spans="1:17" x14ac:dyDescent="0.25">
      <c r="A23" s="14" t="s">
        <v>3686</v>
      </c>
      <c r="B23" t="str">
        <f>VLOOKUP(Healthcare!$A23,'Customer Names'!A23:C2357,3,FALSE)</f>
        <v>Hribar</v>
      </c>
      <c r="C23">
        <f>VLOOKUP(Healthcare!$A23,'Medical Examinations'!A23:B2357,2,FALSE)</f>
        <v>32.200000000000003</v>
      </c>
      <c r="D23">
        <f>VLOOKUP($A23,'Medical Examinations'!A23:D2357,4,FALSE)</f>
        <v>6.22</v>
      </c>
      <c r="E23" t="str">
        <f>VLOOKUP($A23,'Medical Examinations'!A23:F23,6,FALSE)</f>
        <v>Yes</v>
      </c>
      <c r="F23" t="str">
        <f>VLOOKUP($A23,'Medical Examinations'!A23:G2357,7,FALSE)</f>
        <v>No</v>
      </c>
      <c r="G23" t="str">
        <f>VLOOKUP($A23,'Medical Examinations'!A23:H2357,8,FALSE)</f>
        <v>No</v>
      </c>
      <c r="H23" s="4">
        <f>VLOOKUP($A23,'Medical Examinations'!A23:I2357,9,FALSE)</f>
        <v>2</v>
      </c>
      <c r="I23" t="str">
        <f>VLOOKUP($A23,'Medical Examinations'!A23:J23,10,FALSE)</f>
        <v>Yes</v>
      </c>
      <c r="J23" t="str">
        <f>VLOOKUP($A23,'Medical Examinations'!A23:C23,3,FALSE)</f>
        <v>Obesity</v>
      </c>
      <c r="K23" t="str">
        <f>VLOOKUP($A23,'Medical Examinations'!A23:E23,5,FALSE)</f>
        <v>Prediabetes</v>
      </c>
      <c r="L23" t="str">
        <f>VLOOKUP($A23,'Hospitalisation Details'!$A$2:$E$2344,5,FALSE)</f>
        <v>3-Sep-1972</v>
      </c>
      <c r="M23" s="2">
        <f>VLOOKUP($A23,'Hospitalisation Details'!$A$2:$I$2344,9,FALSE)</f>
        <v>11186.2</v>
      </c>
      <c r="N23" s="2" t="str">
        <f>VLOOKUP($A23,'Hospitalisation Details'!$A$2:$J$2344,10,FALSE)</f>
        <v>Tier - 3</v>
      </c>
      <c r="O23" s="2" t="str">
        <f>VLOOKUP($A23,'Hospitalisation Details'!$A$2:$K$2344,11,FALSE)</f>
        <v>Tier - 2</v>
      </c>
      <c r="P23" s="5" t="str">
        <f>VLOOKUP($A23,'Hospitalisation Details'!$A$2:$L$2344,12,FALSE)</f>
        <v>R1021</v>
      </c>
      <c r="Q23" s="15">
        <f>VLOOKUP($A23,'Hospitalisation Details'!$A$2:$G$2344,7,FALSE)</f>
        <v>50</v>
      </c>
    </row>
    <row r="24" spans="1:17" x14ac:dyDescent="0.25">
      <c r="A24" s="14" t="s">
        <v>3687</v>
      </c>
      <c r="B24" t="str">
        <f>VLOOKUP(Healthcare!$A24,'Customer Names'!A24:C2358,3,FALSE)</f>
        <v>Tassello</v>
      </c>
      <c r="C24">
        <f>VLOOKUP(Healthcare!$A24,'Medical Examinations'!A24:B2358,2,FALSE)</f>
        <v>31.3</v>
      </c>
      <c r="D24">
        <f>VLOOKUP($A24,'Medical Examinations'!A24:D2358,4,FALSE)</f>
        <v>11.38</v>
      </c>
      <c r="E24" t="str">
        <f>VLOOKUP($A24,'Medical Examinations'!A24:F24,6,FALSE)</f>
        <v>No</v>
      </c>
      <c r="F24" t="str">
        <f>VLOOKUP($A24,'Medical Examinations'!A24:G2358,7,FALSE)</f>
        <v>No</v>
      </c>
      <c r="G24" t="str">
        <f>VLOOKUP($A24,'Medical Examinations'!A24:H2358,8,FALSE)</f>
        <v>No</v>
      </c>
      <c r="H24" s="4">
        <f>VLOOKUP($A24,'Medical Examinations'!A24:I2358,9,FALSE)</f>
        <v>3</v>
      </c>
      <c r="I24" t="str">
        <f>VLOOKUP($A24,'Medical Examinations'!A24:J24,10,FALSE)</f>
        <v>Yes</v>
      </c>
      <c r="J24" t="str">
        <f>VLOOKUP($A24,'Medical Examinations'!A24:C24,3,FALSE)</f>
        <v>Obesity</v>
      </c>
      <c r="K24" t="str">
        <f>VLOOKUP($A24,'Medical Examinations'!A24:E24,5,FALSE)</f>
        <v>Diabetes</v>
      </c>
      <c r="L24" t="str">
        <f>VLOOKUP($A24,'Hospitalisation Details'!$A$2:$E$2344,5,FALSE)</f>
        <v>6-Nov-1991</v>
      </c>
      <c r="M24" s="2">
        <f>VLOOKUP($A24,'Hospitalisation Details'!$A$2:$I$2344,9,FALSE)</f>
        <v>12130.8</v>
      </c>
      <c r="N24" s="2" t="str">
        <f>VLOOKUP($A24,'Hospitalisation Details'!$A$2:$J$2344,10,FALSE)</f>
        <v>Tier - 3</v>
      </c>
      <c r="O24" s="2" t="str">
        <f>VLOOKUP($A24,'Hospitalisation Details'!$A$2:$K$2344,11,FALSE)</f>
        <v>Tier - 3</v>
      </c>
      <c r="P24" s="5" t="str">
        <f>VLOOKUP($A24,'Hospitalisation Details'!$A$2:$L$2344,12,FALSE)</f>
        <v>R1026</v>
      </c>
      <c r="Q24" s="15">
        <f>VLOOKUP($A24,'Hospitalisation Details'!$A$2:$G$2344,7,FALSE)</f>
        <v>31</v>
      </c>
    </row>
    <row r="25" spans="1:17" x14ac:dyDescent="0.25">
      <c r="A25" s="14" t="s">
        <v>3688</v>
      </c>
      <c r="B25" t="str">
        <f>VLOOKUP(Healthcare!$A25,'Customer Names'!A25:C2359,3,FALSE)</f>
        <v>Mauricette</v>
      </c>
      <c r="C25">
        <f>VLOOKUP(Healthcare!$A25,'Medical Examinations'!A25:B2359,2,FALSE)</f>
        <v>41.8</v>
      </c>
      <c r="D25">
        <f>VLOOKUP($A25,'Medical Examinations'!A25:D2359,4,FALSE)</f>
        <v>7.89</v>
      </c>
      <c r="E25" t="str">
        <f>VLOOKUP($A25,'Medical Examinations'!A25:F25,6,FALSE)</f>
        <v>Yes</v>
      </c>
      <c r="F25" t="str">
        <f>VLOOKUP($A25,'Medical Examinations'!A25:G2359,7,FALSE)</f>
        <v>No</v>
      </c>
      <c r="G25" t="str">
        <f>VLOOKUP($A25,'Medical Examinations'!A25:H2359,8,FALSE)</f>
        <v>No</v>
      </c>
      <c r="H25" s="4">
        <f>VLOOKUP($A25,'Medical Examinations'!A25:I2359,9,FALSE)</f>
        <v>2</v>
      </c>
      <c r="I25" t="str">
        <f>VLOOKUP($A25,'Medical Examinations'!A25:J25,10,FALSE)</f>
        <v>Yes</v>
      </c>
      <c r="J25" t="str">
        <f>VLOOKUP($A25,'Medical Examinations'!A25:C25,3,FALSE)</f>
        <v>Obesity</v>
      </c>
      <c r="K25" t="str">
        <f>VLOOKUP($A25,'Medical Examinations'!A25:E25,5,FALSE)</f>
        <v>Diabetes</v>
      </c>
      <c r="L25" t="str">
        <f>VLOOKUP($A25,'Hospitalisation Details'!$A$2:$E$2344,5,FALSE)</f>
        <v>4-Oct-1965</v>
      </c>
      <c r="M25" s="2">
        <f>VLOOKUP($A25,'Hospitalisation Details'!$A$2:$I$2344,9,FALSE)</f>
        <v>12629.17</v>
      </c>
      <c r="N25" s="2" t="str">
        <f>VLOOKUP($A25,'Hospitalisation Details'!$A$2:$J$2344,10,FALSE)</f>
        <v>Tier - 3</v>
      </c>
      <c r="O25" s="2" t="str">
        <f>VLOOKUP($A25,'Hospitalisation Details'!$A$2:$K$2344,11,FALSE)</f>
        <v>Tier - 1</v>
      </c>
      <c r="P25" s="5" t="str">
        <f>VLOOKUP($A25,'Hospitalisation Details'!$A$2:$L$2344,12,FALSE)</f>
        <v>R1013</v>
      </c>
      <c r="Q25" s="15">
        <f>VLOOKUP($A25,'Hospitalisation Details'!$A$2:$G$2344,7,FALSE)</f>
        <v>57</v>
      </c>
    </row>
    <row r="26" spans="1:17" x14ac:dyDescent="0.25">
      <c r="A26" s="14" t="s">
        <v>3689</v>
      </c>
      <c r="B26" t="str">
        <f>VLOOKUP(Healthcare!$A26,'Customer Names'!A26:C2360,3,FALSE)</f>
        <v>Garcia</v>
      </c>
      <c r="C26">
        <f>VLOOKUP(Healthcare!$A26,'Medical Examinations'!A26:B2360,2,FALSE)</f>
        <v>35.090000000000003</v>
      </c>
      <c r="D26">
        <f>VLOOKUP($A26,'Medical Examinations'!A26:D2360,4,FALSE)</f>
        <v>4.38</v>
      </c>
      <c r="E26" t="str">
        <f>VLOOKUP($A26,'Medical Examinations'!A26:F26,6,FALSE)</f>
        <v>Yes</v>
      </c>
      <c r="F26" t="str">
        <f>VLOOKUP($A26,'Medical Examinations'!A26:G2360,7,FALSE)</f>
        <v>No</v>
      </c>
      <c r="G26" t="str">
        <f>VLOOKUP($A26,'Medical Examinations'!A26:H2360,8,FALSE)</f>
        <v>No</v>
      </c>
      <c r="H26" s="4">
        <f>VLOOKUP($A26,'Medical Examinations'!A26:I2360,9,FALSE)</f>
        <v>2</v>
      </c>
      <c r="I26" t="str">
        <f>VLOOKUP($A26,'Medical Examinations'!A26:J26,10,FALSE)</f>
        <v>Yes</v>
      </c>
      <c r="J26" t="str">
        <f>VLOOKUP($A26,'Medical Examinations'!A26:C26,3,FALSE)</f>
        <v>Obesity</v>
      </c>
      <c r="K26" t="str">
        <f>VLOOKUP($A26,'Medical Examinations'!A26:E26,5,FALSE)</f>
        <v>Normal</v>
      </c>
      <c r="L26" t="str">
        <f>VLOOKUP($A26,'Hospitalisation Details'!$A$2:$E$2344,5,FALSE)</f>
        <v>17-Jul-1988</v>
      </c>
      <c r="M26" s="2">
        <f>VLOOKUP($A26,'Hospitalisation Details'!$A$2:$I$2344,9,FALSE)</f>
        <v>12718.21</v>
      </c>
      <c r="N26" s="2" t="str">
        <f>VLOOKUP($A26,'Hospitalisation Details'!$A$2:$J$2344,10,FALSE)</f>
        <v>Tier - 3</v>
      </c>
      <c r="O26" s="2" t="str">
        <f>VLOOKUP($A26,'Hospitalisation Details'!$A$2:$K$2344,11,FALSE)</f>
        <v>Tier - 1</v>
      </c>
      <c r="P26" s="5" t="str">
        <f>VLOOKUP($A26,'Hospitalisation Details'!$A$2:$L$2344,12,FALSE)</f>
        <v>R1026</v>
      </c>
      <c r="Q26" s="15">
        <f>VLOOKUP($A26,'Hospitalisation Details'!$A$2:$G$2344,7,FALSE)</f>
        <v>34</v>
      </c>
    </row>
    <row r="27" spans="1:17" x14ac:dyDescent="0.25">
      <c r="A27" s="14" t="s">
        <v>3690</v>
      </c>
      <c r="B27" t="str">
        <f>VLOOKUP(Healthcare!$A27,'Customer Names'!A27:C2361,3,FALSE)</f>
        <v>Airoldi</v>
      </c>
      <c r="C27">
        <f>VLOOKUP(Healthcare!$A27,'Medical Examinations'!A27:B2361,2,FALSE)</f>
        <v>33.880000000000003</v>
      </c>
      <c r="D27">
        <f>VLOOKUP($A27,'Medical Examinations'!A27:D2361,4,FALSE)</f>
        <v>7.01</v>
      </c>
      <c r="E27" t="str">
        <f>VLOOKUP($A27,'Medical Examinations'!A27:F27,6,FALSE)</f>
        <v>No</v>
      </c>
      <c r="F27" t="str">
        <f>VLOOKUP($A27,'Medical Examinations'!A27:G2361,7,FALSE)</f>
        <v>No</v>
      </c>
      <c r="G27" t="str">
        <f>VLOOKUP($A27,'Medical Examinations'!A27:H2361,8,FALSE)</f>
        <v>No</v>
      </c>
      <c r="H27" s="4">
        <f>VLOOKUP($A27,'Medical Examinations'!A27:I2361,9,FALSE)</f>
        <v>3</v>
      </c>
      <c r="I27" t="str">
        <f>VLOOKUP($A27,'Medical Examinations'!A27:J27,10,FALSE)</f>
        <v>Yes</v>
      </c>
      <c r="J27" t="str">
        <f>VLOOKUP($A27,'Medical Examinations'!A27:C27,3,FALSE)</f>
        <v>Obesity</v>
      </c>
      <c r="K27" t="str">
        <f>VLOOKUP($A27,'Medical Examinations'!A27:E27,5,FALSE)</f>
        <v>Diabetes</v>
      </c>
      <c r="L27" t="str">
        <f>VLOOKUP($A27,'Hospitalisation Details'!$A$2:$E$2344,5,FALSE)</f>
        <v>27-Sep-1993</v>
      </c>
      <c r="M27" s="2">
        <f>VLOOKUP($A27,'Hospitalisation Details'!$A$2:$I$2344,9,FALSE)</f>
        <v>12847.24</v>
      </c>
      <c r="N27" s="2" t="str">
        <f>VLOOKUP($A27,'Hospitalisation Details'!$A$2:$J$2344,10,FALSE)</f>
        <v>Tier - 3</v>
      </c>
      <c r="O27" s="2" t="str">
        <f>VLOOKUP($A27,'Hospitalisation Details'!$A$2:$K$2344,11,FALSE)</f>
        <v>Tier - 2</v>
      </c>
      <c r="P27" s="5" t="str">
        <f>VLOOKUP($A27,'Hospitalisation Details'!$A$2:$L$2344,12,FALSE)</f>
        <v>R1012</v>
      </c>
      <c r="Q27" s="15">
        <f>VLOOKUP($A27,'Hospitalisation Details'!$A$2:$G$2344,7,FALSE)</f>
        <v>29</v>
      </c>
    </row>
    <row r="28" spans="1:17" x14ac:dyDescent="0.25">
      <c r="A28" s="14" t="s">
        <v>3691</v>
      </c>
      <c r="B28" t="str">
        <f>VLOOKUP(Healthcare!$A28,'Customer Names'!A28:C2362,3,FALSE)</f>
        <v>Cater-Cyker</v>
      </c>
      <c r="C28">
        <f>VLOOKUP(Healthcare!$A28,'Medical Examinations'!A28:B2362,2,FALSE)</f>
        <v>30.875</v>
      </c>
      <c r="D28">
        <f>VLOOKUP($A28,'Medical Examinations'!A28:D2362,4,FALSE)</f>
        <v>11.88</v>
      </c>
      <c r="E28" t="str">
        <f>VLOOKUP($A28,'Medical Examinations'!A28:F28,6,FALSE)</f>
        <v>No</v>
      </c>
      <c r="F28" t="str">
        <f>VLOOKUP($A28,'Medical Examinations'!A28:G2362,7,FALSE)</f>
        <v>No</v>
      </c>
      <c r="G28" t="str">
        <f>VLOOKUP($A28,'Medical Examinations'!A28:H2362,8,FALSE)</f>
        <v>No</v>
      </c>
      <c r="H28" s="4">
        <f>VLOOKUP($A28,'Medical Examinations'!A28:I2362,9,FALSE)</f>
        <v>0</v>
      </c>
      <c r="I28" t="str">
        <f>VLOOKUP($A28,'Medical Examinations'!A28:J28,10,FALSE)</f>
        <v>Yes</v>
      </c>
      <c r="J28" t="str">
        <f>VLOOKUP($A28,'Medical Examinations'!A28:C28,3,FALSE)</f>
        <v>Obesity</v>
      </c>
      <c r="K28" t="str">
        <f>VLOOKUP($A28,'Medical Examinations'!A28:E28,5,FALSE)</f>
        <v>Diabetes</v>
      </c>
      <c r="L28" t="str">
        <f>VLOOKUP($A28,'Hospitalisation Details'!$A$2:$E$2344,5,FALSE)</f>
        <v>22-Jun-1960</v>
      </c>
      <c r="M28" s="2">
        <f>VLOOKUP($A28,'Hospitalisation Details'!$A$2:$I$2344,9,FALSE)</f>
        <v>12979.36</v>
      </c>
      <c r="N28" s="2" t="str">
        <f>VLOOKUP($A28,'Hospitalisation Details'!$A$2:$J$2344,10,FALSE)</f>
        <v>Tier - 3</v>
      </c>
      <c r="O28" s="2" t="str">
        <f>VLOOKUP($A28,'Hospitalisation Details'!$A$2:$K$2344,11,FALSE)</f>
        <v>Tier - 1</v>
      </c>
      <c r="P28" s="5" t="str">
        <f>VLOOKUP($A28,'Hospitalisation Details'!$A$2:$L$2344,12,FALSE)</f>
        <v>R1011</v>
      </c>
      <c r="Q28" s="15">
        <f>VLOOKUP($A28,'Hospitalisation Details'!$A$2:$G$2344,7,FALSE)</f>
        <v>62</v>
      </c>
    </row>
    <row r="29" spans="1:17" x14ac:dyDescent="0.25">
      <c r="A29" s="14" t="s">
        <v>3692</v>
      </c>
      <c r="B29" t="str">
        <f>VLOOKUP(Healthcare!$A29,'Customer Names'!A29:C2363,3,FALSE)</f>
        <v>Hamm</v>
      </c>
      <c r="C29">
        <f>VLOOKUP(Healthcare!$A29,'Medical Examinations'!A29:B2363,2,FALSE)</f>
        <v>36.86</v>
      </c>
      <c r="D29">
        <f>VLOOKUP($A29,'Medical Examinations'!A29:D2363,4,FALSE)</f>
        <v>5.19</v>
      </c>
      <c r="E29" t="str">
        <f>VLOOKUP($A29,'Medical Examinations'!A29:F29,6,FALSE)</f>
        <v>Yes</v>
      </c>
      <c r="F29" t="str">
        <f>VLOOKUP($A29,'Medical Examinations'!A29:G2363,7,FALSE)</f>
        <v>No</v>
      </c>
      <c r="G29" t="str">
        <f>VLOOKUP($A29,'Medical Examinations'!A29:H2363,8,FALSE)</f>
        <v>Yes</v>
      </c>
      <c r="H29" s="4">
        <f>VLOOKUP($A29,'Medical Examinations'!A29:I2363,9,FALSE)</f>
        <v>1</v>
      </c>
      <c r="I29" t="str">
        <f>VLOOKUP($A29,'Medical Examinations'!A29:J29,10,FALSE)</f>
        <v>Yes</v>
      </c>
      <c r="J29" t="str">
        <f>VLOOKUP($A29,'Medical Examinations'!A29:C29,3,FALSE)</f>
        <v>Obesity</v>
      </c>
      <c r="K29" t="str">
        <f>VLOOKUP($A29,'Medical Examinations'!A29:E29,5,FALSE)</f>
        <v>Normal</v>
      </c>
      <c r="L29" t="str">
        <f>VLOOKUP($A29,'Hospitalisation Details'!$A$2:$E$2344,5,FALSE)</f>
        <v>9-Nov-1961</v>
      </c>
      <c r="M29" s="2">
        <f>VLOOKUP($A29,'Hospitalisation Details'!$A$2:$I$2344,9,FALSE)</f>
        <v>13041.92</v>
      </c>
      <c r="N29" s="2" t="str">
        <f>VLOOKUP($A29,'Hospitalisation Details'!$A$2:$J$2344,10,FALSE)</f>
        <v>Tier - 3</v>
      </c>
      <c r="O29" s="2" t="str">
        <f>VLOOKUP($A29,'Hospitalisation Details'!$A$2:$K$2344,11,FALSE)</f>
        <v>Tier - 1</v>
      </c>
      <c r="P29" s="5" t="str">
        <f>VLOOKUP($A29,'Hospitalisation Details'!$A$2:$L$2344,12,FALSE)</f>
        <v>R1011</v>
      </c>
      <c r="Q29" s="15">
        <f>VLOOKUP($A29,'Hospitalisation Details'!$A$2:$G$2344,7,FALSE)</f>
        <v>61</v>
      </c>
    </row>
    <row r="30" spans="1:17" x14ac:dyDescent="0.25">
      <c r="A30" s="14" t="s">
        <v>3693</v>
      </c>
      <c r="B30" t="str">
        <f>VLOOKUP(Healthcare!$A30,'Customer Names'!A30:C2364,3,FALSE)</f>
        <v>Cox</v>
      </c>
      <c r="C30">
        <f>VLOOKUP(Healthcare!$A30,'Medical Examinations'!A30:B2364,2,FALSE)</f>
        <v>35.86</v>
      </c>
      <c r="D30">
        <f>VLOOKUP($A30,'Medical Examinations'!A30:D2364,4,FALSE)</f>
        <v>6.74</v>
      </c>
      <c r="E30" t="str">
        <f>VLOOKUP($A30,'Medical Examinations'!A30:F30,6,FALSE)</f>
        <v>Yes</v>
      </c>
      <c r="F30" t="str">
        <f>VLOOKUP($A30,'Medical Examinations'!A30:G2364,7,FALSE)</f>
        <v>No</v>
      </c>
      <c r="G30" t="str">
        <f>VLOOKUP($A30,'Medical Examinations'!A30:H2364,8,FALSE)</f>
        <v>No</v>
      </c>
      <c r="H30" s="4">
        <f>VLOOKUP($A30,'Medical Examinations'!A30:I2364,9,FALSE)</f>
        <v>2</v>
      </c>
      <c r="I30" t="str">
        <f>VLOOKUP($A30,'Medical Examinations'!A30:J30,10,FALSE)</f>
        <v>Yes</v>
      </c>
      <c r="J30" t="str">
        <f>VLOOKUP($A30,'Medical Examinations'!A30:C30,3,FALSE)</f>
        <v>Obesity</v>
      </c>
      <c r="K30" t="str">
        <f>VLOOKUP($A30,'Medical Examinations'!A30:E30,5,FALSE)</f>
        <v>Diabetes</v>
      </c>
      <c r="L30" t="str">
        <f>VLOOKUP($A30,'Hospitalisation Details'!$A$2:$E$2344,5,FALSE)</f>
        <v>7-Sep-1961</v>
      </c>
      <c r="M30" s="2">
        <f>VLOOKUP($A30,'Hospitalisation Details'!$A$2:$I$2344,9,FALSE)</f>
        <v>13129.6</v>
      </c>
      <c r="N30" s="2" t="str">
        <f>VLOOKUP($A30,'Hospitalisation Details'!$A$2:$J$2344,10,FALSE)</f>
        <v>Tier - 3</v>
      </c>
      <c r="O30" s="2" t="str">
        <f>VLOOKUP($A30,'Hospitalisation Details'!$A$2:$K$2344,11,FALSE)</f>
        <v>Tier - 2</v>
      </c>
      <c r="P30" s="5" t="str">
        <f>VLOOKUP($A30,'Hospitalisation Details'!$A$2:$L$2344,12,FALSE)</f>
        <v>R1017</v>
      </c>
      <c r="Q30" s="15">
        <f>VLOOKUP($A30,'Hospitalisation Details'!$A$2:$G$2344,7,FALSE)</f>
        <v>61</v>
      </c>
    </row>
    <row r="31" spans="1:17" x14ac:dyDescent="0.25">
      <c r="A31" s="14" t="s">
        <v>3694</v>
      </c>
      <c r="B31" t="str">
        <f>VLOOKUP(Healthcare!$A31,'Customer Names'!A31:C2365,3,FALSE)</f>
        <v>Sachrajda</v>
      </c>
      <c r="C31">
        <f>VLOOKUP(Healthcare!$A31,'Medical Examinations'!A31:B2365,2,FALSE)</f>
        <v>37.049999999999997</v>
      </c>
      <c r="D31">
        <f>VLOOKUP($A31,'Medical Examinations'!A31:D2365,4,FALSE)</f>
        <v>8.44</v>
      </c>
      <c r="E31" t="str">
        <f>VLOOKUP($A31,'Medical Examinations'!A31:F31,6,FALSE)</f>
        <v>No</v>
      </c>
      <c r="F31" t="str">
        <f>VLOOKUP($A31,'Medical Examinations'!A31:G2365,7,FALSE)</f>
        <v>No</v>
      </c>
      <c r="G31" t="str">
        <f>VLOOKUP($A31,'Medical Examinations'!A31:H2365,8,FALSE)</f>
        <v>No</v>
      </c>
      <c r="H31" s="4">
        <f>VLOOKUP($A31,'Medical Examinations'!A31:I2365,9,FALSE)</f>
        <v>0</v>
      </c>
      <c r="I31" t="str">
        <f>VLOOKUP($A31,'Medical Examinations'!A31:J31,10,FALSE)</f>
        <v>Yes</v>
      </c>
      <c r="J31" t="str">
        <f>VLOOKUP($A31,'Medical Examinations'!A31:C31,3,FALSE)</f>
        <v>Obesity</v>
      </c>
      <c r="K31" t="str">
        <f>VLOOKUP($A31,'Medical Examinations'!A31:E31,5,FALSE)</f>
        <v>Diabetes</v>
      </c>
      <c r="L31" t="str">
        <f>VLOOKUP($A31,'Hospitalisation Details'!$A$2:$E$2344,5,FALSE)</f>
        <v>2-Oct-1990</v>
      </c>
      <c r="M31" s="2">
        <f>VLOOKUP($A31,'Hospitalisation Details'!$A$2:$I$2344,9,FALSE)</f>
        <v>13360.94</v>
      </c>
      <c r="N31" s="2" t="str">
        <f>VLOOKUP($A31,'Hospitalisation Details'!$A$2:$J$2344,10,FALSE)</f>
        <v>Tier - 3</v>
      </c>
      <c r="O31" s="2" t="str">
        <f>VLOOKUP($A31,'Hospitalisation Details'!$A$2:$K$2344,11,FALSE)</f>
        <v>Tier - 1</v>
      </c>
      <c r="P31" s="5" t="str">
        <f>VLOOKUP($A31,'Hospitalisation Details'!$A$2:$L$2344,12,FALSE)</f>
        <v>R1012</v>
      </c>
      <c r="Q31" s="15">
        <f>VLOOKUP($A31,'Hospitalisation Details'!$A$2:$G$2344,7,FALSE)</f>
        <v>32</v>
      </c>
    </row>
    <row r="32" spans="1:17" x14ac:dyDescent="0.25">
      <c r="A32" s="14" t="s">
        <v>3695</v>
      </c>
      <c r="B32" t="str">
        <f>VLOOKUP(Healthcare!$A32,'Customer Names'!A32:C2366,3,FALSE)</f>
        <v>Gareri</v>
      </c>
      <c r="C32">
        <f>VLOOKUP(Healthcare!$A32,'Medical Examinations'!A32:B2366,2,FALSE)</f>
        <v>43.89</v>
      </c>
      <c r="D32">
        <f>VLOOKUP($A32,'Medical Examinations'!A32:D2366,4,FALSE)</f>
        <v>8.7100000000000009</v>
      </c>
      <c r="E32" t="str">
        <f>VLOOKUP($A32,'Medical Examinations'!A32:F32,6,FALSE)</f>
        <v>No</v>
      </c>
      <c r="F32" t="str">
        <f>VLOOKUP($A32,'Medical Examinations'!A32:G2366,7,FALSE)</f>
        <v>No</v>
      </c>
      <c r="G32" t="str">
        <f>VLOOKUP($A32,'Medical Examinations'!A32:H2366,8,FALSE)</f>
        <v>No</v>
      </c>
      <c r="H32" s="4">
        <f>VLOOKUP($A32,'Medical Examinations'!A32:I2366,9,FALSE)</f>
        <v>0</v>
      </c>
      <c r="I32" t="str">
        <f>VLOOKUP($A32,'Medical Examinations'!A32:J32,10,FALSE)</f>
        <v>Yes</v>
      </c>
      <c r="J32" t="str">
        <f>VLOOKUP($A32,'Medical Examinations'!A32:C32,3,FALSE)</f>
        <v>Obesity</v>
      </c>
      <c r="K32" t="str">
        <f>VLOOKUP($A32,'Medical Examinations'!A32:E32,5,FALSE)</f>
        <v>Diabetes</v>
      </c>
      <c r="L32" t="str">
        <f>VLOOKUP($A32,'Hospitalisation Details'!$A$2:$E$2344,5,FALSE)</f>
        <v>14-Nov-1966</v>
      </c>
      <c r="M32" s="2">
        <f>VLOOKUP($A32,'Hospitalisation Details'!$A$2:$I$2344,9,FALSE)</f>
        <v>13430.27</v>
      </c>
      <c r="N32" s="2" t="str">
        <f>VLOOKUP($A32,'Hospitalisation Details'!$A$2:$J$2344,10,FALSE)</f>
        <v>Tier - 3</v>
      </c>
      <c r="O32" s="2" t="str">
        <f>VLOOKUP($A32,'Hospitalisation Details'!$A$2:$K$2344,11,FALSE)</f>
        <v>Tier - 3</v>
      </c>
      <c r="P32" s="5" t="str">
        <f>VLOOKUP($A32,'Hospitalisation Details'!$A$2:$L$2344,12,FALSE)</f>
        <v>R1024</v>
      </c>
      <c r="Q32" s="15">
        <f>VLOOKUP($A32,'Hospitalisation Details'!$A$2:$G$2344,7,FALSE)</f>
        <v>56</v>
      </c>
    </row>
    <row r="33" spans="1:17" x14ac:dyDescent="0.25">
      <c r="A33" s="14" t="s">
        <v>3696</v>
      </c>
      <c r="B33" t="str">
        <f>VLOOKUP(Healthcare!$A33,'Customer Names'!A33:C2367,3,FALSE)</f>
        <v>Welch</v>
      </c>
      <c r="C33">
        <f>VLOOKUP(Healthcare!$A33,'Medical Examinations'!A33:B2367,2,FALSE)</f>
        <v>42.35</v>
      </c>
      <c r="D33">
        <f>VLOOKUP($A33,'Medical Examinations'!A33:D2367,4,FALSE)</f>
        <v>5.08</v>
      </c>
      <c r="E33" t="str">
        <f>VLOOKUP($A33,'Medical Examinations'!A33:F33,6,FALSE)</f>
        <v>Yes</v>
      </c>
      <c r="F33" t="str">
        <f>VLOOKUP($A33,'Medical Examinations'!A33:G2367,7,FALSE)</f>
        <v>No</v>
      </c>
      <c r="G33" t="str">
        <f>VLOOKUP($A33,'Medical Examinations'!A33:H2367,8,FALSE)</f>
        <v>No</v>
      </c>
      <c r="H33" s="4">
        <f>VLOOKUP($A33,'Medical Examinations'!A33:I2367,9,FALSE)</f>
        <v>0</v>
      </c>
      <c r="I33" t="str">
        <f>VLOOKUP($A33,'Medical Examinations'!A33:J33,10,FALSE)</f>
        <v>Yes</v>
      </c>
      <c r="J33" t="str">
        <f>VLOOKUP($A33,'Medical Examinations'!A33:C33,3,FALSE)</f>
        <v>Obesity</v>
      </c>
      <c r="K33" t="str">
        <f>VLOOKUP($A33,'Medical Examinations'!A33:E33,5,FALSE)</f>
        <v>Normal</v>
      </c>
      <c r="L33" t="str">
        <f>VLOOKUP($A33,'Hospitalisation Details'!$A$2:$E$2344,5,FALSE)</f>
        <v>11-Jul-1960</v>
      </c>
      <c r="M33" s="2">
        <f>VLOOKUP($A33,'Hospitalisation Details'!$A$2:$I$2344,9,FALSE)</f>
        <v>13555</v>
      </c>
      <c r="N33" s="2" t="str">
        <f>VLOOKUP($A33,'Hospitalisation Details'!$A$2:$J$2344,10,FALSE)</f>
        <v>Tier - 3</v>
      </c>
      <c r="O33" s="2" t="str">
        <f>VLOOKUP($A33,'Hospitalisation Details'!$A$2:$K$2344,11,FALSE)</f>
        <v>Tier - 3</v>
      </c>
      <c r="P33" s="5" t="str">
        <f>VLOOKUP($A33,'Hospitalisation Details'!$A$2:$L$2344,12,FALSE)</f>
        <v>R1017</v>
      </c>
      <c r="Q33" s="15">
        <f>VLOOKUP($A33,'Hospitalisation Details'!$A$2:$G$2344,7,FALSE)</f>
        <v>62</v>
      </c>
    </row>
    <row r="34" spans="1:17" x14ac:dyDescent="0.25">
      <c r="A34" s="14" t="s">
        <v>3697</v>
      </c>
      <c r="B34" t="str">
        <f>VLOOKUP(Healthcare!$A34,'Customer Names'!A34:C2368,3,FALSE)</f>
        <v>Prindiville</v>
      </c>
      <c r="C34">
        <f>VLOOKUP(Healthcare!$A34,'Medical Examinations'!A34:B2368,2,FALSE)</f>
        <v>31.35</v>
      </c>
      <c r="D34">
        <f>VLOOKUP($A34,'Medical Examinations'!A34:D2368,4,FALSE)</f>
        <v>6.86</v>
      </c>
      <c r="E34" t="str">
        <f>VLOOKUP($A34,'Medical Examinations'!A34:F34,6,FALSE)</f>
        <v>No</v>
      </c>
      <c r="F34" t="str">
        <f>VLOOKUP($A34,'Medical Examinations'!A34:G2368,7,FALSE)</f>
        <v>No</v>
      </c>
      <c r="G34" t="str">
        <f>VLOOKUP($A34,'Medical Examinations'!A34:H2368,8,FALSE)</f>
        <v>No</v>
      </c>
      <c r="H34" s="4">
        <f>VLOOKUP($A34,'Medical Examinations'!A34:I2368,9,FALSE)</f>
        <v>0</v>
      </c>
      <c r="I34" t="str">
        <f>VLOOKUP($A34,'Medical Examinations'!A34:J34,10,FALSE)</f>
        <v>Yes</v>
      </c>
      <c r="J34" t="str">
        <f>VLOOKUP($A34,'Medical Examinations'!A34:C34,3,FALSE)</f>
        <v>Obesity</v>
      </c>
      <c r="K34" t="str">
        <f>VLOOKUP($A34,'Medical Examinations'!A34:E34,5,FALSE)</f>
        <v>Diabetes</v>
      </c>
      <c r="L34" t="str">
        <f>VLOOKUP($A34,'Hospitalisation Details'!$A$2:$E$2344,5,FALSE)</f>
        <v>2-Aug-1981</v>
      </c>
      <c r="M34" s="2">
        <f>VLOOKUP($A34,'Hospitalisation Details'!$A$2:$I$2344,9,FALSE)</f>
        <v>13725.47</v>
      </c>
      <c r="N34" s="2" t="str">
        <f>VLOOKUP($A34,'Hospitalisation Details'!$A$2:$J$2344,10,FALSE)</f>
        <v>Tier - 3</v>
      </c>
      <c r="O34" s="2" t="str">
        <f>VLOOKUP($A34,'Hospitalisation Details'!$A$2:$K$2344,11,FALSE)</f>
        <v>Tier - 2</v>
      </c>
      <c r="P34" s="5" t="str">
        <f>VLOOKUP($A34,'Hospitalisation Details'!$A$2:$L$2344,12,FALSE)</f>
        <v>R1024</v>
      </c>
      <c r="Q34" s="15">
        <f>VLOOKUP($A34,'Hospitalisation Details'!$A$2:$G$2344,7,FALSE)</f>
        <v>41</v>
      </c>
    </row>
    <row r="35" spans="1:17" x14ac:dyDescent="0.25">
      <c r="A35" s="14" t="s">
        <v>3698</v>
      </c>
      <c r="B35" t="str">
        <f>VLOOKUP(Healthcare!$A35,'Customer Names'!A35:C2369,3,FALSE)</f>
        <v>KincaID</v>
      </c>
      <c r="C35">
        <f>VLOOKUP(Healthcare!$A35,'Medical Examinations'!A35:B2369,2,FALSE)</f>
        <v>47.6</v>
      </c>
      <c r="D35">
        <f>VLOOKUP($A35,'Medical Examinations'!A35:D2369,4,FALSE)</f>
        <v>5.95</v>
      </c>
      <c r="E35" t="str">
        <f>VLOOKUP($A35,'Medical Examinations'!A35:F35,6,FALSE)</f>
        <v>Yes</v>
      </c>
      <c r="F35" t="str">
        <f>VLOOKUP($A35,'Medical Examinations'!A35:G2369,7,FALSE)</f>
        <v>No</v>
      </c>
      <c r="G35" t="str">
        <f>VLOOKUP($A35,'Medical Examinations'!A35:H2369,8,FALSE)</f>
        <v>No</v>
      </c>
      <c r="H35" s="4">
        <f>VLOOKUP($A35,'Medical Examinations'!A35:I2369,9,FALSE)</f>
        <v>0</v>
      </c>
      <c r="I35" t="str">
        <f>VLOOKUP($A35,'Medical Examinations'!A35:J35,10,FALSE)</f>
        <v>Yes</v>
      </c>
      <c r="J35" t="str">
        <f>VLOOKUP($A35,'Medical Examinations'!A35:C35,3,FALSE)</f>
        <v>Obesity</v>
      </c>
      <c r="K35" t="str">
        <f>VLOOKUP($A35,'Medical Examinations'!A35:E35,5,FALSE)</f>
        <v>Prediabetes</v>
      </c>
      <c r="L35" t="str">
        <f>VLOOKUP($A35,'Hospitalisation Details'!$A$2:$E$2344,5,FALSE)</f>
        <v>19-Dec-1978</v>
      </c>
      <c r="M35" s="2">
        <f>VLOOKUP($A35,'Hospitalisation Details'!$A$2:$I$2344,9,FALSE)</f>
        <v>13874.89</v>
      </c>
      <c r="N35" s="2" t="str">
        <f>VLOOKUP($A35,'Hospitalisation Details'!$A$2:$J$2344,10,FALSE)</f>
        <v>Tier - 2</v>
      </c>
      <c r="O35" s="2" t="str">
        <f>VLOOKUP($A35,'Hospitalisation Details'!$A$2:$K$2344,11,FALSE)</f>
        <v>Tier - 1</v>
      </c>
      <c r="P35" s="5" t="str">
        <f>VLOOKUP($A35,'Hospitalisation Details'!$A$2:$L$2344,12,FALSE)</f>
        <v>R1012</v>
      </c>
      <c r="Q35" s="15">
        <f>VLOOKUP($A35,'Hospitalisation Details'!$A$2:$G$2344,7,FALSE)</f>
        <v>44</v>
      </c>
    </row>
    <row r="36" spans="1:17" x14ac:dyDescent="0.25">
      <c r="A36" s="14" t="s">
        <v>3700</v>
      </c>
      <c r="B36" t="str">
        <f>VLOOKUP(Healthcare!$A36,'Customer Names'!A36:C2370,3,FALSE)</f>
        <v>Bruestle</v>
      </c>
      <c r="C36">
        <f>VLOOKUP(Healthcare!$A36,'Medical Examinations'!A36:B2370,2,FALSE)</f>
        <v>46.2</v>
      </c>
      <c r="D36">
        <f>VLOOKUP($A36,'Medical Examinations'!A36:D2370,4,FALSE)</f>
        <v>6.09</v>
      </c>
      <c r="E36" t="str">
        <f>VLOOKUP($A36,'Medical Examinations'!A36:F36,6,FALSE)</f>
        <v>No</v>
      </c>
      <c r="F36" t="str">
        <f>VLOOKUP($A36,'Medical Examinations'!A36:G2370,7,FALSE)</f>
        <v>No</v>
      </c>
      <c r="G36" t="str">
        <f>VLOOKUP($A36,'Medical Examinations'!A36:H2370,8,FALSE)</f>
        <v>Yes</v>
      </c>
      <c r="H36" s="4">
        <f>VLOOKUP($A36,'Medical Examinations'!A36:I2370,9,FALSE)</f>
        <v>1</v>
      </c>
      <c r="I36" t="str">
        <f>VLOOKUP($A36,'Medical Examinations'!A36:J36,10,FALSE)</f>
        <v>Yes</v>
      </c>
      <c r="J36" t="str">
        <f>VLOOKUP($A36,'Medical Examinations'!A36:C36,3,FALSE)</f>
        <v>Obesity</v>
      </c>
      <c r="K36" t="str">
        <f>VLOOKUP($A36,'Medical Examinations'!A36:E36,5,FALSE)</f>
        <v>Prediabetes</v>
      </c>
      <c r="L36" t="str">
        <f>VLOOKUP($A36,'Hospitalisation Details'!$A$2:$E$2344,5,FALSE)</f>
        <v>8-Jul-1963</v>
      </c>
      <c r="M36" s="2">
        <f>VLOOKUP($A36,'Hospitalisation Details'!$A$2:$I$2344,9,FALSE)</f>
        <v>14007.22</v>
      </c>
      <c r="N36" s="2" t="str">
        <f>VLOOKUP($A36,'Hospitalisation Details'!$A$2:$J$2344,10,FALSE)</f>
        <v>Tier - 2</v>
      </c>
      <c r="O36" s="2" t="str">
        <f>VLOOKUP($A36,'Hospitalisation Details'!$A$2:$K$2344,11,FALSE)</f>
        <v>Tier - 3</v>
      </c>
      <c r="P36" s="5" t="str">
        <f>VLOOKUP($A36,'Hospitalisation Details'!$A$2:$L$2344,12,FALSE)</f>
        <v>R1011</v>
      </c>
      <c r="Q36" s="15">
        <f>VLOOKUP($A36,'Hospitalisation Details'!$A$2:$G$2344,7,FALSE)</f>
        <v>59</v>
      </c>
    </row>
    <row r="37" spans="1:17" x14ac:dyDescent="0.25">
      <c r="A37" s="14" t="s">
        <v>3701</v>
      </c>
      <c r="B37" t="str">
        <f>VLOOKUP(Healthcare!$A37,'Customer Names'!A37:C2371,3,FALSE)</f>
        <v>Lachance</v>
      </c>
      <c r="C37">
        <f>VLOOKUP(Healthcare!$A37,'Medical Examinations'!A37:B2371,2,FALSE)</f>
        <v>32.015000000000001</v>
      </c>
      <c r="D37">
        <f>VLOOKUP($A37,'Medical Examinations'!A37:D2371,4,FALSE)</f>
        <v>11.75</v>
      </c>
      <c r="E37" t="str">
        <f>VLOOKUP($A37,'Medical Examinations'!A37:F37,6,FALSE)</f>
        <v>No</v>
      </c>
      <c r="F37" t="str">
        <f>VLOOKUP($A37,'Medical Examinations'!A37:G2371,7,FALSE)</f>
        <v>No</v>
      </c>
      <c r="G37" t="str">
        <f>VLOOKUP($A37,'Medical Examinations'!A37:H2371,8,FALSE)</f>
        <v>No</v>
      </c>
      <c r="H37" s="4">
        <f>VLOOKUP($A37,'Medical Examinations'!A37:I2371,9,FALSE)</f>
        <v>0</v>
      </c>
      <c r="I37" t="str">
        <f>VLOOKUP($A37,'Medical Examinations'!A37:J37,10,FALSE)</f>
        <v>Yes</v>
      </c>
      <c r="J37" t="str">
        <f>VLOOKUP($A37,'Medical Examinations'!A37:C37,3,FALSE)</f>
        <v>Obesity</v>
      </c>
      <c r="K37" t="str">
        <f>VLOOKUP($A37,'Medical Examinations'!A37:E37,5,FALSE)</f>
        <v>Diabetes</v>
      </c>
      <c r="L37" t="str">
        <f>VLOOKUP($A37,'Hospitalisation Details'!$A$2:$E$2344,5,FALSE)</f>
        <v>10-Oct-1959</v>
      </c>
      <c r="M37" s="2">
        <f>VLOOKUP($A37,'Hospitalisation Details'!$A$2:$I$2344,9,FALSE)</f>
        <v>14254.61</v>
      </c>
      <c r="N37" s="2" t="str">
        <f>VLOOKUP($A37,'Hospitalisation Details'!$A$2:$J$2344,10,FALSE)</f>
        <v>Tier - 2</v>
      </c>
      <c r="O37" s="2" t="str">
        <f>VLOOKUP($A37,'Hospitalisation Details'!$A$2:$K$2344,11,FALSE)</f>
        <v>Tier - 1</v>
      </c>
      <c r="P37" s="5" t="str">
        <f>VLOOKUP($A37,'Hospitalisation Details'!$A$2:$L$2344,12,FALSE)</f>
        <v>R1012</v>
      </c>
      <c r="Q37" s="15">
        <f>VLOOKUP($A37,'Hospitalisation Details'!$A$2:$G$2344,7,FALSE)</f>
        <v>63</v>
      </c>
    </row>
    <row r="38" spans="1:17" x14ac:dyDescent="0.25">
      <c r="A38" s="14" t="s">
        <v>3702</v>
      </c>
      <c r="B38" t="str">
        <f>VLOOKUP(Healthcare!$A38,'Customer Names'!A38:C2372,3,FALSE)</f>
        <v>Eason</v>
      </c>
      <c r="C38">
        <f>VLOOKUP(Healthcare!$A38,'Medical Examinations'!A38:B2372,2,FALSE)</f>
        <v>40.564999999999998</v>
      </c>
      <c r="D38">
        <f>VLOOKUP($A38,'Medical Examinations'!A38:D2372,4,FALSE)</f>
        <v>7.37</v>
      </c>
      <c r="E38" t="str">
        <f>VLOOKUP($A38,'Medical Examinations'!A38:F38,6,FALSE)</f>
        <v>No</v>
      </c>
      <c r="F38" t="str">
        <f>VLOOKUP($A38,'Medical Examinations'!A38:G2372,7,FALSE)</f>
        <v>No</v>
      </c>
      <c r="G38" t="str">
        <f>VLOOKUP($A38,'Medical Examinations'!A38:H2372,8,FALSE)</f>
        <v>No</v>
      </c>
      <c r="H38" s="4">
        <f>VLOOKUP($A38,'Medical Examinations'!A38:I2372,9,FALSE)</f>
        <v>0</v>
      </c>
      <c r="I38" t="str">
        <f>VLOOKUP($A38,'Medical Examinations'!A38:J38,10,FALSE)</f>
        <v>Yes</v>
      </c>
      <c r="J38" t="str">
        <f>VLOOKUP($A38,'Medical Examinations'!A38:C38,3,FALSE)</f>
        <v>Obesity</v>
      </c>
      <c r="K38" t="str">
        <f>VLOOKUP($A38,'Medical Examinations'!A38:E38,5,FALSE)</f>
        <v>Diabetes</v>
      </c>
      <c r="L38" t="str">
        <f>VLOOKUP($A38,'Hospitalisation Details'!$A$2:$E$2344,5,FALSE)</f>
        <v>16-Nov-1988</v>
      </c>
      <c r="M38" s="2">
        <f>VLOOKUP($A38,'Hospitalisation Details'!$A$2:$I$2344,9,FALSE)</f>
        <v>14358.36</v>
      </c>
      <c r="N38" s="2" t="str">
        <f>VLOOKUP($A38,'Hospitalisation Details'!$A$2:$J$2344,10,FALSE)</f>
        <v>Tier - 2</v>
      </c>
      <c r="O38" s="2" t="str">
        <f>VLOOKUP($A38,'Hospitalisation Details'!$A$2:$K$2344,11,FALSE)</f>
        <v>Tier - 2</v>
      </c>
      <c r="P38" s="5" t="str">
        <f>VLOOKUP($A38,'Hospitalisation Details'!$A$2:$L$2344,12,FALSE)</f>
        <v>R1011</v>
      </c>
      <c r="Q38" s="15">
        <f>VLOOKUP($A38,'Hospitalisation Details'!$A$2:$G$2344,7,FALSE)</f>
        <v>34</v>
      </c>
    </row>
    <row r="39" spans="1:17" x14ac:dyDescent="0.25">
      <c r="A39" s="14" t="s">
        <v>3703</v>
      </c>
      <c r="B39" t="str">
        <f>VLOOKUP(Healthcare!$A39,'Customer Names'!A39:C2373,3,FALSE)</f>
        <v>Grummon</v>
      </c>
      <c r="C39">
        <f>VLOOKUP(Healthcare!$A39,'Medical Examinations'!A39:B2373,2,FALSE)</f>
        <v>32.450000000000003</v>
      </c>
      <c r="D39">
        <f>VLOOKUP($A39,'Medical Examinations'!A39:D2373,4,FALSE)</f>
        <v>11.91</v>
      </c>
      <c r="E39" t="str">
        <f>VLOOKUP($A39,'Medical Examinations'!A39:F39,6,FALSE)</f>
        <v>No</v>
      </c>
      <c r="F39" t="str">
        <f>VLOOKUP($A39,'Medical Examinations'!A39:G2373,7,FALSE)</f>
        <v>No</v>
      </c>
      <c r="G39" t="str">
        <f>VLOOKUP($A39,'Medical Examinations'!A39:H2373,8,FALSE)</f>
        <v>No</v>
      </c>
      <c r="H39" s="4">
        <f>VLOOKUP($A39,'Medical Examinations'!A39:I2373,9,FALSE)</f>
        <v>0</v>
      </c>
      <c r="I39" t="str">
        <f>VLOOKUP($A39,'Medical Examinations'!A39:J39,10,FALSE)</f>
        <v>Yes</v>
      </c>
      <c r="J39" t="str">
        <f>VLOOKUP($A39,'Medical Examinations'!A39:C39,3,FALSE)</f>
        <v>Obesity</v>
      </c>
      <c r="K39" t="str">
        <f>VLOOKUP($A39,'Medical Examinations'!A39:E39,5,FALSE)</f>
        <v>Diabetes</v>
      </c>
      <c r="L39" t="str">
        <f>VLOOKUP($A39,'Hospitalisation Details'!$A$2:$E$2344,5,FALSE)</f>
        <v>10-Nov-1996</v>
      </c>
      <c r="M39" s="2">
        <f>VLOOKUP($A39,'Hospitalisation Details'!$A$2:$I$2344,9,FALSE)</f>
        <v>14455.64</v>
      </c>
      <c r="N39" s="2" t="str">
        <f>VLOOKUP($A39,'Hospitalisation Details'!$A$2:$J$2344,10,FALSE)</f>
        <v>Tier - 2</v>
      </c>
      <c r="O39" s="2" t="str">
        <f>VLOOKUP($A39,'Hospitalisation Details'!$A$2:$K$2344,11,FALSE)</f>
        <v>Tier - 3</v>
      </c>
      <c r="P39" s="5" t="str">
        <f>VLOOKUP($A39,'Hospitalisation Details'!$A$2:$L$2344,12,FALSE)</f>
        <v>R1024</v>
      </c>
      <c r="Q39" s="15">
        <f>VLOOKUP($A39,'Hospitalisation Details'!$A$2:$G$2344,7,FALSE)</f>
        <v>26</v>
      </c>
    </row>
    <row r="40" spans="1:17" x14ac:dyDescent="0.25">
      <c r="A40" s="14" t="s">
        <v>3704</v>
      </c>
      <c r="B40" t="str">
        <f>VLOOKUP(Healthcare!$A40,'Customer Names'!A40:C2374,3,FALSE)</f>
        <v>Vanwechel</v>
      </c>
      <c r="C40">
        <f>VLOOKUP(Healthcare!$A40,'Medical Examinations'!A40:B2374,2,FALSE)</f>
        <v>34.96</v>
      </c>
      <c r="D40">
        <f>VLOOKUP($A40,'Medical Examinations'!A40:D2374,4,FALSE)</f>
        <v>6.52</v>
      </c>
      <c r="E40" t="str">
        <f>VLOOKUP($A40,'Medical Examinations'!A40:F40,6,FALSE)</f>
        <v>No</v>
      </c>
      <c r="F40" t="str">
        <f>VLOOKUP($A40,'Medical Examinations'!A40:G2374,7,FALSE)</f>
        <v>No</v>
      </c>
      <c r="G40" t="str">
        <f>VLOOKUP($A40,'Medical Examinations'!A40:H2374,8,FALSE)</f>
        <v>No</v>
      </c>
      <c r="H40" s="4">
        <f>VLOOKUP($A40,'Medical Examinations'!A40:I2374,9,FALSE)</f>
        <v>0</v>
      </c>
      <c r="I40" t="str">
        <f>VLOOKUP($A40,'Medical Examinations'!A40:J40,10,FALSE)</f>
        <v>Yes</v>
      </c>
      <c r="J40" t="str">
        <f>VLOOKUP($A40,'Medical Examinations'!A40:C40,3,FALSE)</f>
        <v>Obesity</v>
      </c>
      <c r="K40" t="str">
        <f>VLOOKUP($A40,'Medical Examinations'!A40:E40,5,FALSE)</f>
        <v>Diabetes</v>
      </c>
      <c r="L40" t="str">
        <f>VLOOKUP($A40,'Hospitalisation Details'!$A$2:$E$2344,5,FALSE)</f>
        <v>21-Aug-1991</v>
      </c>
      <c r="M40" s="2">
        <f>VLOOKUP($A40,'Hospitalisation Details'!$A$2:$I$2344,9,FALSE)</f>
        <v>14630.52</v>
      </c>
      <c r="N40" s="2" t="str">
        <f>VLOOKUP($A40,'Hospitalisation Details'!$A$2:$J$2344,10,FALSE)</f>
        <v>Tier - 2</v>
      </c>
      <c r="O40" s="2" t="str">
        <f>VLOOKUP($A40,'Hospitalisation Details'!$A$2:$K$2344,11,FALSE)</f>
        <v>Tier - 3</v>
      </c>
      <c r="P40" s="5" t="str">
        <f>VLOOKUP($A40,'Hospitalisation Details'!$A$2:$L$2344,12,FALSE)</f>
        <v>R1011</v>
      </c>
      <c r="Q40" s="15">
        <f>VLOOKUP($A40,'Hospitalisation Details'!$A$2:$G$2344,7,FALSE)</f>
        <v>31</v>
      </c>
    </row>
    <row r="41" spans="1:17" x14ac:dyDescent="0.25">
      <c r="A41" s="14" t="s">
        <v>3705</v>
      </c>
      <c r="B41" t="str">
        <f>VLOOKUP(Healthcare!$A41,'Customer Names'!A41:C2375,3,FALSE)</f>
        <v>Fisher</v>
      </c>
      <c r="C41">
        <f>VLOOKUP(Healthcare!$A41,'Medical Examinations'!A41:B2375,2,FALSE)</f>
        <v>35.5</v>
      </c>
      <c r="D41">
        <f>VLOOKUP($A41,'Medical Examinations'!A41:D2375,4,FALSE)</f>
        <v>5.14</v>
      </c>
      <c r="E41" t="str">
        <f>VLOOKUP($A41,'Medical Examinations'!A41:F41,6,FALSE)</f>
        <v>No</v>
      </c>
      <c r="F41" t="str">
        <f>VLOOKUP($A41,'Medical Examinations'!A41:G2375,7,FALSE)</f>
        <v>No</v>
      </c>
      <c r="G41" t="str">
        <f>VLOOKUP($A41,'Medical Examinations'!A41:H2375,8,FALSE)</f>
        <v>Yes</v>
      </c>
      <c r="H41" s="4">
        <f>VLOOKUP($A41,'Medical Examinations'!A41:I2375,9,FALSE)</f>
        <v>1</v>
      </c>
      <c r="I41" t="str">
        <f>VLOOKUP($A41,'Medical Examinations'!A41:J41,10,FALSE)</f>
        <v>Yes</v>
      </c>
      <c r="J41" t="str">
        <f>VLOOKUP($A41,'Medical Examinations'!A41:C41,3,FALSE)</f>
        <v>Obesity</v>
      </c>
      <c r="K41" t="str">
        <f>VLOOKUP($A41,'Medical Examinations'!A41:E41,5,FALSE)</f>
        <v>Normal</v>
      </c>
      <c r="L41" t="str">
        <f>VLOOKUP($A41,'Hospitalisation Details'!$A$2:$E$2344,5,FALSE)</f>
        <v>11-Nov-1970</v>
      </c>
      <c r="M41" s="2">
        <f>VLOOKUP($A41,'Hospitalisation Details'!$A$2:$I$2344,9,FALSE)</f>
        <v>14847.63</v>
      </c>
      <c r="N41" s="2" t="str">
        <f>VLOOKUP($A41,'Hospitalisation Details'!$A$2:$J$2344,10,FALSE)</f>
        <v>Tier - 2</v>
      </c>
      <c r="O41" s="2" t="str">
        <f>VLOOKUP($A41,'Hospitalisation Details'!$A$2:$K$2344,11,FALSE)</f>
        <v>Tier - 2</v>
      </c>
      <c r="P41" s="5" t="str">
        <f>VLOOKUP($A41,'Hospitalisation Details'!$A$2:$L$2344,12,FALSE)</f>
        <v>R1023</v>
      </c>
      <c r="Q41" s="15">
        <f>VLOOKUP($A41,'Hospitalisation Details'!$A$2:$G$2344,7,FALSE)</f>
        <v>52</v>
      </c>
    </row>
    <row r="42" spans="1:17" x14ac:dyDescent="0.25">
      <c r="A42" s="14" t="s">
        <v>3706</v>
      </c>
      <c r="B42" t="str">
        <f>VLOOKUP(Healthcare!$A42,'Customer Names'!A42:C2376,3,FALSE)</f>
        <v>Jenkins</v>
      </c>
      <c r="C42">
        <f>VLOOKUP(Healthcare!$A42,'Medical Examinations'!A42:B2376,2,FALSE)</f>
        <v>52.58</v>
      </c>
      <c r="D42">
        <f>VLOOKUP($A42,'Medical Examinations'!A42:D2376,4,FALSE)</f>
        <v>4.1900000000000004</v>
      </c>
      <c r="E42" t="str">
        <f>VLOOKUP($A42,'Medical Examinations'!A42:F42,6,FALSE)</f>
        <v>No</v>
      </c>
      <c r="F42" t="str">
        <f>VLOOKUP($A42,'Medical Examinations'!A42:G2376,7,FALSE)</f>
        <v>Yes</v>
      </c>
      <c r="G42" t="str">
        <f>VLOOKUP($A42,'Medical Examinations'!A42:H2376,8,FALSE)</f>
        <v>No</v>
      </c>
      <c r="H42" s="4">
        <f>VLOOKUP($A42,'Medical Examinations'!A42:I2376,9,FALSE)</f>
        <v>1</v>
      </c>
      <c r="I42" t="str">
        <f>VLOOKUP($A42,'Medical Examinations'!A42:J42,10,FALSE)</f>
        <v>Yes</v>
      </c>
      <c r="J42" t="str">
        <f>VLOOKUP($A42,'Medical Examinations'!A42:C42,3,FALSE)</f>
        <v>Obesity</v>
      </c>
      <c r="K42" t="str">
        <f>VLOOKUP($A42,'Medical Examinations'!A42:E42,5,FALSE)</f>
        <v>Normal</v>
      </c>
      <c r="L42" t="str">
        <f>VLOOKUP($A42,'Hospitalisation Details'!$A$2:$E$2344,5,FALSE)</f>
        <v>12-Jun-1968</v>
      </c>
      <c r="M42" s="2">
        <f>VLOOKUP($A42,'Hospitalisation Details'!$A$2:$I$2344,9,FALSE)</f>
        <v>15052.68</v>
      </c>
      <c r="N42" s="2" t="str">
        <f>VLOOKUP($A42,'Hospitalisation Details'!$A$2:$J$2344,10,FALSE)</f>
        <v>Tier - 2</v>
      </c>
      <c r="O42" s="2" t="str">
        <f>VLOOKUP($A42,'Hospitalisation Details'!$A$2:$K$2344,11,FALSE)</f>
        <v>Tier - 2</v>
      </c>
      <c r="P42" s="5" t="str">
        <f>VLOOKUP($A42,'Hospitalisation Details'!$A$2:$L$2344,12,FALSE)</f>
        <v>R1022</v>
      </c>
      <c r="Q42" s="15">
        <f>VLOOKUP($A42,'Hospitalisation Details'!$A$2:$G$2344,7,FALSE)</f>
        <v>54</v>
      </c>
    </row>
    <row r="43" spans="1:17" x14ac:dyDescent="0.25">
      <c r="A43" s="14" t="s">
        <v>3707</v>
      </c>
      <c r="B43" t="str">
        <f>VLOOKUP(Healthcare!$A43,'Customer Names'!A43:C2377,3,FALSE)</f>
        <v>Peters</v>
      </c>
      <c r="C43">
        <f>VLOOKUP(Healthcare!$A43,'Medical Examinations'!A43:B2377,2,FALSE)</f>
        <v>35.200000000000003</v>
      </c>
      <c r="D43">
        <f>VLOOKUP($A43,'Medical Examinations'!A43:D2377,4,FALSE)</f>
        <v>11.68</v>
      </c>
      <c r="E43" t="str">
        <f>VLOOKUP($A43,'Medical Examinations'!A43:F43,6,FALSE)</f>
        <v>Yes</v>
      </c>
      <c r="F43" t="str">
        <f>VLOOKUP($A43,'Medical Examinations'!A43:G2377,7,FALSE)</f>
        <v>No</v>
      </c>
      <c r="G43" t="str">
        <f>VLOOKUP($A43,'Medical Examinations'!A43:H2377,8,FALSE)</f>
        <v>No</v>
      </c>
      <c r="H43" s="4">
        <f>VLOOKUP($A43,'Medical Examinations'!A43:I2377,9,FALSE)</f>
        <v>0</v>
      </c>
      <c r="I43" t="str">
        <f>VLOOKUP($A43,'Medical Examinations'!A43:J43,10,FALSE)</f>
        <v>Yes</v>
      </c>
      <c r="J43" t="str">
        <f>VLOOKUP($A43,'Medical Examinations'!A43:C43,3,FALSE)</f>
        <v>Obesity</v>
      </c>
      <c r="K43" t="str">
        <f>VLOOKUP($A43,'Medical Examinations'!A43:E43,5,FALSE)</f>
        <v>Diabetes</v>
      </c>
      <c r="L43" t="str">
        <f>VLOOKUP($A43,'Hospitalisation Details'!$A$2:$E$2344,5,FALSE)</f>
        <v>16-Sep-1969</v>
      </c>
      <c r="M43" s="2">
        <f>VLOOKUP($A43,'Hospitalisation Details'!$A$2:$I$2344,9,FALSE)</f>
        <v>15260.52</v>
      </c>
      <c r="N43" s="2" t="str">
        <f>VLOOKUP($A43,'Hospitalisation Details'!$A$2:$J$2344,10,FALSE)</f>
        <v>Tier - 2</v>
      </c>
      <c r="O43" s="2" t="str">
        <f>VLOOKUP($A43,'Hospitalisation Details'!$A$2:$K$2344,11,FALSE)</f>
        <v>Tier - 2</v>
      </c>
      <c r="P43" s="5" t="str">
        <f>VLOOKUP($A43,'Hospitalisation Details'!$A$2:$L$2344,12,FALSE)</f>
        <v>R1023</v>
      </c>
      <c r="Q43" s="15">
        <f>VLOOKUP($A43,'Hospitalisation Details'!$A$2:$G$2344,7,FALSE)</f>
        <v>53</v>
      </c>
    </row>
    <row r="44" spans="1:17" x14ac:dyDescent="0.25">
      <c r="A44" s="14" t="s">
        <v>3708</v>
      </c>
      <c r="B44" t="str">
        <f>VLOOKUP(Healthcare!$A44,'Customer Names'!A44:C2378,3,FALSE)</f>
        <v>Aha</v>
      </c>
      <c r="C44">
        <f>VLOOKUP(Healthcare!$A44,'Medical Examinations'!A44:B2378,2,FALSE)</f>
        <v>38.06</v>
      </c>
      <c r="D44">
        <f>VLOOKUP($A44,'Medical Examinations'!A44:D2378,4,FALSE)</f>
        <v>6.98</v>
      </c>
      <c r="E44" t="str">
        <f>VLOOKUP($A44,'Medical Examinations'!A44:F44,6,FALSE)</f>
        <v>No</v>
      </c>
      <c r="F44" t="str">
        <f>VLOOKUP($A44,'Medical Examinations'!A44:G2378,7,FALSE)</f>
        <v>No</v>
      </c>
      <c r="G44" t="str">
        <f>VLOOKUP($A44,'Medical Examinations'!A44:H2378,8,FALSE)</f>
        <v>No</v>
      </c>
      <c r="H44" s="4">
        <f>VLOOKUP($A44,'Medical Examinations'!A44:I2378,9,FALSE)</f>
        <v>0</v>
      </c>
      <c r="I44" t="str">
        <f>VLOOKUP($A44,'Medical Examinations'!A44:J44,10,FALSE)</f>
        <v>Yes</v>
      </c>
      <c r="J44" t="str">
        <f>VLOOKUP($A44,'Medical Examinations'!A44:C44,3,FALSE)</f>
        <v>Obesity</v>
      </c>
      <c r="K44" t="str">
        <f>VLOOKUP($A44,'Medical Examinations'!A44:E44,5,FALSE)</f>
        <v>Diabetes</v>
      </c>
      <c r="L44" t="str">
        <f>VLOOKUP($A44,'Hospitalisation Details'!$A$2:$E$2344,5,FALSE)</f>
        <v>2-Oct-1959</v>
      </c>
      <c r="M44" s="2">
        <f>VLOOKUP($A44,'Hospitalisation Details'!$A$2:$I$2344,9,FALSE)</f>
        <v>15555.19</v>
      </c>
      <c r="N44" s="2" t="str">
        <f>VLOOKUP($A44,'Hospitalisation Details'!$A$2:$J$2344,10,FALSE)</f>
        <v>Tier - 2</v>
      </c>
      <c r="O44" s="2" t="str">
        <f>VLOOKUP($A44,'Hospitalisation Details'!$A$2:$K$2344,11,FALSE)</f>
        <v>Tier - 3</v>
      </c>
      <c r="P44" s="5" t="str">
        <f>VLOOKUP($A44,'Hospitalisation Details'!$A$2:$L$2344,12,FALSE)</f>
        <v>R1012</v>
      </c>
      <c r="Q44" s="15">
        <f>VLOOKUP($A44,'Hospitalisation Details'!$A$2:$G$2344,7,FALSE)</f>
        <v>63</v>
      </c>
    </row>
    <row r="45" spans="1:17" x14ac:dyDescent="0.25">
      <c r="A45" s="14" t="s">
        <v>3709</v>
      </c>
      <c r="B45" t="str">
        <f>VLOOKUP(Healthcare!$A45,'Customer Names'!A45:C2379,3,FALSE)</f>
        <v>McElwain</v>
      </c>
      <c r="C45">
        <f>VLOOKUP(Healthcare!$A45,'Medical Examinations'!A45:B2379,2,FALSE)</f>
        <v>34.21</v>
      </c>
      <c r="D45">
        <f>VLOOKUP($A45,'Medical Examinations'!A45:D2379,4,FALSE)</f>
        <v>8.34</v>
      </c>
      <c r="E45" t="str">
        <f>VLOOKUP($A45,'Medical Examinations'!A45:F45,6,FALSE)</f>
        <v>No</v>
      </c>
      <c r="F45" t="str">
        <f>VLOOKUP($A45,'Medical Examinations'!A45:G2379,7,FALSE)</f>
        <v>No</v>
      </c>
      <c r="G45" t="str">
        <f>VLOOKUP($A45,'Medical Examinations'!A45:H2379,8,FALSE)</f>
        <v>No</v>
      </c>
      <c r="H45" s="4">
        <f>VLOOKUP($A45,'Medical Examinations'!A45:I2379,9,FALSE)</f>
        <v>0</v>
      </c>
      <c r="I45" t="str">
        <f>VLOOKUP($A45,'Medical Examinations'!A45:J45,10,FALSE)</f>
        <v>Yes</v>
      </c>
      <c r="J45" t="str">
        <f>VLOOKUP($A45,'Medical Examinations'!A45:C45,3,FALSE)</f>
        <v>Obesity</v>
      </c>
      <c r="K45" t="str">
        <f>VLOOKUP($A45,'Medical Examinations'!A45:E45,5,FALSE)</f>
        <v>Diabetes</v>
      </c>
      <c r="L45" t="str">
        <f>VLOOKUP($A45,'Hospitalisation Details'!$A$2:$E$2344,5,FALSE)</f>
        <v>25-Dec-1962</v>
      </c>
      <c r="M45" s="2">
        <f>VLOOKUP($A45,'Hospitalisation Details'!$A$2:$I$2344,9,FALSE)</f>
        <v>15840.81</v>
      </c>
      <c r="N45" s="2" t="str">
        <f>VLOOKUP($A45,'Hospitalisation Details'!$A$2:$J$2344,10,FALSE)</f>
        <v>Tier - 2</v>
      </c>
      <c r="O45" s="2" t="str">
        <f>VLOOKUP($A45,'Hospitalisation Details'!$A$2:$K$2344,11,FALSE)</f>
        <v>Tier - 1</v>
      </c>
      <c r="P45" s="5" t="str">
        <f>VLOOKUP($A45,'Hospitalisation Details'!$A$2:$L$2344,12,FALSE)</f>
        <v>R1022</v>
      </c>
      <c r="Q45" s="15">
        <f>VLOOKUP($A45,'Hospitalisation Details'!$A$2:$G$2344,7,FALSE)</f>
        <v>60</v>
      </c>
    </row>
    <row r="46" spans="1:17" x14ac:dyDescent="0.25">
      <c r="A46" s="14" t="s">
        <v>3710</v>
      </c>
      <c r="B46" t="str">
        <f>VLOOKUP(Healthcare!$A46,'Customer Names'!A46:C2380,3,FALSE)</f>
        <v>Januszewski</v>
      </c>
      <c r="C46">
        <f>VLOOKUP(Healthcare!$A46,'Medical Examinations'!A46:B2380,2,FALSE)</f>
        <v>38.94</v>
      </c>
      <c r="D46">
        <f>VLOOKUP($A46,'Medical Examinations'!A46:D2380,4,FALSE)</f>
        <v>8.49</v>
      </c>
      <c r="E46" t="str">
        <f>VLOOKUP($A46,'Medical Examinations'!A46:F46,6,FALSE)</f>
        <v>Yes</v>
      </c>
      <c r="F46" t="str">
        <f>VLOOKUP($A46,'Medical Examinations'!A46:G2380,7,FALSE)</f>
        <v>No</v>
      </c>
      <c r="G46" t="str">
        <f>VLOOKUP($A46,'Medical Examinations'!A46:H2380,8,FALSE)</f>
        <v>No</v>
      </c>
      <c r="H46" s="4">
        <f>VLOOKUP($A46,'Medical Examinations'!A46:I2380,9,FALSE)</f>
        <v>1</v>
      </c>
      <c r="I46" t="str">
        <f>VLOOKUP($A46,'Medical Examinations'!A46:J46,10,FALSE)</f>
        <v>Yes</v>
      </c>
      <c r="J46" t="str">
        <f>VLOOKUP($A46,'Medical Examinations'!A46:C46,3,FALSE)</f>
        <v>Obesity</v>
      </c>
      <c r="K46" t="str">
        <f>VLOOKUP($A46,'Medical Examinations'!A46:E46,5,FALSE)</f>
        <v>Diabetes</v>
      </c>
      <c r="L46" t="str">
        <f>VLOOKUP($A46,'Hospitalisation Details'!$A$2:$E$2344,5,FALSE)</f>
        <v>12-Dec-1993</v>
      </c>
      <c r="M46" s="2">
        <f>VLOOKUP($A46,'Hospitalisation Details'!$A$2:$I$2344,9,FALSE)</f>
        <v>16138.76</v>
      </c>
      <c r="N46" s="2" t="str">
        <f>VLOOKUP($A46,'Hospitalisation Details'!$A$2:$J$2344,10,FALSE)</f>
        <v>Tier - 2</v>
      </c>
      <c r="O46" s="2" t="str">
        <f>VLOOKUP($A46,'Hospitalisation Details'!$A$2:$K$2344,11,FALSE)</f>
        <v>Tier - 3</v>
      </c>
      <c r="P46" s="5" t="str">
        <f>VLOOKUP($A46,'Hospitalisation Details'!$A$2:$L$2344,12,FALSE)</f>
        <v>R1017</v>
      </c>
      <c r="Q46" s="15">
        <f>VLOOKUP($A46,'Hospitalisation Details'!$A$2:$G$2344,7,FALSE)</f>
        <v>29</v>
      </c>
    </row>
    <row r="47" spans="1:17" x14ac:dyDescent="0.25">
      <c r="A47" s="14" t="s">
        <v>3711</v>
      </c>
      <c r="B47" t="str">
        <f>VLOOKUP(Healthcare!$A47,'Customer Names'!A47:C2381,3,FALSE)</f>
        <v>Rohne</v>
      </c>
      <c r="C47">
        <f>VLOOKUP(Healthcare!$A47,'Medical Examinations'!A47:B2381,2,FALSE)</f>
        <v>30.21</v>
      </c>
      <c r="D47">
        <f>VLOOKUP($A47,'Medical Examinations'!A47:D2381,4,FALSE)</f>
        <v>5.34</v>
      </c>
      <c r="E47" t="str">
        <f>VLOOKUP($A47,'Medical Examinations'!A47:F47,6,FALSE)</f>
        <v>Yes</v>
      </c>
      <c r="F47" t="str">
        <f>VLOOKUP($A47,'Medical Examinations'!A47:G2381,7,FALSE)</f>
        <v>No</v>
      </c>
      <c r="G47" t="str">
        <f>VLOOKUP($A47,'Medical Examinations'!A47:H2381,8,FALSE)</f>
        <v>No</v>
      </c>
      <c r="H47" s="4">
        <f>VLOOKUP($A47,'Medical Examinations'!A47:I2381,9,FALSE)</f>
        <v>1</v>
      </c>
      <c r="I47" t="str">
        <f>VLOOKUP($A47,'Medical Examinations'!A47:J47,10,FALSE)</f>
        <v>Yes</v>
      </c>
      <c r="J47" t="str">
        <f>VLOOKUP($A47,'Medical Examinations'!A47:C47,3,FALSE)</f>
        <v>Obesity</v>
      </c>
      <c r="K47" t="str">
        <f>VLOOKUP($A47,'Medical Examinations'!A47:E47,5,FALSE)</f>
        <v>Normal</v>
      </c>
      <c r="L47" t="str">
        <f>VLOOKUP($A47,'Hospitalisation Details'!$A$2:$E$2344,5,FALSE)</f>
        <v>20-Dec-2003</v>
      </c>
      <c r="M47" s="2">
        <f>VLOOKUP($A47,'Hospitalisation Details'!$A$2:$I$2344,9,FALSE)</f>
        <v>16450.89</v>
      </c>
      <c r="N47" s="2" t="str">
        <f>VLOOKUP($A47,'Hospitalisation Details'!$A$2:$J$2344,10,FALSE)</f>
        <v>Tier - 2</v>
      </c>
      <c r="O47" s="2" t="str">
        <f>VLOOKUP($A47,'Hospitalisation Details'!$A$2:$K$2344,11,FALSE)</f>
        <v>Tier - 1</v>
      </c>
      <c r="P47" s="5" t="str">
        <f>VLOOKUP($A47,'Hospitalisation Details'!$A$2:$L$2344,12,FALSE)</f>
        <v>R1012</v>
      </c>
      <c r="Q47" s="15">
        <f>VLOOKUP($A47,'Hospitalisation Details'!$A$2:$G$2344,7,FALSE)</f>
        <v>19</v>
      </c>
    </row>
    <row r="48" spans="1:17" x14ac:dyDescent="0.25">
      <c r="A48" s="14" t="s">
        <v>3712</v>
      </c>
      <c r="B48" t="str">
        <f>VLOOKUP(Healthcare!$A48,'Customer Names'!A48:C2382,3,FALSE)</f>
        <v>O'Grady</v>
      </c>
      <c r="C48">
        <f>VLOOKUP(Healthcare!$A48,'Medical Examinations'!A48:B2382,2,FALSE)</f>
        <v>33.630000000000003</v>
      </c>
      <c r="D48">
        <f>VLOOKUP($A48,'Medical Examinations'!A48:D2382,4,FALSE)</f>
        <v>4.43</v>
      </c>
      <c r="E48" t="str">
        <f>VLOOKUP($A48,'Medical Examinations'!A48:F48,6,FALSE)</f>
        <v>Yes</v>
      </c>
      <c r="F48" t="str">
        <f>VLOOKUP($A48,'Medical Examinations'!A48:G2382,7,FALSE)</f>
        <v>No</v>
      </c>
      <c r="G48" t="str">
        <f>VLOOKUP($A48,'Medical Examinations'!A48:H2382,8,FALSE)</f>
        <v>No</v>
      </c>
      <c r="H48" s="4">
        <f>VLOOKUP($A48,'Medical Examinations'!A48:I2382,9,FALSE)</f>
        <v>2</v>
      </c>
      <c r="I48" t="str">
        <f>VLOOKUP($A48,'Medical Examinations'!A48:J48,10,FALSE)</f>
        <v>Yes</v>
      </c>
      <c r="J48" t="str">
        <f>VLOOKUP($A48,'Medical Examinations'!A48:C48,3,FALSE)</f>
        <v>Obesity</v>
      </c>
      <c r="K48" t="str">
        <f>VLOOKUP($A48,'Medical Examinations'!A48:E48,5,FALSE)</f>
        <v>Normal</v>
      </c>
      <c r="L48" t="str">
        <f>VLOOKUP($A48,'Hospitalisation Details'!$A$2:$E$2344,5,FALSE)</f>
        <v>29-Jul-1962</v>
      </c>
      <c r="M48" s="2">
        <f>VLOOKUP($A48,'Hospitalisation Details'!$A$2:$I$2344,9,FALSE)</f>
        <v>16779.400000000001</v>
      </c>
      <c r="N48" s="2" t="str">
        <f>VLOOKUP($A48,'Hospitalisation Details'!$A$2:$J$2344,10,FALSE)</f>
        <v>Tier - 2</v>
      </c>
      <c r="O48" s="2" t="str">
        <f>VLOOKUP($A48,'Hospitalisation Details'!$A$2:$K$2344,11,FALSE)</f>
        <v>Tier - 2</v>
      </c>
      <c r="P48" s="5" t="str">
        <f>VLOOKUP($A48,'Hospitalisation Details'!$A$2:$L$2344,12,FALSE)</f>
        <v>R1026</v>
      </c>
      <c r="Q48" s="15">
        <f>VLOOKUP($A48,'Hospitalisation Details'!$A$2:$G$2344,7,FALSE)</f>
        <v>60</v>
      </c>
    </row>
    <row r="49" spans="1:17" x14ac:dyDescent="0.25">
      <c r="A49" s="14" t="s">
        <v>3713</v>
      </c>
      <c r="B49" t="str">
        <f>VLOOKUP(Healthcare!$A49,'Customer Names'!A49:C2383,3,FALSE)</f>
        <v>Peters</v>
      </c>
      <c r="C49">
        <f>VLOOKUP(Healthcare!$A49,'Medical Examinations'!A49:B2383,2,FALSE)</f>
        <v>40.369999999999997</v>
      </c>
      <c r="D49">
        <f>VLOOKUP($A49,'Medical Examinations'!A49:D2383,4,FALSE)</f>
        <v>4.47</v>
      </c>
      <c r="E49" t="str">
        <f>VLOOKUP($A49,'Medical Examinations'!A49:F49,6,FALSE)</f>
        <v>No</v>
      </c>
      <c r="F49" t="str">
        <f>VLOOKUP($A49,'Medical Examinations'!A49:G2383,7,FALSE)</f>
        <v>No</v>
      </c>
      <c r="G49" t="str">
        <f>VLOOKUP($A49,'Medical Examinations'!A49:H2383,8,FALSE)</f>
        <v>No</v>
      </c>
      <c r="H49" s="4">
        <f>VLOOKUP($A49,'Medical Examinations'!A49:I2383,9,FALSE)</f>
        <v>0</v>
      </c>
      <c r="I49" t="str">
        <f>VLOOKUP($A49,'Medical Examinations'!A49:J49,10,FALSE)</f>
        <v>Yes</v>
      </c>
      <c r="J49" t="str">
        <f>VLOOKUP($A49,'Medical Examinations'!A49:C49,3,FALSE)</f>
        <v>Obesity</v>
      </c>
      <c r="K49" t="str">
        <f>VLOOKUP($A49,'Medical Examinations'!A49:E49,5,FALSE)</f>
        <v>Normal</v>
      </c>
      <c r="L49" t="str">
        <f>VLOOKUP($A49,'Hospitalisation Details'!$A$2:$E$2344,5,FALSE)</f>
        <v>3-Jun-1998</v>
      </c>
      <c r="M49" s="2">
        <f>VLOOKUP($A49,'Hospitalisation Details'!$A$2:$I$2344,9,FALSE)</f>
        <v>17128.43</v>
      </c>
      <c r="N49" s="2" t="str">
        <f>VLOOKUP($A49,'Hospitalisation Details'!$A$2:$J$2344,10,FALSE)</f>
        <v>Tier - 2</v>
      </c>
      <c r="O49" s="2" t="str">
        <f>VLOOKUP($A49,'Hospitalisation Details'!$A$2:$K$2344,11,FALSE)</f>
        <v>Tier - 3</v>
      </c>
      <c r="P49" s="5" t="str">
        <f>VLOOKUP($A49,'Hospitalisation Details'!$A$2:$L$2344,12,FALSE)</f>
        <v>R1016</v>
      </c>
      <c r="Q49" s="15">
        <f>VLOOKUP($A49,'Hospitalisation Details'!$A$2:$G$2344,7,FALSE)</f>
        <v>25</v>
      </c>
    </row>
    <row r="50" spans="1:17" x14ac:dyDescent="0.25">
      <c r="A50" s="14" t="s">
        <v>3714</v>
      </c>
      <c r="B50" t="str">
        <f>VLOOKUP(Healthcare!$A50,'Customer Names'!A50:C2384,3,FALSE)</f>
        <v>De Simone</v>
      </c>
      <c r="C50">
        <f>VLOOKUP(Healthcare!$A50,'Medical Examinations'!A50:B2384,2,FALSE)</f>
        <v>53.09</v>
      </c>
      <c r="D50">
        <f>VLOOKUP($A50,'Medical Examinations'!A50:D2384,4,FALSE)</f>
        <v>4.82</v>
      </c>
      <c r="E50" t="str">
        <f>VLOOKUP($A50,'Medical Examinations'!A50:F50,6,FALSE)</f>
        <v>Yes</v>
      </c>
      <c r="F50" t="str">
        <f>VLOOKUP($A50,'Medical Examinations'!A50:G2384,7,FALSE)</f>
        <v>No</v>
      </c>
      <c r="G50" t="str">
        <f>VLOOKUP($A50,'Medical Examinations'!A50:H2384,8,FALSE)</f>
        <v>No</v>
      </c>
      <c r="H50" s="4">
        <f>VLOOKUP($A50,'Medical Examinations'!A50:I2384,9,FALSE)</f>
        <v>2</v>
      </c>
      <c r="I50" t="str">
        <f>VLOOKUP($A50,'Medical Examinations'!A50:J50,10,FALSE)</f>
        <v>Yes</v>
      </c>
      <c r="J50" t="str">
        <f>VLOOKUP($A50,'Medical Examinations'!A50:C50,3,FALSE)</f>
        <v>Obesity</v>
      </c>
      <c r="K50" t="str">
        <f>VLOOKUP($A50,'Medical Examinations'!A50:E50,5,FALSE)</f>
        <v>Normal</v>
      </c>
      <c r="L50" t="str">
        <f>VLOOKUP($A50,'Hospitalisation Details'!$A$2:$E$2344,5,FALSE)</f>
        <v>29-Dec-1990</v>
      </c>
      <c r="M50" s="2">
        <f>VLOOKUP($A50,'Hospitalisation Details'!$A$2:$I$2344,9,FALSE)</f>
        <v>17496.310000000001</v>
      </c>
      <c r="N50" s="2" t="str">
        <f>VLOOKUP($A50,'Hospitalisation Details'!$A$2:$J$2344,10,FALSE)</f>
        <v>Tier - 1</v>
      </c>
      <c r="O50" s="2" t="str">
        <f>VLOOKUP($A50,'Hospitalisation Details'!$A$2:$K$2344,11,FALSE)</f>
        <v>Tier - 2</v>
      </c>
      <c r="P50" s="5" t="str">
        <f>VLOOKUP($A50,'Hospitalisation Details'!$A$2:$L$2344,12,FALSE)</f>
        <v>R1011</v>
      </c>
      <c r="Q50" s="15">
        <f>VLOOKUP($A50,'Hospitalisation Details'!$A$2:$G$2344,7,FALSE)</f>
        <v>32</v>
      </c>
    </row>
    <row r="51" spans="1:17" x14ac:dyDescent="0.25">
      <c r="A51" s="14" t="s">
        <v>3715</v>
      </c>
      <c r="B51" t="str">
        <f>VLOOKUP(Healthcare!$A51,'Customer Names'!A51:C2385,3,FALSE)</f>
        <v>Beckett</v>
      </c>
      <c r="C51">
        <f>VLOOKUP(Healthcare!$A51,'Medical Examinations'!A51:B2385,2,FALSE)</f>
        <v>31.79</v>
      </c>
      <c r="D51">
        <f>VLOOKUP($A51,'Medical Examinations'!A51:D2385,4,FALSE)</f>
        <v>5.51</v>
      </c>
      <c r="E51" t="str">
        <f>VLOOKUP($A51,'Medical Examinations'!A51:F51,6,FALSE)</f>
        <v>Yes</v>
      </c>
      <c r="F51" t="str">
        <f>VLOOKUP($A51,'Medical Examinations'!A51:G2385,7,FALSE)</f>
        <v>No</v>
      </c>
      <c r="G51" t="str">
        <f>VLOOKUP($A51,'Medical Examinations'!A51:H2385,8,FALSE)</f>
        <v>No</v>
      </c>
      <c r="H51" s="4">
        <f>VLOOKUP($A51,'Medical Examinations'!A51:I2385,9,FALSE)</f>
        <v>2</v>
      </c>
      <c r="I51" t="str">
        <f>VLOOKUP($A51,'Medical Examinations'!A51:J51,10,FALSE)</f>
        <v>Yes</v>
      </c>
      <c r="J51" t="str">
        <f>VLOOKUP($A51,'Medical Examinations'!A51:C51,3,FALSE)</f>
        <v>Obesity</v>
      </c>
      <c r="K51" t="str">
        <f>VLOOKUP($A51,'Medical Examinations'!A51:E51,5,FALSE)</f>
        <v>Normal</v>
      </c>
      <c r="L51" t="str">
        <f>VLOOKUP($A51,'Hospitalisation Details'!$A$2:$E$2344,5,FALSE)</f>
        <v>12-Dec-1976</v>
      </c>
      <c r="M51" s="2">
        <f>VLOOKUP($A51,'Hospitalisation Details'!$A$2:$I$2344,9,FALSE)</f>
        <v>17862.919999999998</v>
      </c>
      <c r="N51" s="2" t="str">
        <f>VLOOKUP($A51,'Hospitalisation Details'!$A$2:$J$2344,10,FALSE)</f>
        <v>Tier - 1</v>
      </c>
      <c r="O51" s="2" t="str">
        <f>VLOOKUP($A51,'Hospitalisation Details'!$A$2:$K$2344,11,FALSE)</f>
        <v>Tier - 2</v>
      </c>
      <c r="P51" s="5" t="str">
        <f>VLOOKUP($A51,'Hospitalisation Details'!$A$2:$L$2344,12,FALSE)</f>
        <v>R1012</v>
      </c>
      <c r="Q51" s="15">
        <f>VLOOKUP($A51,'Hospitalisation Details'!$A$2:$G$2344,7,FALSE)</f>
        <v>46</v>
      </c>
    </row>
    <row r="52" spans="1:17" x14ac:dyDescent="0.25">
      <c r="A52" s="14" t="s">
        <v>3716</v>
      </c>
      <c r="B52" t="str">
        <f>VLOOKUP(Healthcare!$A52,'Customer Names'!A52:C2386,3,FALSE)</f>
        <v>Sobrilsky</v>
      </c>
      <c r="C52">
        <f>VLOOKUP(Healthcare!$A52,'Medical Examinations'!A52:B2386,2,FALSE)</f>
        <v>41.895000000000003</v>
      </c>
      <c r="D52">
        <f>VLOOKUP($A52,'Medical Examinations'!A52:D2386,4,FALSE)</f>
        <v>10.87</v>
      </c>
      <c r="E52" t="str">
        <f>VLOOKUP($A52,'Medical Examinations'!A52:F52,6,FALSE)</f>
        <v>Yes</v>
      </c>
      <c r="F52" t="str">
        <f>VLOOKUP($A52,'Medical Examinations'!A52:G2386,7,FALSE)</f>
        <v>No</v>
      </c>
      <c r="G52" t="str">
        <f>VLOOKUP($A52,'Medical Examinations'!A52:H2386,8,FALSE)</f>
        <v>No</v>
      </c>
      <c r="H52" s="4">
        <f>VLOOKUP($A52,'Medical Examinations'!A52:I2386,9,FALSE)</f>
        <v>1</v>
      </c>
      <c r="I52" t="str">
        <f>VLOOKUP($A52,'Medical Examinations'!A52:J52,10,FALSE)</f>
        <v>Yes</v>
      </c>
      <c r="J52" t="str">
        <f>VLOOKUP($A52,'Medical Examinations'!A52:C52,3,FALSE)</f>
        <v>Obesity</v>
      </c>
      <c r="K52" t="str">
        <f>VLOOKUP($A52,'Medical Examinations'!A52:E52,5,FALSE)</f>
        <v>Diabetes</v>
      </c>
      <c r="L52" t="str">
        <f>VLOOKUP($A52,'Hospitalisation Details'!$A$2:$E$2344,5,FALSE)</f>
        <v>15-Jun-1997</v>
      </c>
      <c r="M52" s="2">
        <f>VLOOKUP($A52,'Hospitalisation Details'!$A$2:$I$2344,9,FALSE)</f>
        <v>18218.16</v>
      </c>
      <c r="N52" s="2" t="str">
        <f>VLOOKUP($A52,'Hospitalisation Details'!$A$2:$J$2344,10,FALSE)</f>
        <v>Tier - 1</v>
      </c>
      <c r="O52" s="2" t="str">
        <f>VLOOKUP($A52,'Hospitalisation Details'!$A$2:$K$2344,11,FALSE)</f>
        <v>Tier - 1</v>
      </c>
      <c r="P52" s="5" t="str">
        <f>VLOOKUP($A52,'Hospitalisation Details'!$A$2:$L$2344,12,FALSE)</f>
        <v>R1013</v>
      </c>
      <c r="Q52" s="15">
        <f>VLOOKUP($A52,'Hospitalisation Details'!$A$2:$G$2344,7,FALSE)</f>
        <v>25</v>
      </c>
    </row>
    <row r="53" spans="1:17" x14ac:dyDescent="0.25">
      <c r="A53" s="14" t="s">
        <v>3717</v>
      </c>
      <c r="B53" t="str">
        <f>VLOOKUP(Healthcare!$A53,'Customer Names'!A53:C2387,3,FALSE)</f>
        <v>Wang</v>
      </c>
      <c r="C53">
        <f>VLOOKUP(Healthcare!$A53,'Medical Examinations'!A53:B2387,2,FALSE)</f>
        <v>31.16</v>
      </c>
      <c r="D53">
        <f>VLOOKUP($A53,'Medical Examinations'!A53:D2387,4,FALSE)</f>
        <v>9.34</v>
      </c>
      <c r="E53" t="str">
        <f>VLOOKUP($A53,'Medical Examinations'!A53:F53,6,FALSE)</f>
        <v>No</v>
      </c>
      <c r="F53" t="str">
        <f>VLOOKUP($A53,'Medical Examinations'!A53:G2387,7,FALSE)</f>
        <v>No</v>
      </c>
      <c r="G53" t="str">
        <f>VLOOKUP($A53,'Medical Examinations'!A53:H2387,8,FALSE)</f>
        <v>No</v>
      </c>
      <c r="H53" s="4">
        <f>VLOOKUP($A53,'Medical Examinations'!A53:I2387,9,FALSE)</f>
        <v>0</v>
      </c>
      <c r="I53" t="str">
        <f>VLOOKUP($A53,'Medical Examinations'!A53:J53,10,FALSE)</f>
        <v>Yes</v>
      </c>
      <c r="J53" t="str">
        <f>VLOOKUP($A53,'Medical Examinations'!A53:C53,3,FALSE)</f>
        <v>Obesity</v>
      </c>
      <c r="K53" t="str">
        <f>VLOOKUP($A53,'Medical Examinations'!A53:E53,5,FALSE)</f>
        <v>Diabetes</v>
      </c>
      <c r="L53" t="str">
        <f>VLOOKUP($A53,'Hospitalisation Details'!$A$2:$E$2344,5,FALSE)</f>
        <v>27-Dec-1992</v>
      </c>
      <c r="M53" s="2">
        <f>VLOOKUP($A53,'Hospitalisation Details'!$A$2:$I$2344,9,FALSE)</f>
        <v>18765.88</v>
      </c>
      <c r="N53" s="2" t="str">
        <f>VLOOKUP($A53,'Hospitalisation Details'!$A$2:$J$2344,10,FALSE)</f>
        <v>Tier - 1</v>
      </c>
      <c r="O53" s="2" t="str">
        <f>VLOOKUP($A53,'Hospitalisation Details'!$A$2:$K$2344,11,FALSE)</f>
        <v>Tier - 2</v>
      </c>
      <c r="P53" s="5" t="str">
        <f>VLOOKUP($A53,'Hospitalisation Details'!$A$2:$L$2344,12,FALSE)</f>
        <v>R1012</v>
      </c>
      <c r="Q53" s="15">
        <f>VLOOKUP($A53,'Hospitalisation Details'!$A$2:$G$2344,7,FALSE)</f>
        <v>30</v>
      </c>
    </row>
    <row r="54" spans="1:17" x14ac:dyDescent="0.25">
      <c r="A54" s="14" t="s">
        <v>3718</v>
      </c>
      <c r="B54" t="str">
        <f>VLOOKUP(Healthcare!$A54,'Customer Names'!A54:C2388,3,FALSE)</f>
        <v>Campa</v>
      </c>
      <c r="C54">
        <f>VLOOKUP(Healthcare!$A54,'Medical Examinations'!A54:B2388,2,FALSE)</f>
        <v>34.104999999999997</v>
      </c>
      <c r="D54">
        <f>VLOOKUP($A54,'Medical Examinations'!A54:D2388,4,FALSE)</f>
        <v>5.03</v>
      </c>
      <c r="E54" t="str">
        <f>VLOOKUP($A54,'Medical Examinations'!A54:F54,6,FALSE)</f>
        <v>Yes</v>
      </c>
      <c r="F54" t="str">
        <f>VLOOKUP($A54,'Medical Examinations'!A54:G2388,7,FALSE)</f>
        <v>No</v>
      </c>
      <c r="G54" t="str">
        <f>VLOOKUP($A54,'Medical Examinations'!A54:H2388,8,FALSE)</f>
        <v>Yes</v>
      </c>
      <c r="H54" s="4">
        <f>VLOOKUP($A54,'Medical Examinations'!A54:I2388,9,FALSE)</f>
        <v>1</v>
      </c>
      <c r="I54" t="str">
        <f>VLOOKUP($A54,'Medical Examinations'!A54:J54,10,FALSE)</f>
        <v>Yes</v>
      </c>
      <c r="J54" t="str">
        <f>VLOOKUP($A54,'Medical Examinations'!A54:C54,3,FALSE)</f>
        <v>Obesity</v>
      </c>
      <c r="K54" t="str">
        <f>VLOOKUP($A54,'Medical Examinations'!A54:E54,5,FALSE)</f>
        <v>Normal</v>
      </c>
      <c r="L54" t="str">
        <f>VLOOKUP($A54,'Hospitalisation Details'!$A$2:$E$2344,5,FALSE)</f>
        <v>30-Nov-1992</v>
      </c>
      <c r="M54" s="2">
        <f>VLOOKUP($A54,'Hospitalisation Details'!$A$2:$I$2344,9,FALSE)</f>
        <v>18963.169999999998</v>
      </c>
      <c r="N54" s="2" t="str">
        <f>VLOOKUP($A54,'Hospitalisation Details'!$A$2:$J$2344,10,FALSE)</f>
        <v>Tier - 1</v>
      </c>
      <c r="O54" s="2" t="str">
        <f>VLOOKUP($A54,'Hospitalisation Details'!$A$2:$K$2344,11,FALSE)</f>
        <v>Tier - 1</v>
      </c>
      <c r="P54" s="5" t="str">
        <f>VLOOKUP($A54,'Hospitalisation Details'!$A$2:$L$2344,12,FALSE)</f>
        <v>R1013</v>
      </c>
      <c r="Q54" s="15">
        <f>VLOOKUP($A54,'Hospitalisation Details'!$A$2:$G$2344,7,FALSE)</f>
        <v>30</v>
      </c>
    </row>
    <row r="55" spans="1:17" x14ac:dyDescent="0.25">
      <c r="A55" s="14" t="s">
        <v>3719</v>
      </c>
      <c r="B55" t="str">
        <f>VLOOKUP(Healthcare!$A55,'Customer Names'!A55:C2389,3,FALSE)</f>
        <v>Clifford</v>
      </c>
      <c r="C55">
        <f>VLOOKUP(Healthcare!$A55,'Medical Examinations'!A55:B2389,2,FALSE)</f>
        <v>51.93</v>
      </c>
      <c r="D55">
        <f>VLOOKUP($A55,'Medical Examinations'!A55:D2389,4,FALSE)</f>
        <v>11.05</v>
      </c>
      <c r="E55" t="str">
        <f>VLOOKUP($A55,'Medical Examinations'!A55:F55,6,FALSE)</f>
        <v>No</v>
      </c>
      <c r="F55" t="str">
        <f>VLOOKUP($A55,'Medical Examinations'!A55:G2389,7,FALSE)</f>
        <v>No</v>
      </c>
      <c r="G55" t="str">
        <f>VLOOKUP($A55,'Medical Examinations'!A55:H2389,8,FALSE)</f>
        <v>No</v>
      </c>
      <c r="H55" s="4">
        <f>VLOOKUP($A55,'Medical Examinations'!A55:I2389,9,FALSE)</f>
        <v>0</v>
      </c>
      <c r="I55" t="str">
        <f>VLOOKUP($A55,'Medical Examinations'!A55:J55,10,FALSE)</f>
        <v>Yes</v>
      </c>
      <c r="J55" t="str">
        <f>VLOOKUP($A55,'Medical Examinations'!A55:C55,3,FALSE)</f>
        <v>Obesity</v>
      </c>
      <c r="K55" t="str">
        <f>VLOOKUP($A55,'Medical Examinations'!A55:E55,5,FALSE)</f>
        <v>Diabetes</v>
      </c>
      <c r="L55" t="str">
        <f>VLOOKUP($A55,'Hospitalisation Details'!$A$2:$E$2344,5,FALSE)</f>
        <v>30-Jun-1987</v>
      </c>
      <c r="M55" s="2">
        <f>VLOOKUP($A55,'Hospitalisation Details'!$A$2:$I$2344,9,FALSE)</f>
        <v>19362</v>
      </c>
      <c r="N55" s="2" t="str">
        <f>VLOOKUP($A55,'Hospitalisation Details'!$A$2:$J$2344,10,FALSE)</f>
        <v>Tier - 1</v>
      </c>
      <c r="O55" s="2" t="str">
        <f>VLOOKUP($A55,'Hospitalisation Details'!$A$2:$K$2344,11,FALSE)</f>
        <v>Tier - 3</v>
      </c>
      <c r="P55" s="5" t="str">
        <f>VLOOKUP($A55,'Hospitalisation Details'!$A$2:$L$2344,12,FALSE)</f>
        <v>R1013</v>
      </c>
      <c r="Q55" s="15">
        <f>VLOOKUP($A55,'Hospitalisation Details'!$A$2:$G$2344,7,FALSE)</f>
        <v>35</v>
      </c>
    </row>
    <row r="56" spans="1:17" x14ac:dyDescent="0.25">
      <c r="A56" s="14" t="s">
        <v>3720</v>
      </c>
      <c r="B56" t="str">
        <f>VLOOKUP(Healthcare!$A56,'Customer Names'!A56:C2390,3,FALSE)</f>
        <v>Dalmata</v>
      </c>
      <c r="C56">
        <f>VLOOKUP(Healthcare!$A56,'Medical Examinations'!A56:B2390,2,FALSE)</f>
        <v>38.950000000000003</v>
      </c>
      <c r="D56">
        <f>VLOOKUP($A56,'Medical Examinations'!A56:D2390,4,FALSE)</f>
        <v>11.95</v>
      </c>
      <c r="E56" t="str">
        <f>VLOOKUP($A56,'Medical Examinations'!A56:F56,6,FALSE)</f>
        <v>No</v>
      </c>
      <c r="F56" t="str">
        <f>VLOOKUP($A56,'Medical Examinations'!A56:G2390,7,FALSE)</f>
        <v>No</v>
      </c>
      <c r="G56" t="str">
        <f>VLOOKUP($A56,'Medical Examinations'!A56:H2390,8,FALSE)</f>
        <v>No</v>
      </c>
      <c r="H56" s="4">
        <f>VLOOKUP($A56,'Medical Examinations'!A56:I2390,9,FALSE)</f>
        <v>0</v>
      </c>
      <c r="I56" t="str">
        <f>VLOOKUP($A56,'Medical Examinations'!A56:J56,10,FALSE)</f>
        <v>Yes</v>
      </c>
      <c r="J56" t="str">
        <f>VLOOKUP($A56,'Medical Examinations'!A56:C56,3,FALSE)</f>
        <v>Obesity</v>
      </c>
      <c r="K56" t="str">
        <f>VLOOKUP($A56,'Medical Examinations'!A56:E56,5,FALSE)</f>
        <v>Diabetes</v>
      </c>
      <c r="L56" t="str">
        <f>VLOOKUP($A56,'Hospitalisation Details'!$A$2:$E$2344,5,FALSE)</f>
        <v>14-Jun-1972</v>
      </c>
      <c r="M56" s="2">
        <f>VLOOKUP($A56,'Hospitalisation Details'!$A$2:$I$2344,9,FALSE)</f>
        <v>19749.38</v>
      </c>
      <c r="N56" s="2" t="str">
        <f>VLOOKUP($A56,'Hospitalisation Details'!$A$2:$J$2344,10,FALSE)</f>
        <v>Tier - 1</v>
      </c>
      <c r="O56" s="2" t="str">
        <f>VLOOKUP($A56,'Hospitalisation Details'!$A$2:$K$2344,11,FALSE)</f>
        <v>Tier - 3</v>
      </c>
      <c r="P56" s="5" t="str">
        <f>VLOOKUP($A56,'Hospitalisation Details'!$A$2:$L$2344,12,FALSE)</f>
        <v>R1013</v>
      </c>
      <c r="Q56" s="15">
        <f>VLOOKUP($A56,'Hospitalisation Details'!$A$2:$G$2344,7,FALSE)</f>
        <v>50</v>
      </c>
    </row>
    <row r="57" spans="1:17" x14ac:dyDescent="0.25">
      <c r="A57" s="14" t="s">
        <v>3721</v>
      </c>
      <c r="B57" t="str">
        <f>VLOOKUP(Healthcare!$A57,'Customer Names'!A57:C2391,3,FALSE)</f>
        <v>Vishik</v>
      </c>
      <c r="C57">
        <f>VLOOKUP(Healthcare!$A57,'Medical Examinations'!A57:B2391,2,FALSE)</f>
        <v>36.630000000000003</v>
      </c>
      <c r="D57">
        <f>VLOOKUP($A57,'Medical Examinations'!A57:D2391,4,FALSE)</f>
        <v>7.72</v>
      </c>
      <c r="E57" t="str">
        <f>VLOOKUP($A57,'Medical Examinations'!A57:F57,6,FALSE)</f>
        <v>Yes</v>
      </c>
      <c r="F57" t="str">
        <f>VLOOKUP($A57,'Medical Examinations'!A57:G2391,7,FALSE)</f>
        <v>No</v>
      </c>
      <c r="G57" t="str">
        <f>VLOOKUP($A57,'Medical Examinations'!A57:H2391,8,FALSE)</f>
        <v>No</v>
      </c>
      <c r="H57" s="4">
        <f>VLOOKUP($A57,'Medical Examinations'!A57:I2391,9,FALSE)</f>
        <v>1</v>
      </c>
      <c r="I57" t="str">
        <f>VLOOKUP($A57,'Medical Examinations'!A57:J57,10,FALSE)</f>
        <v>Yes</v>
      </c>
      <c r="J57" t="str">
        <f>VLOOKUP($A57,'Medical Examinations'!A57:C57,3,FALSE)</f>
        <v>Obesity</v>
      </c>
      <c r="K57" t="str">
        <f>VLOOKUP($A57,'Medical Examinations'!A57:E57,5,FALSE)</f>
        <v>Diabetes</v>
      </c>
      <c r="L57" t="str">
        <f>VLOOKUP($A57,'Hospitalisation Details'!$A$2:$E$2344,5,FALSE)</f>
        <v>7-Sep-1993</v>
      </c>
      <c r="M57" s="2">
        <f>VLOOKUP($A57,'Hospitalisation Details'!$A$2:$I$2344,9,FALSE)</f>
        <v>20277.810000000001</v>
      </c>
      <c r="N57" s="2" t="str">
        <f>VLOOKUP($A57,'Hospitalisation Details'!$A$2:$J$2344,10,FALSE)</f>
        <v>Tier - 3</v>
      </c>
      <c r="O57" s="2" t="str">
        <f>VLOOKUP($A57,'Hospitalisation Details'!$A$2:$K$2344,11,FALSE)</f>
        <v>Tier - 3</v>
      </c>
      <c r="P57" s="5" t="str">
        <f>VLOOKUP($A57,'Hospitalisation Details'!$A$2:$L$2344,12,FALSE)</f>
        <v>R1016</v>
      </c>
      <c r="Q57" s="15">
        <f>VLOOKUP($A57,'Hospitalisation Details'!$A$2:$G$2344,7,FALSE)</f>
        <v>29</v>
      </c>
    </row>
    <row r="58" spans="1:17" x14ac:dyDescent="0.25">
      <c r="A58" s="14" t="s">
        <v>3722</v>
      </c>
      <c r="B58" t="str">
        <f>VLOOKUP(Healthcare!$A58,'Customer Names'!A58:C2392,3,FALSE)</f>
        <v>Schorr</v>
      </c>
      <c r="C58">
        <f>VLOOKUP(Healthcare!$A58,'Medical Examinations'!A58:B2392,2,FALSE)</f>
        <v>34.200000000000003</v>
      </c>
      <c r="D58">
        <f>VLOOKUP($A58,'Medical Examinations'!A58:D2392,4,FALSE)</f>
        <v>5.75</v>
      </c>
      <c r="E58" t="str">
        <f>VLOOKUP($A58,'Medical Examinations'!A58:F58,6,FALSE)</f>
        <v>No</v>
      </c>
      <c r="F58" t="str">
        <f>VLOOKUP($A58,'Medical Examinations'!A58:G2392,7,FALSE)</f>
        <v>No</v>
      </c>
      <c r="G58" t="str">
        <f>VLOOKUP($A58,'Medical Examinations'!A58:H2392,8,FALSE)</f>
        <v>No</v>
      </c>
      <c r="H58" s="4">
        <f>VLOOKUP($A58,'Medical Examinations'!A58:I2392,9,FALSE)</f>
        <v>2</v>
      </c>
      <c r="I58" t="str">
        <f>VLOOKUP($A58,'Medical Examinations'!A58:J58,10,FALSE)</f>
        <v>Yes</v>
      </c>
      <c r="J58" t="str">
        <f>VLOOKUP($A58,'Medical Examinations'!A58:C58,3,FALSE)</f>
        <v>Obesity</v>
      </c>
      <c r="K58" t="str">
        <f>VLOOKUP($A58,'Medical Examinations'!A58:E58,5,FALSE)</f>
        <v>Prediabetes</v>
      </c>
      <c r="L58" t="str">
        <f>VLOOKUP($A58,'Hospitalisation Details'!$A$2:$E$2344,5,FALSE)</f>
        <v>8-Sep-1967</v>
      </c>
      <c r="M58" s="2">
        <f>VLOOKUP($A58,'Hospitalisation Details'!$A$2:$I$2344,9,FALSE)</f>
        <v>20781.490000000002</v>
      </c>
      <c r="N58" s="2" t="str">
        <f>VLOOKUP($A58,'Hospitalisation Details'!$A$2:$J$2344,10,FALSE)</f>
        <v>Tier - 2</v>
      </c>
      <c r="O58" s="2" t="str">
        <f>VLOOKUP($A58,'Hospitalisation Details'!$A$2:$K$2344,11,FALSE)</f>
        <v>Tier - 3</v>
      </c>
      <c r="P58" s="5" t="str">
        <f>VLOOKUP($A58,'Hospitalisation Details'!$A$2:$L$2344,12,FALSE)</f>
        <v>R1013</v>
      </c>
      <c r="Q58" s="15">
        <f>VLOOKUP($A58,'Hospitalisation Details'!$A$2:$G$2344,7,FALSE)</f>
        <v>55</v>
      </c>
    </row>
    <row r="59" spans="1:17" x14ac:dyDescent="0.25">
      <c r="A59" s="14" t="s">
        <v>3723</v>
      </c>
      <c r="B59" t="str">
        <f>VLOOKUP(Healthcare!$A59,'Customer Names'!A59:C2393,3,FALSE)</f>
        <v>Lusardi</v>
      </c>
      <c r="C59">
        <f>VLOOKUP(Healthcare!$A59,'Medical Examinations'!A59:B2393,2,FALSE)</f>
        <v>50.63</v>
      </c>
      <c r="D59">
        <f>VLOOKUP($A59,'Medical Examinations'!A59:D2393,4,FALSE)</f>
        <v>11.89</v>
      </c>
      <c r="E59" t="str">
        <f>VLOOKUP($A59,'Medical Examinations'!A59:F59,6,FALSE)</f>
        <v>No</v>
      </c>
      <c r="F59" t="str">
        <f>VLOOKUP($A59,'Medical Examinations'!A59:G2393,7,FALSE)</f>
        <v>No</v>
      </c>
      <c r="G59" t="str">
        <f>VLOOKUP($A59,'Medical Examinations'!A59:H2393,8,FALSE)</f>
        <v>No</v>
      </c>
      <c r="H59" s="4">
        <f>VLOOKUP($A59,'Medical Examinations'!A59:I2393,9,FALSE)</f>
        <v>0</v>
      </c>
      <c r="I59" t="str">
        <f>VLOOKUP($A59,'Medical Examinations'!A59:J59,10,FALSE)</f>
        <v>Yes</v>
      </c>
      <c r="J59" t="str">
        <f>VLOOKUP($A59,'Medical Examinations'!A59:C59,3,FALSE)</f>
        <v>Obesity</v>
      </c>
      <c r="K59" t="str">
        <f>VLOOKUP($A59,'Medical Examinations'!A59:E59,5,FALSE)</f>
        <v>Diabetes</v>
      </c>
      <c r="L59" t="str">
        <f>VLOOKUP($A59,'Hospitalisation Details'!$A$2:$E$2344,5,FALSE)</f>
        <v>4-Sep-1980</v>
      </c>
      <c r="M59" s="2">
        <f>VLOOKUP($A59,'Hospitalisation Details'!$A$2:$I$2344,9,FALSE)</f>
        <v>21348.71</v>
      </c>
      <c r="N59" s="2" t="str">
        <f>VLOOKUP($A59,'Hospitalisation Details'!$A$2:$J$2344,10,FALSE)</f>
        <v>Tier - 2</v>
      </c>
      <c r="O59" s="2" t="str">
        <f>VLOOKUP($A59,'Hospitalisation Details'!$A$2:$K$2344,11,FALSE)</f>
        <v>Tier - 1</v>
      </c>
      <c r="P59" s="5" t="str">
        <f>VLOOKUP($A59,'Hospitalisation Details'!$A$2:$L$2344,12,FALSE)</f>
        <v>R1012</v>
      </c>
      <c r="Q59" s="15">
        <f>VLOOKUP($A59,'Hospitalisation Details'!$A$2:$G$2344,7,FALSE)</f>
        <v>42</v>
      </c>
    </row>
    <row r="60" spans="1:17" x14ac:dyDescent="0.25">
      <c r="A60" s="14" t="s">
        <v>3724</v>
      </c>
      <c r="B60" t="str">
        <f>VLOOKUP(Healthcare!$A60,'Customer Names'!A60:C2394,3,FALSE)</f>
        <v>Rayner</v>
      </c>
      <c r="C60">
        <f>VLOOKUP(Healthcare!$A60,'Medical Examinations'!A60:B2394,2,FALSE)</f>
        <v>36.479999999999997</v>
      </c>
      <c r="D60">
        <f>VLOOKUP($A60,'Medical Examinations'!A60:D2394,4,FALSE)</f>
        <v>6.2</v>
      </c>
      <c r="E60" t="str">
        <f>VLOOKUP($A60,'Medical Examinations'!A60:F60,6,FALSE)</f>
        <v>No</v>
      </c>
      <c r="F60" t="str">
        <f>VLOOKUP($A60,'Medical Examinations'!A60:G2394,7,FALSE)</f>
        <v>No</v>
      </c>
      <c r="G60" t="str">
        <f>VLOOKUP($A60,'Medical Examinations'!A60:H2394,8,FALSE)</f>
        <v>No</v>
      </c>
      <c r="H60" s="4">
        <f>VLOOKUP($A60,'Medical Examinations'!A60:I2394,9,FALSE)</f>
        <v>0</v>
      </c>
      <c r="I60" t="str">
        <f>VLOOKUP($A60,'Medical Examinations'!A60:J60,10,FALSE)</f>
        <v>Yes</v>
      </c>
      <c r="J60" t="str">
        <f>VLOOKUP($A60,'Medical Examinations'!A60:C60,3,FALSE)</f>
        <v>Obesity</v>
      </c>
      <c r="K60" t="str">
        <f>VLOOKUP($A60,'Medical Examinations'!A60:E60,5,FALSE)</f>
        <v>Prediabetes</v>
      </c>
      <c r="L60" t="str">
        <f>VLOOKUP($A60,'Hospitalisation Details'!$A$2:$E$2344,5,FALSE)</f>
        <v>19-Dec-1975</v>
      </c>
      <c r="M60" s="2">
        <f>VLOOKUP($A60,'Hospitalisation Details'!$A$2:$I$2344,9,FALSE)</f>
        <v>21978.68</v>
      </c>
      <c r="N60" s="2" t="str">
        <f>VLOOKUP($A60,'Hospitalisation Details'!$A$2:$J$2344,10,FALSE)</f>
        <v>Tier - 3</v>
      </c>
      <c r="O60" s="2" t="str">
        <f>VLOOKUP($A60,'Hospitalisation Details'!$A$2:$K$2344,11,FALSE)</f>
        <v>Tier - 3</v>
      </c>
      <c r="P60" s="5" t="str">
        <f>VLOOKUP($A60,'Hospitalisation Details'!$A$2:$L$2344,12,FALSE)</f>
        <v>R1013</v>
      </c>
      <c r="Q60" s="15">
        <f>VLOOKUP($A60,'Hospitalisation Details'!$A$2:$G$2344,7,FALSE)</f>
        <v>47</v>
      </c>
    </row>
    <row r="61" spans="1:17" x14ac:dyDescent="0.25">
      <c r="A61" s="14" t="s">
        <v>3725</v>
      </c>
      <c r="B61" t="str">
        <f>VLOOKUP(Healthcare!$A61,'Customer Names'!A61:C2395,3,FALSE)</f>
        <v>Voghel</v>
      </c>
      <c r="C61">
        <f>VLOOKUP(Healthcare!$A61,'Medical Examinations'!A61:B2395,2,FALSE)</f>
        <v>54.82</v>
      </c>
      <c r="D61">
        <f>VLOOKUP($A61,'Medical Examinations'!A61:D2395,4,FALSE)</f>
        <v>10.61</v>
      </c>
      <c r="E61" t="str">
        <f>VLOOKUP($A61,'Medical Examinations'!A61:F61,6,FALSE)</f>
        <v>No</v>
      </c>
      <c r="F61" t="str">
        <f>VLOOKUP($A61,'Medical Examinations'!A61:G2395,7,FALSE)</f>
        <v>No</v>
      </c>
      <c r="G61" t="str">
        <f>VLOOKUP($A61,'Medical Examinations'!A61:H2395,8,FALSE)</f>
        <v>No</v>
      </c>
      <c r="H61" s="4">
        <f>VLOOKUP($A61,'Medical Examinations'!A61:I2395,9,FALSE)</f>
        <v>0</v>
      </c>
      <c r="I61" t="str">
        <f>VLOOKUP($A61,'Medical Examinations'!A61:J61,10,FALSE)</f>
        <v>Yes</v>
      </c>
      <c r="J61" t="str">
        <f>VLOOKUP($A61,'Medical Examinations'!A61:C61,3,FALSE)</f>
        <v>Obesity</v>
      </c>
      <c r="K61" t="str">
        <f>VLOOKUP($A61,'Medical Examinations'!A61:E61,5,FALSE)</f>
        <v>Diabetes</v>
      </c>
      <c r="L61" t="str">
        <f>VLOOKUP($A61,'Hospitalisation Details'!$A$2:$E$2344,5,FALSE)</f>
        <v>9-Nov-1970</v>
      </c>
      <c r="M61" s="2">
        <f>VLOOKUP($A61,'Hospitalisation Details'!$A$2:$I$2344,9,FALSE)</f>
        <v>23045.57</v>
      </c>
      <c r="N61" s="2" t="str">
        <f>VLOOKUP($A61,'Hospitalisation Details'!$A$2:$J$2344,10,FALSE)</f>
        <v>Tier - 2</v>
      </c>
      <c r="O61" s="2" t="str">
        <f>VLOOKUP($A61,'Hospitalisation Details'!$A$2:$K$2344,11,FALSE)</f>
        <v>Tier - 2</v>
      </c>
      <c r="P61" s="5" t="str">
        <f>VLOOKUP($A61,'Hospitalisation Details'!$A$2:$L$2344,12,FALSE)</f>
        <v>R1024</v>
      </c>
      <c r="Q61" s="15">
        <f>VLOOKUP($A61,'Hospitalisation Details'!$A$2:$G$2344,7,FALSE)</f>
        <v>52</v>
      </c>
    </row>
    <row r="62" spans="1:17" x14ac:dyDescent="0.25">
      <c r="A62" s="14" t="s">
        <v>3726</v>
      </c>
      <c r="B62" t="str">
        <f>VLOOKUP(Healthcare!$A62,'Customer Names'!A62:C2396,3,FALSE)</f>
        <v>Rieth</v>
      </c>
      <c r="C62">
        <f>VLOOKUP(Healthcare!$A62,'Medical Examinations'!A62:B2396,2,FALSE)</f>
        <v>38.06</v>
      </c>
      <c r="D62">
        <f>VLOOKUP($A62,'Medical Examinations'!A62:D2396,4,FALSE)</f>
        <v>6.04</v>
      </c>
      <c r="E62" t="str">
        <f>VLOOKUP($A62,'Medical Examinations'!A62:F62,6,FALSE)</f>
        <v>No</v>
      </c>
      <c r="F62" t="str">
        <f>VLOOKUP($A62,'Medical Examinations'!A62:G2396,7,FALSE)</f>
        <v>No</v>
      </c>
      <c r="G62" t="str">
        <f>VLOOKUP($A62,'Medical Examinations'!A62:H2396,8,FALSE)</f>
        <v>Yes</v>
      </c>
      <c r="H62" s="4">
        <f>VLOOKUP($A62,'Medical Examinations'!A62:I2396,9,FALSE)</f>
        <v>1</v>
      </c>
      <c r="I62" t="str">
        <f>VLOOKUP($A62,'Medical Examinations'!A62:J62,10,FALSE)</f>
        <v>Yes</v>
      </c>
      <c r="J62" t="str">
        <f>VLOOKUP($A62,'Medical Examinations'!A62:C62,3,FALSE)</f>
        <v>Obesity</v>
      </c>
      <c r="K62" t="str">
        <f>VLOOKUP($A62,'Medical Examinations'!A62:E62,5,FALSE)</f>
        <v>Prediabetes</v>
      </c>
      <c r="L62" t="str">
        <f>VLOOKUP($A62,'Hospitalisation Details'!$A$2:$E$2344,5,FALSE)</f>
        <v>8-Aug-1970</v>
      </c>
      <c r="M62" s="2">
        <f>VLOOKUP($A62,'Hospitalisation Details'!$A$2:$I$2344,9,FALSE)</f>
        <v>23887.66</v>
      </c>
      <c r="N62" s="2" t="str">
        <f>VLOOKUP($A62,'Hospitalisation Details'!$A$2:$J$2344,10,FALSE)</f>
        <v>Tier - 2</v>
      </c>
      <c r="O62" s="2" t="str">
        <f>VLOOKUP($A62,'Hospitalisation Details'!$A$2:$K$2344,11,FALSE)</f>
        <v>Tier - 3</v>
      </c>
      <c r="P62" s="5" t="str">
        <f>VLOOKUP($A62,'Hospitalisation Details'!$A$2:$L$2344,12,FALSE)</f>
        <v>R1012</v>
      </c>
      <c r="Q62" s="15">
        <f>VLOOKUP($A62,'Hospitalisation Details'!$A$2:$G$2344,7,FALSE)</f>
        <v>52</v>
      </c>
    </row>
    <row r="63" spans="1:17" x14ac:dyDescent="0.25">
      <c r="A63" s="14" t="s">
        <v>3727</v>
      </c>
      <c r="B63" t="str">
        <f>VLOOKUP(Healthcare!$A63,'Customer Names'!A63:C2397,3,FALSE)</f>
        <v>Gollotto</v>
      </c>
      <c r="C63">
        <f>VLOOKUP(Healthcare!$A63,'Medical Examinations'!A63:B2397,2,FALSE)</f>
        <v>51.48</v>
      </c>
      <c r="D63">
        <f>VLOOKUP($A63,'Medical Examinations'!A63:D2397,4,FALSE)</f>
        <v>9.33</v>
      </c>
      <c r="E63" t="str">
        <f>VLOOKUP($A63,'Medical Examinations'!A63:F63,6,FALSE)</f>
        <v>Yes</v>
      </c>
      <c r="F63" t="str">
        <f>VLOOKUP($A63,'Medical Examinations'!A63:G2397,7,FALSE)</f>
        <v>No</v>
      </c>
      <c r="G63" t="str">
        <f>VLOOKUP($A63,'Medical Examinations'!A63:H2397,8,FALSE)</f>
        <v>No</v>
      </c>
      <c r="H63" s="4">
        <f>VLOOKUP($A63,'Medical Examinations'!A63:I2397,9,FALSE)</f>
        <v>0</v>
      </c>
      <c r="I63" t="str">
        <f>VLOOKUP($A63,'Medical Examinations'!A63:J63,10,FALSE)</f>
        <v>Yes</v>
      </c>
      <c r="J63" t="str">
        <f>VLOOKUP($A63,'Medical Examinations'!A63:C63,3,FALSE)</f>
        <v>Obesity</v>
      </c>
      <c r="K63" t="str">
        <f>VLOOKUP($A63,'Medical Examinations'!A63:E63,5,FALSE)</f>
        <v>Diabetes</v>
      </c>
      <c r="L63" t="str">
        <f>VLOOKUP($A63,'Hospitalisation Details'!$A$2:$E$2344,5,FALSE)</f>
        <v>14-Sep-1972</v>
      </c>
      <c r="M63" s="2">
        <f>VLOOKUP($A63,'Hospitalisation Details'!$A$2:$I$2344,9,FALSE)</f>
        <v>24520.26</v>
      </c>
      <c r="N63" s="2" t="str">
        <f>VLOOKUP($A63,'Hospitalisation Details'!$A$2:$J$2344,10,FALSE)</f>
        <v>Tier - 2</v>
      </c>
      <c r="O63" s="2" t="str">
        <f>VLOOKUP($A63,'Hospitalisation Details'!$A$2:$K$2344,11,FALSE)</f>
        <v>Tier - 3</v>
      </c>
      <c r="P63" s="5" t="str">
        <f>VLOOKUP($A63,'Hospitalisation Details'!$A$2:$L$2344,12,FALSE)</f>
        <v>R1011</v>
      </c>
      <c r="Q63" s="15">
        <f>VLOOKUP($A63,'Hospitalisation Details'!$A$2:$G$2344,7,FALSE)</f>
        <v>50</v>
      </c>
    </row>
    <row r="64" spans="1:17" x14ac:dyDescent="0.25">
      <c r="A64" s="14" t="s">
        <v>3728</v>
      </c>
      <c r="B64" t="str">
        <f>VLOOKUP(Healthcare!$A64,'Customer Names'!A64:C2398,3,FALSE)</f>
        <v>Dunn</v>
      </c>
      <c r="C64">
        <f>VLOOKUP(Healthcare!$A64,'Medical Examinations'!A64:B2398,2,FALSE)</f>
        <v>52.06</v>
      </c>
      <c r="D64">
        <f>VLOOKUP($A64,'Medical Examinations'!A64:D2398,4,FALSE)</f>
        <v>11.47</v>
      </c>
      <c r="E64" t="str">
        <f>VLOOKUP($A64,'Medical Examinations'!A64:F64,6,FALSE)</f>
        <v>No</v>
      </c>
      <c r="F64" t="str">
        <f>VLOOKUP($A64,'Medical Examinations'!A64:G2398,7,FALSE)</f>
        <v>No</v>
      </c>
      <c r="G64" t="str">
        <f>VLOOKUP($A64,'Medical Examinations'!A64:H2398,8,FALSE)</f>
        <v>No</v>
      </c>
      <c r="H64" s="4">
        <f>VLOOKUP($A64,'Medical Examinations'!A64:I2398,9,FALSE)</f>
        <v>0</v>
      </c>
      <c r="I64" t="str">
        <f>VLOOKUP($A64,'Medical Examinations'!A64:J64,10,FALSE)</f>
        <v>Yes</v>
      </c>
      <c r="J64" t="str">
        <f>VLOOKUP($A64,'Medical Examinations'!A64:C64,3,FALSE)</f>
        <v>Obesity</v>
      </c>
      <c r="K64" t="str">
        <f>VLOOKUP($A64,'Medical Examinations'!A64:E64,5,FALSE)</f>
        <v>Diabetes</v>
      </c>
      <c r="L64" t="str">
        <f>VLOOKUP($A64,'Hospitalisation Details'!$A$2:$E$2344,5,FALSE)</f>
        <v>14-Nov-1975</v>
      </c>
      <c r="M64" s="2">
        <f>VLOOKUP($A64,'Hospitalisation Details'!$A$2:$I$2344,9,FALSE)</f>
        <v>24915.22</v>
      </c>
      <c r="N64" s="2" t="str">
        <f>VLOOKUP($A64,'Hospitalisation Details'!$A$2:$J$2344,10,FALSE)</f>
        <v>Tier - 2</v>
      </c>
      <c r="O64" s="2" t="str">
        <f>VLOOKUP($A64,'Hospitalisation Details'!$A$2:$K$2344,11,FALSE)</f>
        <v>Tier - 3</v>
      </c>
      <c r="P64" s="5" t="str">
        <f>VLOOKUP($A64,'Hospitalisation Details'!$A$2:$L$2344,12,FALSE)</f>
        <v>R1012</v>
      </c>
      <c r="Q64" s="15">
        <f>VLOOKUP($A64,'Hospitalisation Details'!$A$2:$G$2344,7,FALSE)</f>
        <v>47</v>
      </c>
    </row>
    <row r="65" spans="1:17" x14ac:dyDescent="0.25">
      <c r="A65" s="14" t="s">
        <v>3729</v>
      </c>
      <c r="B65" t="str">
        <f>VLOOKUP(Healthcare!$A65,'Customer Names'!A65:C2399,3,FALSE)</f>
        <v>Blitzer</v>
      </c>
      <c r="C65">
        <f>VLOOKUP(Healthcare!$A65,'Medical Examinations'!A65:B2399,2,FALSE)</f>
        <v>30.684999999999999</v>
      </c>
      <c r="D65">
        <f>VLOOKUP($A65,'Medical Examinations'!A65:D2399,4,FALSE)</f>
        <v>7.02</v>
      </c>
      <c r="E65" t="str">
        <f>VLOOKUP($A65,'Medical Examinations'!A65:F65,6,FALSE)</f>
        <v>Yes</v>
      </c>
      <c r="F65" t="str">
        <f>VLOOKUP($A65,'Medical Examinations'!A65:G2399,7,FALSE)</f>
        <v>No</v>
      </c>
      <c r="G65" t="str">
        <f>VLOOKUP($A65,'Medical Examinations'!A65:H2399,8,FALSE)</f>
        <v>No</v>
      </c>
      <c r="H65" s="4">
        <f>VLOOKUP($A65,'Medical Examinations'!A65:I2399,9,FALSE)</f>
        <v>0</v>
      </c>
      <c r="I65" t="str">
        <f>VLOOKUP($A65,'Medical Examinations'!A65:J65,10,FALSE)</f>
        <v>Yes</v>
      </c>
      <c r="J65" t="str">
        <f>VLOOKUP($A65,'Medical Examinations'!A65:C65,3,FALSE)</f>
        <v>Obesity</v>
      </c>
      <c r="K65" t="str">
        <f>VLOOKUP($A65,'Medical Examinations'!A65:E65,5,FALSE)</f>
        <v>Diabetes</v>
      </c>
      <c r="L65" t="str">
        <f>VLOOKUP($A65,'Hospitalisation Details'!$A$2:$E$2344,5,FALSE)</f>
        <v>3-Dec-1970</v>
      </c>
      <c r="M65" s="2">
        <f>VLOOKUP($A65,'Hospitalisation Details'!$A$2:$I$2344,9,FALSE)</f>
        <v>25992.82</v>
      </c>
      <c r="N65" s="2" t="str">
        <f>VLOOKUP($A65,'Hospitalisation Details'!$A$2:$J$2344,10,FALSE)</f>
        <v>Tier - 2</v>
      </c>
      <c r="O65" s="2" t="str">
        <f>VLOOKUP($A65,'Hospitalisation Details'!$A$2:$K$2344,11,FALSE)</f>
        <v>Tier - 2</v>
      </c>
      <c r="P65" s="5" t="str">
        <f>VLOOKUP($A65,'Hospitalisation Details'!$A$2:$L$2344,12,FALSE)</f>
        <v>R1013</v>
      </c>
      <c r="Q65" s="15">
        <f>VLOOKUP($A65,'Hospitalisation Details'!$A$2:$G$2344,7,FALSE)</f>
        <v>52</v>
      </c>
    </row>
    <row r="66" spans="1:17" x14ac:dyDescent="0.25">
      <c r="A66" s="14" t="s">
        <v>3730</v>
      </c>
      <c r="B66" t="str">
        <f>VLOOKUP(Healthcare!$A66,'Customer Names'!A66:C2400,3,FALSE)</f>
        <v>Smith</v>
      </c>
      <c r="C66">
        <f>VLOOKUP(Healthcare!$A66,'Medical Examinations'!A66:B2400,2,FALSE)</f>
        <v>36.08</v>
      </c>
      <c r="D66">
        <f>VLOOKUP($A66,'Medical Examinations'!A66:D2400,4,FALSE)</f>
        <v>8.8000000000000007</v>
      </c>
      <c r="E66" t="str">
        <f>VLOOKUP($A66,'Medical Examinations'!A66:F66,6,FALSE)</f>
        <v>Yes</v>
      </c>
      <c r="F66" t="str">
        <f>VLOOKUP($A66,'Medical Examinations'!A66:G2400,7,FALSE)</f>
        <v>No</v>
      </c>
      <c r="G66" t="str">
        <f>VLOOKUP($A66,'Medical Examinations'!A66:H2400,8,FALSE)</f>
        <v>No</v>
      </c>
      <c r="H66" s="4">
        <f>VLOOKUP($A66,'Medical Examinations'!A66:I2400,9,FALSE)</f>
        <v>1</v>
      </c>
      <c r="I66" t="str">
        <f>VLOOKUP($A66,'Medical Examinations'!A66:J66,10,FALSE)</f>
        <v>Yes</v>
      </c>
      <c r="J66" t="str">
        <f>VLOOKUP($A66,'Medical Examinations'!A66:C66,3,FALSE)</f>
        <v>Obesity</v>
      </c>
      <c r="K66" t="str">
        <f>VLOOKUP($A66,'Medical Examinations'!A66:E66,5,FALSE)</f>
        <v>Diabetes</v>
      </c>
      <c r="L66" t="str">
        <f>VLOOKUP($A66,'Hospitalisation Details'!$A$2:$E$2344,5,FALSE)</f>
        <v>22-Jul-1988</v>
      </c>
      <c r="M66" s="2">
        <f>VLOOKUP($A66,'Hospitalisation Details'!$A$2:$I$2344,9,FALSE)</f>
        <v>26607.89</v>
      </c>
      <c r="N66" s="2" t="str">
        <f>VLOOKUP($A66,'Hospitalisation Details'!$A$2:$J$2344,10,FALSE)</f>
        <v>Tier - 2</v>
      </c>
      <c r="O66" s="2" t="str">
        <f>VLOOKUP($A66,'Hospitalisation Details'!$A$2:$K$2344,11,FALSE)</f>
        <v>Tier - 1</v>
      </c>
      <c r="P66" s="5" t="str">
        <f>VLOOKUP($A66,'Hospitalisation Details'!$A$2:$L$2344,12,FALSE)</f>
        <v>R1011</v>
      </c>
      <c r="Q66" s="15">
        <f>VLOOKUP($A66,'Hospitalisation Details'!$A$2:$G$2344,7,FALSE)</f>
        <v>34</v>
      </c>
    </row>
    <row r="67" spans="1:17" x14ac:dyDescent="0.25">
      <c r="A67" s="14" t="s">
        <v>3731</v>
      </c>
      <c r="B67" t="str">
        <f>VLOOKUP(Healthcare!$A67,'Customer Names'!A67:C2401,3,FALSE)</f>
        <v>Hyland</v>
      </c>
      <c r="C67">
        <f>VLOOKUP(Healthcare!$A67,'Medical Examinations'!A67:B2401,2,FALSE)</f>
        <v>54.99</v>
      </c>
      <c r="D67">
        <f>VLOOKUP($A67,'Medical Examinations'!A67:D2401,4,FALSE)</f>
        <v>8.68</v>
      </c>
      <c r="E67" t="str">
        <f>VLOOKUP($A67,'Medical Examinations'!A67:F67,6,FALSE)</f>
        <v>No</v>
      </c>
      <c r="F67" t="str">
        <f>VLOOKUP($A67,'Medical Examinations'!A67:G2401,7,FALSE)</f>
        <v>No</v>
      </c>
      <c r="G67" t="str">
        <f>VLOOKUP($A67,'Medical Examinations'!A67:H2401,8,FALSE)</f>
        <v>No</v>
      </c>
      <c r="H67" s="4">
        <f>VLOOKUP($A67,'Medical Examinations'!A67:I2401,9,FALSE)</f>
        <v>2</v>
      </c>
      <c r="I67" t="str">
        <f>VLOOKUP($A67,'Medical Examinations'!A67:J67,10,FALSE)</f>
        <v>Yes</v>
      </c>
      <c r="J67" t="str">
        <f>VLOOKUP($A67,'Medical Examinations'!A67:C67,3,FALSE)</f>
        <v>Obesity</v>
      </c>
      <c r="K67" t="str">
        <f>VLOOKUP($A67,'Medical Examinations'!A67:E67,5,FALSE)</f>
        <v>Diabetes</v>
      </c>
      <c r="L67" t="str">
        <f>VLOOKUP($A67,'Hospitalisation Details'!$A$2:$E$2344,5,FALSE)</f>
        <v>2-Dec-1999</v>
      </c>
      <c r="M67" s="2">
        <f>VLOOKUP($A67,'Hospitalisation Details'!$A$2:$I$2344,9,FALSE)</f>
        <v>27236.959999999999</v>
      </c>
      <c r="N67" s="2" t="str">
        <f>VLOOKUP($A67,'Hospitalisation Details'!$A$2:$J$2344,10,FALSE)</f>
        <v>Tier - 2</v>
      </c>
      <c r="O67" s="2" t="str">
        <f>VLOOKUP($A67,'Hospitalisation Details'!$A$2:$K$2344,11,FALSE)</f>
        <v>Tier - 1</v>
      </c>
      <c r="P67" s="5" t="str">
        <f>VLOOKUP($A67,'Hospitalisation Details'!$A$2:$L$2344,12,FALSE)</f>
        <v>R1011</v>
      </c>
      <c r="Q67" s="15">
        <f>VLOOKUP($A67,'Hospitalisation Details'!$A$2:$G$2344,7,FALSE)</f>
        <v>23</v>
      </c>
    </row>
    <row r="68" spans="1:17" x14ac:dyDescent="0.25">
      <c r="A68" s="14" t="s">
        <v>3732</v>
      </c>
      <c r="B68" t="str">
        <f>VLOOKUP(Healthcare!$A68,'Customer Names'!A68:C2402,3,FALSE)</f>
        <v>Ducharme</v>
      </c>
      <c r="C68">
        <f>VLOOKUP(Healthcare!$A68,'Medical Examinations'!A68:B2402,2,FALSE)</f>
        <v>35.97</v>
      </c>
      <c r="D68">
        <f>VLOOKUP($A68,'Medical Examinations'!A68:D2402,4,FALSE)</f>
        <v>6.12</v>
      </c>
      <c r="E68" t="str">
        <f>VLOOKUP($A68,'Medical Examinations'!A68:F68,6,FALSE)</f>
        <v>No</v>
      </c>
      <c r="F68" t="str">
        <f>VLOOKUP($A68,'Medical Examinations'!A68:G2402,7,FALSE)</f>
        <v>No</v>
      </c>
      <c r="G68" t="str">
        <f>VLOOKUP($A68,'Medical Examinations'!A68:H2402,8,FALSE)</f>
        <v>Yes</v>
      </c>
      <c r="H68" s="4">
        <f>VLOOKUP($A68,'Medical Examinations'!A68:I2402,9,FALSE)</f>
        <v>1</v>
      </c>
      <c r="I68" t="str">
        <f>VLOOKUP($A68,'Medical Examinations'!A68:J68,10,FALSE)</f>
        <v>Yes</v>
      </c>
      <c r="J68" t="str">
        <f>VLOOKUP($A68,'Medical Examinations'!A68:C68,3,FALSE)</f>
        <v>Obesity</v>
      </c>
      <c r="K68" t="str">
        <f>VLOOKUP($A68,'Medical Examinations'!A68:E68,5,FALSE)</f>
        <v>Prediabetes</v>
      </c>
      <c r="L68" t="str">
        <f>VLOOKUP($A68,'Hospitalisation Details'!$A$2:$E$2344,5,FALSE)</f>
        <v>7-Oct-1997</v>
      </c>
      <c r="M68" s="2">
        <f>VLOOKUP($A68,'Hospitalisation Details'!$A$2:$I$2344,9,FALSE)</f>
        <v>27625.17</v>
      </c>
      <c r="N68" s="2" t="str">
        <f>VLOOKUP($A68,'Hospitalisation Details'!$A$2:$J$2344,10,FALSE)</f>
        <v>Tier - 1</v>
      </c>
      <c r="O68" s="2" t="str">
        <f>VLOOKUP($A68,'Hospitalisation Details'!$A$2:$K$2344,11,FALSE)</f>
        <v>Tier - 1</v>
      </c>
      <c r="P68" s="5" t="str">
        <f>VLOOKUP($A68,'Hospitalisation Details'!$A$2:$L$2344,12,FALSE)</f>
        <v>R1011</v>
      </c>
      <c r="Q68" s="15">
        <f>VLOOKUP($A68,'Hospitalisation Details'!$A$2:$G$2344,7,FALSE)</f>
        <v>25</v>
      </c>
    </row>
    <row r="69" spans="1:17" x14ac:dyDescent="0.25">
      <c r="A69" s="14" t="s">
        <v>3733</v>
      </c>
      <c r="B69" t="str">
        <f>VLOOKUP(Healthcare!$A69,'Customer Names'!A69:C2403,3,FALSE)</f>
        <v>Johnson</v>
      </c>
      <c r="C69">
        <f>VLOOKUP(Healthcare!$A69,'Medical Examinations'!A69:B2403,2,FALSE)</f>
        <v>45.54</v>
      </c>
      <c r="D69">
        <f>VLOOKUP($A69,'Medical Examinations'!A69:D2403,4,FALSE)</f>
        <v>5.4</v>
      </c>
      <c r="E69" t="str">
        <f>VLOOKUP($A69,'Medical Examinations'!A69:F69,6,FALSE)</f>
        <v>Yes</v>
      </c>
      <c r="F69" t="str">
        <f>VLOOKUP($A69,'Medical Examinations'!A69:G2403,7,FALSE)</f>
        <v>No</v>
      </c>
      <c r="G69" t="str">
        <f>VLOOKUP($A69,'Medical Examinations'!A69:H2403,8,FALSE)</f>
        <v>Yes</v>
      </c>
      <c r="H69" s="4">
        <f>VLOOKUP($A69,'Medical Examinations'!A69:I2403,9,FALSE)</f>
        <v>1</v>
      </c>
      <c r="I69" t="str">
        <f>VLOOKUP($A69,'Medical Examinations'!A69:J69,10,FALSE)</f>
        <v>Yes</v>
      </c>
      <c r="J69" t="str">
        <f>VLOOKUP($A69,'Medical Examinations'!A69:C69,3,FALSE)</f>
        <v>Obesity</v>
      </c>
      <c r="K69" t="str">
        <f>VLOOKUP($A69,'Medical Examinations'!A69:E69,5,FALSE)</f>
        <v>Normal</v>
      </c>
      <c r="L69" t="str">
        <f>VLOOKUP($A69,'Hospitalisation Details'!$A$2:$E$2344,5,FALSE)</f>
        <v>6-Sep-1999</v>
      </c>
      <c r="M69" s="2">
        <f>VLOOKUP($A69,'Hospitalisation Details'!$A$2:$I$2344,9,FALSE)</f>
        <v>28245.34</v>
      </c>
      <c r="N69" s="2" t="str">
        <f>VLOOKUP($A69,'Hospitalisation Details'!$A$2:$J$2344,10,FALSE)</f>
        <v>Tier - 1</v>
      </c>
      <c r="O69" s="2" t="str">
        <f>VLOOKUP($A69,'Hospitalisation Details'!$A$2:$K$2344,11,FALSE)</f>
        <v>Tier - 3</v>
      </c>
      <c r="P69" s="5" t="str">
        <f>VLOOKUP($A69,'Hospitalisation Details'!$A$2:$L$2344,12,FALSE)</f>
        <v>R1011</v>
      </c>
      <c r="Q69" s="15">
        <f>VLOOKUP($A69,'Hospitalisation Details'!$A$2:$G$2344,7,FALSE)</f>
        <v>23</v>
      </c>
    </row>
    <row r="70" spans="1:17" x14ac:dyDescent="0.25">
      <c r="A70" s="14" t="s">
        <v>3734</v>
      </c>
      <c r="B70" t="str">
        <f>VLOOKUP(Healthcare!$A70,'Customer Names'!A70:C2404,3,FALSE)</f>
        <v>Mutz</v>
      </c>
      <c r="C70">
        <f>VLOOKUP(Healthcare!$A70,'Medical Examinations'!A70:B2404,2,FALSE)</f>
        <v>35.53</v>
      </c>
      <c r="D70">
        <f>VLOOKUP($A70,'Medical Examinations'!A70:D2404,4,FALSE)</f>
        <v>4.3600000000000003</v>
      </c>
      <c r="E70" t="str">
        <f>VLOOKUP($A70,'Medical Examinations'!A70:F70,6,FALSE)</f>
        <v>Yes</v>
      </c>
      <c r="F70" t="str">
        <f>VLOOKUP($A70,'Medical Examinations'!A70:G2404,7,FALSE)</f>
        <v>No</v>
      </c>
      <c r="G70" t="str">
        <f>VLOOKUP($A70,'Medical Examinations'!A70:H2404,8,FALSE)</f>
        <v>No</v>
      </c>
      <c r="H70" s="4">
        <f>VLOOKUP($A70,'Medical Examinations'!A70:I2404,9,FALSE)</f>
        <v>0</v>
      </c>
      <c r="I70" t="str">
        <f>VLOOKUP($A70,'Medical Examinations'!A70:J70,10,FALSE)</f>
        <v>Yes</v>
      </c>
      <c r="J70" t="str">
        <f>VLOOKUP($A70,'Medical Examinations'!A70:C70,3,FALSE)</f>
        <v>Obesity</v>
      </c>
      <c r="K70" t="str">
        <f>VLOOKUP($A70,'Medical Examinations'!A70:E70,5,FALSE)</f>
        <v>Normal</v>
      </c>
      <c r="L70" t="str">
        <f>VLOOKUP($A70,'Hospitalisation Details'!$A$2:$E$2344,5,FALSE)</f>
        <v>1-Sep-2003</v>
      </c>
      <c r="M70" s="2">
        <f>VLOOKUP($A70,'Hospitalisation Details'!$A$2:$I$2344,9,FALSE)</f>
        <v>28998.68</v>
      </c>
      <c r="N70" s="2" t="str">
        <f>VLOOKUP($A70,'Hospitalisation Details'!$A$2:$J$2344,10,FALSE)</f>
        <v>Tier - 1</v>
      </c>
      <c r="O70" s="2" t="str">
        <f>VLOOKUP($A70,'Hospitalisation Details'!$A$2:$K$2344,11,FALSE)</f>
        <v>Tier - 3</v>
      </c>
      <c r="P70" s="5" t="str">
        <f>VLOOKUP($A70,'Hospitalisation Details'!$A$2:$L$2344,12,FALSE)</f>
        <v>R1011</v>
      </c>
      <c r="Q70" s="15">
        <f>VLOOKUP($A70,'Hospitalisation Details'!$A$2:$G$2344,7,FALSE)</f>
        <v>19</v>
      </c>
    </row>
    <row r="71" spans="1:17" x14ac:dyDescent="0.25">
      <c r="A71" s="14" t="s">
        <v>3735</v>
      </c>
      <c r="B71" t="str">
        <f>VLOOKUP(Healthcare!$A71,'Customer Names'!A71:C2405,3,FALSE)</f>
        <v>Lee</v>
      </c>
      <c r="C71">
        <f>VLOOKUP(Healthcare!$A71,'Medical Examinations'!A71:B2405,2,FALSE)</f>
        <v>30.8</v>
      </c>
      <c r="D71">
        <f>VLOOKUP($A71,'Medical Examinations'!A71:D2405,4,FALSE)</f>
        <v>9.77</v>
      </c>
      <c r="E71" t="str">
        <f>VLOOKUP($A71,'Medical Examinations'!A71:F71,6,FALSE)</f>
        <v>No</v>
      </c>
      <c r="F71" t="str">
        <f>VLOOKUP($A71,'Medical Examinations'!A71:G2405,7,FALSE)</f>
        <v>No</v>
      </c>
      <c r="G71" t="str">
        <f>VLOOKUP($A71,'Medical Examinations'!A71:H2405,8,FALSE)</f>
        <v>No</v>
      </c>
      <c r="H71" s="4">
        <f>VLOOKUP($A71,'Medical Examinations'!A71:I2405,9,FALSE)</f>
        <v>0</v>
      </c>
      <c r="I71" t="str">
        <f>VLOOKUP($A71,'Medical Examinations'!A71:J71,10,FALSE)</f>
        <v>Yes</v>
      </c>
      <c r="J71" t="str">
        <f>VLOOKUP($A71,'Medical Examinations'!A71:C71,3,FALSE)</f>
        <v>Obesity</v>
      </c>
      <c r="K71" t="str">
        <f>VLOOKUP($A71,'Medical Examinations'!A71:E71,5,FALSE)</f>
        <v>Diabetes</v>
      </c>
      <c r="L71" t="str">
        <f>VLOOKUP($A71,'Hospitalisation Details'!$A$2:$E$2344,5,FALSE)</f>
        <v>3-Nov-1975</v>
      </c>
      <c r="M71" s="2">
        <f>VLOOKUP($A71,'Hospitalisation Details'!$A$2:$I$2344,9,FALSE)</f>
        <v>29583.8</v>
      </c>
      <c r="N71" s="2" t="str">
        <f>VLOOKUP($A71,'Hospitalisation Details'!$A$2:$J$2344,10,FALSE)</f>
        <v>Tier - 1</v>
      </c>
      <c r="O71" s="2" t="str">
        <f>VLOOKUP($A71,'Hospitalisation Details'!$A$2:$K$2344,11,FALSE)</f>
        <v>Tier - 1</v>
      </c>
      <c r="P71" s="5" t="str">
        <f>VLOOKUP($A71,'Hospitalisation Details'!$A$2:$L$2344,12,FALSE)</f>
        <v>R1011</v>
      </c>
      <c r="Q71" s="15">
        <f>VLOOKUP($A71,'Hospitalisation Details'!$A$2:$G$2344,7,FALSE)</f>
        <v>47</v>
      </c>
    </row>
    <row r="72" spans="1:17" x14ac:dyDescent="0.25">
      <c r="A72" s="14" t="s">
        <v>3736</v>
      </c>
      <c r="B72" t="str">
        <f>VLOOKUP(Healthcare!$A72,'Customer Names'!A72:C2406,3,FALSE)</f>
        <v>Turner</v>
      </c>
      <c r="C72">
        <f>VLOOKUP(Healthcare!$A72,'Medical Examinations'!A72:B2406,2,FALSE)</f>
        <v>38.39</v>
      </c>
      <c r="D72">
        <f>VLOOKUP($A72,'Medical Examinations'!A72:D2406,4,FALSE)</f>
        <v>4.25</v>
      </c>
      <c r="E72" t="str">
        <f>VLOOKUP($A72,'Medical Examinations'!A72:F72,6,FALSE)</f>
        <v>No</v>
      </c>
      <c r="F72" t="str">
        <f>VLOOKUP($A72,'Medical Examinations'!A72:G2406,7,FALSE)</f>
        <v>No</v>
      </c>
      <c r="G72" t="str">
        <f>VLOOKUP($A72,'Medical Examinations'!A72:H2406,8,FALSE)</f>
        <v>No</v>
      </c>
      <c r="H72" s="4">
        <f>VLOOKUP($A72,'Medical Examinations'!A72:I2406,9,FALSE)</f>
        <v>1</v>
      </c>
      <c r="I72" t="str">
        <f>VLOOKUP($A72,'Medical Examinations'!A72:J72,10,FALSE)</f>
        <v>Yes</v>
      </c>
      <c r="J72" t="str">
        <f>VLOOKUP($A72,'Medical Examinations'!A72:C72,3,FALSE)</f>
        <v>Obesity</v>
      </c>
      <c r="K72" t="str">
        <f>VLOOKUP($A72,'Medical Examinations'!A72:E72,5,FALSE)</f>
        <v>Normal</v>
      </c>
      <c r="L72" t="str">
        <f>VLOOKUP($A72,'Hospitalisation Details'!$A$2:$E$2344,5,FALSE)</f>
        <v>4-Aug-1981</v>
      </c>
      <c r="M72" s="2">
        <f>VLOOKUP($A72,'Hospitalisation Details'!$A$2:$I$2344,9,FALSE)</f>
        <v>30026.87</v>
      </c>
      <c r="N72" s="2" t="str">
        <f>VLOOKUP($A72,'Hospitalisation Details'!$A$2:$J$2344,10,FALSE)</f>
        <v>Tier - 2</v>
      </c>
      <c r="O72" s="2" t="str">
        <f>VLOOKUP($A72,'Hospitalisation Details'!$A$2:$K$2344,11,FALSE)</f>
        <v>Tier - 3</v>
      </c>
      <c r="P72" s="5" t="str">
        <f>VLOOKUP($A72,'Hospitalisation Details'!$A$2:$L$2344,12,FALSE)</f>
        <v>R1012</v>
      </c>
      <c r="Q72" s="15">
        <f>VLOOKUP($A72,'Hospitalisation Details'!$A$2:$G$2344,7,FALSE)</f>
        <v>41</v>
      </c>
    </row>
    <row r="73" spans="1:17" x14ac:dyDescent="0.25">
      <c r="A73" s="14" t="s">
        <v>3737</v>
      </c>
      <c r="B73" t="str">
        <f>VLOOKUP(Healthcare!$A73,'Customer Names'!A73:C2407,3,FALSE)</f>
        <v>Rangel</v>
      </c>
      <c r="C73">
        <f>VLOOKUP(Healthcare!$A73,'Medical Examinations'!A73:B2407,2,FALSE)</f>
        <v>32.299999999999997</v>
      </c>
      <c r="D73">
        <f>VLOOKUP($A73,'Medical Examinations'!A73:D2407,4,FALSE)</f>
        <v>4.76</v>
      </c>
      <c r="E73" t="str">
        <f>VLOOKUP($A73,'Medical Examinations'!A73:F73,6,FALSE)</f>
        <v>No</v>
      </c>
      <c r="F73" t="str">
        <f>VLOOKUP($A73,'Medical Examinations'!A73:G2407,7,FALSE)</f>
        <v>No</v>
      </c>
      <c r="G73" t="str">
        <f>VLOOKUP($A73,'Medical Examinations'!A73:H2407,8,FALSE)</f>
        <v>No</v>
      </c>
      <c r="H73" s="4">
        <f>VLOOKUP($A73,'Medical Examinations'!A73:I2407,9,FALSE)</f>
        <v>2</v>
      </c>
      <c r="I73" t="str">
        <f>VLOOKUP($A73,'Medical Examinations'!A73:J73,10,FALSE)</f>
        <v>Yes</v>
      </c>
      <c r="J73" t="str">
        <f>VLOOKUP($A73,'Medical Examinations'!A73:C73,3,FALSE)</f>
        <v>Obesity</v>
      </c>
      <c r="K73" t="str">
        <f>VLOOKUP($A73,'Medical Examinations'!A73:E73,5,FALSE)</f>
        <v>Normal</v>
      </c>
      <c r="L73" t="str">
        <f>VLOOKUP($A73,'Hospitalisation Details'!$A$2:$E$2344,5,FALSE)</f>
        <v>28-Oct-1998</v>
      </c>
      <c r="M73" s="2">
        <f>VLOOKUP($A73,'Hospitalisation Details'!$A$2:$I$2344,9,FALSE)</f>
        <v>30422.03</v>
      </c>
      <c r="N73" s="2" t="str">
        <f>VLOOKUP($A73,'Hospitalisation Details'!$A$2:$J$2344,10,FALSE)</f>
        <v>Tier - 2</v>
      </c>
      <c r="O73" s="2" t="str">
        <f>VLOOKUP($A73,'Hospitalisation Details'!$A$2:$K$2344,11,FALSE)</f>
        <v>Tier - 3</v>
      </c>
      <c r="P73" s="5" t="str">
        <f>VLOOKUP($A73,'Hospitalisation Details'!$A$2:$L$2344,12,FALSE)</f>
        <v>R1011</v>
      </c>
      <c r="Q73" s="15">
        <f>VLOOKUP($A73,'Hospitalisation Details'!$A$2:$G$2344,7,FALSE)</f>
        <v>24</v>
      </c>
    </row>
    <row r="74" spans="1:17" x14ac:dyDescent="0.25">
      <c r="A74" s="14" t="s">
        <v>3738</v>
      </c>
      <c r="B74" t="str">
        <f>VLOOKUP(Healthcare!$A74,'Customer Names'!A74:C2408,3,FALSE)</f>
        <v>Lacey</v>
      </c>
      <c r="C74">
        <f>VLOOKUP(Healthcare!$A74,'Medical Examinations'!A74:B2408,2,FALSE)</f>
        <v>48.8</v>
      </c>
      <c r="D74">
        <f>VLOOKUP($A74,'Medical Examinations'!A74:D2408,4,FALSE)</f>
        <v>6.22</v>
      </c>
      <c r="E74" t="str">
        <f>VLOOKUP($A74,'Medical Examinations'!A74:F74,6,FALSE)</f>
        <v>Yes</v>
      </c>
      <c r="F74" t="str">
        <f>VLOOKUP($A74,'Medical Examinations'!A74:G2408,7,FALSE)</f>
        <v>No</v>
      </c>
      <c r="G74" t="str">
        <f>VLOOKUP($A74,'Medical Examinations'!A74:H2408,8,FALSE)</f>
        <v>No</v>
      </c>
      <c r="H74" s="4">
        <f>VLOOKUP($A74,'Medical Examinations'!A74:I2408,9,FALSE)</f>
        <v>2</v>
      </c>
      <c r="I74" t="str">
        <f>VLOOKUP($A74,'Medical Examinations'!A74:J74,10,FALSE)</f>
        <v>Yes</v>
      </c>
      <c r="J74" t="str">
        <f>VLOOKUP($A74,'Medical Examinations'!A74:C74,3,FALSE)</f>
        <v>Obesity</v>
      </c>
      <c r="K74" t="str">
        <f>VLOOKUP($A74,'Medical Examinations'!A74:E74,5,FALSE)</f>
        <v>Prediabetes</v>
      </c>
      <c r="L74" t="str">
        <f>VLOOKUP($A74,'Hospitalisation Details'!$A$2:$E$2344,5,FALSE)</f>
        <v>27-Sep-1995</v>
      </c>
      <c r="M74" s="2">
        <f>VLOOKUP($A74,'Hospitalisation Details'!$A$2:$I$2344,9,FALSE)</f>
        <v>31328.27</v>
      </c>
      <c r="N74" s="2" t="str">
        <f>VLOOKUP($A74,'Hospitalisation Details'!$A$2:$J$2344,10,FALSE)</f>
        <v>Tier - 2</v>
      </c>
      <c r="O74" s="2" t="str">
        <f>VLOOKUP($A74,'Hospitalisation Details'!$A$2:$K$2344,11,FALSE)</f>
        <v>Tier - 2</v>
      </c>
      <c r="P74" s="5" t="str">
        <f>VLOOKUP($A74,'Hospitalisation Details'!$A$2:$L$2344,12,FALSE)</f>
        <v>R1011</v>
      </c>
      <c r="Q74" s="15">
        <f>VLOOKUP($A74,'Hospitalisation Details'!$A$2:$G$2344,7,FALSE)</f>
        <v>27</v>
      </c>
    </row>
    <row r="75" spans="1:17" x14ac:dyDescent="0.25">
      <c r="A75" s="14" t="s">
        <v>3739</v>
      </c>
      <c r="B75" t="str">
        <f>VLOOKUP(Healthcare!$A75,'Customer Names'!A75:C2409,3,FALSE)</f>
        <v>Stiger</v>
      </c>
      <c r="C75">
        <f>VLOOKUP(Healthcare!$A75,'Medical Examinations'!A75:B2409,2,FALSE)</f>
        <v>45.5</v>
      </c>
      <c r="D75">
        <f>VLOOKUP($A75,'Medical Examinations'!A75:D2409,4,FALSE)</f>
        <v>7.96</v>
      </c>
      <c r="E75" t="str">
        <f>VLOOKUP($A75,'Medical Examinations'!A75:F75,6,FALSE)</f>
        <v>No</v>
      </c>
      <c r="F75" t="str">
        <f>VLOOKUP($A75,'Medical Examinations'!A75:G2409,7,FALSE)</f>
        <v>No</v>
      </c>
      <c r="G75" t="str">
        <f>VLOOKUP($A75,'Medical Examinations'!A75:H2409,8,FALSE)</f>
        <v>No</v>
      </c>
      <c r="H75" s="4">
        <f>VLOOKUP($A75,'Medical Examinations'!A75:I2409,9,FALSE)</f>
        <v>0</v>
      </c>
      <c r="I75" t="str">
        <f>VLOOKUP($A75,'Medical Examinations'!A75:J75,10,FALSE)</f>
        <v>Yes</v>
      </c>
      <c r="J75" t="str">
        <f>VLOOKUP($A75,'Medical Examinations'!A75:C75,3,FALSE)</f>
        <v>Obesity</v>
      </c>
      <c r="K75" t="str">
        <f>VLOOKUP($A75,'Medical Examinations'!A75:E75,5,FALSE)</f>
        <v>Diabetes</v>
      </c>
      <c r="L75" t="str">
        <f>VLOOKUP($A75,'Hospitalisation Details'!$A$2:$E$2344,5,FALSE)</f>
        <v>8-Sep-1994</v>
      </c>
      <c r="M75" s="2">
        <f>VLOOKUP($A75,'Hospitalisation Details'!$A$2:$I$2344,9,FALSE)</f>
        <v>32222.81</v>
      </c>
      <c r="N75" s="2" t="str">
        <f>VLOOKUP($A75,'Hospitalisation Details'!$A$2:$J$2344,10,FALSE)</f>
        <v>Tier - 2</v>
      </c>
      <c r="O75" s="2" t="str">
        <f>VLOOKUP($A75,'Hospitalisation Details'!$A$2:$K$2344,11,FALSE)</f>
        <v>Tier - 1</v>
      </c>
      <c r="P75" s="5" t="str">
        <f>VLOOKUP($A75,'Hospitalisation Details'!$A$2:$L$2344,12,FALSE)</f>
        <v>R1011</v>
      </c>
      <c r="Q75" s="15">
        <f>VLOOKUP($A75,'Hospitalisation Details'!$A$2:$G$2344,7,FALSE)</f>
        <v>28</v>
      </c>
    </row>
    <row r="76" spans="1:17" x14ac:dyDescent="0.25">
      <c r="A76" s="14" t="s">
        <v>3740</v>
      </c>
      <c r="B76" t="str">
        <f>VLOOKUP(Healthcare!$A76,'Customer Names'!A76:C2410,3,FALSE)</f>
        <v>Caldwell</v>
      </c>
      <c r="C76">
        <f>VLOOKUP(Healthcare!$A76,'Medical Examinations'!A76:B2410,2,FALSE)</f>
        <v>53.61</v>
      </c>
      <c r="D76">
        <f>VLOOKUP($A76,'Medical Examinations'!A76:D2410,4,FALSE)</f>
        <v>10.92</v>
      </c>
      <c r="E76" t="str">
        <f>VLOOKUP($A76,'Medical Examinations'!A76:F76,6,FALSE)</f>
        <v>Yes</v>
      </c>
      <c r="F76" t="str">
        <f>VLOOKUP($A76,'Medical Examinations'!A76:G2410,7,FALSE)</f>
        <v>No</v>
      </c>
      <c r="G76" t="str">
        <f>VLOOKUP($A76,'Medical Examinations'!A76:H2410,8,FALSE)</f>
        <v>No</v>
      </c>
      <c r="H76" s="4">
        <f>VLOOKUP($A76,'Medical Examinations'!A76:I2410,9,FALSE)</f>
        <v>1</v>
      </c>
      <c r="I76" t="str">
        <f>VLOOKUP($A76,'Medical Examinations'!A76:J76,10,FALSE)</f>
        <v>Yes</v>
      </c>
      <c r="J76" t="str">
        <f>VLOOKUP($A76,'Medical Examinations'!A76:C76,3,FALSE)</f>
        <v>Obesity</v>
      </c>
      <c r="K76" t="str">
        <f>VLOOKUP($A76,'Medical Examinations'!A76:E76,5,FALSE)</f>
        <v>Diabetes</v>
      </c>
      <c r="L76" t="str">
        <f>VLOOKUP($A76,'Hospitalisation Details'!$A$2:$E$2344,5,FALSE)</f>
        <v>9-Jul-1990</v>
      </c>
      <c r="M76" s="2">
        <f>VLOOKUP($A76,'Hospitalisation Details'!$A$2:$I$2344,9,FALSE)</f>
        <v>32734.19</v>
      </c>
      <c r="N76" s="2" t="str">
        <f>VLOOKUP($A76,'Hospitalisation Details'!$A$2:$J$2344,10,FALSE)</f>
        <v>Tier - 2</v>
      </c>
      <c r="O76" s="2" t="str">
        <f>VLOOKUP($A76,'Hospitalisation Details'!$A$2:$K$2344,11,FALSE)</f>
        <v>Tier - 1</v>
      </c>
      <c r="P76" s="5" t="str">
        <f>VLOOKUP($A76,'Hospitalisation Details'!$A$2:$L$2344,12,FALSE)</f>
        <v>R1012</v>
      </c>
      <c r="Q76" s="15">
        <f>VLOOKUP($A76,'Hospitalisation Details'!$A$2:$G$2344,7,FALSE)</f>
        <v>32</v>
      </c>
    </row>
    <row r="77" spans="1:17" x14ac:dyDescent="0.25">
      <c r="A77" s="14" t="s">
        <v>3741</v>
      </c>
      <c r="B77" t="str">
        <f>VLOOKUP(Healthcare!$A77,'Customer Names'!A77:C2411,3,FALSE)</f>
        <v>Marmillod</v>
      </c>
      <c r="C77">
        <f>VLOOKUP(Healthcare!$A77,'Medical Examinations'!A77:B2411,2,FALSE)</f>
        <v>36.19</v>
      </c>
      <c r="D77">
        <f>VLOOKUP($A77,'Medical Examinations'!A77:D2411,4,FALSE)</f>
        <v>11.51</v>
      </c>
      <c r="E77" t="str">
        <f>VLOOKUP($A77,'Medical Examinations'!A77:F77,6,FALSE)</f>
        <v>Yes</v>
      </c>
      <c r="F77" t="str">
        <f>VLOOKUP($A77,'Medical Examinations'!A77:G2411,7,FALSE)</f>
        <v>No</v>
      </c>
      <c r="G77" t="str">
        <f>VLOOKUP($A77,'Medical Examinations'!A77:H2411,8,FALSE)</f>
        <v>No</v>
      </c>
      <c r="H77" s="4">
        <f>VLOOKUP($A77,'Medical Examinations'!A77:I2411,9,FALSE)</f>
        <v>1</v>
      </c>
      <c r="I77" t="str">
        <f>VLOOKUP($A77,'Medical Examinations'!A77:J77,10,FALSE)</f>
        <v>Yes</v>
      </c>
      <c r="J77" t="str">
        <f>VLOOKUP($A77,'Medical Examinations'!A77:C77,3,FALSE)</f>
        <v>Obesity</v>
      </c>
      <c r="K77" t="str">
        <f>VLOOKUP($A77,'Medical Examinations'!A77:E77,5,FALSE)</f>
        <v>Diabetes</v>
      </c>
      <c r="L77" t="str">
        <f>VLOOKUP($A77,'Hospitalisation Details'!$A$2:$E$2344,5,FALSE)</f>
        <v>30-Oct-1969</v>
      </c>
      <c r="M77" s="2">
        <f>VLOOKUP($A77,'Hospitalisation Details'!$A$2:$I$2344,9,FALSE)</f>
        <v>33090.660000000003</v>
      </c>
      <c r="N77" s="2" t="str">
        <f>VLOOKUP($A77,'Hospitalisation Details'!$A$2:$J$2344,10,FALSE)</f>
        <v>Tier - 2</v>
      </c>
      <c r="O77" s="2" t="str">
        <f>VLOOKUP($A77,'Hospitalisation Details'!$A$2:$K$2344,11,FALSE)</f>
        <v>Tier - 2</v>
      </c>
      <c r="P77" s="5" t="str">
        <f>VLOOKUP($A77,'Hospitalisation Details'!$A$2:$L$2344,12,FALSE)</f>
        <v>R1011</v>
      </c>
      <c r="Q77" s="15">
        <f>VLOOKUP($A77,'Hospitalisation Details'!$A$2:$G$2344,7,FALSE)</f>
        <v>53</v>
      </c>
    </row>
    <row r="78" spans="1:17" x14ac:dyDescent="0.25">
      <c r="A78" s="14" t="s">
        <v>3742</v>
      </c>
      <c r="B78" t="str">
        <f>VLOOKUP(Healthcare!$A78,'Customer Names'!A78:C2412,3,FALSE)</f>
        <v>Cloutier-Simons</v>
      </c>
      <c r="C78">
        <f>VLOOKUP(Healthcare!$A78,'Medical Examinations'!A78:B2412,2,FALSE)</f>
        <v>34.6</v>
      </c>
      <c r="D78">
        <f>VLOOKUP($A78,'Medical Examinations'!A78:D2412,4,FALSE)</f>
        <v>5.99</v>
      </c>
      <c r="E78" t="str">
        <f>VLOOKUP($A78,'Medical Examinations'!A78:F78,6,FALSE)</f>
        <v>Yes</v>
      </c>
      <c r="F78" t="str">
        <f>VLOOKUP($A78,'Medical Examinations'!A78:G2412,7,FALSE)</f>
        <v>No</v>
      </c>
      <c r="G78" t="str">
        <f>VLOOKUP($A78,'Medical Examinations'!A78:H2412,8,FALSE)</f>
        <v>No</v>
      </c>
      <c r="H78" s="4">
        <f>VLOOKUP($A78,'Medical Examinations'!A78:I2412,9,FALSE)</f>
        <v>0</v>
      </c>
      <c r="I78" t="str">
        <f>VLOOKUP($A78,'Medical Examinations'!A78:J78,10,FALSE)</f>
        <v>Yes</v>
      </c>
      <c r="J78" t="str">
        <f>VLOOKUP($A78,'Medical Examinations'!A78:C78,3,FALSE)</f>
        <v>Obesity</v>
      </c>
      <c r="K78" t="str">
        <f>VLOOKUP($A78,'Medical Examinations'!A78:E78,5,FALSE)</f>
        <v>Prediabetes</v>
      </c>
      <c r="L78" t="str">
        <f>VLOOKUP($A78,'Hospitalisation Details'!$A$2:$E$2344,5,FALSE)</f>
        <v>1-Nov-2004</v>
      </c>
      <c r="M78" s="2">
        <f>VLOOKUP($A78,'Hospitalisation Details'!$A$2:$I$2344,9,FALSE)</f>
        <v>33732.69</v>
      </c>
      <c r="N78" s="2" t="str">
        <f>VLOOKUP($A78,'Hospitalisation Details'!$A$2:$J$2344,10,FALSE)</f>
        <v>Tier - 1</v>
      </c>
      <c r="O78" s="2" t="str">
        <f>VLOOKUP($A78,'Hospitalisation Details'!$A$2:$K$2344,11,FALSE)</f>
        <v>Tier - 1</v>
      </c>
      <c r="P78" s="5" t="str">
        <f>VLOOKUP($A78,'Hospitalisation Details'!$A$2:$L$2344,12,FALSE)</f>
        <v>R1017</v>
      </c>
      <c r="Q78" s="15">
        <f>VLOOKUP($A78,'Hospitalisation Details'!$A$2:$G$2344,7,FALSE)</f>
        <v>18</v>
      </c>
    </row>
    <row r="79" spans="1:17" x14ac:dyDescent="0.25">
      <c r="A79" s="14" t="s">
        <v>3743</v>
      </c>
      <c r="B79" t="str">
        <f>VLOOKUP(Healthcare!$A79,'Customer Names'!A79:C2413,3,FALSE)</f>
        <v>Vegas</v>
      </c>
      <c r="C79">
        <f>VLOOKUP(Healthcare!$A79,'Medical Examinations'!A79:B2413,2,FALSE)</f>
        <v>54.12</v>
      </c>
      <c r="D79">
        <f>VLOOKUP($A79,'Medical Examinations'!A79:D2413,4,FALSE)</f>
        <v>11.57</v>
      </c>
      <c r="E79" t="str">
        <f>VLOOKUP($A79,'Medical Examinations'!A79:F79,6,FALSE)</f>
        <v>No</v>
      </c>
      <c r="F79" t="str">
        <f>VLOOKUP($A79,'Medical Examinations'!A79:G2413,7,FALSE)</f>
        <v>No</v>
      </c>
      <c r="G79" t="str">
        <f>VLOOKUP($A79,'Medical Examinations'!A79:H2413,8,FALSE)</f>
        <v>No</v>
      </c>
      <c r="H79" s="4">
        <f>VLOOKUP($A79,'Medical Examinations'!A79:I2413,9,FALSE)</f>
        <v>0</v>
      </c>
      <c r="I79" t="str">
        <f>VLOOKUP($A79,'Medical Examinations'!A79:J79,10,FALSE)</f>
        <v>Yes</v>
      </c>
      <c r="J79" t="str">
        <f>VLOOKUP($A79,'Medical Examinations'!A79:C79,3,FALSE)</f>
        <v>Obesity</v>
      </c>
      <c r="K79" t="str">
        <f>VLOOKUP($A79,'Medical Examinations'!A79:E79,5,FALSE)</f>
        <v>Diabetes</v>
      </c>
      <c r="L79" t="str">
        <f>VLOOKUP($A79,'Hospitalisation Details'!$A$2:$E$2344,5,FALSE)</f>
        <v>21-Jul-1975</v>
      </c>
      <c r="M79" s="2">
        <f>VLOOKUP($A79,'Hospitalisation Details'!$A$2:$I$2344,9,FALSE)</f>
        <v>34210.33</v>
      </c>
      <c r="N79" s="2" t="str">
        <f>VLOOKUP($A79,'Hospitalisation Details'!$A$2:$J$2344,10,FALSE)</f>
        <v>Tier - 2</v>
      </c>
      <c r="O79" s="2" t="str">
        <f>VLOOKUP($A79,'Hospitalisation Details'!$A$2:$K$2344,11,FALSE)</f>
        <v>Tier - 1</v>
      </c>
      <c r="P79" s="5" t="str">
        <f>VLOOKUP($A79,'Hospitalisation Details'!$A$2:$L$2344,12,FALSE)</f>
        <v>R1012</v>
      </c>
      <c r="Q79" s="15">
        <f>VLOOKUP($A79,'Hospitalisation Details'!$A$2:$G$2344,7,FALSE)</f>
        <v>47</v>
      </c>
    </row>
    <row r="80" spans="1:17" x14ac:dyDescent="0.25">
      <c r="A80" s="14" t="s">
        <v>3744</v>
      </c>
      <c r="B80" t="str">
        <f>VLOOKUP(Healthcare!$A80,'Customer Names'!A80:C2414,3,FALSE)</f>
        <v>Cochran</v>
      </c>
      <c r="C80">
        <f>VLOOKUP(Healthcare!$A80,'Medical Examinations'!A80:B2414,2,FALSE)</f>
        <v>48.82</v>
      </c>
      <c r="D80">
        <f>VLOOKUP($A80,'Medical Examinations'!A80:D2414,4,FALSE)</f>
        <v>6.67</v>
      </c>
      <c r="E80" t="str">
        <f>VLOOKUP($A80,'Medical Examinations'!A80:F80,6,FALSE)</f>
        <v>Yes</v>
      </c>
      <c r="F80" t="str">
        <f>VLOOKUP($A80,'Medical Examinations'!A80:G2414,7,FALSE)</f>
        <v>No</v>
      </c>
      <c r="G80" t="str">
        <f>VLOOKUP($A80,'Medical Examinations'!A80:H2414,8,FALSE)</f>
        <v>No</v>
      </c>
      <c r="H80" s="4">
        <f>VLOOKUP($A80,'Medical Examinations'!A80:I2414,9,FALSE)</f>
        <v>0</v>
      </c>
      <c r="I80" t="str">
        <f>VLOOKUP($A80,'Medical Examinations'!A80:J80,10,FALSE)</f>
        <v>Yes</v>
      </c>
      <c r="J80" t="str">
        <f>VLOOKUP($A80,'Medical Examinations'!A80:C80,3,FALSE)</f>
        <v>Obesity</v>
      </c>
      <c r="K80" t="str">
        <f>VLOOKUP($A80,'Medical Examinations'!A80:E80,5,FALSE)</f>
        <v>Diabetes</v>
      </c>
      <c r="L80" t="str">
        <f>VLOOKUP($A80,'Hospitalisation Details'!$A$2:$E$2344,5,FALSE)</f>
        <v>25-Nov-1976</v>
      </c>
      <c r="M80" s="2">
        <f>VLOOKUP($A80,'Hospitalisation Details'!$A$2:$I$2344,9,FALSE)</f>
        <v>34543.39</v>
      </c>
      <c r="N80" s="2" t="str">
        <f>VLOOKUP($A80,'Hospitalisation Details'!$A$2:$J$2344,10,FALSE)</f>
        <v>Tier - 2</v>
      </c>
      <c r="O80" s="2" t="str">
        <f>VLOOKUP($A80,'Hospitalisation Details'!$A$2:$K$2344,11,FALSE)</f>
        <v>Tier - 3</v>
      </c>
      <c r="P80" s="5" t="str">
        <f>VLOOKUP($A80,'Hospitalisation Details'!$A$2:$L$2344,12,FALSE)</f>
        <v>R1011</v>
      </c>
      <c r="Q80" s="15">
        <f>VLOOKUP($A80,'Hospitalisation Details'!$A$2:$G$2344,7,FALSE)</f>
        <v>46</v>
      </c>
    </row>
    <row r="81" spans="1:17" x14ac:dyDescent="0.25">
      <c r="A81" s="14" t="s">
        <v>3745</v>
      </c>
      <c r="B81" t="str">
        <f>VLOOKUP(Healthcare!$A81,'Customer Names'!A81:C2415,3,FALSE)</f>
        <v>Holtzapple</v>
      </c>
      <c r="C81">
        <f>VLOOKUP(Healthcare!$A81,'Medical Examinations'!A81:B2415,2,FALSE)</f>
        <v>51.01</v>
      </c>
      <c r="D81">
        <f>VLOOKUP($A81,'Medical Examinations'!A81:D2415,4,FALSE)</f>
        <v>9.1999999999999993</v>
      </c>
      <c r="E81" t="str">
        <f>VLOOKUP($A81,'Medical Examinations'!A81:F81,6,FALSE)</f>
        <v>No</v>
      </c>
      <c r="F81" t="str">
        <f>VLOOKUP($A81,'Medical Examinations'!A81:G2415,7,FALSE)</f>
        <v>No</v>
      </c>
      <c r="G81" t="str">
        <f>VLOOKUP($A81,'Medical Examinations'!A81:H2415,8,FALSE)</f>
        <v>No</v>
      </c>
      <c r="H81" s="4">
        <f>VLOOKUP($A81,'Medical Examinations'!A81:I2415,9,FALSE)</f>
        <v>0</v>
      </c>
      <c r="I81" t="str">
        <f>VLOOKUP($A81,'Medical Examinations'!A81:J81,10,FALSE)</f>
        <v>Yes</v>
      </c>
      <c r="J81" t="str">
        <f>VLOOKUP($A81,'Medical Examinations'!A81:C81,3,FALSE)</f>
        <v>Obesity</v>
      </c>
      <c r="K81" t="str">
        <f>VLOOKUP($A81,'Medical Examinations'!A81:E81,5,FALSE)</f>
        <v>Diabetes</v>
      </c>
      <c r="L81" t="str">
        <f>VLOOKUP($A81,'Hospitalisation Details'!$A$2:$E$2344,5,FALSE)</f>
        <v>29-Aug-1975</v>
      </c>
      <c r="M81" s="2">
        <f>VLOOKUP($A81,'Hospitalisation Details'!$A$2:$I$2344,9,FALSE)</f>
        <v>35050.620000000003</v>
      </c>
      <c r="N81" s="2" t="str">
        <f>VLOOKUP($A81,'Hospitalisation Details'!$A$2:$J$2344,10,FALSE)</f>
        <v>Tier - 2</v>
      </c>
      <c r="O81" s="2" t="str">
        <f>VLOOKUP($A81,'Hospitalisation Details'!$A$2:$K$2344,11,FALSE)</f>
        <v>Tier - 1</v>
      </c>
      <c r="P81" s="5" t="str">
        <f>VLOOKUP($A81,'Hospitalisation Details'!$A$2:$L$2344,12,FALSE)</f>
        <v>R1011</v>
      </c>
      <c r="Q81" s="15">
        <f>VLOOKUP($A81,'Hospitalisation Details'!$A$2:$G$2344,7,FALSE)</f>
        <v>47</v>
      </c>
    </row>
    <row r="82" spans="1:17" x14ac:dyDescent="0.25">
      <c r="A82" s="14" t="s">
        <v>3746</v>
      </c>
      <c r="B82" t="str">
        <f>VLOOKUP(Healthcare!$A82,'Customer Names'!A82:C2416,3,FALSE)</f>
        <v>Meyer</v>
      </c>
      <c r="C82">
        <f>VLOOKUP(Healthcare!$A82,'Medical Examinations'!A82:B2416,2,FALSE)</f>
        <v>45.65</v>
      </c>
      <c r="D82">
        <f>VLOOKUP($A82,'Medical Examinations'!A82:D2416,4,FALSE)</f>
        <v>5.1100000000000003</v>
      </c>
      <c r="E82" t="str">
        <f>VLOOKUP($A82,'Medical Examinations'!A82:F82,6,FALSE)</f>
        <v>Yes</v>
      </c>
      <c r="F82" t="str">
        <f>VLOOKUP($A82,'Medical Examinations'!A82:G2416,7,FALSE)</f>
        <v>No</v>
      </c>
      <c r="G82" t="str">
        <f>VLOOKUP($A82,'Medical Examinations'!A82:H2416,8,FALSE)</f>
        <v>No</v>
      </c>
      <c r="H82" s="4">
        <f>VLOOKUP($A82,'Medical Examinations'!A82:I2416,9,FALSE)</f>
        <v>1</v>
      </c>
      <c r="I82" t="str">
        <f>VLOOKUP($A82,'Medical Examinations'!A82:J82,10,FALSE)</f>
        <v>Yes</v>
      </c>
      <c r="J82" t="str">
        <f>VLOOKUP($A82,'Medical Examinations'!A82:C82,3,FALSE)</f>
        <v>Obesity</v>
      </c>
      <c r="K82" t="str">
        <f>VLOOKUP($A82,'Medical Examinations'!A82:E82,5,FALSE)</f>
        <v>Normal</v>
      </c>
      <c r="L82" t="str">
        <f>VLOOKUP($A82,'Hospitalisation Details'!$A$2:$E$2344,5,FALSE)</f>
        <v>29-Aug-1964</v>
      </c>
      <c r="M82" s="2">
        <f>VLOOKUP($A82,'Hospitalisation Details'!$A$2:$I$2344,9,FALSE)</f>
        <v>35573.26</v>
      </c>
      <c r="N82" s="2" t="str">
        <f>VLOOKUP($A82,'Hospitalisation Details'!$A$2:$J$2344,10,FALSE)</f>
        <v>Tier - 2</v>
      </c>
      <c r="O82" s="2" t="str">
        <f>VLOOKUP($A82,'Hospitalisation Details'!$A$2:$K$2344,11,FALSE)</f>
        <v>Tier - 1</v>
      </c>
      <c r="P82" s="5" t="str">
        <f>VLOOKUP($A82,'Hospitalisation Details'!$A$2:$L$2344,12,FALSE)</f>
        <v>R1011</v>
      </c>
      <c r="Q82" s="15">
        <f>VLOOKUP($A82,'Hospitalisation Details'!$A$2:$G$2344,7,FALSE)</f>
        <v>58</v>
      </c>
    </row>
    <row r="83" spans="1:17" x14ac:dyDescent="0.25">
      <c r="A83" s="14" t="s">
        <v>3747</v>
      </c>
      <c r="B83" t="str">
        <f>VLOOKUP(Healthcare!$A83,'Customer Names'!A83:C2417,3,FALSE)</f>
        <v>Brickley</v>
      </c>
      <c r="C83">
        <f>VLOOKUP(Healthcare!$A83,'Medical Examinations'!A83:B2417,2,FALSE)</f>
        <v>52.9</v>
      </c>
      <c r="D83">
        <f>VLOOKUP($A83,'Medical Examinations'!A83:D2417,4,FALSE)</f>
        <v>5.34</v>
      </c>
      <c r="E83" t="str">
        <f>VLOOKUP($A83,'Medical Examinations'!A83:F83,6,FALSE)</f>
        <v>No</v>
      </c>
      <c r="F83" t="str">
        <f>VLOOKUP($A83,'Medical Examinations'!A83:G2417,7,FALSE)</f>
        <v>No</v>
      </c>
      <c r="G83" t="str">
        <f>VLOOKUP($A83,'Medical Examinations'!A83:H2417,8,FALSE)</f>
        <v>No</v>
      </c>
      <c r="H83" s="4">
        <f>VLOOKUP($A83,'Medical Examinations'!A83:I2417,9,FALSE)</f>
        <v>0</v>
      </c>
      <c r="I83" t="str">
        <f>VLOOKUP($A83,'Medical Examinations'!A83:J83,10,FALSE)</f>
        <v>Yes</v>
      </c>
      <c r="J83" t="str">
        <f>VLOOKUP($A83,'Medical Examinations'!A83:C83,3,FALSE)</f>
        <v>Obesity</v>
      </c>
      <c r="K83" t="str">
        <f>VLOOKUP($A83,'Medical Examinations'!A83:E83,5,FALSE)</f>
        <v>Normal</v>
      </c>
      <c r="L83" t="str">
        <f>VLOOKUP($A83,'Hospitalisation Details'!$A$2:$E$2344,5,FALSE)</f>
        <v>22-Jul-1963</v>
      </c>
      <c r="M83" s="2">
        <f>VLOOKUP($A83,'Hospitalisation Details'!$A$2:$I$2344,9,FALSE)</f>
        <v>36074.339999999997</v>
      </c>
      <c r="N83" s="2" t="str">
        <f>VLOOKUP($A83,'Hospitalisation Details'!$A$2:$J$2344,10,FALSE)</f>
        <v>Tier - 2</v>
      </c>
      <c r="O83" s="2" t="str">
        <f>VLOOKUP($A83,'Hospitalisation Details'!$A$2:$K$2344,11,FALSE)</f>
        <v>Tier - 1</v>
      </c>
      <c r="P83" s="5" t="str">
        <f>VLOOKUP($A83,'Hospitalisation Details'!$A$2:$L$2344,12,FALSE)</f>
        <v>R1011</v>
      </c>
      <c r="Q83" s="15">
        <f>VLOOKUP($A83,'Hospitalisation Details'!$A$2:$G$2344,7,FALSE)</f>
        <v>59</v>
      </c>
    </row>
    <row r="84" spans="1:17" x14ac:dyDescent="0.25">
      <c r="A84" s="14" t="s">
        <v>3748</v>
      </c>
      <c r="B84" t="str">
        <f>VLOOKUP(Healthcare!$A84,'Customer Names'!A84:C2418,3,FALSE)</f>
        <v>Magee</v>
      </c>
      <c r="C84">
        <f>VLOOKUP(Healthcare!$A84,'Medical Examinations'!A84:B2418,2,FALSE)</f>
        <v>45.41</v>
      </c>
      <c r="D84">
        <f>VLOOKUP($A84,'Medical Examinations'!A84:D2418,4,FALSE)</f>
        <v>4.03</v>
      </c>
      <c r="E84" t="str">
        <f>VLOOKUP($A84,'Medical Examinations'!A84:F84,6,FALSE)</f>
        <v>Yes</v>
      </c>
      <c r="F84" t="str">
        <f>VLOOKUP($A84,'Medical Examinations'!A84:G2418,7,FALSE)</f>
        <v>No</v>
      </c>
      <c r="G84" t="str">
        <f>VLOOKUP($A84,'Medical Examinations'!A84:H2418,8,FALSE)</f>
        <v>No</v>
      </c>
      <c r="H84" s="4">
        <f>VLOOKUP($A84,'Medical Examinations'!A84:I2418,9,FALSE)</f>
        <v>1</v>
      </c>
      <c r="I84" t="str">
        <f>VLOOKUP($A84,'Medical Examinations'!A84:J84,10,FALSE)</f>
        <v>Yes</v>
      </c>
      <c r="J84" t="str">
        <f>VLOOKUP($A84,'Medical Examinations'!A84:C84,3,FALSE)</f>
        <v>Obesity</v>
      </c>
      <c r="K84" t="str">
        <f>VLOOKUP($A84,'Medical Examinations'!A84:E84,5,FALSE)</f>
        <v>Normal</v>
      </c>
      <c r="L84" t="str">
        <f>VLOOKUP($A84,'Hospitalisation Details'!$A$2:$E$2344,5,FALSE)</f>
        <v>18-Oct-1967</v>
      </c>
      <c r="M84" s="2">
        <f>VLOOKUP($A84,'Hospitalisation Details'!$A$2:$I$2344,9,FALSE)</f>
        <v>36332.449999999997</v>
      </c>
      <c r="N84" s="2" t="str">
        <f>VLOOKUP($A84,'Hospitalisation Details'!$A$2:$J$2344,10,FALSE)</f>
        <v>Tier - 1</v>
      </c>
      <c r="O84" s="2" t="str">
        <f>VLOOKUP($A84,'Hospitalisation Details'!$A$2:$K$2344,11,FALSE)</f>
        <v>Tier - 3</v>
      </c>
      <c r="P84" s="5" t="str">
        <f>VLOOKUP($A84,'Hospitalisation Details'!$A$2:$L$2344,12,FALSE)</f>
        <v>R1011</v>
      </c>
      <c r="Q84" s="15">
        <f>VLOOKUP($A84,'Hospitalisation Details'!$A$2:$G$2344,7,FALSE)</f>
        <v>55</v>
      </c>
    </row>
    <row r="85" spans="1:17" x14ac:dyDescent="0.25">
      <c r="A85" s="14" t="s">
        <v>3749</v>
      </c>
      <c r="B85" t="str">
        <f>VLOOKUP(Healthcare!$A85,'Customer Names'!A85:C2419,3,FALSE)</f>
        <v>Thoma</v>
      </c>
      <c r="C85">
        <f>VLOOKUP(Healthcare!$A85,'Medical Examinations'!A85:B2419,2,FALSE)</f>
        <v>49.41</v>
      </c>
      <c r="D85">
        <f>VLOOKUP($A85,'Medical Examinations'!A85:D2419,4,FALSE)</f>
        <v>4.2300000000000004</v>
      </c>
      <c r="E85" t="str">
        <f>VLOOKUP($A85,'Medical Examinations'!A85:F85,6,FALSE)</f>
        <v>Yes</v>
      </c>
      <c r="F85" t="str">
        <f>VLOOKUP($A85,'Medical Examinations'!A85:G2419,7,FALSE)</f>
        <v>No</v>
      </c>
      <c r="G85" t="str">
        <f>VLOOKUP($A85,'Medical Examinations'!A85:H2419,8,FALSE)</f>
        <v>Yes</v>
      </c>
      <c r="H85" s="4">
        <f>VLOOKUP($A85,'Medical Examinations'!A85:I2419,9,FALSE)</f>
        <v>1</v>
      </c>
      <c r="I85" t="str">
        <f>VLOOKUP($A85,'Medical Examinations'!A85:J85,10,FALSE)</f>
        <v>Yes</v>
      </c>
      <c r="J85" t="str">
        <f>VLOOKUP($A85,'Medical Examinations'!A85:C85,3,FALSE)</f>
        <v>Obesity</v>
      </c>
      <c r="K85" t="str">
        <f>VLOOKUP($A85,'Medical Examinations'!A85:E85,5,FALSE)</f>
        <v>Normal</v>
      </c>
      <c r="L85" t="str">
        <f>VLOOKUP($A85,'Hospitalisation Details'!$A$2:$E$2344,5,FALSE)</f>
        <v>5-Dec-1972</v>
      </c>
      <c r="M85" s="2">
        <f>VLOOKUP($A85,'Hospitalisation Details'!$A$2:$I$2344,9,FALSE)</f>
        <v>36889.99</v>
      </c>
      <c r="N85" s="2" t="str">
        <f>VLOOKUP($A85,'Hospitalisation Details'!$A$2:$J$2344,10,FALSE)</f>
        <v>Tier - 1</v>
      </c>
      <c r="O85" s="2" t="str">
        <f>VLOOKUP($A85,'Hospitalisation Details'!$A$2:$K$2344,11,FALSE)</f>
        <v>Tier - 3</v>
      </c>
      <c r="P85" s="5" t="str">
        <f>VLOOKUP($A85,'Hospitalisation Details'!$A$2:$L$2344,12,FALSE)</f>
        <v>R1011</v>
      </c>
      <c r="Q85" s="15">
        <f>VLOOKUP($A85,'Hospitalisation Details'!$A$2:$G$2344,7,FALSE)</f>
        <v>50</v>
      </c>
    </row>
    <row r="86" spans="1:17" x14ac:dyDescent="0.25">
      <c r="A86" s="14" t="s">
        <v>3750</v>
      </c>
      <c r="B86" t="str">
        <f>VLOOKUP(Healthcare!$A86,'Customer Names'!A86:C2420,3,FALSE)</f>
        <v>Heagy</v>
      </c>
      <c r="C86">
        <f>VLOOKUP(Healthcare!$A86,'Medical Examinations'!A86:B2420,2,FALSE)</f>
        <v>31.824999999999999</v>
      </c>
      <c r="D86">
        <f>VLOOKUP($A86,'Medical Examinations'!A86:D2420,4,FALSE)</f>
        <v>4.0599999999999996</v>
      </c>
      <c r="E86" t="str">
        <f>VLOOKUP($A86,'Medical Examinations'!A86:F86,6,FALSE)</f>
        <v>No</v>
      </c>
      <c r="F86" t="str">
        <f>VLOOKUP($A86,'Medical Examinations'!A86:G2420,7,FALSE)</f>
        <v>No</v>
      </c>
      <c r="G86" t="str">
        <f>VLOOKUP($A86,'Medical Examinations'!A86:H2420,8,FALSE)</f>
        <v>No</v>
      </c>
      <c r="H86" s="4">
        <f>VLOOKUP($A86,'Medical Examinations'!A86:I2420,9,FALSE)</f>
        <v>2</v>
      </c>
      <c r="I86" t="str">
        <f>VLOOKUP($A86,'Medical Examinations'!A86:J86,10,FALSE)</f>
        <v>Yes</v>
      </c>
      <c r="J86" t="str">
        <f>VLOOKUP($A86,'Medical Examinations'!A86:C86,3,FALSE)</f>
        <v>Obesity</v>
      </c>
      <c r="K86" t="str">
        <f>VLOOKUP($A86,'Medical Examinations'!A86:E86,5,FALSE)</f>
        <v>Normal</v>
      </c>
      <c r="L86" t="str">
        <f>VLOOKUP($A86,'Hospitalisation Details'!$A$2:$E$2344,5,FALSE)</f>
        <v>30-Oct-1995</v>
      </c>
      <c r="M86" s="2">
        <f>VLOOKUP($A86,'Hospitalisation Details'!$A$2:$I$2344,9,FALSE)</f>
        <v>37133.9</v>
      </c>
      <c r="N86" s="2" t="str">
        <f>VLOOKUP($A86,'Hospitalisation Details'!$A$2:$J$2344,10,FALSE)</f>
        <v>Tier - 2</v>
      </c>
      <c r="O86" s="2" t="str">
        <f>VLOOKUP($A86,'Hospitalisation Details'!$A$2:$K$2344,11,FALSE)</f>
        <v>Tier - 2</v>
      </c>
      <c r="P86" s="5" t="str">
        <f>VLOOKUP($A86,'Hospitalisation Details'!$A$2:$L$2344,12,FALSE)</f>
        <v>R1013</v>
      </c>
      <c r="Q86" s="15">
        <f>VLOOKUP($A86,'Hospitalisation Details'!$A$2:$G$2344,7,FALSE)</f>
        <v>27</v>
      </c>
    </row>
    <row r="87" spans="1:17" x14ac:dyDescent="0.25">
      <c r="A87" s="14" t="s">
        <v>3751</v>
      </c>
      <c r="B87" t="str">
        <f>VLOOKUP(Healthcare!$A87,'Customer Names'!A87:C2421,3,FALSE)</f>
        <v>Regnier</v>
      </c>
      <c r="C87">
        <f>VLOOKUP(Healthcare!$A87,'Medical Examinations'!A87:B2421,2,FALSE)</f>
        <v>51.28</v>
      </c>
      <c r="D87">
        <f>VLOOKUP($A87,'Medical Examinations'!A87:D2421,4,FALSE)</f>
        <v>4.68</v>
      </c>
      <c r="E87" t="str">
        <f>VLOOKUP($A87,'Medical Examinations'!A87:F87,6,FALSE)</f>
        <v>No</v>
      </c>
      <c r="F87" t="str">
        <f>VLOOKUP($A87,'Medical Examinations'!A87:G2421,7,FALSE)</f>
        <v>No</v>
      </c>
      <c r="G87" t="str">
        <f>VLOOKUP($A87,'Medical Examinations'!A87:H2421,8,FALSE)</f>
        <v>No</v>
      </c>
      <c r="H87" s="4">
        <f>VLOOKUP($A87,'Medical Examinations'!A87:I2421,9,FALSE)</f>
        <v>2</v>
      </c>
      <c r="I87" t="str">
        <f>VLOOKUP($A87,'Medical Examinations'!A87:J87,10,FALSE)</f>
        <v>Yes</v>
      </c>
      <c r="J87" t="str">
        <f>VLOOKUP($A87,'Medical Examinations'!A87:C87,3,FALSE)</f>
        <v>Obesity</v>
      </c>
      <c r="K87" t="str">
        <f>VLOOKUP($A87,'Medical Examinations'!A87:E87,5,FALSE)</f>
        <v>Normal</v>
      </c>
      <c r="L87" t="str">
        <f>VLOOKUP($A87,'Hospitalisation Details'!$A$2:$E$2344,5,FALSE)</f>
        <v>28-Oct-1970</v>
      </c>
      <c r="M87" s="2">
        <f>VLOOKUP($A87,'Hospitalisation Details'!$A$2:$I$2344,9,FALSE)</f>
        <v>37675.06</v>
      </c>
      <c r="N87" s="2" t="str">
        <f>VLOOKUP($A87,'Hospitalisation Details'!$A$2:$J$2344,10,FALSE)</f>
        <v>Tier - 2</v>
      </c>
      <c r="O87" s="2" t="str">
        <f>VLOOKUP($A87,'Hospitalisation Details'!$A$2:$K$2344,11,FALSE)</f>
        <v>Tier - 3</v>
      </c>
      <c r="P87" s="5" t="str">
        <f>VLOOKUP($A87,'Hospitalisation Details'!$A$2:$L$2344,12,FALSE)</f>
        <v>R1011</v>
      </c>
      <c r="Q87" s="15">
        <f>VLOOKUP($A87,'Hospitalisation Details'!$A$2:$G$2344,7,FALSE)</f>
        <v>52</v>
      </c>
    </row>
    <row r="88" spans="1:17" x14ac:dyDescent="0.25">
      <c r="A88" s="14" t="s">
        <v>3752</v>
      </c>
      <c r="B88" t="str">
        <f>VLOOKUP(Healthcare!$A88,'Customer Names'!A88:C2422,3,FALSE)</f>
        <v>Parendo</v>
      </c>
      <c r="C88">
        <f>VLOOKUP(Healthcare!$A88,'Medical Examinations'!A88:B2422,2,FALSE)</f>
        <v>34.96</v>
      </c>
      <c r="D88">
        <f>VLOOKUP($A88,'Medical Examinations'!A88:D2422,4,FALSE)</f>
        <v>4.34</v>
      </c>
      <c r="E88" t="str">
        <f>VLOOKUP($A88,'Medical Examinations'!A88:F88,6,FALSE)</f>
        <v>No</v>
      </c>
      <c r="F88" t="str">
        <f>VLOOKUP($A88,'Medical Examinations'!A88:G2422,7,FALSE)</f>
        <v>No</v>
      </c>
      <c r="G88" t="str">
        <f>VLOOKUP($A88,'Medical Examinations'!A88:H2422,8,FALSE)</f>
        <v>Yes</v>
      </c>
      <c r="H88" s="4">
        <f>VLOOKUP($A88,'Medical Examinations'!A88:I2422,9,FALSE)</f>
        <v>1</v>
      </c>
      <c r="I88" t="str">
        <f>VLOOKUP($A88,'Medical Examinations'!A88:J88,10,FALSE)</f>
        <v>Yes</v>
      </c>
      <c r="J88" t="str">
        <f>VLOOKUP($A88,'Medical Examinations'!A88:C88,3,FALSE)</f>
        <v>Obesity</v>
      </c>
      <c r="K88" t="str">
        <f>VLOOKUP($A88,'Medical Examinations'!A88:E88,5,FALSE)</f>
        <v>Normal</v>
      </c>
      <c r="L88" t="str">
        <f>VLOOKUP($A88,'Hospitalisation Details'!$A$2:$E$2344,5,FALSE)</f>
        <v>30-Oct-1989</v>
      </c>
      <c r="M88" s="2">
        <f>VLOOKUP($A88,'Hospitalisation Details'!$A$2:$I$2344,9,FALSE)</f>
        <v>38282.75</v>
      </c>
      <c r="N88" s="2" t="str">
        <f>VLOOKUP($A88,'Hospitalisation Details'!$A$2:$J$2344,10,FALSE)</f>
        <v>Tier - 1</v>
      </c>
      <c r="O88" s="2" t="str">
        <f>VLOOKUP($A88,'Hospitalisation Details'!$A$2:$K$2344,11,FALSE)</f>
        <v>Tier - 2</v>
      </c>
      <c r="P88" s="5" t="str">
        <f>VLOOKUP($A88,'Hospitalisation Details'!$A$2:$L$2344,12,FALSE)</f>
        <v>R1013</v>
      </c>
      <c r="Q88" s="15">
        <f>VLOOKUP($A88,'Hospitalisation Details'!$A$2:$G$2344,7,FALSE)</f>
        <v>33</v>
      </c>
    </row>
    <row r="89" spans="1:17" x14ac:dyDescent="0.25">
      <c r="A89" s="14" t="s">
        <v>3753</v>
      </c>
      <c r="B89" t="str">
        <f>VLOOKUP(Healthcare!$A89,'Customer Names'!A89:C2423,3,FALSE)</f>
        <v>Schell</v>
      </c>
      <c r="C89">
        <f>VLOOKUP(Healthcare!$A89,'Medical Examinations'!A89:B2423,2,FALSE)</f>
        <v>33.11</v>
      </c>
      <c r="D89">
        <f>VLOOKUP($A89,'Medical Examinations'!A89:D2423,4,FALSE)</f>
        <v>10.51</v>
      </c>
      <c r="E89" t="str">
        <f>VLOOKUP($A89,'Medical Examinations'!A89:F89,6,FALSE)</f>
        <v>No</v>
      </c>
      <c r="F89" t="str">
        <f>VLOOKUP($A89,'Medical Examinations'!A89:G2423,7,FALSE)</f>
        <v>No</v>
      </c>
      <c r="G89" t="str">
        <f>VLOOKUP($A89,'Medical Examinations'!A89:H2423,8,FALSE)</f>
        <v>No</v>
      </c>
      <c r="H89" s="4">
        <f>VLOOKUP($A89,'Medical Examinations'!A89:I2423,9,FALSE)</f>
        <v>0</v>
      </c>
      <c r="I89" t="str">
        <f>VLOOKUP($A89,'Medical Examinations'!A89:J89,10,FALSE)</f>
        <v>Yes</v>
      </c>
      <c r="J89" t="str">
        <f>VLOOKUP($A89,'Medical Examinations'!A89:C89,3,FALSE)</f>
        <v>Obesity</v>
      </c>
      <c r="K89" t="str">
        <f>VLOOKUP($A89,'Medical Examinations'!A89:E89,5,FALSE)</f>
        <v>Diabetes</v>
      </c>
      <c r="L89" t="str">
        <f>VLOOKUP($A89,'Hospitalisation Details'!$A$2:$E$2344,5,FALSE)</f>
        <v>15-Jun-1976</v>
      </c>
      <c r="M89" s="2">
        <f>VLOOKUP($A89,'Hospitalisation Details'!$A$2:$I$2344,9,FALSE)</f>
        <v>38740.120000000003</v>
      </c>
      <c r="N89" s="2" t="str">
        <f>VLOOKUP($A89,'Hospitalisation Details'!$A$2:$J$2344,10,FALSE)</f>
        <v>Tier - 2</v>
      </c>
      <c r="O89" s="2" t="str">
        <f>VLOOKUP($A89,'Hospitalisation Details'!$A$2:$K$2344,11,FALSE)</f>
        <v>Tier - 2</v>
      </c>
      <c r="P89" s="5" t="str">
        <f>VLOOKUP($A89,'Hospitalisation Details'!$A$2:$L$2344,12,FALSE)</f>
        <v>R1012</v>
      </c>
      <c r="Q89" s="15">
        <f>VLOOKUP($A89,'Hospitalisation Details'!$A$2:$G$2344,7,FALSE)</f>
        <v>46</v>
      </c>
    </row>
    <row r="90" spans="1:17" x14ac:dyDescent="0.25">
      <c r="A90" s="14" t="s">
        <v>3754</v>
      </c>
      <c r="B90" t="str">
        <f>VLOOKUP(Healthcare!$A90,'Customer Names'!A90:C2424,3,FALSE)</f>
        <v>Driscoll</v>
      </c>
      <c r="C90">
        <f>VLOOKUP(Healthcare!$A90,'Medical Examinations'!A90:B2424,2,FALSE)</f>
        <v>54.74</v>
      </c>
      <c r="D90">
        <f>VLOOKUP($A90,'Medical Examinations'!A90:D2424,4,FALSE)</f>
        <v>5.84</v>
      </c>
      <c r="E90" t="str">
        <f>VLOOKUP($A90,'Medical Examinations'!A90:F90,6,FALSE)</f>
        <v>Yes</v>
      </c>
      <c r="F90" t="str">
        <f>VLOOKUP($A90,'Medical Examinations'!A90:G2424,7,FALSE)</f>
        <v>No</v>
      </c>
      <c r="G90" t="str">
        <f>VLOOKUP($A90,'Medical Examinations'!A90:H2424,8,FALSE)</f>
        <v>Yes</v>
      </c>
      <c r="H90" s="4">
        <f>VLOOKUP($A90,'Medical Examinations'!A90:I2424,9,FALSE)</f>
        <v>1</v>
      </c>
      <c r="I90" t="str">
        <f>VLOOKUP($A90,'Medical Examinations'!A90:J90,10,FALSE)</f>
        <v>Yes</v>
      </c>
      <c r="J90" t="str">
        <f>VLOOKUP($A90,'Medical Examinations'!A90:C90,3,FALSE)</f>
        <v>Obesity</v>
      </c>
      <c r="K90" t="str">
        <f>VLOOKUP($A90,'Medical Examinations'!A90:E90,5,FALSE)</f>
        <v>Prediabetes</v>
      </c>
      <c r="L90" t="str">
        <f>VLOOKUP($A90,'Hospitalisation Details'!$A$2:$E$2344,5,FALSE)</f>
        <v>4-Aug-1982</v>
      </c>
      <c r="M90" s="2">
        <f>VLOOKUP($A90,'Hospitalisation Details'!$A$2:$I$2344,9,FALSE)</f>
        <v>39125.33</v>
      </c>
      <c r="N90" s="2" t="str">
        <f>VLOOKUP($A90,'Hospitalisation Details'!$A$2:$J$2344,10,FALSE)</f>
        <v>Tier - 1</v>
      </c>
      <c r="O90" s="2" t="str">
        <f>VLOOKUP($A90,'Hospitalisation Details'!$A$2:$K$2344,11,FALSE)</f>
        <v>Tier - 1</v>
      </c>
      <c r="P90" s="5" t="str">
        <f>VLOOKUP($A90,'Hospitalisation Details'!$A$2:$L$2344,12,FALSE)</f>
        <v>R1016</v>
      </c>
      <c r="Q90" s="15">
        <f>VLOOKUP($A90,'Hospitalisation Details'!$A$2:$G$2344,7,FALSE)</f>
        <v>40</v>
      </c>
    </row>
    <row r="91" spans="1:17" x14ac:dyDescent="0.25">
      <c r="A91" s="14" t="s">
        <v>3755</v>
      </c>
      <c r="B91" t="str">
        <f>VLOOKUP(Healthcare!$A91,'Customer Names'!A91:C2425,3,FALSE)</f>
        <v>Mitchell</v>
      </c>
      <c r="C91">
        <f>VLOOKUP(Healthcare!$A91,'Medical Examinations'!A91:B2425,2,FALSE)</f>
        <v>32.56</v>
      </c>
      <c r="D91">
        <f>VLOOKUP($A91,'Medical Examinations'!A91:D2425,4,FALSE)</f>
        <v>5.41</v>
      </c>
      <c r="E91" t="str">
        <f>VLOOKUP($A91,'Medical Examinations'!A91:F91,6,FALSE)</f>
        <v>No</v>
      </c>
      <c r="F91" t="str">
        <f>VLOOKUP($A91,'Medical Examinations'!A91:G2425,7,FALSE)</f>
        <v>No</v>
      </c>
      <c r="G91" t="str">
        <f>VLOOKUP($A91,'Medical Examinations'!A91:H2425,8,FALSE)</f>
        <v>Yes</v>
      </c>
      <c r="H91" s="4">
        <f>VLOOKUP($A91,'Medical Examinations'!A91:I2425,9,FALSE)</f>
        <v>1</v>
      </c>
      <c r="I91" t="str">
        <f>VLOOKUP($A91,'Medical Examinations'!A91:J91,10,FALSE)</f>
        <v>Yes</v>
      </c>
      <c r="J91" t="str">
        <f>VLOOKUP($A91,'Medical Examinations'!A91:C91,3,FALSE)</f>
        <v>Obesity</v>
      </c>
      <c r="K91" t="str">
        <f>VLOOKUP($A91,'Medical Examinations'!A91:E91,5,FALSE)</f>
        <v>Normal</v>
      </c>
      <c r="L91" t="str">
        <f>VLOOKUP($A91,'Hospitalisation Details'!$A$2:$E$2344,5,FALSE)</f>
        <v>12-Aug-1977</v>
      </c>
      <c r="M91" s="2">
        <f>VLOOKUP($A91,'Hospitalisation Details'!$A$2:$I$2344,9,FALSE)</f>
        <v>39725.519999999997</v>
      </c>
      <c r="N91" s="2" t="str">
        <f>VLOOKUP($A91,'Hospitalisation Details'!$A$2:$J$2344,10,FALSE)</f>
        <v>Tier - 2</v>
      </c>
      <c r="O91" s="2" t="str">
        <f>VLOOKUP($A91,'Hospitalisation Details'!$A$2:$K$2344,11,FALSE)</f>
        <v>Tier - 1</v>
      </c>
      <c r="P91" s="5" t="str">
        <f>VLOOKUP($A91,'Hospitalisation Details'!$A$2:$L$2344,12,FALSE)</f>
        <v>R1012</v>
      </c>
      <c r="Q91" s="15">
        <f>VLOOKUP($A91,'Hospitalisation Details'!$A$2:$G$2344,7,FALSE)</f>
        <v>45</v>
      </c>
    </row>
    <row r="92" spans="1:17" x14ac:dyDescent="0.25">
      <c r="A92" s="14" t="s">
        <v>3756</v>
      </c>
      <c r="B92" t="str">
        <f>VLOOKUP(Healthcare!$A92,'Customer Names'!A92:C2426,3,FALSE)</f>
        <v>Cutler</v>
      </c>
      <c r="C92">
        <f>VLOOKUP(Healthcare!$A92,'Medical Examinations'!A92:B2426,2,FALSE)</f>
        <v>39.049999999999997</v>
      </c>
      <c r="D92">
        <f>VLOOKUP($A92,'Medical Examinations'!A92:D2426,4,FALSE)</f>
        <v>6.06</v>
      </c>
      <c r="E92" t="str">
        <f>VLOOKUP($A92,'Medical Examinations'!A92:F92,6,FALSE)</f>
        <v>No</v>
      </c>
      <c r="F92" t="str">
        <f>VLOOKUP($A92,'Medical Examinations'!A92:G2426,7,FALSE)</f>
        <v>No</v>
      </c>
      <c r="G92" t="str">
        <f>VLOOKUP($A92,'Medical Examinations'!A92:H2426,8,FALSE)</f>
        <v>No</v>
      </c>
      <c r="H92" s="4">
        <f>VLOOKUP($A92,'Medical Examinations'!A92:I2426,9,FALSE)</f>
        <v>1</v>
      </c>
      <c r="I92" t="str">
        <f>VLOOKUP($A92,'Medical Examinations'!A92:J92,10,FALSE)</f>
        <v>Yes</v>
      </c>
      <c r="J92" t="str">
        <f>VLOOKUP($A92,'Medical Examinations'!A92:C92,3,FALSE)</f>
        <v>Obesity</v>
      </c>
      <c r="K92" t="str">
        <f>VLOOKUP($A92,'Medical Examinations'!A92:E92,5,FALSE)</f>
        <v>Prediabetes</v>
      </c>
      <c r="L92" t="str">
        <f>VLOOKUP($A92,'Hospitalisation Details'!$A$2:$E$2344,5,FALSE)</f>
        <v>14-Oct-1983</v>
      </c>
      <c r="M92" s="2">
        <f>VLOOKUP($A92,'Hospitalisation Details'!$A$2:$I$2344,9,FALSE)</f>
        <v>40103.89</v>
      </c>
      <c r="N92" s="2" t="str">
        <f>VLOOKUP($A92,'Hospitalisation Details'!$A$2:$J$2344,10,FALSE)</f>
        <v>Tier - 1</v>
      </c>
      <c r="O92" s="2" t="str">
        <f>VLOOKUP($A92,'Hospitalisation Details'!$A$2:$K$2344,11,FALSE)</f>
        <v>Tier - 2</v>
      </c>
      <c r="P92" s="5" t="str">
        <f>VLOOKUP($A92,'Hospitalisation Details'!$A$2:$L$2344,12,FALSE)</f>
        <v>R1011</v>
      </c>
      <c r="Q92" s="15">
        <f>VLOOKUP($A92,'Hospitalisation Details'!$A$2:$G$2344,7,FALSE)</f>
        <v>39</v>
      </c>
    </row>
    <row r="93" spans="1:17" x14ac:dyDescent="0.25">
      <c r="A93" s="14" t="s">
        <v>3757</v>
      </c>
      <c r="B93" t="str">
        <f>VLOOKUP(Healthcare!$A93,'Customer Names'!A93:C2427,3,FALSE)</f>
        <v>Derian</v>
      </c>
      <c r="C93">
        <f>VLOOKUP(Healthcare!$A93,'Medical Examinations'!A93:B2427,2,FALSE)</f>
        <v>42.75</v>
      </c>
      <c r="D93">
        <f>VLOOKUP($A93,'Medical Examinations'!A93:D2427,4,FALSE)</f>
        <v>4.22</v>
      </c>
      <c r="E93" t="str">
        <f>VLOOKUP($A93,'Medical Examinations'!A93:F93,6,FALSE)</f>
        <v>No</v>
      </c>
      <c r="F93" t="str">
        <f>VLOOKUP($A93,'Medical Examinations'!A93:G2427,7,FALSE)</f>
        <v>No</v>
      </c>
      <c r="G93" t="str">
        <f>VLOOKUP($A93,'Medical Examinations'!A93:H2427,8,FALSE)</f>
        <v>No</v>
      </c>
      <c r="H93" s="4">
        <f>VLOOKUP($A93,'Medical Examinations'!A93:I2427,9,FALSE)</f>
        <v>0</v>
      </c>
      <c r="I93" t="str">
        <f>VLOOKUP($A93,'Medical Examinations'!A93:J93,10,FALSE)</f>
        <v>Yes</v>
      </c>
      <c r="J93" t="str">
        <f>VLOOKUP($A93,'Medical Examinations'!A93:C93,3,FALSE)</f>
        <v>Obesity</v>
      </c>
      <c r="K93" t="str">
        <f>VLOOKUP($A93,'Medical Examinations'!A93:E93,5,FALSE)</f>
        <v>Normal</v>
      </c>
      <c r="L93" t="str">
        <f>VLOOKUP($A93,'Hospitalisation Details'!$A$2:$E$2344,5,FALSE)</f>
        <v>26-Dec-1976</v>
      </c>
      <c r="M93" s="2">
        <f>VLOOKUP($A93,'Hospitalisation Details'!$A$2:$I$2344,9,FALSE)</f>
        <v>40720.550000000003</v>
      </c>
      <c r="N93" s="2" t="str">
        <f>VLOOKUP($A93,'Hospitalisation Details'!$A$2:$J$2344,10,FALSE)</f>
        <v>Tier - 1</v>
      </c>
      <c r="O93" s="2" t="str">
        <f>VLOOKUP($A93,'Hospitalisation Details'!$A$2:$K$2344,11,FALSE)</f>
        <v>Tier - 3</v>
      </c>
      <c r="P93" s="5" t="str">
        <f>VLOOKUP($A93,'Hospitalisation Details'!$A$2:$L$2344,12,FALSE)</f>
        <v>R1012</v>
      </c>
      <c r="Q93" s="15">
        <f>VLOOKUP($A93,'Hospitalisation Details'!$A$2:$G$2344,7,FALSE)</f>
        <v>46</v>
      </c>
    </row>
    <row r="94" spans="1:17" x14ac:dyDescent="0.25">
      <c r="A94" s="14" t="s">
        <v>3758</v>
      </c>
      <c r="B94" t="str">
        <f>VLOOKUP(Healthcare!$A94,'Customer Names'!A94:C2428,3,FALSE)</f>
        <v>Farina</v>
      </c>
      <c r="C94">
        <f>VLOOKUP(Healthcare!$A94,'Medical Examinations'!A94:B2428,2,FALSE)</f>
        <v>50.58</v>
      </c>
      <c r="D94">
        <f>VLOOKUP($A94,'Medical Examinations'!A94:D2428,4,FALSE)</f>
        <v>5.12</v>
      </c>
      <c r="E94" t="str">
        <f>VLOOKUP($A94,'Medical Examinations'!A94:F94,6,FALSE)</f>
        <v>No</v>
      </c>
      <c r="F94" t="str">
        <f>VLOOKUP($A94,'Medical Examinations'!A94:G2428,7,FALSE)</f>
        <v>No</v>
      </c>
      <c r="G94" t="str">
        <f>VLOOKUP($A94,'Medical Examinations'!A94:H2428,8,FALSE)</f>
        <v>No</v>
      </c>
      <c r="H94" s="4">
        <f>VLOOKUP($A94,'Medical Examinations'!A94:I2428,9,FALSE)</f>
        <v>2</v>
      </c>
      <c r="I94" t="str">
        <f>VLOOKUP($A94,'Medical Examinations'!A94:J94,10,FALSE)</f>
        <v>Yes</v>
      </c>
      <c r="J94" t="str">
        <f>VLOOKUP($A94,'Medical Examinations'!A94:C94,3,FALSE)</f>
        <v>Obesity</v>
      </c>
      <c r="K94" t="str">
        <f>VLOOKUP($A94,'Medical Examinations'!A94:E94,5,FALSE)</f>
        <v>Normal</v>
      </c>
      <c r="L94" t="str">
        <f>VLOOKUP($A94,'Hospitalisation Details'!$A$2:$E$2344,5,FALSE)</f>
        <v>6-Jun-1964</v>
      </c>
      <c r="M94" s="2">
        <f>VLOOKUP($A94,'Hospitalisation Details'!$A$2:$I$2344,9,FALSE)</f>
        <v>41250.39</v>
      </c>
      <c r="N94" s="2" t="str">
        <f>VLOOKUP($A94,'Hospitalisation Details'!$A$2:$J$2344,10,FALSE)</f>
        <v>Tier - 1</v>
      </c>
      <c r="O94" s="2" t="str">
        <f>VLOOKUP($A94,'Hospitalisation Details'!$A$2:$K$2344,11,FALSE)</f>
        <v>Tier - 3</v>
      </c>
      <c r="P94" s="5" t="str">
        <f>VLOOKUP($A94,'Hospitalisation Details'!$A$2:$L$2344,12,FALSE)</f>
        <v>R1011</v>
      </c>
      <c r="Q94" s="15">
        <f>VLOOKUP($A94,'Hospitalisation Details'!$A$2:$G$2344,7,FALSE)</f>
        <v>59</v>
      </c>
    </row>
    <row r="95" spans="1:17" x14ac:dyDescent="0.25">
      <c r="A95" s="14" t="s">
        <v>3759</v>
      </c>
      <c r="B95" t="str">
        <f>VLOOKUP(Healthcare!$A95,'Customer Names'!A95:C2429,3,FALSE)</f>
        <v>Saunders</v>
      </c>
      <c r="C95">
        <f>VLOOKUP(Healthcare!$A95,'Medical Examinations'!A95:B2429,2,FALSE)</f>
        <v>30.495000000000001</v>
      </c>
      <c r="D95">
        <f>VLOOKUP($A95,'Medical Examinations'!A95:D2429,4,FALSE)</f>
        <v>4.57</v>
      </c>
      <c r="E95" t="str">
        <f>VLOOKUP($A95,'Medical Examinations'!A95:F95,6,FALSE)</f>
        <v>Yes</v>
      </c>
      <c r="F95" t="str">
        <f>VLOOKUP($A95,'Medical Examinations'!A95:G2429,7,FALSE)</f>
        <v>No</v>
      </c>
      <c r="G95" t="str">
        <f>VLOOKUP($A95,'Medical Examinations'!A95:H2429,8,FALSE)</f>
        <v>No</v>
      </c>
      <c r="H95" s="4">
        <f>VLOOKUP($A95,'Medical Examinations'!A95:I2429,9,FALSE)</f>
        <v>0</v>
      </c>
      <c r="I95" t="str">
        <f>VLOOKUP($A95,'Medical Examinations'!A95:J95,10,FALSE)</f>
        <v>Yes</v>
      </c>
      <c r="J95" t="str">
        <f>VLOOKUP($A95,'Medical Examinations'!A95:C95,3,FALSE)</f>
        <v>Obesity</v>
      </c>
      <c r="K95" t="str">
        <f>VLOOKUP($A95,'Medical Examinations'!A95:E95,5,FALSE)</f>
        <v>Normal</v>
      </c>
      <c r="L95" t="str">
        <f>VLOOKUP($A95,'Hospitalisation Details'!$A$2:$E$2344,5,FALSE)</f>
        <v>8-Jun-1972</v>
      </c>
      <c r="M95" s="2">
        <f>VLOOKUP($A95,'Hospitalisation Details'!$A$2:$I$2344,9,FALSE)</f>
        <v>41919.1</v>
      </c>
      <c r="N95" s="2" t="str">
        <f>VLOOKUP($A95,'Hospitalisation Details'!$A$2:$J$2344,10,FALSE)</f>
        <v>Tier - 1</v>
      </c>
      <c r="O95" s="2" t="str">
        <f>VLOOKUP($A95,'Hospitalisation Details'!$A$2:$K$2344,11,FALSE)</f>
        <v>Tier - 1</v>
      </c>
      <c r="P95" s="5" t="str">
        <f>VLOOKUP($A95,'Hospitalisation Details'!$A$2:$L$2344,12,FALSE)</f>
        <v>R1016</v>
      </c>
      <c r="Q95" s="15">
        <f>VLOOKUP($A95,'Hospitalisation Details'!$A$2:$G$2344,7,FALSE)</f>
        <v>51</v>
      </c>
    </row>
    <row r="96" spans="1:17" x14ac:dyDescent="0.25">
      <c r="A96" s="14" t="s">
        <v>3760</v>
      </c>
      <c r="B96" t="str">
        <f>VLOOKUP(Healthcare!$A96,'Customer Names'!A96:C2430,3,FALSE)</f>
        <v>Kratz</v>
      </c>
      <c r="C96">
        <f>VLOOKUP(Healthcare!$A96,'Medical Examinations'!A96:B2430,2,FALSE)</f>
        <v>48.31</v>
      </c>
      <c r="D96">
        <f>VLOOKUP($A96,'Medical Examinations'!A96:D2430,4,FALSE)</f>
        <v>9.58</v>
      </c>
      <c r="E96" t="str">
        <f>VLOOKUP($A96,'Medical Examinations'!A96:F96,6,FALSE)</f>
        <v>Yes</v>
      </c>
      <c r="F96" t="str">
        <f>VLOOKUP($A96,'Medical Examinations'!A96:G2430,7,FALSE)</f>
        <v>No</v>
      </c>
      <c r="G96" t="str">
        <f>VLOOKUP($A96,'Medical Examinations'!A96:H2430,8,FALSE)</f>
        <v>No</v>
      </c>
      <c r="H96" s="4">
        <f>VLOOKUP($A96,'Medical Examinations'!A96:I2430,9,FALSE)</f>
        <v>2</v>
      </c>
      <c r="I96" t="str">
        <f>VLOOKUP($A96,'Medical Examinations'!A96:J96,10,FALSE)</f>
        <v>Yes</v>
      </c>
      <c r="J96" t="str">
        <f>VLOOKUP($A96,'Medical Examinations'!A96:C96,3,FALSE)</f>
        <v>Obesity</v>
      </c>
      <c r="K96" t="str">
        <f>VLOOKUP($A96,'Medical Examinations'!A96:E96,5,FALSE)</f>
        <v>Diabetes</v>
      </c>
      <c r="L96" t="str">
        <f>VLOOKUP($A96,'Hospitalisation Details'!$A$2:$E$2344,5,FALSE)</f>
        <v>27-Dec-1979</v>
      </c>
      <c r="M96" s="2">
        <f>VLOOKUP($A96,'Hospitalisation Details'!$A$2:$I$2344,9,FALSE)</f>
        <v>42560.43</v>
      </c>
      <c r="N96" s="2" t="str">
        <f>VLOOKUP($A96,'Hospitalisation Details'!$A$2:$J$2344,10,FALSE)</f>
        <v>Tier - 1</v>
      </c>
      <c r="O96" s="2" t="str">
        <f>VLOOKUP($A96,'Hospitalisation Details'!$A$2:$K$2344,11,FALSE)</f>
        <v>Tier - 3</v>
      </c>
      <c r="P96" s="5" t="str">
        <f>VLOOKUP($A96,'Hospitalisation Details'!$A$2:$L$2344,12,FALSE)</f>
        <v>R1013</v>
      </c>
      <c r="Q96" s="15">
        <f>VLOOKUP($A96,'Hospitalisation Details'!$A$2:$G$2344,7,FALSE)</f>
        <v>43</v>
      </c>
    </row>
    <row r="97" spans="1:17" x14ac:dyDescent="0.25">
      <c r="A97" s="14" t="s">
        <v>3761</v>
      </c>
      <c r="B97" t="str">
        <f>VLOOKUP(Healthcare!$A97,'Customer Names'!A97:C2431,3,FALSE)</f>
        <v>Boland</v>
      </c>
      <c r="C97">
        <f>VLOOKUP(Healthcare!$A97,'Medical Examinations'!A97:B2431,2,FALSE)</f>
        <v>48.99</v>
      </c>
      <c r="D97">
        <f>VLOOKUP($A97,'Medical Examinations'!A97:D2431,4,FALSE)</f>
        <v>9.7799999999999994</v>
      </c>
      <c r="E97" t="str">
        <f>VLOOKUP($A97,'Medical Examinations'!A97:F97,6,FALSE)</f>
        <v>Yes</v>
      </c>
      <c r="F97" t="str">
        <f>VLOOKUP($A97,'Medical Examinations'!A97:G2431,7,FALSE)</f>
        <v>No</v>
      </c>
      <c r="G97" t="str">
        <f>VLOOKUP($A97,'Medical Examinations'!A97:H2431,8,FALSE)</f>
        <v>No</v>
      </c>
      <c r="H97" s="4">
        <f>VLOOKUP($A97,'Medical Examinations'!A97:I2431,9,FALSE)</f>
        <v>1</v>
      </c>
      <c r="I97" t="str">
        <f>VLOOKUP($A97,'Medical Examinations'!A97:J97,10,FALSE)</f>
        <v>Yes</v>
      </c>
      <c r="J97" t="str">
        <f>VLOOKUP($A97,'Medical Examinations'!A97:C97,3,FALSE)</f>
        <v>Obesity</v>
      </c>
      <c r="K97" t="str">
        <f>VLOOKUP($A97,'Medical Examinations'!A97:E97,5,FALSE)</f>
        <v>Diabetes</v>
      </c>
      <c r="L97" t="str">
        <f>VLOOKUP($A97,'Hospitalisation Details'!$A$2:$E$2344,5,FALSE)</f>
        <v>25-Oct-1966</v>
      </c>
      <c r="M97" s="2">
        <f>VLOOKUP($A97,'Hospitalisation Details'!$A$2:$I$2344,9,FALSE)</f>
        <v>43813.87</v>
      </c>
      <c r="N97" s="2" t="str">
        <f>VLOOKUP($A97,'Hospitalisation Details'!$A$2:$J$2344,10,FALSE)</f>
        <v>Tier - 2</v>
      </c>
      <c r="O97" s="2" t="str">
        <f>VLOOKUP($A97,'Hospitalisation Details'!$A$2:$K$2344,11,FALSE)</f>
        <v>Tier - 2</v>
      </c>
      <c r="P97" s="5" t="str">
        <f>VLOOKUP($A97,'Hospitalisation Details'!$A$2:$L$2344,12,FALSE)</f>
        <v>R1013</v>
      </c>
      <c r="Q97" s="15">
        <f>VLOOKUP($A97,'Hospitalisation Details'!$A$2:$G$2344,7,FALSE)</f>
        <v>56</v>
      </c>
    </row>
    <row r="98" spans="1:17" x14ac:dyDescent="0.25">
      <c r="A98" s="14" t="s">
        <v>3762</v>
      </c>
      <c r="B98" t="str">
        <f>VLOOKUP(Healthcare!$A98,'Customer Names'!A98:C2432,3,FALSE)</f>
        <v>Van Hout</v>
      </c>
      <c r="C98">
        <f>VLOOKUP(Healthcare!$A98,'Medical Examinations'!A98:B2432,2,FALSE)</f>
        <v>38.39</v>
      </c>
      <c r="D98">
        <f>VLOOKUP($A98,'Medical Examinations'!A98:D2432,4,FALSE)</f>
        <v>4.1100000000000003</v>
      </c>
      <c r="E98" t="str">
        <f>VLOOKUP($A98,'Medical Examinations'!A98:F98,6,FALSE)</f>
        <v>Yes</v>
      </c>
      <c r="F98" t="str">
        <f>VLOOKUP($A98,'Medical Examinations'!A98:G2432,7,FALSE)</f>
        <v>No</v>
      </c>
      <c r="G98" t="str">
        <f>VLOOKUP($A98,'Medical Examinations'!A98:H2432,8,FALSE)</f>
        <v>No</v>
      </c>
      <c r="H98" s="4">
        <f>VLOOKUP($A98,'Medical Examinations'!A98:I2432,9,FALSE)</f>
        <v>0</v>
      </c>
      <c r="I98" t="str">
        <f>VLOOKUP($A98,'Medical Examinations'!A98:J98,10,FALSE)</f>
        <v>Yes</v>
      </c>
      <c r="J98" t="str">
        <f>VLOOKUP($A98,'Medical Examinations'!A98:C98,3,FALSE)</f>
        <v>Obesity</v>
      </c>
      <c r="K98" t="str">
        <f>VLOOKUP($A98,'Medical Examinations'!A98:E98,5,FALSE)</f>
        <v>Normal</v>
      </c>
      <c r="L98" t="str">
        <f>VLOOKUP($A98,'Hospitalisation Details'!$A$2:$E$2344,5,FALSE)</f>
        <v>13-Aug-1971</v>
      </c>
      <c r="M98" s="2">
        <f>VLOOKUP($A98,'Hospitalisation Details'!$A$2:$I$2344,9,FALSE)</f>
        <v>44641.2</v>
      </c>
      <c r="N98" s="2" t="str">
        <f>VLOOKUP($A98,'Hospitalisation Details'!$A$2:$J$2344,10,FALSE)</f>
        <v>Tier - 2</v>
      </c>
      <c r="O98" s="2" t="str">
        <f>VLOOKUP($A98,'Hospitalisation Details'!$A$2:$K$2344,11,FALSE)</f>
        <v>Tier - 3</v>
      </c>
      <c r="P98" s="5" t="str">
        <f>VLOOKUP($A98,'Hospitalisation Details'!$A$2:$L$2344,12,FALSE)</f>
        <v>R1024</v>
      </c>
      <c r="Q98" s="15">
        <f>VLOOKUP($A98,'Hospitalisation Details'!$A$2:$G$2344,7,FALSE)</f>
        <v>51</v>
      </c>
    </row>
    <row r="99" spans="1:17" x14ac:dyDescent="0.25">
      <c r="A99" s="14" t="s">
        <v>3763</v>
      </c>
      <c r="B99" t="str">
        <f>VLOOKUP(Healthcare!$A99,'Customer Names'!A99:C2433,3,FALSE)</f>
        <v>Ramsey</v>
      </c>
      <c r="C99">
        <f>VLOOKUP(Healthcare!$A99,'Medical Examinations'!A99:B2433,2,FALSE)</f>
        <v>44.34</v>
      </c>
      <c r="D99">
        <f>VLOOKUP($A99,'Medical Examinations'!A99:D2433,4,FALSE)</f>
        <v>4.0199999999999996</v>
      </c>
      <c r="E99" t="str">
        <f>VLOOKUP($A99,'Medical Examinations'!A99:F99,6,FALSE)</f>
        <v>Yes</v>
      </c>
      <c r="F99" t="str">
        <f>VLOOKUP($A99,'Medical Examinations'!A99:G2433,7,FALSE)</f>
        <v>No</v>
      </c>
      <c r="G99" t="str">
        <f>VLOOKUP($A99,'Medical Examinations'!A99:H2433,8,FALSE)</f>
        <v>No</v>
      </c>
      <c r="H99" s="4">
        <f>VLOOKUP($A99,'Medical Examinations'!A99:I2433,9,FALSE)</f>
        <v>2</v>
      </c>
      <c r="I99" t="str">
        <f>VLOOKUP($A99,'Medical Examinations'!A99:J99,10,FALSE)</f>
        <v>Yes</v>
      </c>
      <c r="J99" t="str">
        <f>VLOOKUP($A99,'Medical Examinations'!A99:C99,3,FALSE)</f>
        <v>Obesity</v>
      </c>
      <c r="K99" t="str">
        <f>VLOOKUP($A99,'Medical Examinations'!A99:E99,5,FALSE)</f>
        <v>Normal</v>
      </c>
      <c r="L99" t="str">
        <f>VLOOKUP($A99,'Hospitalisation Details'!$A$2:$E$2344,5,FALSE)</f>
        <v>23-Jun-1969</v>
      </c>
      <c r="M99" s="2">
        <f>VLOOKUP($A99,'Hospitalisation Details'!$A$2:$I$2344,9,FALSE)</f>
        <v>46661.440000000002</v>
      </c>
      <c r="N99" s="2" t="str">
        <f>VLOOKUP($A99,'Hospitalisation Details'!$A$2:$J$2344,10,FALSE)</f>
        <v>Tier - 1</v>
      </c>
      <c r="O99" s="2" t="str">
        <f>VLOOKUP($A99,'Hospitalisation Details'!$A$2:$K$2344,11,FALSE)</f>
        <v>Tier - 3</v>
      </c>
      <c r="P99" s="5" t="str">
        <f>VLOOKUP($A99,'Hospitalisation Details'!$A$2:$L$2344,12,FALSE)</f>
        <v>R1012</v>
      </c>
      <c r="Q99" s="15">
        <f>VLOOKUP($A99,'Hospitalisation Details'!$A$2:$G$2344,7,FALSE)</f>
        <v>53</v>
      </c>
    </row>
    <row r="100" spans="1:17" x14ac:dyDescent="0.25">
      <c r="A100" s="14" t="s">
        <v>3764</v>
      </c>
      <c r="B100" t="str">
        <f>VLOOKUP(Healthcare!$A100,'Customer Names'!A100:C2434,3,FALSE)</f>
        <v>Gage</v>
      </c>
      <c r="C100">
        <f>VLOOKUP(Healthcare!$A100,'Medical Examinations'!A100:B2434,2,FALSE)</f>
        <v>41.51</v>
      </c>
      <c r="D100">
        <f>VLOOKUP($A100,'Medical Examinations'!A100:D2434,4,FALSE)</f>
        <v>6.92</v>
      </c>
      <c r="E100" t="str">
        <f>VLOOKUP($A100,'Medical Examinations'!A100:F100,6,FALSE)</f>
        <v>No</v>
      </c>
      <c r="F100" t="str">
        <f>VLOOKUP($A100,'Medical Examinations'!A100:G2434,7,FALSE)</f>
        <v>No</v>
      </c>
      <c r="G100" t="str">
        <f>VLOOKUP($A100,'Medical Examinations'!A100:H2434,8,FALSE)</f>
        <v>No</v>
      </c>
      <c r="H100" s="4">
        <f>VLOOKUP($A100,'Medical Examinations'!A100:I2434,9,FALSE)</f>
        <v>0</v>
      </c>
      <c r="I100" t="str">
        <f>VLOOKUP($A100,'Medical Examinations'!A100:J100,10,FALSE)</f>
        <v>Yes</v>
      </c>
      <c r="J100" t="str">
        <f>VLOOKUP($A100,'Medical Examinations'!A100:C100,3,FALSE)</f>
        <v>Obesity</v>
      </c>
      <c r="K100" t="str">
        <f>VLOOKUP($A100,'Medical Examinations'!A100:E100,5,FALSE)</f>
        <v>Diabetes</v>
      </c>
      <c r="L100" t="str">
        <f>VLOOKUP($A100,'Hospitalisation Details'!$A$2:$E$2344,5,FALSE)</f>
        <v>16-Nov-1958</v>
      </c>
      <c r="M100" s="2">
        <f>VLOOKUP($A100,'Hospitalisation Details'!$A$2:$I$2344,9,FALSE)</f>
        <v>47928.03</v>
      </c>
      <c r="N100" s="2" t="str">
        <f>VLOOKUP($A100,'Hospitalisation Details'!$A$2:$J$2344,10,FALSE)</f>
        <v>Tier - 2</v>
      </c>
      <c r="O100" s="2" t="str">
        <f>VLOOKUP($A100,'Hospitalisation Details'!$A$2:$K$2344,11,FALSE)</f>
        <v>Tier - 3</v>
      </c>
      <c r="P100" s="5" t="str">
        <f>VLOOKUP($A100,'Hospitalisation Details'!$A$2:$L$2344,12,FALSE)</f>
        <v>R1011</v>
      </c>
      <c r="Q100" s="15">
        <f>VLOOKUP($A100,'Hospitalisation Details'!$A$2:$G$2344,7,FALSE)</f>
        <v>64</v>
      </c>
    </row>
    <row r="101" spans="1:17" x14ac:dyDescent="0.25">
      <c r="A101" s="14" t="s">
        <v>3765</v>
      </c>
      <c r="B101" t="str">
        <f>VLOOKUP(Healthcare!$A101,'Customer Names'!A101:C2435,3,FALSE)</f>
        <v>Gollins</v>
      </c>
      <c r="C101">
        <f>VLOOKUP(Healthcare!$A101,'Medical Examinations'!A101:B2435,2,FALSE)</f>
        <v>48.2</v>
      </c>
      <c r="D101">
        <f>VLOOKUP($A101,'Medical Examinations'!A101:D2435,4,FALSE)</f>
        <v>4.84</v>
      </c>
      <c r="E101" t="str">
        <f>VLOOKUP($A101,'Medical Examinations'!A101:F101,6,FALSE)</f>
        <v>No</v>
      </c>
      <c r="F101" t="str">
        <f>VLOOKUP($A101,'Medical Examinations'!A101:G2435,7,FALSE)</f>
        <v>No</v>
      </c>
      <c r="G101" t="str">
        <f>VLOOKUP($A101,'Medical Examinations'!A101:H2435,8,FALSE)</f>
        <v>No</v>
      </c>
      <c r="H101" s="4">
        <f>VLOOKUP($A101,'Medical Examinations'!A101:I2435,9,FALSE)</f>
        <v>0</v>
      </c>
      <c r="I101" t="str">
        <f>VLOOKUP($A101,'Medical Examinations'!A101:J101,10,FALSE)</f>
        <v>Yes</v>
      </c>
      <c r="J101" t="str">
        <f>VLOOKUP($A101,'Medical Examinations'!A101:C101,3,FALSE)</f>
        <v>Obesity</v>
      </c>
      <c r="K101" t="str">
        <f>VLOOKUP($A101,'Medical Examinations'!A101:E101,5,FALSE)</f>
        <v>Normal</v>
      </c>
      <c r="L101" t="str">
        <f>VLOOKUP($A101,'Hospitalisation Details'!$A$2:$E$2344,5,FALSE)</f>
        <v>30-Jun-1993</v>
      </c>
      <c r="M101" s="2">
        <f>VLOOKUP($A101,'Hospitalisation Details'!$A$2:$I$2344,9,FALSE)</f>
        <v>600</v>
      </c>
      <c r="N101" s="2" t="str">
        <f>VLOOKUP($A101,'Hospitalisation Details'!$A$2:$J$2344,10,FALSE)</f>
        <v>Tier - 2</v>
      </c>
      <c r="O101" s="2" t="str">
        <f>VLOOKUP($A101,'Hospitalisation Details'!$A$2:$K$2344,11,FALSE)</f>
        <v>Tier - 1</v>
      </c>
      <c r="P101" s="5" t="str">
        <f>VLOOKUP($A101,'Hospitalisation Details'!$A$2:$L$2344,12,FALSE)</f>
        <v>R1013</v>
      </c>
      <c r="Q101" s="15">
        <f>VLOOKUP($A101,'Hospitalisation Details'!$A$2:$G$2344,7,FALSE)</f>
        <v>29</v>
      </c>
    </row>
    <row r="102" spans="1:17" x14ac:dyDescent="0.25">
      <c r="A102" s="14" t="s">
        <v>3766</v>
      </c>
      <c r="B102" t="str">
        <f>VLOOKUP(Healthcare!$A102,'Customer Names'!A102:C2436,3,FALSE)</f>
        <v>Benestad</v>
      </c>
      <c r="C102">
        <f>VLOOKUP(Healthcare!$A102,'Medical Examinations'!A102:B2436,2,FALSE)</f>
        <v>35.75</v>
      </c>
      <c r="D102">
        <f>VLOOKUP($A102,'Medical Examinations'!A102:D2436,4,FALSE)</f>
        <v>8</v>
      </c>
      <c r="E102" t="str">
        <f>VLOOKUP($A102,'Medical Examinations'!A102:F102,6,FALSE)</f>
        <v>Yes</v>
      </c>
      <c r="F102" t="str">
        <f>VLOOKUP($A102,'Medical Examinations'!A102:G2436,7,FALSE)</f>
        <v>No</v>
      </c>
      <c r="G102" t="str">
        <f>VLOOKUP($A102,'Medical Examinations'!A102:H2436,8,FALSE)</f>
        <v>No</v>
      </c>
      <c r="H102" s="4">
        <f>VLOOKUP($A102,'Medical Examinations'!A102:I2436,9,FALSE)</f>
        <v>0</v>
      </c>
      <c r="I102" t="str">
        <f>VLOOKUP($A102,'Medical Examinations'!A102:J102,10,FALSE)</f>
        <v>Yes</v>
      </c>
      <c r="J102" t="str">
        <f>VLOOKUP($A102,'Medical Examinations'!A102:C102,3,FALSE)</f>
        <v>Obesity</v>
      </c>
      <c r="K102" t="str">
        <f>VLOOKUP($A102,'Medical Examinations'!A102:E102,5,FALSE)</f>
        <v>Diabetes</v>
      </c>
      <c r="L102" t="str">
        <f>VLOOKUP($A102,'Hospitalisation Details'!$A$2:$E$2344,5,FALSE)</f>
        <v>19-Sep-2002</v>
      </c>
      <c r="M102" s="2">
        <f>VLOOKUP($A102,'Hospitalisation Details'!$A$2:$I$2344,9,FALSE)</f>
        <v>750</v>
      </c>
      <c r="N102" s="2" t="str">
        <f>VLOOKUP($A102,'Hospitalisation Details'!$A$2:$J$2344,10,FALSE)</f>
        <v>Tier - 3</v>
      </c>
      <c r="O102" s="2" t="str">
        <f>VLOOKUP($A102,'Hospitalisation Details'!$A$2:$K$2344,11,FALSE)</f>
        <v>Tier - 1</v>
      </c>
      <c r="P102" s="5" t="str">
        <f>VLOOKUP($A102,'Hospitalisation Details'!$A$2:$L$2344,12,FALSE)</f>
        <v>R1012</v>
      </c>
      <c r="Q102" s="15">
        <f>VLOOKUP($A102,'Hospitalisation Details'!$A$2:$G$2344,7,FALSE)</f>
        <v>20</v>
      </c>
    </row>
    <row r="103" spans="1:17" x14ac:dyDescent="0.25">
      <c r="A103" s="14" t="s">
        <v>3767</v>
      </c>
      <c r="B103" t="str">
        <f>VLOOKUP(Healthcare!$A103,'Customer Names'!A103:C2437,3,FALSE)</f>
        <v>Aviv</v>
      </c>
      <c r="C103">
        <f>VLOOKUP(Healthcare!$A103,'Medical Examinations'!A103:B2437,2,FALSE)</f>
        <v>53.81</v>
      </c>
      <c r="D103">
        <f>VLOOKUP($A103,'Medical Examinations'!A103:D2437,4,FALSE)</f>
        <v>8.77</v>
      </c>
      <c r="E103" t="str">
        <f>VLOOKUP($A103,'Medical Examinations'!A103:F103,6,FALSE)</f>
        <v>Yes</v>
      </c>
      <c r="F103" t="str">
        <f>VLOOKUP($A103,'Medical Examinations'!A103:G2437,7,FALSE)</f>
        <v>No</v>
      </c>
      <c r="G103" t="str">
        <f>VLOOKUP($A103,'Medical Examinations'!A103:H2437,8,FALSE)</f>
        <v>No</v>
      </c>
      <c r="H103" s="4">
        <f>VLOOKUP($A103,'Medical Examinations'!A103:I2437,9,FALSE)</f>
        <v>0</v>
      </c>
      <c r="I103" t="str">
        <f>VLOOKUP($A103,'Medical Examinations'!A103:J103,10,FALSE)</f>
        <v>Yes</v>
      </c>
      <c r="J103" t="str">
        <f>VLOOKUP($A103,'Medical Examinations'!A103:C103,3,FALSE)</f>
        <v>Obesity</v>
      </c>
      <c r="K103" t="str">
        <f>VLOOKUP($A103,'Medical Examinations'!A103:E103,5,FALSE)</f>
        <v>Diabetes</v>
      </c>
      <c r="L103" t="str">
        <f>VLOOKUP($A103,'Hospitalisation Details'!$A$2:$E$2344,5,FALSE)</f>
        <v>19-Aug-2001</v>
      </c>
      <c r="M103" s="2">
        <f>VLOOKUP($A103,'Hospitalisation Details'!$A$2:$I$2344,9,FALSE)</f>
        <v>964.71</v>
      </c>
      <c r="N103" s="2" t="str">
        <f>VLOOKUP($A103,'Hospitalisation Details'!$A$2:$J$2344,10,FALSE)</f>
        <v>Tier - 3</v>
      </c>
      <c r="O103" s="2" t="str">
        <f>VLOOKUP($A103,'Hospitalisation Details'!$A$2:$K$2344,11,FALSE)</f>
        <v>Tier - 2</v>
      </c>
      <c r="P103" s="5" t="str">
        <f>VLOOKUP($A103,'Hospitalisation Details'!$A$2:$L$2344,12,FALSE)</f>
        <v>R1013</v>
      </c>
      <c r="Q103" s="15">
        <f>VLOOKUP($A103,'Hospitalisation Details'!$A$2:$G$2344,7,FALSE)</f>
        <v>21</v>
      </c>
    </row>
    <row r="104" spans="1:17" x14ac:dyDescent="0.25">
      <c r="A104" s="14" t="s">
        <v>3768</v>
      </c>
      <c r="B104" t="str">
        <f>VLOOKUP(Healthcare!$A104,'Customer Names'!A104:C2438,3,FALSE)</f>
        <v>Burns</v>
      </c>
      <c r="C104">
        <f>VLOOKUP(Healthcare!$A104,'Medical Examinations'!A104:B2438,2,FALSE)</f>
        <v>49.48</v>
      </c>
      <c r="D104">
        <f>VLOOKUP($A104,'Medical Examinations'!A104:D2438,4,FALSE)</f>
        <v>4.96</v>
      </c>
      <c r="E104" t="str">
        <f>VLOOKUP($A104,'Medical Examinations'!A104:F104,6,FALSE)</f>
        <v>No</v>
      </c>
      <c r="F104" t="str">
        <f>VLOOKUP($A104,'Medical Examinations'!A104:G2438,7,FALSE)</f>
        <v>No</v>
      </c>
      <c r="G104" t="str">
        <f>VLOOKUP($A104,'Medical Examinations'!A104:H2438,8,FALSE)</f>
        <v>Yes</v>
      </c>
      <c r="H104" s="4">
        <f>VLOOKUP($A104,'Medical Examinations'!A104:I2438,9,FALSE)</f>
        <v>1</v>
      </c>
      <c r="I104" t="str">
        <f>VLOOKUP($A104,'Medical Examinations'!A104:J104,10,FALSE)</f>
        <v>Yes</v>
      </c>
      <c r="J104" t="str">
        <f>VLOOKUP($A104,'Medical Examinations'!A104:C104,3,FALSE)</f>
        <v>Obesity</v>
      </c>
      <c r="K104" t="str">
        <f>VLOOKUP($A104,'Medical Examinations'!A104:E104,5,FALSE)</f>
        <v>Normal</v>
      </c>
      <c r="L104" t="str">
        <f>VLOOKUP($A104,'Hospitalisation Details'!$A$2:$E$2344,5,FALSE)</f>
        <v>13-Aug-1997</v>
      </c>
      <c r="M104" s="2">
        <f>VLOOKUP($A104,'Hospitalisation Details'!$A$2:$I$2344,9,FALSE)</f>
        <v>1071</v>
      </c>
      <c r="N104" s="2" t="str">
        <f>VLOOKUP($A104,'Hospitalisation Details'!$A$2:$J$2344,10,FALSE)</f>
        <v>Tier - 3</v>
      </c>
      <c r="O104" s="2" t="str">
        <f>VLOOKUP($A104,'Hospitalisation Details'!$A$2:$K$2344,11,FALSE)</f>
        <v>Tier - 3</v>
      </c>
      <c r="P104" s="5" t="str">
        <f>VLOOKUP($A104,'Hospitalisation Details'!$A$2:$L$2344,12,FALSE)</f>
        <v>R1013</v>
      </c>
      <c r="Q104" s="15">
        <f>VLOOKUP($A104,'Hospitalisation Details'!$A$2:$G$2344,7,FALSE)</f>
        <v>25</v>
      </c>
    </row>
    <row r="105" spans="1:17" x14ac:dyDescent="0.25">
      <c r="A105" s="14" t="s">
        <v>3769</v>
      </c>
      <c r="B105" t="str">
        <f>VLOOKUP(Healthcare!$A105,'Customer Names'!A105:C2439,3,FALSE)</f>
        <v>Maldonado</v>
      </c>
      <c r="C105">
        <f>VLOOKUP(Healthcare!$A105,'Medical Examinations'!A105:B2439,2,FALSE)</f>
        <v>34.1</v>
      </c>
      <c r="D105">
        <f>VLOOKUP($A105,'Medical Examinations'!A105:D2439,4,FALSE)</f>
        <v>4.43</v>
      </c>
      <c r="E105" t="str">
        <f>VLOOKUP($A105,'Medical Examinations'!A105:F105,6,FALSE)</f>
        <v>Yes</v>
      </c>
      <c r="F105" t="str">
        <f>VLOOKUP($A105,'Medical Examinations'!A105:G2439,7,FALSE)</f>
        <v>No</v>
      </c>
      <c r="G105" t="str">
        <f>VLOOKUP($A105,'Medical Examinations'!A105:H2439,8,FALSE)</f>
        <v>No</v>
      </c>
      <c r="H105" s="4">
        <f>VLOOKUP($A105,'Medical Examinations'!A105:I2439,9,FALSE)</f>
        <v>0</v>
      </c>
      <c r="I105" t="str">
        <f>VLOOKUP($A105,'Medical Examinations'!A105:J105,10,FALSE)</f>
        <v>Yes</v>
      </c>
      <c r="J105" t="str">
        <f>VLOOKUP($A105,'Medical Examinations'!A105:C105,3,FALSE)</f>
        <v>Obesity</v>
      </c>
      <c r="K105" t="str">
        <f>VLOOKUP($A105,'Medical Examinations'!A105:E105,5,FALSE)</f>
        <v>Normal</v>
      </c>
      <c r="L105" t="str">
        <f>VLOOKUP($A105,'Hospitalisation Details'!$A$2:$E$2344,5,FALSE)</f>
        <v>15-Oct-2004</v>
      </c>
      <c r="M105" s="2">
        <f>VLOOKUP($A105,'Hospitalisation Details'!$A$2:$I$2344,9,FALSE)</f>
        <v>1137.01</v>
      </c>
      <c r="N105" s="2" t="str">
        <f>VLOOKUP($A105,'Hospitalisation Details'!$A$2:$J$2344,10,FALSE)</f>
        <v>Tier - 3</v>
      </c>
      <c r="O105" s="2" t="str">
        <f>VLOOKUP($A105,'Hospitalisation Details'!$A$2:$K$2344,11,FALSE)</f>
        <v>Tier - 1</v>
      </c>
      <c r="P105" s="5" t="str">
        <f>VLOOKUP($A105,'Hospitalisation Details'!$A$2:$L$2344,12,FALSE)</f>
        <v>R1013</v>
      </c>
      <c r="Q105" s="15">
        <f>VLOOKUP($A105,'Hospitalisation Details'!$A$2:$G$2344,7,FALSE)</f>
        <v>18</v>
      </c>
    </row>
    <row r="106" spans="1:17" x14ac:dyDescent="0.25">
      <c r="A106" s="14" t="s">
        <v>3770</v>
      </c>
      <c r="B106" t="str">
        <f>VLOOKUP(Healthcare!$A106,'Customer Names'!A106:C2440,3,FALSE)</f>
        <v>Yitref</v>
      </c>
      <c r="C106">
        <f>VLOOKUP(Healthcare!$A106,'Medical Examinations'!A106:B2440,2,FALSE)</f>
        <v>35.299999999999997</v>
      </c>
      <c r="D106">
        <f>VLOOKUP($A106,'Medical Examinations'!A106:D2440,4,FALSE)</f>
        <v>5.82</v>
      </c>
      <c r="E106" t="str">
        <f>VLOOKUP($A106,'Medical Examinations'!A106:F106,6,FALSE)</f>
        <v>Yes</v>
      </c>
      <c r="F106" t="str">
        <f>VLOOKUP($A106,'Medical Examinations'!A106:G2440,7,FALSE)</f>
        <v>No</v>
      </c>
      <c r="G106" t="str">
        <f>VLOOKUP($A106,'Medical Examinations'!A106:H2440,8,FALSE)</f>
        <v>Yes</v>
      </c>
      <c r="H106" s="4">
        <f>VLOOKUP($A106,'Medical Examinations'!A106:I2440,9,FALSE)</f>
        <v>1</v>
      </c>
      <c r="I106" t="str">
        <f>VLOOKUP($A106,'Medical Examinations'!A106:J106,10,FALSE)</f>
        <v>Yes</v>
      </c>
      <c r="J106" t="str">
        <f>VLOOKUP($A106,'Medical Examinations'!A106:C106,3,FALSE)</f>
        <v>Obesity</v>
      </c>
      <c r="K106" t="str">
        <f>VLOOKUP($A106,'Medical Examinations'!A106:E106,5,FALSE)</f>
        <v>Prediabetes</v>
      </c>
      <c r="L106" t="str">
        <f>VLOOKUP($A106,'Hospitalisation Details'!$A$2:$E$2344,5,FALSE)</f>
        <v>12-Nov-2001</v>
      </c>
      <c r="M106" s="2">
        <f>VLOOKUP($A106,'Hospitalisation Details'!$A$2:$I$2344,9,FALSE)</f>
        <v>1167</v>
      </c>
      <c r="N106" s="2" t="str">
        <f>VLOOKUP($A106,'Hospitalisation Details'!$A$2:$J$2344,10,FALSE)</f>
        <v>Tier - 2</v>
      </c>
      <c r="O106" s="2" t="str">
        <f>VLOOKUP($A106,'Hospitalisation Details'!$A$2:$K$2344,11,FALSE)</f>
        <v>Tier - 1</v>
      </c>
      <c r="P106" s="5" t="str">
        <f>VLOOKUP($A106,'Hospitalisation Details'!$A$2:$L$2344,12,FALSE)</f>
        <v>R1013</v>
      </c>
      <c r="Q106" s="15">
        <f>VLOOKUP($A106,'Hospitalisation Details'!$A$2:$G$2344,7,FALSE)</f>
        <v>21</v>
      </c>
    </row>
    <row r="107" spans="1:17" x14ac:dyDescent="0.25">
      <c r="A107" s="14" t="s">
        <v>3771</v>
      </c>
      <c r="B107" t="str">
        <f>VLOOKUP(Healthcare!$A107,'Customer Names'!A107:C2441,3,FALSE)</f>
        <v>Loudon-Brown</v>
      </c>
      <c r="C107">
        <f>VLOOKUP(Healthcare!$A107,'Medical Examinations'!A107:B2441,2,FALSE)</f>
        <v>43.83</v>
      </c>
      <c r="D107">
        <f>VLOOKUP($A107,'Medical Examinations'!A107:D2441,4,FALSE)</f>
        <v>6.03</v>
      </c>
      <c r="E107" t="str">
        <f>VLOOKUP($A107,'Medical Examinations'!A107:F107,6,FALSE)</f>
        <v>Yes</v>
      </c>
      <c r="F107" t="str">
        <f>VLOOKUP($A107,'Medical Examinations'!A107:G2441,7,FALSE)</f>
        <v>No</v>
      </c>
      <c r="G107" t="str">
        <f>VLOOKUP($A107,'Medical Examinations'!A107:H2441,8,FALSE)</f>
        <v>No</v>
      </c>
      <c r="H107" s="4">
        <f>VLOOKUP($A107,'Medical Examinations'!A107:I2441,9,FALSE)</f>
        <v>2</v>
      </c>
      <c r="I107" t="str">
        <f>VLOOKUP($A107,'Medical Examinations'!A107:J107,10,FALSE)</f>
        <v>Yes</v>
      </c>
      <c r="J107" t="str">
        <f>VLOOKUP($A107,'Medical Examinations'!A107:C107,3,FALSE)</f>
        <v>Obesity</v>
      </c>
      <c r="K107" t="str">
        <f>VLOOKUP($A107,'Medical Examinations'!A107:E107,5,FALSE)</f>
        <v>Prediabetes</v>
      </c>
      <c r="L107" t="str">
        <f>VLOOKUP($A107,'Hospitalisation Details'!$A$2:$E$2344,5,FALSE)</f>
        <v>12-Dec-2002</v>
      </c>
      <c r="M107" s="2">
        <f>VLOOKUP($A107,'Hospitalisation Details'!$A$2:$I$2344,9,FALSE)</f>
        <v>1237</v>
      </c>
      <c r="N107" s="2" t="str">
        <f>VLOOKUP($A107,'Hospitalisation Details'!$A$2:$J$2344,10,FALSE)</f>
        <v>Tier - 2</v>
      </c>
      <c r="O107" s="2" t="str">
        <f>VLOOKUP($A107,'Hospitalisation Details'!$A$2:$K$2344,11,FALSE)</f>
        <v>Tier - 2</v>
      </c>
      <c r="P107" s="5" t="str">
        <f>VLOOKUP($A107,'Hospitalisation Details'!$A$2:$L$2344,12,FALSE)</f>
        <v>R1013</v>
      </c>
      <c r="Q107" s="15">
        <f>VLOOKUP($A107,'Hospitalisation Details'!$A$2:$G$2344,7,FALSE)</f>
        <v>20</v>
      </c>
    </row>
    <row r="108" spans="1:17" x14ac:dyDescent="0.25">
      <c r="A108" s="14" t="s">
        <v>3772</v>
      </c>
      <c r="B108" t="str">
        <f>VLOOKUP(Healthcare!$A108,'Customer Names'!A108:C2442,3,FALSE)</f>
        <v>Sugathadasa</v>
      </c>
      <c r="C108">
        <f>VLOOKUP(Healthcare!$A108,'Medical Examinations'!A108:B2442,2,FALSE)</f>
        <v>50.07</v>
      </c>
      <c r="D108">
        <f>VLOOKUP($A108,'Medical Examinations'!A108:D2442,4,FALSE)</f>
        <v>9.27</v>
      </c>
      <c r="E108" t="str">
        <f>VLOOKUP($A108,'Medical Examinations'!A108:F108,6,FALSE)</f>
        <v>No</v>
      </c>
      <c r="F108" t="str">
        <f>VLOOKUP($A108,'Medical Examinations'!A108:G2442,7,FALSE)</f>
        <v>No</v>
      </c>
      <c r="G108" t="str">
        <f>VLOOKUP($A108,'Medical Examinations'!A108:H2442,8,FALSE)</f>
        <v>No</v>
      </c>
      <c r="H108" s="4">
        <f>VLOOKUP($A108,'Medical Examinations'!A108:I2442,9,FALSE)</f>
        <v>0</v>
      </c>
      <c r="I108" t="str">
        <f>VLOOKUP($A108,'Medical Examinations'!A108:J108,10,FALSE)</f>
        <v>Yes</v>
      </c>
      <c r="J108" t="str">
        <f>VLOOKUP($A108,'Medical Examinations'!A108:C108,3,FALSE)</f>
        <v>Obesity</v>
      </c>
      <c r="K108" t="str">
        <f>VLOOKUP($A108,'Medical Examinations'!A108:E108,5,FALSE)</f>
        <v>Diabetes</v>
      </c>
      <c r="L108" t="str">
        <f>VLOOKUP($A108,'Hospitalisation Details'!$A$2:$E$2344,5,FALSE)</f>
        <v>15-Aug-2003</v>
      </c>
      <c r="M108" s="2">
        <f>VLOOKUP($A108,'Hospitalisation Details'!$A$2:$I$2344,9,FALSE)</f>
        <v>1261.8599999999999</v>
      </c>
      <c r="N108" s="2" t="str">
        <f>VLOOKUP($A108,'Hospitalisation Details'!$A$2:$J$2344,10,FALSE)</f>
        <v>Tier - 2</v>
      </c>
      <c r="O108" s="2" t="str">
        <f>VLOOKUP($A108,'Hospitalisation Details'!$A$2:$K$2344,11,FALSE)</f>
        <v>Tier - 3</v>
      </c>
      <c r="P108" s="5" t="str">
        <f>VLOOKUP($A108,'Hospitalisation Details'!$A$2:$L$2344,12,FALSE)</f>
        <v>R1011</v>
      </c>
      <c r="Q108" s="15">
        <f>VLOOKUP($A108,'Hospitalisation Details'!$A$2:$G$2344,7,FALSE)</f>
        <v>19</v>
      </c>
    </row>
    <row r="109" spans="1:17" x14ac:dyDescent="0.25">
      <c r="A109" s="14" t="s">
        <v>3773</v>
      </c>
      <c r="B109" t="str">
        <f>VLOOKUP(Healthcare!$A109,'Customer Names'!A109:C2443,3,FALSE)</f>
        <v>Ganley</v>
      </c>
      <c r="C109">
        <f>VLOOKUP(Healthcare!$A109,'Medical Examinations'!A109:B2443,2,FALSE)</f>
        <v>32.774999999999999</v>
      </c>
      <c r="D109">
        <f>VLOOKUP($A109,'Medical Examinations'!A109:D2443,4,FALSE)</f>
        <v>5.53</v>
      </c>
      <c r="E109" t="str">
        <f>VLOOKUP($A109,'Medical Examinations'!A109:F109,6,FALSE)</f>
        <v>No</v>
      </c>
      <c r="F109" t="str">
        <f>VLOOKUP($A109,'Medical Examinations'!A109:G2443,7,FALSE)</f>
        <v>No</v>
      </c>
      <c r="G109" t="str">
        <f>VLOOKUP($A109,'Medical Examinations'!A109:H2443,8,FALSE)</f>
        <v>No</v>
      </c>
      <c r="H109" s="4">
        <f>VLOOKUP($A109,'Medical Examinations'!A109:I2443,9,FALSE)</f>
        <v>0</v>
      </c>
      <c r="I109" t="str">
        <f>VLOOKUP($A109,'Medical Examinations'!A109:J109,10,FALSE)</f>
        <v>Yes</v>
      </c>
      <c r="J109" t="str">
        <f>VLOOKUP($A109,'Medical Examinations'!A109:C109,3,FALSE)</f>
        <v>Obesity</v>
      </c>
      <c r="K109" t="str">
        <f>VLOOKUP($A109,'Medical Examinations'!A109:E109,5,FALSE)</f>
        <v>Normal</v>
      </c>
      <c r="L109" t="str">
        <f>VLOOKUP($A109,'Hospitalisation Details'!$A$2:$E$2344,5,FALSE)</f>
        <v>13-Oct-2002</v>
      </c>
      <c r="M109" s="2">
        <f>VLOOKUP($A109,'Hospitalisation Details'!$A$2:$I$2344,9,FALSE)</f>
        <v>1315</v>
      </c>
      <c r="N109" s="2" t="str">
        <f>VLOOKUP($A109,'Hospitalisation Details'!$A$2:$J$2344,10,FALSE)</f>
        <v>Tier - 2</v>
      </c>
      <c r="O109" s="2" t="str">
        <f>VLOOKUP($A109,'Hospitalisation Details'!$A$2:$K$2344,11,FALSE)</f>
        <v>Tier - 2</v>
      </c>
      <c r="P109" s="5" t="str">
        <f>VLOOKUP($A109,'Hospitalisation Details'!$A$2:$L$2344,12,FALSE)</f>
        <v>R1013</v>
      </c>
      <c r="Q109" s="15">
        <f>VLOOKUP($A109,'Hospitalisation Details'!$A$2:$G$2344,7,FALSE)</f>
        <v>20</v>
      </c>
    </row>
    <row r="110" spans="1:17" x14ac:dyDescent="0.25">
      <c r="A110" s="14" t="s">
        <v>3774</v>
      </c>
      <c r="B110" t="str">
        <f>VLOOKUP(Healthcare!$A110,'Customer Names'!A110:C2444,3,FALSE)</f>
        <v>Potter</v>
      </c>
      <c r="C110">
        <f>VLOOKUP(Healthcare!$A110,'Medical Examinations'!A110:B2444,2,FALSE)</f>
        <v>34.104999999999997</v>
      </c>
      <c r="D110">
        <f>VLOOKUP($A110,'Medical Examinations'!A110:D2444,4,FALSE)</f>
        <v>5.07</v>
      </c>
      <c r="E110" t="str">
        <f>VLOOKUP($A110,'Medical Examinations'!A110:F110,6,FALSE)</f>
        <v>No</v>
      </c>
      <c r="F110" t="str">
        <f>VLOOKUP($A110,'Medical Examinations'!A110:G2444,7,FALSE)</f>
        <v>No</v>
      </c>
      <c r="G110" t="str">
        <f>VLOOKUP($A110,'Medical Examinations'!A110:H2444,8,FALSE)</f>
        <v>No</v>
      </c>
      <c r="H110" s="4">
        <f>VLOOKUP($A110,'Medical Examinations'!A110:I2444,9,FALSE)</f>
        <v>1</v>
      </c>
      <c r="I110" t="str">
        <f>VLOOKUP($A110,'Medical Examinations'!A110:J110,10,FALSE)</f>
        <v>Yes</v>
      </c>
      <c r="J110" t="str">
        <f>VLOOKUP($A110,'Medical Examinations'!A110:C110,3,FALSE)</f>
        <v>Obesity</v>
      </c>
      <c r="K110" t="str">
        <f>VLOOKUP($A110,'Medical Examinations'!A110:E110,5,FALSE)</f>
        <v>Normal</v>
      </c>
      <c r="L110" t="str">
        <f>VLOOKUP($A110,'Hospitalisation Details'!$A$2:$E$2344,5,FALSE)</f>
        <v>27-Oct-1997</v>
      </c>
      <c r="M110" s="2">
        <f>VLOOKUP($A110,'Hospitalisation Details'!$A$2:$I$2344,9,FALSE)</f>
        <v>1402</v>
      </c>
      <c r="N110" s="2" t="str">
        <f>VLOOKUP($A110,'Hospitalisation Details'!$A$2:$J$2344,10,FALSE)</f>
        <v>Tier - 2</v>
      </c>
      <c r="O110" s="2" t="str">
        <f>VLOOKUP($A110,'Hospitalisation Details'!$A$2:$K$2344,11,FALSE)</f>
        <v>Tier - 3</v>
      </c>
      <c r="P110" s="5" t="str">
        <f>VLOOKUP($A110,'Hospitalisation Details'!$A$2:$L$2344,12,FALSE)</f>
        <v>R1011</v>
      </c>
      <c r="Q110" s="15">
        <f>VLOOKUP($A110,'Hospitalisation Details'!$A$2:$G$2344,7,FALSE)</f>
        <v>25</v>
      </c>
    </row>
    <row r="111" spans="1:17" x14ac:dyDescent="0.25">
      <c r="A111" s="14" t="s">
        <v>3775</v>
      </c>
      <c r="B111" t="str">
        <f>VLOOKUP(Healthcare!$A111,'Customer Names'!A111:C2445,3,FALSE)</f>
        <v>Rasmussen</v>
      </c>
      <c r="C111">
        <f>VLOOKUP(Healthcare!$A111,'Medical Examinations'!A111:B2445,2,FALSE)</f>
        <v>48.93</v>
      </c>
      <c r="D111">
        <f>VLOOKUP($A111,'Medical Examinations'!A111:D2445,4,FALSE)</f>
        <v>11.17</v>
      </c>
      <c r="E111" t="str">
        <f>VLOOKUP($A111,'Medical Examinations'!A111:F111,6,FALSE)</f>
        <v>Yes</v>
      </c>
      <c r="F111" t="str">
        <f>VLOOKUP($A111,'Medical Examinations'!A111:G2445,7,FALSE)</f>
        <v>No</v>
      </c>
      <c r="G111" t="str">
        <f>VLOOKUP($A111,'Medical Examinations'!A111:H2445,8,FALSE)</f>
        <v>No</v>
      </c>
      <c r="H111" s="4">
        <f>VLOOKUP($A111,'Medical Examinations'!A111:I2445,9,FALSE)</f>
        <v>1</v>
      </c>
      <c r="I111" t="str">
        <f>VLOOKUP($A111,'Medical Examinations'!A111:J111,10,FALSE)</f>
        <v>Yes</v>
      </c>
      <c r="J111" t="str">
        <f>VLOOKUP($A111,'Medical Examinations'!A111:C111,3,FALSE)</f>
        <v>Obesity</v>
      </c>
      <c r="K111" t="str">
        <f>VLOOKUP($A111,'Medical Examinations'!A111:E111,5,FALSE)</f>
        <v>Diabetes</v>
      </c>
      <c r="L111" t="str">
        <f>VLOOKUP($A111,'Hospitalisation Details'!$A$2:$E$2344,5,FALSE)</f>
        <v>7-Jul-2001</v>
      </c>
      <c r="M111" s="2">
        <f>VLOOKUP($A111,'Hospitalisation Details'!$A$2:$I$2344,9,FALSE)</f>
        <v>1526.31</v>
      </c>
      <c r="N111" s="2" t="str">
        <f>VLOOKUP($A111,'Hospitalisation Details'!$A$2:$J$2344,10,FALSE)</f>
        <v>Tier - 2</v>
      </c>
      <c r="O111" s="2" t="str">
        <f>VLOOKUP($A111,'Hospitalisation Details'!$A$2:$K$2344,11,FALSE)</f>
        <v>Tier - 3</v>
      </c>
      <c r="P111" s="5" t="str">
        <f>VLOOKUP($A111,'Hospitalisation Details'!$A$2:$L$2344,12,FALSE)</f>
        <v>R1011</v>
      </c>
      <c r="Q111" s="15">
        <f>VLOOKUP($A111,'Hospitalisation Details'!$A$2:$G$2344,7,FALSE)</f>
        <v>21</v>
      </c>
    </row>
    <row r="112" spans="1:17" x14ac:dyDescent="0.25">
      <c r="A112" s="14" t="s">
        <v>3776</v>
      </c>
      <c r="B112" t="str">
        <f>VLOOKUP(Healthcare!$A112,'Customer Names'!A112:C2446,3,FALSE)</f>
        <v>Robinson</v>
      </c>
      <c r="C112">
        <f>VLOOKUP(Healthcare!$A112,'Medical Examinations'!A112:B2446,2,FALSE)</f>
        <v>37.07</v>
      </c>
      <c r="D112">
        <f>VLOOKUP($A112,'Medical Examinations'!A112:D2446,4,FALSE)</f>
        <v>6.14</v>
      </c>
      <c r="E112" t="str">
        <f>VLOOKUP($A112,'Medical Examinations'!A112:F112,6,FALSE)</f>
        <v>Yes</v>
      </c>
      <c r="F112" t="str">
        <f>VLOOKUP($A112,'Medical Examinations'!A112:G2446,7,FALSE)</f>
        <v>No</v>
      </c>
      <c r="G112" t="str">
        <f>VLOOKUP($A112,'Medical Examinations'!A112:H2446,8,FALSE)</f>
        <v>No</v>
      </c>
      <c r="H112" s="4">
        <f>VLOOKUP($A112,'Medical Examinations'!A112:I2446,9,FALSE)</f>
        <v>0</v>
      </c>
      <c r="I112" t="str">
        <f>VLOOKUP($A112,'Medical Examinations'!A112:J112,10,FALSE)</f>
        <v>Yes</v>
      </c>
      <c r="J112" t="str">
        <f>VLOOKUP($A112,'Medical Examinations'!A112:C112,3,FALSE)</f>
        <v>Obesity</v>
      </c>
      <c r="K112" t="str">
        <f>VLOOKUP($A112,'Medical Examinations'!A112:E112,5,FALSE)</f>
        <v>Prediabetes</v>
      </c>
      <c r="L112" t="str">
        <f>VLOOKUP($A112,'Hospitalisation Details'!$A$2:$E$2344,5,FALSE)</f>
        <v>4-Dec-2003</v>
      </c>
      <c r="M112" s="2">
        <f>VLOOKUP($A112,'Hospitalisation Details'!$A$2:$I$2344,9,FALSE)</f>
        <v>1627.28</v>
      </c>
      <c r="N112" s="2" t="str">
        <f>VLOOKUP($A112,'Hospitalisation Details'!$A$2:$J$2344,10,FALSE)</f>
        <v>Tier - 2</v>
      </c>
      <c r="O112" s="2" t="str">
        <f>VLOOKUP($A112,'Hospitalisation Details'!$A$2:$K$2344,11,FALSE)</f>
        <v>Tier - 2</v>
      </c>
      <c r="P112" s="5" t="str">
        <f>VLOOKUP($A112,'Hospitalisation Details'!$A$2:$L$2344,12,FALSE)</f>
        <v>R1012</v>
      </c>
      <c r="Q112" s="15">
        <f>VLOOKUP($A112,'Hospitalisation Details'!$A$2:$G$2344,7,FALSE)</f>
        <v>19</v>
      </c>
    </row>
    <row r="113" spans="1:17" x14ac:dyDescent="0.25">
      <c r="A113" s="14" t="s">
        <v>3777</v>
      </c>
      <c r="B113" t="str">
        <f>VLOOKUP(Healthcare!$A113,'Customer Names'!A113:C2447,3,FALSE)</f>
        <v>Antonopoulos</v>
      </c>
      <c r="C113">
        <f>VLOOKUP(Healthcare!$A113,'Medical Examinations'!A113:B2447,2,FALSE)</f>
        <v>51.51</v>
      </c>
      <c r="D113">
        <f>VLOOKUP($A113,'Medical Examinations'!A113:D2447,4,FALSE)</f>
        <v>6.26</v>
      </c>
      <c r="E113" t="str">
        <f>VLOOKUP($A113,'Medical Examinations'!A113:F113,6,FALSE)</f>
        <v>Yes</v>
      </c>
      <c r="F113" t="str">
        <f>VLOOKUP($A113,'Medical Examinations'!A113:G2447,7,FALSE)</f>
        <v>No</v>
      </c>
      <c r="G113" t="str">
        <f>VLOOKUP($A113,'Medical Examinations'!A113:H2447,8,FALSE)</f>
        <v>Yes</v>
      </c>
      <c r="H113" s="4">
        <f>VLOOKUP($A113,'Medical Examinations'!A113:I2447,9,FALSE)</f>
        <v>1</v>
      </c>
      <c r="I113" t="str">
        <f>VLOOKUP($A113,'Medical Examinations'!A113:J113,10,FALSE)</f>
        <v>Yes</v>
      </c>
      <c r="J113" t="str">
        <f>VLOOKUP($A113,'Medical Examinations'!A113:C113,3,FALSE)</f>
        <v>Obesity</v>
      </c>
      <c r="K113" t="str">
        <f>VLOOKUP($A113,'Medical Examinations'!A113:E113,5,FALSE)</f>
        <v>Prediabetes</v>
      </c>
      <c r="L113" t="str">
        <f>VLOOKUP($A113,'Hospitalisation Details'!$A$2:$E$2344,5,FALSE)</f>
        <v>16-Sep-2003</v>
      </c>
      <c r="M113" s="2">
        <f>VLOOKUP($A113,'Hospitalisation Details'!$A$2:$I$2344,9,FALSE)</f>
        <v>1639.56</v>
      </c>
      <c r="N113" s="2" t="str">
        <f>VLOOKUP($A113,'Hospitalisation Details'!$A$2:$J$2344,10,FALSE)</f>
        <v>Tier - 2</v>
      </c>
      <c r="O113" s="2" t="str">
        <f>VLOOKUP($A113,'Hospitalisation Details'!$A$2:$K$2344,11,FALSE)</f>
        <v>Tier - 2</v>
      </c>
      <c r="P113" s="5" t="str">
        <f>VLOOKUP($A113,'Hospitalisation Details'!$A$2:$L$2344,12,FALSE)</f>
        <v>R1012</v>
      </c>
      <c r="Q113" s="15">
        <f>VLOOKUP($A113,'Hospitalisation Details'!$A$2:$G$2344,7,FALSE)</f>
        <v>19</v>
      </c>
    </row>
    <row r="114" spans="1:17" x14ac:dyDescent="0.25">
      <c r="A114" s="14" t="s">
        <v>3778</v>
      </c>
      <c r="B114" t="str">
        <f>VLOOKUP(Healthcare!$A114,'Customer Names'!A114:C2448,3,FALSE)</f>
        <v>Groner</v>
      </c>
      <c r="C114">
        <f>VLOOKUP(Healthcare!$A114,'Medical Examinations'!A114:B2448,2,FALSE)</f>
        <v>34.799999999999997</v>
      </c>
      <c r="D114">
        <f>VLOOKUP($A114,'Medical Examinations'!A114:D2448,4,FALSE)</f>
        <v>4.72</v>
      </c>
      <c r="E114" t="str">
        <f>VLOOKUP($A114,'Medical Examinations'!A114:F114,6,FALSE)</f>
        <v>Yes</v>
      </c>
      <c r="F114" t="str">
        <f>VLOOKUP($A114,'Medical Examinations'!A114:G2448,7,FALSE)</f>
        <v>No</v>
      </c>
      <c r="G114" t="str">
        <f>VLOOKUP($A114,'Medical Examinations'!A114:H2448,8,FALSE)</f>
        <v>No</v>
      </c>
      <c r="H114" s="4">
        <f>VLOOKUP($A114,'Medical Examinations'!A114:I2448,9,FALSE)</f>
        <v>0</v>
      </c>
      <c r="I114" t="str">
        <f>VLOOKUP($A114,'Medical Examinations'!A114:J114,10,FALSE)</f>
        <v>Yes</v>
      </c>
      <c r="J114" t="str">
        <f>VLOOKUP($A114,'Medical Examinations'!A114:C114,3,FALSE)</f>
        <v>Obesity</v>
      </c>
      <c r="K114" t="str">
        <f>VLOOKUP($A114,'Medical Examinations'!A114:E114,5,FALSE)</f>
        <v>Normal</v>
      </c>
      <c r="L114" t="str">
        <f>VLOOKUP($A114,'Hospitalisation Details'!$A$2:$E$2344,5,FALSE)</f>
        <v>17-Oct-2004</v>
      </c>
      <c r="M114" s="2">
        <f>VLOOKUP($A114,'Hospitalisation Details'!$A$2:$I$2344,9,FALSE)</f>
        <v>1708</v>
      </c>
      <c r="N114" s="2" t="str">
        <f>VLOOKUP($A114,'Hospitalisation Details'!$A$2:$J$2344,10,FALSE)</f>
        <v>Tier - 3</v>
      </c>
      <c r="O114" s="2" t="str">
        <f>VLOOKUP($A114,'Hospitalisation Details'!$A$2:$K$2344,11,FALSE)</f>
        <v>Tier - 2</v>
      </c>
      <c r="P114" s="5" t="str">
        <f>VLOOKUP($A114,'Hospitalisation Details'!$A$2:$L$2344,12,FALSE)</f>
        <v>R1016</v>
      </c>
      <c r="Q114" s="15">
        <f>VLOOKUP($A114,'Hospitalisation Details'!$A$2:$G$2344,7,FALSE)</f>
        <v>18</v>
      </c>
    </row>
    <row r="115" spans="1:17" x14ac:dyDescent="0.25">
      <c r="A115" s="14" t="s">
        <v>3779</v>
      </c>
      <c r="B115" t="str">
        <f>VLOOKUP(Healthcare!$A115,'Customer Names'!A115:C2449,3,FALSE)</f>
        <v>Zywicki</v>
      </c>
      <c r="C115">
        <f>VLOOKUP(Healthcare!$A115,'Medical Examinations'!A115:B2449,2,FALSE)</f>
        <v>36.67</v>
      </c>
      <c r="D115">
        <f>VLOOKUP($A115,'Medical Examinations'!A115:D2449,4,FALSE)</f>
        <v>5.18</v>
      </c>
      <c r="E115" t="str">
        <f>VLOOKUP($A115,'Medical Examinations'!A115:F115,6,FALSE)</f>
        <v>No</v>
      </c>
      <c r="F115" t="str">
        <f>VLOOKUP($A115,'Medical Examinations'!A115:G2449,7,FALSE)</f>
        <v>No</v>
      </c>
      <c r="G115" t="str">
        <f>VLOOKUP($A115,'Medical Examinations'!A115:H2449,8,FALSE)</f>
        <v>No</v>
      </c>
      <c r="H115" s="4">
        <f>VLOOKUP($A115,'Medical Examinations'!A115:I2449,9,FALSE)</f>
        <v>1</v>
      </c>
      <c r="I115" t="str">
        <f>VLOOKUP($A115,'Medical Examinations'!A115:J115,10,FALSE)</f>
        <v>Yes</v>
      </c>
      <c r="J115" t="str">
        <f>VLOOKUP($A115,'Medical Examinations'!A115:C115,3,FALSE)</f>
        <v>Obesity</v>
      </c>
      <c r="K115" t="str">
        <f>VLOOKUP($A115,'Medical Examinations'!A115:E115,5,FALSE)</f>
        <v>Normal</v>
      </c>
      <c r="L115" t="str">
        <f>VLOOKUP($A115,'Hospitalisation Details'!$A$2:$E$2344,5,FALSE)</f>
        <v>14-Nov-2003</v>
      </c>
      <c r="M115" s="2">
        <f>VLOOKUP($A115,'Hospitalisation Details'!$A$2:$I$2344,9,FALSE)</f>
        <v>1737.38</v>
      </c>
      <c r="N115" s="2" t="str">
        <f>VLOOKUP($A115,'Hospitalisation Details'!$A$2:$J$2344,10,FALSE)</f>
        <v>Tier - 3</v>
      </c>
      <c r="O115" s="2" t="str">
        <f>VLOOKUP($A115,'Hospitalisation Details'!$A$2:$K$2344,11,FALSE)</f>
        <v>Tier - 2</v>
      </c>
      <c r="P115" s="5" t="str">
        <f>VLOOKUP($A115,'Hospitalisation Details'!$A$2:$L$2344,12,FALSE)</f>
        <v>R1011</v>
      </c>
      <c r="Q115" s="15">
        <f>VLOOKUP($A115,'Hospitalisation Details'!$A$2:$G$2344,7,FALSE)</f>
        <v>19</v>
      </c>
    </row>
    <row r="116" spans="1:17" x14ac:dyDescent="0.25">
      <c r="A116" s="14" t="s">
        <v>3780</v>
      </c>
      <c r="B116" t="str">
        <f>VLOOKUP(Healthcare!$A116,'Customer Names'!A116:C2450,3,FALSE)</f>
        <v>Cardinal</v>
      </c>
      <c r="C116">
        <f>VLOOKUP(Healthcare!$A116,'Medical Examinations'!A116:B2450,2,FALSE)</f>
        <v>30.9</v>
      </c>
      <c r="D116">
        <f>VLOOKUP($A116,'Medical Examinations'!A116:D2450,4,FALSE)</f>
        <v>9.4</v>
      </c>
      <c r="E116" t="str">
        <f>VLOOKUP($A116,'Medical Examinations'!A116:F116,6,FALSE)</f>
        <v>No</v>
      </c>
      <c r="F116" t="str">
        <f>VLOOKUP($A116,'Medical Examinations'!A116:G2450,7,FALSE)</f>
        <v>No</v>
      </c>
      <c r="G116" t="str">
        <f>VLOOKUP($A116,'Medical Examinations'!A116:H2450,8,FALSE)</f>
        <v>No</v>
      </c>
      <c r="H116" s="4">
        <f>VLOOKUP($A116,'Medical Examinations'!A116:I2450,9,FALSE)</f>
        <v>2</v>
      </c>
      <c r="I116" t="str">
        <f>VLOOKUP($A116,'Medical Examinations'!A116:J116,10,FALSE)</f>
        <v>Yes</v>
      </c>
      <c r="J116" t="str">
        <f>VLOOKUP($A116,'Medical Examinations'!A116:C116,3,FALSE)</f>
        <v>Obesity</v>
      </c>
      <c r="K116" t="str">
        <f>VLOOKUP($A116,'Medical Examinations'!A116:E116,5,FALSE)</f>
        <v>Diabetes</v>
      </c>
      <c r="L116" t="str">
        <f>VLOOKUP($A116,'Hospitalisation Details'!$A$2:$E$2344,5,FALSE)</f>
        <v>11-Aug-2003</v>
      </c>
      <c r="M116" s="2">
        <f>VLOOKUP($A116,'Hospitalisation Details'!$A$2:$I$2344,9,FALSE)</f>
        <v>1832.09</v>
      </c>
      <c r="N116" s="2" t="str">
        <f>VLOOKUP($A116,'Hospitalisation Details'!$A$2:$J$2344,10,FALSE)</f>
        <v>Tier - 3</v>
      </c>
      <c r="O116" s="2" t="str">
        <f>VLOOKUP($A116,'Hospitalisation Details'!$A$2:$K$2344,11,FALSE)</f>
        <v>Tier - 3</v>
      </c>
      <c r="P116" s="5" t="str">
        <f>VLOOKUP($A116,'Hospitalisation Details'!$A$2:$L$2344,12,FALSE)</f>
        <v>R1011</v>
      </c>
      <c r="Q116" s="15">
        <f>VLOOKUP($A116,'Hospitalisation Details'!$A$2:$G$2344,7,FALSE)</f>
        <v>19</v>
      </c>
    </row>
    <row r="117" spans="1:17" x14ac:dyDescent="0.25">
      <c r="A117" s="14" t="s">
        <v>3781</v>
      </c>
      <c r="B117" t="str">
        <f>VLOOKUP(Healthcare!$A117,'Customer Names'!A117:C2451,3,FALSE)</f>
        <v>Alleman</v>
      </c>
      <c r="C117">
        <f>VLOOKUP(Healthcare!$A117,'Medical Examinations'!A117:B2451,2,FALSE)</f>
        <v>30.495000000000001</v>
      </c>
      <c r="D117">
        <f>VLOOKUP($A117,'Medical Examinations'!A117:D2451,4,FALSE)</f>
        <v>6.29</v>
      </c>
      <c r="E117" t="str">
        <f>VLOOKUP($A117,'Medical Examinations'!A117:F117,6,FALSE)</f>
        <v>No</v>
      </c>
      <c r="F117" t="str">
        <f>VLOOKUP($A117,'Medical Examinations'!A117:G2451,7,FALSE)</f>
        <v>No</v>
      </c>
      <c r="G117" t="str">
        <f>VLOOKUP($A117,'Medical Examinations'!A117:H2451,8,FALSE)</f>
        <v>No</v>
      </c>
      <c r="H117" s="4">
        <f>VLOOKUP($A117,'Medical Examinations'!A117:I2451,9,FALSE)</f>
        <v>0</v>
      </c>
      <c r="I117" t="str">
        <f>VLOOKUP($A117,'Medical Examinations'!A117:J117,10,FALSE)</f>
        <v>Yes</v>
      </c>
      <c r="J117" t="str">
        <f>VLOOKUP($A117,'Medical Examinations'!A117:C117,3,FALSE)</f>
        <v>Obesity</v>
      </c>
      <c r="K117" t="str">
        <f>VLOOKUP($A117,'Medical Examinations'!A117:E117,5,FALSE)</f>
        <v>Prediabetes</v>
      </c>
      <c r="L117" t="str">
        <f>VLOOKUP($A117,'Hospitalisation Details'!$A$2:$E$2344,5,FALSE)</f>
        <v>10-Aug-2001</v>
      </c>
      <c r="M117" s="2">
        <f>VLOOKUP($A117,'Hospitalisation Details'!$A$2:$I$2344,9,FALSE)</f>
        <v>1906.36</v>
      </c>
      <c r="N117" s="2" t="str">
        <f>VLOOKUP($A117,'Hospitalisation Details'!$A$2:$J$2344,10,FALSE)</f>
        <v>Tier - 3</v>
      </c>
      <c r="O117" s="2" t="str">
        <f>VLOOKUP($A117,'Hospitalisation Details'!$A$2:$K$2344,11,FALSE)</f>
        <v>Tier - 1</v>
      </c>
      <c r="P117" s="5" t="str">
        <f>VLOOKUP($A117,'Hospitalisation Details'!$A$2:$L$2344,12,FALSE)</f>
        <v>R1012</v>
      </c>
      <c r="Q117" s="15">
        <f>VLOOKUP($A117,'Hospitalisation Details'!$A$2:$G$2344,7,FALSE)</f>
        <v>21</v>
      </c>
    </row>
    <row r="118" spans="1:17" x14ac:dyDescent="0.25">
      <c r="A118" s="14" t="s">
        <v>3782</v>
      </c>
      <c r="B118" t="str">
        <f>VLOOKUP(Healthcare!$A118,'Customer Names'!A118:C2452,3,FALSE)</f>
        <v>Stroffolino</v>
      </c>
      <c r="C118">
        <f>VLOOKUP(Healthcare!$A118,'Medical Examinations'!A118:B2452,2,FALSE)</f>
        <v>44.88</v>
      </c>
      <c r="D118">
        <f>VLOOKUP($A118,'Medical Examinations'!A118:D2452,4,FALSE)</f>
        <v>6.04</v>
      </c>
      <c r="E118" t="str">
        <f>VLOOKUP($A118,'Medical Examinations'!A118:F118,6,FALSE)</f>
        <v>No</v>
      </c>
      <c r="F118" t="str">
        <f>VLOOKUP($A118,'Medical Examinations'!A118:G2452,7,FALSE)</f>
        <v>No</v>
      </c>
      <c r="G118" t="str">
        <f>VLOOKUP($A118,'Medical Examinations'!A118:H2452,8,FALSE)</f>
        <v>Yes</v>
      </c>
      <c r="H118" s="4">
        <f>VLOOKUP($A118,'Medical Examinations'!A118:I2452,9,FALSE)</f>
        <v>1</v>
      </c>
      <c r="I118" t="str">
        <f>VLOOKUP($A118,'Medical Examinations'!A118:J118,10,FALSE)</f>
        <v>Yes</v>
      </c>
      <c r="J118" t="str">
        <f>VLOOKUP($A118,'Medical Examinations'!A118:C118,3,FALSE)</f>
        <v>Obesity</v>
      </c>
      <c r="K118" t="str">
        <f>VLOOKUP($A118,'Medical Examinations'!A118:E118,5,FALSE)</f>
        <v>Prediabetes</v>
      </c>
      <c r="L118" t="str">
        <f>VLOOKUP($A118,'Hospitalisation Details'!$A$2:$E$2344,5,FALSE)</f>
        <v>29-Sep-2002</v>
      </c>
      <c r="M118" s="2">
        <f>VLOOKUP($A118,'Hospitalisation Details'!$A$2:$I$2344,9,FALSE)</f>
        <v>1984.45</v>
      </c>
      <c r="N118" s="2" t="str">
        <f>VLOOKUP($A118,'Hospitalisation Details'!$A$2:$J$2344,10,FALSE)</f>
        <v>Tier - 3</v>
      </c>
      <c r="O118" s="2" t="str">
        <f>VLOOKUP($A118,'Hospitalisation Details'!$A$2:$K$2344,11,FALSE)</f>
        <v>Tier - 3</v>
      </c>
      <c r="P118" s="5" t="str">
        <f>VLOOKUP($A118,'Hospitalisation Details'!$A$2:$L$2344,12,FALSE)</f>
        <v>R1016</v>
      </c>
      <c r="Q118" s="15">
        <f>VLOOKUP($A118,'Hospitalisation Details'!$A$2:$G$2344,7,FALSE)</f>
        <v>20</v>
      </c>
    </row>
    <row r="119" spans="1:17" x14ac:dyDescent="0.25">
      <c r="A119" s="14" t="s">
        <v>3783</v>
      </c>
      <c r="B119" t="str">
        <f>VLOOKUP(Healthcare!$A119,'Customer Names'!A119:C2453,3,FALSE)</f>
        <v>Clubb</v>
      </c>
      <c r="C119">
        <f>VLOOKUP(Healthcare!$A119,'Medical Examinations'!A119:B2453,2,FALSE)</f>
        <v>44.32</v>
      </c>
      <c r="D119">
        <f>VLOOKUP($A119,'Medical Examinations'!A119:D2453,4,FALSE)</f>
        <v>10.55</v>
      </c>
      <c r="E119" t="str">
        <f>VLOOKUP($A119,'Medical Examinations'!A119:F119,6,FALSE)</f>
        <v>No</v>
      </c>
      <c r="F119" t="str">
        <f>VLOOKUP($A119,'Medical Examinations'!A119:G2453,7,FALSE)</f>
        <v>No</v>
      </c>
      <c r="G119" t="str">
        <f>VLOOKUP($A119,'Medical Examinations'!A119:H2453,8,FALSE)</f>
        <v>No</v>
      </c>
      <c r="H119" s="4">
        <f>VLOOKUP($A119,'Medical Examinations'!A119:I2453,9,FALSE)</f>
        <v>0</v>
      </c>
      <c r="I119" t="str">
        <f>VLOOKUP($A119,'Medical Examinations'!A119:J119,10,FALSE)</f>
        <v>Yes</v>
      </c>
      <c r="J119" t="str">
        <f>VLOOKUP($A119,'Medical Examinations'!A119:C119,3,FALSE)</f>
        <v>Obesity</v>
      </c>
      <c r="K119" t="str">
        <f>VLOOKUP($A119,'Medical Examinations'!A119:E119,5,FALSE)</f>
        <v>Diabetes</v>
      </c>
      <c r="L119" t="str">
        <f>VLOOKUP($A119,'Hospitalisation Details'!$A$2:$E$2344,5,FALSE)</f>
        <v>28-Nov-2001</v>
      </c>
      <c r="M119" s="2">
        <f>VLOOKUP($A119,'Hospitalisation Details'!$A$2:$I$2344,9,FALSE)</f>
        <v>2104.11</v>
      </c>
      <c r="N119" s="2" t="str">
        <f>VLOOKUP($A119,'Hospitalisation Details'!$A$2:$J$2344,10,FALSE)</f>
        <v>Tier - 2</v>
      </c>
      <c r="O119" s="2" t="str">
        <f>VLOOKUP($A119,'Hospitalisation Details'!$A$2:$K$2344,11,FALSE)</f>
        <v>Tier - 1</v>
      </c>
      <c r="P119" s="5" t="str">
        <f>VLOOKUP($A119,'Hospitalisation Details'!$A$2:$L$2344,12,FALSE)</f>
        <v>R1016</v>
      </c>
      <c r="Q119" s="15">
        <f>VLOOKUP($A119,'Hospitalisation Details'!$A$2:$G$2344,7,FALSE)</f>
        <v>21</v>
      </c>
    </row>
    <row r="120" spans="1:17" x14ac:dyDescent="0.25">
      <c r="A120" s="14" t="s">
        <v>3784</v>
      </c>
      <c r="B120" t="str">
        <f>VLOOKUP(Healthcare!$A120,'Customer Names'!A120:C2454,3,FALSE)</f>
        <v>McGoogan</v>
      </c>
      <c r="C120">
        <f>VLOOKUP(Healthcare!$A120,'Medical Examinations'!A120:B2454,2,FALSE)</f>
        <v>46.39</v>
      </c>
      <c r="D120">
        <f>VLOOKUP($A120,'Medical Examinations'!A120:D2454,4,FALSE)</f>
        <v>5.09</v>
      </c>
      <c r="E120" t="str">
        <f>VLOOKUP($A120,'Medical Examinations'!A120:F120,6,FALSE)</f>
        <v>No</v>
      </c>
      <c r="F120" t="str">
        <f>VLOOKUP($A120,'Medical Examinations'!A120:G2454,7,FALSE)</f>
        <v>No</v>
      </c>
      <c r="G120" t="str">
        <f>VLOOKUP($A120,'Medical Examinations'!A120:H2454,8,FALSE)</f>
        <v>No</v>
      </c>
      <c r="H120" s="4">
        <f>VLOOKUP($A120,'Medical Examinations'!A120:I2454,9,FALSE)</f>
        <v>0</v>
      </c>
      <c r="I120" t="str">
        <f>VLOOKUP($A120,'Medical Examinations'!A120:J120,10,FALSE)</f>
        <v>Yes</v>
      </c>
      <c r="J120" t="str">
        <f>VLOOKUP($A120,'Medical Examinations'!A120:C120,3,FALSE)</f>
        <v>Obesity</v>
      </c>
      <c r="K120" t="str">
        <f>VLOOKUP($A120,'Medical Examinations'!A120:E120,5,FALSE)</f>
        <v>Normal</v>
      </c>
      <c r="L120" t="str">
        <f>VLOOKUP($A120,'Hospitalisation Details'!$A$2:$E$2344,5,FALSE)</f>
        <v>27-Dec-2000</v>
      </c>
      <c r="M120" s="2">
        <f>VLOOKUP($A120,'Hospitalisation Details'!$A$2:$I$2344,9,FALSE)</f>
        <v>2150.4699999999998</v>
      </c>
      <c r="N120" s="2" t="str">
        <f>VLOOKUP($A120,'Hospitalisation Details'!$A$2:$J$2344,10,FALSE)</f>
        <v>Tier - 2</v>
      </c>
      <c r="O120" s="2" t="str">
        <f>VLOOKUP($A120,'Hospitalisation Details'!$A$2:$K$2344,11,FALSE)</f>
        <v>Tier - 3</v>
      </c>
      <c r="P120" s="5" t="str">
        <f>VLOOKUP($A120,'Hospitalisation Details'!$A$2:$L$2344,12,FALSE)</f>
        <v>R1011</v>
      </c>
      <c r="Q120" s="15">
        <f>VLOOKUP($A120,'Hospitalisation Details'!$A$2:$G$2344,7,FALSE)</f>
        <v>22</v>
      </c>
    </row>
    <row r="121" spans="1:17" x14ac:dyDescent="0.25">
      <c r="A121" s="14" t="s">
        <v>3785</v>
      </c>
      <c r="B121" t="str">
        <f>VLOOKUP(Healthcare!$A121,'Customer Names'!A121:C2455,3,FALSE)</f>
        <v>Keflezighi</v>
      </c>
      <c r="C121">
        <f>VLOOKUP(Healthcare!$A121,'Medical Examinations'!A121:B2455,2,FALSE)</f>
        <v>42.13</v>
      </c>
      <c r="D121">
        <f>VLOOKUP($A121,'Medical Examinations'!A121:D2455,4,FALSE)</f>
        <v>5.2</v>
      </c>
      <c r="E121" t="str">
        <f>VLOOKUP($A121,'Medical Examinations'!A121:F121,6,FALSE)</f>
        <v>Yes</v>
      </c>
      <c r="F121" t="str">
        <f>VLOOKUP($A121,'Medical Examinations'!A121:G2455,7,FALSE)</f>
        <v>No</v>
      </c>
      <c r="G121" t="str">
        <f>VLOOKUP($A121,'Medical Examinations'!A121:H2455,8,FALSE)</f>
        <v>No</v>
      </c>
      <c r="H121" s="4">
        <f>VLOOKUP($A121,'Medical Examinations'!A121:I2455,9,FALSE)</f>
        <v>1</v>
      </c>
      <c r="I121" t="str">
        <f>VLOOKUP($A121,'Medical Examinations'!A121:J121,10,FALSE)</f>
        <v>Yes</v>
      </c>
      <c r="J121" t="str">
        <f>VLOOKUP($A121,'Medical Examinations'!A121:C121,3,FALSE)</f>
        <v>Obesity</v>
      </c>
      <c r="K121" t="str">
        <f>VLOOKUP($A121,'Medical Examinations'!A121:E121,5,FALSE)</f>
        <v>Normal</v>
      </c>
      <c r="L121" t="str">
        <f>VLOOKUP($A121,'Hospitalisation Details'!$A$2:$E$2344,5,FALSE)</f>
        <v>28-Oct-2004</v>
      </c>
      <c r="M121" s="2">
        <f>VLOOKUP($A121,'Hospitalisation Details'!$A$2:$I$2344,9,FALSE)</f>
        <v>2203.7399999999998</v>
      </c>
      <c r="N121" s="2" t="str">
        <f>VLOOKUP($A121,'Hospitalisation Details'!$A$2:$J$2344,10,FALSE)</f>
        <v>Tier - 2</v>
      </c>
      <c r="O121" s="2" t="str">
        <f>VLOOKUP($A121,'Hospitalisation Details'!$A$2:$K$2344,11,FALSE)</f>
        <v>Tier - 2</v>
      </c>
      <c r="P121" s="5" t="str">
        <f>VLOOKUP($A121,'Hospitalisation Details'!$A$2:$L$2344,12,FALSE)</f>
        <v>R1024</v>
      </c>
      <c r="Q121" s="15">
        <f>VLOOKUP($A121,'Hospitalisation Details'!$A$2:$G$2344,7,FALSE)</f>
        <v>18</v>
      </c>
    </row>
    <row r="122" spans="1:17" x14ac:dyDescent="0.25">
      <c r="A122" s="14" t="s">
        <v>3786</v>
      </c>
      <c r="B122" t="str">
        <f>VLOOKUP(Healthcare!$A122,'Customer Names'!A122:C2456,3,FALSE)</f>
        <v>Syed</v>
      </c>
      <c r="C122">
        <f>VLOOKUP(Healthcare!$A122,'Medical Examinations'!A122:B2456,2,FALSE)</f>
        <v>30.78</v>
      </c>
      <c r="D122">
        <f>VLOOKUP($A122,'Medical Examinations'!A122:D2456,4,FALSE)</f>
        <v>8.4499999999999993</v>
      </c>
      <c r="E122" t="str">
        <f>VLOOKUP($A122,'Medical Examinations'!A122:F122,6,FALSE)</f>
        <v>Yes</v>
      </c>
      <c r="F122" t="str">
        <f>VLOOKUP($A122,'Medical Examinations'!A122:G2456,7,FALSE)</f>
        <v>No</v>
      </c>
      <c r="G122" t="str">
        <f>VLOOKUP($A122,'Medical Examinations'!A122:H2456,8,FALSE)</f>
        <v>No</v>
      </c>
      <c r="H122" s="4">
        <f>VLOOKUP($A122,'Medical Examinations'!A122:I2456,9,FALSE)</f>
        <v>0</v>
      </c>
      <c r="I122" t="str">
        <f>VLOOKUP($A122,'Medical Examinations'!A122:J122,10,FALSE)</f>
        <v>Yes</v>
      </c>
      <c r="J122" t="str">
        <f>VLOOKUP($A122,'Medical Examinations'!A122:C122,3,FALSE)</f>
        <v>Obesity</v>
      </c>
      <c r="K122" t="str">
        <f>VLOOKUP($A122,'Medical Examinations'!A122:E122,5,FALSE)</f>
        <v>Diabetes</v>
      </c>
      <c r="L122" t="str">
        <f>VLOOKUP($A122,'Hospitalisation Details'!$A$2:$E$2344,5,FALSE)</f>
        <v>15-Jul-2002</v>
      </c>
      <c r="M122" s="2">
        <f>VLOOKUP($A122,'Hospitalisation Details'!$A$2:$I$2344,9,FALSE)</f>
        <v>2257.48</v>
      </c>
      <c r="N122" s="2" t="str">
        <f>VLOOKUP($A122,'Hospitalisation Details'!$A$2:$J$2344,10,FALSE)</f>
        <v>Tier - 2</v>
      </c>
      <c r="O122" s="2" t="str">
        <f>VLOOKUP($A122,'Hospitalisation Details'!$A$2:$K$2344,11,FALSE)</f>
        <v>Tier - 1</v>
      </c>
      <c r="P122" s="5" t="str">
        <f>VLOOKUP($A122,'Hospitalisation Details'!$A$2:$L$2344,12,FALSE)</f>
        <v>R1012</v>
      </c>
      <c r="Q122" s="15">
        <f>VLOOKUP($A122,'Hospitalisation Details'!$A$2:$G$2344,7,FALSE)</f>
        <v>20</v>
      </c>
    </row>
    <row r="123" spans="1:17" x14ac:dyDescent="0.25">
      <c r="A123" s="14" t="s">
        <v>3787</v>
      </c>
      <c r="B123" t="str">
        <f>VLOOKUP(Healthcare!$A123,'Customer Names'!A123:C2457,3,FALSE)</f>
        <v>Segal</v>
      </c>
      <c r="C123">
        <f>VLOOKUP(Healthcare!$A123,'Medical Examinations'!A123:B2457,2,FALSE)</f>
        <v>31.35</v>
      </c>
      <c r="D123">
        <f>VLOOKUP($A123,'Medical Examinations'!A123:D2457,4,FALSE)</f>
        <v>9.5399999999999991</v>
      </c>
      <c r="E123" t="str">
        <f>VLOOKUP($A123,'Medical Examinations'!A123:F123,6,FALSE)</f>
        <v>No</v>
      </c>
      <c r="F123" t="str">
        <f>VLOOKUP($A123,'Medical Examinations'!A123:G2457,7,FALSE)</f>
        <v>No</v>
      </c>
      <c r="G123" t="str">
        <f>VLOOKUP($A123,'Medical Examinations'!A123:H2457,8,FALSE)</f>
        <v>No</v>
      </c>
      <c r="H123" s="4">
        <f>VLOOKUP($A123,'Medical Examinations'!A123:I2457,9,FALSE)</f>
        <v>0</v>
      </c>
      <c r="I123" t="str">
        <f>VLOOKUP($A123,'Medical Examinations'!A123:J123,10,FALSE)</f>
        <v>Yes</v>
      </c>
      <c r="J123" t="str">
        <f>VLOOKUP($A123,'Medical Examinations'!A123:C123,3,FALSE)</f>
        <v>Obesity</v>
      </c>
      <c r="K123" t="str">
        <f>VLOOKUP($A123,'Medical Examinations'!A123:E123,5,FALSE)</f>
        <v>Diabetes</v>
      </c>
      <c r="L123" t="str">
        <f>VLOOKUP($A123,'Hospitalisation Details'!$A$2:$E$2344,5,FALSE)</f>
        <v>17-Dec-1999</v>
      </c>
      <c r="M123" s="2">
        <f>VLOOKUP($A123,'Hospitalisation Details'!$A$2:$I$2344,9,FALSE)</f>
        <v>2395.17</v>
      </c>
      <c r="N123" s="2" t="str">
        <f>VLOOKUP($A123,'Hospitalisation Details'!$A$2:$J$2344,10,FALSE)</f>
        <v>Tier - 2</v>
      </c>
      <c r="O123" s="2" t="str">
        <f>VLOOKUP($A123,'Hospitalisation Details'!$A$2:$K$2344,11,FALSE)</f>
        <v>Tier - 1</v>
      </c>
      <c r="P123" s="5" t="str">
        <f>VLOOKUP($A123,'Hospitalisation Details'!$A$2:$L$2344,12,FALSE)</f>
        <v>R1014</v>
      </c>
      <c r="Q123" s="15">
        <f>VLOOKUP($A123,'Hospitalisation Details'!$A$2:$G$2344,7,FALSE)</f>
        <v>23</v>
      </c>
    </row>
    <row r="124" spans="1:17" x14ac:dyDescent="0.25">
      <c r="A124" s="14" t="s">
        <v>3788</v>
      </c>
      <c r="B124" t="str">
        <f>VLOOKUP(Healthcare!$A124,'Customer Names'!A124:C2458,3,FALSE)</f>
        <v>Defranco</v>
      </c>
      <c r="C124">
        <f>VLOOKUP(Healthcare!$A124,'Medical Examinations'!A124:B2458,2,FALSE)</f>
        <v>41.46</v>
      </c>
      <c r="D124">
        <f>VLOOKUP($A124,'Medical Examinations'!A124:D2458,4,FALSE)</f>
        <v>4.99</v>
      </c>
      <c r="E124" t="str">
        <f>VLOOKUP($A124,'Medical Examinations'!A124:F124,6,FALSE)</f>
        <v>Yes</v>
      </c>
      <c r="F124" t="str">
        <f>VLOOKUP($A124,'Medical Examinations'!A124:G2458,7,FALSE)</f>
        <v>No</v>
      </c>
      <c r="G124" t="str">
        <f>VLOOKUP($A124,'Medical Examinations'!A124:H2458,8,FALSE)</f>
        <v>No</v>
      </c>
      <c r="H124" s="4">
        <f>VLOOKUP($A124,'Medical Examinations'!A124:I2458,9,FALSE)</f>
        <v>2</v>
      </c>
      <c r="I124" t="str">
        <f>VLOOKUP($A124,'Medical Examinations'!A124:J124,10,FALSE)</f>
        <v>Yes</v>
      </c>
      <c r="J124" t="str">
        <f>VLOOKUP($A124,'Medical Examinations'!A124:C124,3,FALSE)</f>
        <v>Obesity</v>
      </c>
      <c r="K124" t="str">
        <f>VLOOKUP($A124,'Medical Examinations'!A124:E124,5,FALSE)</f>
        <v>Normal</v>
      </c>
      <c r="L124" t="str">
        <f>VLOOKUP($A124,'Hospitalisation Details'!$A$2:$E$2344,5,FALSE)</f>
        <v>6-Nov-1995</v>
      </c>
      <c r="M124" s="2">
        <f>VLOOKUP($A124,'Hospitalisation Details'!$A$2:$I$2344,9,FALSE)</f>
        <v>2483.7399999999998</v>
      </c>
      <c r="N124" s="2" t="str">
        <f>VLOOKUP($A124,'Hospitalisation Details'!$A$2:$J$2344,10,FALSE)</f>
        <v>Tier - 3</v>
      </c>
      <c r="O124" s="2" t="str">
        <f>VLOOKUP($A124,'Hospitalisation Details'!$A$2:$K$2344,11,FALSE)</f>
        <v>Tier - 2</v>
      </c>
      <c r="P124" s="5" t="str">
        <f>VLOOKUP($A124,'Hospitalisation Details'!$A$2:$L$2344,12,FALSE)</f>
        <v>R1013</v>
      </c>
      <c r="Q124" s="15">
        <f>VLOOKUP($A124,'Hospitalisation Details'!$A$2:$G$2344,7,FALSE)</f>
        <v>27</v>
      </c>
    </row>
    <row r="125" spans="1:17" x14ac:dyDescent="0.25">
      <c r="A125" s="14" t="s">
        <v>3789</v>
      </c>
      <c r="B125" t="str">
        <f>VLOOKUP(Healthcare!$A125,'Customer Names'!A125:C2459,3,FALSE)</f>
        <v>Kells</v>
      </c>
      <c r="C125">
        <f>VLOOKUP(Healthcare!$A125,'Medical Examinations'!A125:B2459,2,FALSE)</f>
        <v>48</v>
      </c>
      <c r="D125">
        <f>VLOOKUP($A125,'Medical Examinations'!A125:D2459,4,FALSE)</f>
        <v>10.54</v>
      </c>
      <c r="E125" t="str">
        <f>VLOOKUP($A125,'Medical Examinations'!A125:F125,6,FALSE)</f>
        <v>No</v>
      </c>
      <c r="F125" t="str">
        <f>VLOOKUP($A125,'Medical Examinations'!A125:G2459,7,FALSE)</f>
        <v>No</v>
      </c>
      <c r="G125" t="str">
        <f>VLOOKUP($A125,'Medical Examinations'!A125:H2459,8,FALSE)</f>
        <v>No</v>
      </c>
      <c r="H125" s="4">
        <f>VLOOKUP($A125,'Medical Examinations'!A125:I2459,9,FALSE)</f>
        <v>0</v>
      </c>
      <c r="I125" t="str">
        <f>VLOOKUP($A125,'Medical Examinations'!A125:J125,10,FALSE)</f>
        <v>Yes</v>
      </c>
      <c r="J125" t="str">
        <f>VLOOKUP($A125,'Medical Examinations'!A125:C125,3,FALSE)</f>
        <v>Obesity</v>
      </c>
      <c r="K125" t="str">
        <f>VLOOKUP($A125,'Medical Examinations'!A125:E125,5,FALSE)</f>
        <v>Diabetes</v>
      </c>
      <c r="L125" t="str">
        <f>VLOOKUP($A125,'Hospitalisation Details'!$A$2:$E$2344,5,FALSE)</f>
        <v>11-Oct-2002</v>
      </c>
      <c r="M125" s="2">
        <f>VLOOKUP($A125,'Hospitalisation Details'!$A$2:$I$2344,9,FALSE)</f>
        <v>2566.4699999999998</v>
      </c>
      <c r="N125" s="2" t="str">
        <f>VLOOKUP($A125,'Hospitalisation Details'!$A$2:$J$2344,10,FALSE)</f>
        <v>Tier - 2</v>
      </c>
      <c r="O125" s="2" t="str">
        <f>VLOOKUP($A125,'Hospitalisation Details'!$A$2:$K$2344,11,FALSE)</f>
        <v>Tier - 3</v>
      </c>
      <c r="P125" s="5" t="str">
        <f>VLOOKUP($A125,'Hospitalisation Details'!$A$2:$L$2344,12,FALSE)</f>
        <v>R1013</v>
      </c>
      <c r="Q125" s="15">
        <f>VLOOKUP($A125,'Hospitalisation Details'!$A$2:$G$2344,7,FALSE)</f>
        <v>20</v>
      </c>
    </row>
    <row r="126" spans="1:17" x14ac:dyDescent="0.25">
      <c r="A126" s="14" t="s">
        <v>3790</v>
      </c>
      <c r="B126" t="str">
        <f>VLOOKUP(Healthcare!$A126,'Customer Names'!A126:C2460,3,FALSE)</f>
        <v>Lawton</v>
      </c>
      <c r="C126">
        <f>VLOOKUP(Healthcare!$A126,'Medical Examinations'!A126:B2460,2,FALSE)</f>
        <v>49.13</v>
      </c>
      <c r="D126">
        <f>VLOOKUP($A126,'Medical Examinations'!A126:D2460,4,FALSE)</f>
        <v>4.54</v>
      </c>
      <c r="E126" t="str">
        <f>VLOOKUP($A126,'Medical Examinations'!A126:F126,6,FALSE)</f>
        <v>No</v>
      </c>
      <c r="F126" t="str">
        <f>VLOOKUP($A126,'Medical Examinations'!A126:G2460,7,FALSE)</f>
        <v>No</v>
      </c>
      <c r="G126" t="str">
        <f>VLOOKUP($A126,'Medical Examinations'!A126:H2460,8,FALSE)</f>
        <v>No</v>
      </c>
      <c r="H126" s="4">
        <f>VLOOKUP($A126,'Medical Examinations'!A126:I2460,9,FALSE)</f>
        <v>0</v>
      </c>
      <c r="I126" t="str">
        <f>VLOOKUP($A126,'Medical Examinations'!A126:J126,10,FALSE)</f>
        <v>Yes</v>
      </c>
      <c r="J126" t="str">
        <f>VLOOKUP($A126,'Medical Examinations'!A126:C126,3,FALSE)</f>
        <v>Obesity</v>
      </c>
      <c r="K126" t="str">
        <f>VLOOKUP($A126,'Medical Examinations'!A126:E126,5,FALSE)</f>
        <v>Normal</v>
      </c>
      <c r="L126" t="str">
        <f>VLOOKUP($A126,'Hospitalisation Details'!$A$2:$E$2344,5,FALSE)</f>
        <v>11-Jun-1999</v>
      </c>
      <c r="M126" s="2">
        <f>VLOOKUP($A126,'Hospitalisation Details'!$A$2:$I$2344,9,FALSE)</f>
        <v>2690.11</v>
      </c>
      <c r="N126" s="2" t="str">
        <f>VLOOKUP($A126,'Hospitalisation Details'!$A$2:$J$2344,10,FALSE)</f>
        <v>Tier - 2</v>
      </c>
      <c r="O126" s="2" t="str">
        <f>VLOOKUP($A126,'Hospitalisation Details'!$A$2:$K$2344,11,FALSE)</f>
        <v>Tier - 2</v>
      </c>
      <c r="P126" s="5" t="str">
        <f>VLOOKUP($A126,'Hospitalisation Details'!$A$2:$L$2344,12,FALSE)</f>
        <v>R1012</v>
      </c>
      <c r="Q126" s="15">
        <f>VLOOKUP($A126,'Hospitalisation Details'!$A$2:$G$2344,7,FALSE)</f>
        <v>23</v>
      </c>
    </row>
    <row r="127" spans="1:17" x14ac:dyDescent="0.25">
      <c r="A127" s="14" t="s">
        <v>3791</v>
      </c>
      <c r="B127" t="str">
        <f>VLOOKUP(Healthcare!$A127,'Customer Names'!A127:C2461,3,FALSE)</f>
        <v>Bejar</v>
      </c>
      <c r="C127">
        <f>VLOOKUP(Healthcare!$A127,'Medical Examinations'!A127:B2461,2,FALSE)</f>
        <v>37.799999999999997</v>
      </c>
      <c r="D127">
        <f>VLOOKUP($A127,'Medical Examinations'!A127:D2461,4,FALSE)</f>
        <v>6.29</v>
      </c>
      <c r="E127" t="str">
        <f>VLOOKUP($A127,'Medical Examinations'!A127:F127,6,FALSE)</f>
        <v>No</v>
      </c>
      <c r="F127" t="str">
        <f>VLOOKUP($A127,'Medical Examinations'!A127:G2461,7,FALSE)</f>
        <v>No</v>
      </c>
      <c r="G127" t="str">
        <f>VLOOKUP($A127,'Medical Examinations'!A127:H2461,8,FALSE)</f>
        <v>No</v>
      </c>
      <c r="H127" s="4">
        <f>VLOOKUP($A127,'Medical Examinations'!A127:I2461,9,FALSE)</f>
        <v>1</v>
      </c>
      <c r="I127" t="str">
        <f>VLOOKUP($A127,'Medical Examinations'!A127:J127,10,FALSE)</f>
        <v>Yes</v>
      </c>
      <c r="J127" t="str">
        <f>VLOOKUP($A127,'Medical Examinations'!A127:C127,3,FALSE)</f>
        <v>Obesity</v>
      </c>
      <c r="K127" t="str">
        <f>VLOOKUP($A127,'Medical Examinations'!A127:E127,5,FALSE)</f>
        <v>Prediabetes</v>
      </c>
      <c r="L127" t="str">
        <f>VLOOKUP($A127,'Hospitalisation Details'!$A$2:$E$2344,5,FALSE)</f>
        <v>3-Oct-2000</v>
      </c>
      <c r="M127" s="2">
        <f>VLOOKUP($A127,'Hospitalisation Details'!$A$2:$I$2344,9,FALSE)</f>
        <v>2741.95</v>
      </c>
      <c r="N127" s="2" t="str">
        <f>VLOOKUP($A127,'Hospitalisation Details'!$A$2:$J$2344,10,FALSE)</f>
        <v>Tier - 2</v>
      </c>
      <c r="O127" s="2" t="str">
        <f>VLOOKUP($A127,'Hospitalisation Details'!$A$2:$K$2344,11,FALSE)</f>
        <v>Tier - 3</v>
      </c>
      <c r="P127" s="5" t="str">
        <f>VLOOKUP($A127,'Hospitalisation Details'!$A$2:$L$2344,12,FALSE)</f>
        <v>R1024</v>
      </c>
      <c r="Q127" s="15">
        <f>VLOOKUP($A127,'Hospitalisation Details'!$A$2:$G$2344,7,FALSE)</f>
        <v>22</v>
      </c>
    </row>
    <row r="128" spans="1:17" x14ac:dyDescent="0.25">
      <c r="A128" s="14" t="s">
        <v>3792</v>
      </c>
      <c r="B128" t="str">
        <f>VLOOKUP(Healthcare!$A128,'Customer Names'!A128:C2462,3,FALSE)</f>
        <v>Navarro Castro</v>
      </c>
      <c r="C128">
        <f>VLOOKUP(Healthcare!$A128,'Medical Examinations'!A128:B2462,2,FALSE)</f>
        <v>38.299999999999997</v>
      </c>
      <c r="D128">
        <f>VLOOKUP($A128,'Medical Examinations'!A128:D2462,4,FALSE)</f>
        <v>9.51</v>
      </c>
      <c r="E128" t="str">
        <f>VLOOKUP($A128,'Medical Examinations'!A128:F128,6,FALSE)</f>
        <v>No</v>
      </c>
      <c r="F128" t="str">
        <f>VLOOKUP($A128,'Medical Examinations'!A128:G2462,7,FALSE)</f>
        <v>No</v>
      </c>
      <c r="G128" t="str">
        <f>VLOOKUP($A128,'Medical Examinations'!A128:H2462,8,FALSE)</f>
        <v>No</v>
      </c>
      <c r="H128" s="4">
        <f>VLOOKUP($A128,'Medical Examinations'!A128:I2462,9,FALSE)</f>
        <v>0</v>
      </c>
      <c r="I128" t="str">
        <f>VLOOKUP($A128,'Medical Examinations'!A128:J128,10,FALSE)</f>
        <v>Yes</v>
      </c>
      <c r="J128" t="str">
        <f>VLOOKUP($A128,'Medical Examinations'!A128:C128,3,FALSE)</f>
        <v>Obesity</v>
      </c>
      <c r="K128" t="str">
        <f>VLOOKUP($A128,'Medical Examinations'!A128:E128,5,FALSE)</f>
        <v>Diabetes</v>
      </c>
      <c r="L128" t="str">
        <f>VLOOKUP($A128,'Hospitalisation Details'!$A$2:$E$2344,5,FALSE)</f>
        <v>17-Jun-1998</v>
      </c>
      <c r="M128" s="2">
        <f>VLOOKUP($A128,'Hospitalisation Details'!$A$2:$I$2344,9,FALSE)</f>
        <v>2850.68</v>
      </c>
      <c r="N128" s="2" t="str">
        <f>VLOOKUP($A128,'Hospitalisation Details'!$A$2:$J$2344,10,FALSE)</f>
        <v>Tier - 2</v>
      </c>
      <c r="O128" s="2" t="str">
        <f>VLOOKUP($A128,'Hospitalisation Details'!$A$2:$K$2344,11,FALSE)</f>
        <v>Tier - 3</v>
      </c>
      <c r="P128" s="5" t="str">
        <f>VLOOKUP($A128,'Hospitalisation Details'!$A$2:$L$2344,12,FALSE)</f>
        <v>R1012</v>
      </c>
      <c r="Q128" s="15">
        <f>VLOOKUP($A128,'Hospitalisation Details'!$A$2:$G$2344,7,FALSE)</f>
        <v>24</v>
      </c>
    </row>
    <row r="129" spans="1:17" x14ac:dyDescent="0.25">
      <c r="A129" s="14" t="s">
        <v>3793</v>
      </c>
      <c r="B129" t="str">
        <f>VLOOKUP(Healthcare!$A129,'Customer Names'!A129:C2463,3,FALSE)</f>
        <v>Tice</v>
      </c>
      <c r="C129">
        <f>VLOOKUP(Healthcare!$A129,'Medical Examinations'!A129:B2463,2,FALSE)</f>
        <v>32.774999999999999</v>
      </c>
      <c r="D129">
        <f>VLOOKUP($A129,'Medical Examinations'!A129:D2463,4,FALSE)</f>
        <v>4.72</v>
      </c>
      <c r="E129" t="str">
        <f>VLOOKUP($A129,'Medical Examinations'!A129:F129,6,FALSE)</f>
        <v>No</v>
      </c>
      <c r="F129" t="str">
        <f>VLOOKUP($A129,'Medical Examinations'!A129:G2463,7,FALSE)</f>
        <v>No</v>
      </c>
      <c r="G129" t="str">
        <f>VLOOKUP($A129,'Medical Examinations'!A129:H2463,8,FALSE)</f>
        <v>No</v>
      </c>
      <c r="H129" s="4">
        <f>VLOOKUP($A129,'Medical Examinations'!A129:I2463,9,FALSE)</f>
        <v>0</v>
      </c>
      <c r="I129" t="str">
        <f>VLOOKUP($A129,'Medical Examinations'!A129:J129,10,FALSE)</f>
        <v>Yes</v>
      </c>
      <c r="J129" t="str">
        <f>VLOOKUP($A129,'Medical Examinations'!A129:C129,3,FALSE)</f>
        <v>Obesity</v>
      </c>
      <c r="K129" t="str">
        <f>VLOOKUP($A129,'Medical Examinations'!A129:E129,5,FALSE)</f>
        <v>Normal</v>
      </c>
      <c r="L129" t="str">
        <f>VLOOKUP($A129,'Hospitalisation Details'!$A$2:$E$2344,5,FALSE)</f>
        <v>30-Sep-2002</v>
      </c>
      <c r="M129" s="2">
        <f>VLOOKUP($A129,'Hospitalisation Details'!$A$2:$I$2344,9,FALSE)</f>
        <v>2943.41</v>
      </c>
      <c r="N129" s="2" t="str">
        <f>VLOOKUP($A129,'Hospitalisation Details'!$A$2:$J$2344,10,FALSE)</f>
        <v>Tier - 2</v>
      </c>
      <c r="O129" s="2" t="str">
        <f>VLOOKUP($A129,'Hospitalisation Details'!$A$2:$K$2344,11,FALSE)</f>
        <v>Tier - 3</v>
      </c>
      <c r="P129" s="5" t="str">
        <f>VLOOKUP($A129,'Hospitalisation Details'!$A$2:$L$2344,12,FALSE)</f>
        <v>R1012</v>
      </c>
      <c r="Q129" s="15">
        <f>VLOOKUP($A129,'Hospitalisation Details'!$A$2:$G$2344,7,FALSE)</f>
        <v>20</v>
      </c>
    </row>
    <row r="130" spans="1:17" x14ac:dyDescent="0.25">
      <c r="A130" s="14" t="s">
        <v>3794</v>
      </c>
      <c r="B130" t="str">
        <f>VLOOKUP(Healthcare!$A130,'Customer Names'!A130:C2464,3,FALSE)</f>
        <v>Wolf</v>
      </c>
      <c r="C130">
        <f>VLOOKUP(Healthcare!$A130,'Medical Examinations'!A130:B2464,2,FALSE)</f>
        <v>34.200000000000003</v>
      </c>
      <c r="D130">
        <f>VLOOKUP($A130,'Medical Examinations'!A130:D2464,4,FALSE)</f>
        <v>5.91</v>
      </c>
      <c r="E130" t="str">
        <f>VLOOKUP($A130,'Medical Examinations'!A130:F130,6,FALSE)</f>
        <v>Yes</v>
      </c>
      <c r="F130" t="str">
        <f>VLOOKUP($A130,'Medical Examinations'!A130:G2464,7,FALSE)</f>
        <v>No</v>
      </c>
      <c r="G130" t="str">
        <f>VLOOKUP($A130,'Medical Examinations'!A130:H2464,8,FALSE)</f>
        <v>No</v>
      </c>
      <c r="H130" s="4">
        <f>VLOOKUP($A130,'Medical Examinations'!A130:I2464,9,FALSE)</f>
        <v>0</v>
      </c>
      <c r="I130" t="str">
        <f>VLOOKUP($A130,'Medical Examinations'!A130:J130,10,FALSE)</f>
        <v>Yes</v>
      </c>
      <c r="J130" t="str">
        <f>VLOOKUP($A130,'Medical Examinations'!A130:C130,3,FALSE)</f>
        <v>Obesity</v>
      </c>
      <c r="K130" t="str">
        <f>VLOOKUP($A130,'Medical Examinations'!A130:E130,5,FALSE)</f>
        <v>Prediabetes</v>
      </c>
      <c r="L130" t="str">
        <f>VLOOKUP($A130,'Hospitalisation Details'!$A$2:$E$2344,5,FALSE)</f>
        <v>26-Sep-1994</v>
      </c>
      <c r="M130" s="2">
        <f>VLOOKUP($A130,'Hospitalisation Details'!$A$2:$I$2344,9,FALSE)</f>
        <v>3062.51</v>
      </c>
      <c r="N130" s="2" t="str">
        <f>VLOOKUP($A130,'Hospitalisation Details'!$A$2:$J$2344,10,FALSE)</f>
        <v>Tier - 3</v>
      </c>
      <c r="O130" s="2" t="str">
        <f>VLOOKUP($A130,'Hospitalisation Details'!$A$2:$K$2344,11,FALSE)</f>
        <v>Tier - 1</v>
      </c>
      <c r="P130" s="5" t="str">
        <f>VLOOKUP($A130,'Hospitalisation Details'!$A$2:$L$2344,12,FALSE)</f>
        <v>R1012</v>
      </c>
      <c r="Q130" s="15">
        <f>VLOOKUP($A130,'Hospitalisation Details'!$A$2:$G$2344,7,FALSE)</f>
        <v>28</v>
      </c>
    </row>
    <row r="131" spans="1:17" x14ac:dyDescent="0.25">
      <c r="A131" s="14" t="s">
        <v>3795</v>
      </c>
      <c r="B131" t="str">
        <f>VLOOKUP(Healthcare!$A131,'Customer Names'!A131:C2465,3,FALSE)</f>
        <v>Oppedal</v>
      </c>
      <c r="C131">
        <f>VLOOKUP(Healthcare!$A131,'Medical Examinations'!A131:B2465,2,FALSE)</f>
        <v>30.2</v>
      </c>
      <c r="D131">
        <f>VLOOKUP($A131,'Medical Examinations'!A131:D2465,4,FALSE)</f>
        <v>9.58</v>
      </c>
      <c r="E131" t="str">
        <f>VLOOKUP($A131,'Medical Examinations'!A131:F131,6,FALSE)</f>
        <v>No</v>
      </c>
      <c r="F131" t="str">
        <f>VLOOKUP($A131,'Medical Examinations'!A131:G2465,7,FALSE)</f>
        <v>No</v>
      </c>
      <c r="G131" t="str">
        <f>VLOOKUP($A131,'Medical Examinations'!A131:H2465,8,FALSE)</f>
        <v>No</v>
      </c>
      <c r="H131" s="4">
        <f>VLOOKUP($A131,'Medical Examinations'!A131:I2465,9,FALSE)</f>
        <v>0</v>
      </c>
      <c r="I131" t="str">
        <f>VLOOKUP($A131,'Medical Examinations'!A131:J131,10,FALSE)</f>
        <v>Yes</v>
      </c>
      <c r="J131" t="str">
        <f>VLOOKUP($A131,'Medical Examinations'!A131:C131,3,FALSE)</f>
        <v>Obesity</v>
      </c>
      <c r="K131" t="str">
        <f>VLOOKUP($A131,'Medical Examinations'!A131:E131,5,FALSE)</f>
        <v>Diabetes</v>
      </c>
      <c r="L131" t="str">
        <f>VLOOKUP($A131,'Hospitalisation Details'!$A$2:$E$2344,5,FALSE)</f>
        <v>3-Jul-1996</v>
      </c>
      <c r="M131" s="2">
        <f>VLOOKUP($A131,'Hospitalisation Details'!$A$2:$I$2344,9,FALSE)</f>
        <v>3176.82</v>
      </c>
      <c r="N131" s="2" t="str">
        <f>VLOOKUP($A131,'Hospitalisation Details'!$A$2:$J$2344,10,FALSE)</f>
        <v>Tier - 2</v>
      </c>
      <c r="O131" s="2" t="str">
        <f>VLOOKUP($A131,'Hospitalisation Details'!$A$2:$K$2344,11,FALSE)</f>
        <v>Tier - 1</v>
      </c>
      <c r="P131" s="5" t="str">
        <f>VLOOKUP($A131,'Hospitalisation Details'!$A$2:$L$2344,12,FALSE)</f>
        <v>R1012</v>
      </c>
      <c r="Q131" s="15">
        <f>VLOOKUP($A131,'Hospitalisation Details'!$A$2:$G$2344,7,FALSE)</f>
        <v>26</v>
      </c>
    </row>
    <row r="132" spans="1:17" x14ac:dyDescent="0.25">
      <c r="A132" s="14" t="s">
        <v>3796</v>
      </c>
      <c r="B132" t="str">
        <f>VLOOKUP(Healthcare!$A132,'Customer Names'!A132:C2466,3,FALSE)</f>
        <v>Wright</v>
      </c>
      <c r="C132">
        <f>VLOOKUP(Healthcare!$A132,'Medical Examinations'!A132:B2466,2,FALSE)</f>
        <v>48.32</v>
      </c>
      <c r="D132">
        <f>VLOOKUP($A132,'Medical Examinations'!A132:D2466,4,FALSE)</f>
        <v>5.77</v>
      </c>
      <c r="E132" t="str">
        <f>VLOOKUP($A132,'Medical Examinations'!A132:F132,6,FALSE)</f>
        <v>No</v>
      </c>
      <c r="F132" t="str">
        <f>VLOOKUP($A132,'Medical Examinations'!A132:G2466,7,FALSE)</f>
        <v>No</v>
      </c>
      <c r="G132" t="str">
        <f>VLOOKUP($A132,'Medical Examinations'!A132:H2466,8,FALSE)</f>
        <v>No</v>
      </c>
      <c r="H132" s="4">
        <f>VLOOKUP($A132,'Medical Examinations'!A132:I2466,9,FALSE)</f>
        <v>0</v>
      </c>
      <c r="I132" t="str">
        <f>VLOOKUP($A132,'Medical Examinations'!A132:J132,10,FALSE)</f>
        <v>Yes</v>
      </c>
      <c r="J132" t="str">
        <f>VLOOKUP($A132,'Medical Examinations'!A132:C132,3,FALSE)</f>
        <v>Obesity</v>
      </c>
      <c r="K132" t="str">
        <f>VLOOKUP($A132,'Medical Examinations'!A132:E132,5,FALSE)</f>
        <v>Prediabetes</v>
      </c>
      <c r="L132" t="str">
        <f>VLOOKUP($A132,'Hospitalisation Details'!$A$2:$E$2344,5,FALSE)</f>
        <v>1-Jul-1994</v>
      </c>
      <c r="M132" s="2">
        <f>VLOOKUP($A132,'Hospitalisation Details'!$A$2:$I$2344,9,FALSE)</f>
        <v>3277.16</v>
      </c>
      <c r="N132" s="2" t="str">
        <f>VLOOKUP($A132,'Hospitalisation Details'!$A$2:$J$2344,10,FALSE)</f>
        <v>Tier - 2</v>
      </c>
      <c r="O132" s="2" t="str">
        <f>VLOOKUP($A132,'Hospitalisation Details'!$A$2:$K$2344,11,FALSE)</f>
        <v>Tier - 3</v>
      </c>
      <c r="P132" s="5" t="str">
        <f>VLOOKUP($A132,'Hospitalisation Details'!$A$2:$L$2344,12,FALSE)</f>
        <v>R1011</v>
      </c>
      <c r="Q132" s="15">
        <f>VLOOKUP($A132,'Hospitalisation Details'!$A$2:$G$2344,7,FALSE)</f>
        <v>28</v>
      </c>
    </row>
    <row r="133" spans="1:17" x14ac:dyDescent="0.25">
      <c r="A133" s="14" t="s">
        <v>3797</v>
      </c>
      <c r="B133" t="str">
        <f>VLOOKUP(Healthcare!$A133,'Customer Names'!A133:C2467,3,FALSE)</f>
        <v>Ellis</v>
      </c>
      <c r="C133">
        <f>VLOOKUP(Healthcare!$A133,'Medical Examinations'!A133:B2467,2,FALSE)</f>
        <v>44.86</v>
      </c>
      <c r="D133">
        <f>VLOOKUP($A133,'Medical Examinations'!A133:D2467,4,FALSE)</f>
        <v>4.38</v>
      </c>
      <c r="E133" t="str">
        <f>VLOOKUP($A133,'Medical Examinations'!A133:F133,6,FALSE)</f>
        <v>Yes</v>
      </c>
      <c r="F133" t="str">
        <f>VLOOKUP($A133,'Medical Examinations'!A133:G2467,7,FALSE)</f>
        <v>No</v>
      </c>
      <c r="G133" t="str">
        <f>VLOOKUP($A133,'Medical Examinations'!A133:H2467,8,FALSE)</f>
        <v>No</v>
      </c>
      <c r="H133" s="4">
        <f>VLOOKUP($A133,'Medical Examinations'!A133:I2467,9,FALSE)</f>
        <v>0</v>
      </c>
      <c r="I133" t="str">
        <f>VLOOKUP($A133,'Medical Examinations'!A133:J133,10,FALSE)</f>
        <v>Yes</v>
      </c>
      <c r="J133" t="str">
        <f>VLOOKUP($A133,'Medical Examinations'!A133:C133,3,FALSE)</f>
        <v>Obesity</v>
      </c>
      <c r="K133" t="str">
        <f>VLOOKUP($A133,'Medical Examinations'!A133:E133,5,FALSE)</f>
        <v>Normal</v>
      </c>
      <c r="L133" t="str">
        <f>VLOOKUP($A133,'Hospitalisation Details'!$A$2:$E$2344,5,FALSE)</f>
        <v>14-Dec-1996</v>
      </c>
      <c r="M133" s="2">
        <f>VLOOKUP($A133,'Hospitalisation Details'!$A$2:$I$2344,9,FALSE)</f>
        <v>3378.91</v>
      </c>
      <c r="N133" s="2" t="str">
        <f>VLOOKUP($A133,'Hospitalisation Details'!$A$2:$J$2344,10,FALSE)</f>
        <v>Tier - 2</v>
      </c>
      <c r="O133" s="2" t="str">
        <f>VLOOKUP($A133,'Hospitalisation Details'!$A$2:$K$2344,11,FALSE)</f>
        <v>Tier - 1</v>
      </c>
      <c r="P133" s="5" t="str">
        <f>VLOOKUP($A133,'Hospitalisation Details'!$A$2:$L$2344,12,FALSE)</f>
        <v>R1011</v>
      </c>
      <c r="Q133" s="15">
        <f>VLOOKUP($A133,'Hospitalisation Details'!$A$2:$G$2344,7,FALSE)</f>
        <v>26</v>
      </c>
    </row>
    <row r="134" spans="1:17" x14ac:dyDescent="0.25">
      <c r="A134" s="14" t="s">
        <v>3798</v>
      </c>
      <c r="B134" t="str">
        <f>VLOOKUP(Healthcare!$A134,'Customer Names'!A134:C2468,3,FALSE)</f>
        <v>Taormina</v>
      </c>
      <c r="C134">
        <f>VLOOKUP(Healthcare!$A134,'Medical Examinations'!A134:B2468,2,FALSE)</f>
        <v>52.15</v>
      </c>
      <c r="D134">
        <f>VLOOKUP($A134,'Medical Examinations'!A134:D2468,4,FALSE)</f>
        <v>5.65</v>
      </c>
      <c r="E134" t="str">
        <f>VLOOKUP($A134,'Medical Examinations'!A134:F134,6,FALSE)</f>
        <v>No</v>
      </c>
      <c r="F134" t="str">
        <f>VLOOKUP($A134,'Medical Examinations'!A134:G2468,7,FALSE)</f>
        <v>No</v>
      </c>
      <c r="G134" t="str">
        <f>VLOOKUP($A134,'Medical Examinations'!A134:H2468,8,FALSE)</f>
        <v>No</v>
      </c>
      <c r="H134" s="4">
        <f>VLOOKUP($A134,'Medical Examinations'!A134:I2468,9,FALSE)</f>
        <v>1</v>
      </c>
      <c r="I134" t="str">
        <f>VLOOKUP($A134,'Medical Examinations'!A134:J134,10,FALSE)</f>
        <v>Yes</v>
      </c>
      <c r="J134" t="str">
        <f>VLOOKUP($A134,'Medical Examinations'!A134:C134,3,FALSE)</f>
        <v>Obesity</v>
      </c>
      <c r="K134" t="str">
        <f>VLOOKUP($A134,'Medical Examinations'!A134:E134,5,FALSE)</f>
        <v>Normal</v>
      </c>
      <c r="L134" t="str">
        <f>VLOOKUP($A134,'Hospitalisation Details'!$A$2:$E$2344,5,FALSE)</f>
        <v>12-Oct-1993</v>
      </c>
      <c r="M134" s="2">
        <f>VLOOKUP($A134,'Hospitalisation Details'!$A$2:$I$2344,9,FALSE)</f>
        <v>3471.41</v>
      </c>
      <c r="N134" s="2" t="str">
        <f>VLOOKUP($A134,'Hospitalisation Details'!$A$2:$J$2344,10,FALSE)</f>
        <v>Tier - 2</v>
      </c>
      <c r="O134" s="2" t="str">
        <f>VLOOKUP($A134,'Hospitalisation Details'!$A$2:$K$2344,11,FALSE)</f>
        <v>Tier - 2</v>
      </c>
      <c r="P134" s="5" t="str">
        <f>VLOOKUP($A134,'Hospitalisation Details'!$A$2:$L$2344,12,FALSE)</f>
        <v>R1013</v>
      </c>
      <c r="Q134" s="15">
        <f>VLOOKUP($A134,'Hospitalisation Details'!$A$2:$G$2344,7,FALSE)</f>
        <v>29</v>
      </c>
    </row>
    <row r="135" spans="1:17" x14ac:dyDescent="0.25">
      <c r="A135" s="14" t="s">
        <v>3799</v>
      </c>
      <c r="B135" t="str">
        <f>VLOOKUP(Healthcare!$A135,'Customer Names'!A135:C2469,3,FALSE)</f>
        <v>Lynch</v>
      </c>
      <c r="C135">
        <f>VLOOKUP(Healthcare!$A135,'Medical Examinations'!A135:B2469,2,FALSE)</f>
        <v>41.12</v>
      </c>
      <c r="D135">
        <f>VLOOKUP($A135,'Medical Examinations'!A135:D2469,4,FALSE)</f>
        <v>7.54</v>
      </c>
      <c r="E135" t="str">
        <f>VLOOKUP($A135,'Medical Examinations'!A135:F135,6,FALSE)</f>
        <v>Yes</v>
      </c>
      <c r="F135" t="str">
        <f>VLOOKUP($A135,'Medical Examinations'!A135:G2469,7,FALSE)</f>
        <v>No</v>
      </c>
      <c r="G135" t="str">
        <f>VLOOKUP($A135,'Medical Examinations'!A135:H2469,8,FALSE)</f>
        <v>No</v>
      </c>
      <c r="H135" s="4">
        <f>VLOOKUP($A135,'Medical Examinations'!A135:I2469,9,FALSE)</f>
        <v>0</v>
      </c>
      <c r="I135" t="str">
        <f>VLOOKUP($A135,'Medical Examinations'!A135:J135,10,FALSE)</f>
        <v>Yes</v>
      </c>
      <c r="J135" t="str">
        <f>VLOOKUP($A135,'Medical Examinations'!A135:C135,3,FALSE)</f>
        <v>Obesity</v>
      </c>
      <c r="K135" t="str">
        <f>VLOOKUP($A135,'Medical Examinations'!A135:E135,5,FALSE)</f>
        <v>Diabetes</v>
      </c>
      <c r="L135" t="str">
        <f>VLOOKUP($A135,'Hospitalisation Details'!$A$2:$E$2344,5,FALSE)</f>
        <v>16-Jun-1995</v>
      </c>
      <c r="M135" s="2">
        <f>VLOOKUP($A135,'Hospitalisation Details'!$A$2:$I$2344,9,FALSE)</f>
        <v>3561.89</v>
      </c>
      <c r="N135" s="2" t="str">
        <f>VLOOKUP($A135,'Hospitalisation Details'!$A$2:$J$2344,10,FALSE)</f>
        <v>Tier - 2</v>
      </c>
      <c r="O135" s="2" t="str">
        <f>VLOOKUP($A135,'Hospitalisation Details'!$A$2:$K$2344,11,FALSE)</f>
        <v>Tier - 1</v>
      </c>
      <c r="P135" s="5" t="str">
        <f>VLOOKUP($A135,'Hospitalisation Details'!$A$2:$L$2344,12,FALSE)</f>
        <v>R1013</v>
      </c>
      <c r="Q135" s="15">
        <f>VLOOKUP($A135,'Hospitalisation Details'!$A$2:$G$2344,7,FALSE)</f>
        <v>27</v>
      </c>
    </row>
    <row r="136" spans="1:17" x14ac:dyDescent="0.25">
      <c r="A136" s="14" t="s">
        <v>3800</v>
      </c>
      <c r="B136" t="str">
        <f>VLOOKUP(Healthcare!$A136,'Customer Names'!A136:C2470,3,FALSE)</f>
        <v>Tavella</v>
      </c>
      <c r="C136">
        <f>VLOOKUP(Healthcare!$A136,'Medical Examinations'!A136:B2470,2,FALSE)</f>
        <v>38.39</v>
      </c>
      <c r="D136">
        <f>VLOOKUP($A136,'Medical Examinations'!A136:D2470,4,FALSE)</f>
        <v>5.1100000000000003</v>
      </c>
      <c r="E136" t="str">
        <f>VLOOKUP($A136,'Medical Examinations'!A136:F136,6,FALSE)</f>
        <v>Yes</v>
      </c>
      <c r="F136" t="str">
        <f>VLOOKUP($A136,'Medical Examinations'!A136:G2470,7,FALSE)</f>
        <v>No</v>
      </c>
      <c r="G136" t="str">
        <f>VLOOKUP($A136,'Medical Examinations'!A136:H2470,8,FALSE)</f>
        <v>No</v>
      </c>
      <c r="H136" s="4">
        <f>VLOOKUP($A136,'Medical Examinations'!A136:I2470,9,FALSE)</f>
        <v>1</v>
      </c>
      <c r="I136" t="str">
        <f>VLOOKUP($A136,'Medical Examinations'!A136:J136,10,FALSE)</f>
        <v>Yes</v>
      </c>
      <c r="J136" t="str">
        <f>VLOOKUP($A136,'Medical Examinations'!A136:C136,3,FALSE)</f>
        <v>Obesity</v>
      </c>
      <c r="K136" t="str">
        <f>VLOOKUP($A136,'Medical Examinations'!A136:E136,5,FALSE)</f>
        <v>Normal</v>
      </c>
      <c r="L136" t="str">
        <f>VLOOKUP($A136,'Hospitalisation Details'!$A$2:$E$2344,5,FALSE)</f>
        <v>14-Jun-1985</v>
      </c>
      <c r="M136" s="2">
        <f>VLOOKUP($A136,'Hospitalisation Details'!$A$2:$I$2344,9,FALSE)</f>
        <v>3622.13</v>
      </c>
      <c r="N136" s="2" t="str">
        <f>VLOOKUP($A136,'Hospitalisation Details'!$A$2:$J$2344,10,FALSE)</f>
        <v>Tier - 2</v>
      </c>
      <c r="O136" s="2" t="str">
        <f>VLOOKUP($A136,'Hospitalisation Details'!$A$2:$K$2344,11,FALSE)</f>
        <v>Tier - 1</v>
      </c>
      <c r="P136" s="5" t="str">
        <f>VLOOKUP($A136,'Hospitalisation Details'!$A$2:$L$2344,12,FALSE)</f>
        <v>R1013</v>
      </c>
      <c r="Q136" s="15">
        <f>VLOOKUP($A136,'Hospitalisation Details'!$A$2:$G$2344,7,FALSE)</f>
        <v>37</v>
      </c>
    </row>
    <row r="137" spans="1:17" x14ac:dyDescent="0.25">
      <c r="A137" s="14" t="s">
        <v>3801</v>
      </c>
      <c r="B137" t="str">
        <f>VLOOKUP(Healthcare!$A137,'Customer Names'!A137:C2471,3,FALSE)</f>
        <v>Neufeld</v>
      </c>
      <c r="C137">
        <f>VLOOKUP(Healthcare!$A137,'Medical Examinations'!A137:B2471,2,FALSE)</f>
        <v>46.85</v>
      </c>
      <c r="D137">
        <f>VLOOKUP($A137,'Medical Examinations'!A137:D2471,4,FALSE)</f>
        <v>4.25</v>
      </c>
      <c r="E137" t="str">
        <f>VLOOKUP($A137,'Medical Examinations'!A137:F137,6,FALSE)</f>
        <v>No</v>
      </c>
      <c r="F137" t="str">
        <f>VLOOKUP($A137,'Medical Examinations'!A137:G2471,7,FALSE)</f>
        <v>No</v>
      </c>
      <c r="G137" t="str">
        <f>VLOOKUP($A137,'Medical Examinations'!A137:H2471,8,FALSE)</f>
        <v>Yes</v>
      </c>
      <c r="H137" s="4">
        <f>VLOOKUP($A137,'Medical Examinations'!A137:I2471,9,FALSE)</f>
        <v>1</v>
      </c>
      <c r="I137" t="str">
        <f>VLOOKUP($A137,'Medical Examinations'!A137:J137,10,FALSE)</f>
        <v>Yes</v>
      </c>
      <c r="J137" t="str">
        <f>VLOOKUP($A137,'Medical Examinations'!A137:C137,3,FALSE)</f>
        <v>Obesity</v>
      </c>
      <c r="K137" t="str">
        <f>VLOOKUP($A137,'Medical Examinations'!A137:E137,5,FALSE)</f>
        <v>Normal</v>
      </c>
      <c r="L137" t="str">
        <f>VLOOKUP($A137,'Hospitalisation Details'!$A$2:$E$2344,5,FALSE)</f>
        <v>1-Dec-1986</v>
      </c>
      <c r="M137" s="2">
        <f>VLOOKUP($A137,'Hospitalisation Details'!$A$2:$I$2344,9,FALSE)</f>
        <v>3731.6</v>
      </c>
      <c r="N137" s="2" t="str">
        <f>VLOOKUP($A137,'Hospitalisation Details'!$A$2:$J$2344,10,FALSE)</f>
        <v>Tier - 2</v>
      </c>
      <c r="O137" s="2" t="str">
        <f>VLOOKUP($A137,'Hospitalisation Details'!$A$2:$K$2344,11,FALSE)</f>
        <v>Tier - 2</v>
      </c>
      <c r="P137" s="5" t="str">
        <f>VLOOKUP($A137,'Hospitalisation Details'!$A$2:$L$2344,12,FALSE)</f>
        <v>R1013</v>
      </c>
      <c r="Q137" s="15">
        <f>VLOOKUP($A137,'Hospitalisation Details'!$A$2:$G$2344,7,FALSE)</f>
        <v>36</v>
      </c>
    </row>
    <row r="138" spans="1:17" x14ac:dyDescent="0.25">
      <c r="A138" s="14" t="s">
        <v>3802</v>
      </c>
      <c r="B138" t="str">
        <f>VLOOKUP(Healthcare!$A138,'Customer Names'!A138:C2472,3,FALSE)</f>
        <v>Walhovd</v>
      </c>
      <c r="C138">
        <f>VLOOKUP(Healthcare!$A138,'Medical Examinations'!A138:B2472,2,FALSE)</f>
        <v>42.24</v>
      </c>
      <c r="D138">
        <f>VLOOKUP($A138,'Medical Examinations'!A138:D2472,4,FALSE)</f>
        <v>5.55</v>
      </c>
      <c r="E138" t="str">
        <f>VLOOKUP($A138,'Medical Examinations'!A138:F138,6,FALSE)</f>
        <v>No</v>
      </c>
      <c r="F138" t="str">
        <f>VLOOKUP($A138,'Medical Examinations'!A138:G2472,7,FALSE)</f>
        <v>Yes</v>
      </c>
      <c r="G138" t="str">
        <f>VLOOKUP($A138,'Medical Examinations'!A138:H2472,8,FALSE)</f>
        <v>No</v>
      </c>
      <c r="H138" s="4">
        <f>VLOOKUP($A138,'Medical Examinations'!A138:I2472,9,FALSE)</f>
        <v>1</v>
      </c>
      <c r="I138" t="str">
        <f>VLOOKUP($A138,'Medical Examinations'!A138:J138,10,FALSE)</f>
        <v>Yes</v>
      </c>
      <c r="J138" t="str">
        <f>VLOOKUP($A138,'Medical Examinations'!A138:C138,3,FALSE)</f>
        <v>Obesity</v>
      </c>
      <c r="K138" t="str">
        <f>VLOOKUP($A138,'Medical Examinations'!A138:E138,5,FALSE)</f>
        <v>Normal</v>
      </c>
      <c r="L138" t="str">
        <f>VLOOKUP($A138,'Hospitalisation Details'!$A$2:$E$2344,5,FALSE)</f>
        <v>24-Jun-1999</v>
      </c>
      <c r="M138" s="2">
        <f>VLOOKUP($A138,'Hospitalisation Details'!$A$2:$I$2344,9,FALSE)</f>
        <v>3796.36</v>
      </c>
      <c r="N138" s="2" t="str">
        <f>VLOOKUP($A138,'Hospitalisation Details'!$A$2:$J$2344,10,FALSE)</f>
        <v>Tier - 2</v>
      </c>
      <c r="O138" s="2" t="str">
        <f>VLOOKUP($A138,'Hospitalisation Details'!$A$2:$K$2344,11,FALSE)</f>
        <v>Tier - 3</v>
      </c>
      <c r="P138" s="5" t="str">
        <f>VLOOKUP($A138,'Hospitalisation Details'!$A$2:$L$2344,12,FALSE)</f>
        <v>R1012</v>
      </c>
      <c r="Q138" s="15">
        <f>VLOOKUP($A138,'Hospitalisation Details'!$A$2:$G$2344,7,FALSE)</f>
        <v>23</v>
      </c>
    </row>
    <row r="139" spans="1:17" x14ac:dyDescent="0.25">
      <c r="A139" s="14" t="s">
        <v>3803</v>
      </c>
      <c r="B139" t="str">
        <f>VLOOKUP(Healthcare!$A139,'Customer Names'!A139:C2473,3,FALSE)</f>
        <v>Washburn</v>
      </c>
      <c r="C139">
        <f>VLOOKUP(Healthcare!$A139,'Medical Examinations'!A139:B2473,2,FALSE)</f>
        <v>34.39</v>
      </c>
      <c r="D139">
        <f>VLOOKUP($A139,'Medical Examinations'!A139:D2473,4,FALSE)</f>
        <v>5.78</v>
      </c>
      <c r="E139" t="str">
        <f>VLOOKUP($A139,'Medical Examinations'!A139:F139,6,FALSE)</f>
        <v>No</v>
      </c>
      <c r="F139" t="str">
        <f>VLOOKUP($A139,'Medical Examinations'!A139:G2473,7,FALSE)</f>
        <v>No</v>
      </c>
      <c r="G139" t="str">
        <f>VLOOKUP($A139,'Medical Examinations'!A139:H2473,8,FALSE)</f>
        <v>No</v>
      </c>
      <c r="H139" s="4">
        <f>VLOOKUP($A139,'Medical Examinations'!A139:I2473,9,FALSE)</f>
        <v>0</v>
      </c>
      <c r="I139" t="str">
        <f>VLOOKUP($A139,'Medical Examinations'!A139:J139,10,FALSE)</f>
        <v>Yes</v>
      </c>
      <c r="J139" t="str">
        <f>VLOOKUP($A139,'Medical Examinations'!A139:C139,3,FALSE)</f>
        <v>Obesity</v>
      </c>
      <c r="K139" t="str">
        <f>VLOOKUP($A139,'Medical Examinations'!A139:E139,5,FALSE)</f>
        <v>Prediabetes</v>
      </c>
      <c r="L139" t="str">
        <f>VLOOKUP($A139,'Hospitalisation Details'!$A$2:$E$2344,5,FALSE)</f>
        <v>27-Aug-1981</v>
      </c>
      <c r="M139" s="2">
        <f>VLOOKUP($A139,'Hospitalisation Details'!$A$2:$I$2344,9,FALSE)</f>
        <v>3902.07</v>
      </c>
      <c r="N139" s="2" t="str">
        <f>VLOOKUP($A139,'Hospitalisation Details'!$A$2:$J$2344,10,FALSE)</f>
        <v>Tier - 2</v>
      </c>
      <c r="O139" s="2" t="str">
        <f>VLOOKUP($A139,'Hospitalisation Details'!$A$2:$K$2344,11,FALSE)</f>
        <v>Tier - 2</v>
      </c>
      <c r="P139" s="5" t="str">
        <f>VLOOKUP($A139,'Hospitalisation Details'!$A$2:$L$2344,12,FALSE)</f>
        <v>R1013</v>
      </c>
      <c r="Q139" s="15">
        <f>VLOOKUP($A139,'Hospitalisation Details'!$A$2:$G$2344,7,FALSE)</f>
        <v>41</v>
      </c>
    </row>
    <row r="140" spans="1:17" x14ac:dyDescent="0.25">
      <c r="A140" s="14" t="s">
        <v>3804</v>
      </c>
      <c r="B140" t="str">
        <f>VLOOKUP(Healthcare!$A140,'Customer Names'!A140:C2474,3,FALSE)</f>
        <v>Mroz</v>
      </c>
      <c r="C140">
        <f>VLOOKUP(Healthcare!$A140,'Medical Examinations'!A140:B2474,2,FALSE)</f>
        <v>42.89</v>
      </c>
      <c r="D140">
        <f>VLOOKUP($A140,'Medical Examinations'!A140:D2474,4,FALSE)</f>
        <v>5.28</v>
      </c>
      <c r="E140" t="str">
        <f>VLOOKUP($A140,'Medical Examinations'!A140:F140,6,FALSE)</f>
        <v>Yes</v>
      </c>
      <c r="F140" t="str">
        <f>VLOOKUP($A140,'Medical Examinations'!A140:G2474,7,FALSE)</f>
        <v>No</v>
      </c>
      <c r="G140" t="str">
        <f>VLOOKUP($A140,'Medical Examinations'!A140:H2474,8,FALSE)</f>
        <v>No</v>
      </c>
      <c r="H140" s="4">
        <f>VLOOKUP($A140,'Medical Examinations'!A140:I2474,9,FALSE)</f>
        <v>0</v>
      </c>
      <c r="I140" t="str">
        <f>VLOOKUP($A140,'Medical Examinations'!A140:J140,10,FALSE)</f>
        <v>Yes</v>
      </c>
      <c r="J140" t="str">
        <f>VLOOKUP($A140,'Medical Examinations'!A140:C140,3,FALSE)</f>
        <v>Obesity</v>
      </c>
      <c r="K140" t="str">
        <f>VLOOKUP($A140,'Medical Examinations'!A140:E140,5,FALSE)</f>
        <v>Normal</v>
      </c>
      <c r="L140" t="str">
        <f>VLOOKUP($A140,'Hospitalisation Details'!$A$2:$E$2344,5,FALSE)</f>
        <v>17-Aug-1996</v>
      </c>
      <c r="M140" s="2">
        <f>VLOOKUP($A140,'Hospitalisation Details'!$A$2:$I$2344,9,FALSE)</f>
        <v>3981.98</v>
      </c>
      <c r="N140" s="2" t="str">
        <f>VLOOKUP($A140,'Hospitalisation Details'!$A$2:$J$2344,10,FALSE)</f>
        <v>Tier - 2</v>
      </c>
      <c r="O140" s="2" t="str">
        <f>VLOOKUP($A140,'Hospitalisation Details'!$A$2:$K$2344,11,FALSE)</f>
        <v>Tier - 2</v>
      </c>
      <c r="P140" s="5" t="str">
        <f>VLOOKUP($A140,'Hospitalisation Details'!$A$2:$L$2344,12,FALSE)</f>
        <v>R1013</v>
      </c>
      <c r="Q140" s="15">
        <f>VLOOKUP($A140,'Hospitalisation Details'!$A$2:$G$2344,7,FALSE)</f>
        <v>26</v>
      </c>
    </row>
    <row r="141" spans="1:17" x14ac:dyDescent="0.25">
      <c r="A141" s="14" t="s">
        <v>3805</v>
      </c>
      <c r="B141" t="str">
        <f>VLOOKUP(Healthcare!$A141,'Customer Names'!A141:C2475,3,FALSE)</f>
        <v>Canaday</v>
      </c>
      <c r="C141">
        <f>VLOOKUP(Healthcare!$A141,'Medical Examinations'!A141:B2475,2,FALSE)</f>
        <v>36.299999999999997</v>
      </c>
      <c r="D141">
        <f>VLOOKUP($A141,'Medical Examinations'!A141:D2475,4,FALSE)</f>
        <v>5.39</v>
      </c>
      <c r="E141" t="str">
        <f>VLOOKUP($A141,'Medical Examinations'!A141:F141,6,FALSE)</f>
        <v>No</v>
      </c>
      <c r="F141" t="str">
        <f>VLOOKUP($A141,'Medical Examinations'!A141:G2475,7,FALSE)</f>
        <v>No</v>
      </c>
      <c r="G141" t="str">
        <f>VLOOKUP($A141,'Medical Examinations'!A141:H2475,8,FALSE)</f>
        <v>No</v>
      </c>
      <c r="H141" s="4">
        <f>VLOOKUP($A141,'Medical Examinations'!A141:I2475,9,FALSE)</f>
        <v>0</v>
      </c>
      <c r="I141" t="str">
        <f>VLOOKUP($A141,'Medical Examinations'!A141:J141,10,FALSE)</f>
        <v>Yes</v>
      </c>
      <c r="J141" t="str">
        <f>VLOOKUP($A141,'Medical Examinations'!A141:C141,3,FALSE)</f>
        <v>Obesity</v>
      </c>
      <c r="K141" t="str">
        <f>VLOOKUP($A141,'Medical Examinations'!A141:E141,5,FALSE)</f>
        <v>Normal</v>
      </c>
      <c r="L141" t="str">
        <f>VLOOKUP($A141,'Hospitalisation Details'!$A$2:$E$2344,5,FALSE)</f>
        <v>14-Sep-1995</v>
      </c>
      <c r="M141" s="2">
        <f>VLOOKUP($A141,'Hospitalisation Details'!$A$2:$I$2344,9,FALSE)</f>
        <v>4058.71</v>
      </c>
      <c r="N141" s="2" t="str">
        <f>VLOOKUP($A141,'Hospitalisation Details'!$A$2:$J$2344,10,FALSE)</f>
        <v>Tier - 3</v>
      </c>
      <c r="O141" s="2" t="str">
        <f>VLOOKUP($A141,'Hospitalisation Details'!$A$2:$K$2344,11,FALSE)</f>
        <v>Tier - 3</v>
      </c>
      <c r="P141" s="5" t="str">
        <f>VLOOKUP($A141,'Hospitalisation Details'!$A$2:$L$2344,12,FALSE)</f>
        <v>R1012</v>
      </c>
      <c r="Q141" s="15">
        <f>VLOOKUP($A141,'Hospitalisation Details'!$A$2:$G$2344,7,FALSE)</f>
        <v>27</v>
      </c>
    </row>
    <row r="142" spans="1:17" x14ac:dyDescent="0.25">
      <c r="A142" s="14" t="s">
        <v>3806</v>
      </c>
      <c r="B142" t="str">
        <f>VLOOKUP(Healthcare!$A142,'Customer Names'!A142:C2476,3,FALSE)</f>
        <v>Atkins</v>
      </c>
      <c r="C142">
        <f>VLOOKUP(Healthcare!$A142,'Medical Examinations'!A142:B2476,2,FALSE)</f>
        <v>35.200000000000003</v>
      </c>
      <c r="D142">
        <f>VLOOKUP($A142,'Medical Examinations'!A142:D2476,4,FALSE)</f>
        <v>8.01</v>
      </c>
      <c r="E142" t="str">
        <f>VLOOKUP($A142,'Medical Examinations'!A142:F142,6,FALSE)</f>
        <v>Yes</v>
      </c>
      <c r="F142" t="str">
        <f>VLOOKUP($A142,'Medical Examinations'!A142:G2476,7,FALSE)</f>
        <v>No</v>
      </c>
      <c r="G142" t="str">
        <f>VLOOKUP($A142,'Medical Examinations'!A142:H2476,8,FALSE)</f>
        <v>No</v>
      </c>
      <c r="H142" s="4">
        <f>VLOOKUP($A142,'Medical Examinations'!A142:I2476,9,FALSE)</f>
        <v>1</v>
      </c>
      <c r="I142" t="str">
        <f>VLOOKUP($A142,'Medical Examinations'!A142:J142,10,FALSE)</f>
        <v>Yes</v>
      </c>
      <c r="J142" t="str">
        <f>VLOOKUP($A142,'Medical Examinations'!A142:C142,3,FALSE)</f>
        <v>Obesity</v>
      </c>
      <c r="K142" t="str">
        <f>VLOOKUP($A142,'Medical Examinations'!A142:E142,5,FALSE)</f>
        <v>Diabetes</v>
      </c>
      <c r="L142" t="str">
        <f>VLOOKUP($A142,'Hospitalisation Details'!$A$2:$E$2344,5,FALSE)</f>
        <v>16-Sep-1984</v>
      </c>
      <c r="M142" s="2">
        <f>VLOOKUP($A142,'Hospitalisation Details'!$A$2:$I$2344,9,FALSE)</f>
        <v>4163.21</v>
      </c>
      <c r="N142" s="2" t="str">
        <f>VLOOKUP($A142,'Hospitalisation Details'!$A$2:$J$2344,10,FALSE)</f>
        <v>Tier - 2</v>
      </c>
      <c r="O142" s="2" t="str">
        <f>VLOOKUP($A142,'Hospitalisation Details'!$A$2:$K$2344,11,FALSE)</f>
        <v>Tier - 2</v>
      </c>
      <c r="P142" s="5" t="str">
        <f>VLOOKUP($A142,'Hospitalisation Details'!$A$2:$L$2344,12,FALSE)</f>
        <v>R1012</v>
      </c>
      <c r="Q142" s="15">
        <f>VLOOKUP($A142,'Hospitalisation Details'!$A$2:$G$2344,7,FALSE)</f>
        <v>38</v>
      </c>
    </row>
    <row r="143" spans="1:17" x14ac:dyDescent="0.25">
      <c r="A143" s="14" t="s">
        <v>3807</v>
      </c>
      <c r="B143" t="str">
        <f>VLOOKUP(Healthcare!$A143,'Customer Names'!A143:C2477,3,FALSE)</f>
        <v>Kropelnicki</v>
      </c>
      <c r="C143">
        <f>VLOOKUP(Healthcare!$A143,'Medical Examinations'!A143:B2477,2,FALSE)</f>
        <v>53.62</v>
      </c>
      <c r="D143">
        <f>VLOOKUP($A143,'Medical Examinations'!A143:D2477,4,FALSE)</f>
        <v>5.21</v>
      </c>
      <c r="E143" t="str">
        <f>VLOOKUP($A143,'Medical Examinations'!A143:F143,6,FALSE)</f>
        <v>No</v>
      </c>
      <c r="F143" t="str">
        <f>VLOOKUP($A143,'Medical Examinations'!A143:G2477,7,FALSE)</f>
        <v>No</v>
      </c>
      <c r="G143" t="str">
        <f>VLOOKUP($A143,'Medical Examinations'!A143:H2477,8,FALSE)</f>
        <v>No</v>
      </c>
      <c r="H143" s="4">
        <f>VLOOKUP($A143,'Medical Examinations'!A143:I2477,9,FALSE)</f>
        <v>0</v>
      </c>
      <c r="I143" t="str">
        <f>VLOOKUP($A143,'Medical Examinations'!A143:J143,10,FALSE)</f>
        <v>Yes</v>
      </c>
      <c r="J143" t="str">
        <f>VLOOKUP($A143,'Medical Examinations'!A143:C143,3,FALSE)</f>
        <v>Obesity</v>
      </c>
      <c r="K143" t="str">
        <f>VLOOKUP($A143,'Medical Examinations'!A143:E143,5,FALSE)</f>
        <v>Normal</v>
      </c>
      <c r="L143" t="str">
        <f>VLOOKUP($A143,'Hospitalisation Details'!$A$2:$E$2344,5,FALSE)</f>
        <v>18-Jun-1992</v>
      </c>
      <c r="M143" s="2">
        <f>VLOOKUP($A143,'Hospitalisation Details'!$A$2:$I$2344,9,FALSE)</f>
        <v>4266.17</v>
      </c>
      <c r="N143" s="2" t="str">
        <f>VLOOKUP($A143,'Hospitalisation Details'!$A$2:$J$2344,10,FALSE)</f>
        <v>Tier - 3</v>
      </c>
      <c r="O143" s="2" t="str">
        <f>VLOOKUP($A143,'Hospitalisation Details'!$A$2:$K$2344,11,FALSE)</f>
        <v>Tier - 2</v>
      </c>
      <c r="P143" s="5" t="str">
        <f>VLOOKUP($A143,'Hospitalisation Details'!$A$2:$L$2344,12,FALSE)</f>
        <v>R1013</v>
      </c>
      <c r="Q143" s="15">
        <f>VLOOKUP($A143,'Hospitalisation Details'!$A$2:$G$2344,7,FALSE)</f>
        <v>30</v>
      </c>
    </row>
    <row r="144" spans="1:17" x14ac:dyDescent="0.25">
      <c r="A144" s="14" t="s">
        <v>3808</v>
      </c>
      <c r="B144" t="str">
        <f>VLOOKUP(Healthcare!$A144,'Customer Names'!A144:C2478,3,FALSE)</f>
        <v>Braund</v>
      </c>
      <c r="C144">
        <f>VLOOKUP(Healthcare!$A144,'Medical Examinations'!A144:B2478,2,FALSE)</f>
        <v>36.67</v>
      </c>
      <c r="D144">
        <f>VLOOKUP($A144,'Medical Examinations'!A144:D2478,4,FALSE)</f>
        <v>6.27</v>
      </c>
      <c r="E144" t="str">
        <f>VLOOKUP($A144,'Medical Examinations'!A144:F144,6,FALSE)</f>
        <v>No</v>
      </c>
      <c r="F144" t="str">
        <f>VLOOKUP($A144,'Medical Examinations'!A144:G2478,7,FALSE)</f>
        <v>No</v>
      </c>
      <c r="G144" t="str">
        <f>VLOOKUP($A144,'Medical Examinations'!A144:H2478,8,FALSE)</f>
        <v>No</v>
      </c>
      <c r="H144" s="4">
        <f>VLOOKUP($A144,'Medical Examinations'!A144:I2478,9,FALSE)</f>
        <v>0</v>
      </c>
      <c r="I144" t="str">
        <f>VLOOKUP($A144,'Medical Examinations'!A144:J144,10,FALSE)</f>
        <v>Yes</v>
      </c>
      <c r="J144" t="str">
        <f>VLOOKUP($A144,'Medical Examinations'!A144:C144,3,FALSE)</f>
        <v>Obesity</v>
      </c>
      <c r="K144" t="str">
        <f>VLOOKUP($A144,'Medical Examinations'!A144:E144,5,FALSE)</f>
        <v>Prediabetes</v>
      </c>
      <c r="L144" t="str">
        <f>VLOOKUP($A144,'Hospitalisation Details'!$A$2:$E$2344,5,FALSE)</f>
        <v>29-Jun-1982</v>
      </c>
      <c r="M144" s="2">
        <f>VLOOKUP($A144,'Hospitalisation Details'!$A$2:$I$2344,9,FALSE)</f>
        <v>4392.7</v>
      </c>
      <c r="N144" s="2" t="str">
        <f>VLOOKUP($A144,'Hospitalisation Details'!$A$2:$J$2344,10,FALSE)</f>
        <v>Tier - 2</v>
      </c>
      <c r="O144" s="2" t="str">
        <f>VLOOKUP($A144,'Hospitalisation Details'!$A$2:$K$2344,11,FALSE)</f>
        <v>Tier - 2</v>
      </c>
      <c r="P144" s="5" t="str">
        <f>VLOOKUP($A144,'Hospitalisation Details'!$A$2:$L$2344,12,FALSE)</f>
        <v>R1013</v>
      </c>
      <c r="Q144" s="15">
        <f>VLOOKUP($A144,'Hospitalisation Details'!$A$2:$G$2344,7,FALSE)</f>
        <v>40</v>
      </c>
    </row>
    <row r="145" spans="1:17" x14ac:dyDescent="0.25">
      <c r="A145" s="14" t="s">
        <v>3809</v>
      </c>
      <c r="B145" t="str">
        <f>VLOOKUP(Healthcare!$A145,'Customer Names'!A145:C2479,3,FALSE)</f>
        <v>Anderson</v>
      </c>
      <c r="C145">
        <f>VLOOKUP(Healthcare!$A145,'Medical Examinations'!A145:B2479,2,FALSE)</f>
        <v>33.4</v>
      </c>
      <c r="D145">
        <f>VLOOKUP($A145,'Medical Examinations'!A145:D2479,4,FALSE)</f>
        <v>10.73</v>
      </c>
      <c r="E145" t="str">
        <f>VLOOKUP($A145,'Medical Examinations'!A145:F145,6,FALSE)</f>
        <v>Yes</v>
      </c>
      <c r="F145" t="str">
        <f>VLOOKUP($A145,'Medical Examinations'!A145:G2479,7,FALSE)</f>
        <v>No</v>
      </c>
      <c r="G145" t="str">
        <f>VLOOKUP($A145,'Medical Examinations'!A145:H2479,8,FALSE)</f>
        <v>No</v>
      </c>
      <c r="H145" s="4">
        <f>VLOOKUP($A145,'Medical Examinations'!A145:I2479,9,FALSE)</f>
        <v>1</v>
      </c>
      <c r="I145" t="str">
        <f>VLOOKUP($A145,'Medical Examinations'!A145:J145,10,FALSE)</f>
        <v>Yes</v>
      </c>
      <c r="J145" t="str">
        <f>VLOOKUP($A145,'Medical Examinations'!A145:C145,3,FALSE)</f>
        <v>Obesity</v>
      </c>
      <c r="K145" t="str">
        <f>VLOOKUP($A145,'Medical Examinations'!A145:E145,5,FALSE)</f>
        <v>Diabetes</v>
      </c>
      <c r="L145" t="str">
        <f>VLOOKUP($A145,'Hospitalisation Details'!$A$2:$E$2344,5,FALSE)</f>
        <v>3-Sep-1991</v>
      </c>
      <c r="M145" s="2">
        <f>VLOOKUP($A145,'Hospitalisation Details'!$A$2:$I$2344,9,FALSE)</f>
        <v>4441.21</v>
      </c>
      <c r="N145" s="2" t="str">
        <f>VLOOKUP($A145,'Hospitalisation Details'!$A$2:$J$2344,10,FALSE)</f>
        <v>Tier - 1</v>
      </c>
      <c r="O145" s="2" t="str">
        <f>VLOOKUP($A145,'Hospitalisation Details'!$A$2:$K$2344,11,FALSE)</f>
        <v>Tier - 2</v>
      </c>
      <c r="P145" s="5" t="str">
        <f>VLOOKUP($A145,'Hospitalisation Details'!$A$2:$L$2344,12,FALSE)</f>
        <v>R1014</v>
      </c>
      <c r="Q145" s="15">
        <f>VLOOKUP($A145,'Hospitalisation Details'!$A$2:$G$2344,7,FALSE)</f>
        <v>31</v>
      </c>
    </row>
    <row r="146" spans="1:17" x14ac:dyDescent="0.25">
      <c r="A146" s="14" t="s">
        <v>3810</v>
      </c>
      <c r="B146" t="str">
        <f>VLOOKUP(Healthcare!$A146,'Customer Names'!A146:C2480,3,FALSE)</f>
        <v>Bilbrey</v>
      </c>
      <c r="C146">
        <f>VLOOKUP(Healthcare!$A146,'Medical Examinations'!A146:B2480,2,FALSE)</f>
        <v>42.71</v>
      </c>
      <c r="D146">
        <f>VLOOKUP($A146,'Medical Examinations'!A146:D2480,4,FALSE)</f>
        <v>10.52</v>
      </c>
      <c r="E146" t="str">
        <f>VLOOKUP($A146,'Medical Examinations'!A146:F146,6,FALSE)</f>
        <v>No</v>
      </c>
      <c r="F146" t="str">
        <f>VLOOKUP($A146,'Medical Examinations'!A146:G2480,7,FALSE)</f>
        <v>No</v>
      </c>
      <c r="G146" t="str">
        <f>VLOOKUP($A146,'Medical Examinations'!A146:H2480,8,FALSE)</f>
        <v>No</v>
      </c>
      <c r="H146" s="4">
        <f>VLOOKUP($A146,'Medical Examinations'!A146:I2480,9,FALSE)</f>
        <v>0</v>
      </c>
      <c r="I146" t="str">
        <f>VLOOKUP($A146,'Medical Examinations'!A146:J146,10,FALSE)</f>
        <v>Yes</v>
      </c>
      <c r="J146" t="str">
        <f>VLOOKUP($A146,'Medical Examinations'!A146:C146,3,FALSE)</f>
        <v>Obesity</v>
      </c>
      <c r="K146" t="str">
        <f>VLOOKUP($A146,'Medical Examinations'!A146:E146,5,FALSE)</f>
        <v>Diabetes</v>
      </c>
      <c r="L146" t="str">
        <f>VLOOKUP($A146,'Hospitalisation Details'!$A$2:$E$2344,5,FALSE)</f>
        <v>16-Jun-1980</v>
      </c>
      <c r="M146" s="2">
        <f>VLOOKUP($A146,'Hospitalisation Details'!$A$2:$I$2344,9,FALSE)</f>
        <v>4515.71</v>
      </c>
      <c r="N146" s="2" t="str">
        <f>VLOOKUP($A146,'Hospitalisation Details'!$A$2:$J$2344,10,FALSE)</f>
        <v>Tier - 2</v>
      </c>
      <c r="O146" s="2" t="str">
        <f>VLOOKUP($A146,'Hospitalisation Details'!$A$2:$K$2344,11,FALSE)</f>
        <v>Tier - 3</v>
      </c>
      <c r="P146" s="5" t="str">
        <f>VLOOKUP($A146,'Hospitalisation Details'!$A$2:$L$2344,12,FALSE)</f>
        <v>R1013</v>
      </c>
      <c r="Q146" s="15">
        <f>VLOOKUP($A146,'Hospitalisation Details'!$A$2:$G$2344,7,FALSE)</f>
        <v>42</v>
      </c>
    </row>
    <row r="147" spans="1:17" x14ac:dyDescent="0.25">
      <c r="A147" s="14" t="s">
        <v>3811</v>
      </c>
      <c r="B147" t="str">
        <f>VLOOKUP(Healthcare!$A147,'Customer Names'!A147:C2481,3,FALSE)</f>
        <v>Curtis</v>
      </c>
      <c r="C147">
        <f>VLOOKUP(Healthcare!$A147,'Medical Examinations'!A147:B2481,2,FALSE)</f>
        <v>41.52</v>
      </c>
      <c r="D147">
        <f>VLOOKUP($A147,'Medical Examinations'!A147:D2481,4,FALSE)</f>
        <v>11.82</v>
      </c>
      <c r="E147" t="str">
        <f>VLOOKUP($A147,'Medical Examinations'!A147:F147,6,FALSE)</f>
        <v>Yes</v>
      </c>
      <c r="F147" t="str">
        <f>VLOOKUP($A147,'Medical Examinations'!A147:G2481,7,FALSE)</f>
        <v>No</v>
      </c>
      <c r="G147" t="str">
        <f>VLOOKUP($A147,'Medical Examinations'!A147:H2481,8,FALSE)</f>
        <v>No</v>
      </c>
      <c r="H147" s="4">
        <f>VLOOKUP($A147,'Medical Examinations'!A147:I2481,9,FALSE)</f>
        <v>2</v>
      </c>
      <c r="I147" t="str">
        <f>VLOOKUP($A147,'Medical Examinations'!A147:J147,10,FALSE)</f>
        <v>Yes</v>
      </c>
      <c r="J147" t="str">
        <f>VLOOKUP($A147,'Medical Examinations'!A147:C147,3,FALSE)</f>
        <v>Obesity</v>
      </c>
      <c r="K147" t="str">
        <f>VLOOKUP($A147,'Medical Examinations'!A147:E147,5,FALSE)</f>
        <v>Diabetes</v>
      </c>
      <c r="L147" t="str">
        <f>VLOOKUP($A147,'Hospitalisation Details'!$A$2:$E$2344,5,FALSE)</f>
        <v>18-Sep-1989</v>
      </c>
      <c r="M147" s="2">
        <f>VLOOKUP($A147,'Hospitalisation Details'!$A$2:$I$2344,9,FALSE)</f>
        <v>4571.41</v>
      </c>
      <c r="N147" s="2" t="str">
        <f>VLOOKUP($A147,'Hospitalisation Details'!$A$2:$J$2344,10,FALSE)</f>
        <v>Tier - 2</v>
      </c>
      <c r="O147" s="2" t="str">
        <f>VLOOKUP($A147,'Hospitalisation Details'!$A$2:$K$2344,11,FALSE)</f>
        <v>Tier - 2</v>
      </c>
      <c r="P147" s="5" t="str">
        <f>VLOOKUP($A147,'Hospitalisation Details'!$A$2:$L$2344,12,FALSE)</f>
        <v>R1012</v>
      </c>
      <c r="Q147" s="15">
        <f>VLOOKUP($A147,'Hospitalisation Details'!$A$2:$G$2344,7,FALSE)</f>
        <v>33</v>
      </c>
    </row>
    <row r="148" spans="1:17" x14ac:dyDescent="0.25">
      <c r="A148" s="14" t="s">
        <v>3812</v>
      </c>
      <c r="B148" t="str">
        <f>VLOOKUP(Healthcare!$A148,'Customer Names'!A148:C2482,3,FALSE)</f>
        <v>Meyer</v>
      </c>
      <c r="C148">
        <f>VLOOKUP(Healthcare!$A148,'Medical Examinations'!A148:B2482,2,FALSE)</f>
        <v>39.4</v>
      </c>
      <c r="D148">
        <f>VLOOKUP($A148,'Medical Examinations'!A148:D2482,4,FALSE)</f>
        <v>6.76</v>
      </c>
      <c r="E148" t="str">
        <f>VLOOKUP($A148,'Medical Examinations'!A148:F148,6,FALSE)</f>
        <v>No</v>
      </c>
      <c r="F148" t="str">
        <f>VLOOKUP($A148,'Medical Examinations'!A148:G2482,7,FALSE)</f>
        <v>No</v>
      </c>
      <c r="G148" t="str">
        <f>VLOOKUP($A148,'Medical Examinations'!A148:H2482,8,FALSE)</f>
        <v>No</v>
      </c>
      <c r="H148" s="4">
        <f>VLOOKUP($A148,'Medical Examinations'!A148:I2482,9,FALSE)</f>
        <v>0</v>
      </c>
      <c r="I148" t="str">
        <f>VLOOKUP($A148,'Medical Examinations'!A148:J148,10,FALSE)</f>
        <v>Yes</v>
      </c>
      <c r="J148" t="str">
        <f>VLOOKUP($A148,'Medical Examinations'!A148:C148,3,FALSE)</f>
        <v>Obesity</v>
      </c>
      <c r="K148" t="str">
        <f>VLOOKUP($A148,'Medical Examinations'!A148:E148,5,FALSE)</f>
        <v>Diabetes</v>
      </c>
      <c r="L148" t="str">
        <f>VLOOKUP($A148,'Hospitalisation Details'!$A$2:$E$2344,5,FALSE)</f>
        <v>22-Jun-2003</v>
      </c>
      <c r="M148" s="2">
        <f>VLOOKUP($A148,'Hospitalisation Details'!$A$2:$I$2344,9,FALSE)</f>
        <v>4687.8</v>
      </c>
      <c r="N148" s="2" t="str">
        <f>VLOOKUP($A148,'Hospitalisation Details'!$A$2:$J$2344,10,FALSE)</f>
        <v>Tier - 2</v>
      </c>
      <c r="O148" s="2" t="str">
        <f>VLOOKUP($A148,'Hospitalisation Details'!$A$2:$K$2344,11,FALSE)</f>
        <v>Tier - 3</v>
      </c>
      <c r="P148" s="5" t="str">
        <f>VLOOKUP($A148,'Hospitalisation Details'!$A$2:$L$2344,12,FALSE)</f>
        <v>R1011</v>
      </c>
      <c r="Q148" s="15">
        <f>VLOOKUP($A148,'Hospitalisation Details'!$A$2:$G$2344,7,FALSE)</f>
        <v>19</v>
      </c>
    </row>
    <row r="149" spans="1:17" x14ac:dyDescent="0.25">
      <c r="A149" s="14" t="s">
        <v>3813</v>
      </c>
      <c r="B149" t="str">
        <f>VLOOKUP(Healthcare!$A149,'Customer Names'!A149:C2483,3,FALSE)</f>
        <v>Bardeesy</v>
      </c>
      <c r="C149">
        <f>VLOOKUP(Healthcare!$A149,'Medical Examinations'!A149:B2483,2,FALSE)</f>
        <v>46.45</v>
      </c>
      <c r="D149">
        <f>VLOOKUP($A149,'Medical Examinations'!A149:D2483,4,FALSE)</f>
        <v>5.62</v>
      </c>
      <c r="E149" t="str">
        <f>VLOOKUP($A149,'Medical Examinations'!A149:F149,6,FALSE)</f>
        <v>No</v>
      </c>
      <c r="F149" t="str">
        <f>VLOOKUP($A149,'Medical Examinations'!A149:G2483,7,FALSE)</f>
        <v>No</v>
      </c>
      <c r="G149" t="str">
        <f>VLOOKUP($A149,'Medical Examinations'!A149:H2483,8,FALSE)</f>
        <v>No</v>
      </c>
      <c r="H149" s="4">
        <f>VLOOKUP($A149,'Medical Examinations'!A149:I2483,9,FALSE)</f>
        <v>0</v>
      </c>
      <c r="I149" t="str">
        <f>VLOOKUP($A149,'Medical Examinations'!A149:J149,10,FALSE)</f>
        <v>Yes</v>
      </c>
      <c r="J149" t="str">
        <f>VLOOKUP($A149,'Medical Examinations'!A149:C149,3,FALSE)</f>
        <v>Obesity</v>
      </c>
      <c r="K149" t="str">
        <f>VLOOKUP($A149,'Medical Examinations'!A149:E149,5,FALSE)</f>
        <v>Normal</v>
      </c>
      <c r="L149" t="str">
        <f>VLOOKUP($A149,'Hospitalisation Details'!$A$2:$E$2344,5,FALSE)</f>
        <v>2-Sep-1987</v>
      </c>
      <c r="M149" s="2">
        <f>VLOOKUP($A149,'Hospitalisation Details'!$A$2:$I$2344,9,FALSE)</f>
        <v>4747.05</v>
      </c>
      <c r="N149" s="2" t="str">
        <f>VLOOKUP($A149,'Hospitalisation Details'!$A$2:$J$2344,10,FALSE)</f>
        <v>Tier - 2</v>
      </c>
      <c r="O149" s="2" t="str">
        <f>VLOOKUP($A149,'Hospitalisation Details'!$A$2:$K$2344,11,FALSE)</f>
        <v>Tier - 2</v>
      </c>
      <c r="P149" s="5" t="str">
        <f>VLOOKUP($A149,'Hospitalisation Details'!$A$2:$L$2344,12,FALSE)</f>
        <v>R1013</v>
      </c>
      <c r="Q149" s="15">
        <f>VLOOKUP($A149,'Hospitalisation Details'!$A$2:$G$2344,7,FALSE)</f>
        <v>35</v>
      </c>
    </row>
    <row r="150" spans="1:17" x14ac:dyDescent="0.25">
      <c r="A150" s="14" t="s">
        <v>3814</v>
      </c>
      <c r="B150" t="str">
        <f>VLOOKUP(Healthcare!$A150,'Customer Names'!A150:C2484,3,FALSE)</f>
        <v>Shanahan</v>
      </c>
      <c r="C150">
        <f>VLOOKUP(Healthcare!$A150,'Medical Examinations'!A150:B2484,2,FALSE)</f>
        <v>35.75</v>
      </c>
      <c r="D150">
        <f>VLOOKUP($A150,'Medical Examinations'!A150:D2484,4,FALSE)</f>
        <v>4.1900000000000004</v>
      </c>
      <c r="E150" t="str">
        <f>VLOOKUP($A150,'Medical Examinations'!A150:F150,6,FALSE)</f>
        <v>No</v>
      </c>
      <c r="F150" t="str">
        <f>VLOOKUP($A150,'Medical Examinations'!A150:G2484,7,FALSE)</f>
        <v>No</v>
      </c>
      <c r="G150" t="str">
        <f>VLOOKUP($A150,'Medical Examinations'!A150:H2484,8,FALSE)</f>
        <v>No</v>
      </c>
      <c r="H150" s="4">
        <f>VLOOKUP($A150,'Medical Examinations'!A150:I2484,9,FALSE)</f>
        <v>0</v>
      </c>
      <c r="I150" t="str">
        <f>VLOOKUP($A150,'Medical Examinations'!A150:J150,10,FALSE)</f>
        <v>Yes</v>
      </c>
      <c r="J150" t="str">
        <f>VLOOKUP($A150,'Medical Examinations'!A150:C150,3,FALSE)</f>
        <v>Obesity</v>
      </c>
      <c r="K150" t="str">
        <f>VLOOKUP($A150,'Medical Examinations'!A150:E150,5,FALSE)</f>
        <v>Normal</v>
      </c>
      <c r="L150" t="str">
        <f>VLOOKUP($A150,'Hospitalisation Details'!$A$2:$E$2344,5,FALSE)</f>
        <v>27-Jun-2002</v>
      </c>
      <c r="M150" s="2">
        <f>VLOOKUP($A150,'Hospitalisation Details'!$A$2:$I$2344,9,FALSE)</f>
        <v>4830.63</v>
      </c>
      <c r="N150" s="2" t="str">
        <f>VLOOKUP($A150,'Hospitalisation Details'!$A$2:$J$2344,10,FALSE)</f>
        <v>Tier - 2</v>
      </c>
      <c r="O150" s="2" t="str">
        <f>VLOOKUP($A150,'Hospitalisation Details'!$A$2:$K$2344,11,FALSE)</f>
        <v>Tier - 1</v>
      </c>
      <c r="P150" s="5" t="str">
        <f>VLOOKUP($A150,'Hospitalisation Details'!$A$2:$L$2344,12,FALSE)</f>
        <v>R1011</v>
      </c>
      <c r="Q150" s="15">
        <f>VLOOKUP($A150,'Hospitalisation Details'!$A$2:$G$2344,7,FALSE)</f>
        <v>20</v>
      </c>
    </row>
    <row r="151" spans="1:17" x14ac:dyDescent="0.25">
      <c r="A151" s="14" t="s">
        <v>3815</v>
      </c>
      <c r="B151" t="str">
        <f>VLOOKUP(Healthcare!$A151,'Customer Names'!A151:C2485,3,FALSE)</f>
        <v>Sutter</v>
      </c>
      <c r="C151">
        <f>VLOOKUP(Healthcare!$A151,'Medical Examinations'!A151:B2485,2,FALSE)</f>
        <v>26.07</v>
      </c>
      <c r="D151">
        <f>VLOOKUP($A151,'Medical Examinations'!A151:D2485,4,FALSE)</f>
        <v>5.32</v>
      </c>
      <c r="E151" t="str">
        <f>VLOOKUP($A151,'Medical Examinations'!A151:F151,6,FALSE)</f>
        <v>No</v>
      </c>
      <c r="F151" t="str">
        <f>VLOOKUP($A151,'Medical Examinations'!A151:G2485,7,FALSE)</f>
        <v>No</v>
      </c>
      <c r="G151" t="str">
        <f>VLOOKUP($A151,'Medical Examinations'!A151:H2485,8,FALSE)</f>
        <v>No</v>
      </c>
      <c r="H151" s="4">
        <f>VLOOKUP($A151,'Medical Examinations'!A151:I2485,9,FALSE)</f>
        <v>0</v>
      </c>
      <c r="I151" t="str">
        <f>VLOOKUP($A151,'Medical Examinations'!A151:J151,10,FALSE)</f>
        <v>Yes</v>
      </c>
      <c r="J151" t="str">
        <f>VLOOKUP($A151,'Medical Examinations'!A151:C151,3,FALSE)</f>
        <v>Over Weight</v>
      </c>
      <c r="K151" t="str">
        <f>VLOOKUP($A151,'Medical Examinations'!A151:E151,5,FALSE)</f>
        <v>Normal</v>
      </c>
      <c r="L151" t="str">
        <f>VLOOKUP($A151,'Hospitalisation Details'!$A$2:$E$2344,5,FALSE)</f>
        <v>27-Oct-1986</v>
      </c>
      <c r="M151" s="2">
        <f>VLOOKUP($A151,'Hospitalisation Details'!$A$2:$I$2344,9,FALSE)</f>
        <v>4889.04</v>
      </c>
      <c r="N151" s="2" t="str">
        <f>VLOOKUP($A151,'Hospitalisation Details'!$A$2:$J$2344,10,FALSE)</f>
        <v>Tier - 2</v>
      </c>
      <c r="O151" s="2" t="str">
        <f>VLOOKUP($A151,'Hospitalisation Details'!$A$2:$K$2344,11,FALSE)</f>
        <v>Tier - 1</v>
      </c>
      <c r="P151" s="5" t="str">
        <f>VLOOKUP($A151,'Hospitalisation Details'!$A$2:$L$2344,12,FALSE)</f>
        <v>R1013</v>
      </c>
      <c r="Q151" s="15">
        <f>VLOOKUP($A151,'Hospitalisation Details'!$A$2:$G$2344,7,FALSE)</f>
        <v>36</v>
      </c>
    </row>
    <row r="152" spans="1:17" x14ac:dyDescent="0.25">
      <c r="A152" s="14" t="s">
        <v>3816</v>
      </c>
      <c r="B152" t="str">
        <f>VLOOKUP(Healthcare!$A152,'Customer Names'!A152:C2486,3,FALSE)</f>
        <v>Yesian</v>
      </c>
      <c r="C152">
        <f>VLOOKUP(Healthcare!$A152,'Medical Examinations'!A152:B2486,2,FALSE)</f>
        <v>36.54</v>
      </c>
      <c r="D152">
        <f>VLOOKUP($A152,'Medical Examinations'!A152:D2486,4,FALSE)</f>
        <v>4.46</v>
      </c>
      <c r="E152" t="str">
        <f>VLOOKUP($A152,'Medical Examinations'!A152:F152,6,FALSE)</f>
        <v>Yes</v>
      </c>
      <c r="F152" t="str">
        <f>VLOOKUP($A152,'Medical Examinations'!A152:G2486,7,FALSE)</f>
        <v>No</v>
      </c>
      <c r="G152" t="str">
        <f>VLOOKUP($A152,'Medical Examinations'!A152:H2486,8,FALSE)</f>
        <v>No</v>
      </c>
      <c r="H152" s="4">
        <f>VLOOKUP($A152,'Medical Examinations'!A152:I2486,9,FALSE)</f>
        <v>1</v>
      </c>
      <c r="I152" t="str">
        <f>VLOOKUP($A152,'Medical Examinations'!A152:J152,10,FALSE)</f>
        <v>Yes</v>
      </c>
      <c r="J152" t="str">
        <f>VLOOKUP($A152,'Medical Examinations'!A152:C152,3,FALSE)</f>
        <v>Obesity</v>
      </c>
      <c r="K152" t="str">
        <f>VLOOKUP($A152,'Medical Examinations'!A152:E152,5,FALSE)</f>
        <v>Normal</v>
      </c>
      <c r="L152" t="str">
        <f>VLOOKUP($A152,'Hospitalisation Details'!$A$2:$E$2344,5,FALSE)</f>
        <v>30-Aug-1991</v>
      </c>
      <c r="M152" s="2">
        <f>VLOOKUP($A152,'Hospitalisation Details'!$A$2:$I$2344,9,FALSE)</f>
        <v>4949.76</v>
      </c>
      <c r="N152" s="2" t="str">
        <f>VLOOKUP($A152,'Hospitalisation Details'!$A$2:$J$2344,10,FALSE)</f>
        <v>Tier - 2</v>
      </c>
      <c r="O152" s="2" t="str">
        <f>VLOOKUP($A152,'Hospitalisation Details'!$A$2:$K$2344,11,FALSE)</f>
        <v>Tier - 1</v>
      </c>
      <c r="P152" s="5" t="str">
        <f>VLOOKUP($A152,'Hospitalisation Details'!$A$2:$L$2344,12,FALSE)</f>
        <v>R1013</v>
      </c>
      <c r="Q152" s="15">
        <f>VLOOKUP($A152,'Hospitalisation Details'!$A$2:$G$2344,7,FALSE)</f>
        <v>31</v>
      </c>
    </row>
    <row r="153" spans="1:17" x14ac:dyDescent="0.25">
      <c r="A153" s="14" t="s">
        <v>3817</v>
      </c>
      <c r="B153" t="str">
        <f>VLOOKUP(Healthcare!$A153,'Customer Names'!A153:C2487,3,FALSE)</f>
        <v>Meers</v>
      </c>
      <c r="C153">
        <f>VLOOKUP(Healthcare!$A153,'Medical Examinations'!A153:B2487,2,FALSE)</f>
        <v>51.64</v>
      </c>
      <c r="D153">
        <f>VLOOKUP($A153,'Medical Examinations'!A153:D2487,4,FALSE)</f>
        <v>5.65</v>
      </c>
      <c r="E153" t="str">
        <f>VLOOKUP($A153,'Medical Examinations'!A153:F153,6,FALSE)</f>
        <v>No</v>
      </c>
      <c r="F153" t="str">
        <f>VLOOKUP($A153,'Medical Examinations'!A153:G2487,7,FALSE)</f>
        <v>No</v>
      </c>
      <c r="G153" t="str">
        <f>VLOOKUP($A153,'Medical Examinations'!A153:H2487,8,FALSE)</f>
        <v>No</v>
      </c>
      <c r="H153" s="4">
        <f>VLOOKUP($A153,'Medical Examinations'!A153:I2487,9,FALSE)</f>
        <v>0</v>
      </c>
      <c r="I153" t="str">
        <f>VLOOKUP($A153,'Medical Examinations'!A153:J153,10,FALSE)</f>
        <v>Yes</v>
      </c>
      <c r="J153" t="str">
        <f>VLOOKUP($A153,'Medical Examinations'!A153:C153,3,FALSE)</f>
        <v>Obesity</v>
      </c>
      <c r="K153" t="str">
        <f>VLOOKUP($A153,'Medical Examinations'!A153:E153,5,FALSE)</f>
        <v>Normal</v>
      </c>
      <c r="L153" t="str">
        <f>VLOOKUP($A153,'Hospitalisation Details'!$A$2:$E$2344,5,FALSE)</f>
        <v>4-Dec-1997</v>
      </c>
      <c r="M153" s="2">
        <f>VLOOKUP($A153,'Hospitalisation Details'!$A$2:$I$2344,9,FALSE)</f>
        <v>5038.57</v>
      </c>
      <c r="N153" s="2" t="str">
        <f>VLOOKUP($A153,'Hospitalisation Details'!$A$2:$J$2344,10,FALSE)</f>
        <v>Tier - 2</v>
      </c>
      <c r="O153" s="2" t="str">
        <f>VLOOKUP($A153,'Hospitalisation Details'!$A$2:$K$2344,11,FALSE)</f>
        <v>Tier - 2</v>
      </c>
      <c r="P153" s="5" t="str">
        <f>VLOOKUP($A153,'Hospitalisation Details'!$A$2:$L$2344,12,FALSE)</f>
        <v>R1025</v>
      </c>
      <c r="Q153" s="15">
        <f>VLOOKUP($A153,'Hospitalisation Details'!$A$2:$G$2344,7,FALSE)</f>
        <v>25</v>
      </c>
    </row>
    <row r="154" spans="1:17" x14ac:dyDescent="0.25">
      <c r="A154" s="14" t="s">
        <v>3818</v>
      </c>
      <c r="B154" t="str">
        <f>VLOOKUP(Healthcare!$A154,'Customer Names'!A154:C2488,3,FALSE)</f>
        <v>Conlon</v>
      </c>
      <c r="C154">
        <f>VLOOKUP(Healthcare!$A154,'Medical Examinations'!A154:B2488,2,FALSE)</f>
        <v>42.83</v>
      </c>
      <c r="D154">
        <f>VLOOKUP($A154,'Medical Examinations'!A154:D2488,4,FALSE)</f>
        <v>6.04</v>
      </c>
      <c r="E154" t="str">
        <f>VLOOKUP($A154,'Medical Examinations'!A154:F154,6,FALSE)</f>
        <v>No</v>
      </c>
      <c r="F154" t="str">
        <f>VLOOKUP($A154,'Medical Examinations'!A154:G2488,7,FALSE)</f>
        <v>No</v>
      </c>
      <c r="G154" t="str">
        <f>VLOOKUP($A154,'Medical Examinations'!A154:H2488,8,FALSE)</f>
        <v>No</v>
      </c>
      <c r="H154" s="4">
        <f>VLOOKUP($A154,'Medical Examinations'!A154:I2488,9,FALSE)</f>
        <v>2</v>
      </c>
      <c r="I154" t="str">
        <f>VLOOKUP($A154,'Medical Examinations'!A154:J154,10,FALSE)</f>
        <v>Yes</v>
      </c>
      <c r="J154" t="str">
        <f>VLOOKUP($A154,'Medical Examinations'!A154:C154,3,FALSE)</f>
        <v>Obesity</v>
      </c>
      <c r="K154" t="str">
        <f>VLOOKUP($A154,'Medical Examinations'!A154:E154,5,FALSE)</f>
        <v>Prediabetes</v>
      </c>
      <c r="L154" t="str">
        <f>VLOOKUP($A154,'Hospitalisation Details'!$A$2:$E$2344,5,FALSE)</f>
        <v>15-Sep-1988</v>
      </c>
      <c r="M154" s="2">
        <f>VLOOKUP($A154,'Hospitalisation Details'!$A$2:$I$2344,9,FALSE)</f>
        <v>5136.75</v>
      </c>
      <c r="N154" s="2" t="str">
        <f>VLOOKUP($A154,'Hospitalisation Details'!$A$2:$J$2344,10,FALSE)</f>
        <v>Tier - 2</v>
      </c>
      <c r="O154" s="2" t="str">
        <f>VLOOKUP($A154,'Hospitalisation Details'!$A$2:$K$2344,11,FALSE)</f>
        <v>Tier - 1</v>
      </c>
      <c r="P154" s="5" t="str">
        <f>VLOOKUP($A154,'Hospitalisation Details'!$A$2:$L$2344,12,FALSE)</f>
        <v>R1013</v>
      </c>
      <c r="Q154" s="15">
        <f>VLOOKUP($A154,'Hospitalisation Details'!$A$2:$G$2344,7,FALSE)</f>
        <v>34</v>
      </c>
    </row>
    <row r="155" spans="1:17" x14ac:dyDescent="0.25">
      <c r="A155" s="14" t="s">
        <v>3819</v>
      </c>
      <c r="B155" t="str">
        <f>VLOOKUP(Healthcare!$A155,'Customer Names'!A155:C2489,3,FALSE)</f>
        <v>Arnstein</v>
      </c>
      <c r="C155">
        <f>VLOOKUP(Healthcare!$A155,'Medical Examinations'!A155:B2489,2,FALSE)</f>
        <v>40.15</v>
      </c>
      <c r="D155">
        <f>VLOOKUP($A155,'Medical Examinations'!A155:D2489,4,FALSE)</f>
        <v>5.76</v>
      </c>
      <c r="E155" t="str">
        <f>VLOOKUP($A155,'Medical Examinations'!A155:F155,6,FALSE)</f>
        <v>No</v>
      </c>
      <c r="F155" t="str">
        <f>VLOOKUP($A155,'Medical Examinations'!A155:G2489,7,FALSE)</f>
        <v>No</v>
      </c>
      <c r="G155" t="str">
        <f>VLOOKUP($A155,'Medical Examinations'!A155:H2489,8,FALSE)</f>
        <v>No</v>
      </c>
      <c r="H155" s="4">
        <f>VLOOKUP($A155,'Medical Examinations'!A155:I2489,9,FALSE)</f>
        <v>1</v>
      </c>
      <c r="I155" t="str">
        <f>VLOOKUP($A155,'Medical Examinations'!A155:J155,10,FALSE)</f>
        <v>Yes</v>
      </c>
      <c r="J155" t="str">
        <f>VLOOKUP($A155,'Medical Examinations'!A155:C155,3,FALSE)</f>
        <v>Obesity</v>
      </c>
      <c r="K155" t="str">
        <f>VLOOKUP($A155,'Medical Examinations'!A155:E155,5,FALSE)</f>
        <v>Prediabetes</v>
      </c>
      <c r="L155" t="str">
        <f>VLOOKUP($A155,'Hospitalisation Details'!$A$2:$E$2344,5,FALSE)</f>
        <v>1-Dec-1999</v>
      </c>
      <c r="M155" s="2">
        <f>VLOOKUP($A155,'Hospitalisation Details'!$A$2:$I$2344,9,FALSE)</f>
        <v>5213.22</v>
      </c>
      <c r="N155" s="2" t="str">
        <f>VLOOKUP($A155,'Hospitalisation Details'!$A$2:$J$2344,10,FALSE)</f>
        <v>Tier - 2</v>
      </c>
      <c r="O155" s="2" t="str">
        <f>VLOOKUP($A155,'Hospitalisation Details'!$A$2:$K$2344,11,FALSE)</f>
        <v>Tier - 1</v>
      </c>
      <c r="P155" s="5" t="str">
        <f>VLOOKUP($A155,'Hospitalisation Details'!$A$2:$L$2344,12,FALSE)</f>
        <v>R1012</v>
      </c>
      <c r="Q155" s="15">
        <f>VLOOKUP($A155,'Hospitalisation Details'!$A$2:$G$2344,7,FALSE)</f>
        <v>23</v>
      </c>
    </row>
    <row r="156" spans="1:17" x14ac:dyDescent="0.25">
      <c r="A156" s="14" t="s">
        <v>3820</v>
      </c>
      <c r="B156" t="str">
        <f>VLOOKUP(Healthcare!$A156,'Customer Names'!A156:C2490,3,FALSE)</f>
        <v>Jurek</v>
      </c>
      <c r="C156">
        <f>VLOOKUP(Healthcare!$A156,'Medical Examinations'!A156:B2490,2,FALSE)</f>
        <v>27.8</v>
      </c>
      <c r="D156">
        <f>VLOOKUP($A156,'Medical Examinations'!A156:D2490,4,FALSE)</f>
        <v>4.3600000000000003</v>
      </c>
      <c r="E156" t="str">
        <f>VLOOKUP($A156,'Medical Examinations'!A156:F156,6,FALSE)</f>
        <v>No</v>
      </c>
      <c r="F156" t="str">
        <f>VLOOKUP($A156,'Medical Examinations'!A156:G2490,7,FALSE)</f>
        <v>No</v>
      </c>
      <c r="G156" t="str">
        <f>VLOOKUP($A156,'Medical Examinations'!A156:H2490,8,FALSE)</f>
        <v>Yes</v>
      </c>
      <c r="H156" s="4">
        <f>VLOOKUP($A156,'Medical Examinations'!A156:I2490,9,FALSE)</f>
        <v>1</v>
      </c>
      <c r="I156" t="str">
        <f>VLOOKUP($A156,'Medical Examinations'!A156:J156,10,FALSE)</f>
        <v>Yes</v>
      </c>
      <c r="J156" t="str">
        <f>VLOOKUP($A156,'Medical Examinations'!A156:C156,3,FALSE)</f>
        <v>Over Weight</v>
      </c>
      <c r="K156" t="str">
        <f>VLOOKUP($A156,'Medical Examinations'!A156:E156,5,FALSE)</f>
        <v>Normal</v>
      </c>
      <c r="L156" t="str">
        <f>VLOOKUP($A156,'Hospitalisation Details'!$A$2:$E$2344,5,FALSE)</f>
        <v>20-Oct-1986</v>
      </c>
      <c r="M156" s="2">
        <f>VLOOKUP($A156,'Hospitalisation Details'!$A$2:$I$2344,9,FALSE)</f>
        <v>5272.18</v>
      </c>
      <c r="N156" s="2" t="str">
        <f>VLOOKUP($A156,'Hospitalisation Details'!$A$2:$J$2344,10,FALSE)</f>
        <v>Tier - 2</v>
      </c>
      <c r="O156" s="2" t="str">
        <f>VLOOKUP($A156,'Hospitalisation Details'!$A$2:$K$2344,11,FALSE)</f>
        <v>Tier - 3</v>
      </c>
      <c r="P156" s="5" t="str">
        <f>VLOOKUP($A156,'Hospitalisation Details'!$A$2:$L$2344,12,FALSE)</f>
        <v>R1012</v>
      </c>
      <c r="Q156" s="15">
        <f>VLOOKUP($A156,'Hospitalisation Details'!$A$2:$G$2344,7,FALSE)</f>
        <v>36</v>
      </c>
    </row>
    <row r="157" spans="1:17" x14ac:dyDescent="0.25">
      <c r="A157" s="14" t="s">
        <v>3821</v>
      </c>
      <c r="B157" t="str">
        <f>VLOOKUP(Healthcare!$A157,'Customer Names'!A157:C2491,3,FALSE)</f>
        <v>Thill</v>
      </c>
      <c r="C157">
        <f>VLOOKUP(Healthcare!$A157,'Medical Examinations'!A157:B2491,2,FALSE)</f>
        <v>45.81</v>
      </c>
      <c r="D157">
        <f>VLOOKUP($A157,'Medical Examinations'!A157:D2491,4,FALSE)</f>
        <v>4.76</v>
      </c>
      <c r="E157" t="str">
        <f>VLOOKUP($A157,'Medical Examinations'!A157:F157,6,FALSE)</f>
        <v>Yes</v>
      </c>
      <c r="F157" t="str">
        <f>VLOOKUP($A157,'Medical Examinations'!A157:G2491,7,FALSE)</f>
        <v>No</v>
      </c>
      <c r="G157" t="str">
        <f>VLOOKUP($A157,'Medical Examinations'!A157:H2491,8,FALSE)</f>
        <v>Yes</v>
      </c>
      <c r="H157" s="4">
        <f>VLOOKUP($A157,'Medical Examinations'!A157:I2491,9,FALSE)</f>
        <v>1</v>
      </c>
      <c r="I157" t="str">
        <f>VLOOKUP($A157,'Medical Examinations'!A157:J157,10,FALSE)</f>
        <v>Yes</v>
      </c>
      <c r="J157" t="str">
        <f>VLOOKUP($A157,'Medical Examinations'!A157:C157,3,FALSE)</f>
        <v>Obesity</v>
      </c>
      <c r="K157" t="str">
        <f>VLOOKUP($A157,'Medical Examinations'!A157:E157,5,FALSE)</f>
        <v>Normal</v>
      </c>
      <c r="L157" t="str">
        <f>VLOOKUP($A157,'Hospitalisation Details'!$A$2:$E$2344,5,FALSE)</f>
        <v>7-Dec-1994</v>
      </c>
      <c r="M157" s="2">
        <f>VLOOKUP($A157,'Hospitalisation Details'!$A$2:$I$2344,9,FALSE)</f>
        <v>5364.66</v>
      </c>
      <c r="N157" s="2" t="str">
        <f>VLOOKUP($A157,'Hospitalisation Details'!$A$2:$J$2344,10,FALSE)</f>
        <v>Tier - 2</v>
      </c>
      <c r="O157" s="2" t="str">
        <f>VLOOKUP($A157,'Hospitalisation Details'!$A$2:$K$2344,11,FALSE)</f>
        <v>Tier - 1</v>
      </c>
      <c r="P157" s="5" t="str">
        <f>VLOOKUP($A157,'Hospitalisation Details'!$A$2:$L$2344,12,FALSE)</f>
        <v>R1011</v>
      </c>
      <c r="Q157" s="15">
        <f>VLOOKUP($A157,'Hospitalisation Details'!$A$2:$G$2344,7,FALSE)</f>
        <v>28</v>
      </c>
    </row>
    <row r="158" spans="1:17" x14ac:dyDescent="0.25">
      <c r="A158" s="14" t="s">
        <v>3822</v>
      </c>
      <c r="B158" t="str">
        <f>VLOOKUP(Healthcare!$A158,'Customer Names'!A158:C2492,3,FALSE)</f>
        <v>Glaz</v>
      </c>
      <c r="C158">
        <f>VLOOKUP(Healthcare!$A158,'Medical Examinations'!A158:B2492,2,FALSE)</f>
        <v>34.43</v>
      </c>
      <c r="D158">
        <f>VLOOKUP($A158,'Medical Examinations'!A158:D2492,4,FALSE)</f>
        <v>10.82</v>
      </c>
      <c r="E158" t="str">
        <f>VLOOKUP($A158,'Medical Examinations'!A158:F158,6,FALSE)</f>
        <v>Yes</v>
      </c>
      <c r="F158" t="str">
        <f>VLOOKUP($A158,'Medical Examinations'!A158:G2492,7,FALSE)</f>
        <v>No</v>
      </c>
      <c r="G158" t="str">
        <f>VLOOKUP($A158,'Medical Examinations'!A158:H2492,8,FALSE)</f>
        <v>No</v>
      </c>
      <c r="H158" s="4">
        <f>VLOOKUP($A158,'Medical Examinations'!A158:I2492,9,FALSE)</f>
        <v>1</v>
      </c>
      <c r="I158" t="str">
        <f>VLOOKUP($A158,'Medical Examinations'!A158:J158,10,FALSE)</f>
        <v>Yes</v>
      </c>
      <c r="J158" t="str">
        <f>VLOOKUP($A158,'Medical Examinations'!A158:C158,3,FALSE)</f>
        <v>Obesity</v>
      </c>
      <c r="K158" t="str">
        <f>VLOOKUP($A158,'Medical Examinations'!A158:E158,5,FALSE)</f>
        <v>Diabetes</v>
      </c>
      <c r="L158" t="str">
        <f>VLOOKUP($A158,'Hospitalisation Details'!$A$2:$E$2344,5,FALSE)</f>
        <v>27-Sep-1982</v>
      </c>
      <c r="M158" s="2">
        <f>VLOOKUP($A158,'Hospitalisation Details'!$A$2:$I$2344,9,FALSE)</f>
        <v>5415.66</v>
      </c>
      <c r="N158" s="2" t="str">
        <f>VLOOKUP($A158,'Hospitalisation Details'!$A$2:$J$2344,10,FALSE)</f>
        <v>Tier - 2</v>
      </c>
      <c r="O158" s="2" t="str">
        <f>VLOOKUP($A158,'Hospitalisation Details'!$A$2:$K$2344,11,FALSE)</f>
        <v>Tier - 3</v>
      </c>
      <c r="P158" s="5" t="str">
        <f>VLOOKUP($A158,'Hospitalisation Details'!$A$2:$L$2344,12,FALSE)</f>
        <v>R1013</v>
      </c>
      <c r="Q158" s="15">
        <f>VLOOKUP($A158,'Hospitalisation Details'!$A$2:$G$2344,7,FALSE)</f>
        <v>40</v>
      </c>
    </row>
    <row r="159" spans="1:17" x14ac:dyDescent="0.25">
      <c r="A159" s="14" t="s">
        <v>3823</v>
      </c>
      <c r="B159" t="str">
        <f>VLOOKUP(Healthcare!$A159,'Customer Names'!A159:C2493,3,FALSE)</f>
        <v>Sampson</v>
      </c>
      <c r="C159">
        <f>VLOOKUP(Healthcare!$A159,'Medical Examinations'!A159:B2493,2,FALSE)</f>
        <v>41.33</v>
      </c>
      <c r="D159">
        <f>VLOOKUP($A159,'Medical Examinations'!A159:D2493,4,FALSE)</f>
        <v>4.01</v>
      </c>
      <c r="E159" t="str">
        <f>VLOOKUP($A159,'Medical Examinations'!A159:F159,6,FALSE)</f>
        <v>Yes</v>
      </c>
      <c r="F159" t="str">
        <f>VLOOKUP($A159,'Medical Examinations'!A159:G2493,7,FALSE)</f>
        <v>No</v>
      </c>
      <c r="G159" t="str">
        <f>VLOOKUP($A159,'Medical Examinations'!A159:H2493,8,FALSE)</f>
        <v>No</v>
      </c>
      <c r="H159" s="4">
        <f>VLOOKUP($A159,'Medical Examinations'!A159:I2493,9,FALSE)</f>
        <v>0</v>
      </c>
      <c r="I159" t="str">
        <f>VLOOKUP($A159,'Medical Examinations'!A159:J159,10,FALSE)</f>
        <v>Yes</v>
      </c>
      <c r="J159" t="str">
        <f>VLOOKUP($A159,'Medical Examinations'!A159:C159,3,FALSE)</f>
        <v>Obesity</v>
      </c>
      <c r="K159" t="str">
        <f>VLOOKUP($A159,'Medical Examinations'!A159:E159,5,FALSE)</f>
        <v>Normal</v>
      </c>
      <c r="L159" t="str">
        <f>VLOOKUP($A159,'Hospitalisation Details'!$A$2:$E$2344,5,FALSE)</f>
        <v>17-Aug-1984</v>
      </c>
      <c r="M159" s="2">
        <f>VLOOKUP($A159,'Hospitalisation Details'!$A$2:$I$2344,9,FALSE)</f>
        <v>5488.26</v>
      </c>
      <c r="N159" s="2" t="str">
        <f>VLOOKUP($A159,'Hospitalisation Details'!$A$2:$J$2344,10,FALSE)</f>
        <v>Tier - 2</v>
      </c>
      <c r="O159" s="2" t="str">
        <f>VLOOKUP($A159,'Hospitalisation Details'!$A$2:$K$2344,11,FALSE)</f>
        <v>Tier - 3</v>
      </c>
      <c r="P159" s="5" t="str">
        <f>VLOOKUP($A159,'Hospitalisation Details'!$A$2:$L$2344,12,FALSE)</f>
        <v>R1011</v>
      </c>
      <c r="Q159" s="15">
        <f>VLOOKUP($A159,'Hospitalisation Details'!$A$2:$G$2344,7,FALSE)</f>
        <v>38</v>
      </c>
    </row>
    <row r="160" spans="1:17" x14ac:dyDescent="0.25">
      <c r="A160" s="14" t="s">
        <v>3824</v>
      </c>
      <c r="B160" t="str">
        <f>VLOOKUP(Healthcare!$A160,'Customer Names'!A160:C2494,3,FALSE)</f>
        <v>Duliba</v>
      </c>
      <c r="C160">
        <f>VLOOKUP(Healthcare!$A160,'Medical Examinations'!A160:B2494,2,FALSE)</f>
        <v>31.92</v>
      </c>
      <c r="D160">
        <f>VLOOKUP($A160,'Medical Examinations'!A160:D2494,4,FALSE)</f>
        <v>5.12</v>
      </c>
      <c r="E160" t="str">
        <f>VLOOKUP($A160,'Medical Examinations'!A160:F160,6,FALSE)</f>
        <v>Yes</v>
      </c>
      <c r="F160" t="str">
        <f>VLOOKUP($A160,'Medical Examinations'!A160:G2494,7,FALSE)</f>
        <v>No</v>
      </c>
      <c r="G160" t="str">
        <f>VLOOKUP($A160,'Medical Examinations'!A160:H2494,8,FALSE)</f>
        <v>No</v>
      </c>
      <c r="H160" s="4">
        <f>VLOOKUP($A160,'Medical Examinations'!A160:I2494,9,FALSE)</f>
        <v>1</v>
      </c>
      <c r="I160" t="str">
        <f>VLOOKUP($A160,'Medical Examinations'!A160:J160,10,FALSE)</f>
        <v>Yes</v>
      </c>
      <c r="J160" t="str">
        <f>VLOOKUP($A160,'Medical Examinations'!A160:C160,3,FALSE)</f>
        <v>Obesity</v>
      </c>
      <c r="K160" t="str">
        <f>VLOOKUP($A160,'Medical Examinations'!A160:E160,5,FALSE)</f>
        <v>Normal</v>
      </c>
      <c r="L160" t="str">
        <f>VLOOKUP($A160,'Hospitalisation Details'!$A$2:$E$2344,5,FALSE)</f>
        <v>15-Nov-1994</v>
      </c>
      <c r="M160" s="2">
        <f>VLOOKUP($A160,'Hospitalisation Details'!$A$2:$I$2344,9,FALSE)</f>
        <v>5615.37</v>
      </c>
      <c r="N160" s="2" t="str">
        <f>VLOOKUP($A160,'Hospitalisation Details'!$A$2:$J$2344,10,FALSE)</f>
        <v>Tier - 2</v>
      </c>
      <c r="O160" s="2" t="str">
        <f>VLOOKUP($A160,'Hospitalisation Details'!$A$2:$K$2344,11,FALSE)</f>
        <v>Tier - 3</v>
      </c>
      <c r="P160" s="5" t="str">
        <f>VLOOKUP($A160,'Hospitalisation Details'!$A$2:$L$2344,12,FALSE)</f>
        <v>R1011</v>
      </c>
      <c r="Q160" s="15">
        <f>VLOOKUP($A160,'Hospitalisation Details'!$A$2:$G$2344,7,FALSE)</f>
        <v>28</v>
      </c>
    </row>
    <row r="161" spans="1:17" x14ac:dyDescent="0.25">
      <c r="A161" s="14" t="s">
        <v>3825</v>
      </c>
      <c r="B161" t="str">
        <f>VLOOKUP(Healthcare!$A161,'Customer Names'!A161:C2495,3,FALSE)</f>
        <v>Tanguay</v>
      </c>
      <c r="C161">
        <f>VLOOKUP(Healthcare!$A161,'Medical Examinations'!A161:B2495,2,FALSE)</f>
        <v>39.799999999999997</v>
      </c>
      <c r="D161">
        <f>VLOOKUP($A161,'Medical Examinations'!A161:D2495,4,FALSE)</f>
        <v>10.54</v>
      </c>
      <c r="E161" t="str">
        <f>VLOOKUP($A161,'Medical Examinations'!A161:F161,6,FALSE)</f>
        <v>Yes</v>
      </c>
      <c r="F161" t="str">
        <f>VLOOKUP($A161,'Medical Examinations'!A161:G2495,7,FALSE)</f>
        <v>No</v>
      </c>
      <c r="G161" t="str">
        <f>VLOOKUP($A161,'Medical Examinations'!A161:H2495,8,FALSE)</f>
        <v>No</v>
      </c>
      <c r="H161" s="4">
        <f>VLOOKUP($A161,'Medical Examinations'!A161:I2495,9,FALSE)</f>
        <v>2</v>
      </c>
      <c r="I161" t="str">
        <f>VLOOKUP($A161,'Medical Examinations'!A161:J161,10,FALSE)</f>
        <v>Yes</v>
      </c>
      <c r="J161" t="str">
        <f>VLOOKUP($A161,'Medical Examinations'!A161:C161,3,FALSE)</f>
        <v>Obesity</v>
      </c>
      <c r="K161" t="str">
        <f>VLOOKUP($A161,'Medical Examinations'!A161:E161,5,FALSE)</f>
        <v>Diabetes</v>
      </c>
      <c r="L161" t="str">
        <f>VLOOKUP($A161,'Hospitalisation Details'!$A$2:$E$2344,5,FALSE)</f>
        <v>18-Dec-1971</v>
      </c>
      <c r="M161" s="2">
        <f>VLOOKUP($A161,'Hospitalisation Details'!$A$2:$I$2344,9,FALSE)</f>
        <v>5720.38</v>
      </c>
      <c r="N161" s="2" t="str">
        <f>VLOOKUP($A161,'Hospitalisation Details'!$A$2:$J$2344,10,FALSE)</f>
        <v>Tier - 2</v>
      </c>
      <c r="O161" s="2" t="str">
        <f>VLOOKUP($A161,'Hospitalisation Details'!$A$2:$K$2344,11,FALSE)</f>
        <v>Tier - 1</v>
      </c>
      <c r="P161" s="5" t="str">
        <f>VLOOKUP($A161,'Hospitalisation Details'!$A$2:$L$2344,12,FALSE)</f>
        <v>R1013</v>
      </c>
      <c r="Q161" s="15">
        <f>VLOOKUP($A161,'Hospitalisation Details'!$A$2:$G$2344,7,FALSE)</f>
        <v>51</v>
      </c>
    </row>
    <row r="162" spans="1:17" x14ac:dyDescent="0.25">
      <c r="A162" s="14" t="s">
        <v>3826</v>
      </c>
      <c r="B162" t="str">
        <f>VLOOKUP(Healthcare!$A162,'Customer Names'!A162:C2496,3,FALSE)</f>
        <v>McClelland</v>
      </c>
      <c r="C162">
        <f>VLOOKUP(Healthcare!$A162,'Medical Examinations'!A162:B2496,2,FALSE)</f>
        <v>42.82</v>
      </c>
      <c r="D162">
        <f>VLOOKUP($A162,'Medical Examinations'!A162:D2496,4,FALSE)</f>
        <v>4.21</v>
      </c>
      <c r="E162" t="str">
        <f>VLOOKUP($A162,'Medical Examinations'!A162:F162,6,FALSE)</f>
        <v>No</v>
      </c>
      <c r="F162" t="str">
        <f>VLOOKUP($A162,'Medical Examinations'!A162:G2496,7,FALSE)</f>
        <v>No</v>
      </c>
      <c r="G162" t="str">
        <f>VLOOKUP($A162,'Medical Examinations'!A162:H2496,8,FALSE)</f>
        <v>No</v>
      </c>
      <c r="H162" s="4">
        <f>VLOOKUP($A162,'Medical Examinations'!A162:I2496,9,FALSE)</f>
        <v>0</v>
      </c>
      <c r="I162" t="str">
        <f>VLOOKUP($A162,'Medical Examinations'!A162:J162,10,FALSE)</f>
        <v>Yes</v>
      </c>
      <c r="J162" t="str">
        <f>VLOOKUP($A162,'Medical Examinations'!A162:C162,3,FALSE)</f>
        <v>Obesity</v>
      </c>
      <c r="K162" t="str">
        <f>VLOOKUP($A162,'Medical Examinations'!A162:E162,5,FALSE)</f>
        <v>Normal</v>
      </c>
      <c r="L162" t="str">
        <f>VLOOKUP($A162,'Hospitalisation Details'!$A$2:$E$2344,5,FALSE)</f>
        <v>20-Aug-1995</v>
      </c>
      <c r="M162" s="2">
        <f>VLOOKUP($A162,'Hospitalisation Details'!$A$2:$I$2344,9,FALSE)</f>
        <v>5843.99</v>
      </c>
      <c r="N162" s="2" t="str">
        <f>VLOOKUP($A162,'Hospitalisation Details'!$A$2:$J$2344,10,FALSE)</f>
        <v>Tier - 2</v>
      </c>
      <c r="O162" s="2" t="str">
        <f>VLOOKUP($A162,'Hospitalisation Details'!$A$2:$K$2344,11,FALSE)</f>
        <v>Tier - 2</v>
      </c>
      <c r="P162" s="5" t="str">
        <f>VLOOKUP($A162,'Hospitalisation Details'!$A$2:$L$2344,12,FALSE)</f>
        <v>R1025</v>
      </c>
      <c r="Q162" s="15">
        <f>VLOOKUP($A162,'Hospitalisation Details'!$A$2:$G$2344,7,FALSE)</f>
        <v>27</v>
      </c>
    </row>
    <row r="163" spans="1:17" x14ac:dyDescent="0.25">
      <c r="A163" s="14" t="s">
        <v>3827</v>
      </c>
      <c r="B163" t="str">
        <f>VLOOKUP(Healthcare!$A163,'Customer Names'!A163:C2497,3,FALSE)</f>
        <v>Gorman</v>
      </c>
      <c r="C163">
        <f>VLOOKUP(Healthcare!$A163,'Medical Examinations'!A163:B2497,2,FALSE)</f>
        <v>33.630000000000003</v>
      </c>
      <c r="D163">
        <f>VLOOKUP($A163,'Medical Examinations'!A163:D2497,4,FALSE)</f>
        <v>5.42</v>
      </c>
      <c r="E163" t="str">
        <f>VLOOKUP($A163,'Medical Examinations'!A163:F163,6,FALSE)</f>
        <v>No</v>
      </c>
      <c r="F163" t="str">
        <f>VLOOKUP($A163,'Medical Examinations'!A163:G2497,7,FALSE)</f>
        <v>No</v>
      </c>
      <c r="G163" t="str">
        <f>VLOOKUP($A163,'Medical Examinations'!A163:H2497,8,FALSE)</f>
        <v>No</v>
      </c>
      <c r="H163" s="4">
        <f>VLOOKUP($A163,'Medical Examinations'!A163:I2497,9,FALSE)</f>
        <v>0</v>
      </c>
      <c r="I163" t="str">
        <f>VLOOKUP($A163,'Medical Examinations'!A163:J163,10,FALSE)</f>
        <v>Yes</v>
      </c>
      <c r="J163" t="str">
        <f>VLOOKUP($A163,'Medical Examinations'!A163:C163,3,FALSE)</f>
        <v>Obesity</v>
      </c>
      <c r="K163" t="str">
        <f>VLOOKUP($A163,'Medical Examinations'!A163:E163,5,FALSE)</f>
        <v>Normal</v>
      </c>
      <c r="L163" t="str">
        <f>VLOOKUP($A163,'Hospitalisation Details'!$A$2:$E$2344,5,FALSE)</f>
        <v>13-Aug-2003</v>
      </c>
      <c r="M163" s="2">
        <f>VLOOKUP($A163,'Hospitalisation Details'!$A$2:$I$2344,9,FALSE)</f>
        <v>5957.35</v>
      </c>
      <c r="N163" s="2" t="str">
        <f>VLOOKUP($A163,'Hospitalisation Details'!$A$2:$J$2344,10,FALSE)</f>
        <v>Tier - 2</v>
      </c>
      <c r="O163" s="2" t="str">
        <f>VLOOKUP($A163,'Hospitalisation Details'!$A$2:$K$2344,11,FALSE)</f>
        <v>Tier - 2</v>
      </c>
      <c r="P163" s="5" t="str">
        <f>VLOOKUP($A163,'Hospitalisation Details'!$A$2:$L$2344,12,FALSE)</f>
        <v>R1012</v>
      </c>
      <c r="Q163" s="15">
        <f>VLOOKUP($A163,'Hospitalisation Details'!$A$2:$G$2344,7,FALSE)</f>
        <v>19</v>
      </c>
    </row>
    <row r="164" spans="1:17" x14ac:dyDescent="0.25">
      <c r="A164" s="14" t="s">
        <v>3828</v>
      </c>
      <c r="B164" t="str">
        <f>VLOOKUP(Healthcare!$A164,'Customer Names'!A164:C2498,3,FALSE)</f>
        <v>Nishimura</v>
      </c>
      <c r="C164">
        <f>VLOOKUP(Healthcare!$A164,'Medical Examinations'!A164:B2498,2,FALSE)</f>
        <v>37.07</v>
      </c>
      <c r="D164">
        <f>VLOOKUP($A164,'Medical Examinations'!A164:D2498,4,FALSE)</f>
        <v>4.28</v>
      </c>
      <c r="E164" t="str">
        <f>VLOOKUP($A164,'Medical Examinations'!A164:F164,6,FALSE)</f>
        <v>No</v>
      </c>
      <c r="F164" t="str">
        <f>VLOOKUP($A164,'Medical Examinations'!A164:G2498,7,FALSE)</f>
        <v>Yes</v>
      </c>
      <c r="G164" t="str">
        <f>VLOOKUP($A164,'Medical Examinations'!A164:H2498,8,FALSE)</f>
        <v>No</v>
      </c>
      <c r="H164" s="4">
        <f>VLOOKUP($A164,'Medical Examinations'!A164:I2498,9,FALSE)</f>
        <v>1</v>
      </c>
      <c r="I164" t="str">
        <f>VLOOKUP($A164,'Medical Examinations'!A164:J164,10,FALSE)</f>
        <v>Yes</v>
      </c>
      <c r="J164" t="str">
        <f>VLOOKUP($A164,'Medical Examinations'!A164:C164,3,FALSE)</f>
        <v>Obesity</v>
      </c>
      <c r="K164" t="str">
        <f>VLOOKUP($A164,'Medical Examinations'!A164:E164,5,FALSE)</f>
        <v>Normal</v>
      </c>
      <c r="L164" t="str">
        <f>VLOOKUP($A164,'Hospitalisation Details'!$A$2:$E$2344,5,FALSE)</f>
        <v>17-Aug-1974</v>
      </c>
      <c r="M164" s="2">
        <f>VLOOKUP($A164,'Hospitalisation Details'!$A$2:$I$2344,9,FALSE)</f>
        <v>5990.17</v>
      </c>
      <c r="N164" s="2" t="str">
        <f>VLOOKUP($A164,'Hospitalisation Details'!$A$2:$J$2344,10,FALSE)</f>
        <v>Tier - 2</v>
      </c>
      <c r="O164" s="2" t="str">
        <f>VLOOKUP($A164,'Hospitalisation Details'!$A$2:$K$2344,11,FALSE)</f>
        <v>Tier - 2</v>
      </c>
      <c r="P164" s="5" t="str">
        <f>VLOOKUP($A164,'Hospitalisation Details'!$A$2:$L$2344,12,FALSE)</f>
        <v>R1013</v>
      </c>
      <c r="Q164" s="15">
        <f>VLOOKUP($A164,'Hospitalisation Details'!$A$2:$G$2344,7,FALSE)</f>
        <v>48</v>
      </c>
    </row>
    <row r="165" spans="1:17" x14ac:dyDescent="0.25">
      <c r="A165" s="14" t="s">
        <v>3829</v>
      </c>
      <c r="B165" t="str">
        <f>VLOOKUP(Healthcare!$A165,'Customer Names'!A165:C2499,3,FALSE)</f>
        <v>Brimble</v>
      </c>
      <c r="C165">
        <f>VLOOKUP(Healthcare!$A165,'Medical Examinations'!A165:B2499,2,FALSE)</f>
        <v>35.625</v>
      </c>
      <c r="D165">
        <f>VLOOKUP($A165,'Medical Examinations'!A165:D2499,4,FALSE)</f>
        <v>8.9</v>
      </c>
      <c r="E165" t="str">
        <f>VLOOKUP($A165,'Medical Examinations'!A165:F165,6,FALSE)</f>
        <v>No</v>
      </c>
      <c r="F165" t="str">
        <f>VLOOKUP($A165,'Medical Examinations'!A165:G2499,7,FALSE)</f>
        <v>No</v>
      </c>
      <c r="G165" t="str">
        <f>VLOOKUP($A165,'Medical Examinations'!A165:H2499,8,FALSE)</f>
        <v>No</v>
      </c>
      <c r="H165" s="4">
        <f>VLOOKUP($A165,'Medical Examinations'!A165:I2499,9,FALSE)</f>
        <v>0</v>
      </c>
      <c r="I165" t="str">
        <f>VLOOKUP($A165,'Medical Examinations'!A165:J165,10,FALSE)</f>
        <v>Yes</v>
      </c>
      <c r="J165" t="str">
        <f>VLOOKUP($A165,'Medical Examinations'!A165:C165,3,FALSE)</f>
        <v>Obesity</v>
      </c>
      <c r="K165" t="str">
        <f>VLOOKUP($A165,'Medical Examinations'!A165:E165,5,FALSE)</f>
        <v>Diabetes</v>
      </c>
      <c r="L165" t="str">
        <f>VLOOKUP($A165,'Hospitalisation Details'!$A$2:$E$2344,5,FALSE)</f>
        <v>21-Jul-1985</v>
      </c>
      <c r="M165" s="2">
        <f>VLOOKUP($A165,'Hospitalisation Details'!$A$2:$I$2344,9,FALSE)</f>
        <v>6112.35</v>
      </c>
      <c r="N165" s="2" t="str">
        <f>VLOOKUP($A165,'Hospitalisation Details'!$A$2:$J$2344,10,FALSE)</f>
        <v>Tier - 2</v>
      </c>
      <c r="O165" s="2" t="str">
        <f>VLOOKUP($A165,'Hospitalisation Details'!$A$2:$K$2344,11,FALSE)</f>
        <v>Tier - 1</v>
      </c>
      <c r="P165" s="5" t="str">
        <f>VLOOKUP($A165,'Hospitalisation Details'!$A$2:$L$2344,12,FALSE)</f>
        <v>R1012</v>
      </c>
      <c r="Q165" s="15">
        <f>VLOOKUP($A165,'Hospitalisation Details'!$A$2:$G$2344,7,FALSE)</f>
        <v>37</v>
      </c>
    </row>
    <row r="166" spans="1:17" x14ac:dyDescent="0.25">
      <c r="A166" s="14" t="s">
        <v>3830</v>
      </c>
      <c r="B166" t="str">
        <f>VLOOKUP(Healthcare!$A166,'Customer Names'!A166:C2500,3,FALSE)</f>
        <v>Trenk</v>
      </c>
      <c r="C166">
        <f>VLOOKUP(Healthcare!$A166,'Medical Examinations'!A166:B2500,2,FALSE)</f>
        <v>42.69</v>
      </c>
      <c r="D166">
        <f>VLOOKUP($A166,'Medical Examinations'!A166:D2500,4,FALSE)</f>
        <v>4.8899999999999997</v>
      </c>
      <c r="E166" t="str">
        <f>VLOOKUP($A166,'Medical Examinations'!A166:F166,6,FALSE)</f>
        <v>No</v>
      </c>
      <c r="F166" t="str">
        <f>VLOOKUP($A166,'Medical Examinations'!A166:G2500,7,FALSE)</f>
        <v>No</v>
      </c>
      <c r="G166" t="str">
        <f>VLOOKUP($A166,'Medical Examinations'!A166:H2500,8,FALSE)</f>
        <v>Yes</v>
      </c>
      <c r="H166" s="4">
        <f>VLOOKUP($A166,'Medical Examinations'!A166:I2500,9,FALSE)</f>
        <v>1</v>
      </c>
      <c r="I166" t="str">
        <f>VLOOKUP($A166,'Medical Examinations'!A166:J166,10,FALSE)</f>
        <v>Yes</v>
      </c>
      <c r="J166" t="str">
        <f>VLOOKUP($A166,'Medical Examinations'!A166:C166,3,FALSE)</f>
        <v>Obesity</v>
      </c>
      <c r="K166" t="str">
        <f>VLOOKUP($A166,'Medical Examinations'!A166:E166,5,FALSE)</f>
        <v>Normal</v>
      </c>
      <c r="L166" t="str">
        <f>VLOOKUP($A166,'Hospitalisation Details'!$A$2:$E$2344,5,FALSE)</f>
        <v>6-Oct-1984</v>
      </c>
      <c r="M166" s="2">
        <f>VLOOKUP($A166,'Hospitalisation Details'!$A$2:$I$2344,9,FALSE)</f>
        <v>6170.96</v>
      </c>
      <c r="N166" s="2" t="str">
        <f>VLOOKUP($A166,'Hospitalisation Details'!$A$2:$J$2344,10,FALSE)</f>
        <v>Tier - 2</v>
      </c>
      <c r="O166" s="2" t="str">
        <f>VLOOKUP($A166,'Hospitalisation Details'!$A$2:$K$2344,11,FALSE)</f>
        <v>Tier - 1</v>
      </c>
      <c r="P166" s="5" t="str">
        <f>VLOOKUP($A166,'Hospitalisation Details'!$A$2:$L$2344,12,FALSE)</f>
        <v>R1013</v>
      </c>
      <c r="Q166" s="15">
        <f>VLOOKUP($A166,'Hospitalisation Details'!$A$2:$G$2344,7,FALSE)</f>
        <v>38</v>
      </c>
    </row>
    <row r="167" spans="1:17" x14ac:dyDescent="0.25">
      <c r="A167" s="14" t="s">
        <v>3831</v>
      </c>
      <c r="B167" t="str">
        <f>VLOOKUP(Healthcare!$A167,'Customer Names'!A167:C2501,3,FALSE)</f>
        <v>Wittmann</v>
      </c>
      <c r="C167">
        <f>VLOOKUP(Healthcare!$A167,'Medical Examinations'!A167:B2501,2,FALSE)</f>
        <v>37.869999999999997</v>
      </c>
      <c r="D167">
        <f>VLOOKUP($A167,'Medical Examinations'!A167:D2501,4,FALSE)</f>
        <v>4.29</v>
      </c>
      <c r="E167" t="str">
        <f>VLOOKUP($A167,'Medical Examinations'!A167:F167,6,FALSE)</f>
        <v>Yes</v>
      </c>
      <c r="F167" t="str">
        <f>VLOOKUP($A167,'Medical Examinations'!A167:G2501,7,FALSE)</f>
        <v>No</v>
      </c>
      <c r="G167" t="str">
        <f>VLOOKUP($A167,'Medical Examinations'!A167:H2501,8,FALSE)</f>
        <v>Yes</v>
      </c>
      <c r="H167" s="4">
        <f>VLOOKUP($A167,'Medical Examinations'!A167:I2501,9,FALSE)</f>
        <v>1</v>
      </c>
      <c r="I167" t="str">
        <f>VLOOKUP($A167,'Medical Examinations'!A167:J167,10,FALSE)</f>
        <v>Yes</v>
      </c>
      <c r="J167" t="str">
        <f>VLOOKUP($A167,'Medical Examinations'!A167:C167,3,FALSE)</f>
        <v>Obesity</v>
      </c>
      <c r="K167" t="str">
        <f>VLOOKUP($A167,'Medical Examinations'!A167:E167,5,FALSE)</f>
        <v>Normal</v>
      </c>
      <c r="L167" t="str">
        <f>VLOOKUP($A167,'Hospitalisation Details'!$A$2:$E$2344,5,FALSE)</f>
        <v>12-Aug-1992</v>
      </c>
      <c r="M167" s="2">
        <f>VLOOKUP($A167,'Hospitalisation Details'!$A$2:$I$2344,9,FALSE)</f>
        <v>6208.5</v>
      </c>
      <c r="N167" s="2" t="str">
        <f>VLOOKUP($A167,'Hospitalisation Details'!$A$2:$J$2344,10,FALSE)</f>
        <v>Tier - 2</v>
      </c>
      <c r="O167" s="2" t="str">
        <f>VLOOKUP($A167,'Hospitalisation Details'!$A$2:$K$2344,11,FALSE)</f>
        <v>Tier - 1</v>
      </c>
      <c r="P167" s="5" t="str">
        <f>VLOOKUP($A167,'Hospitalisation Details'!$A$2:$L$2344,12,FALSE)</f>
        <v>R1021</v>
      </c>
      <c r="Q167" s="15">
        <f>VLOOKUP($A167,'Hospitalisation Details'!$A$2:$G$2344,7,FALSE)</f>
        <v>30</v>
      </c>
    </row>
    <row r="168" spans="1:17" x14ac:dyDescent="0.25">
      <c r="A168" s="14" t="s">
        <v>3832</v>
      </c>
      <c r="B168" t="str">
        <f>VLOOKUP(Healthcare!$A168,'Customer Names'!A168:C2502,3,FALSE)</f>
        <v>Tremblay</v>
      </c>
      <c r="C168">
        <f>VLOOKUP(Healthcare!$A168,'Medical Examinations'!A168:B2502,2,FALSE)</f>
        <v>40.61</v>
      </c>
      <c r="D168">
        <f>VLOOKUP($A168,'Medical Examinations'!A168:D2502,4,FALSE)</f>
        <v>8</v>
      </c>
      <c r="E168" t="str">
        <f>VLOOKUP($A168,'Medical Examinations'!A168:F168,6,FALSE)</f>
        <v>Yes</v>
      </c>
      <c r="F168" t="str">
        <f>VLOOKUP($A168,'Medical Examinations'!A168:G2502,7,FALSE)</f>
        <v>No</v>
      </c>
      <c r="G168" t="str">
        <f>VLOOKUP($A168,'Medical Examinations'!A168:H2502,8,FALSE)</f>
        <v>No</v>
      </c>
      <c r="H168" s="4">
        <f>VLOOKUP($A168,'Medical Examinations'!A168:I2502,9,FALSE)</f>
        <v>1</v>
      </c>
      <c r="I168" t="str">
        <f>VLOOKUP($A168,'Medical Examinations'!A168:J168,10,FALSE)</f>
        <v>Yes</v>
      </c>
      <c r="J168" t="str">
        <f>VLOOKUP($A168,'Medical Examinations'!A168:C168,3,FALSE)</f>
        <v>Obesity</v>
      </c>
      <c r="K168" t="str">
        <f>VLOOKUP($A168,'Medical Examinations'!A168:E168,5,FALSE)</f>
        <v>Diabetes</v>
      </c>
      <c r="L168" t="str">
        <f>VLOOKUP($A168,'Hospitalisation Details'!$A$2:$E$2344,5,FALSE)</f>
        <v>16-Oct-1993</v>
      </c>
      <c r="M168" s="2">
        <f>VLOOKUP($A168,'Hospitalisation Details'!$A$2:$I$2344,9,FALSE)</f>
        <v>6276.3</v>
      </c>
      <c r="N168" s="2" t="str">
        <f>VLOOKUP($A168,'Hospitalisation Details'!$A$2:$J$2344,10,FALSE)</f>
        <v>Tier - 2</v>
      </c>
      <c r="O168" s="2" t="str">
        <f>VLOOKUP($A168,'Hospitalisation Details'!$A$2:$K$2344,11,FALSE)</f>
        <v>Tier - 1</v>
      </c>
      <c r="P168" s="5" t="str">
        <f>VLOOKUP($A168,'Hospitalisation Details'!$A$2:$L$2344,12,FALSE)</f>
        <v>R1025</v>
      </c>
      <c r="Q168" s="15">
        <f>VLOOKUP($A168,'Hospitalisation Details'!$A$2:$G$2344,7,FALSE)</f>
        <v>29</v>
      </c>
    </row>
    <row r="169" spans="1:17" x14ac:dyDescent="0.25">
      <c r="A169" s="14" t="s">
        <v>3833</v>
      </c>
      <c r="B169" t="str">
        <f>VLOOKUP(Healthcare!$A169,'Customer Names'!A169:C2503,3,FALSE)</f>
        <v>Scofield</v>
      </c>
      <c r="C169">
        <f>VLOOKUP(Healthcare!$A169,'Medical Examinations'!A169:B2503,2,FALSE)</f>
        <v>30.78</v>
      </c>
      <c r="D169">
        <f>VLOOKUP($A169,'Medical Examinations'!A169:D2503,4,FALSE)</f>
        <v>4.67</v>
      </c>
      <c r="E169" t="str">
        <f>VLOOKUP($A169,'Medical Examinations'!A169:F169,6,FALSE)</f>
        <v>Yes</v>
      </c>
      <c r="F169" t="str">
        <f>VLOOKUP($A169,'Medical Examinations'!A169:G2503,7,FALSE)</f>
        <v>No</v>
      </c>
      <c r="G169" t="str">
        <f>VLOOKUP($A169,'Medical Examinations'!A169:H2503,8,FALSE)</f>
        <v>No</v>
      </c>
      <c r="H169" s="4">
        <f>VLOOKUP($A169,'Medical Examinations'!A169:I2503,9,FALSE)</f>
        <v>0</v>
      </c>
      <c r="I169" t="str">
        <f>VLOOKUP($A169,'Medical Examinations'!A169:J169,10,FALSE)</f>
        <v>Yes</v>
      </c>
      <c r="J169" t="str">
        <f>VLOOKUP($A169,'Medical Examinations'!A169:C169,3,FALSE)</f>
        <v>Obesity</v>
      </c>
      <c r="K169" t="str">
        <f>VLOOKUP($A169,'Medical Examinations'!A169:E169,5,FALSE)</f>
        <v>Normal</v>
      </c>
      <c r="L169" t="str">
        <f>VLOOKUP($A169,'Hospitalisation Details'!$A$2:$E$2344,5,FALSE)</f>
        <v>21-Oct-1983</v>
      </c>
      <c r="M169" s="2">
        <f>VLOOKUP($A169,'Hospitalisation Details'!$A$2:$I$2344,9,FALSE)</f>
        <v>6338.08</v>
      </c>
      <c r="N169" s="2" t="str">
        <f>VLOOKUP($A169,'Hospitalisation Details'!$A$2:$J$2344,10,FALSE)</f>
        <v>Tier - 2</v>
      </c>
      <c r="O169" s="2" t="str">
        <f>VLOOKUP($A169,'Hospitalisation Details'!$A$2:$K$2344,11,FALSE)</f>
        <v>Tier - 1</v>
      </c>
      <c r="P169" s="5" t="str">
        <f>VLOOKUP($A169,'Hospitalisation Details'!$A$2:$L$2344,12,FALSE)</f>
        <v>R1013</v>
      </c>
      <c r="Q169" s="15">
        <f>VLOOKUP($A169,'Hospitalisation Details'!$A$2:$G$2344,7,FALSE)</f>
        <v>39</v>
      </c>
    </row>
    <row r="170" spans="1:17" x14ac:dyDescent="0.25">
      <c r="A170" s="14" t="s">
        <v>3834</v>
      </c>
      <c r="B170" t="str">
        <f>VLOOKUP(Healthcare!$A170,'Customer Names'!A170:C2504,3,FALSE)</f>
        <v>Yost</v>
      </c>
      <c r="C170">
        <f>VLOOKUP(Healthcare!$A170,'Medical Examinations'!A170:B2504,2,FALSE)</f>
        <v>49.49</v>
      </c>
      <c r="D170">
        <f>VLOOKUP($A170,'Medical Examinations'!A170:D2504,4,FALSE)</f>
        <v>4.5</v>
      </c>
      <c r="E170" t="str">
        <f>VLOOKUP($A170,'Medical Examinations'!A170:F170,6,FALSE)</f>
        <v>No</v>
      </c>
      <c r="F170" t="str">
        <f>VLOOKUP($A170,'Medical Examinations'!A170:G2504,7,FALSE)</f>
        <v>No</v>
      </c>
      <c r="G170" t="str">
        <f>VLOOKUP($A170,'Medical Examinations'!A170:H2504,8,FALSE)</f>
        <v>No</v>
      </c>
      <c r="H170" s="4">
        <f>VLOOKUP($A170,'Medical Examinations'!A170:I2504,9,FALSE)</f>
        <v>0</v>
      </c>
      <c r="I170" t="str">
        <f>VLOOKUP($A170,'Medical Examinations'!A170:J170,10,FALSE)</f>
        <v>Yes</v>
      </c>
      <c r="J170" t="str">
        <f>VLOOKUP($A170,'Medical Examinations'!A170:C170,3,FALSE)</f>
        <v>Obesity</v>
      </c>
      <c r="K170" t="str">
        <f>VLOOKUP($A170,'Medical Examinations'!A170:E170,5,FALSE)</f>
        <v>Normal</v>
      </c>
      <c r="L170" t="str">
        <f>VLOOKUP($A170,'Hospitalisation Details'!$A$2:$E$2344,5,FALSE)</f>
        <v>9-Sep-1987</v>
      </c>
      <c r="M170" s="2">
        <f>VLOOKUP($A170,'Hospitalisation Details'!$A$2:$I$2344,9,FALSE)</f>
        <v>6402.29</v>
      </c>
      <c r="N170" s="2" t="str">
        <f>VLOOKUP($A170,'Hospitalisation Details'!$A$2:$J$2344,10,FALSE)</f>
        <v>Tier - 2</v>
      </c>
      <c r="O170" s="2" t="str">
        <f>VLOOKUP($A170,'Hospitalisation Details'!$A$2:$K$2344,11,FALSE)</f>
        <v>Tier - 3</v>
      </c>
      <c r="P170" s="5" t="str">
        <f>VLOOKUP($A170,'Hospitalisation Details'!$A$2:$L$2344,12,FALSE)</f>
        <v>R1024</v>
      </c>
      <c r="Q170" s="15">
        <f>VLOOKUP($A170,'Hospitalisation Details'!$A$2:$G$2344,7,FALSE)</f>
        <v>35</v>
      </c>
    </row>
    <row r="171" spans="1:17" x14ac:dyDescent="0.25">
      <c r="A171" s="14" t="s">
        <v>3835</v>
      </c>
      <c r="B171" t="str">
        <f>VLOOKUP(Healthcare!$A171,'Customer Names'!A171:C2505,3,FALSE)</f>
        <v>Torphy</v>
      </c>
      <c r="C171">
        <f>VLOOKUP(Healthcare!$A171,'Medical Examinations'!A171:B2505,2,FALSE)</f>
        <v>37.619999999999997</v>
      </c>
      <c r="D171">
        <f>VLOOKUP($A171,'Medical Examinations'!A171:D2505,4,FALSE)</f>
        <v>6.32</v>
      </c>
      <c r="E171" t="str">
        <f>VLOOKUP($A171,'Medical Examinations'!A171:F171,6,FALSE)</f>
        <v>Yes</v>
      </c>
      <c r="F171" t="str">
        <f>VLOOKUP($A171,'Medical Examinations'!A171:G2505,7,FALSE)</f>
        <v>Yes</v>
      </c>
      <c r="G171" t="str">
        <f>VLOOKUP($A171,'Medical Examinations'!A171:H2505,8,FALSE)</f>
        <v>No</v>
      </c>
      <c r="H171" s="4">
        <f>VLOOKUP($A171,'Medical Examinations'!A171:I2505,9,FALSE)</f>
        <v>2</v>
      </c>
      <c r="I171" t="str">
        <f>VLOOKUP($A171,'Medical Examinations'!A171:J171,10,FALSE)</f>
        <v>Yes</v>
      </c>
      <c r="J171" t="str">
        <f>VLOOKUP($A171,'Medical Examinations'!A171:C171,3,FALSE)</f>
        <v>Obesity</v>
      </c>
      <c r="K171" t="str">
        <f>VLOOKUP($A171,'Medical Examinations'!A171:E171,5,FALSE)</f>
        <v>Prediabetes</v>
      </c>
      <c r="L171" t="str">
        <f>VLOOKUP($A171,'Hospitalisation Details'!$A$2:$E$2344,5,FALSE)</f>
        <v>1-Dec-1970</v>
      </c>
      <c r="M171" s="2">
        <f>VLOOKUP($A171,'Hospitalisation Details'!$A$2:$I$2344,9,FALSE)</f>
        <v>6481.67</v>
      </c>
      <c r="N171" s="2" t="str">
        <f>VLOOKUP($A171,'Hospitalisation Details'!$A$2:$J$2344,10,FALSE)</f>
        <v>Tier - 2</v>
      </c>
      <c r="O171" s="2" t="str">
        <f>VLOOKUP($A171,'Hospitalisation Details'!$A$2:$K$2344,11,FALSE)</f>
        <v>Tier - 2</v>
      </c>
      <c r="P171" s="5" t="str">
        <f>VLOOKUP($A171,'Hospitalisation Details'!$A$2:$L$2344,12,FALSE)</f>
        <v>R1013</v>
      </c>
      <c r="Q171" s="15">
        <f>VLOOKUP($A171,'Hospitalisation Details'!$A$2:$G$2344,7,FALSE)</f>
        <v>52</v>
      </c>
    </row>
    <row r="172" spans="1:17" x14ac:dyDescent="0.25">
      <c r="A172" s="14" t="s">
        <v>3836</v>
      </c>
      <c r="B172" t="str">
        <f>VLOOKUP(Healthcare!$A172,'Customer Names'!A172:C2506,3,FALSE)</f>
        <v>Busby</v>
      </c>
      <c r="C172">
        <f>VLOOKUP(Healthcare!$A172,'Medical Examinations'!A172:B2506,2,FALSE)</f>
        <v>36.08</v>
      </c>
      <c r="D172">
        <f>VLOOKUP($A172,'Medical Examinations'!A172:D2506,4,FALSE)</f>
        <v>6.1</v>
      </c>
      <c r="E172" t="str">
        <f>VLOOKUP($A172,'Medical Examinations'!A172:F172,6,FALSE)</f>
        <v>Yes</v>
      </c>
      <c r="F172" t="str">
        <f>VLOOKUP($A172,'Medical Examinations'!A172:G2506,7,FALSE)</f>
        <v>No</v>
      </c>
      <c r="G172" t="str">
        <f>VLOOKUP($A172,'Medical Examinations'!A172:H2506,8,FALSE)</f>
        <v>No</v>
      </c>
      <c r="H172" s="4">
        <f>VLOOKUP($A172,'Medical Examinations'!A172:I2506,9,FALSE)</f>
        <v>1</v>
      </c>
      <c r="I172" t="str">
        <f>VLOOKUP($A172,'Medical Examinations'!A172:J172,10,FALSE)</f>
        <v>Yes</v>
      </c>
      <c r="J172" t="str">
        <f>VLOOKUP($A172,'Medical Examinations'!A172:C172,3,FALSE)</f>
        <v>Obesity</v>
      </c>
      <c r="K172" t="str">
        <f>VLOOKUP($A172,'Medical Examinations'!A172:E172,5,FALSE)</f>
        <v>Prediabetes</v>
      </c>
      <c r="L172" t="str">
        <f>VLOOKUP($A172,'Hospitalisation Details'!$A$2:$E$2344,5,FALSE)</f>
        <v>20-Sep-1984</v>
      </c>
      <c r="M172" s="2">
        <f>VLOOKUP($A172,'Hospitalisation Details'!$A$2:$I$2344,9,FALSE)</f>
        <v>6555.07</v>
      </c>
      <c r="N172" s="2" t="str">
        <f>VLOOKUP($A172,'Hospitalisation Details'!$A$2:$J$2344,10,FALSE)</f>
        <v>Tier - 2</v>
      </c>
      <c r="O172" s="2" t="str">
        <f>VLOOKUP($A172,'Hospitalisation Details'!$A$2:$K$2344,11,FALSE)</f>
        <v>Tier - 2</v>
      </c>
      <c r="P172" s="5" t="str">
        <f>VLOOKUP($A172,'Hospitalisation Details'!$A$2:$L$2344,12,FALSE)</f>
        <v>R1024</v>
      </c>
      <c r="Q172" s="15">
        <f>VLOOKUP($A172,'Hospitalisation Details'!$A$2:$G$2344,7,FALSE)</f>
        <v>38</v>
      </c>
    </row>
    <row r="173" spans="1:17" x14ac:dyDescent="0.25">
      <c r="A173" s="14" t="s">
        <v>3837</v>
      </c>
      <c r="B173" t="str">
        <f>VLOOKUP(Healthcare!$A173,'Customer Names'!A173:C2507,3,FALSE)</f>
        <v>Nguyen</v>
      </c>
      <c r="C173">
        <f>VLOOKUP(Healthcare!$A173,'Medical Examinations'!A173:B2507,2,FALSE)</f>
        <v>33.5</v>
      </c>
      <c r="D173">
        <f>VLOOKUP($A173,'Medical Examinations'!A173:D2507,4,FALSE)</f>
        <v>5.4</v>
      </c>
      <c r="E173" t="str">
        <f>VLOOKUP($A173,'Medical Examinations'!A173:F173,6,FALSE)</f>
        <v>No</v>
      </c>
      <c r="F173" t="str">
        <f>VLOOKUP($A173,'Medical Examinations'!A173:G2507,7,FALSE)</f>
        <v>No</v>
      </c>
      <c r="G173" t="str">
        <f>VLOOKUP($A173,'Medical Examinations'!A173:H2507,8,FALSE)</f>
        <v>No</v>
      </c>
      <c r="H173" s="4">
        <f>VLOOKUP($A173,'Medical Examinations'!A173:I2507,9,FALSE)</f>
        <v>0</v>
      </c>
      <c r="I173" t="str">
        <f>VLOOKUP($A173,'Medical Examinations'!A173:J173,10,FALSE)</f>
        <v>Yes</v>
      </c>
      <c r="J173" t="str">
        <f>VLOOKUP($A173,'Medical Examinations'!A173:C173,3,FALSE)</f>
        <v>Obesity</v>
      </c>
      <c r="K173" t="str">
        <f>VLOOKUP($A173,'Medical Examinations'!A173:E173,5,FALSE)</f>
        <v>Normal</v>
      </c>
      <c r="L173" t="str">
        <f>VLOOKUP($A173,'Hospitalisation Details'!$A$2:$E$2344,5,FALSE)</f>
        <v>8-Nov-1970</v>
      </c>
      <c r="M173" s="2">
        <f>VLOOKUP($A173,'Hospitalisation Details'!$A$2:$I$2344,9,FALSE)</f>
        <v>6651.26</v>
      </c>
      <c r="N173" s="2" t="str">
        <f>VLOOKUP($A173,'Hospitalisation Details'!$A$2:$J$2344,10,FALSE)</f>
        <v>Tier - 2</v>
      </c>
      <c r="O173" s="2" t="str">
        <f>VLOOKUP($A173,'Hospitalisation Details'!$A$2:$K$2344,11,FALSE)</f>
        <v>Tier - 3</v>
      </c>
      <c r="P173" s="5" t="str">
        <f>VLOOKUP($A173,'Hospitalisation Details'!$A$2:$L$2344,12,FALSE)</f>
        <v>R1013</v>
      </c>
      <c r="Q173" s="15">
        <f>VLOOKUP($A173,'Hospitalisation Details'!$A$2:$G$2344,7,FALSE)</f>
        <v>52</v>
      </c>
    </row>
    <row r="174" spans="1:17" x14ac:dyDescent="0.25">
      <c r="A174" s="14" t="s">
        <v>3838</v>
      </c>
      <c r="B174" t="str">
        <f>VLOOKUP(Healthcare!$A174,'Customer Names'!A174:C2508,3,FALSE)</f>
        <v>Hanley</v>
      </c>
      <c r="C174">
        <f>VLOOKUP(Healthcare!$A174,'Medical Examinations'!A174:B2508,2,FALSE)</f>
        <v>47.46</v>
      </c>
      <c r="D174">
        <f>VLOOKUP($A174,'Medical Examinations'!A174:D2508,4,FALSE)</f>
        <v>6.24</v>
      </c>
      <c r="E174" t="str">
        <f>VLOOKUP($A174,'Medical Examinations'!A174:F174,6,FALSE)</f>
        <v>Yes</v>
      </c>
      <c r="F174" t="str">
        <f>VLOOKUP($A174,'Medical Examinations'!A174:G2508,7,FALSE)</f>
        <v>No</v>
      </c>
      <c r="G174" t="str">
        <f>VLOOKUP($A174,'Medical Examinations'!A174:H2508,8,FALSE)</f>
        <v>No</v>
      </c>
      <c r="H174" s="4">
        <f>VLOOKUP($A174,'Medical Examinations'!A174:I2508,9,FALSE)</f>
        <v>1</v>
      </c>
      <c r="I174" t="str">
        <f>VLOOKUP($A174,'Medical Examinations'!A174:J174,10,FALSE)</f>
        <v>Yes</v>
      </c>
      <c r="J174" t="str">
        <f>VLOOKUP($A174,'Medical Examinations'!A174:C174,3,FALSE)</f>
        <v>Obesity</v>
      </c>
      <c r="K174" t="str">
        <f>VLOOKUP($A174,'Medical Examinations'!A174:E174,5,FALSE)</f>
        <v>Prediabetes</v>
      </c>
      <c r="L174" t="str">
        <f>VLOOKUP($A174,'Hospitalisation Details'!$A$2:$E$2344,5,FALSE)</f>
        <v>21-Oct-1978</v>
      </c>
      <c r="M174" s="2">
        <f>VLOOKUP($A174,'Hospitalisation Details'!$A$2:$I$2344,9,FALSE)</f>
        <v>6737.98</v>
      </c>
      <c r="N174" s="2" t="str">
        <f>VLOOKUP($A174,'Hospitalisation Details'!$A$2:$J$2344,10,FALSE)</f>
        <v>Tier - 2</v>
      </c>
      <c r="O174" s="2" t="str">
        <f>VLOOKUP($A174,'Hospitalisation Details'!$A$2:$K$2344,11,FALSE)</f>
        <v>Tier - 3</v>
      </c>
      <c r="P174" s="5" t="str">
        <f>VLOOKUP($A174,'Hospitalisation Details'!$A$2:$L$2344,12,FALSE)</f>
        <v>R1013</v>
      </c>
      <c r="Q174" s="15">
        <f>VLOOKUP($A174,'Hospitalisation Details'!$A$2:$G$2344,7,FALSE)</f>
        <v>44</v>
      </c>
    </row>
    <row r="175" spans="1:17" x14ac:dyDescent="0.25">
      <c r="A175" s="14" t="s">
        <v>3839</v>
      </c>
      <c r="B175" t="str">
        <f>VLOOKUP(Healthcare!$A175,'Customer Names'!A175:C2509,3,FALSE)</f>
        <v>Scheer</v>
      </c>
      <c r="C175">
        <f>VLOOKUP(Healthcare!$A175,'Medical Examinations'!A175:B2509,2,FALSE)</f>
        <v>49.24</v>
      </c>
      <c r="D175">
        <f>VLOOKUP($A175,'Medical Examinations'!A175:D2509,4,FALSE)</f>
        <v>4.45</v>
      </c>
      <c r="E175" t="str">
        <f>VLOOKUP($A175,'Medical Examinations'!A175:F175,6,FALSE)</f>
        <v>No</v>
      </c>
      <c r="F175" t="str">
        <f>VLOOKUP($A175,'Medical Examinations'!A175:G2509,7,FALSE)</f>
        <v>No</v>
      </c>
      <c r="G175" t="str">
        <f>VLOOKUP($A175,'Medical Examinations'!A175:H2509,8,FALSE)</f>
        <v>No</v>
      </c>
      <c r="H175" s="4">
        <f>VLOOKUP($A175,'Medical Examinations'!A175:I2509,9,FALSE)</f>
        <v>0</v>
      </c>
      <c r="I175" t="str">
        <f>VLOOKUP($A175,'Medical Examinations'!A175:J175,10,FALSE)</f>
        <v>Yes</v>
      </c>
      <c r="J175" t="str">
        <f>VLOOKUP($A175,'Medical Examinations'!A175:C175,3,FALSE)</f>
        <v>Obesity</v>
      </c>
      <c r="K175" t="str">
        <f>VLOOKUP($A175,'Medical Examinations'!A175:E175,5,FALSE)</f>
        <v>Normal</v>
      </c>
      <c r="L175" t="str">
        <f>VLOOKUP($A175,'Hospitalisation Details'!$A$2:$E$2344,5,FALSE)</f>
        <v>24-Dec-1985</v>
      </c>
      <c r="M175" s="2">
        <f>VLOOKUP($A175,'Hospitalisation Details'!$A$2:$I$2344,9,FALSE)</f>
        <v>6796.86</v>
      </c>
      <c r="N175" s="2" t="str">
        <f>VLOOKUP($A175,'Hospitalisation Details'!$A$2:$J$2344,10,FALSE)</f>
        <v>Tier - 3</v>
      </c>
      <c r="O175" s="2" t="str">
        <f>VLOOKUP($A175,'Hospitalisation Details'!$A$2:$K$2344,11,FALSE)</f>
        <v>Tier - 3</v>
      </c>
      <c r="P175" s="5" t="str">
        <f>VLOOKUP($A175,'Hospitalisation Details'!$A$2:$L$2344,12,FALSE)</f>
        <v>R1012</v>
      </c>
      <c r="Q175" s="15">
        <f>VLOOKUP($A175,'Hospitalisation Details'!$A$2:$G$2344,7,FALSE)</f>
        <v>37</v>
      </c>
    </row>
    <row r="176" spans="1:17" x14ac:dyDescent="0.25">
      <c r="A176" s="14" t="s">
        <v>3840</v>
      </c>
      <c r="B176" t="str">
        <f>VLOOKUP(Healthcare!$A176,'Customer Names'!A176:C2510,3,FALSE)</f>
        <v>Rankin</v>
      </c>
      <c r="C176">
        <f>VLOOKUP(Healthcare!$A176,'Medical Examinations'!A176:B2510,2,FALSE)</f>
        <v>54.4</v>
      </c>
      <c r="D176">
        <f>VLOOKUP($A176,'Medical Examinations'!A176:D2510,4,FALSE)</f>
        <v>5.22</v>
      </c>
      <c r="E176" t="str">
        <f>VLOOKUP($A176,'Medical Examinations'!A176:F176,6,FALSE)</f>
        <v>No</v>
      </c>
      <c r="F176" t="str">
        <f>VLOOKUP($A176,'Medical Examinations'!A176:G2510,7,FALSE)</f>
        <v>No</v>
      </c>
      <c r="G176" t="str">
        <f>VLOOKUP($A176,'Medical Examinations'!A176:H2510,8,FALSE)</f>
        <v>No</v>
      </c>
      <c r="H176" s="4">
        <f>VLOOKUP($A176,'Medical Examinations'!A176:I2510,9,FALSE)</f>
        <v>1</v>
      </c>
      <c r="I176" t="str">
        <f>VLOOKUP($A176,'Medical Examinations'!A176:J176,10,FALSE)</f>
        <v>Yes</v>
      </c>
      <c r="J176" t="str">
        <f>VLOOKUP($A176,'Medical Examinations'!A176:C176,3,FALSE)</f>
        <v>Obesity</v>
      </c>
      <c r="K176" t="str">
        <f>VLOOKUP($A176,'Medical Examinations'!A176:E176,5,FALSE)</f>
        <v>Normal</v>
      </c>
      <c r="L176" t="str">
        <f>VLOOKUP($A176,'Hospitalisation Details'!$A$2:$E$2344,5,FALSE)</f>
        <v>23-Jun-1981</v>
      </c>
      <c r="M176" s="2">
        <f>VLOOKUP($A176,'Hospitalisation Details'!$A$2:$I$2344,9,FALSE)</f>
        <v>6875.96</v>
      </c>
      <c r="N176" s="2" t="str">
        <f>VLOOKUP($A176,'Hospitalisation Details'!$A$2:$J$2344,10,FALSE)</f>
        <v>Tier - 2</v>
      </c>
      <c r="O176" s="2" t="str">
        <f>VLOOKUP($A176,'Hospitalisation Details'!$A$2:$K$2344,11,FALSE)</f>
        <v>Tier - 2</v>
      </c>
      <c r="P176" s="5" t="str">
        <f>VLOOKUP($A176,'Hospitalisation Details'!$A$2:$L$2344,12,FALSE)</f>
        <v>R1011</v>
      </c>
      <c r="Q176" s="15">
        <f>VLOOKUP($A176,'Hospitalisation Details'!$A$2:$G$2344,7,FALSE)</f>
        <v>41</v>
      </c>
    </row>
    <row r="177" spans="1:17" x14ac:dyDescent="0.25">
      <c r="A177" s="14" t="s">
        <v>3841</v>
      </c>
      <c r="B177" t="str">
        <f>VLOOKUP(Healthcare!$A177,'Customer Names'!A177:C2511,3,FALSE)</f>
        <v>Ricardi</v>
      </c>
      <c r="C177">
        <f>VLOOKUP(Healthcare!$A177,'Medical Examinations'!A177:B2511,2,FALSE)</f>
        <v>35.53</v>
      </c>
      <c r="D177">
        <f>VLOOKUP($A177,'Medical Examinations'!A177:D2511,4,FALSE)</f>
        <v>4.6100000000000003</v>
      </c>
      <c r="E177" t="str">
        <f>VLOOKUP($A177,'Medical Examinations'!A177:F177,6,FALSE)</f>
        <v>No</v>
      </c>
      <c r="F177" t="str">
        <f>VLOOKUP($A177,'Medical Examinations'!A177:G2511,7,FALSE)</f>
        <v>No</v>
      </c>
      <c r="G177" t="str">
        <f>VLOOKUP($A177,'Medical Examinations'!A177:H2511,8,FALSE)</f>
        <v>No</v>
      </c>
      <c r="H177" s="4">
        <f>VLOOKUP($A177,'Medical Examinations'!A177:I2511,9,FALSE)</f>
        <v>1</v>
      </c>
      <c r="I177" t="str">
        <f>VLOOKUP($A177,'Medical Examinations'!A177:J177,10,FALSE)</f>
        <v>Yes</v>
      </c>
      <c r="J177" t="str">
        <f>VLOOKUP($A177,'Medical Examinations'!A177:C177,3,FALSE)</f>
        <v>Obesity</v>
      </c>
      <c r="K177" t="str">
        <f>VLOOKUP($A177,'Medical Examinations'!A177:E177,5,FALSE)</f>
        <v>Normal</v>
      </c>
      <c r="L177" t="str">
        <f>VLOOKUP($A177,'Hospitalisation Details'!$A$2:$E$2344,5,FALSE)</f>
        <v>10-Dec-1985</v>
      </c>
      <c r="M177" s="2">
        <f>VLOOKUP($A177,'Hospitalisation Details'!$A$2:$I$2344,9,FALSE)</f>
        <v>6985.51</v>
      </c>
      <c r="N177" s="2" t="str">
        <f>VLOOKUP($A177,'Hospitalisation Details'!$A$2:$J$2344,10,FALSE)</f>
        <v>Tier - 2</v>
      </c>
      <c r="O177" s="2" t="str">
        <f>VLOOKUP($A177,'Hospitalisation Details'!$A$2:$K$2344,11,FALSE)</f>
        <v>Tier - 2</v>
      </c>
      <c r="P177" s="5" t="str">
        <f>VLOOKUP($A177,'Hospitalisation Details'!$A$2:$L$2344,12,FALSE)</f>
        <v>R1019</v>
      </c>
      <c r="Q177" s="15">
        <f>VLOOKUP($A177,'Hospitalisation Details'!$A$2:$G$2344,7,FALSE)</f>
        <v>37</v>
      </c>
    </row>
    <row r="178" spans="1:17" x14ac:dyDescent="0.25">
      <c r="A178" s="14" t="s">
        <v>3842</v>
      </c>
      <c r="B178" t="str">
        <f>VLOOKUP(Healthcare!$A178,'Customer Names'!A178:C2512,3,FALSE)</f>
        <v>Karkos</v>
      </c>
      <c r="C178">
        <f>VLOOKUP(Healthcare!$A178,'Medical Examinations'!A178:B2512,2,FALSE)</f>
        <v>39.729999999999997</v>
      </c>
      <c r="D178">
        <f>VLOOKUP($A178,'Medical Examinations'!A178:D2512,4,FALSE)</f>
        <v>6.24</v>
      </c>
      <c r="E178" t="str">
        <f>VLOOKUP($A178,'Medical Examinations'!A178:F178,6,FALSE)</f>
        <v>No</v>
      </c>
      <c r="F178" t="str">
        <f>VLOOKUP($A178,'Medical Examinations'!A178:G2512,7,FALSE)</f>
        <v>No</v>
      </c>
      <c r="G178" t="str">
        <f>VLOOKUP($A178,'Medical Examinations'!A178:H2512,8,FALSE)</f>
        <v>No</v>
      </c>
      <c r="H178" s="4">
        <f>VLOOKUP($A178,'Medical Examinations'!A178:I2512,9,FALSE)</f>
        <v>0</v>
      </c>
      <c r="I178" t="str">
        <f>VLOOKUP($A178,'Medical Examinations'!A178:J178,10,FALSE)</f>
        <v>Yes</v>
      </c>
      <c r="J178" t="str">
        <f>VLOOKUP($A178,'Medical Examinations'!A178:C178,3,FALSE)</f>
        <v>Obesity</v>
      </c>
      <c r="K178" t="str">
        <f>VLOOKUP($A178,'Medical Examinations'!A178:E178,5,FALSE)</f>
        <v>Prediabetes</v>
      </c>
      <c r="L178" t="str">
        <f>VLOOKUP($A178,'Hospitalisation Details'!$A$2:$E$2344,5,FALSE)</f>
        <v>6-Oct-1982</v>
      </c>
      <c r="M178" s="2">
        <f>VLOOKUP($A178,'Hospitalisation Details'!$A$2:$I$2344,9,FALSE)</f>
        <v>7077.19</v>
      </c>
      <c r="N178" s="2" t="str">
        <f>VLOOKUP($A178,'Hospitalisation Details'!$A$2:$J$2344,10,FALSE)</f>
        <v>Tier - 2</v>
      </c>
      <c r="O178" s="2" t="str">
        <f>VLOOKUP($A178,'Hospitalisation Details'!$A$2:$K$2344,11,FALSE)</f>
        <v>Tier - 3</v>
      </c>
      <c r="P178" s="5" t="str">
        <f>VLOOKUP($A178,'Hospitalisation Details'!$A$2:$L$2344,12,FALSE)</f>
        <v>R1024</v>
      </c>
      <c r="Q178" s="15">
        <f>VLOOKUP($A178,'Hospitalisation Details'!$A$2:$G$2344,7,FALSE)</f>
        <v>40</v>
      </c>
    </row>
    <row r="179" spans="1:17" x14ac:dyDescent="0.25">
      <c r="A179" s="14" t="s">
        <v>3843</v>
      </c>
      <c r="B179" t="str">
        <f>VLOOKUP(Healthcare!$A179,'Customer Names'!A179:C2513,3,FALSE)</f>
        <v>Price-Dierksen</v>
      </c>
      <c r="C179">
        <f>VLOOKUP(Healthcare!$A179,'Medical Examinations'!A179:B2513,2,FALSE)</f>
        <v>35.68</v>
      </c>
      <c r="D179">
        <f>VLOOKUP($A179,'Medical Examinations'!A179:D2513,4,FALSE)</f>
        <v>10.039999999999999</v>
      </c>
      <c r="E179" t="str">
        <f>VLOOKUP($A179,'Medical Examinations'!A179:F179,6,FALSE)</f>
        <v>No</v>
      </c>
      <c r="F179" t="str">
        <f>VLOOKUP($A179,'Medical Examinations'!A179:G2513,7,FALSE)</f>
        <v>No</v>
      </c>
      <c r="G179" t="str">
        <f>VLOOKUP($A179,'Medical Examinations'!A179:H2513,8,FALSE)</f>
        <v>No</v>
      </c>
      <c r="H179" s="4">
        <f>VLOOKUP($A179,'Medical Examinations'!A179:I2513,9,FALSE)</f>
        <v>0</v>
      </c>
      <c r="I179" t="str">
        <f>VLOOKUP($A179,'Medical Examinations'!A179:J179,10,FALSE)</f>
        <v>Yes</v>
      </c>
      <c r="J179" t="str">
        <f>VLOOKUP($A179,'Medical Examinations'!A179:C179,3,FALSE)</f>
        <v>Obesity</v>
      </c>
      <c r="K179" t="str">
        <f>VLOOKUP($A179,'Medical Examinations'!A179:E179,5,FALSE)</f>
        <v>Diabetes</v>
      </c>
      <c r="L179" t="str">
        <f>VLOOKUP($A179,'Hospitalisation Details'!$A$2:$E$2344,5,FALSE)</f>
        <v>6-Sep-1978</v>
      </c>
      <c r="M179" s="2">
        <f>VLOOKUP($A179,'Hospitalisation Details'!$A$2:$I$2344,9,FALSE)</f>
        <v>7152.67</v>
      </c>
      <c r="N179" s="2" t="str">
        <f>VLOOKUP($A179,'Hospitalisation Details'!$A$2:$J$2344,10,FALSE)</f>
        <v>Tier - 3</v>
      </c>
      <c r="O179" s="2" t="str">
        <f>VLOOKUP($A179,'Hospitalisation Details'!$A$2:$K$2344,11,FALSE)</f>
        <v>Tier - 2</v>
      </c>
      <c r="P179" s="5" t="str">
        <f>VLOOKUP($A179,'Hospitalisation Details'!$A$2:$L$2344,12,FALSE)</f>
        <v>R1013</v>
      </c>
      <c r="Q179" s="15">
        <f>VLOOKUP($A179,'Hospitalisation Details'!$A$2:$G$2344,7,FALSE)</f>
        <v>44</v>
      </c>
    </row>
    <row r="180" spans="1:17" x14ac:dyDescent="0.25">
      <c r="A180" s="14" t="s">
        <v>3844</v>
      </c>
      <c r="B180" t="str">
        <f>VLOOKUP(Healthcare!$A180,'Customer Names'!A180:C2514,3,FALSE)</f>
        <v>Knispel</v>
      </c>
      <c r="C180">
        <f>VLOOKUP(Healthcare!$A180,'Medical Examinations'!A180:B2514,2,FALSE)</f>
        <v>48.86</v>
      </c>
      <c r="D180">
        <f>VLOOKUP($A180,'Medical Examinations'!A180:D2514,4,FALSE)</f>
        <v>6.09</v>
      </c>
      <c r="E180" t="str">
        <f>VLOOKUP($A180,'Medical Examinations'!A180:F180,6,FALSE)</f>
        <v>No</v>
      </c>
      <c r="F180" t="str">
        <f>VLOOKUP($A180,'Medical Examinations'!A180:G2514,7,FALSE)</f>
        <v>No</v>
      </c>
      <c r="G180" t="str">
        <f>VLOOKUP($A180,'Medical Examinations'!A180:H2514,8,FALSE)</f>
        <v>No</v>
      </c>
      <c r="H180" s="4">
        <f>VLOOKUP($A180,'Medical Examinations'!A180:I2514,9,FALSE)</f>
        <v>0</v>
      </c>
      <c r="I180" t="str">
        <f>VLOOKUP($A180,'Medical Examinations'!A180:J180,10,FALSE)</f>
        <v>Yes</v>
      </c>
      <c r="J180" t="str">
        <f>VLOOKUP($A180,'Medical Examinations'!A180:C180,3,FALSE)</f>
        <v>Obesity</v>
      </c>
      <c r="K180" t="str">
        <f>VLOOKUP($A180,'Medical Examinations'!A180:E180,5,FALSE)</f>
        <v>Prediabetes</v>
      </c>
      <c r="L180" t="str">
        <f>VLOOKUP($A180,'Hospitalisation Details'!$A$2:$E$2344,5,FALSE)</f>
        <v>28-Jun-1991</v>
      </c>
      <c r="M180" s="2">
        <f>VLOOKUP($A180,'Hospitalisation Details'!$A$2:$I$2344,9,FALSE)</f>
        <v>7220.25</v>
      </c>
      <c r="N180" s="2" t="str">
        <f>VLOOKUP($A180,'Hospitalisation Details'!$A$2:$J$2344,10,FALSE)</f>
        <v>Tier - 2</v>
      </c>
      <c r="O180" s="2" t="str">
        <f>VLOOKUP($A180,'Hospitalisation Details'!$A$2:$K$2344,11,FALSE)</f>
        <v>Tier - 2</v>
      </c>
      <c r="P180" s="5" t="str">
        <f>VLOOKUP($A180,'Hospitalisation Details'!$A$2:$L$2344,12,FALSE)</f>
        <v>R1021</v>
      </c>
      <c r="Q180" s="15">
        <f>VLOOKUP($A180,'Hospitalisation Details'!$A$2:$G$2344,7,FALSE)</f>
        <v>31</v>
      </c>
    </row>
    <row r="181" spans="1:17" x14ac:dyDescent="0.25">
      <c r="A181" s="14" t="s">
        <v>3845</v>
      </c>
      <c r="B181" t="str">
        <f>VLOOKUP(Healthcare!$A181,'Customer Names'!A181:C2515,3,FALSE)</f>
        <v>King</v>
      </c>
      <c r="C181">
        <f>VLOOKUP(Healthcare!$A181,'Medical Examinations'!A181:B2515,2,FALSE)</f>
        <v>34.799999999999997</v>
      </c>
      <c r="D181">
        <f>VLOOKUP($A181,'Medical Examinations'!A181:D2515,4,FALSE)</f>
        <v>11.4</v>
      </c>
      <c r="E181" t="str">
        <f>VLOOKUP($A181,'Medical Examinations'!A181:F181,6,FALSE)</f>
        <v>Yes</v>
      </c>
      <c r="F181" t="str">
        <f>VLOOKUP($A181,'Medical Examinations'!A181:G2515,7,FALSE)</f>
        <v>No</v>
      </c>
      <c r="G181" t="str">
        <f>VLOOKUP($A181,'Medical Examinations'!A181:H2515,8,FALSE)</f>
        <v>Yes</v>
      </c>
      <c r="H181" s="4">
        <f>VLOOKUP($A181,'Medical Examinations'!A181:I2515,9,FALSE)</f>
        <v>1</v>
      </c>
      <c r="I181" t="str">
        <f>VLOOKUP($A181,'Medical Examinations'!A181:J181,10,FALSE)</f>
        <v>No</v>
      </c>
      <c r="J181" t="str">
        <f>VLOOKUP($A181,'Medical Examinations'!A181:C181,3,FALSE)</f>
        <v>Obesity</v>
      </c>
      <c r="K181" t="str">
        <f>VLOOKUP($A181,'Medical Examinations'!A181:E181,5,FALSE)</f>
        <v>Diabetes</v>
      </c>
      <c r="L181" t="str">
        <f>VLOOKUP($A181,'Hospitalisation Details'!$A$2:$E$2344,5,FALSE)</f>
        <v>6-Jun-1965</v>
      </c>
      <c r="M181" s="2">
        <f>VLOOKUP($A181,'Hospitalisation Details'!$A$2:$I$2344,9,FALSE)</f>
        <v>7304.65</v>
      </c>
      <c r="N181" s="2" t="str">
        <f>VLOOKUP($A181,'Hospitalisation Details'!$A$2:$J$2344,10,FALSE)</f>
        <v>Tier - 3</v>
      </c>
      <c r="O181" s="2" t="str">
        <f>VLOOKUP($A181,'Hospitalisation Details'!$A$2:$K$2344,11,FALSE)</f>
        <v>Tier - 3</v>
      </c>
      <c r="P181" s="5" t="str">
        <f>VLOOKUP($A181,'Hospitalisation Details'!$A$2:$L$2344,12,FALSE)</f>
        <v>R1013</v>
      </c>
      <c r="Q181" s="15">
        <f>VLOOKUP($A181,'Hospitalisation Details'!$A$2:$G$2344,7,FALSE)</f>
        <v>58</v>
      </c>
    </row>
    <row r="182" spans="1:17" x14ac:dyDescent="0.25">
      <c r="A182" s="14" t="s">
        <v>3846</v>
      </c>
      <c r="B182" t="str">
        <f>VLOOKUP(Healthcare!$A182,'Customer Names'!A182:C2516,3,FALSE)</f>
        <v>Samuelson</v>
      </c>
      <c r="C182">
        <f>VLOOKUP(Healthcare!$A182,'Medical Examinations'!A182:B2516,2,FALSE)</f>
        <v>32.49</v>
      </c>
      <c r="D182">
        <f>VLOOKUP($A182,'Medical Examinations'!A182:D2516,4,FALSE)</f>
        <v>4.29</v>
      </c>
      <c r="E182" t="str">
        <f>VLOOKUP($A182,'Medical Examinations'!A182:F182,6,FALSE)</f>
        <v>No</v>
      </c>
      <c r="F182" t="str">
        <f>VLOOKUP($A182,'Medical Examinations'!A182:G2516,7,FALSE)</f>
        <v>No</v>
      </c>
      <c r="G182" t="str">
        <f>VLOOKUP($A182,'Medical Examinations'!A182:H2516,8,FALSE)</f>
        <v>Yes</v>
      </c>
      <c r="H182" s="4">
        <f>VLOOKUP($A182,'Medical Examinations'!A182:I2516,9,FALSE)</f>
        <v>1</v>
      </c>
      <c r="I182" t="str">
        <f>VLOOKUP($A182,'Medical Examinations'!A182:J182,10,FALSE)</f>
        <v>Yes</v>
      </c>
      <c r="J182" t="str">
        <f>VLOOKUP($A182,'Medical Examinations'!A182:C182,3,FALSE)</f>
        <v>Obesity</v>
      </c>
      <c r="K182" t="str">
        <f>VLOOKUP($A182,'Medical Examinations'!A182:E182,5,FALSE)</f>
        <v>Normal</v>
      </c>
      <c r="L182" t="str">
        <f>VLOOKUP($A182,'Hospitalisation Details'!$A$2:$E$2344,5,FALSE)</f>
        <v>1-Dec-1977</v>
      </c>
      <c r="M182" s="2">
        <f>VLOOKUP($A182,'Hospitalisation Details'!$A$2:$I$2344,9,FALSE)</f>
        <v>7348.14</v>
      </c>
      <c r="N182" s="2" t="str">
        <f>VLOOKUP($A182,'Hospitalisation Details'!$A$2:$J$2344,10,FALSE)</f>
        <v>Tier - 2</v>
      </c>
      <c r="O182" s="2" t="str">
        <f>VLOOKUP($A182,'Hospitalisation Details'!$A$2:$K$2344,11,FALSE)</f>
        <v>Tier - 1</v>
      </c>
      <c r="P182" s="5" t="str">
        <f>VLOOKUP($A182,'Hospitalisation Details'!$A$2:$L$2344,12,FALSE)</f>
        <v>R1011</v>
      </c>
      <c r="Q182" s="15">
        <f>VLOOKUP($A182,'Hospitalisation Details'!$A$2:$G$2344,7,FALSE)</f>
        <v>45</v>
      </c>
    </row>
    <row r="183" spans="1:17" x14ac:dyDescent="0.25">
      <c r="A183" s="14" t="s">
        <v>3847</v>
      </c>
      <c r="B183" t="str">
        <f>VLOOKUP(Healthcare!$A183,'Customer Names'!A183:C2517,3,FALSE)</f>
        <v>Fredsall</v>
      </c>
      <c r="C183">
        <f>VLOOKUP(Healthcare!$A183,'Medical Examinations'!A183:B2517,2,FALSE)</f>
        <v>39</v>
      </c>
      <c r="D183">
        <f>VLOOKUP($A183,'Medical Examinations'!A183:D2517,4,FALSE)</f>
        <v>5.7</v>
      </c>
      <c r="E183" t="str">
        <f>VLOOKUP($A183,'Medical Examinations'!A183:F183,6,FALSE)</f>
        <v>No</v>
      </c>
      <c r="F183" t="str">
        <f>VLOOKUP($A183,'Medical Examinations'!A183:G2517,7,FALSE)</f>
        <v>No</v>
      </c>
      <c r="G183" t="str">
        <f>VLOOKUP($A183,'Medical Examinations'!A183:H2517,8,FALSE)</f>
        <v>No</v>
      </c>
      <c r="H183" s="4">
        <f>VLOOKUP($A183,'Medical Examinations'!A183:I2517,9,FALSE)</f>
        <v>2</v>
      </c>
      <c r="I183" t="str">
        <f>VLOOKUP($A183,'Medical Examinations'!A183:J183,10,FALSE)</f>
        <v>Yes</v>
      </c>
      <c r="J183" t="str">
        <f>VLOOKUP($A183,'Medical Examinations'!A183:C183,3,FALSE)</f>
        <v>Obesity</v>
      </c>
      <c r="K183" t="str">
        <f>VLOOKUP($A183,'Medical Examinations'!A183:E183,5,FALSE)</f>
        <v>Prediabetes</v>
      </c>
      <c r="L183" t="str">
        <f>VLOOKUP($A183,'Hospitalisation Details'!$A$2:$E$2344,5,FALSE)</f>
        <v>25-Aug-1977</v>
      </c>
      <c r="M183" s="2">
        <f>VLOOKUP($A183,'Hospitalisation Details'!$A$2:$I$2344,9,FALSE)</f>
        <v>7441.05</v>
      </c>
      <c r="N183" s="2" t="str">
        <f>VLOOKUP($A183,'Hospitalisation Details'!$A$2:$J$2344,10,FALSE)</f>
        <v>Tier - 3</v>
      </c>
      <c r="O183" s="2" t="str">
        <f>VLOOKUP($A183,'Hospitalisation Details'!$A$2:$K$2344,11,FALSE)</f>
        <v>Tier - 2</v>
      </c>
      <c r="P183" s="5" t="str">
        <f>VLOOKUP($A183,'Hospitalisation Details'!$A$2:$L$2344,12,FALSE)</f>
        <v>R1011</v>
      </c>
      <c r="Q183" s="15">
        <f>VLOOKUP($A183,'Hospitalisation Details'!$A$2:$G$2344,7,FALSE)</f>
        <v>45</v>
      </c>
    </row>
    <row r="184" spans="1:17" x14ac:dyDescent="0.25">
      <c r="A184" s="14" t="s">
        <v>3848</v>
      </c>
      <c r="B184" t="str">
        <f>VLOOKUP(Healthcare!$A184,'Customer Names'!A184:C2518,3,FALSE)</f>
        <v>Eggleston</v>
      </c>
      <c r="C184">
        <f>VLOOKUP(Healthcare!$A184,'Medical Examinations'!A184:B2518,2,FALSE)</f>
        <v>35.299999999999997</v>
      </c>
      <c r="D184">
        <f>VLOOKUP($A184,'Medical Examinations'!A184:D2518,4,FALSE)</f>
        <v>6.09</v>
      </c>
      <c r="E184" t="str">
        <f>VLOOKUP($A184,'Medical Examinations'!A184:F184,6,FALSE)</f>
        <v>No</v>
      </c>
      <c r="F184" t="str">
        <f>VLOOKUP($A184,'Medical Examinations'!A184:G2518,7,FALSE)</f>
        <v>No</v>
      </c>
      <c r="G184" t="str">
        <f>VLOOKUP($A184,'Medical Examinations'!A184:H2518,8,FALSE)</f>
        <v>No</v>
      </c>
      <c r="H184" s="4">
        <f>VLOOKUP($A184,'Medical Examinations'!A184:I2518,9,FALSE)</f>
        <v>1</v>
      </c>
      <c r="I184" t="str">
        <f>VLOOKUP($A184,'Medical Examinations'!A184:J184,10,FALSE)</f>
        <v>Yes</v>
      </c>
      <c r="J184" t="str">
        <f>VLOOKUP($A184,'Medical Examinations'!A184:C184,3,FALSE)</f>
        <v>Obesity</v>
      </c>
      <c r="K184" t="str">
        <f>VLOOKUP($A184,'Medical Examinations'!A184:E184,5,FALSE)</f>
        <v>Prediabetes</v>
      </c>
      <c r="L184" t="str">
        <f>VLOOKUP($A184,'Hospitalisation Details'!$A$2:$E$2344,5,FALSE)</f>
        <v>18-Oct-1978</v>
      </c>
      <c r="M184" s="2">
        <f>VLOOKUP($A184,'Hospitalisation Details'!$A$2:$I$2344,9,FALSE)</f>
        <v>7518.03</v>
      </c>
      <c r="N184" s="2" t="str">
        <f>VLOOKUP($A184,'Hospitalisation Details'!$A$2:$J$2344,10,FALSE)</f>
        <v>Tier - 2</v>
      </c>
      <c r="O184" s="2" t="str">
        <f>VLOOKUP($A184,'Hospitalisation Details'!$A$2:$K$2344,11,FALSE)</f>
        <v>Tier - 3</v>
      </c>
      <c r="P184" s="5" t="str">
        <f>VLOOKUP($A184,'Hospitalisation Details'!$A$2:$L$2344,12,FALSE)</f>
        <v>R1012</v>
      </c>
      <c r="Q184" s="15">
        <f>VLOOKUP($A184,'Hospitalisation Details'!$A$2:$G$2344,7,FALSE)</f>
        <v>44</v>
      </c>
    </row>
    <row r="185" spans="1:17" x14ac:dyDescent="0.25">
      <c r="A185" s="14" t="s">
        <v>3849</v>
      </c>
      <c r="B185" t="str">
        <f>VLOOKUP(Healthcare!$A185,'Customer Names'!A185:C2519,3,FALSE)</f>
        <v>Palombaro</v>
      </c>
      <c r="C185">
        <f>VLOOKUP(Healthcare!$A185,'Medical Examinations'!A185:B2519,2,FALSE)</f>
        <v>33.42</v>
      </c>
      <c r="D185">
        <f>VLOOKUP($A185,'Medical Examinations'!A185:D2519,4,FALSE)</f>
        <v>10.67</v>
      </c>
      <c r="E185" t="str">
        <f>VLOOKUP($A185,'Medical Examinations'!A185:F185,6,FALSE)</f>
        <v>No</v>
      </c>
      <c r="F185" t="str">
        <f>VLOOKUP($A185,'Medical Examinations'!A185:G2519,7,FALSE)</f>
        <v>No</v>
      </c>
      <c r="G185" t="str">
        <f>VLOOKUP($A185,'Medical Examinations'!A185:H2519,8,FALSE)</f>
        <v>No</v>
      </c>
      <c r="H185" s="4">
        <f>VLOOKUP($A185,'Medical Examinations'!A185:I2519,9,FALSE)</f>
        <v>0</v>
      </c>
      <c r="I185" t="str">
        <f>VLOOKUP($A185,'Medical Examinations'!A185:J185,10,FALSE)</f>
        <v>Yes</v>
      </c>
      <c r="J185" t="str">
        <f>VLOOKUP($A185,'Medical Examinations'!A185:C185,3,FALSE)</f>
        <v>Obesity</v>
      </c>
      <c r="K185" t="str">
        <f>VLOOKUP($A185,'Medical Examinations'!A185:E185,5,FALSE)</f>
        <v>Diabetes</v>
      </c>
      <c r="L185" t="str">
        <f>VLOOKUP($A185,'Hospitalisation Details'!$A$2:$E$2344,5,FALSE)</f>
        <v>6-Nov-1978</v>
      </c>
      <c r="M185" s="2">
        <f>VLOOKUP($A185,'Hospitalisation Details'!$A$2:$I$2344,9,FALSE)</f>
        <v>7624.63</v>
      </c>
      <c r="N185" s="2" t="str">
        <f>VLOOKUP($A185,'Hospitalisation Details'!$A$2:$J$2344,10,FALSE)</f>
        <v>Tier - 2</v>
      </c>
      <c r="O185" s="2" t="str">
        <f>VLOOKUP($A185,'Hospitalisation Details'!$A$2:$K$2344,11,FALSE)</f>
        <v>Tier - 1</v>
      </c>
      <c r="P185" s="5" t="str">
        <f>VLOOKUP($A185,'Hospitalisation Details'!$A$2:$L$2344,12,FALSE)</f>
        <v>R1011</v>
      </c>
      <c r="Q185" s="15">
        <f>VLOOKUP($A185,'Hospitalisation Details'!$A$2:$G$2344,7,FALSE)</f>
        <v>44</v>
      </c>
    </row>
    <row r="186" spans="1:17" x14ac:dyDescent="0.25">
      <c r="A186" s="14" t="s">
        <v>3850</v>
      </c>
      <c r="B186" t="str">
        <f>VLOOKUP(Healthcare!$A186,'Customer Names'!A186:C2520,3,FALSE)</f>
        <v>Silva</v>
      </c>
      <c r="C186">
        <f>VLOOKUP(Healthcare!$A186,'Medical Examinations'!A186:B2520,2,FALSE)</f>
        <v>37.18</v>
      </c>
      <c r="D186">
        <f>VLOOKUP($A186,'Medical Examinations'!A186:D2520,4,FALSE)</f>
        <v>6.75</v>
      </c>
      <c r="E186" t="str">
        <f>VLOOKUP($A186,'Medical Examinations'!A186:F186,6,FALSE)</f>
        <v>Yes</v>
      </c>
      <c r="F186" t="str">
        <f>VLOOKUP($A186,'Medical Examinations'!A186:G2520,7,FALSE)</f>
        <v>No</v>
      </c>
      <c r="G186" t="str">
        <f>VLOOKUP($A186,'Medical Examinations'!A186:H2520,8,FALSE)</f>
        <v>No</v>
      </c>
      <c r="H186" s="4">
        <f>VLOOKUP($A186,'Medical Examinations'!A186:I2520,9,FALSE)</f>
        <v>2</v>
      </c>
      <c r="I186" t="str">
        <f>VLOOKUP($A186,'Medical Examinations'!A186:J186,10,FALSE)</f>
        <v>Yes</v>
      </c>
      <c r="J186" t="str">
        <f>VLOOKUP($A186,'Medical Examinations'!A186:C186,3,FALSE)</f>
        <v>Obesity</v>
      </c>
      <c r="K186" t="str">
        <f>VLOOKUP($A186,'Medical Examinations'!A186:E186,5,FALSE)</f>
        <v>Diabetes</v>
      </c>
      <c r="L186" t="str">
        <f>VLOOKUP($A186,'Hospitalisation Details'!$A$2:$E$2344,5,FALSE)</f>
        <v>9-Oct-1976</v>
      </c>
      <c r="M186" s="2">
        <f>VLOOKUP($A186,'Hospitalisation Details'!$A$2:$I$2344,9,FALSE)</f>
        <v>7662.47</v>
      </c>
      <c r="N186" s="2" t="str">
        <f>VLOOKUP($A186,'Hospitalisation Details'!$A$2:$J$2344,10,FALSE)</f>
        <v>Tier - 2</v>
      </c>
      <c r="O186" s="2" t="str">
        <f>VLOOKUP($A186,'Hospitalisation Details'!$A$2:$K$2344,11,FALSE)</f>
        <v>Tier - 1</v>
      </c>
      <c r="P186" s="5" t="str">
        <f>VLOOKUP($A186,'Hospitalisation Details'!$A$2:$L$2344,12,FALSE)</f>
        <v>R1011</v>
      </c>
      <c r="Q186" s="15">
        <f>VLOOKUP($A186,'Hospitalisation Details'!$A$2:$G$2344,7,FALSE)</f>
        <v>46</v>
      </c>
    </row>
    <row r="187" spans="1:17" x14ac:dyDescent="0.25">
      <c r="A187" s="14" t="s">
        <v>3851</v>
      </c>
      <c r="B187" t="str">
        <f>VLOOKUP(Healthcare!$A187,'Customer Names'!A187:C2521,3,FALSE)</f>
        <v>Bugala</v>
      </c>
      <c r="C187">
        <f>VLOOKUP(Healthcare!$A187,'Medical Examinations'!A187:B2521,2,FALSE)</f>
        <v>33.33</v>
      </c>
      <c r="D187">
        <f>VLOOKUP($A187,'Medical Examinations'!A187:D2521,4,FALSE)</f>
        <v>9.26</v>
      </c>
      <c r="E187" t="str">
        <f>VLOOKUP($A187,'Medical Examinations'!A187:F187,6,FALSE)</f>
        <v>Yes</v>
      </c>
      <c r="F187" t="str">
        <f>VLOOKUP($A187,'Medical Examinations'!A187:G2521,7,FALSE)</f>
        <v>No</v>
      </c>
      <c r="G187" t="str">
        <f>VLOOKUP($A187,'Medical Examinations'!A187:H2521,8,FALSE)</f>
        <v>No</v>
      </c>
      <c r="H187" s="4">
        <f>VLOOKUP($A187,'Medical Examinations'!A187:I2521,9,FALSE)</f>
        <v>2</v>
      </c>
      <c r="I187" t="str">
        <f>VLOOKUP($A187,'Medical Examinations'!A187:J187,10,FALSE)</f>
        <v>No</v>
      </c>
      <c r="J187" t="str">
        <f>VLOOKUP($A187,'Medical Examinations'!A187:C187,3,FALSE)</f>
        <v>Obesity</v>
      </c>
      <c r="K187" t="str">
        <f>VLOOKUP($A187,'Medical Examinations'!A187:E187,5,FALSE)</f>
        <v>Diabetes</v>
      </c>
      <c r="L187" t="str">
        <f>VLOOKUP($A187,'Hospitalisation Details'!$A$2:$E$2344,5,FALSE)</f>
        <v>29-Aug-1977</v>
      </c>
      <c r="M187" s="2">
        <f>VLOOKUP($A187,'Hospitalisation Details'!$A$2:$I$2344,9,FALSE)</f>
        <v>7731.86</v>
      </c>
      <c r="N187" s="2" t="str">
        <f>VLOOKUP($A187,'Hospitalisation Details'!$A$2:$J$2344,10,FALSE)</f>
        <v>Tier - 2</v>
      </c>
      <c r="O187" s="2" t="str">
        <f>VLOOKUP($A187,'Hospitalisation Details'!$A$2:$K$2344,11,FALSE)</f>
        <v>Tier - 3</v>
      </c>
      <c r="P187" s="5" t="str">
        <f>VLOOKUP($A187,'Hospitalisation Details'!$A$2:$L$2344,12,FALSE)</f>
        <v>R1012</v>
      </c>
      <c r="Q187" s="15">
        <f>VLOOKUP($A187,'Hospitalisation Details'!$A$2:$G$2344,7,FALSE)</f>
        <v>45</v>
      </c>
    </row>
    <row r="188" spans="1:17" x14ac:dyDescent="0.25">
      <c r="A188" s="14" t="s">
        <v>3852</v>
      </c>
      <c r="B188" t="str">
        <f>VLOOKUP(Healthcare!$A188,'Customer Names'!A188:C2522,3,FALSE)</f>
        <v>Dublin</v>
      </c>
      <c r="C188">
        <f>VLOOKUP(Healthcare!$A188,'Medical Examinations'!A188:B2522,2,FALSE)</f>
        <v>53.21</v>
      </c>
      <c r="D188">
        <f>VLOOKUP($A188,'Medical Examinations'!A188:D2522,4,FALSE)</f>
        <v>4.2699999999999996</v>
      </c>
      <c r="E188" t="str">
        <f>VLOOKUP($A188,'Medical Examinations'!A188:F188,6,FALSE)</f>
        <v>No</v>
      </c>
      <c r="F188" t="str">
        <f>VLOOKUP($A188,'Medical Examinations'!A188:G2522,7,FALSE)</f>
        <v>No</v>
      </c>
      <c r="G188" t="str">
        <f>VLOOKUP($A188,'Medical Examinations'!A188:H2522,8,FALSE)</f>
        <v>No</v>
      </c>
      <c r="H188" s="4">
        <f>VLOOKUP($A188,'Medical Examinations'!A188:I2522,9,FALSE)</f>
        <v>1</v>
      </c>
      <c r="I188" t="str">
        <f>VLOOKUP($A188,'Medical Examinations'!A188:J188,10,FALSE)</f>
        <v>Yes</v>
      </c>
      <c r="J188" t="str">
        <f>VLOOKUP($A188,'Medical Examinations'!A188:C188,3,FALSE)</f>
        <v>Obesity</v>
      </c>
      <c r="K188" t="str">
        <f>VLOOKUP($A188,'Medical Examinations'!A188:E188,5,FALSE)</f>
        <v>Normal</v>
      </c>
      <c r="L188" t="str">
        <f>VLOOKUP($A188,'Hospitalisation Details'!$A$2:$E$2344,5,FALSE)</f>
        <v>12-Oct-1989</v>
      </c>
      <c r="M188" s="2">
        <f>VLOOKUP($A188,'Hospitalisation Details'!$A$2:$I$2344,9,FALSE)</f>
        <v>7824.37</v>
      </c>
      <c r="N188" s="2" t="str">
        <f>VLOOKUP($A188,'Hospitalisation Details'!$A$2:$J$2344,10,FALSE)</f>
        <v>Tier - 2</v>
      </c>
      <c r="O188" s="2" t="str">
        <f>VLOOKUP($A188,'Hospitalisation Details'!$A$2:$K$2344,11,FALSE)</f>
        <v>Tier - 2</v>
      </c>
      <c r="P188" s="5" t="str">
        <f>VLOOKUP($A188,'Hospitalisation Details'!$A$2:$L$2344,12,FALSE)</f>
        <v>R1012</v>
      </c>
      <c r="Q188" s="15">
        <f>VLOOKUP($A188,'Hospitalisation Details'!$A$2:$G$2344,7,FALSE)</f>
        <v>33</v>
      </c>
    </row>
    <row r="189" spans="1:17" x14ac:dyDescent="0.25">
      <c r="A189" s="14" t="s">
        <v>3853</v>
      </c>
      <c r="B189" t="str">
        <f>VLOOKUP(Healthcare!$A189,'Customer Names'!A189:C2523,3,FALSE)</f>
        <v>Cleland</v>
      </c>
      <c r="C189">
        <f>VLOOKUP(Healthcare!$A189,'Medical Examinations'!A189:B2523,2,FALSE)</f>
        <v>38.729999999999997</v>
      </c>
      <c r="D189">
        <f>VLOOKUP($A189,'Medical Examinations'!A189:D2523,4,FALSE)</f>
        <v>11.51</v>
      </c>
      <c r="E189" t="str">
        <f>VLOOKUP($A189,'Medical Examinations'!A189:F189,6,FALSE)</f>
        <v>No</v>
      </c>
      <c r="F189" t="str">
        <f>VLOOKUP($A189,'Medical Examinations'!A189:G2523,7,FALSE)</f>
        <v>No</v>
      </c>
      <c r="G189" t="str">
        <f>VLOOKUP($A189,'Medical Examinations'!A189:H2523,8,FALSE)</f>
        <v>No</v>
      </c>
      <c r="H189" s="4">
        <f>VLOOKUP($A189,'Medical Examinations'!A189:I2523,9,FALSE)</f>
        <v>2</v>
      </c>
      <c r="I189" t="str">
        <f>VLOOKUP($A189,'Medical Examinations'!A189:J189,10,FALSE)</f>
        <v>Yes</v>
      </c>
      <c r="J189" t="str">
        <f>VLOOKUP($A189,'Medical Examinations'!A189:C189,3,FALSE)</f>
        <v>Obesity</v>
      </c>
      <c r="K189" t="str">
        <f>VLOOKUP($A189,'Medical Examinations'!A189:E189,5,FALSE)</f>
        <v>Diabetes</v>
      </c>
      <c r="L189" t="str">
        <f>VLOOKUP($A189,'Hospitalisation Details'!$A$2:$E$2344,5,FALSE)</f>
        <v>28-Aug-1983</v>
      </c>
      <c r="M189" s="2">
        <f>VLOOKUP($A189,'Hospitalisation Details'!$A$2:$I$2344,9,FALSE)</f>
        <v>7985.82</v>
      </c>
      <c r="N189" s="2" t="str">
        <f>VLOOKUP($A189,'Hospitalisation Details'!$A$2:$J$2344,10,FALSE)</f>
        <v>Tier - 2</v>
      </c>
      <c r="O189" s="2" t="str">
        <f>VLOOKUP($A189,'Hospitalisation Details'!$A$2:$K$2344,11,FALSE)</f>
        <v>Tier - 1</v>
      </c>
      <c r="P189" s="5" t="str">
        <f>VLOOKUP($A189,'Hospitalisation Details'!$A$2:$L$2344,12,FALSE)</f>
        <v>R1024</v>
      </c>
      <c r="Q189" s="15">
        <f>VLOOKUP($A189,'Hospitalisation Details'!$A$2:$G$2344,7,FALSE)</f>
        <v>39</v>
      </c>
    </row>
    <row r="190" spans="1:17" x14ac:dyDescent="0.25">
      <c r="A190" s="14" t="s">
        <v>3854</v>
      </c>
      <c r="B190" t="str">
        <f>VLOOKUP(Healthcare!$A190,'Customer Names'!A190:C2524,3,FALSE)</f>
        <v>Evans</v>
      </c>
      <c r="C190">
        <f>VLOOKUP(Healthcare!$A190,'Medical Examinations'!A190:B2524,2,FALSE)</f>
        <v>29.73</v>
      </c>
      <c r="D190">
        <f>VLOOKUP($A190,'Medical Examinations'!A190:D2524,4,FALSE)</f>
        <v>7.22</v>
      </c>
      <c r="E190" t="str">
        <f>VLOOKUP($A190,'Medical Examinations'!A190:F190,6,FALSE)</f>
        <v>No</v>
      </c>
      <c r="F190" t="str">
        <f>VLOOKUP($A190,'Medical Examinations'!A190:G2524,7,FALSE)</f>
        <v>No</v>
      </c>
      <c r="G190" t="str">
        <f>VLOOKUP($A190,'Medical Examinations'!A190:H2524,8,FALSE)</f>
        <v>No</v>
      </c>
      <c r="H190" s="4">
        <f>VLOOKUP($A190,'Medical Examinations'!A190:I2524,9,FALSE)</f>
        <v>0</v>
      </c>
      <c r="I190" t="str">
        <f>VLOOKUP($A190,'Medical Examinations'!A190:J190,10,FALSE)</f>
        <v>Yes</v>
      </c>
      <c r="J190" t="str">
        <f>VLOOKUP($A190,'Medical Examinations'!A190:C190,3,FALSE)</f>
        <v>Over Weight</v>
      </c>
      <c r="K190" t="str">
        <f>VLOOKUP($A190,'Medical Examinations'!A190:E190,5,FALSE)</f>
        <v>Diabetes</v>
      </c>
      <c r="L190" t="str">
        <f>VLOOKUP($A190,'Hospitalisation Details'!$A$2:$E$2344,5,FALSE)</f>
        <v>27-Dec-1982</v>
      </c>
      <c r="M190" s="2">
        <f>VLOOKUP($A190,'Hospitalisation Details'!$A$2:$I$2344,9,FALSE)</f>
        <v>8059.68</v>
      </c>
      <c r="N190" s="2" t="str">
        <f>VLOOKUP($A190,'Hospitalisation Details'!$A$2:$J$2344,10,FALSE)</f>
        <v>Tier - 2</v>
      </c>
      <c r="O190" s="2" t="str">
        <f>VLOOKUP($A190,'Hospitalisation Details'!$A$2:$K$2344,11,FALSE)</f>
        <v>Tier - 3</v>
      </c>
      <c r="P190" s="5" t="str">
        <f>VLOOKUP($A190,'Hospitalisation Details'!$A$2:$L$2344,12,FALSE)</f>
        <v>R1012</v>
      </c>
      <c r="Q190" s="15">
        <f>VLOOKUP($A190,'Hospitalisation Details'!$A$2:$G$2344,7,FALSE)</f>
        <v>40</v>
      </c>
    </row>
    <row r="191" spans="1:17" x14ac:dyDescent="0.25">
      <c r="A191" s="14" t="s">
        <v>3855</v>
      </c>
      <c r="B191" t="str">
        <f>VLOOKUP(Healthcare!$A191,'Customer Names'!A191:C2525,3,FALSE)</f>
        <v>Boyd</v>
      </c>
      <c r="C191">
        <f>VLOOKUP(Healthcare!$A191,'Medical Examinations'!A191:B2525,2,FALSE)</f>
        <v>34.700000000000003</v>
      </c>
      <c r="D191">
        <f>VLOOKUP($A191,'Medical Examinations'!A191:D2525,4,FALSE)</f>
        <v>4.37</v>
      </c>
      <c r="E191" t="str">
        <f>VLOOKUP($A191,'Medical Examinations'!A191:F191,6,FALSE)</f>
        <v>No</v>
      </c>
      <c r="F191" t="str">
        <f>VLOOKUP($A191,'Medical Examinations'!A191:G2525,7,FALSE)</f>
        <v>No</v>
      </c>
      <c r="G191" t="str">
        <f>VLOOKUP($A191,'Medical Examinations'!A191:H2525,8,FALSE)</f>
        <v>Yes</v>
      </c>
      <c r="H191" s="4">
        <f>VLOOKUP($A191,'Medical Examinations'!A191:I2525,9,FALSE)</f>
        <v>1</v>
      </c>
      <c r="I191" t="str">
        <f>VLOOKUP($A191,'Medical Examinations'!A191:J191,10,FALSE)</f>
        <v>Yes</v>
      </c>
      <c r="J191" t="str">
        <f>VLOOKUP($A191,'Medical Examinations'!A191:C191,3,FALSE)</f>
        <v>Obesity</v>
      </c>
      <c r="K191" t="str">
        <f>VLOOKUP($A191,'Medical Examinations'!A191:E191,5,FALSE)</f>
        <v>Normal</v>
      </c>
      <c r="L191" t="str">
        <f>VLOOKUP($A191,'Hospitalisation Details'!$A$2:$E$2344,5,FALSE)</f>
        <v>1-Sep-1978</v>
      </c>
      <c r="M191" s="2">
        <f>VLOOKUP($A191,'Hospitalisation Details'!$A$2:$I$2344,9,FALSE)</f>
        <v>8116.27</v>
      </c>
      <c r="N191" s="2" t="str">
        <f>VLOOKUP($A191,'Hospitalisation Details'!$A$2:$J$2344,10,FALSE)</f>
        <v>Tier - 3</v>
      </c>
      <c r="O191" s="2" t="str">
        <f>VLOOKUP($A191,'Hospitalisation Details'!$A$2:$K$2344,11,FALSE)</f>
        <v>Tier - 1</v>
      </c>
      <c r="P191" s="5" t="str">
        <f>VLOOKUP($A191,'Hospitalisation Details'!$A$2:$L$2344,12,FALSE)</f>
        <v>R1012</v>
      </c>
      <c r="Q191" s="15">
        <f>VLOOKUP($A191,'Hospitalisation Details'!$A$2:$G$2344,7,FALSE)</f>
        <v>44</v>
      </c>
    </row>
    <row r="192" spans="1:17" x14ac:dyDescent="0.25">
      <c r="A192" s="14" t="s">
        <v>3856</v>
      </c>
      <c r="B192" t="str">
        <f>VLOOKUP(Healthcare!$A192,'Customer Names'!A192:C2526,3,FALSE)</f>
        <v>Roulier</v>
      </c>
      <c r="C192">
        <f>VLOOKUP(Healthcare!$A192,'Medical Examinations'!A192:B2526,2,FALSE)</f>
        <v>38.28</v>
      </c>
      <c r="D192">
        <f>VLOOKUP($A192,'Medical Examinations'!A192:D2526,4,FALSE)</f>
        <v>11.56</v>
      </c>
      <c r="E192" t="str">
        <f>VLOOKUP($A192,'Medical Examinations'!A192:F192,6,FALSE)</f>
        <v>Yes</v>
      </c>
      <c r="F192" t="str">
        <f>VLOOKUP($A192,'Medical Examinations'!A192:G2526,7,FALSE)</f>
        <v>No</v>
      </c>
      <c r="G192" t="str">
        <f>VLOOKUP($A192,'Medical Examinations'!A192:H2526,8,FALSE)</f>
        <v>No</v>
      </c>
      <c r="H192" s="4">
        <f>VLOOKUP($A192,'Medical Examinations'!A192:I2526,9,FALSE)</f>
        <v>1</v>
      </c>
      <c r="I192" t="str">
        <f>VLOOKUP($A192,'Medical Examinations'!A192:J192,10,FALSE)</f>
        <v>Yes</v>
      </c>
      <c r="J192" t="str">
        <f>VLOOKUP($A192,'Medical Examinations'!A192:C192,3,FALSE)</f>
        <v>Obesity</v>
      </c>
      <c r="K192" t="str">
        <f>VLOOKUP($A192,'Medical Examinations'!A192:E192,5,FALSE)</f>
        <v>Diabetes</v>
      </c>
      <c r="L192" t="str">
        <f>VLOOKUP($A192,'Hospitalisation Details'!$A$2:$E$2344,5,FALSE)</f>
        <v>30-Jun-1978</v>
      </c>
      <c r="M192" s="2">
        <f>VLOOKUP($A192,'Hospitalisation Details'!$A$2:$I$2344,9,FALSE)</f>
        <v>8219.2000000000007</v>
      </c>
      <c r="N192" s="2" t="str">
        <f>VLOOKUP($A192,'Hospitalisation Details'!$A$2:$J$2344,10,FALSE)</f>
        <v>Tier - 2</v>
      </c>
      <c r="O192" s="2" t="str">
        <f>VLOOKUP($A192,'Hospitalisation Details'!$A$2:$K$2344,11,FALSE)</f>
        <v>Tier - 2</v>
      </c>
      <c r="P192" s="5" t="str">
        <f>VLOOKUP($A192,'Hospitalisation Details'!$A$2:$L$2344,12,FALSE)</f>
        <v>R1013</v>
      </c>
      <c r="Q192" s="15">
        <f>VLOOKUP($A192,'Hospitalisation Details'!$A$2:$G$2344,7,FALSE)</f>
        <v>44</v>
      </c>
    </row>
    <row r="193" spans="1:17" x14ac:dyDescent="0.25">
      <c r="A193" s="14" t="s">
        <v>3857</v>
      </c>
      <c r="B193" t="str">
        <f>VLOOKUP(Healthcare!$A193,'Customer Names'!A193:C2527,3,FALSE)</f>
        <v>Mullins</v>
      </c>
      <c r="C193">
        <f>VLOOKUP(Healthcare!$A193,'Medical Examinations'!A193:B2527,2,FALSE)</f>
        <v>33.57</v>
      </c>
      <c r="D193">
        <f>VLOOKUP($A193,'Medical Examinations'!A193:D2527,4,FALSE)</f>
        <v>8.82</v>
      </c>
      <c r="E193" t="str">
        <f>VLOOKUP($A193,'Medical Examinations'!A193:F193,6,FALSE)</f>
        <v>Yes</v>
      </c>
      <c r="F193" t="str">
        <f>VLOOKUP($A193,'Medical Examinations'!A193:G2527,7,FALSE)</f>
        <v>No</v>
      </c>
      <c r="G193" t="str">
        <f>VLOOKUP($A193,'Medical Examinations'!A193:H2527,8,FALSE)</f>
        <v>No</v>
      </c>
      <c r="H193" s="4">
        <f>VLOOKUP($A193,'Medical Examinations'!A193:I2527,9,FALSE)</f>
        <v>0</v>
      </c>
      <c r="I193" t="str">
        <f>VLOOKUP($A193,'Medical Examinations'!A193:J193,10,FALSE)</f>
        <v>Yes</v>
      </c>
      <c r="J193" t="str">
        <f>VLOOKUP($A193,'Medical Examinations'!A193:C193,3,FALSE)</f>
        <v>Obesity</v>
      </c>
      <c r="K193" t="str">
        <f>VLOOKUP($A193,'Medical Examinations'!A193:E193,5,FALSE)</f>
        <v>Diabetes</v>
      </c>
      <c r="L193" t="str">
        <f>VLOOKUP($A193,'Hospitalisation Details'!$A$2:$E$2344,5,FALSE)</f>
        <v>26-Jun-1978</v>
      </c>
      <c r="M193" s="2">
        <f>VLOOKUP($A193,'Hospitalisation Details'!$A$2:$I$2344,9,FALSE)</f>
        <v>8302.5400000000009</v>
      </c>
      <c r="N193" s="2" t="str">
        <f>VLOOKUP($A193,'Hospitalisation Details'!$A$2:$J$2344,10,FALSE)</f>
        <v>Tier - 3</v>
      </c>
      <c r="O193" s="2" t="str">
        <f>VLOOKUP($A193,'Hospitalisation Details'!$A$2:$K$2344,11,FALSE)</f>
        <v>Tier - 3</v>
      </c>
      <c r="P193" s="5" t="str">
        <f>VLOOKUP($A193,'Hospitalisation Details'!$A$2:$L$2344,12,FALSE)</f>
        <v>R1016</v>
      </c>
      <c r="Q193" s="15">
        <f>VLOOKUP($A193,'Hospitalisation Details'!$A$2:$G$2344,7,FALSE)</f>
        <v>44</v>
      </c>
    </row>
    <row r="194" spans="1:17" x14ac:dyDescent="0.25">
      <c r="A194" s="14" t="s">
        <v>3858</v>
      </c>
      <c r="B194" t="str">
        <f>VLOOKUP(Healthcare!$A194,'Customer Names'!A194:C2528,3,FALSE)</f>
        <v>Hofmann</v>
      </c>
      <c r="C194">
        <f>VLOOKUP(Healthcare!$A194,'Medical Examinations'!A194:B2528,2,FALSE)</f>
        <v>52.06</v>
      </c>
      <c r="D194">
        <f>VLOOKUP($A194,'Medical Examinations'!A194:D2528,4,FALSE)</f>
        <v>4.6900000000000004</v>
      </c>
      <c r="E194" t="str">
        <f>VLOOKUP($A194,'Medical Examinations'!A194:F194,6,FALSE)</f>
        <v>No</v>
      </c>
      <c r="F194" t="str">
        <f>VLOOKUP($A194,'Medical Examinations'!A194:G2528,7,FALSE)</f>
        <v>No</v>
      </c>
      <c r="G194" t="str">
        <f>VLOOKUP($A194,'Medical Examinations'!A194:H2528,8,FALSE)</f>
        <v>No</v>
      </c>
      <c r="H194" s="4">
        <f>VLOOKUP($A194,'Medical Examinations'!A194:I2528,9,FALSE)</f>
        <v>1</v>
      </c>
      <c r="I194" t="str">
        <f>VLOOKUP($A194,'Medical Examinations'!A194:J194,10,FALSE)</f>
        <v>Yes</v>
      </c>
      <c r="J194" t="str">
        <f>VLOOKUP($A194,'Medical Examinations'!A194:C194,3,FALSE)</f>
        <v>Obesity</v>
      </c>
      <c r="K194" t="str">
        <f>VLOOKUP($A194,'Medical Examinations'!A194:E194,5,FALSE)</f>
        <v>Normal</v>
      </c>
      <c r="L194" t="str">
        <f>VLOOKUP($A194,'Hospitalisation Details'!$A$2:$E$2344,5,FALSE)</f>
        <v>4-Sep-1977</v>
      </c>
      <c r="M194" s="2">
        <f>VLOOKUP($A194,'Hospitalisation Details'!$A$2:$I$2344,9,FALSE)</f>
        <v>8413.4599999999991</v>
      </c>
      <c r="N194" s="2" t="str">
        <f>VLOOKUP($A194,'Hospitalisation Details'!$A$2:$J$2344,10,FALSE)</f>
        <v>Tier - 3</v>
      </c>
      <c r="O194" s="2" t="str">
        <f>VLOOKUP($A194,'Hospitalisation Details'!$A$2:$K$2344,11,FALSE)</f>
        <v>Tier - 1</v>
      </c>
      <c r="P194" s="5" t="str">
        <f>VLOOKUP($A194,'Hospitalisation Details'!$A$2:$L$2344,12,FALSE)</f>
        <v>R1012</v>
      </c>
      <c r="Q194" s="15">
        <f>VLOOKUP($A194,'Hospitalisation Details'!$A$2:$G$2344,7,FALSE)</f>
        <v>45</v>
      </c>
    </row>
    <row r="195" spans="1:17" x14ac:dyDescent="0.25">
      <c r="A195" s="14" t="s">
        <v>3859</v>
      </c>
      <c r="B195" t="str">
        <f>VLOOKUP(Healthcare!$A195,'Customer Names'!A195:C2529,3,FALSE)</f>
        <v>Garcia Garcia</v>
      </c>
      <c r="C195">
        <f>VLOOKUP(Healthcare!$A195,'Medical Examinations'!A195:B2529,2,FALSE)</f>
        <v>38.17</v>
      </c>
      <c r="D195">
        <f>VLOOKUP($A195,'Medical Examinations'!A195:D2529,4,FALSE)</f>
        <v>4.53</v>
      </c>
      <c r="E195" t="str">
        <f>VLOOKUP($A195,'Medical Examinations'!A195:F195,6,FALSE)</f>
        <v>No</v>
      </c>
      <c r="F195" t="str">
        <f>VLOOKUP($A195,'Medical Examinations'!A195:G2529,7,FALSE)</f>
        <v>Yes</v>
      </c>
      <c r="G195" t="str">
        <f>VLOOKUP($A195,'Medical Examinations'!A195:H2529,8,FALSE)</f>
        <v>No</v>
      </c>
      <c r="H195" s="4">
        <f>VLOOKUP($A195,'Medical Examinations'!A195:I2529,9,FALSE)</f>
        <v>1</v>
      </c>
      <c r="I195" t="str">
        <f>VLOOKUP($A195,'Medical Examinations'!A195:J195,10,FALSE)</f>
        <v>Yes</v>
      </c>
      <c r="J195" t="str">
        <f>VLOOKUP($A195,'Medical Examinations'!A195:C195,3,FALSE)</f>
        <v>Obesity</v>
      </c>
      <c r="K195" t="str">
        <f>VLOOKUP($A195,'Medical Examinations'!A195:E195,5,FALSE)</f>
        <v>Normal</v>
      </c>
      <c r="L195" t="str">
        <f>VLOOKUP($A195,'Hospitalisation Details'!$A$2:$E$2344,5,FALSE)</f>
        <v>21-Jun-1977</v>
      </c>
      <c r="M195" s="2">
        <f>VLOOKUP($A195,'Hospitalisation Details'!$A$2:$I$2344,9,FALSE)</f>
        <v>8516.83</v>
      </c>
      <c r="N195" s="2" t="str">
        <f>VLOOKUP($A195,'Hospitalisation Details'!$A$2:$J$2344,10,FALSE)</f>
        <v>Tier - 2</v>
      </c>
      <c r="O195" s="2" t="str">
        <f>VLOOKUP($A195,'Hospitalisation Details'!$A$2:$K$2344,11,FALSE)</f>
        <v>Tier - 1</v>
      </c>
      <c r="P195" s="5" t="str">
        <f>VLOOKUP($A195,'Hospitalisation Details'!$A$2:$L$2344,12,FALSE)</f>
        <v>R1013</v>
      </c>
      <c r="Q195" s="15">
        <f>VLOOKUP($A195,'Hospitalisation Details'!$A$2:$G$2344,7,FALSE)</f>
        <v>45</v>
      </c>
    </row>
    <row r="196" spans="1:17" x14ac:dyDescent="0.25">
      <c r="A196" s="14" t="s">
        <v>3860</v>
      </c>
      <c r="B196" t="str">
        <f>VLOOKUP(Healthcare!$A196,'Customer Names'!A196:C2530,3,FALSE)</f>
        <v>Klecker</v>
      </c>
      <c r="C196">
        <f>VLOOKUP(Healthcare!$A196,'Medical Examinations'!A196:B2530,2,FALSE)</f>
        <v>36.954999999999998</v>
      </c>
      <c r="D196">
        <f>VLOOKUP($A196,'Medical Examinations'!A196:D2530,4,FALSE)</f>
        <v>5.84</v>
      </c>
      <c r="E196" t="str">
        <f>VLOOKUP($A196,'Medical Examinations'!A196:F196,6,FALSE)</f>
        <v>No</v>
      </c>
      <c r="F196" t="str">
        <f>VLOOKUP($A196,'Medical Examinations'!A196:G2530,7,FALSE)</f>
        <v>No</v>
      </c>
      <c r="G196" t="str">
        <f>VLOOKUP($A196,'Medical Examinations'!A196:H2530,8,FALSE)</f>
        <v>Yes</v>
      </c>
      <c r="H196" s="4">
        <f>VLOOKUP($A196,'Medical Examinations'!A196:I2530,9,FALSE)</f>
        <v>1</v>
      </c>
      <c r="I196" t="str">
        <f>VLOOKUP($A196,'Medical Examinations'!A196:J196,10,FALSE)</f>
        <v>Yes</v>
      </c>
      <c r="J196" t="str">
        <f>VLOOKUP($A196,'Medical Examinations'!A196:C196,3,FALSE)</f>
        <v>Obesity</v>
      </c>
      <c r="K196" t="str">
        <f>VLOOKUP($A196,'Medical Examinations'!A196:E196,5,FALSE)</f>
        <v>Prediabetes</v>
      </c>
      <c r="L196" t="str">
        <f>VLOOKUP($A196,'Hospitalisation Details'!$A$2:$E$2344,5,FALSE)</f>
        <v>26-Sep-1975</v>
      </c>
      <c r="M196" s="2">
        <f>VLOOKUP($A196,'Hospitalisation Details'!$A$2:$I$2344,9,FALSE)</f>
        <v>8569.86</v>
      </c>
      <c r="N196" s="2" t="str">
        <f>VLOOKUP($A196,'Hospitalisation Details'!$A$2:$J$2344,10,FALSE)</f>
        <v>Tier - 2</v>
      </c>
      <c r="O196" s="2" t="str">
        <f>VLOOKUP($A196,'Hospitalisation Details'!$A$2:$K$2344,11,FALSE)</f>
        <v>Tier - 3</v>
      </c>
      <c r="P196" s="5" t="str">
        <f>VLOOKUP($A196,'Hospitalisation Details'!$A$2:$L$2344,12,FALSE)</f>
        <v>R1013</v>
      </c>
      <c r="Q196" s="15">
        <f>VLOOKUP($A196,'Hospitalisation Details'!$A$2:$G$2344,7,FALSE)</f>
        <v>47</v>
      </c>
    </row>
    <row r="197" spans="1:17" x14ac:dyDescent="0.25">
      <c r="A197" s="14" t="s">
        <v>3861</v>
      </c>
      <c r="B197" t="str">
        <f>VLOOKUP(Healthcare!$A197,'Customer Names'!A197:C2531,3,FALSE)</f>
        <v>Cancre</v>
      </c>
      <c r="C197">
        <f>VLOOKUP(Healthcare!$A197,'Medical Examinations'!A197:B2531,2,FALSE)</f>
        <v>34.4</v>
      </c>
      <c r="D197">
        <f>VLOOKUP($A197,'Medical Examinations'!A197:D2531,4,FALSE)</f>
        <v>4.9000000000000004</v>
      </c>
      <c r="E197" t="str">
        <f>VLOOKUP($A197,'Medical Examinations'!A197:F197,6,FALSE)</f>
        <v>No</v>
      </c>
      <c r="F197" t="str">
        <f>VLOOKUP($A197,'Medical Examinations'!A197:G2531,7,FALSE)</f>
        <v>No</v>
      </c>
      <c r="G197" t="str">
        <f>VLOOKUP($A197,'Medical Examinations'!A197:H2531,8,FALSE)</f>
        <v>Yes</v>
      </c>
      <c r="H197" s="4">
        <f>VLOOKUP($A197,'Medical Examinations'!A197:I2531,9,FALSE)</f>
        <v>1</v>
      </c>
      <c r="I197" t="str">
        <f>VLOOKUP($A197,'Medical Examinations'!A197:J197,10,FALSE)</f>
        <v>Yes</v>
      </c>
      <c r="J197" t="str">
        <f>VLOOKUP($A197,'Medical Examinations'!A197:C197,3,FALSE)</f>
        <v>Obesity</v>
      </c>
      <c r="K197" t="str">
        <f>VLOOKUP($A197,'Medical Examinations'!A197:E197,5,FALSE)</f>
        <v>Normal</v>
      </c>
      <c r="L197" t="str">
        <f>VLOOKUP($A197,'Hospitalisation Details'!$A$2:$E$2344,5,FALSE)</f>
        <v>3-Aug-1975</v>
      </c>
      <c r="M197" s="2">
        <f>VLOOKUP($A197,'Hospitalisation Details'!$A$2:$I$2344,9,FALSE)</f>
        <v>8627.5400000000009</v>
      </c>
      <c r="N197" s="2" t="str">
        <f>VLOOKUP($A197,'Hospitalisation Details'!$A$2:$J$2344,10,FALSE)</f>
        <v>Tier - 2</v>
      </c>
      <c r="O197" s="2" t="str">
        <f>VLOOKUP($A197,'Hospitalisation Details'!$A$2:$K$2344,11,FALSE)</f>
        <v>Tier - 2</v>
      </c>
      <c r="P197" s="5" t="str">
        <f>VLOOKUP($A197,'Hospitalisation Details'!$A$2:$L$2344,12,FALSE)</f>
        <v>R1017</v>
      </c>
      <c r="Q197" s="15">
        <f>VLOOKUP($A197,'Hospitalisation Details'!$A$2:$G$2344,7,FALSE)</f>
        <v>47</v>
      </c>
    </row>
    <row r="198" spans="1:17" x14ac:dyDescent="0.25">
      <c r="A198" s="14" t="s">
        <v>3862</v>
      </c>
      <c r="B198" t="str">
        <f>VLOOKUP(Healthcare!$A198,'Customer Names'!A198:C2532,3,FALSE)</f>
        <v>Denucci</v>
      </c>
      <c r="C198">
        <f>VLOOKUP(Healthcare!$A198,'Medical Examinations'!A198:B2532,2,FALSE)</f>
        <v>31.73</v>
      </c>
      <c r="D198">
        <f>VLOOKUP($A198,'Medical Examinations'!A198:D2532,4,FALSE)</f>
        <v>4.3</v>
      </c>
      <c r="E198" t="str">
        <f>VLOOKUP($A198,'Medical Examinations'!A198:F198,6,FALSE)</f>
        <v>No</v>
      </c>
      <c r="F198" t="str">
        <f>VLOOKUP($A198,'Medical Examinations'!A198:G2532,7,FALSE)</f>
        <v>No</v>
      </c>
      <c r="G198" t="str">
        <f>VLOOKUP($A198,'Medical Examinations'!A198:H2532,8,FALSE)</f>
        <v>No</v>
      </c>
      <c r="H198" s="4">
        <f>VLOOKUP($A198,'Medical Examinations'!A198:I2532,9,FALSE)</f>
        <v>0</v>
      </c>
      <c r="I198" t="str">
        <f>VLOOKUP($A198,'Medical Examinations'!A198:J198,10,FALSE)</f>
        <v>Yes</v>
      </c>
      <c r="J198" t="str">
        <f>VLOOKUP($A198,'Medical Examinations'!A198:C198,3,FALSE)</f>
        <v>Obesity</v>
      </c>
      <c r="K198" t="str">
        <f>VLOOKUP($A198,'Medical Examinations'!A198:E198,5,FALSE)</f>
        <v>Normal</v>
      </c>
      <c r="L198" t="str">
        <f>VLOOKUP($A198,'Hospitalisation Details'!$A$2:$E$2344,5,FALSE)</f>
        <v>23-Aug-1971</v>
      </c>
      <c r="M198" s="2">
        <f>VLOOKUP($A198,'Hospitalisation Details'!$A$2:$I$2344,9,FALSE)</f>
        <v>8782.4699999999993</v>
      </c>
      <c r="N198" s="2" t="str">
        <f>VLOOKUP($A198,'Hospitalisation Details'!$A$2:$J$2344,10,FALSE)</f>
        <v>Tier - 2</v>
      </c>
      <c r="O198" s="2" t="str">
        <f>VLOOKUP($A198,'Hospitalisation Details'!$A$2:$K$2344,11,FALSE)</f>
        <v>Tier - 3</v>
      </c>
      <c r="P198" s="5" t="str">
        <f>VLOOKUP($A198,'Hospitalisation Details'!$A$2:$L$2344,12,FALSE)</f>
        <v>R1011</v>
      </c>
      <c r="Q198" s="15">
        <f>VLOOKUP($A198,'Hospitalisation Details'!$A$2:$G$2344,7,FALSE)</f>
        <v>51</v>
      </c>
    </row>
    <row r="199" spans="1:17" x14ac:dyDescent="0.25">
      <c r="A199" s="14" t="s">
        <v>3863</v>
      </c>
      <c r="B199" t="str">
        <f>VLOOKUP(Healthcare!$A199,'Customer Names'!A199:C2533,3,FALSE)</f>
        <v>Saldana</v>
      </c>
      <c r="C199">
        <f>VLOOKUP(Healthcare!$A199,'Medical Examinations'!A199:B2533,2,FALSE)</f>
        <v>36.64</v>
      </c>
      <c r="D199">
        <f>VLOOKUP($A199,'Medical Examinations'!A199:D2533,4,FALSE)</f>
        <v>11.34</v>
      </c>
      <c r="E199" t="str">
        <f>VLOOKUP($A199,'Medical Examinations'!A199:F199,6,FALSE)</f>
        <v>No</v>
      </c>
      <c r="F199" t="str">
        <f>VLOOKUP($A199,'Medical Examinations'!A199:G2533,7,FALSE)</f>
        <v>No</v>
      </c>
      <c r="G199" t="str">
        <f>VLOOKUP($A199,'Medical Examinations'!A199:H2533,8,FALSE)</f>
        <v>No</v>
      </c>
      <c r="H199" s="4">
        <f>VLOOKUP($A199,'Medical Examinations'!A199:I2533,9,FALSE)</f>
        <v>0</v>
      </c>
      <c r="I199" t="str">
        <f>VLOOKUP($A199,'Medical Examinations'!A199:J199,10,FALSE)</f>
        <v>Yes</v>
      </c>
      <c r="J199" t="str">
        <f>VLOOKUP($A199,'Medical Examinations'!A199:C199,3,FALSE)</f>
        <v>Obesity</v>
      </c>
      <c r="K199" t="str">
        <f>VLOOKUP($A199,'Medical Examinations'!A199:E199,5,FALSE)</f>
        <v>Diabetes</v>
      </c>
      <c r="L199" t="str">
        <f>VLOOKUP($A199,'Hospitalisation Details'!$A$2:$E$2344,5,FALSE)</f>
        <v>9-Sep-1973</v>
      </c>
      <c r="M199" s="2">
        <f>VLOOKUP($A199,'Hospitalisation Details'!$A$2:$I$2344,9,FALSE)</f>
        <v>8890.59</v>
      </c>
      <c r="N199" s="2" t="str">
        <f>VLOOKUP($A199,'Hospitalisation Details'!$A$2:$J$2344,10,FALSE)</f>
        <v>Tier - 2</v>
      </c>
      <c r="O199" s="2" t="str">
        <f>VLOOKUP($A199,'Hospitalisation Details'!$A$2:$K$2344,11,FALSE)</f>
        <v>Tier - 3</v>
      </c>
      <c r="P199" s="5" t="str">
        <f>VLOOKUP($A199,'Hospitalisation Details'!$A$2:$L$2344,12,FALSE)</f>
        <v>R1012</v>
      </c>
      <c r="Q199" s="15">
        <f>VLOOKUP($A199,'Hospitalisation Details'!$A$2:$G$2344,7,FALSE)</f>
        <v>49</v>
      </c>
    </row>
    <row r="200" spans="1:17" x14ac:dyDescent="0.25">
      <c r="A200" s="14" t="s">
        <v>3864</v>
      </c>
      <c r="B200" t="str">
        <f>VLOOKUP(Healthcare!$A200,'Customer Names'!A200:C2534,3,FALSE)</f>
        <v>Weinberg</v>
      </c>
      <c r="C200">
        <f>VLOOKUP(Healthcare!$A200,'Medical Examinations'!A200:B2534,2,FALSE)</f>
        <v>36.85</v>
      </c>
      <c r="D200">
        <f>VLOOKUP($A200,'Medical Examinations'!A200:D2534,4,FALSE)</f>
        <v>5.88</v>
      </c>
      <c r="E200" t="str">
        <f>VLOOKUP($A200,'Medical Examinations'!A200:F200,6,FALSE)</f>
        <v>No</v>
      </c>
      <c r="F200" t="str">
        <f>VLOOKUP($A200,'Medical Examinations'!A200:G2534,7,FALSE)</f>
        <v>Yes</v>
      </c>
      <c r="G200" t="str">
        <f>VLOOKUP($A200,'Medical Examinations'!A200:H2534,8,FALSE)</f>
        <v>No</v>
      </c>
      <c r="H200" s="4">
        <f>VLOOKUP($A200,'Medical Examinations'!A200:I2534,9,FALSE)</f>
        <v>1</v>
      </c>
      <c r="I200" t="str">
        <f>VLOOKUP($A200,'Medical Examinations'!A200:J200,10,FALSE)</f>
        <v>Yes</v>
      </c>
      <c r="J200" t="str">
        <f>VLOOKUP($A200,'Medical Examinations'!A200:C200,3,FALSE)</f>
        <v>Obesity</v>
      </c>
      <c r="K200" t="str">
        <f>VLOOKUP($A200,'Medical Examinations'!A200:E200,5,FALSE)</f>
        <v>Prediabetes</v>
      </c>
      <c r="L200" t="str">
        <f>VLOOKUP($A200,'Hospitalisation Details'!$A$2:$E$2344,5,FALSE)</f>
        <v>21-Jul-1974</v>
      </c>
      <c r="M200" s="2">
        <f>VLOOKUP($A200,'Hospitalisation Details'!$A$2:$I$2344,9,FALSE)</f>
        <v>8978.19</v>
      </c>
      <c r="N200" s="2" t="str">
        <f>VLOOKUP($A200,'Hospitalisation Details'!$A$2:$J$2344,10,FALSE)</f>
        <v>Tier - 2</v>
      </c>
      <c r="O200" s="2" t="str">
        <f>VLOOKUP($A200,'Hospitalisation Details'!$A$2:$K$2344,11,FALSE)</f>
        <v>Tier - 2</v>
      </c>
      <c r="P200" s="5" t="str">
        <f>VLOOKUP($A200,'Hospitalisation Details'!$A$2:$L$2344,12,FALSE)</f>
        <v>R1013</v>
      </c>
      <c r="Q200" s="15">
        <f>VLOOKUP($A200,'Hospitalisation Details'!$A$2:$G$2344,7,FALSE)</f>
        <v>48</v>
      </c>
    </row>
    <row r="201" spans="1:17" x14ac:dyDescent="0.25">
      <c r="A201" s="14" t="s">
        <v>3865</v>
      </c>
      <c r="B201" t="str">
        <f>VLOOKUP(Healthcare!$A201,'Customer Names'!A201:C2535,3,FALSE)</f>
        <v>Walsh</v>
      </c>
      <c r="C201">
        <f>VLOOKUP(Healthcare!$A201,'Medical Examinations'!A201:B2535,2,FALSE)</f>
        <v>33.33</v>
      </c>
      <c r="D201">
        <f>VLOOKUP($A201,'Medical Examinations'!A201:D2535,4,FALSE)</f>
        <v>5.01</v>
      </c>
      <c r="E201" t="str">
        <f>VLOOKUP($A201,'Medical Examinations'!A201:F201,6,FALSE)</f>
        <v>Yes</v>
      </c>
      <c r="F201" t="str">
        <f>VLOOKUP($A201,'Medical Examinations'!A201:G2535,7,FALSE)</f>
        <v>No</v>
      </c>
      <c r="G201" t="str">
        <f>VLOOKUP($A201,'Medical Examinations'!A201:H2535,8,FALSE)</f>
        <v>Yes</v>
      </c>
      <c r="H201" s="4">
        <f>VLOOKUP($A201,'Medical Examinations'!A201:I2535,9,FALSE)</f>
        <v>1</v>
      </c>
      <c r="I201" t="str">
        <f>VLOOKUP($A201,'Medical Examinations'!A201:J201,10,FALSE)</f>
        <v>Yes</v>
      </c>
      <c r="J201" t="str">
        <f>VLOOKUP($A201,'Medical Examinations'!A201:C201,3,FALSE)</f>
        <v>Obesity</v>
      </c>
      <c r="K201" t="str">
        <f>VLOOKUP($A201,'Medical Examinations'!A201:E201,5,FALSE)</f>
        <v>Normal</v>
      </c>
      <c r="L201" t="str">
        <f>VLOOKUP($A201,'Hospitalisation Details'!$A$2:$E$2344,5,FALSE)</f>
        <v>24-Oct-1970</v>
      </c>
      <c r="M201" s="2">
        <f>VLOOKUP($A201,'Hospitalisation Details'!$A$2:$I$2344,9,FALSE)</f>
        <v>9171.75</v>
      </c>
      <c r="N201" s="2" t="str">
        <f>VLOOKUP($A201,'Hospitalisation Details'!$A$2:$J$2344,10,FALSE)</f>
        <v>Tier - 2</v>
      </c>
      <c r="O201" s="2" t="str">
        <f>VLOOKUP($A201,'Hospitalisation Details'!$A$2:$K$2344,11,FALSE)</f>
        <v>Tier - 2</v>
      </c>
      <c r="P201" s="5" t="str">
        <f>VLOOKUP($A201,'Hospitalisation Details'!$A$2:$L$2344,12,FALSE)</f>
        <v>R1012</v>
      </c>
      <c r="Q201" s="15">
        <f>VLOOKUP($A201,'Hospitalisation Details'!$A$2:$G$2344,7,FALSE)</f>
        <v>52</v>
      </c>
    </row>
    <row r="202" spans="1:17" x14ac:dyDescent="0.25">
      <c r="A202" s="14" t="s">
        <v>3866</v>
      </c>
      <c r="B202" t="str">
        <f>VLOOKUP(Healthcare!$A202,'Customer Names'!A202:C2536,3,FALSE)</f>
        <v>Pasten</v>
      </c>
      <c r="C202">
        <f>VLOOKUP(Healthcare!$A202,'Medical Examinations'!A202:B2536,2,FALSE)</f>
        <v>39.14</v>
      </c>
      <c r="D202">
        <f>VLOOKUP($A202,'Medical Examinations'!A202:D2536,4,FALSE)</f>
        <v>4.4000000000000004</v>
      </c>
      <c r="E202" t="str">
        <f>VLOOKUP($A202,'Medical Examinations'!A202:F202,6,FALSE)</f>
        <v>No</v>
      </c>
      <c r="F202" t="str">
        <f>VLOOKUP($A202,'Medical Examinations'!A202:G2536,7,FALSE)</f>
        <v>No</v>
      </c>
      <c r="G202" t="str">
        <f>VLOOKUP($A202,'Medical Examinations'!A202:H2536,8,FALSE)</f>
        <v>Yes</v>
      </c>
      <c r="H202" s="4">
        <f>VLOOKUP($A202,'Medical Examinations'!A202:I2536,9,FALSE)</f>
        <v>1</v>
      </c>
      <c r="I202" t="str">
        <f>VLOOKUP($A202,'Medical Examinations'!A202:J202,10,FALSE)</f>
        <v>Yes</v>
      </c>
      <c r="J202" t="str">
        <f>VLOOKUP($A202,'Medical Examinations'!A202:C202,3,FALSE)</f>
        <v>Obesity</v>
      </c>
      <c r="K202" t="str">
        <f>VLOOKUP($A202,'Medical Examinations'!A202:E202,5,FALSE)</f>
        <v>Normal</v>
      </c>
      <c r="L202" t="str">
        <f>VLOOKUP($A202,'Hospitalisation Details'!$A$2:$E$2344,5,FALSE)</f>
        <v>2-Jul-1971</v>
      </c>
      <c r="M202" s="2">
        <f>VLOOKUP($A202,'Hospitalisation Details'!$A$2:$I$2344,9,FALSE)</f>
        <v>9283.56</v>
      </c>
      <c r="N202" s="2" t="str">
        <f>VLOOKUP($A202,'Hospitalisation Details'!$A$2:$J$2344,10,FALSE)</f>
        <v>Tier - 2</v>
      </c>
      <c r="O202" s="2" t="str">
        <f>VLOOKUP($A202,'Hospitalisation Details'!$A$2:$K$2344,11,FALSE)</f>
        <v>Tier - 3</v>
      </c>
      <c r="P202" s="5" t="str">
        <f>VLOOKUP($A202,'Hospitalisation Details'!$A$2:$L$2344,12,FALSE)</f>
        <v>R1013</v>
      </c>
      <c r="Q202" s="15">
        <f>VLOOKUP($A202,'Hospitalisation Details'!$A$2:$G$2344,7,FALSE)</f>
        <v>51</v>
      </c>
    </row>
    <row r="203" spans="1:17" x14ac:dyDescent="0.25">
      <c r="A203" s="14" t="s">
        <v>3867</v>
      </c>
      <c r="B203" t="str">
        <f>VLOOKUP(Healthcare!$A203,'Customer Names'!A203:C2537,3,FALSE)</f>
        <v>LaBelle</v>
      </c>
      <c r="C203">
        <f>VLOOKUP(Healthcare!$A203,'Medical Examinations'!A203:B2537,2,FALSE)</f>
        <v>32.9</v>
      </c>
      <c r="D203">
        <f>VLOOKUP($A203,'Medical Examinations'!A203:D2537,4,FALSE)</f>
        <v>6.26</v>
      </c>
      <c r="E203" t="str">
        <f>VLOOKUP($A203,'Medical Examinations'!A203:F203,6,FALSE)</f>
        <v>Yes</v>
      </c>
      <c r="F203" t="str">
        <f>VLOOKUP($A203,'Medical Examinations'!A203:G2537,7,FALSE)</f>
        <v>No</v>
      </c>
      <c r="G203" t="str">
        <f>VLOOKUP($A203,'Medical Examinations'!A203:H2537,8,FALSE)</f>
        <v>No</v>
      </c>
      <c r="H203" s="4">
        <f>VLOOKUP($A203,'Medical Examinations'!A203:I2537,9,FALSE)</f>
        <v>0</v>
      </c>
      <c r="I203" t="str">
        <f>VLOOKUP($A203,'Medical Examinations'!A203:J203,10,FALSE)</f>
        <v>Yes</v>
      </c>
      <c r="J203" t="str">
        <f>VLOOKUP($A203,'Medical Examinations'!A203:C203,3,FALSE)</f>
        <v>Obesity</v>
      </c>
      <c r="K203" t="str">
        <f>VLOOKUP($A203,'Medical Examinations'!A203:E203,5,FALSE)</f>
        <v>Prediabetes</v>
      </c>
      <c r="L203" t="str">
        <f>VLOOKUP($A203,'Hospitalisation Details'!$A$2:$E$2344,5,FALSE)</f>
        <v>8-Oct-1971</v>
      </c>
      <c r="M203" s="2">
        <f>VLOOKUP($A203,'Hospitalisation Details'!$A$2:$I$2344,9,FALSE)</f>
        <v>9361.33</v>
      </c>
      <c r="N203" s="2" t="str">
        <f>VLOOKUP($A203,'Hospitalisation Details'!$A$2:$J$2344,10,FALSE)</f>
        <v>Tier - 3</v>
      </c>
      <c r="O203" s="2" t="str">
        <f>VLOOKUP($A203,'Hospitalisation Details'!$A$2:$K$2344,11,FALSE)</f>
        <v>Tier - 1</v>
      </c>
      <c r="P203" s="5" t="str">
        <f>VLOOKUP($A203,'Hospitalisation Details'!$A$2:$L$2344,12,FALSE)</f>
        <v>R1016</v>
      </c>
      <c r="Q203" s="15">
        <f>VLOOKUP($A203,'Hospitalisation Details'!$A$2:$G$2344,7,FALSE)</f>
        <v>51</v>
      </c>
    </row>
    <row r="204" spans="1:17" x14ac:dyDescent="0.25">
      <c r="A204" s="14" t="s">
        <v>3868</v>
      </c>
      <c r="B204" t="str">
        <f>VLOOKUP(Healthcare!$A204,'Customer Names'!A204:C2538,3,FALSE)</f>
        <v>Guzman</v>
      </c>
      <c r="C204">
        <f>VLOOKUP(Healthcare!$A204,'Medical Examinations'!A204:B2538,2,FALSE)</f>
        <v>29.78</v>
      </c>
      <c r="D204">
        <f>VLOOKUP($A204,'Medical Examinations'!A204:D2538,4,FALSE)</f>
        <v>10.27</v>
      </c>
      <c r="E204" t="str">
        <f>VLOOKUP($A204,'Medical Examinations'!A204:F204,6,FALSE)</f>
        <v>Yes</v>
      </c>
      <c r="F204" t="str">
        <f>VLOOKUP($A204,'Medical Examinations'!A204:G2538,7,FALSE)</f>
        <v>No</v>
      </c>
      <c r="G204" t="str">
        <f>VLOOKUP($A204,'Medical Examinations'!A204:H2538,8,FALSE)</f>
        <v>Yes</v>
      </c>
      <c r="H204" s="4">
        <f>VLOOKUP($A204,'Medical Examinations'!A204:I2538,9,FALSE)</f>
        <v>1</v>
      </c>
      <c r="I204" t="str">
        <f>VLOOKUP($A204,'Medical Examinations'!A204:J204,10,FALSE)</f>
        <v>Yes</v>
      </c>
      <c r="J204" t="str">
        <f>VLOOKUP($A204,'Medical Examinations'!A204:C204,3,FALSE)</f>
        <v>Over Weight</v>
      </c>
      <c r="K204" t="str">
        <f>VLOOKUP($A204,'Medical Examinations'!A204:E204,5,FALSE)</f>
        <v>Diabetes</v>
      </c>
      <c r="L204" t="str">
        <f>VLOOKUP($A204,'Hospitalisation Details'!$A$2:$E$2344,5,FALSE)</f>
        <v>14-Nov-1987</v>
      </c>
      <c r="M204" s="2">
        <f>VLOOKUP($A204,'Hospitalisation Details'!$A$2:$I$2344,9,FALSE)</f>
        <v>9448.42</v>
      </c>
      <c r="N204" s="2" t="str">
        <f>VLOOKUP($A204,'Hospitalisation Details'!$A$2:$J$2344,10,FALSE)</f>
        <v>Tier - 2</v>
      </c>
      <c r="O204" s="2" t="str">
        <f>VLOOKUP($A204,'Hospitalisation Details'!$A$2:$K$2344,11,FALSE)</f>
        <v>Tier - 3</v>
      </c>
      <c r="P204" s="5" t="str">
        <f>VLOOKUP($A204,'Hospitalisation Details'!$A$2:$L$2344,12,FALSE)</f>
        <v>R1021</v>
      </c>
      <c r="Q204" s="15">
        <f>VLOOKUP($A204,'Hospitalisation Details'!$A$2:$G$2344,7,FALSE)</f>
        <v>35</v>
      </c>
    </row>
    <row r="205" spans="1:17" x14ac:dyDescent="0.25">
      <c r="A205" s="14" t="s">
        <v>3869</v>
      </c>
      <c r="B205" t="str">
        <f>VLOOKUP(Healthcare!$A205,'Customer Names'!A205:C2539,3,FALSE)</f>
        <v>Turnbull</v>
      </c>
      <c r="C205">
        <f>VLOOKUP(Healthcare!$A205,'Medical Examinations'!A205:B2539,2,FALSE)</f>
        <v>32.78</v>
      </c>
      <c r="D205">
        <f>VLOOKUP($A205,'Medical Examinations'!A205:D2539,4,FALSE)</f>
        <v>5.27</v>
      </c>
      <c r="E205" t="str">
        <f>VLOOKUP($A205,'Medical Examinations'!A205:F205,6,FALSE)</f>
        <v>No</v>
      </c>
      <c r="F205" t="str">
        <f>VLOOKUP($A205,'Medical Examinations'!A205:G2539,7,FALSE)</f>
        <v>No</v>
      </c>
      <c r="G205" t="str">
        <f>VLOOKUP($A205,'Medical Examinations'!A205:H2539,8,FALSE)</f>
        <v>No</v>
      </c>
      <c r="H205" s="4">
        <f>VLOOKUP($A205,'Medical Examinations'!A205:I2539,9,FALSE)</f>
        <v>0</v>
      </c>
      <c r="I205" t="str">
        <f>VLOOKUP($A205,'Medical Examinations'!A205:J205,10,FALSE)</f>
        <v>Yes</v>
      </c>
      <c r="J205" t="str">
        <f>VLOOKUP($A205,'Medical Examinations'!A205:C205,3,FALSE)</f>
        <v>Obesity</v>
      </c>
      <c r="K205" t="str">
        <f>VLOOKUP($A205,'Medical Examinations'!A205:E205,5,FALSE)</f>
        <v>Normal</v>
      </c>
      <c r="L205" t="str">
        <f>VLOOKUP($A205,'Hospitalisation Details'!$A$2:$E$2344,5,FALSE)</f>
        <v>14-Aug-1974</v>
      </c>
      <c r="M205" s="2">
        <f>VLOOKUP($A205,'Hospitalisation Details'!$A$2:$I$2344,9,FALSE)</f>
        <v>9563.0300000000007</v>
      </c>
      <c r="N205" s="2" t="str">
        <f>VLOOKUP($A205,'Hospitalisation Details'!$A$2:$J$2344,10,FALSE)</f>
        <v>Tier - 3</v>
      </c>
      <c r="O205" s="2" t="str">
        <f>VLOOKUP($A205,'Hospitalisation Details'!$A$2:$K$2344,11,FALSE)</f>
        <v>Tier - 1</v>
      </c>
      <c r="P205" s="5" t="str">
        <f>VLOOKUP($A205,'Hospitalisation Details'!$A$2:$L$2344,12,FALSE)</f>
        <v>R1011</v>
      </c>
      <c r="Q205" s="15">
        <f>VLOOKUP($A205,'Hospitalisation Details'!$A$2:$G$2344,7,FALSE)</f>
        <v>48</v>
      </c>
    </row>
    <row r="206" spans="1:17" x14ac:dyDescent="0.25">
      <c r="A206" s="14" t="s">
        <v>3870</v>
      </c>
      <c r="B206" t="str">
        <f>VLOOKUP(Healthcare!$A206,'Customer Names'!A206:C2540,3,FALSE)</f>
        <v>Aguero</v>
      </c>
      <c r="C206">
        <f>VLOOKUP(Healthcare!$A206,'Medical Examinations'!A206:B2540,2,FALSE)</f>
        <v>41.65</v>
      </c>
      <c r="D206">
        <f>VLOOKUP($A206,'Medical Examinations'!A206:D2540,4,FALSE)</f>
        <v>10.73</v>
      </c>
      <c r="E206" t="str">
        <f>VLOOKUP($A206,'Medical Examinations'!A206:F206,6,FALSE)</f>
        <v>Yes</v>
      </c>
      <c r="F206" t="str">
        <f>VLOOKUP($A206,'Medical Examinations'!A206:G2540,7,FALSE)</f>
        <v>No</v>
      </c>
      <c r="G206" t="str">
        <f>VLOOKUP($A206,'Medical Examinations'!A206:H2540,8,FALSE)</f>
        <v>No</v>
      </c>
      <c r="H206" s="4">
        <f>VLOOKUP($A206,'Medical Examinations'!A206:I2540,9,FALSE)</f>
        <v>0</v>
      </c>
      <c r="I206" t="str">
        <f>VLOOKUP($A206,'Medical Examinations'!A206:J206,10,FALSE)</f>
        <v>Yes</v>
      </c>
      <c r="J206" t="str">
        <f>VLOOKUP($A206,'Medical Examinations'!A206:C206,3,FALSE)</f>
        <v>Obesity</v>
      </c>
      <c r="K206" t="str">
        <f>VLOOKUP($A206,'Medical Examinations'!A206:E206,5,FALSE)</f>
        <v>Diabetes</v>
      </c>
      <c r="L206" t="str">
        <f>VLOOKUP($A206,'Hospitalisation Details'!$A$2:$E$2344,5,FALSE)</f>
        <v>19-Dec-1979</v>
      </c>
      <c r="M206" s="2">
        <f>VLOOKUP($A206,'Hospitalisation Details'!$A$2:$I$2344,9,FALSE)</f>
        <v>9630.2999999999993</v>
      </c>
      <c r="N206" s="2" t="str">
        <f>VLOOKUP($A206,'Hospitalisation Details'!$A$2:$J$2344,10,FALSE)</f>
        <v>Tier - 2</v>
      </c>
      <c r="O206" s="2" t="str">
        <f>VLOOKUP($A206,'Hospitalisation Details'!$A$2:$K$2344,11,FALSE)</f>
        <v>Tier - 2</v>
      </c>
      <c r="P206" s="5" t="str">
        <f>VLOOKUP($A206,'Hospitalisation Details'!$A$2:$L$2344,12,FALSE)</f>
        <v>R1021</v>
      </c>
      <c r="Q206" s="15">
        <f>VLOOKUP($A206,'Hospitalisation Details'!$A$2:$G$2344,7,FALSE)</f>
        <v>43</v>
      </c>
    </row>
    <row r="207" spans="1:17" x14ac:dyDescent="0.25">
      <c r="A207" s="14" t="s">
        <v>3871</v>
      </c>
      <c r="B207" t="str">
        <f>VLOOKUP(Healthcare!$A207,'Customer Names'!A207:C2541,3,FALSE)</f>
        <v>Woodward</v>
      </c>
      <c r="C207">
        <f>VLOOKUP(Healthcare!$A207,'Medical Examinations'!A207:B2541,2,FALSE)</f>
        <v>50.79</v>
      </c>
      <c r="D207">
        <f>VLOOKUP($A207,'Medical Examinations'!A207:D2541,4,FALSE)</f>
        <v>4.45</v>
      </c>
      <c r="E207" t="str">
        <f>VLOOKUP($A207,'Medical Examinations'!A207:F207,6,FALSE)</f>
        <v>No</v>
      </c>
      <c r="F207" t="str">
        <f>VLOOKUP($A207,'Medical Examinations'!A207:G2541,7,FALSE)</f>
        <v>No</v>
      </c>
      <c r="G207" t="str">
        <f>VLOOKUP($A207,'Medical Examinations'!A207:H2541,8,FALSE)</f>
        <v>No</v>
      </c>
      <c r="H207" s="4">
        <f>VLOOKUP($A207,'Medical Examinations'!A207:I2541,9,FALSE)</f>
        <v>1</v>
      </c>
      <c r="I207" t="str">
        <f>VLOOKUP($A207,'Medical Examinations'!A207:J207,10,FALSE)</f>
        <v>Yes</v>
      </c>
      <c r="J207" t="str">
        <f>VLOOKUP($A207,'Medical Examinations'!A207:C207,3,FALSE)</f>
        <v>Obesity</v>
      </c>
      <c r="K207" t="str">
        <f>VLOOKUP($A207,'Medical Examinations'!A207:E207,5,FALSE)</f>
        <v>Normal</v>
      </c>
      <c r="L207" t="str">
        <f>VLOOKUP($A207,'Hospitalisation Details'!$A$2:$E$2344,5,FALSE)</f>
        <v>27-Jun-1975</v>
      </c>
      <c r="M207" s="2">
        <f>VLOOKUP($A207,'Hospitalisation Details'!$A$2:$I$2344,9,FALSE)</f>
        <v>9715.84</v>
      </c>
      <c r="N207" s="2" t="str">
        <f>VLOOKUP($A207,'Hospitalisation Details'!$A$2:$J$2344,10,FALSE)</f>
        <v>Tier - 2</v>
      </c>
      <c r="O207" s="2" t="str">
        <f>VLOOKUP($A207,'Hospitalisation Details'!$A$2:$K$2344,11,FALSE)</f>
        <v>Tier - 1</v>
      </c>
      <c r="P207" s="5" t="str">
        <f>VLOOKUP($A207,'Hospitalisation Details'!$A$2:$L$2344,12,FALSE)</f>
        <v>R1024</v>
      </c>
      <c r="Q207" s="15">
        <f>VLOOKUP($A207,'Hospitalisation Details'!$A$2:$G$2344,7,FALSE)</f>
        <v>47</v>
      </c>
    </row>
    <row r="208" spans="1:17" x14ac:dyDescent="0.25">
      <c r="A208" s="14" t="s">
        <v>3872</v>
      </c>
      <c r="B208" t="str">
        <f>VLOOKUP(Healthcare!$A208,'Customer Names'!A208:C2542,3,FALSE)</f>
        <v>McElroy</v>
      </c>
      <c r="C208">
        <f>VLOOKUP(Healthcare!$A208,'Medical Examinations'!A208:B2542,2,FALSE)</f>
        <v>35.43</v>
      </c>
      <c r="D208">
        <f>VLOOKUP($A208,'Medical Examinations'!A208:D2542,4,FALSE)</f>
        <v>5.25</v>
      </c>
      <c r="E208" t="str">
        <f>VLOOKUP($A208,'Medical Examinations'!A208:F208,6,FALSE)</f>
        <v>Yes</v>
      </c>
      <c r="F208" t="str">
        <f>VLOOKUP($A208,'Medical Examinations'!A208:G2542,7,FALSE)</f>
        <v>No</v>
      </c>
      <c r="G208" t="str">
        <f>VLOOKUP($A208,'Medical Examinations'!A208:H2542,8,FALSE)</f>
        <v>No</v>
      </c>
      <c r="H208" s="4">
        <f>VLOOKUP($A208,'Medical Examinations'!A208:I2542,9,FALSE)</f>
        <v>0</v>
      </c>
      <c r="I208" t="str">
        <f>VLOOKUP($A208,'Medical Examinations'!A208:J208,10,FALSE)</f>
        <v>Yes</v>
      </c>
      <c r="J208" t="str">
        <f>VLOOKUP($A208,'Medical Examinations'!A208:C208,3,FALSE)</f>
        <v>Obesity</v>
      </c>
      <c r="K208" t="str">
        <f>VLOOKUP($A208,'Medical Examinations'!A208:E208,5,FALSE)</f>
        <v>Normal</v>
      </c>
      <c r="L208" t="str">
        <f>VLOOKUP($A208,'Hospitalisation Details'!$A$2:$E$2344,5,FALSE)</f>
        <v>26-Sep-1972</v>
      </c>
      <c r="M208" s="2">
        <f>VLOOKUP($A208,'Hospitalisation Details'!$A$2:$I$2344,9,FALSE)</f>
        <v>9836.2099999999991</v>
      </c>
      <c r="N208" s="2" t="str">
        <f>VLOOKUP($A208,'Hospitalisation Details'!$A$2:$J$2344,10,FALSE)</f>
        <v>Tier - 2</v>
      </c>
      <c r="O208" s="2" t="str">
        <f>VLOOKUP($A208,'Hospitalisation Details'!$A$2:$K$2344,11,FALSE)</f>
        <v>Tier - 3</v>
      </c>
      <c r="P208" s="5" t="str">
        <f>VLOOKUP($A208,'Hospitalisation Details'!$A$2:$L$2344,12,FALSE)</f>
        <v>R1021</v>
      </c>
      <c r="Q208" s="15">
        <f>VLOOKUP($A208,'Hospitalisation Details'!$A$2:$G$2344,7,FALSE)</f>
        <v>50</v>
      </c>
    </row>
    <row r="209" spans="1:17" x14ac:dyDescent="0.25">
      <c r="A209" s="14" t="s">
        <v>3873</v>
      </c>
      <c r="B209" t="str">
        <f>VLOOKUP(Healthcare!$A209,'Customer Names'!A209:C2543,3,FALSE)</f>
        <v>Lopez</v>
      </c>
      <c r="C209">
        <f>VLOOKUP(Healthcare!$A209,'Medical Examinations'!A209:B2543,2,FALSE)</f>
        <v>35.25</v>
      </c>
      <c r="D209">
        <f>VLOOKUP($A209,'Medical Examinations'!A209:D2543,4,FALSE)</f>
        <v>9.51</v>
      </c>
      <c r="E209" t="str">
        <f>VLOOKUP($A209,'Medical Examinations'!A209:F209,6,FALSE)</f>
        <v>No</v>
      </c>
      <c r="F209" t="str">
        <f>VLOOKUP($A209,'Medical Examinations'!A209:G2543,7,FALSE)</f>
        <v>No</v>
      </c>
      <c r="G209" t="str">
        <f>VLOOKUP($A209,'Medical Examinations'!A209:H2543,8,FALSE)</f>
        <v>No</v>
      </c>
      <c r="H209" s="4">
        <f>VLOOKUP($A209,'Medical Examinations'!A209:I2543,9,FALSE)</f>
        <v>0</v>
      </c>
      <c r="I209" t="str">
        <f>VLOOKUP($A209,'Medical Examinations'!A209:J209,10,FALSE)</f>
        <v>Yes</v>
      </c>
      <c r="J209" t="str">
        <f>VLOOKUP($A209,'Medical Examinations'!A209:C209,3,FALSE)</f>
        <v>Obesity</v>
      </c>
      <c r="K209" t="str">
        <f>VLOOKUP($A209,'Medical Examinations'!A209:E209,5,FALSE)</f>
        <v>Diabetes</v>
      </c>
      <c r="L209" t="str">
        <f>VLOOKUP($A209,'Hospitalisation Details'!$A$2:$E$2344,5,FALSE)</f>
        <v>3-Oct-1971</v>
      </c>
      <c r="M209" s="2">
        <f>VLOOKUP($A209,'Hospitalisation Details'!$A$2:$I$2344,9,FALSE)</f>
        <v>9877.61</v>
      </c>
      <c r="N209" s="2" t="str">
        <f>VLOOKUP($A209,'Hospitalisation Details'!$A$2:$J$2344,10,FALSE)</f>
        <v>Tier - 2</v>
      </c>
      <c r="O209" s="2" t="str">
        <f>VLOOKUP($A209,'Hospitalisation Details'!$A$2:$K$2344,11,FALSE)</f>
        <v>Tier - 1</v>
      </c>
      <c r="P209" s="5" t="str">
        <f>VLOOKUP($A209,'Hospitalisation Details'!$A$2:$L$2344,12,FALSE)</f>
        <v>R1013</v>
      </c>
      <c r="Q209" s="15">
        <f>VLOOKUP($A209,'Hospitalisation Details'!$A$2:$G$2344,7,FALSE)</f>
        <v>51</v>
      </c>
    </row>
    <row r="210" spans="1:17" x14ac:dyDescent="0.25">
      <c r="A210" s="14" t="s">
        <v>3874</v>
      </c>
      <c r="B210" t="str">
        <f>VLOOKUP(Healthcare!$A210,'Customer Names'!A210:C2544,3,FALSE)</f>
        <v>Cardosi</v>
      </c>
      <c r="C210">
        <f>VLOOKUP(Healthcare!$A210,'Medical Examinations'!A210:B2544,2,FALSE)</f>
        <v>36.85</v>
      </c>
      <c r="D210">
        <f>VLOOKUP($A210,'Medical Examinations'!A210:D2544,4,FALSE)</f>
        <v>11.12</v>
      </c>
      <c r="E210" t="str">
        <f>VLOOKUP($A210,'Medical Examinations'!A210:F210,6,FALSE)</f>
        <v>No</v>
      </c>
      <c r="F210" t="str">
        <f>VLOOKUP($A210,'Medical Examinations'!A210:G2544,7,FALSE)</f>
        <v>No</v>
      </c>
      <c r="G210" t="str">
        <f>VLOOKUP($A210,'Medical Examinations'!A210:H2544,8,FALSE)</f>
        <v>No</v>
      </c>
      <c r="H210" s="4">
        <f>VLOOKUP($A210,'Medical Examinations'!A210:I2544,9,FALSE)</f>
        <v>0</v>
      </c>
      <c r="I210" t="str">
        <f>VLOOKUP($A210,'Medical Examinations'!A210:J210,10,FALSE)</f>
        <v>Yes</v>
      </c>
      <c r="J210" t="str">
        <f>VLOOKUP($A210,'Medical Examinations'!A210:C210,3,FALSE)</f>
        <v>Obesity</v>
      </c>
      <c r="K210" t="str">
        <f>VLOOKUP($A210,'Medical Examinations'!A210:E210,5,FALSE)</f>
        <v>Diabetes</v>
      </c>
      <c r="L210" t="str">
        <f>VLOOKUP($A210,'Hospitalisation Details'!$A$2:$E$2344,5,FALSE)</f>
        <v>11-Aug-1970</v>
      </c>
      <c r="M210" s="2">
        <f>VLOOKUP($A210,'Hospitalisation Details'!$A$2:$I$2344,9,FALSE)</f>
        <v>9991.0400000000009</v>
      </c>
      <c r="N210" s="2" t="str">
        <f>VLOOKUP($A210,'Hospitalisation Details'!$A$2:$J$2344,10,FALSE)</f>
        <v>Tier - 2</v>
      </c>
      <c r="O210" s="2" t="str">
        <f>VLOOKUP($A210,'Hospitalisation Details'!$A$2:$K$2344,11,FALSE)</f>
        <v>Tier - 3</v>
      </c>
      <c r="P210" s="5" t="str">
        <f>VLOOKUP($A210,'Hospitalisation Details'!$A$2:$L$2344,12,FALSE)</f>
        <v>R1012</v>
      </c>
      <c r="Q210" s="15">
        <f>VLOOKUP($A210,'Hospitalisation Details'!$A$2:$G$2344,7,FALSE)</f>
        <v>52</v>
      </c>
    </row>
    <row r="211" spans="1:17" x14ac:dyDescent="0.25">
      <c r="A211" s="14" t="s">
        <v>3875</v>
      </c>
      <c r="B211" t="str">
        <f>VLOOKUP(Healthcare!$A211,'Customer Names'!A211:C2545,3,FALSE)</f>
        <v>Looney</v>
      </c>
      <c r="C211">
        <f>VLOOKUP(Healthcare!$A211,'Medical Examinations'!A211:B2545,2,FALSE)</f>
        <v>31.02</v>
      </c>
      <c r="D211">
        <f>VLOOKUP($A211,'Medical Examinations'!A211:D2545,4,FALSE)</f>
        <v>4.5599999999999996</v>
      </c>
      <c r="E211" t="str">
        <f>VLOOKUP($A211,'Medical Examinations'!A211:F211,6,FALSE)</f>
        <v>No</v>
      </c>
      <c r="F211" t="str">
        <f>VLOOKUP($A211,'Medical Examinations'!A211:G2545,7,FALSE)</f>
        <v>Yes</v>
      </c>
      <c r="G211" t="str">
        <f>VLOOKUP($A211,'Medical Examinations'!A211:H2545,8,FALSE)</f>
        <v>No</v>
      </c>
      <c r="H211" s="4">
        <f>VLOOKUP($A211,'Medical Examinations'!A211:I2545,9,FALSE)</f>
        <v>1</v>
      </c>
      <c r="I211" t="str">
        <f>VLOOKUP($A211,'Medical Examinations'!A211:J211,10,FALSE)</f>
        <v>Yes</v>
      </c>
      <c r="J211" t="str">
        <f>VLOOKUP($A211,'Medical Examinations'!A211:C211,3,FALSE)</f>
        <v>Obesity</v>
      </c>
      <c r="K211" t="str">
        <f>VLOOKUP($A211,'Medical Examinations'!A211:E211,5,FALSE)</f>
        <v>Normal</v>
      </c>
      <c r="L211" t="str">
        <f>VLOOKUP($A211,'Hospitalisation Details'!$A$2:$E$2344,5,FALSE)</f>
        <v>5-Sep-1997</v>
      </c>
      <c r="M211" s="2">
        <f>VLOOKUP($A211,'Hospitalisation Details'!$A$2:$I$2344,9,FALSE)</f>
        <v>10139.84</v>
      </c>
      <c r="N211" s="2" t="str">
        <f>VLOOKUP($A211,'Hospitalisation Details'!$A$2:$J$2344,10,FALSE)</f>
        <v>Tier - 3</v>
      </c>
      <c r="O211" s="2" t="str">
        <f>VLOOKUP($A211,'Hospitalisation Details'!$A$2:$K$2344,11,FALSE)</f>
        <v>Tier - 2</v>
      </c>
      <c r="P211" s="5" t="str">
        <f>VLOOKUP($A211,'Hospitalisation Details'!$A$2:$L$2344,12,FALSE)</f>
        <v>R1012</v>
      </c>
      <c r="Q211" s="15">
        <f>VLOOKUP($A211,'Hospitalisation Details'!$A$2:$G$2344,7,FALSE)</f>
        <v>25</v>
      </c>
    </row>
    <row r="212" spans="1:17" x14ac:dyDescent="0.25">
      <c r="A212" s="14" t="s">
        <v>3876</v>
      </c>
      <c r="B212" t="str">
        <f>VLOOKUP(Healthcare!$A212,'Customer Names'!A212:C2546,3,FALSE)</f>
        <v>Zyryanov</v>
      </c>
      <c r="C212">
        <f>VLOOKUP(Healthcare!$A212,'Medical Examinations'!A212:B2546,2,FALSE)</f>
        <v>35.6</v>
      </c>
      <c r="D212">
        <f>VLOOKUP($A212,'Medical Examinations'!A212:D2546,4,FALSE)</f>
        <v>4.0199999999999996</v>
      </c>
      <c r="E212" t="str">
        <f>VLOOKUP($A212,'Medical Examinations'!A212:F212,6,FALSE)</f>
        <v>Yes</v>
      </c>
      <c r="F212" t="str">
        <f>VLOOKUP($A212,'Medical Examinations'!A212:G2546,7,FALSE)</f>
        <v>Yes</v>
      </c>
      <c r="G212" t="str">
        <f>VLOOKUP($A212,'Medical Examinations'!A212:H2546,8,FALSE)</f>
        <v>No</v>
      </c>
      <c r="H212" s="4">
        <f>VLOOKUP($A212,'Medical Examinations'!A212:I2546,9,FALSE)</f>
        <v>2</v>
      </c>
      <c r="I212" t="str">
        <f>VLOOKUP($A212,'Medical Examinations'!A212:J212,10,FALSE)</f>
        <v>Yes</v>
      </c>
      <c r="J212" t="str">
        <f>VLOOKUP($A212,'Medical Examinations'!A212:C212,3,FALSE)</f>
        <v>Obesity</v>
      </c>
      <c r="K212" t="str">
        <f>VLOOKUP($A212,'Medical Examinations'!A212:E212,5,FALSE)</f>
        <v>Normal</v>
      </c>
      <c r="L212" t="str">
        <f>VLOOKUP($A212,'Hospitalisation Details'!$A$2:$E$2344,5,FALSE)</f>
        <v>5-Sep-1973</v>
      </c>
      <c r="M212" s="2">
        <f>VLOOKUP($A212,'Hospitalisation Details'!$A$2:$I$2344,9,FALSE)</f>
        <v>10264.44</v>
      </c>
      <c r="N212" s="2" t="str">
        <f>VLOOKUP($A212,'Hospitalisation Details'!$A$2:$J$2344,10,FALSE)</f>
        <v>Tier - 3</v>
      </c>
      <c r="O212" s="2" t="str">
        <f>VLOOKUP($A212,'Hospitalisation Details'!$A$2:$K$2344,11,FALSE)</f>
        <v>Tier - 2</v>
      </c>
      <c r="P212" s="5" t="str">
        <f>VLOOKUP($A212,'Hospitalisation Details'!$A$2:$L$2344,12,FALSE)</f>
        <v>R1012</v>
      </c>
      <c r="Q212" s="15">
        <f>VLOOKUP($A212,'Hospitalisation Details'!$A$2:$G$2344,7,FALSE)</f>
        <v>49</v>
      </c>
    </row>
    <row r="213" spans="1:17" x14ac:dyDescent="0.25">
      <c r="A213" s="14" t="s">
        <v>3877</v>
      </c>
      <c r="B213" t="str">
        <f>VLOOKUP(Healthcare!$A213,'Customer Names'!A213:C2547,3,FALSE)</f>
        <v>Gavin</v>
      </c>
      <c r="C213">
        <f>VLOOKUP(Healthcare!$A213,'Medical Examinations'!A213:B2547,2,FALSE)</f>
        <v>34.39</v>
      </c>
      <c r="D213">
        <f>VLOOKUP($A213,'Medical Examinations'!A213:D2547,4,FALSE)</f>
        <v>8.7200000000000006</v>
      </c>
      <c r="E213" t="str">
        <f>VLOOKUP($A213,'Medical Examinations'!A213:F213,6,FALSE)</f>
        <v>No</v>
      </c>
      <c r="F213" t="str">
        <f>VLOOKUP($A213,'Medical Examinations'!A213:G2547,7,FALSE)</f>
        <v>No</v>
      </c>
      <c r="G213" t="str">
        <f>VLOOKUP($A213,'Medical Examinations'!A213:H2547,8,FALSE)</f>
        <v>No</v>
      </c>
      <c r="H213" s="4">
        <f>VLOOKUP($A213,'Medical Examinations'!A213:I2547,9,FALSE)</f>
        <v>0</v>
      </c>
      <c r="I213" t="str">
        <f>VLOOKUP($A213,'Medical Examinations'!A213:J213,10,FALSE)</f>
        <v>Yes</v>
      </c>
      <c r="J213" t="str">
        <f>VLOOKUP($A213,'Medical Examinations'!A213:C213,3,FALSE)</f>
        <v>Obesity</v>
      </c>
      <c r="K213" t="str">
        <f>VLOOKUP($A213,'Medical Examinations'!A213:E213,5,FALSE)</f>
        <v>Diabetes</v>
      </c>
      <c r="L213" t="str">
        <f>VLOOKUP($A213,'Hospitalisation Details'!$A$2:$E$2344,5,FALSE)</f>
        <v>8-Aug-1973</v>
      </c>
      <c r="M213" s="2">
        <f>VLOOKUP($A213,'Hospitalisation Details'!$A$2:$I$2344,9,FALSE)</f>
        <v>10345.93</v>
      </c>
      <c r="N213" s="2" t="str">
        <f>VLOOKUP($A213,'Hospitalisation Details'!$A$2:$J$2344,10,FALSE)</f>
        <v>Tier - 3</v>
      </c>
      <c r="O213" s="2" t="str">
        <f>VLOOKUP($A213,'Hospitalisation Details'!$A$2:$K$2344,11,FALSE)</f>
        <v>Tier - 2</v>
      </c>
      <c r="P213" s="5" t="str">
        <f>VLOOKUP($A213,'Hospitalisation Details'!$A$2:$L$2344,12,FALSE)</f>
        <v>R1021</v>
      </c>
      <c r="Q213" s="15">
        <f>VLOOKUP($A213,'Hospitalisation Details'!$A$2:$G$2344,7,FALSE)</f>
        <v>49</v>
      </c>
    </row>
    <row r="214" spans="1:17" x14ac:dyDescent="0.25">
      <c r="A214" s="14" t="s">
        <v>3878</v>
      </c>
      <c r="B214" t="str">
        <f>VLOOKUP(Healthcare!$A214,'Customer Names'!A214:C2548,3,FALSE)</f>
        <v>Littlefield</v>
      </c>
      <c r="C214">
        <f>VLOOKUP(Healthcare!$A214,'Medical Examinations'!A214:B2548,2,FALSE)</f>
        <v>29.06</v>
      </c>
      <c r="D214">
        <f>VLOOKUP($A214,'Medical Examinations'!A214:D2548,4,FALSE)</f>
        <v>6.25</v>
      </c>
      <c r="E214" t="str">
        <f>VLOOKUP($A214,'Medical Examinations'!A214:F214,6,FALSE)</f>
        <v>Yes</v>
      </c>
      <c r="F214" t="str">
        <f>VLOOKUP($A214,'Medical Examinations'!A214:G2548,7,FALSE)</f>
        <v>No</v>
      </c>
      <c r="G214" t="str">
        <f>VLOOKUP($A214,'Medical Examinations'!A214:H2548,8,FALSE)</f>
        <v>No</v>
      </c>
      <c r="H214" s="4">
        <f>VLOOKUP($A214,'Medical Examinations'!A214:I2548,9,FALSE)</f>
        <v>1</v>
      </c>
      <c r="I214" t="str">
        <f>VLOOKUP($A214,'Medical Examinations'!A214:J214,10,FALSE)</f>
        <v>Yes</v>
      </c>
      <c r="J214" t="str">
        <f>VLOOKUP($A214,'Medical Examinations'!A214:C214,3,FALSE)</f>
        <v>Over Weight</v>
      </c>
      <c r="K214" t="str">
        <f>VLOOKUP($A214,'Medical Examinations'!A214:E214,5,FALSE)</f>
        <v>Prediabetes</v>
      </c>
      <c r="L214" t="str">
        <f>VLOOKUP($A214,'Hospitalisation Details'!$A$2:$E$2344,5,FALSE)</f>
        <v>27-Dec-1968</v>
      </c>
      <c r="M214" s="2">
        <f>VLOOKUP($A214,'Hospitalisation Details'!$A$2:$I$2344,9,FALSE)</f>
        <v>10422.92</v>
      </c>
      <c r="N214" s="2" t="str">
        <f>VLOOKUP($A214,'Hospitalisation Details'!$A$2:$J$2344,10,FALSE)</f>
        <v>Tier - 3</v>
      </c>
      <c r="O214" s="2" t="str">
        <f>VLOOKUP($A214,'Hospitalisation Details'!$A$2:$K$2344,11,FALSE)</f>
        <v>Tier - 1</v>
      </c>
      <c r="P214" s="5" t="str">
        <f>VLOOKUP($A214,'Hospitalisation Details'!$A$2:$L$2344,12,FALSE)</f>
        <v>R1017</v>
      </c>
      <c r="Q214" s="15">
        <f>VLOOKUP($A214,'Hospitalisation Details'!$A$2:$G$2344,7,FALSE)</f>
        <v>54</v>
      </c>
    </row>
    <row r="215" spans="1:17" x14ac:dyDescent="0.25">
      <c r="A215" s="14" t="s">
        <v>3879</v>
      </c>
      <c r="B215" t="str">
        <f>VLOOKUP(Healthcare!$A215,'Customer Names'!A215:C2549,3,FALSE)</f>
        <v>Shearer</v>
      </c>
      <c r="C215">
        <f>VLOOKUP(Healthcare!$A215,'Medical Examinations'!A215:B2549,2,FALSE)</f>
        <v>35.799999999999997</v>
      </c>
      <c r="D215">
        <f>VLOOKUP($A215,'Medical Examinations'!A215:D2549,4,FALSE)</f>
        <v>7.32</v>
      </c>
      <c r="E215" t="str">
        <f>VLOOKUP($A215,'Medical Examinations'!A215:F215,6,FALSE)</f>
        <v>No</v>
      </c>
      <c r="F215" t="str">
        <f>VLOOKUP($A215,'Medical Examinations'!A215:G2549,7,FALSE)</f>
        <v>No</v>
      </c>
      <c r="G215" t="str">
        <f>VLOOKUP($A215,'Medical Examinations'!A215:H2549,8,FALSE)</f>
        <v>No</v>
      </c>
      <c r="H215" s="4">
        <f>VLOOKUP($A215,'Medical Examinations'!A215:I2549,9,FALSE)</f>
        <v>2</v>
      </c>
      <c r="I215" t="str">
        <f>VLOOKUP($A215,'Medical Examinations'!A215:J215,10,FALSE)</f>
        <v>Yes</v>
      </c>
      <c r="J215" t="str">
        <f>VLOOKUP($A215,'Medical Examinations'!A215:C215,3,FALSE)</f>
        <v>Obesity</v>
      </c>
      <c r="K215" t="str">
        <f>VLOOKUP($A215,'Medical Examinations'!A215:E215,5,FALSE)</f>
        <v>Diabetes</v>
      </c>
      <c r="L215" t="str">
        <f>VLOOKUP($A215,'Hospitalisation Details'!$A$2:$E$2344,5,FALSE)</f>
        <v>25-Oct-1977</v>
      </c>
      <c r="M215" s="2">
        <f>VLOOKUP($A215,'Hospitalisation Details'!$A$2:$I$2344,9,FALSE)</f>
        <v>10495.6</v>
      </c>
      <c r="N215" s="2" t="str">
        <f>VLOOKUP($A215,'Hospitalisation Details'!$A$2:$J$2344,10,FALSE)</f>
        <v>Tier - 3</v>
      </c>
      <c r="O215" s="2" t="str">
        <f>VLOOKUP($A215,'Hospitalisation Details'!$A$2:$K$2344,11,FALSE)</f>
        <v>Tier - 1</v>
      </c>
      <c r="P215" s="5" t="str">
        <f>VLOOKUP($A215,'Hospitalisation Details'!$A$2:$L$2344,12,FALSE)</f>
        <v>R1012</v>
      </c>
      <c r="Q215" s="15">
        <f>VLOOKUP($A215,'Hospitalisation Details'!$A$2:$G$2344,7,FALSE)</f>
        <v>45</v>
      </c>
    </row>
    <row r="216" spans="1:17" x14ac:dyDescent="0.25">
      <c r="A216" s="14" t="s">
        <v>3880</v>
      </c>
      <c r="B216" t="str">
        <f>VLOOKUP(Healthcare!$A216,'Customer Names'!A216:C2550,3,FALSE)</f>
        <v>Armstrong</v>
      </c>
      <c r="C216">
        <f>VLOOKUP(Healthcare!$A216,'Medical Examinations'!A216:B2550,2,FALSE)</f>
        <v>49.8</v>
      </c>
      <c r="D216">
        <f>VLOOKUP($A216,'Medical Examinations'!A216:D2550,4,FALSE)</f>
        <v>4.24</v>
      </c>
      <c r="E216" t="str">
        <f>VLOOKUP($A216,'Medical Examinations'!A216:F216,6,FALSE)</f>
        <v>No</v>
      </c>
      <c r="F216" t="str">
        <f>VLOOKUP($A216,'Medical Examinations'!A216:G2550,7,FALSE)</f>
        <v>No</v>
      </c>
      <c r="G216" t="str">
        <f>VLOOKUP($A216,'Medical Examinations'!A216:H2550,8,FALSE)</f>
        <v>No</v>
      </c>
      <c r="H216" s="4">
        <f>VLOOKUP($A216,'Medical Examinations'!A216:I2550,9,FALSE)</f>
        <v>1</v>
      </c>
      <c r="I216" t="str">
        <f>VLOOKUP($A216,'Medical Examinations'!A216:J216,10,FALSE)</f>
        <v>Yes</v>
      </c>
      <c r="J216" t="str">
        <f>VLOOKUP($A216,'Medical Examinations'!A216:C216,3,FALSE)</f>
        <v>Obesity</v>
      </c>
      <c r="K216" t="str">
        <f>VLOOKUP($A216,'Medical Examinations'!A216:E216,5,FALSE)</f>
        <v>Normal</v>
      </c>
      <c r="L216" t="str">
        <f>VLOOKUP($A216,'Hospitalisation Details'!$A$2:$E$2344,5,FALSE)</f>
        <v>2-Jul-1966</v>
      </c>
      <c r="M216" s="2">
        <f>VLOOKUP($A216,'Hospitalisation Details'!$A$2:$I$2344,9,FALSE)</f>
        <v>10602.39</v>
      </c>
      <c r="N216" s="2" t="str">
        <f>VLOOKUP($A216,'Hospitalisation Details'!$A$2:$J$2344,10,FALSE)</f>
        <v>Tier - 3</v>
      </c>
      <c r="O216" s="2" t="str">
        <f>VLOOKUP($A216,'Hospitalisation Details'!$A$2:$K$2344,11,FALSE)</f>
        <v>Tier - 3</v>
      </c>
      <c r="P216" s="5" t="str">
        <f>VLOOKUP($A216,'Hospitalisation Details'!$A$2:$L$2344,12,FALSE)</f>
        <v>R1011</v>
      </c>
      <c r="Q216" s="15">
        <f>VLOOKUP($A216,'Hospitalisation Details'!$A$2:$G$2344,7,FALSE)</f>
        <v>56</v>
      </c>
    </row>
    <row r="217" spans="1:17" x14ac:dyDescent="0.25">
      <c r="A217" s="14" t="s">
        <v>3881</v>
      </c>
      <c r="B217" t="str">
        <f>VLOOKUP(Healthcare!$A217,'Customer Names'!A217:C2551,3,FALSE)</f>
        <v>Warriner</v>
      </c>
      <c r="C217">
        <f>VLOOKUP(Healthcare!$A217,'Medical Examinations'!A217:B2551,2,FALSE)</f>
        <v>35.71</v>
      </c>
      <c r="D217">
        <f>VLOOKUP($A217,'Medical Examinations'!A217:D2551,4,FALSE)</f>
        <v>6.84</v>
      </c>
      <c r="E217" t="str">
        <f>VLOOKUP($A217,'Medical Examinations'!A217:F217,6,FALSE)</f>
        <v>No</v>
      </c>
      <c r="F217" t="str">
        <f>VLOOKUP($A217,'Medical Examinations'!A217:G2551,7,FALSE)</f>
        <v>No</v>
      </c>
      <c r="G217" t="str">
        <f>VLOOKUP($A217,'Medical Examinations'!A217:H2551,8,FALSE)</f>
        <v>No</v>
      </c>
      <c r="H217" s="4">
        <f>VLOOKUP($A217,'Medical Examinations'!A217:I2551,9,FALSE)</f>
        <v>2</v>
      </c>
      <c r="I217" t="str">
        <f>VLOOKUP($A217,'Medical Examinations'!A217:J217,10,FALSE)</f>
        <v>Yes</v>
      </c>
      <c r="J217" t="str">
        <f>VLOOKUP($A217,'Medical Examinations'!A217:C217,3,FALSE)</f>
        <v>Obesity</v>
      </c>
      <c r="K217" t="str">
        <f>VLOOKUP($A217,'Medical Examinations'!A217:E217,5,FALSE)</f>
        <v>Diabetes</v>
      </c>
      <c r="L217" t="str">
        <f>VLOOKUP($A217,'Hospitalisation Details'!$A$2:$E$2344,5,FALSE)</f>
        <v>5-Oct-1967</v>
      </c>
      <c r="M217" s="2">
        <f>VLOOKUP($A217,'Hospitalisation Details'!$A$2:$I$2344,9,FALSE)</f>
        <v>10713.64</v>
      </c>
      <c r="N217" s="2" t="str">
        <f>VLOOKUP($A217,'Hospitalisation Details'!$A$2:$J$2344,10,FALSE)</f>
        <v>Tier - 3</v>
      </c>
      <c r="O217" s="2" t="str">
        <f>VLOOKUP($A217,'Hospitalisation Details'!$A$2:$K$2344,11,FALSE)</f>
        <v>Tier - 3</v>
      </c>
      <c r="P217" s="5" t="str">
        <f>VLOOKUP($A217,'Hospitalisation Details'!$A$2:$L$2344,12,FALSE)</f>
        <v>R1011</v>
      </c>
      <c r="Q217" s="15">
        <f>VLOOKUP($A217,'Hospitalisation Details'!$A$2:$G$2344,7,FALSE)</f>
        <v>55</v>
      </c>
    </row>
    <row r="218" spans="1:17" x14ac:dyDescent="0.25">
      <c r="A218" s="14" t="s">
        <v>3882</v>
      </c>
      <c r="B218" t="str">
        <f>VLOOKUP(Healthcare!$A218,'Customer Names'!A218:C2552,3,FALSE)</f>
        <v>White</v>
      </c>
      <c r="C218">
        <f>VLOOKUP(Healthcare!$A218,'Medical Examinations'!A218:B2552,2,FALSE)</f>
        <v>30.8</v>
      </c>
      <c r="D218">
        <f>VLOOKUP($A218,'Medical Examinations'!A218:D2552,4,FALSE)</f>
        <v>5.23</v>
      </c>
      <c r="E218" t="str">
        <f>VLOOKUP($A218,'Medical Examinations'!A218:F218,6,FALSE)</f>
        <v>Yes</v>
      </c>
      <c r="F218" t="str">
        <f>VLOOKUP($A218,'Medical Examinations'!A218:G2552,7,FALSE)</f>
        <v>No</v>
      </c>
      <c r="G218" t="str">
        <f>VLOOKUP($A218,'Medical Examinations'!A218:H2552,8,FALSE)</f>
        <v>No</v>
      </c>
      <c r="H218" s="4">
        <f>VLOOKUP($A218,'Medical Examinations'!A218:I2552,9,FALSE)</f>
        <v>1</v>
      </c>
      <c r="I218" t="str">
        <f>VLOOKUP($A218,'Medical Examinations'!A218:J218,10,FALSE)</f>
        <v>Yes</v>
      </c>
      <c r="J218" t="str">
        <f>VLOOKUP($A218,'Medical Examinations'!A218:C218,3,FALSE)</f>
        <v>Obesity</v>
      </c>
      <c r="K218" t="str">
        <f>VLOOKUP($A218,'Medical Examinations'!A218:E218,5,FALSE)</f>
        <v>Normal</v>
      </c>
      <c r="L218" t="str">
        <f>VLOOKUP($A218,'Hospitalisation Details'!$A$2:$E$2344,5,FALSE)</f>
        <v>28-Jul-1968</v>
      </c>
      <c r="M218" s="2">
        <f>VLOOKUP($A218,'Hospitalisation Details'!$A$2:$I$2344,9,FALSE)</f>
        <v>10825.25</v>
      </c>
      <c r="N218" s="2" t="str">
        <f>VLOOKUP($A218,'Hospitalisation Details'!$A$2:$J$2344,10,FALSE)</f>
        <v>Tier - 3</v>
      </c>
      <c r="O218" s="2" t="str">
        <f>VLOOKUP($A218,'Hospitalisation Details'!$A$2:$K$2344,11,FALSE)</f>
        <v>Tier - 3</v>
      </c>
      <c r="P218" s="5" t="str">
        <f>VLOOKUP($A218,'Hospitalisation Details'!$A$2:$L$2344,12,FALSE)</f>
        <v>R1012</v>
      </c>
      <c r="Q218" s="15">
        <f>VLOOKUP($A218,'Hospitalisation Details'!$A$2:$G$2344,7,FALSE)</f>
        <v>54</v>
      </c>
    </row>
    <row r="219" spans="1:17" x14ac:dyDescent="0.25">
      <c r="A219" s="14" t="s">
        <v>3883</v>
      </c>
      <c r="B219" t="str">
        <f>VLOOKUP(Healthcare!$A219,'Customer Names'!A219:C2553,3,FALSE)</f>
        <v>Cordaro</v>
      </c>
      <c r="C219">
        <f>VLOOKUP(Healthcare!$A219,'Medical Examinations'!A219:B2553,2,FALSE)</f>
        <v>33.69</v>
      </c>
      <c r="D219">
        <f>VLOOKUP($A219,'Medical Examinations'!A219:D2553,4,FALSE)</f>
        <v>9.68</v>
      </c>
      <c r="E219" t="str">
        <f>VLOOKUP($A219,'Medical Examinations'!A219:F219,6,FALSE)</f>
        <v>No</v>
      </c>
      <c r="F219" t="str">
        <f>VLOOKUP($A219,'Medical Examinations'!A219:G2553,7,FALSE)</f>
        <v>No</v>
      </c>
      <c r="G219" t="str">
        <f>VLOOKUP($A219,'Medical Examinations'!A219:H2553,8,FALSE)</f>
        <v>No</v>
      </c>
      <c r="H219" s="4">
        <f>VLOOKUP($A219,'Medical Examinations'!A219:I2553,9,FALSE)</f>
        <v>0</v>
      </c>
      <c r="I219" t="str">
        <f>VLOOKUP($A219,'Medical Examinations'!A219:J219,10,FALSE)</f>
        <v>Yes</v>
      </c>
      <c r="J219" t="str">
        <f>VLOOKUP($A219,'Medical Examinations'!A219:C219,3,FALSE)</f>
        <v>Obesity</v>
      </c>
      <c r="K219" t="str">
        <f>VLOOKUP($A219,'Medical Examinations'!A219:E219,5,FALSE)</f>
        <v>Diabetes</v>
      </c>
      <c r="L219" t="str">
        <f>VLOOKUP($A219,'Hospitalisation Details'!$A$2:$E$2344,5,FALSE)</f>
        <v>18-Dec-1965</v>
      </c>
      <c r="M219" s="2">
        <f>VLOOKUP($A219,'Hospitalisation Details'!$A$2:$I$2344,9,FALSE)</f>
        <v>10982.5</v>
      </c>
      <c r="N219" s="2" t="str">
        <f>VLOOKUP($A219,'Hospitalisation Details'!$A$2:$J$2344,10,FALSE)</f>
        <v>Tier - 3</v>
      </c>
      <c r="O219" s="2" t="str">
        <f>VLOOKUP($A219,'Hospitalisation Details'!$A$2:$K$2344,11,FALSE)</f>
        <v>Tier - 3</v>
      </c>
      <c r="P219" s="5" t="str">
        <f>VLOOKUP($A219,'Hospitalisation Details'!$A$2:$L$2344,12,FALSE)</f>
        <v>R1013</v>
      </c>
      <c r="Q219" s="15">
        <f>VLOOKUP($A219,'Hospitalisation Details'!$A$2:$G$2344,7,FALSE)</f>
        <v>57</v>
      </c>
    </row>
    <row r="220" spans="1:17" x14ac:dyDescent="0.25">
      <c r="A220" s="14" t="s">
        <v>3884</v>
      </c>
      <c r="B220" t="str">
        <f>VLOOKUP(Healthcare!$A220,'Customer Names'!A220:C2554,3,FALSE)</f>
        <v>Hamilton</v>
      </c>
      <c r="C220">
        <f>VLOOKUP(Healthcare!$A220,'Medical Examinations'!A220:B2554,2,FALSE)</f>
        <v>42.27</v>
      </c>
      <c r="D220">
        <f>VLOOKUP($A220,'Medical Examinations'!A220:D2554,4,FALSE)</f>
        <v>6.05</v>
      </c>
      <c r="E220" t="str">
        <f>VLOOKUP($A220,'Medical Examinations'!A220:F220,6,FALSE)</f>
        <v>Yes</v>
      </c>
      <c r="F220" t="str">
        <f>VLOOKUP($A220,'Medical Examinations'!A220:G2554,7,FALSE)</f>
        <v>No</v>
      </c>
      <c r="G220" t="str">
        <f>VLOOKUP($A220,'Medical Examinations'!A220:H2554,8,FALSE)</f>
        <v>No</v>
      </c>
      <c r="H220" s="4">
        <f>VLOOKUP($A220,'Medical Examinations'!A220:I2554,9,FALSE)</f>
        <v>1</v>
      </c>
      <c r="I220" t="str">
        <f>VLOOKUP($A220,'Medical Examinations'!A220:J220,10,FALSE)</f>
        <v>Yes</v>
      </c>
      <c r="J220" t="str">
        <f>VLOOKUP($A220,'Medical Examinations'!A220:C220,3,FALSE)</f>
        <v>Obesity</v>
      </c>
      <c r="K220" t="str">
        <f>VLOOKUP($A220,'Medical Examinations'!A220:E220,5,FALSE)</f>
        <v>Prediabetes</v>
      </c>
      <c r="L220" t="str">
        <f>VLOOKUP($A220,'Hospitalisation Details'!$A$2:$E$2344,5,FALSE)</f>
        <v>9-Nov-1971</v>
      </c>
      <c r="M220" s="2">
        <f>VLOOKUP($A220,'Hospitalisation Details'!$A$2:$I$2344,9,FALSE)</f>
        <v>11068.77</v>
      </c>
      <c r="N220" s="2" t="str">
        <f>VLOOKUP($A220,'Hospitalisation Details'!$A$2:$J$2344,10,FALSE)</f>
        <v>Tier - 3</v>
      </c>
      <c r="O220" s="2" t="str">
        <f>VLOOKUP($A220,'Hospitalisation Details'!$A$2:$K$2344,11,FALSE)</f>
        <v>Tier - 2</v>
      </c>
      <c r="P220" s="5" t="str">
        <f>VLOOKUP($A220,'Hospitalisation Details'!$A$2:$L$2344,12,FALSE)</f>
        <v>R1012</v>
      </c>
      <c r="Q220" s="15">
        <f>VLOOKUP($A220,'Hospitalisation Details'!$A$2:$G$2344,7,FALSE)</f>
        <v>51</v>
      </c>
    </row>
    <row r="221" spans="1:17" x14ac:dyDescent="0.25">
      <c r="A221" s="14" t="s">
        <v>3885</v>
      </c>
      <c r="B221" t="str">
        <f>VLOOKUP(Healthcare!$A221,'Customer Names'!A221:C2555,3,FALSE)</f>
        <v>Meyer</v>
      </c>
      <c r="C221">
        <f>VLOOKUP(Healthcare!$A221,'Medical Examinations'!A221:B2555,2,FALSE)</f>
        <v>53.25</v>
      </c>
      <c r="D221">
        <f>VLOOKUP($A221,'Medical Examinations'!A221:D2555,4,FALSE)</f>
        <v>6.11</v>
      </c>
      <c r="E221" t="str">
        <f>VLOOKUP($A221,'Medical Examinations'!A221:F221,6,FALSE)</f>
        <v>Yes</v>
      </c>
      <c r="F221" t="str">
        <f>VLOOKUP($A221,'Medical Examinations'!A221:G2555,7,FALSE)</f>
        <v>No</v>
      </c>
      <c r="G221" t="str">
        <f>VLOOKUP($A221,'Medical Examinations'!A221:H2555,8,FALSE)</f>
        <v>Yes</v>
      </c>
      <c r="H221" s="4">
        <f>VLOOKUP($A221,'Medical Examinations'!A221:I2555,9,FALSE)</f>
        <v>1</v>
      </c>
      <c r="I221" t="str">
        <f>VLOOKUP($A221,'Medical Examinations'!A221:J221,10,FALSE)</f>
        <v>Yes</v>
      </c>
      <c r="J221" t="str">
        <f>VLOOKUP($A221,'Medical Examinations'!A221:C221,3,FALSE)</f>
        <v>Obesity</v>
      </c>
      <c r="K221" t="str">
        <f>VLOOKUP($A221,'Medical Examinations'!A221:E221,5,FALSE)</f>
        <v>Prediabetes</v>
      </c>
      <c r="L221" t="str">
        <f>VLOOKUP($A221,'Hospitalisation Details'!$A$2:$E$2344,5,FALSE)</f>
        <v>14-Jun-1970</v>
      </c>
      <c r="M221" s="2">
        <f>VLOOKUP($A221,'Hospitalisation Details'!$A$2:$I$2344,9,FALSE)</f>
        <v>11187.66</v>
      </c>
      <c r="N221" s="2" t="str">
        <f>VLOOKUP($A221,'Hospitalisation Details'!$A$2:$J$2344,10,FALSE)</f>
        <v>Tier - 3</v>
      </c>
      <c r="O221" s="2" t="str">
        <f>VLOOKUP($A221,'Hospitalisation Details'!$A$2:$K$2344,11,FALSE)</f>
        <v>Tier - 2</v>
      </c>
      <c r="P221" s="5" t="str">
        <f>VLOOKUP($A221,'Hospitalisation Details'!$A$2:$L$2344,12,FALSE)</f>
        <v>R1012</v>
      </c>
      <c r="Q221" s="15">
        <f>VLOOKUP($A221,'Hospitalisation Details'!$A$2:$G$2344,7,FALSE)</f>
        <v>52</v>
      </c>
    </row>
    <row r="222" spans="1:17" x14ac:dyDescent="0.25">
      <c r="A222" s="14" t="s">
        <v>3886</v>
      </c>
      <c r="B222" t="str">
        <f>VLOOKUP(Healthcare!$A222,'Customer Names'!A222:C2556,3,FALSE)</f>
        <v>Duke</v>
      </c>
      <c r="C222">
        <f>VLOOKUP(Healthcare!$A222,'Medical Examinations'!A222:B2556,2,FALSE)</f>
        <v>26.8</v>
      </c>
      <c r="D222">
        <f>VLOOKUP($A222,'Medical Examinations'!A222:D2556,4,FALSE)</f>
        <v>10.93</v>
      </c>
      <c r="E222" t="str">
        <f>VLOOKUP($A222,'Medical Examinations'!A222:F222,6,FALSE)</f>
        <v>Yes</v>
      </c>
      <c r="F222" t="str">
        <f>VLOOKUP($A222,'Medical Examinations'!A222:G2556,7,FALSE)</f>
        <v>No</v>
      </c>
      <c r="G222" t="str">
        <f>VLOOKUP($A222,'Medical Examinations'!A222:H2556,8,FALSE)</f>
        <v>No</v>
      </c>
      <c r="H222" s="4">
        <f>VLOOKUP($A222,'Medical Examinations'!A222:I2556,9,FALSE)</f>
        <v>0</v>
      </c>
      <c r="I222" t="str">
        <f>VLOOKUP($A222,'Medical Examinations'!A222:J222,10,FALSE)</f>
        <v>No</v>
      </c>
      <c r="J222" t="str">
        <f>VLOOKUP($A222,'Medical Examinations'!A222:C222,3,FALSE)</f>
        <v>Over Weight</v>
      </c>
      <c r="K222" t="str">
        <f>VLOOKUP($A222,'Medical Examinations'!A222:E222,5,FALSE)</f>
        <v>Diabetes</v>
      </c>
      <c r="L222" t="str">
        <f>VLOOKUP($A222,'Hospitalisation Details'!$A$2:$E$2344,5,FALSE)</f>
        <v>14-Nov-1988</v>
      </c>
      <c r="M222" s="2">
        <f>VLOOKUP($A222,'Hospitalisation Details'!$A$2:$I$2344,9,FALSE)</f>
        <v>11294.57</v>
      </c>
      <c r="N222" s="2" t="str">
        <f>VLOOKUP($A222,'Hospitalisation Details'!$A$2:$J$2344,10,FALSE)</f>
        <v>Tier - 3</v>
      </c>
      <c r="O222" s="2" t="str">
        <f>VLOOKUP($A222,'Hospitalisation Details'!$A$2:$K$2344,11,FALSE)</f>
        <v>Tier - 1</v>
      </c>
      <c r="P222" s="5" t="str">
        <f>VLOOKUP($A222,'Hospitalisation Details'!$A$2:$L$2344,12,FALSE)</f>
        <v>R1022</v>
      </c>
      <c r="Q222" s="15">
        <f>VLOOKUP($A222,'Hospitalisation Details'!$A$2:$G$2344,7,FALSE)</f>
        <v>34</v>
      </c>
    </row>
    <row r="223" spans="1:17" x14ac:dyDescent="0.25">
      <c r="A223" s="14" t="s">
        <v>3887</v>
      </c>
      <c r="B223" t="str">
        <f>VLOOKUP(Healthcare!$A223,'Customer Names'!A223:C2557,3,FALSE)</f>
        <v>Malatesta</v>
      </c>
      <c r="C223">
        <f>VLOOKUP(Healthcare!$A223,'Medical Examinations'!A223:B2557,2,FALSE)</f>
        <v>28.5</v>
      </c>
      <c r="D223">
        <f>VLOOKUP($A223,'Medical Examinations'!A223:D2557,4,FALSE)</f>
        <v>5.12</v>
      </c>
      <c r="E223" t="str">
        <f>VLOOKUP($A223,'Medical Examinations'!A223:F223,6,FALSE)</f>
        <v>No</v>
      </c>
      <c r="F223" t="str">
        <f>VLOOKUP($A223,'Medical Examinations'!A223:G2557,7,FALSE)</f>
        <v>No</v>
      </c>
      <c r="G223" t="str">
        <f>VLOOKUP($A223,'Medical Examinations'!A223:H2557,8,FALSE)</f>
        <v>No</v>
      </c>
      <c r="H223" s="4">
        <f>VLOOKUP($A223,'Medical Examinations'!A223:I2557,9,FALSE)</f>
        <v>1</v>
      </c>
      <c r="I223" t="str">
        <f>VLOOKUP($A223,'Medical Examinations'!A223:J223,10,FALSE)</f>
        <v>Yes</v>
      </c>
      <c r="J223" t="str">
        <f>VLOOKUP($A223,'Medical Examinations'!A223:C223,3,FALSE)</f>
        <v>Over Weight</v>
      </c>
      <c r="K223" t="str">
        <f>VLOOKUP($A223,'Medical Examinations'!A223:E223,5,FALSE)</f>
        <v>Normal</v>
      </c>
      <c r="L223" t="str">
        <f>VLOOKUP($A223,'Hospitalisation Details'!$A$2:$E$2344,5,FALSE)</f>
        <v>26-Sep-1965</v>
      </c>
      <c r="M223" s="2">
        <f>VLOOKUP($A223,'Hospitalisation Details'!$A$2:$I$2344,9,FALSE)</f>
        <v>11356.66</v>
      </c>
      <c r="N223" s="2" t="str">
        <f>VLOOKUP($A223,'Hospitalisation Details'!$A$2:$J$2344,10,FALSE)</f>
        <v>Tier - 3</v>
      </c>
      <c r="O223" s="2" t="str">
        <f>VLOOKUP($A223,'Hospitalisation Details'!$A$2:$K$2344,11,FALSE)</f>
        <v>Tier - 3</v>
      </c>
      <c r="P223" s="5" t="str">
        <f>VLOOKUP($A223,'Hospitalisation Details'!$A$2:$L$2344,12,FALSE)</f>
        <v>R1012</v>
      </c>
      <c r="Q223" s="15">
        <f>VLOOKUP($A223,'Hospitalisation Details'!$A$2:$G$2344,7,FALSE)</f>
        <v>57</v>
      </c>
    </row>
    <row r="224" spans="1:17" x14ac:dyDescent="0.25">
      <c r="A224" s="14" t="s">
        <v>3888</v>
      </c>
      <c r="B224" t="str">
        <f>VLOOKUP(Healthcare!$A224,'Customer Names'!A224:C2558,3,FALSE)</f>
        <v>Hinrichsen</v>
      </c>
      <c r="C224">
        <f>VLOOKUP(Healthcare!$A224,'Medical Examinations'!A224:B2558,2,FALSE)</f>
        <v>22.895</v>
      </c>
      <c r="D224">
        <f>VLOOKUP($A224,'Medical Examinations'!A224:D2558,4,FALSE)</f>
        <v>5.72</v>
      </c>
      <c r="E224" t="str">
        <f>VLOOKUP($A224,'Medical Examinations'!A224:F224,6,FALSE)</f>
        <v>No</v>
      </c>
      <c r="F224" t="str">
        <f>VLOOKUP($A224,'Medical Examinations'!A224:G2558,7,FALSE)</f>
        <v>No</v>
      </c>
      <c r="G224" t="str">
        <f>VLOOKUP($A224,'Medical Examinations'!A224:H2558,8,FALSE)</f>
        <v>No</v>
      </c>
      <c r="H224" s="4">
        <f>VLOOKUP($A224,'Medical Examinations'!A224:I2558,9,FALSE)</f>
        <v>0</v>
      </c>
      <c r="I224" t="str">
        <f>VLOOKUP($A224,'Medical Examinations'!A224:J224,10,FALSE)</f>
        <v>Yes</v>
      </c>
      <c r="J224" t="str">
        <f>VLOOKUP($A224,'Medical Examinations'!A224:C224,3,FALSE)</f>
        <v>Health Weight</v>
      </c>
      <c r="K224" t="str">
        <f>VLOOKUP($A224,'Medical Examinations'!A224:E224,5,FALSE)</f>
        <v>Prediabetes</v>
      </c>
      <c r="L224" t="str">
        <f>VLOOKUP($A224,'Hospitalisation Details'!$A$2:$E$2344,5,FALSE)</f>
        <v>23-Oct-1983</v>
      </c>
      <c r="M224" s="2">
        <f>VLOOKUP($A224,'Hospitalisation Details'!$A$2:$I$2344,9,FALSE)</f>
        <v>11412.02</v>
      </c>
      <c r="N224" s="2" t="str">
        <f>VLOOKUP($A224,'Hospitalisation Details'!$A$2:$J$2344,10,FALSE)</f>
        <v>Tier - 3</v>
      </c>
      <c r="O224" s="2" t="str">
        <f>VLOOKUP($A224,'Hospitalisation Details'!$A$2:$K$2344,11,FALSE)</f>
        <v>Tier - 1</v>
      </c>
      <c r="P224" s="5" t="str">
        <f>VLOOKUP($A224,'Hospitalisation Details'!$A$2:$L$2344,12,FALSE)</f>
        <v>R1021</v>
      </c>
      <c r="Q224" s="15">
        <f>VLOOKUP($A224,'Hospitalisation Details'!$A$2:$G$2344,7,FALSE)</f>
        <v>39</v>
      </c>
    </row>
    <row r="225" spans="1:17" x14ac:dyDescent="0.25">
      <c r="A225" s="14" t="s">
        <v>3889</v>
      </c>
      <c r="B225" t="str">
        <f>VLOOKUP(Healthcare!$A225,'Customer Names'!A225:C2559,3,FALSE)</f>
        <v>Lucan</v>
      </c>
      <c r="C225">
        <f>VLOOKUP(Healthcare!$A225,'Medical Examinations'!A225:B2559,2,FALSE)</f>
        <v>34.06</v>
      </c>
      <c r="D225">
        <f>VLOOKUP($A225,'Medical Examinations'!A225:D2559,4,FALSE)</f>
        <v>11.83</v>
      </c>
      <c r="E225" t="str">
        <f>VLOOKUP($A225,'Medical Examinations'!A225:F225,6,FALSE)</f>
        <v>Yes</v>
      </c>
      <c r="F225" t="str">
        <f>VLOOKUP($A225,'Medical Examinations'!A225:G2559,7,FALSE)</f>
        <v>No</v>
      </c>
      <c r="G225" t="str">
        <f>VLOOKUP($A225,'Medical Examinations'!A225:H2559,8,FALSE)</f>
        <v>No</v>
      </c>
      <c r="H225" s="4">
        <f>VLOOKUP($A225,'Medical Examinations'!A225:I2559,9,FALSE)</f>
        <v>1</v>
      </c>
      <c r="I225" t="str">
        <f>VLOOKUP($A225,'Medical Examinations'!A225:J225,10,FALSE)</f>
        <v>Yes</v>
      </c>
      <c r="J225" t="str">
        <f>VLOOKUP($A225,'Medical Examinations'!A225:C225,3,FALSE)</f>
        <v>Obesity</v>
      </c>
      <c r="K225" t="str">
        <f>VLOOKUP($A225,'Medical Examinations'!A225:E225,5,FALSE)</f>
        <v>Diabetes</v>
      </c>
      <c r="L225" t="str">
        <f>VLOOKUP($A225,'Hospitalisation Details'!$A$2:$E$2344,5,FALSE)</f>
        <v>6-Oct-1989</v>
      </c>
      <c r="M225" s="2">
        <f>VLOOKUP($A225,'Hospitalisation Details'!$A$2:$I$2344,9,FALSE)</f>
        <v>11511.61</v>
      </c>
      <c r="N225" s="2" t="str">
        <f>VLOOKUP($A225,'Hospitalisation Details'!$A$2:$J$2344,10,FALSE)</f>
        <v>Tier - 3</v>
      </c>
      <c r="O225" s="2" t="str">
        <f>VLOOKUP($A225,'Hospitalisation Details'!$A$2:$K$2344,11,FALSE)</f>
        <v>Tier - 3</v>
      </c>
      <c r="P225" s="5" t="str">
        <f>VLOOKUP($A225,'Hospitalisation Details'!$A$2:$L$2344,12,FALSE)</f>
        <v>R1026</v>
      </c>
      <c r="Q225" s="15">
        <f>VLOOKUP($A225,'Hospitalisation Details'!$A$2:$G$2344,7,FALSE)</f>
        <v>33</v>
      </c>
    </row>
    <row r="226" spans="1:17" x14ac:dyDescent="0.25">
      <c r="A226" s="14" t="s">
        <v>3890</v>
      </c>
      <c r="B226" t="str">
        <f>VLOOKUP(Healthcare!$A226,'Customer Names'!A226:C2560,3,FALSE)</f>
        <v>Koch</v>
      </c>
      <c r="C226">
        <f>VLOOKUP(Healthcare!$A226,'Medical Examinations'!A226:B2560,2,FALSE)</f>
        <v>36.409999999999997</v>
      </c>
      <c r="D226">
        <f>VLOOKUP($A226,'Medical Examinations'!A226:D2560,4,FALSE)</f>
        <v>4.55</v>
      </c>
      <c r="E226" t="str">
        <f>VLOOKUP($A226,'Medical Examinations'!A226:F226,6,FALSE)</f>
        <v>No</v>
      </c>
      <c r="F226" t="str">
        <f>VLOOKUP($A226,'Medical Examinations'!A226:G2560,7,FALSE)</f>
        <v>No</v>
      </c>
      <c r="G226" t="str">
        <f>VLOOKUP($A226,'Medical Examinations'!A226:H2560,8,FALSE)</f>
        <v>No</v>
      </c>
      <c r="H226" s="4">
        <f>VLOOKUP($A226,'Medical Examinations'!A226:I2560,9,FALSE)</f>
        <v>0</v>
      </c>
      <c r="I226" t="str">
        <f>VLOOKUP($A226,'Medical Examinations'!A226:J226,10,FALSE)</f>
        <v>Yes</v>
      </c>
      <c r="J226" t="str">
        <f>VLOOKUP($A226,'Medical Examinations'!A226:C226,3,FALSE)</f>
        <v>Obesity</v>
      </c>
      <c r="K226" t="str">
        <f>VLOOKUP($A226,'Medical Examinations'!A226:E226,5,FALSE)</f>
        <v>Normal</v>
      </c>
      <c r="L226" t="str">
        <f>VLOOKUP($A226,'Hospitalisation Details'!$A$2:$E$2344,5,FALSE)</f>
        <v>6-Nov-1965</v>
      </c>
      <c r="M226" s="2">
        <f>VLOOKUP($A226,'Hospitalisation Details'!$A$2:$I$2344,9,FALSE)</f>
        <v>11576.13</v>
      </c>
      <c r="N226" s="2" t="str">
        <f>VLOOKUP($A226,'Hospitalisation Details'!$A$2:$J$2344,10,FALSE)</f>
        <v>Tier - 3</v>
      </c>
      <c r="O226" s="2" t="str">
        <f>VLOOKUP($A226,'Hospitalisation Details'!$A$2:$K$2344,11,FALSE)</f>
        <v>Tier - 3</v>
      </c>
      <c r="P226" s="5" t="str">
        <f>VLOOKUP($A226,'Hospitalisation Details'!$A$2:$L$2344,12,FALSE)</f>
        <v>R1011</v>
      </c>
      <c r="Q226" s="15">
        <f>VLOOKUP($A226,'Hospitalisation Details'!$A$2:$G$2344,7,FALSE)</f>
        <v>57</v>
      </c>
    </row>
    <row r="227" spans="1:17" x14ac:dyDescent="0.25">
      <c r="A227" s="14" t="s">
        <v>3891</v>
      </c>
      <c r="B227" t="str">
        <f>VLOOKUP(Healthcare!$A227,'Customer Names'!A227:C2561,3,FALSE)</f>
        <v>Smith</v>
      </c>
      <c r="C227">
        <f>VLOOKUP(Healthcare!$A227,'Medical Examinations'!A227:B2561,2,FALSE)</f>
        <v>52.3</v>
      </c>
      <c r="D227">
        <f>VLOOKUP($A227,'Medical Examinations'!A227:D2561,4,FALSE)</f>
        <v>4.87</v>
      </c>
      <c r="E227" t="str">
        <f>VLOOKUP($A227,'Medical Examinations'!A227:F227,6,FALSE)</f>
        <v>Yes</v>
      </c>
      <c r="F227" t="str">
        <f>VLOOKUP($A227,'Medical Examinations'!A227:G2561,7,FALSE)</f>
        <v>No</v>
      </c>
      <c r="G227" t="str">
        <f>VLOOKUP($A227,'Medical Examinations'!A227:H2561,8,FALSE)</f>
        <v>Yes</v>
      </c>
      <c r="H227" s="4">
        <f>VLOOKUP($A227,'Medical Examinations'!A227:I2561,9,FALSE)</f>
        <v>1</v>
      </c>
      <c r="I227" t="str">
        <f>VLOOKUP($A227,'Medical Examinations'!A227:J227,10,FALSE)</f>
        <v>Yes</v>
      </c>
      <c r="J227" t="str">
        <f>VLOOKUP($A227,'Medical Examinations'!A227:C227,3,FALSE)</f>
        <v>Obesity</v>
      </c>
      <c r="K227" t="str">
        <f>VLOOKUP($A227,'Medical Examinations'!A227:E227,5,FALSE)</f>
        <v>Normal</v>
      </c>
      <c r="L227" t="str">
        <f>VLOOKUP($A227,'Hospitalisation Details'!$A$2:$E$2344,5,FALSE)</f>
        <v>26-Nov-1984</v>
      </c>
      <c r="M227" s="2">
        <f>VLOOKUP($A227,'Hospitalisation Details'!$A$2:$I$2344,9,FALSE)</f>
        <v>11730.82</v>
      </c>
      <c r="N227" s="2" t="str">
        <f>VLOOKUP($A227,'Hospitalisation Details'!$A$2:$J$2344,10,FALSE)</f>
        <v>Tier - 3</v>
      </c>
      <c r="O227" s="2" t="str">
        <f>VLOOKUP($A227,'Hospitalisation Details'!$A$2:$K$2344,11,FALSE)</f>
        <v>Tier - 3</v>
      </c>
      <c r="P227" s="5" t="str">
        <f>VLOOKUP($A227,'Hospitalisation Details'!$A$2:$L$2344,12,FALSE)</f>
        <v>R1026</v>
      </c>
      <c r="Q227" s="15">
        <f>VLOOKUP($A227,'Hospitalisation Details'!$A$2:$G$2344,7,FALSE)</f>
        <v>38</v>
      </c>
    </row>
    <row r="228" spans="1:17" x14ac:dyDescent="0.25">
      <c r="A228" s="14" t="s">
        <v>3892</v>
      </c>
      <c r="B228" t="str">
        <f>VLOOKUP(Healthcare!$A228,'Customer Names'!A228:C2562,3,FALSE)</f>
        <v>O'Connor</v>
      </c>
      <c r="C228">
        <f>VLOOKUP(Healthcare!$A228,'Medical Examinations'!A228:B2562,2,FALSE)</f>
        <v>52.66</v>
      </c>
      <c r="D228">
        <f>VLOOKUP($A228,'Medical Examinations'!A228:D2562,4,FALSE)</f>
        <v>4.45</v>
      </c>
      <c r="E228" t="str">
        <f>VLOOKUP($A228,'Medical Examinations'!A228:F228,6,FALSE)</f>
        <v>No</v>
      </c>
      <c r="F228" t="str">
        <f>VLOOKUP($A228,'Medical Examinations'!A228:G2562,7,FALSE)</f>
        <v>No</v>
      </c>
      <c r="G228" t="str">
        <f>VLOOKUP($A228,'Medical Examinations'!A228:H2562,8,FALSE)</f>
        <v>No</v>
      </c>
      <c r="H228" s="4">
        <f>VLOOKUP($A228,'Medical Examinations'!A228:I2562,9,FALSE)</f>
        <v>1</v>
      </c>
      <c r="I228" t="str">
        <f>VLOOKUP($A228,'Medical Examinations'!A228:J228,10,FALSE)</f>
        <v>Yes</v>
      </c>
      <c r="J228" t="str">
        <f>VLOOKUP($A228,'Medical Examinations'!A228:C228,3,FALSE)</f>
        <v>Obesity</v>
      </c>
      <c r="K228" t="str">
        <f>VLOOKUP($A228,'Medical Examinations'!A228:E228,5,FALSE)</f>
        <v>Normal</v>
      </c>
      <c r="L228" t="str">
        <f>VLOOKUP($A228,'Hospitalisation Details'!$A$2:$E$2344,5,FALSE)</f>
        <v>11-Sep-1964</v>
      </c>
      <c r="M228" s="2">
        <f>VLOOKUP($A228,'Hospitalisation Details'!$A$2:$I$2344,9,FALSE)</f>
        <v>11837.16</v>
      </c>
      <c r="N228" s="2" t="str">
        <f>VLOOKUP($A228,'Hospitalisation Details'!$A$2:$J$2344,10,FALSE)</f>
        <v>Tier - 3</v>
      </c>
      <c r="O228" s="2" t="str">
        <f>VLOOKUP($A228,'Hospitalisation Details'!$A$2:$K$2344,11,FALSE)</f>
        <v>Tier - 3</v>
      </c>
      <c r="P228" s="5" t="str">
        <f>VLOOKUP($A228,'Hospitalisation Details'!$A$2:$L$2344,12,FALSE)</f>
        <v>R1011</v>
      </c>
      <c r="Q228" s="15">
        <f>VLOOKUP($A228,'Hospitalisation Details'!$A$2:$G$2344,7,FALSE)</f>
        <v>58</v>
      </c>
    </row>
    <row r="229" spans="1:17" x14ac:dyDescent="0.25">
      <c r="A229" s="14" t="s">
        <v>3893</v>
      </c>
      <c r="B229" t="str">
        <f>VLOOKUP(Healthcare!$A229,'Customer Names'!A229:C2563,3,FALSE)</f>
        <v>Kampwerth</v>
      </c>
      <c r="C229">
        <f>VLOOKUP(Healthcare!$A229,'Medical Examinations'!A229:B2563,2,FALSE)</f>
        <v>29.57</v>
      </c>
      <c r="D229">
        <f>VLOOKUP($A229,'Medical Examinations'!A229:D2563,4,FALSE)</f>
        <v>9.42</v>
      </c>
      <c r="E229" t="str">
        <f>VLOOKUP($A229,'Medical Examinations'!A229:F229,6,FALSE)</f>
        <v>Yes</v>
      </c>
      <c r="F229" t="str">
        <f>VLOOKUP($A229,'Medical Examinations'!A229:G2563,7,FALSE)</f>
        <v>No</v>
      </c>
      <c r="G229" t="str">
        <f>VLOOKUP($A229,'Medical Examinations'!A229:H2563,8,FALSE)</f>
        <v>No</v>
      </c>
      <c r="H229" s="4">
        <f>VLOOKUP($A229,'Medical Examinations'!A229:I2563,9,FALSE)</f>
        <v>0</v>
      </c>
      <c r="I229" t="str">
        <f>VLOOKUP($A229,'Medical Examinations'!A229:J229,10,FALSE)</f>
        <v>Yes</v>
      </c>
      <c r="J229" t="str">
        <f>VLOOKUP($A229,'Medical Examinations'!A229:C229,3,FALSE)</f>
        <v>Over Weight</v>
      </c>
      <c r="K229" t="str">
        <f>VLOOKUP($A229,'Medical Examinations'!A229:E229,5,FALSE)</f>
        <v>Diabetes</v>
      </c>
      <c r="L229" t="str">
        <f>VLOOKUP($A229,'Hospitalisation Details'!$A$2:$E$2344,5,FALSE)</f>
        <v>19-Nov-1964</v>
      </c>
      <c r="M229" s="2">
        <f>VLOOKUP($A229,'Hospitalisation Details'!$A$2:$I$2344,9,FALSE)</f>
        <v>11918.2</v>
      </c>
      <c r="N229" s="2" t="str">
        <f>VLOOKUP($A229,'Hospitalisation Details'!$A$2:$J$2344,10,FALSE)</f>
        <v>Tier - 3</v>
      </c>
      <c r="O229" s="2" t="str">
        <f>VLOOKUP($A229,'Hospitalisation Details'!$A$2:$K$2344,11,FALSE)</f>
        <v>Tier - 1</v>
      </c>
      <c r="P229" s="5" t="str">
        <f>VLOOKUP($A229,'Hospitalisation Details'!$A$2:$L$2344,12,FALSE)</f>
        <v>R1021</v>
      </c>
      <c r="Q229" s="15">
        <f>VLOOKUP($A229,'Hospitalisation Details'!$A$2:$G$2344,7,FALSE)</f>
        <v>58</v>
      </c>
    </row>
    <row r="230" spans="1:17" x14ac:dyDescent="0.25">
      <c r="A230" s="14" t="s">
        <v>3894</v>
      </c>
      <c r="B230" t="str">
        <f>VLOOKUP(Healthcare!$A230,'Customer Names'!A230:C2564,3,FALSE)</f>
        <v>Federoff</v>
      </c>
      <c r="C230">
        <f>VLOOKUP(Healthcare!$A230,'Medical Examinations'!A230:B2564,2,FALSE)</f>
        <v>36.99</v>
      </c>
      <c r="D230">
        <f>VLOOKUP($A230,'Medical Examinations'!A230:D2564,4,FALSE)</f>
        <v>5.37</v>
      </c>
      <c r="E230" t="str">
        <f>VLOOKUP($A230,'Medical Examinations'!A230:F230,6,FALSE)</f>
        <v>Yes</v>
      </c>
      <c r="F230" t="str">
        <f>VLOOKUP($A230,'Medical Examinations'!A230:G2564,7,FALSE)</f>
        <v>No</v>
      </c>
      <c r="G230" t="str">
        <f>VLOOKUP($A230,'Medical Examinations'!A230:H2564,8,FALSE)</f>
        <v>Yes</v>
      </c>
      <c r="H230" s="4">
        <f>VLOOKUP($A230,'Medical Examinations'!A230:I2564,9,FALSE)</f>
        <v>1</v>
      </c>
      <c r="I230" t="str">
        <f>VLOOKUP($A230,'Medical Examinations'!A230:J230,10,FALSE)</f>
        <v>Yes</v>
      </c>
      <c r="J230" t="str">
        <f>VLOOKUP($A230,'Medical Examinations'!A230:C230,3,FALSE)</f>
        <v>Obesity</v>
      </c>
      <c r="K230" t="str">
        <f>VLOOKUP($A230,'Medical Examinations'!A230:E230,5,FALSE)</f>
        <v>Normal</v>
      </c>
      <c r="L230" t="str">
        <f>VLOOKUP($A230,'Hospitalisation Details'!$A$2:$E$2344,5,FALSE)</f>
        <v>9-Jun-1965</v>
      </c>
      <c r="M230" s="2">
        <f>VLOOKUP($A230,'Hospitalisation Details'!$A$2:$I$2344,9,FALSE)</f>
        <v>12029.29</v>
      </c>
      <c r="N230" s="2" t="str">
        <f>VLOOKUP($A230,'Hospitalisation Details'!$A$2:$J$2344,10,FALSE)</f>
        <v>Tier - 3</v>
      </c>
      <c r="O230" s="2" t="str">
        <f>VLOOKUP($A230,'Hospitalisation Details'!$A$2:$K$2344,11,FALSE)</f>
        <v>Tier - 2</v>
      </c>
      <c r="P230" s="5" t="str">
        <f>VLOOKUP($A230,'Hospitalisation Details'!$A$2:$L$2344,12,FALSE)</f>
        <v>R1024</v>
      </c>
      <c r="Q230" s="15">
        <f>VLOOKUP($A230,'Hospitalisation Details'!$A$2:$G$2344,7,FALSE)</f>
        <v>57</v>
      </c>
    </row>
    <row r="231" spans="1:17" x14ac:dyDescent="0.25">
      <c r="A231" s="14" t="s">
        <v>3895</v>
      </c>
      <c r="B231" t="str">
        <f>VLOOKUP(Healthcare!$A231,'Customer Names'!A231:C2565,3,FALSE)</f>
        <v>Goya</v>
      </c>
      <c r="C231">
        <f>VLOOKUP(Healthcare!$A231,'Medical Examinations'!A231:B2565,2,FALSE)</f>
        <v>31.4</v>
      </c>
      <c r="D231">
        <f>VLOOKUP($A231,'Medical Examinations'!A231:D2565,4,FALSE)</f>
        <v>4.5999999999999996</v>
      </c>
      <c r="E231" t="str">
        <f>VLOOKUP($A231,'Medical Examinations'!A231:F231,6,FALSE)</f>
        <v>Yes</v>
      </c>
      <c r="F231" t="str">
        <f>VLOOKUP($A231,'Medical Examinations'!A231:G2565,7,FALSE)</f>
        <v>No</v>
      </c>
      <c r="G231" t="str">
        <f>VLOOKUP($A231,'Medical Examinations'!A231:H2565,8,FALSE)</f>
        <v>No</v>
      </c>
      <c r="H231" s="4">
        <f>VLOOKUP($A231,'Medical Examinations'!A231:I2565,9,FALSE)</f>
        <v>1</v>
      </c>
      <c r="I231" t="str">
        <f>VLOOKUP($A231,'Medical Examinations'!A231:J231,10,FALSE)</f>
        <v>Yes</v>
      </c>
      <c r="J231" t="str">
        <f>VLOOKUP($A231,'Medical Examinations'!A231:C231,3,FALSE)</f>
        <v>Obesity</v>
      </c>
      <c r="K231" t="str">
        <f>VLOOKUP($A231,'Medical Examinations'!A231:E231,5,FALSE)</f>
        <v>Normal</v>
      </c>
      <c r="L231" t="str">
        <f>VLOOKUP($A231,'Hospitalisation Details'!$A$2:$E$2344,5,FALSE)</f>
        <v>16-Sep-1974</v>
      </c>
      <c r="M231" s="2">
        <f>VLOOKUP($A231,'Hospitalisation Details'!$A$2:$I$2344,9,FALSE)</f>
        <v>12137.6</v>
      </c>
      <c r="N231" s="2" t="str">
        <f>VLOOKUP($A231,'Hospitalisation Details'!$A$2:$J$2344,10,FALSE)</f>
        <v>Tier - 3</v>
      </c>
      <c r="O231" s="2" t="str">
        <f>VLOOKUP($A231,'Hospitalisation Details'!$A$2:$K$2344,11,FALSE)</f>
        <v>Tier - 3</v>
      </c>
      <c r="P231" s="5" t="str">
        <f>VLOOKUP($A231,'Hospitalisation Details'!$A$2:$L$2344,12,FALSE)</f>
        <v>R1012</v>
      </c>
      <c r="Q231" s="15">
        <f>VLOOKUP($A231,'Hospitalisation Details'!$A$2:$G$2344,7,FALSE)</f>
        <v>48</v>
      </c>
    </row>
    <row r="232" spans="1:17" x14ac:dyDescent="0.25">
      <c r="A232" s="14" t="s">
        <v>3896</v>
      </c>
      <c r="B232" t="str">
        <f>VLOOKUP(Healthcare!$A232,'Customer Names'!A232:C2566,3,FALSE)</f>
        <v>Hodges</v>
      </c>
      <c r="C232">
        <f>VLOOKUP(Healthcare!$A232,'Medical Examinations'!A232:B2566,2,FALSE)</f>
        <v>34.9</v>
      </c>
      <c r="D232">
        <f>VLOOKUP($A232,'Medical Examinations'!A232:D2566,4,FALSE)</f>
        <v>6.22</v>
      </c>
      <c r="E232" t="str">
        <f>VLOOKUP($A232,'Medical Examinations'!A232:F232,6,FALSE)</f>
        <v>No</v>
      </c>
      <c r="F232" t="str">
        <f>VLOOKUP($A232,'Medical Examinations'!A232:G2566,7,FALSE)</f>
        <v>No</v>
      </c>
      <c r="G232" t="str">
        <f>VLOOKUP($A232,'Medical Examinations'!A232:H2566,8,FALSE)</f>
        <v>Yes</v>
      </c>
      <c r="H232" s="4">
        <f>VLOOKUP($A232,'Medical Examinations'!A232:I2566,9,FALSE)</f>
        <v>1</v>
      </c>
      <c r="I232" t="str">
        <f>VLOOKUP($A232,'Medical Examinations'!A232:J232,10,FALSE)</f>
        <v>Yes</v>
      </c>
      <c r="J232" t="str">
        <f>VLOOKUP($A232,'Medical Examinations'!A232:C232,3,FALSE)</f>
        <v>Obesity</v>
      </c>
      <c r="K232" t="str">
        <f>VLOOKUP($A232,'Medical Examinations'!A232:E232,5,FALSE)</f>
        <v>Prediabetes</v>
      </c>
      <c r="L232" t="str">
        <f>VLOOKUP($A232,'Hospitalisation Details'!$A$2:$E$2344,5,FALSE)</f>
        <v>29-Jul-1966</v>
      </c>
      <c r="M232" s="2">
        <f>VLOOKUP($A232,'Hospitalisation Details'!$A$2:$I$2344,9,FALSE)</f>
        <v>12237.73</v>
      </c>
      <c r="N232" s="2" t="str">
        <f>VLOOKUP($A232,'Hospitalisation Details'!$A$2:$J$2344,10,FALSE)</f>
        <v>Tier - 3</v>
      </c>
      <c r="O232" s="2" t="str">
        <f>VLOOKUP($A232,'Hospitalisation Details'!$A$2:$K$2344,11,FALSE)</f>
        <v>Tier - 3</v>
      </c>
      <c r="P232" s="5" t="str">
        <f>VLOOKUP($A232,'Hospitalisation Details'!$A$2:$L$2344,12,FALSE)</f>
        <v>R1012</v>
      </c>
      <c r="Q232" s="15">
        <f>VLOOKUP($A232,'Hospitalisation Details'!$A$2:$G$2344,7,FALSE)</f>
        <v>56</v>
      </c>
    </row>
    <row r="233" spans="1:17" x14ac:dyDescent="0.25">
      <c r="A233" s="14" t="s">
        <v>3897</v>
      </c>
      <c r="B233" t="str">
        <f>VLOOKUP(Healthcare!$A233,'Customer Names'!A233:C2567,3,FALSE)</f>
        <v>Erickson</v>
      </c>
      <c r="C233">
        <f>VLOOKUP(Healthcare!$A233,'Medical Examinations'!A233:B2567,2,FALSE)</f>
        <v>31.13</v>
      </c>
      <c r="D233">
        <f>VLOOKUP($A233,'Medical Examinations'!A233:D2567,4,FALSE)</f>
        <v>4.5199999999999996</v>
      </c>
      <c r="E233" t="str">
        <f>VLOOKUP($A233,'Medical Examinations'!A233:F233,6,FALSE)</f>
        <v>Yes</v>
      </c>
      <c r="F233" t="str">
        <f>VLOOKUP($A233,'Medical Examinations'!A233:G2567,7,FALSE)</f>
        <v>No</v>
      </c>
      <c r="G233" t="str">
        <f>VLOOKUP($A233,'Medical Examinations'!A233:H2567,8,FALSE)</f>
        <v>No</v>
      </c>
      <c r="H233" s="4">
        <f>VLOOKUP($A233,'Medical Examinations'!A233:I2567,9,FALSE)</f>
        <v>1</v>
      </c>
      <c r="I233" t="str">
        <f>VLOOKUP($A233,'Medical Examinations'!A233:J233,10,FALSE)</f>
        <v>Yes</v>
      </c>
      <c r="J233" t="str">
        <f>VLOOKUP($A233,'Medical Examinations'!A233:C233,3,FALSE)</f>
        <v>Obesity</v>
      </c>
      <c r="K233" t="str">
        <f>VLOOKUP($A233,'Medical Examinations'!A233:E233,5,FALSE)</f>
        <v>Normal</v>
      </c>
      <c r="L233" t="str">
        <f>VLOOKUP($A233,'Hospitalisation Details'!$A$2:$E$2344,5,FALSE)</f>
        <v>29-Aug-1963</v>
      </c>
      <c r="M233" s="2">
        <f>VLOOKUP($A233,'Hospitalisation Details'!$A$2:$I$2344,9,FALSE)</f>
        <v>12323.94</v>
      </c>
      <c r="N233" s="2" t="str">
        <f>VLOOKUP($A233,'Hospitalisation Details'!$A$2:$J$2344,10,FALSE)</f>
        <v>Tier - 3</v>
      </c>
      <c r="O233" s="2" t="str">
        <f>VLOOKUP($A233,'Hospitalisation Details'!$A$2:$K$2344,11,FALSE)</f>
        <v>Tier - 3</v>
      </c>
      <c r="P233" s="5" t="str">
        <f>VLOOKUP($A233,'Hospitalisation Details'!$A$2:$L$2344,12,FALSE)</f>
        <v>R1017</v>
      </c>
      <c r="Q233" s="15">
        <f>VLOOKUP($A233,'Hospitalisation Details'!$A$2:$G$2344,7,FALSE)</f>
        <v>59</v>
      </c>
    </row>
    <row r="234" spans="1:17" x14ac:dyDescent="0.25">
      <c r="A234" s="14" t="s">
        <v>3898</v>
      </c>
      <c r="B234" t="str">
        <f>VLOOKUP(Healthcare!$A234,'Customer Names'!A234:C2568,3,FALSE)</f>
        <v>Welleck</v>
      </c>
      <c r="C234">
        <f>VLOOKUP(Healthcare!$A234,'Medical Examinations'!A234:B2568,2,FALSE)</f>
        <v>34.799999999999997</v>
      </c>
      <c r="D234">
        <f>VLOOKUP($A234,'Medical Examinations'!A234:D2568,4,FALSE)</f>
        <v>6.18</v>
      </c>
      <c r="E234" t="str">
        <f>VLOOKUP($A234,'Medical Examinations'!A234:F234,6,FALSE)</f>
        <v>No</v>
      </c>
      <c r="F234" t="str">
        <f>VLOOKUP($A234,'Medical Examinations'!A234:G2568,7,FALSE)</f>
        <v>No</v>
      </c>
      <c r="G234" t="str">
        <f>VLOOKUP($A234,'Medical Examinations'!A234:H2568,8,FALSE)</f>
        <v>Yes</v>
      </c>
      <c r="H234" s="4">
        <f>VLOOKUP($A234,'Medical Examinations'!A234:I2568,9,FALSE)</f>
        <v>1</v>
      </c>
      <c r="I234" t="str">
        <f>VLOOKUP($A234,'Medical Examinations'!A234:J234,10,FALSE)</f>
        <v>Yes</v>
      </c>
      <c r="J234" t="str">
        <f>VLOOKUP($A234,'Medical Examinations'!A234:C234,3,FALSE)</f>
        <v>Obesity</v>
      </c>
      <c r="K234" t="str">
        <f>VLOOKUP($A234,'Medical Examinations'!A234:E234,5,FALSE)</f>
        <v>Prediabetes</v>
      </c>
      <c r="L234" t="str">
        <f>VLOOKUP($A234,'Hospitalisation Details'!$A$2:$E$2344,5,FALSE)</f>
        <v>12-Nov-1968</v>
      </c>
      <c r="M234" s="2">
        <f>VLOOKUP($A234,'Hospitalisation Details'!$A$2:$I$2344,9,FALSE)</f>
        <v>12479.71</v>
      </c>
      <c r="N234" s="2" t="str">
        <f>VLOOKUP($A234,'Hospitalisation Details'!$A$2:$J$2344,10,FALSE)</f>
        <v>Tier - 3</v>
      </c>
      <c r="O234" s="2" t="str">
        <f>VLOOKUP($A234,'Hospitalisation Details'!$A$2:$K$2344,11,FALSE)</f>
        <v>Tier - 3</v>
      </c>
      <c r="P234" s="5" t="str">
        <f>VLOOKUP($A234,'Hospitalisation Details'!$A$2:$L$2344,12,FALSE)</f>
        <v>R1012</v>
      </c>
      <c r="Q234" s="15">
        <f>VLOOKUP($A234,'Hospitalisation Details'!$A$2:$G$2344,7,FALSE)</f>
        <v>54</v>
      </c>
    </row>
    <row r="235" spans="1:17" x14ac:dyDescent="0.25">
      <c r="A235" s="14" t="s">
        <v>3899</v>
      </c>
      <c r="B235" t="str">
        <f>VLOOKUP(Healthcare!$A235,'Customer Names'!A235:C2569,3,FALSE)</f>
        <v>Polen</v>
      </c>
      <c r="C235">
        <f>VLOOKUP(Healthcare!$A235,'Medical Examinations'!A235:B2569,2,FALSE)</f>
        <v>31.68</v>
      </c>
      <c r="D235">
        <f>VLOOKUP($A235,'Medical Examinations'!A235:D2569,4,FALSE)</f>
        <v>4.4000000000000004</v>
      </c>
      <c r="E235" t="str">
        <f>VLOOKUP($A235,'Medical Examinations'!A235:F235,6,FALSE)</f>
        <v>No</v>
      </c>
      <c r="F235" t="str">
        <f>VLOOKUP($A235,'Medical Examinations'!A235:G2569,7,FALSE)</f>
        <v>No</v>
      </c>
      <c r="G235" t="str">
        <f>VLOOKUP($A235,'Medical Examinations'!A235:H2569,8,FALSE)</f>
        <v>No</v>
      </c>
      <c r="H235" s="4">
        <f>VLOOKUP($A235,'Medical Examinations'!A235:I2569,9,FALSE)</f>
        <v>0</v>
      </c>
      <c r="I235" t="str">
        <f>VLOOKUP($A235,'Medical Examinations'!A235:J235,10,FALSE)</f>
        <v>Yes</v>
      </c>
      <c r="J235" t="str">
        <f>VLOOKUP($A235,'Medical Examinations'!A235:C235,3,FALSE)</f>
        <v>Obesity</v>
      </c>
      <c r="K235" t="str">
        <f>VLOOKUP($A235,'Medical Examinations'!A235:E235,5,FALSE)</f>
        <v>Normal</v>
      </c>
      <c r="L235" t="str">
        <f>VLOOKUP($A235,'Hospitalisation Details'!$A$2:$E$2344,5,FALSE)</f>
        <v>26-Nov-1969</v>
      </c>
      <c r="M235" s="2">
        <f>VLOOKUP($A235,'Hospitalisation Details'!$A$2:$I$2344,9,FALSE)</f>
        <v>12579.92</v>
      </c>
      <c r="N235" s="2" t="str">
        <f>VLOOKUP($A235,'Hospitalisation Details'!$A$2:$J$2344,10,FALSE)</f>
        <v>Tier - 3</v>
      </c>
      <c r="O235" s="2" t="str">
        <f>VLOOKUP($A235,'Hospitalisation Details'!$A$2:$K$2344,11,FALSE)</f>
        <v>Tier - 1</v>
      </c>
      <c r="P235" s="5" t="str">
        <f>VLOOKUP($A235,'Hospitalisation Details'!$A$2:$L$2344,12,FALSE)</f>
        <v>R1025</v>
      </c>
      <c r="Q235" s="15">
        <f>VLOOKUP($A235,'Hospitalisation Details'!$A$2:$G$2344,7,FALSE)</f>
        <v>53</v>
      </c>
    </row>
    <row r="236" spans="1:17" x14ac:dyDescent="0.25">
      <c r="A236" s="14" t="s">
        <v>3900</v>
      </c>
      <c r="B236" t="str">
        <f>VLOOKUP(Healthcare!$A236,'Customer Names'!A236:C2570,3,FALSE)</f>
        <v>Lynch</v>
      </c>
      <c r="C236">
        <f>VLOOKUP(Healthcare!$A236,'Medical Examinations'!A236:B2570,2,FALSE)</f>
        <v>33.534999999999997</v>
      </c>
      <c r="D236">
        <f>VLOOKUP($A236,'Medical Examinations'!A236:D2570,4,FALSE)</f>
        <v>6.23</v>
      </c>
      <c r="E236" t="str">
        <f>VLOOKUP($A236,'Medical Examinations'!A236:F236,6,FALSE)</f>
        <v>No</v>
      </c>
      <c r="F236" t="str">
        <f>VLOOKUP($A236,'Medical Examinations'!A236:G2570,7,FALSE)</f>
        <v>Yes</v>
      </c>
      <c r="G236" t="str">
        <f>VLOOKUP($A236,'Medical Examinations'!A236:H2570,8,FALSE)</f>
        <v>No</v>
      </c>
      <c r="H236" s="4">
        <f>VLOOKUP($A236,'Medical Examinations'!A236:I2570,9,FALSE)</f>
        <v>1</v>
      </c>
      <c r="I236" t="str">
        <f>VLOOKUP($A236,'Medical Examinations'!A236:J236,10,FALSE)</f>
        <v>Yes</v>
      </c>
      <c r="J236" t="str">
        <f>VLOOKUP($A236,'Medical Examinations'!A236:C236,3,FALSE)</f>
        <v>Obesity</v>
      </c>
      <c r="K236" t="str">
        <f>VLOOKUP($A236,'Medical Examinations'!A236:E236,5,FALSE)</f>
        <v>Prediabetes</v>
      </c>
      <c r="L236" t="str">
        <f>VLOOKUP($A236,'Hospitalisation Details'!$A$2:$E$2344,5,FALSE)</f>
        <v>18-Jun-1970</v>
      </c>
      <c r="M236" s="2">
        <f>VLOOKUP($A236,'Hospitalisation Details'!$A$2:$I$2344,9,FALSE)</f>
        <v>12592.53</v>
      </c>
      <c r="N236" s="2" t="str">
        <f>VLOOKUP($A236,'Hospitalisation Details'!$A$2:$J$2344,10,FALSE)</f>
        <v>Tier - 3</v>
      </c>
      <c r="O236" s="2" t="str">
        <f>VLOOKUP($A236,'Hospitalisation Details'!$A$2:$K$2344,11,FALSE)</f>
        <v>Tier - 2</v>
      </c>
      <c r="P236" s="5" t="str">
        <f>VLOOKUP($A236,'Hospitalisation Details'!$A$2:$L$2344,12,FALSE)</f>
        <v>R1013</v>
      </c>
      <c r="Q236" s="15">
        <f>VLOOKUP($A236,'Hospitalisation Details'!$A$2:$G$2344,7,FALSE)</f>
        <v>52</v>
      </c>
    </row>
    <row r="237" spans="1:17" x14ac:dyDescent="0.25">
      <c r="A237" s="14" t="s">
        <v>3901</v>
      </c>
      <c r="B237" t="str">
        <f>VLOOKUP(Healthcare!$A237,'Customer Names'!A237:C2571,3,FALSE)</f>
        <v>Hufstader</v>
      </c>
      <c r="C237">
        <f>VLOOKUP(Healthcare!$A237,'Medical Examinations'!A237:B2571,2,FALSE)</f>
        <v>31.92</v>
      </c>
      <c r="D237">
        <f>VLOOKUP($A237,'Medical Examinations'!A237:D2571,4,FALSE)</f>
        <v>5.33</v>
      </c>
      <c r="E237" t="str">
        <f>VLOOKUP($A237,'Medical Examinations'!A237:F237,6,FALSE)</f>
        <v>Yes</v>
      </c>
      <c r="F237" t="str">
        <f>VLOOKUP($A237,'Medical Examinations'!A237:G2571,7,FALSE)</f>
        <v>No</v>
      </c>
      <c r="G237" t="str">
        <f>VLOOKUP($A237,'Medical Examinations'!A237:H2571,8,FALSE)</f>
        <v>No</v>
      </c>
      <c r="H237" s="4">
        <f>VLOOKUP($A237,'Medical Examinations'!A237:I2571,9,FALSE)</f>
        <v>0</v>
      </c>
      <c r="I237" t="str">
        <f>VLOOKUP($A237,'Medical Examinations'!A237:J237,10,FALSE)</f>
        <v>Yes</v>
      </c>
      <c r="J237" t="str">
        <f>VLOOKUP($A237,'Medical Examinations'!A237:C237,3,FALSE)</f>
        <v>Obesity</v>
      </c>
      <c r="K237" t="str">
        <f>VLOOKUP($A237,'Medical Examinations'!A237:E237,5,FALSE)</f>
        <v>Normal</v>
      </c>
      <c r="L237" t="str">
        <f>VLOOKUP($A237,'Hospitalisation Details'!$A$2:$E$2344,5,FALSE)</f>
        <v>11-Aug-1988</v>
      </c>
      <c r="M237" s="2">
        <f>VLOOKUP($A237,'Hospitalisation Details'!$A$2:$I$2344,9,FALSE)</f>
        <v>12600.46</v>
      </c>
      <c r="N237" s="2" t="str">
        <f>VLOOKUP($A237,'Hospitalisation Details'!$A$2:$J$2344,10,FALSE)</f>
        <v>Tier - 3</v>
      </c>
      <c r="O237" s="2" t="str">
        <f>VLOOKUP($A237,'Hospitalisation Details'!$A$2:$K$2344,11,FALSE)</f>
        <v>Tier - 1</v>
      </c>
      <c r="P237" s="5" t="str">
        <f>VLOOKUP($A237,'Hospitalisation Details'!$A$2:$L$2344,12,FALSE)</f>
        <v>R1023</v>
      </c>
      <c r="Q237" s="15">
        <f>VLOOKUP($A237,'Hospitalisation Details'!$A$2:$G$2344,7,FALSE)</f>
        <v>34</v>
      </c>
    </row>
    <row r="238" spans="1:17" x14ac:dyDescent="0.25">
      <c r="A238" s="14" t="s">
        <v>3902</v>
      </c>
      <c r="B238" t="str">
        <f>VLOOKUP(Healthcare!$A238,'Customer Names'!A238:C2572,3,FALSE)</f>
        <v>Doak</v>
      </c>
      <c r="C238">
        <f>VLOOKUP(Healthcare!$A238,'Medical Examinations'!A238:B2572,2,FALSE)</f>
        <v>32.700000000000003</v>
      </c>
      <c r="D238">
        <f>VLOOKUP($A238,'Medical Examinations'!A238:D2572,4,FALSE)</f>
        <v>4.09</v>
      </c>
      <c r="E238" t="str">
        <f>VLOOKUP($A238,'Medical Examinations'!A238:F238,6,FALSE)</f>
        <v>No</v>
      </c>
      <c r="F238" t="str">
        <f>VLOOKUP($A238,'Medical Examinations'!A238:G2572,7,FALSE)</f>
        <v>No</v>
      </c>
      <c r="G238" t="str">
        <f>VLOOKUP($A238,'Medical Examinations'!A238:H2572,8,FALSE)</f>
        <v>No</v>
      </c>
      <c r="H238" s="4">
        <f>VLOOKUP($A238,'Medical Examinations'!A238:I2572,9,FALSE)</f>
        <v>1</v>
      </c>
      <c r="I238" t="str">
        <f>VLOOKUP($A238,'Medical Examinations'!A238:J238,10,FALSE)</f>
        <v>Yes</v>
      </c>
      <c r="J238" t="str">
        <f>VLOOKUP($A238,'Medical Examinations'!A238:C238,3,FALSE)</f>
        <v>Obesity</v>
      </c>
      <c r="K238" t="str">
        <f>VLOOKUP($A238,'Medical Examinations'!A238:E238,5,FALSE)</f>
        <v>Normal</v>
      </c>
      <c r="L238" t="str">
        <f>VLOOKUP($A238,'Hospitalisation Details'!$A$2:$E$2344,5,FALSE)</f>
        <v>18-Nov-1998</v>
      </c>
      <c r="M238" s="2">
        <f>VLOOKUP($A238,'Hospitalisation Details'!$A$2:$I$2344,9,FALSE)</f>
        <v>12609.89</v>
      </c>
      <c r="N238" s="2" t="str">
        <f>VLOOKUP($A238,'Hospitalisation Details'!$A$2:$J$2344,10,FALSE)</f>
        <v>Tier - 3</v>
      </c>
      <c r="O238" s="2" t="str">
        <f>VLOOKUP($A238,'Hospitalisation Details'!$A$2:$K$2344,11,FALSE)</f>
        <v>Tier - 3</v>
      </c>
      <c r="P238" s="5" t="str">
        <f>VLOOKUP($A238,'Hospitalisation Details'!$A$2:$L$2344,12,FALSE)</f>
        <v>R1012</v>
      </c>
      <c r="Q238" s="15">
        <f>VLOOKUP($A238,'Hospitalisation Details'!$A$2:$G$2344,7,FALSE)</f>
        <v>24</v>
      </c>
    </row>
    <row r="239" spans="1:17" x14ac:dyDescent="0.25">
      <c r="A239" s="14" t="s">
        <v>3903</v>
      </c>
      <c r="B239" t="str">
        <f>VLOOKUP(Healthcare!$A239,'Customer Names'!A239:C2573,3,FALSE)</f>
        <v>Noya</v>
      </c>
      <c r="C239">
        <f>VLOOKUP(Healthcare!$A239,'Medical Examinations'!A239:B2573,2,FALSE)</f>
        <v>41.25</v>
      </c>
      <c r="D239">
        <f>VLOOKUP($A239,'Medical Examinations'!A239:D2573,4,FALSE)</f>
        <v>5.19</v>
      </c>
      <c r="E239" t="str">
        <f>VLOOKUP($A239,'Medical Examinations'!A239:F239,6,FALSE)</f>
        <v>No</v>
      </c>
      <c r="F239" t="str">
        <f>VLOOKUP($A239,'Medical Examinations'!A239:G2573,7,FALSE)</f>
        <v>No</v>
      </c>
      <c r="G239" t="str">
        <f>VLOOKUP($A239,'Medical Examinations'!A239:H2573,8,FALSE)</f>
        <v>No</v>
      </c>
      <c r="H239" s="4">
        <f>VLOOKUP($A239,'Medical Examinations'!A239:I2573,9,FALSE)</f>
        <v>0</v>
      </c>
      <c r="I239" t="str">
        <f>VLOOKUP($A239,'Medical Examinations'!A239:J239,10,FALSE)</f>
        <v>Yes</v>
      </c>
      <c r="J239" t="str">
        <f>VLOOKUP($A239,'Medical Examinations'!A239:C239,3,FALSE)</f>
        <v>Obesity</v>
      </c>
      <c r="K239" t="str">
        <f>VLOOKUP($A239,'Medical Examinations'!A239:E239,5,FALSE)</f>
        <v>Normal</v>
      </c>
      <c r="L239" t="str">
        <f>VLOOKUP($A239,'Hospitalisation Details'!$A$2:$E$2344,5,FALSE)</f>
        <v>19-Aug-1963</v>
      </c>
      <c r="M239" s="2">
        <f>VLOOKUP($A239,'Hospitalisation Details'!$A$2:$I$2344,9,FALSE)</f>
        <v>12622.18</v>
      </c>
      <c r="N239" s="2" t="str">
        <f>VLOOKUP($A239,'Hospitalisation Details'!$A$2:$J$2344,10,FALSE)</f>
        <v>Tier - 3</v>
      </c>
      <c r="O239" s="2" t="str">
        <f>VLOOKUP($A239,'Hospitalisation Details'!$A$2:$K$2344,11,FALSE)</f>
        <v>Tier - 1</v>
      </c>
      <c r="P239" s="5" t="str">
        <f>VLOOKUP($A239,'Hospitalisation Details'!$A$2:$L$2344,12,FALSE)</f>
        <v>R1012</v>
      </c>
      <c r="Q239" s="15">
        <f>VLOOKUP($A239,'Hospitalisation Details'!$A$2:$G$2344,7,FALSE)</f>
        <v>59</v>
      </c>
    </row>
    <row r="240" spans="1:17" x14ac:dyDescent="0.25">
      <c r="A240" s="14" t="s">
        <v>3904</v>
      </c>
      <c r="B240" t="str">
        <f>VLOOKUP(Healthcare!$A240,'Customer Names'!A240:C2574,3,FALSE)</f>
        <v>Heninger</v>
      </c>
      <c r="C240">
        <f>VLOOKUP(Healthcare!$A240,'Medical Examinations'!A240:B2574,2,FALSE)</f>
        <v>33.11</v>
      </c>
      <c r="D240">
        <f>VLOOKUP($A240,'Medical Examinations'!A240:D2574,4,FALSE)</f>
        <v>4.12</v>
      </c>
      <c r="E240" t="str">
        <f>VLOOKUP($A240,'Medical Examinations'!A240:F240,6,FALSE)</f>
        <v>No</v>
      </c>
      <c r="F240" t="str">
        <f>VLOOKUP($A240,'Medical Examinations'!A240:G2574,7,FALSE)</f>
        <v>No</v>
      </c>
      <c r="G240" t="str">
        <f>VLOOKUP($A240,'Medical Examinations'!A240:H2574,8,FALSE)</f>
        <v>Yes</v>
      </c>
      <c r="H240" s="4">
        <f>VLOOKUP($A240,'Medical Examinations'!A240:I2574,9,FALSE)</f>
        <v>1</v>
      </c>
      <c r="I240" t="str">
        <f>VLOOKUP($A240,'Medical Examinations'!A240:J240,10,FALSE)</f>
        <v>Yes</v>
      </c>
      <c r="J240" t="str">
        <f>VLOOKUP($A240,'Medical Examinations'!A240:C240,3,FALSE)</f>
        <v>Obesity</v>
      </c>
      <c r="K240" t="str">
        <f>VLOOKUP($A240,'Medical Examinations'!A240:E240,5,FALSE)</f>
        <v>Normal</v>
      </c>
      <c r="L240" t="str">
        <f>VLOOKUP($A240,'Hospitalisation Details'!$A$2:$E$2344,5,FALSE)</f>
        <v>28-Dec-1970</v>
      </c>
      <c r="M240" s="2">
        <f>VLOOKUP($A240,'Hospitalisation Details'!$A$2:$I$2344,9,FALSE)</f>
        <v>12624.74</v>
      </c>
      <c r="N240" s="2" t="str">
        <f>VLOOKUP($A240,'Hospitalisation Details'!$A$2:$J$2344,10,FALSE)</f>
        <v>Tier - 3</v>
      </c>
      <c r="O240" s="2" t="str">
        <f>VLOOKUP($A240,'Hospitalisation Details'!$A$2:$K$2344,11,FALSE)</f>
        <v>Tier - 1</v>
      </c>
      <c r="P240" s="5" t="str">
        <f>VLOOKUP($A240,'Hospitalisation Details'!$A$2:$L$2344,12,FALSE)</f>
        <v>R1012</v>
      </c>
      <c r="Q240" s="15">
        <f>VLOOKUP($A240,'Hospitalisation Details'!$A$2:$G$2344,7,FALSE)</f>
        <v>52</v>
      </c>
    </row>
    <row r="241" spans="1:17" x14ac:dyDescent="0.25">
      <c r="A241" s="14" t="s">
        <v>3905</v>
      </c>
      <c r="B241" t="str">
        <f>VLOOKUP(Healthcare!$A241,'Customer Names'!A241:C2575,3,FALSE)</f>
        <v>Richardson</v>
      </c>
      <c r="C241">
        <f>VLOOKUP(Healthcare!$A241,'Medical Examinations'!A241:B2575,2,FALSE)</f>
        <v>36.159999999999997</v>
      </c>
      <c r="D241">
        <f>VLOOKUP($A241,'Medical Examinations'!A241:D2575,4,FALSE)</f>
        <v>5.0999999999999996</v>
      </c>
      <c r="E241" t="str">
        <f>VLOOKUP($A241,'Medical Examinations'!A241:F241,6,FALSE)</f>
        <v>No</v>
      </c>
      <c r="F241" t="str">
        <f>VLOOKUP($A241,'Medical Examinations'!A241:G2575,7,FALSE)</f>
        <v>No</v>
      </c>
      <c r="G241" t="str">
        <f>VLOOKUP($A241,'Medical Examinations'!A241:H2575,8,FALSE)</f>
        <v>No</v>
      </c>
      <c r="H241" s="4">
        <f>VLOOKUP($A241,'Medical Examinations'!A241:I2575,9,FALSE)</f>
        <v>1</v>
      </c>
      <c r="I241" t="str">
        <f>VLOOKUP($A241,'Medical Examinations'!A241:J241,10,FALSE)</f>
        <v>Yes</v>
      </c>
      <c r="J241" t="str">
        <f>VLOOKUP($A241,'Medical Examinations'!A241:C241,3,FALSE)</f>
        <v>Obesity</v>
      </c>
      <c r="K241" t="str">
        <f>VLOOKUP($A241,'Medical Examinations'!A241:E241,5,FALSE)</f>
        <v>Normal</v>
      </c>
      <c r="L241" t="str">
        <f>VLOOKUP($A241,'Hospitalisation Details'!$A$2:$E$2344,5,FALSE)</f>
        <v>22-Nov-1962</v>
      </c>
      <c r="M241" s="2">
        <f>VLOOKUP($A241,'Hospitalisation Details'!$A$2:$I$2344,9,FALSE)</f>
        <v>12629.9</v>
      </c>
      <c r="N241" s="2" t="str">
        <f>VLOOKUP($A241,'Hospitalisation Details'!$A$2:$J$2344,10,FALSE)</f>
        <v>Tier - 3</v>
      </c>
      <c r="O241" s="2" t="str">
        <f>VLOOKUP($A241,'Hospitalisation Details'!$A$2:$K$2344,11,FALSE)</f>
        <v>Tier - 3</v>
      </c>
      <c r="P241" s="5" t="str">
        <f>VLOOKUP($A241,'Hospitalisation Details'!$A$2:$L$2344,12,FALSE)</f>
        <v>R1013</v>
      </c>
      <c r="Q241" s="15">
        <f>VLOOKUP($A241,'Hospitalisation Details'!$A$2:$G$2344,7,FALSE)</f>
        <v>60</v>
      </c>
    </row>
    <row r="242" spans="1:17" x14ac:dyDescent="0.25">
      <c r="A242" s="14" t="s">
        <v>3906</v>
      </c>
      <c r="B242" t="str">
        <f>VLOOKUP(Healthcare!$A242,'Customer Names'!A242:C2576,3,FALSE)</f>
        <v>Deucher</v>
      </c>
      <c r="C242">
        <f>VLOOKUP(Healthcare!$A242,'Medical Examinations'!A242:B2576,2,FALSE)</f>
        <v>33.72</v>
      </c>
      <c r="D242">
        <f>VLOOKUP($A242,'Medical Examinations'!A242:D2576,4,FALSE)</f>
        <v>6.21</v>
      </c>
      <c r="E242" t="str">
        <f>VLOOKUP($A242,'Medical Examinations'!A242:F242,6,FALSE)</f>
        <v>Yes</v>
      </c>
      <c r="F242" t="str">
        <f>VLOOKUP($A242,'Medical Examinations'!A242:G2576,7,FALSE)</f>
        <v>No</v>
      </c>
      <c r="G242" t="str">
        <f>VLOOKUP($A242,'Medical Examinations'!A242:H2576,8,FALSE)</f>
        <v>Yes</v>
      </c>
      <c r="H242" s="4">
        <f>VLOOKUP($A242,'Medical Examinations'!A242:I2576,9,FALSE)</f>
        <v>1</v>
      </c>
      <c r="I242" t="str">
        <f>VLOOKUP($A242,'Medical Examinations'!A242:J242,10,FALSE)</f>
        <v>Yes</v>
      </c>
      <c r="J242" t="str">
        <f>VLOOKUP($A242,'Medical Examinations'!A242:C242,3,FALSE)</f>
        <v>Obesity</v>
      </c>
      <c r="K242" t="str">
        <f>VLOOKUP($A242,'Medical Examinations'!A242:E242,5,FALSE)</f>
        <v>Prediabetes</v>
      </c>
      <c r="L242" t="str">
        <f>VLOOKUP($A242,'Hospitalisation Details'!$A$2:$E$2344,5,FALSE)</f>
        <v>22-Jul-1962</v>
      </c>
      <c r="M242" s="2">
        <f>VLOOKUP($A242,'Hospitalisation Details'!$A$2:$I$2344,9,FALSE)</f>
        <v>12638.2</v>
      </c>
      <c r="N242" s="2" t="str">
        <f>VLOOKUP($A242,'Hospitalisation Details'!$A$2:$J$2344,10,FALSE)</f>
        <v>Tier - 3</v>
      </c>
      <c r="O242" s="2" t="str">
        <f>VLOOKUP($A242,'Hospitalisation Details'!$A$2:$K$2344,11,FALSE)</f>
        <v>Tier - 1</v>
      </c>
      <c r="P242" s="5" t="str">
        <f>VLOOKUP($A242,'Hospitalisation Details'!$A$2:$L$2344,12,FALSE)</f>
        <v>R1011</v>
      </c>
      <c r="Q242" s="15">
        <f>VLOOKUP($A242,'Hospitalisation Details'!$A$2:$G$2344,7,FALSE)</f>
        <v>60</v>
      </c>
    </row>
    <row r="243" spans="1:17" x14ac:dyDescent="0.25">
      <c r="A243" s="14" t="s">
        <v>3907</v>
      </c>
      <c r="B243" t="str">
        <f>VLOOKUP(Healthcare!$A243,'Customer Names'!A243:C2577,3,FALSE)</f>
        <v>Wilson</v>
      </c>
      <c r="C243">
        <f>VLOOKUP(Healthcare!$A243,'Medical Examinations'!A243:B2577,2,FALSE)</f>
        <v>37.74</v>
      </c>
      <c r="D243">
        <f>VLOOKUP($A243,'Medical Examinations'!A243:D2577,4,FALSE)</f>
        <v>9.5299999999999994</v>
      </c>
      <c r="E243" t="str">
        <f>VLOOKUP($A243,'Medical Examinations'!A243:F243,6,FALSE)</f>
        <v>Yes</v>
      </c>
      <c r="F243" t="str">
        <f>VLOOKUP($A243,'Medical Examinations'!A243:G2577,7,FALSE)</f>
        <v>No</v>
      </c>
      <c r="G243" t="str">
        <f>VLOOKUP($A243,'Medical Examinations'!A243:H2577,8,FALSE)</f>
        <v>No</v>
      </c>
      <c r="H243" s="4">
        <f>VLOOKUP($A243,'Medical Examinations'!A243:I2577,9,FALSE)</f>
        <v>1</v>
      </c>
      <c r="I243" t="str">
        <f>VLOOKUP($A243,'Medical Examinations'!A243:J243,10,FALSE)</f>
        <v>Yes</v>
      </c>
      <c r="J243" t="str">
        <f>VLOOKUP($A243,'Medical Examinations'!A243:C243,3,FALSE)</f>
        <v>Obesity</v>
      </c>
      <c r="K243" t="str">
        <f>VLOOKUP($A243,'Medical Examinations'!A243:E243,5,FALSE)</f>
        <v>Diabetes</v>
      </c>
      <c r="L243" t="str">
        <f>VLOOKUP($A243,'Hospitalisation Details'!$A$2:$E$2344,5,FALSE)</f>
        <v>5-Sep-1972</v>
      </c>
      <c r="M243" s="2">
        <f>VLOOKUP($A243,'Hospitalisation Details'!$A$2:$I$2344,9,FALSE)</f>
        <v>12640.24</v>
      </c>
      <c r="N243" s="2" t="str">
        <f>VLOOKUP($A243,'Hospitalisation Details'!$A$2:$J$2344,10,FALSE)</f>
        <v>Tier - 3</v>
      </c>
      <c r="O243" s="2" t="str">
        <f>VLOOKUP($A243,'Hospitalisation Details'!$A$2:$K$2344,11,FALSE)</f>
        <v>Tier - 1</v>
      </c>
      <c r="P243" s="5" t="str">
        <f>VLOOKUP($A243,'Hospitalisation Details'!$A$2:$L$2344,12,FALSE)</f>
        <v>R1011</v>
      </c>
      <c r="Q243" s="15">
        <f>VLOOKUP($A243,'Hospitalisation Details'!$A$2:$G$2344,7,FALSE)</f>
        <v>50</v>
      </c>
    </row>
    <row r="244" spans="1:17" x14ac:dyDescent="0.25">
      <c r="A244" s="14" t="s">
        <v>3908</v>
      </c>
      <c r="B244" t="str">
        <f>VLOOKUP(Healthcare!$A244,'Customer Names'!A244:C2578,3,FALSE)</f>
        <v>Hall</v>
      </c>
      <c r="C244">
        <f>VLOOKUP(Healthcare!$A244,'Medical Examinations'!A244:B2578,2,FALSE)</f>
        <v>48.75</v>
      </c>
      <c r="D244">
        <f>VLOOKUP($A244,'Medical Examinations'!A244:D2578,4,FALSE)</f>
        <v>4.6399999999999997</v>
      </c>
      <c r="E244" t="str">
        <f>VLOOKUP($A244,'Medical Examinations'!A244:F244,6,FALSE)</f>
        <v>Yes</v>
      </c>
      <c r="F244" t="str">
        <f>VLOOKUP($A244,'Medical Examinations'!A244:G2578,7,FALSE)</f>
        <v>No</v>
      </c>
      <c r="G244" t="str">
        <f>VLOOKUP($A244,'Medical Examinations'!A244:H2578,8,FALSE)</f>
        <v>No</v>
      </c>
      <c r="H244" s="4">
        <f>VLOOKUP($A244,'Medical Examinations'!A244:I2578,9,FALSE)</f>
        <v>1</v>
      </c>
      <c r="I244" t="str">
        <f>VLOOKUP($A244,'Medical Examinations'!A244:J244,10,FALSE)</f>
        <v>Yes</v>
      </c>
      <c r="J244" t="str">
        <f>VLOOKUP($A244,'Medical Examinations'!A244:C244,3,FALSE)</f>
        <v>Obesity</v>
      </c>
      <c r="K244" t="str">
        <f>VLOOKUP($A244,'Medical Examinations'!A244:E244,5,FALSE)</f>
        <v>Normal</v>
      </c>
      <c r="L244" t="str">
        <f>VLOOKUP($A244,'Hospitalisation Details'!$A$2:$E$2344,5,FALSE)</f>
        <v>17-Dec-1966</v>
      </c>
      <c r="M244" s="2">
        <f>VLOOKUP($A244,'Hospitalisation Details'!$A$2:$I$2344,9,FALSE)</f>
        <v>12643.38</v>
      </c>
      <c r="N244" s="2" t="str">
        <f>VLOOKUP($A244,'Hospitalisation Details'!$A$2:$J$2344,10,FALSE)</f>
        <v>Tier - 3</v>
      </c>
      <c r="O244" s="2" t="str">
        <f>VLOOKUP($A244,'Hospitalisation Details'!$A$2:$K$2344,11,FALSE)</f>
        <v>Tier - 1</v>
      </c>
      <c r="P244" s="5" t="str">
        <f>VLOOKUP($A244,'Hospitalisation Details'!$A$2:$L$2344,12,FALSE)</f>
        <v>R1012</v>
      </c>
      <c r="Q244" s="15">
        <f>VLOOKUP($A244,'Hospitalisation Details'!$A$2:$G$2344,7,FALSE)</f>
        <v>56</v>
      </c>
    </row>
    <row r="245" spans="1:17" x14ac:dyDescent="0.25">
      <c r="A245" s="14" t="s">
        <v>3909</v>
      </c>
      <c r="B245" t="str">
        <f>VLOOKUP(Healthcare!$A245,'Customer Names'!A245:C2579,3,FALSE)</f>
        <v>Reed</v>
      </c>
      <c r="C245">
        <f>VLOOKUP(Healthcare!$A245,'Medical Examinations'!A245:B2579,2,FALSE)</f>
        <v>31.065000000000001</v>
      </c>
      <c r="D245">
        <f>VLOOKUP($A245,'Medical Examinations'!A245:D2579,4,FALSE)</f>
        <v>5.05</v>
      </c>
      <c r="E245" t="str">
        <f>VLOOKUP($A245,'Medical Examinations'!A245:F245,6,FALSE)</f>
        <v>No</v>
      </c>
      <c r="F245" t="str">
        <f>VLOOKUP($A245,'Medical Examinations'!A245:G2579,7,FALSE)</f>
        <v>No</v>
      </c>
      <c r="G245" t="str">
        <f>VLOOKUP($A245,'Medical Examinations'!A245:H2579,8,FALSE)</f>
        <v>No</v>
      </c>
      <c r="H245" s="4">
        <f>VLOOKUP($A245,'Medical Examinations'!A245:I2579,9,FALSE)</f>
        <v>1</v>
      </c>
      <c r="I245" t="str">
        <f>VLOOKUP($A245,'Medical Examinations'!A245:J245,10,FALSE)</f>
        <v>Yes</v>
      </c>
      <c r="J245" t="str">
        <f>VLOOKUP($A245,'Medical Examinations'!A245:C245,3,FALSE)</f>
        <v>Obesity</v>
      </c>
      <c r="K245" t="str">
        <f>VLOOKUP($A245,'Medical Examinations'!A245:E245,5,FALSE)</f>
        <v>Normal</v>
      </c>
      <c r="L245" t="str">
        <f>VLOOKUP($A245,'Hospitalisation Details'!$A$2:$E$2344,5,FALSE)</f>
        <v>11-Jul-1962</v>
      </c>
      <c r="M245" s="2">
        <f>VLOOKUP($A245,'Hospitalisation Details'!$A$2:$I$2344,9,FALSE)</f>
        <v>12644.59</v>
      </c>
      <c r="N245" s="2" t="str">
        <f>VLOOKUP($A245,'Hospitalisation Details'!$A$2:$J$2344,10,FALSE)</f>
        <v>Tier - 3</v>
      </c>
      <c r="O245" s="2" t="str">
        <f>VLOOKUP($A245,'Hospitalisation Details'!$A$2:$K$2344,11,FALSE)</f>
        <v>Tier - 2</v>
      </c>
      <c r="P245" s="5" t="str">
        <f>VLOOKUP($A245,'Hospitalisation Details'!$A$2:$L$2344,12,FALSE)</f>
        <v>R1011</v>
      </c>
      <c r="Q245" s="15">
        <f>VLOOKUP($A245,'Hospitalisation Details'!$A$2:$G$2344,7,FALSE)</f>
        <v>60</v>
      </c>
    </row>
    <row r="246" spans="1:17" x14ac:dyDescent="0.25">
      <c r="A246" s="14" t="s">
        <v>3910</v>
      </c>
      <c r="B246" t="str">
        <f>VLOOKUP(Healthcare!$A246,'Customer Names'!A246:C2580,3,FALSE)</f>
        <v>Frome</v>
      </c>
      <c r="C246">
        <f>VLOOKUP(Healthcare!$A246,'Medical Examinations'!A246:B2580,2,FALSE)</f>
        <v>23.55</v>
      </c>
      <c r="D246">
        <f>VLOOKUP($A246,'Medical Examinations'!A246:D2580,4,FALSE)</f>
        <v>10.38</v>
      </c>
      <c r="E246" t="str">
        <f>VLOOKUP($A246,'Medical Examinations'!A246:F246,6,FALSE)</f>
        <v>No</v>
      </c>
      <c r="F246" t="str">
        <f>VLOOKUP($A246,'Medical Examinations'!A246:G2580,7,FALSE)</f>
        <v>No</v>
      </c>
      <c r="G246" t="str">
        <f>VLOOKUP($A246,'Medical Examinations'!A246:H2580,8,FALSE)</f>
        <v>No</v>
      </c>
      <c r="H246" s="4">
        <f>VLOOKUP($A246,'Medical Examinations'!A246:I2580,9,FALSE)</f>
        <v>0</v>
      </c>
      <c r="I246" t="str">
        <f>VLOOKUP($A246,'Medical Examinations'!A246:J246,10,FALSE)</f>
        <v>Yes</v>
      </c>
      <c r="J246" t="str">
        <f>VLOOKUP($A246,'Medical Examinations'!A246:C246,3,FALSE)</f>
        <v>Health Weight</v>
      </c>
      <c r="K246" t="str">
        <f>VLOOKUP($A246,'Medical Examinations'!A246:E246,5,FALSE)</f>
        <v>Diabetes</v>
      </c>
      <c r="L246" t="str">
        <f>VLOOKUP($A246,'Hospitalisation Details'!$A$2:$E$2344,5,FALSE)</f>
        <v>27-Aug-1962</v>
      </c>
      <c r="M246" s="2">
        <f>VLOOKUP($A246,'Hospitalisation Details'!$A$2:$I$2344,9,FALSE)</f>
        <v>12648.7</v>
      </c>
      <c r="N246" s="2" t="str">
        <f>VLOOKUP($A246,'Hospitalisation Details'!$A$2:$J$2344,10,FALSE)</f>
        <v>Tier - 3</v>
      </c>
      <c r="O246" s="2" t="str">
        <f>VLOOKUP($A246,'Hospitalisation Details'!$A$2:$K$2344,11,FALSE)</f>
        <v>Tier - 2</v>
      </c>
      <c r="P246" s="5" t="str">
        <f>VLOOKUP($A246,'Hospitalisation Details'!$A$2:$L$2344,12,FALSE)</f>
        <v>R1013</v>
      </c>
      <c r="Q246" s="15">
        <f>VLOOKUP($A246,'Hospitalisation Details'!$A$2:$G$2344,7,FALSE)</f>
        <v>60</v>
      </c>
    </row>
    <row r="247" spans="1:17" x14ac:dyDescent="0.25">
      <c r="A247" s="14" t="s">
        <v>3911</v>
      </c>
      <c r="B247" t="str">
        <f>VLOOKUP(Healthcare!$A247,'Customer Names'!A247:C2581,3,FALSE)</f>
        <v>Creasy</v>
      </c>
      <c r="C247">
        <f>VLOOKUP(Healthcare!$A247,'Medical Examinations'!A247:B2581,2,FALSE)</f>
        <v>30.18</v>
      </c>
      <c r="D247">
        <f>VLOOKUP($A247,'Medical Examinations'!A247:D2581,4,FALSE)</f>
        <v>8.31</v>
      </c>
      <c r="E247" t="str">
        <f>VLOOKUP($A247,'Medical Examinations'!A247:F247,6,FALSE)</f>
        <v>Yes</v>
      </c>
      <c r="F247" t="str">
        <f>VLOOKUP($A247,'Medical Examinations'!A247:G2581,7,FALSE)</f>
        <v>No</v>
      </c>
      <c r="G247" t="str">
        <f>VLOOKUP($A247,'Medical Examinations'!A247:H2581,8,FALSE)</f>
        <v>No</v>
      </c>
      <c r="H247" s="4">
        <f>VLOOKUP($A247,'Medical Examinations'!A247:I2581,9,FALSE)</f>
        <v>1</v>
      </c>
      <c r="I247" t="str">
        <f>VLOOKUP($A247,'Medical Examinations'!A247:J247,10,FALSE)</f>
        <v>Yes</v>
      </c>
      <c r="J247" t="str">
        <f>VLOOKUP($A247,'Medical Examinations'!A247:C247,3,FALSE)</f>
        <v>Obesity</v>
      </c>
      <c r="K247" t="str">
        <f>VLOOKUP($A247,'Medical Examinations'!A247:E247,5,FALSE)</f>
        <v>Diabetes</v>
      </c>
      <c r="L247" t="str">
        <f>VLOOKUP($A247,'Hospitalisation Details'!$A$2:$E$2344,5,FALSE)</f>
        <v>24-Sep-1974</v>
      </c>
      <c r="M247" s="2">
        <f>VLOOKUP($A247,'Hospitalisation Details'!$A$2:$I$2344,9,FALSE)</f>
        <v>12697.48</v>
      </c>
      <c r="N247" s="2" t="str">
        <f>VLOOKUP($A247,'Hospitalisation Details'!$A$2:$J$2344,10,FALSE)</f>
        <v>Tier - 3</v>
      </c>
      <c r="O247" s="2" t="str">
        <f>VLOOKUP($A247,'Hospitalisation Details'!$A$2:$K$2344,11,FALSE)</f>
        <v>Tier - 3</v>
      </c>
      <c r="P247" s="5" t="str">
        <f>VLOOKUP($A247,'Hospitalisation Details'!$A$2:$L$2344,12,FALSE)</f>
        <v>R1021</v>
      </c>
      <c r="Q247" s="15">
        <f>VLOOKUP($A247,'Hospitalisation Details'!$A$2:$G$2344,7,FALSE)</f>
        <v>48</v>
      </c>
    </row>
    <row r="248" spans="1:17" x14ac:dyDescent="0.25">
      <c r="A248" s="14" t="s">
        <v>3912</v>
      </c>
      <c r="B248" t="str">
        <f>VLOOKUP(Healthcare!$A248,'Customer Names'!A248:C2582,3,FALSE)</f>
        <v>Latimer</v>
      </c>
      <c r="C248">
        <f>VLOOKUP(Healthcare!$A248,'Medical Examinations'!A248:B2582,2,FALSE)</f>
        <v>29.94</v>
      </c>
      <c r="D248">
        <f>VLOOKUP($A248,'Medical Examinations'!A248:D2582,4,FALSE)</f>
        <v>7.59</v>
      </c>
      <c r="E248" t="str">
        <f>VLOOKUP($A248,'Medical Examinations'!A248:F248,6,FALSE)</f>
        <v>No</v>
      </c>
      <c r="F248" t="str">
        <f>VLOOKUP($A248,'Medical Examinations'!A248:G2582,7,FALSE)</f>
        <v>No</v>
      </c>
      <c r="G248" t="str">
        <f>VLOOKUP($A248,'Medical Examinations'!A248:H2582,8,FALSE)</f>
        <v>No</v>
      </c>
      <c r="H248" s="4">
        <f>VLOOKUP($A248,'Medical Examinations'!A248:I2582,9,FALSE)</f>
        <v>0</v>
      </c>
      <c r="I248" t="str">
        <f>VLOOKUP($A248,'Medical Examinations'!A248:J248,10,FALSE)</f>
        <v>Yes</v>
      </c>
      <c r="J248" t="str">
        <f>VLOOKUP($A248,'Medical Examinations'!A248:C248,3,FALSE)</f>
        <v>Obesity</v>
      </c>
      <c r="K248" t="str">
        <f>VLOOKUP($A248,'Medical Examinations'!A248:E248,5,FALSE)</f>
        <v>Diabetes</v>
      </c>
      <c r="L248" t="str">
        <f>VLOOKUP($A248,'Hospitalisation Details'!$A$2:$E$2344,5,FALSE)</f>
        <v>7-Jul-1992</v>
      </c>
      <c r="M248" s="2">
        <f>VLOOKUP($A248,'Hospitalisation Details'!$A$2:$I$2344,9,FALSE)</f>
        <v>12699.56</v>
      </c>
      <c r="N248" s="2" t="str">
        <f>VLOOKUP($A248,'Hospitalisation Details'!$A$2:$J$2344,10,FALSE)</f>
        <v>Tier - 3</v>
      </c>
      <c r="O248" s="2" t="str">
        <f>VLOOKUP($A248,'Hospitalisation Details'!$A$2:$K$2344,11,FALSE)</f>
        <v>Tier - 2</v>
      </c>
      <c r="P248" s="5" t="str">
        <f>VLOOKUP($A248,'Hospitalisation Details'!$A$2:$L$2344,12,FALSE)</f>
        <v>R1011</v>
      </c>
      <c r="Q248" s="15">
        <f>VLOOKUP($A248,'Hospitalisation Details'!$A$2:$G$2344,7,FALSE)</f>
        <v>30</v>
      </c>
    </row>
    <row r="249" spans="1:17" x14ac:dyDescent="0.25">
      <c r="A249" s="14" t="s">
        <v>3913</v>
      </c>
      <c r="B249" t="str">
        <f>VLOOKUP(Healthcare!$A249,'Customer Names'!A249:C2583,3,FALSE)</f>
        <v>Wei</v>
      </c>
      <c r="C249">
        <f>VLOOKUP(Healthcare!$A249,'Medical Examinations'!A249:B2583,2,FALSE)</f>
        <v>31.4</v>
      </c>
      <c r="D249">
        <f>VLOOKUP($A249,'Medical Examinations'!A249:D2583,4,FALSE)</f>
        <v>5.49</v>
      </c>
      <c r="E249" t="str">
        <f>VLOOKUP($A249,'Medical Examinations'!A249:F249,6,FALSE)</f>
        <v>No</v>
      </c>
      <c r="F249" t="str">
        <f>VLOOKUP($A249,'Medical Examinations'!A249:G2583,7,FALSE)</f>
        <v>No</v>
      </c>
      <c r="G249" t="str">
        <f>VLOOKUP($A249,'Medical Examinations'!A249:H2583,8,FALSE)</f>
        <v>No</v>
      </c>
      <c r="H249" s="4">
        <f>VLOOKUP($A249,'Medical Examinations'!A249:I2583,9,FALSE)</f>
        <v>0</v>
      </c>
      <c r="I249" t="str">
        <f>VLOOKUP($A249,'Medical Examinations'!A249:J249,10,FALSE)</f>
        <v>Yes</v>
      </c>
      <c r="J249" t="str">
        <f>VLOOKUP($A249,'Medical Examinations'!A249:C249,3,FALSE)</f>
        <v>Obesity</v>
      </c>
      <c r="K249" t="str">
        <f>VLOOKUP($A249,'Medical Examinations'!A249:E249,5,FALSE)</f>
        <v>Normal</v>
      </c>
      <c r="L249" t="str">
        <f>VLOOKUP($A249,'Hospitalisation Details'!$A$2:$E$2344,5,FALSE)</f>
        <v>28-Nov-1964</v>
      </c>
      <c r="M249" s="2">
        <f>VLOOKUP($A249,'Hospitalisation Details'!$A$2:$I$2344,9,FALSE)</f>
        <v>12700.63</v>
      </c>
      <c r="N249" s="2" t="str">
        <f>VLOOKUP($A249,'Hospitalisation Details'!$A$2:$J$2344,10,FALSE)</f>
        <v>Tier - 3</v>
      </c>
      <c r="O249" s="2" t="str">
        <f>VLOOKUP($A249,'Hospitalisation Details'!$A$2:$K$2344,11,FALSE)</f>
        <v>Tier - 3</v>
      </c>
      <c r="P249" s="5" t="str">
        <f>VLOOKUP($A249,'Hospitalisation Details'!$A$2:$L$2344,12,FALSE)</f>
        <v>R1011</v>
      </c>
      <c r="Q249" s="15">
        <f>VLOOKUP($A249,'Hospitalisation Details'!$A$2:$G$2344,7,FALSE)</f>
        <v>58</v>
      </c>
    </row>
    <row r="250" spans="1:17" x14ac:dyDescent="0.25">
      <c r="A250" s="14" t="s">
        <v>3914</v>
      </c>
      <c r="B250" t="str">
        <f>VLOOKUP(Healthcare!$A250,'Customer Names'!A250:C2584,3,FALSE)</f>
        <v>Hayes</v>
      </c>
      <c r="C250">
        <f>VLOOKUP(Healthcare!$A250,'Medical Examinations'!A250:B2584,2,FALSE)</f>
        <v>53.06</v>
      </c>
      <c r="D250">
        <f>VLOOKUP($A250,'Medical Examinations'!A250:D2584,4,FALSE)</f>
        <v>11.68</v>
      </c>
      <c r="E250" t="str">
        <f>VLOOKUP($A250,'Medical Examinations'!A250:F250,6,FALSE)</f>
        <v>No</v>
      </c>
      <c r="F250" t="str">
        <f>VLOOKUP($A250,'Medical Examinations'!A250:G2584,7,FALSE)</f>
        <v>No</v>
      </c>
      <c r="G250" t="str">
        <f>VLOOKUP($A250,'Medical Examinations'!A250:H2584,8,FALSE)</f>
        <v>No</v>
      </c>
      <c r="H250" s="4">
        <f>VLOOKUP($A250,'Medical Examinations'!A250:I2584,9,FALSE)</f>
        <v>0</v>
      </c>
      <c r="I250" t="str">
        <f>VLOOKUP($A250,'Medical Examinations'!A250:J250,10,FALSE)</f>
        <v>Yes</v>
      </c>
      <c r="J250" t="str">
        <f>VLOOKUP($A250,'Medical Examinations'!A250:C250,3,FALSE)</f>
        <v>Obesity</v>
      </c>
      <c r="K250" t="str">
        <f>VLOOKUP($A250,'Medical Examinations'!A250:E250,5,FALSE)</f>
        <v>Diabetes</v>
      </c>
      <c r="L250" t="str">
        <f>VLOOKUP($A250,'Hospitalisation Details'!$A$2:$E$2344,5,FALSE)</f>
        <v>8-Jul-1970</v>
      </c>
      <c r="M250" s="2">
        <f>VLOOKUP($A250,'Hospitalisation Details'!$A$2:$I$2344,9,FALSE)</f>
        <v>12713</v>
      </c>
      <c r="N250" s="2" t="str">
        <f>VLOOKUP($A250,'Hospitalisation Details'!$A$2:$J$2344,10,FALSE)</f>
        <v>Tier - 3</v>
      </c>
      <c r="O250" s="2" t="str">
        <f>VLOOKUP($A250,'Hospitalisation Details'!$A$2:$K$2344,11,FALSE)</f>
        <v>Tier - 1</v>
      </c>
      <c r="P250" s="5" t="str">
        <f>VLOOKUP($A250,'Hospitalisation Details'!$A$2:$L$2344,12,FALSE)</f>
        <v>R1011</v>
      </c>
      <c r="Q250" s="15">
        <f>VLOOKUP($A250,'Hospitalisation Details'!$A$2:$G$2344,7,FALSE)</f>
        <v>52</v>
      </c>
    </row>
    <row r="251" spans="1:17" x14ac:dyDescent="0.25">
      <c r="A251" s="14" t="s">
        <v>3915</v>
      </c>
      <c r="B251" t="str">
        <f>VLOOKUP(Healthcare!$A251,'Customer Names'!A251:C2585,3,FALSE)</f>
        <v>Velardo</v>
      </c>
      <c r="C251">
        <f>VLOOKUP(Healthcare!$A251,'Medical Examinations'!A251:B2585,2,FALSE)</f>
        <v>30.25</v>
      </c>
      <c r="D251">
        <f>VLOOKUP($A251,'Medical Examinations'!A251:D2585,4,FALSE)</f>
        <v>4.1900000000000004</v>
      </c>
      <c r="E251" t="str">
        <f>VLOOKUP($A251,'Medical Examinations'!A251:F251,6,FALSE)</f>
        <v>No</v>
      </c>
      <c r="F251" t="str">
        <f>VLOOKUP($A251,'Medical Examinations'!A251:G2585,7,FALSE)</f>
        <v>No</v>
      </c>
      <c r="G251" t="str">
        <f>VLOOKUP($A251,'Medical Examinations'!A251:H2585,8,FALSE)</f>
        <v>No</v>
      </c>
      <c r="H251" s="4">
        <f>VLOOKUP($A251,'Medical Examinations'!A251:I2585,9,FALSE)</f>
        <v>2</v>
      </c>
      <c r="I251" t="str">
        <f>VLOOKUP($A251,'Medical Examinations'!A251:J251,10,FALSE)</f>
        <v>Yes</v>
      </c>
      <c r="J251" t="str">
        <f>VLOOKUP($A251,'Medical Examinations'!A251:C251,3,FALSE)</f>
        <v>Obesity</v>
      </c>
      <c r="K251" t="str">
        <f>VLOOKUP($A251,'Medical Examinations'!A251:E251,5,FALSE)</f>
        <v>Normal</v>
      </c>
      <c r="L251" t="str">
        <f>VLOOKUP($A251,'Hospitalisation Details'!$A$2:$E$2344,5,FALSE)</f>
        <v>2-Sep-1962</v>
      </c>
      <c r="M251" s="2">
        <f>VLOOKUP($A251,'Hospitalisation Details'!$A$2:$I$2344,9,FALSE)</f>
        <v>12731</v>
      </c>
      <c r="N251" s="2" t="str">
        <f>VLOOKUP($A251,'Hospitalisation Details'!$A$2:$J$2344,10,FALSE)</f>
        <v>Tier - 3</v>
      </c>
      <c r="O251" s="2" t="str">
        <f>VLOOKUP($A251,'Hospitalisation Details'!$A$2:$K$2344,11,FALSE)</f>
        <v>Tier - 3</v>
      </c>
      <c r="P251" s="5" t="str">
        <f>VLOOKUP($A251,'Hospitalisation Details'!$A$2:$L$2344,12,FALSE)</f>
        <v>R1016</v>
      </c>
      <c r="Q251" s="15">
        <f>VLOOKUP($A251,'Hospitalisation Details'!$A$2:$G$2344,7,FALSE)</f>
        <v>60</v>
      </c>
    </row>
    <row r="252" spans="1:17" x14ac:dyDescent="0.25">
      <c r="A252" s="14" t="s">
        <v>3916</v>
      </c>
      <c r="B252" t="str">
        <f>VLOOKUP(Healthcare!$A252,'Customer Names'!A252:C2586,3,FALSE)</f>
        <v>Kastes</v>
      </c>
      <c r="C252">
        <f>VLOOKUP(Healthcare!$A252,'Medical Examinations'!A252:B2586,2,FALSE)</f>
        <v>46.68</v>
      </c>
      <c r="D252">
        <f>VLOOKUP($A252,'Medical Examinations'!A252:D2586,4,FALSE)</f>
        <v>4.01</v>
      </c>
      <c r="E252" t="str">
        <f>VLOOKUP($A252,'Medical Examinations'!A252:F252,6,FALSE)</f>
        <v>No</v>
      </c>
      <c r="F252" t="str">
        <f>VLOOKUP($A252,'Medical Examinations'!A252:G2586,7,FALSE)</f>
        <v>No</v>
      </c>
      <c r="G252" t="str">
        <f>VLOOKUP($A252,'Medical Examinations'!A252:H2586,8,FALSE)</f>
        <v>No</v>
      </c>
      <c r="H252" s="4">
        <f>VLOOKUP($A252,'Medical Examinations'!A252:I2586,9,FALSE)</f>
        <v>0</v>
      </c>
      <c r="I252" t="str">
        <f>VLOOKUP($A252,'Medical Examinations'!A252:J252,10,FALSE)</f>
        <v>Yes</v>
      </c>
      <c r="J252" t="str">
        <f>VLOOKUP($A252,'Medical Examinations'!A252:C252,3,FALSE)</f>
        <v>Obesity</v>
      </c>
      <c r="K252" t="str">
        <f>VLOOKUP($A252,'Medical Examinations'!A252:E252,5,FALSE)</f>
        <v>Normal</v>
      </c>
      <c r="L252" t="str">
        <f>VLOOKUP($A252,'Hospitalisation Details'!$A$2:$E$2344,5,FALSE)</f>
        <v>1-Oct-1962</v>
      </c>
      <c r="M252" s="2">
        <f>VLOOKUP($A252,'Hospitalisation Details'!$A$2:$I$2344,9,FALSE)</f>
        <v>12741.17</v>
      </c>
      <c r="N252" s="2" t="str">
        <f>VLOOKUP($A252,'Hospitalisation Details'!$A$2:$J$2344,10,FALSE)</f>
        <v>Tier - 3</v>
      </c>
      <c r="O252" s="2" t="str">
        <f>VLOOKUP($A252,'Hospitalisation Details'!$A$2:$K$2344,11,FALSE)</f>
        <v>Tier - 1</v>
      </c>
      <c r="P252" s="5" t="str">
        <f>VLOOKUP($A252,'Hospitalisation Details'!$A$2:$L$2344,12,FALSE)</f>
        <v>R1017</v>
      </c>
      <c r="Q252" s="15">
        <f>VLOOKUP($A252,'Hospitalisation Details'!$A$2:$G$2344,7,FALSE)</f>
        <v>60</v>
      </c>
    </row>
    <row r="253" spans="1:17" x14ac:dyDescent="0.25">
      <c r="A253" s="14" t="s">
        <v>3917</v>
      </c>
      <c r="B253" t="str">
        <f>VLOOKUP(Healthcare!$A253,'Customer Names'!A253:C2587,3,FALSE)</f>
        <v>Escorcia</v>
      </c>
      <c r="C253">
        <f>VLOOKUP(Healthcare!$A253,'Medical Examinations'!A253:B2587,2,FALSE)</f>
        <v>30.4</v>
      </c>
      <c r="D253">
        <f>VLOOKUP($A253,'Medical Examinations'!A253:D2587,4,FALSE)</f>
        <v>5.91</v>
      </c>
      <c r="E253" t="str">
        <f>VLOOKUP($A253,'Medical Examinations'!A253:F253,6,FALSE)</f>
        <v>No</v>
      </c>
      <c r="F253" t="str">
        <f>VLOOKUP($A253,'Medical Examinations'!A253:G2587,7,FALSE)</f>
        <v>Yes</v>
      </c>
      <c r="G253" t="str">
        <f>VLOOKUP($A253,'Medical Examinations'!A253:H2587,8,FALSE)</f>
        <v>No</v>
      </c>
      <c r="H253" s="4">
        <f>VLOOKUP($A253,'Medical Examinations'!A253:I2587,9,FALSE)</f>
        <v>2</v>
      </c>
      <c r="I253" t="str">
        <f>VLOOKUP($A253,'Medical Examinations'!A253:J253,10,FALSE)</f>
        <v>Yes</v>
      </c>
      <c r="J253" t="str">
        <f>VLOOKUP($A253,'Medical Examinations'!A253:C253,3,FALSE)</f>
        <v>Obesity</v>
      </c>
      <c r="K253" t="str">
        <f>VLOOKUP($A253,'Medical Examinations'!A253:E253,5,FALSE)</f>
        <v>Prediabetes</v>
      </c>
      <c r="L253" t="str">
        <f>VLOOKUP($A253,'Hospitalisation Details'!$A$2:$E$2344,5,FALSE)</f>
        <v>25-Sep-1975</v>
      </c>
      <c r="M253" s="2">
        <f>VLOOKUP($A253,'Hospitalisation Details'!$A$2:$I$2344,9,FALSE)</f>
        <v>12770.27</v>
      </c>
      <c r="N253" s="2" t="str">
        <f>VLOOKUP($A253,'Hospitalisation Details'!$A$2:$J$2344,10,FALSE)</f>
        <v>Tier - 3</v>
      </c>
      <c r="O253" s="2" t="str">
        <f>VLOOKUP($A253,'Hospitalisation Details'!$A$2:$K$2344,11,FALSE)</f>
        <v>Tier - 3</v>
      </c>
      <c r="P253" s="5" t="str">
        <f>VLOOKUP($A253,'Hospitalisation Details'!$A$2:$L$2344,12,FALSE)</f>
        <v>R1021</v>
      </c>
      <c r="Q253" s="15">
        <f>VLOOKUP($A253,'Hospitalisation Details'!$A$2:$G$2344,7,FALSE)</f>
        <v>47</v>
      </c>
    </row>
    <row r="254" spans="1:17" x14ac:dyDescent="0.25">
      <c r="A254" s="14" t="s">
        <v>3918</v>
      </c>
      <c r="B254" t="str">
        <f>VLOOKUP(Healthcare!$A254,'Customer Names'!A254:C2588,3,FALSE)</f>
        <v>LarscheID</v>
      </c>
      <c r="C254">
        <f>VLOOKUP(Healthcare!$A254,'Medical Examinations'!A254:B2588,2,FALSE)</f>
        <v>30.2</v>
      </c>
      <c r="D254">
        <f>VLOOKUP($A254,'Medical Examinations'!A254:D2588,4,FALSE)</f>
        <v>4.47</v>
      </c>
      <c r="E254" t="str">
        <f>VLOOKUP($A254,'Medical Examinations'!A254:F254,6,FALSE)</f>
        <v>Yes</v>
      </c>
      <c r="F254" t="str">
        <f>VLOOKUP($A254,'Medical Examinations'!A254:G2588,7,FALSE)</f>
        <v>No</v>
      </c>
      <c r="G254" t="str">
        <f>VLOOKUP($A254,'Medical Examinations'!A254:H2588,8,FALSE)</f>
        <v>Yes</v>
      </c>
      <c r="H254" s="4">
        <f>VLOOKUP($A254,'Medical Examinations'!A254:I2588,9,FALSE)</f>
        <v>1</v>
      </c>
      <c r="I254" t="str">
        <f>VLOOKUP($A254,'Medical Examinations'!A254:J254,10,FALSE)</f>
        <v>Yes</v>
      </c>
      <c r="J254" t="str">
        <f>VLOOKUP($A254,'Medical Examinations'!A254:C254,3,FALSE)</f>
        <v>Obesity</v>
      </c>
      <c r="K254" t="str">
        <f>VLOOKUP($A254,'Medical Examinations'!A254:E254,5,FALSE)</f>
        <v>Normal</v>
      </c>
      <c r="L254" t="str">
        <f>VLOOKUP($A254,'Hospitalisation Details'!$A$2:$E$2344,5,FALSE)</f>
        <v>7-Oct-1972</v>
      </c>
      <c r="M254" s="2">
        <f>VLOOKUP($A254,'Hospitalisation Details'!$A$2:$I$2344,9,FALSE)</f>
        <v>12776.05</v>
      </c>
      <c r="N254" s="2" t="str">
        <f>VLOOKUP($A254,'Hospitalisation Details'!$A$2:$J$2344,10,FALSE)</f>
        <v>Tier - 3</v>
      </c>
      <c r="O254" s="2" t="str">
        <f>VLOOKUP($A254,'Hospitalisation Details'!$A$2:$K$2344,11,FALSE)</f>
        <v>Tier - 3</v>
      </c>
      <c r="P254" s="5" t="str">
        <f>VLOOKUP($A254,'Hospitalisation Details'!$A$2:$L$2344,12,FALSE)</f>
        <v>R1026</v>
      </c>
      <c r="Q254" s="15">
        <f>VLOOKUP($A254,'Hospitalisation Details'!$A$2:$G$2344,7,FALSE)</f>
        <v>50</v>
      </c>
    </row>
    <row r="255" spans="1:17" x14ac:dyDescent="0.25">
      <c r="A255" s="14" t="s">
        <v>3920</v>
      </c>
      <c r="B255" t="str">
        <f>VLOOKUP(Healthcare!$A255,'Customer Names'!A255:C2589,3,FALSE)</f>
        <v>O'Bannon</v>
      </c>
      <c r="C255">
        <f>VLOOKUP(Healthcare!$A255,'Medical Examinations'!A255:B2589,2,FALSE)</f>
        <v>51.18</v>
      </c>
      <c r="D255">
        <f>VLOOKUP($A255,'Medical Examinations'!A255:D2589,4,FALSE)</f>
        <v>4.5599999999999996</v>
      </c>
      <c r="E255" t="str">
        <f>VLOOKUP($A255,'Medical Examinations'!A255:F255,6,FALSE)</f>
        <v>Yes</v>
      </c>
      <c r="F255" t="str">
        <f>VLOOKUP($A255,'Medical Examinations'!A255:G2589,7,FALSE)</f>
        <v>Yes</v>
      </c>
      <c r="G255" t="str">
        <f>VLOOKUP($A255,'Medical Examinations'!A255:H2589,8,FALSE)</f>
        <v>No</v>
      </c>
      <c r="H255" s="4">
        <f>VLOOKUP($A255,'Medical Examinations'!A255:I2589,9,FALSE)</f>
        <v>2</v>
      </c>
      <c r="I255" t="str">
        <f>VLOOKUP($A255,'Medical Examinations'!A255:J255,10,FALSE)</f>
        <v>Yes</v>
      </c>
      <c r="J255" t="str">
        <f>VLOOKUP($A255,'Medical Examinations'!A255:C255,3,FALSE)</f>
        <v>Obesity</v>
      </c>
      <c r="K255" t="str">
        <f>VLOOKUP($A255,'Medical Examinations'!A255:E255,5,FALSE)</f>
        <v>Normal</v>
      </c>
      <c r="L255" t="str">
        <f>VLOOKUP($A255,'Hospitalisation Details'!$A$2:$E$2344,5,FALSE)</f>
        <v>5-Dec-1963</v>
      </c>
      <c r="M255" s="2">
        <f>VLOOKUP($A255,'Hospitalisation Details'!$A$2:$I$2344,9,FALSE)</f>
        <v>12788.03</v>
      </c>
      <c r="N255" s="2" t="str">
        <f>VLOOKUP($A255,'Hospitalisation Details'!$A$2:$J$2344,10,FALSE)</f>
        <v>Tier - 3</v>
      </c>
      <c r="O255" s="2" t="str">
        <f>VLOOKUP($A255,'Hospitalisation Details'!$A$2:$K$2344,11,FALSE)</f>
        <v>Tier - 3</v>
      </c>
      <c r="P255" s="5" t="str">
        <f>VLOOKUP($A255,'Hospitalisation Details'!$A$2:$L$2344,12,FALSE)</f>
        <v>R1025</v>
      </c>
      <c r="Q255" s="15">
        <f>VLOOKUP($A255,'Hospitalisation Details'!$A$2:$G$2344,7,FALSE)</f>
        <v>59</v>
      </c>
    </row>
    <row r="256" spans="1:17" x14ac:dyDescent="0.25">
      <c r="A256" s="14" t="s">
        <v>3921</v>
      </c>
      <c r="B256" t="str">
        <f>VLOOKUP(Healthcare!$A256,'Customer Names'!A256:C2590,3,FALSE)</f>
        <v>RIDgway</v>
      </c>
      <c r="C256">
        <f>VLOOKUP(Healthcare!$A256,'Medical Examinations'!A256:B2590,2,FALSE)</f>
        <v>22.18</v>
      </c>
      <c r="D256">
        <f>VLOOKUP($A256,'Medical Examinations'!A256:D2590,4,FALSE)</f>
        <v>9.9</v>
      </c>
      <c r="E256" t="str">
        <f>VLOOKUP($A256,'Medical Examinations'!A256:F256,6,FALSE)</f>
        <v>No</v>
      </c>
      <c r="F256" t="str">
        <f>VLOOKUP($A256,'Medical Examinations'!A256:G2590,7,FALSE)</f>
        <v>No</v>
      </c>
      <c r="G256" t="str">
        <f>VLOOKUP($A256,'Medical Examinations'!A256:H2590,8,FALSE)</f>
        <v>No</v>
      </c>
      <c r="H256" s="4">
        <f>VLOOKUP($A256,'Medical Examinations'!A256:I2590,9,FALSE)</f>
        <v>0</v>
      </c>
      <c r="I256" t="str">
        <f>VLOOKUP($A256,'Medical Examinations'!A256:J256,10,FALSE)</f>
        <v>Yes</v>
      </c>
      <c r="J256" t="str">
        <f>VLOOKUP($A256,'Medical Examinations'!A256:C256,3,FALSE)</f>
        <v>Health Weight</v>
      </c>
      <c r="K256" t="str">
        <f>VLOOKUP($A256,'Medical Examinations'!A256:E256,5,FALSE)</f>
        <v>Diabetes</v>
      </c>
      <c r="L256" t="str">
        <f>VLOOKUP($A256,'Hospitalisation Details'!$A$2:$E$2344,5,FALSE)</f>
        <v>29-Oct-1983</v>
      </c>
      <c r="M256" s="2">
        <f>VLOOKUP($A256,'Hospitalisation Details'!$A$2:$I$2344,9,FALSE)</f>
        <v>12788.18</v>
      </c>
      <c r="N256" s="2" t="str">
        <f>VLOOKUP($A256,'Hospitalisation Details'!$A$2:$J$2344,10,FALSE)</f>
        <v>Tier - 3</v>
      </c>
      <c r="O256" s="2" t="str">
        <f>VLOOKUP($A256,'Hospitalisation Details'!$A$2:$K$2344,11,FALSE)</f>
        <v>Tier - 1</v>
      </c>
      <c r="P256" s="5" t="str">
        <f>VLOOKUP($A256,'Hospitalisation Details'!$A$2:$L$2344,12,FALSE)</f>
        <v>R1026</v>
      </c>
      <c r="Q256" s="15">
        <f>VLOOKUP($A256,'Hospitalisation Details'!$A$2:$G$2344,7,FALSE)</f>
        <v>39</v>
      </c>
    </row>
    <row r="257" spans="1:17" x14ac:dyDescent="0.25">
      <c r="A257" s="14" t="s">
        <v>3923</v>
      </c>
      <c r="B257" t="str">
        <f>VLOOKUP(Healthcare!$A257,'Customer Names'!A257:C2591,3,FALSE)</f>
        <v>Black</v>
      </c>
      <c r="C257">
        <f>VLOOKUP(Healthcare!$A257,'Medical Examinations'!A257:B2591,2,FALSE)</f>
        <v>31.92</v>
      </c>
      <c r="D257">
        <f>VLOOKUP($A257,'Medical Examinations'!A257:D2591,4,FALSE)</f>
        <v>5.1100000000000003</v>
      </c>
      <c r="E257" t="str">
        <f>VLOOKUP($A257,'Medical Examinations'!A257:F257,6,FALSE)</f>
        <v>No</v>
      </c>
      <c r="F257" t="str">
        <f>VLOOKUP($A257,'Medical Examinations'!A257:G2591,7,FALSE)</f>
        <v>No</v>
      </c>
      <c r="G257" t="str">
        <f>VLOOKUP($A257,'Medical Examinations'!A257:H2591,8,FALSE)</f>
        <v>Yes</v>
      </c>
      <c r="H257" s="4">
        <f>VLOOKUP($A257,'Medical Examinations'!A257:I2591,9,FALSE)</f>
        <v>1</v>
      </c>
      <c r="I257" t="str">
        <f>VLOOKUP($A257,'Medical Examinations'!A257:J257,10,FALSE)</f>
        <v>Yes</v>
      </c>
      <c r="J257" t="str">
        <f>VLOOKUP($A257,'Medical Examinations'!A257:C257,3,FALSE)</f>
        <v>Obesity</v>
      </c>
      <c r="K257" t="str">
        <f>VLOOKUP($A257,'Medical Examinations'!A257:E257,5,FALSE)</f>
        <v>Normal</v>
      </c>
      <c r="L257" t="str">
        <f>VLOOKUP($A257,'Hospitalisation Details'!$A$2:$E$2344,5,FALSE)</f>
        <v>24-Jul-1978</v>
      </c>
      <c r="M257" s="2">
        <f>VLOOKUP($A257,'Hospitalisation Details'!$A$2:$I$2344,9,FALSE)</f>
        <v>12797.21</v>
      </c>
      <c r="N257" s="2" t="str">
        <f>VLOOKUP($A257,'Hospitalisation Details'!$A$2:$J$2344,10,FALSE)</f>
        <v>Tier - 3</v>
      </c>
      <c r="O257" s="2" t="str">
        <f>VLOOKUP($A257,'Hospitalisation Details'!$A$2:$K$2344,11,FALSE)</f>
        <v>Tier - 1</v>
      </c>
      <c r="P257" s="5" t="str">
        <f>VLOOKUP($A257,'Hospitalisation Details'!$A$2:$L$2344,12,FALSE)</f>
        <v>R1024</v>
      </c>
      <c r="Q257" s="15">
        <f>VLOOKUP($A257,'Hospitalisation Details'!$A$2:$G$2344,7,FALSE)</f>
        <v>44</v>
      </c>
    </row>
    <row r="258" spans="1:17" x14ac:dyDescent="0.25">
      <c r="A258" s="14" t="s">
        <v>3924</v>
      </c>
      <c r="B258" t="str">
        <f>VLOOKUP(Healthcare!$A258,'Customer Names'!A258:C2592,3,FALSE)</f>
        <v>Canton</v>
      </c>
      <c r="C258">
        <f>VLOOKUP(Healthcare!$A258,'Medical Examinations'!A258:B2592,2,FALSE)</f>
        <v>31.73</v>
      </c>
      <c r="D258">
        <f>VLOOKUP($A258,'Medical Examinations'!A258:D2592,4,FALSE)</f>
        <v>5.73</v>
      </c>
      <c r="E258" t="str">
        <f>VLOOKUP($A258,'Medical Examinations'!A258:F258,6,FALSE)</f>
        <v>No</v>
      </c>
      <c r="F258" t="str">
        <f>VLOOKUP($A258,'Medical Examinations'!A258:G2592,7,FALSE)</f>
        <v>Yes</v>
      </c>
      <c r="G258" t="str">
        <f>VLOOKUP($A258,'Medical Examinations'!A258:H2592,8,FALSE)</f>
        <v>No</v>
      </c>
      <c r="H258" s="4">
        <f>VLOOKUP($A258,'Medical Examinations'!A258:I2592,9,FALSE)</f>
        <v>1</v>
      </c>
      <c r="I258" t="str">
        <f>VLOOKUP($A258,'Medical Examinations'!A258:J258,10,FALSE)</f>
        <v>Yes</v>
      </c>
      <c r="J258" t="str">
        <f>VLOOKUP($A258,'Medical Examinations'!A258:C258,3,FALSE)</f>
        <v>Obesity</v>
      </c>
      <c r="K258" t="str">
        <f>VLOOKUP($A258,'Medical Examinations'!A258:E258,5,FALSE)</f>
        <v>Prediabetes</v>
      </c>
      <c r="L258" t="str">
        <f>VLOOKUP($A258,'Hospitalisation Details'!$A$2:$E$2344,5,FALSE)</f>
        <v>20-Jul-1963</v>
      </c>
      <c r="M258" s="2">
        <f>VLOOKUP($A258,'Hospitalisation Details'!$A$2:$I$2344,9,FALSE)</f>
        <v>12815.44</v>
      </c>
      <c r="N258" s="2" t="str">
        <f>VLOOKUP($A258,'Hospitalisation Details'!$A$2:$J$2344,10,FALSE)</f>
        <v>Tier - 3</v>
      </c>
      <c r="O258" s="2" t="str">
        <f>VLOOKUP($A258,'Hospitalisation Details'!$A$2:$K$2344,11,FALSE)</f>
        <v>Tier - 3</v>
      </c>
      <c r="P258" s="5" t="str">
        <f>VLOOKUP($A258,'Hospitalisation Details'!$A$2:$L$2344,12,FALSE)</f>
        <v>R1024</v>
      </c>
      <c r="Q258" s="15">
        <f>VLOOKUP($A258,'Hospitalisation Details'!$A$2:$G$2344,7,FALSE)</f>
        <v>59</v>
      </c>
    </row>
    <row r="259" spans="1:17" x14ac:dyDescent="0.25">
      <c r="A259" s="14" t="s">
        <v>3925</v>
      </c>
      <c r="B259" t="str">
        <f>VLOOKUP(Healthcare!$A259,'Customer Names'!A259:C2593,3,FALSE)</f>
        <v>Fine</v>
      </c>
      <c r="C259">
        <f>VLOOKUP(Healthcare!$A259,'Medical Examinations'!A259:B2593,2,FALSE)</f>
        <v>45.52</v>
      </c>
      <c r="D259">
        <f>VLOOKUP($A259,'Medical Examinations'!A259:D2593,4,FALSE)</f>
        <v>6.04</v>
      </c>
      <c r="E259" t="str">
        <f>VLOOKUP($A259,'Medical Examinations'!A259:F259,6,FALSE)</f>
        <v>No</v>
      </c>
      <c r="F259" t="str">
        <f>VLOOKUP($A259,'Medical Examinations'!A259:G2593,7,FALSE)</f>
        <v>No</v>
      </c>
      <c r="G259" t="str">
        <f>VLOOKUP($A259,'Medical Examinations'!A259:H2593,8,FALSE)</f>
        <v>Yes</v>
      </c>
      <c r="H259" s="4">
        <f>VLOOKUP($A259,'Medical Examinations'!A259:I2593,9,FALSE)</f>
        <v>1</v>
      </c>
      <c r="I259" t="str">
        <f>VLOOKUP($A259,'Medical Examinations'!A259:J259,10,FALSE)</f>
        <v>Yes</v>
      </c>
      <c r="J259" t="str">
        <f>VLOOKUP($A259,'Medical Examinations'!A259:C259,3,FALSE)</f>
        <v>Obesity</v>
      </c>
      <c r="K259" t="str">
        <f>VLOOKUP($A259,'Medical Examinations'!A259:E259,5,FALSE)</f>
        <v>Prediabetes</v>
      </c>
      <c r="L259" t="str">
        <f>VLOOKUP($A259,'Hospitalisation Details'!$A$2:$E$2344,5,FALSE)</f>
        <v>25-Sep-1967</v>
      </c>
      <c r="M259" s="2">
        <f>VLOOKUP($A259,'Hospitalisation Details'!$A$2:$I$2344,9,FALSE)</f>
        <v>12823.25</v>
      </c>
      <c r="N259" s="2" t="str">
        <f>VLOOKUP($A259,'Hospitalisation Details'!$A$2:$J$2344,10,FALSE)</f>
        <v>Tier - 3</v>
      </c>
      <c r="O259" s="2" t="str">
        <f>VLOOKUP($A259,'Hospitalisation Details'!$A$2:$K$2344,11,FALSE)</f>
        <v>Tier - 3</v>
      </c>
      <c r="P259" s="5" t="str">
        <f>VLOOKUP($A259,'Hospitalisation Details'!$A$2:$L$2344,12,FALSE)</f>
        <v>R1021</v>
      </c>
      <c r="Q259" s="15">
        <f>VLOOKUP($A259,'Hospitalisation Details'!$A$2:$G$2344,7,FALSE)</f>
        <v>55</v>
      </c>
    </row>
    <row r="260" spans="1:17" x14ac:dyDescent="0.25">
      <c r="A260" s="14" t="s">
        <v>3926</v>
      </c>
      <c r="B260" t="str">
        <f>VLOOKUP(Healthcare!$A260,'Customer Names'!A260:C2594,3,FALSE)</f>
        <v>Bui</v>
      </c>
      <c r="C260">
        <f>VLOOKUP(Healthcare!$A260,'Medical Examinations'!A260:B2594,2,FALSE)</f>
        <v>52.81</v>
      </c>
      <c r="D260">
        <f>VLOOKUP($A260,'Medical Examinations'!A260:D2594,4,FALSE)</f>
        <v>5.19</v>
      </c>
      <c r="E260" t="str">
        <f>VLOOKUP($A260,'Medical Examinations'!A260:F260,6,FALSE)</f>
        <v>No</v>
      </c>
      <c r="F260" t="str">
        <f>VLOOKUP($A260,'Medical Examinations'!A260:G2594,7,FALSE)</f>
        <v>No</v>
      </c>
      <c r="G260" t="str">
        <f>VLOOKUP($A260,'Medical Examinations'!A260:H2594,8,FALSE)</f>
        <v>Yes</v>
      </c>
      <c r="H260" s="4">
        <f>VLOOKUP($A260,'Medical Examinations'!A260:I2594,9,FALSE)</f>
        <v>1</v>
      </c>
      <c r="I260" t="str">
        <f>VLOOKUP($A260,'Medical Examinations'!A260:J260,10,FALSE)</f>
        <v>Yes</v>
      </c>
      <c r="J260" t="str">
        <f>VLOOKUP($A260,'Medical Examinations'!A260:C260,3,FALSE)</f>
        <v>Obesity</v>
      </c>
      <c r="K260" t="str">
        <f>VLOOKUP($A260,'Medical Examinations'!A260:E260,5,FALSE)</f>
        <v>Normal</v>
      </c>
      <c r="L260" t="str">
        <f>VLOOKUP($A260,'Hospitalisation Details'!$A$2:$E$2344,5,FALSE)</f>
        <v>9-Nov-2004</v>
      </c>
      <c r="M260" s="2">
        <f>VLOOKUP($A260,'Hospitalisation Details'!$A$2:$I$2344,9,FALSE)</f>
        <v>12829.46</v>
      </c>
      <c r="N260" s="2" t="str">
        <f>VLOOKUP($A260,'Hospitalisation Details'!$A$2:$J$2344,10,FALSE)</f>
        <v>Tier - 3</v>
      </c>
      <c r="O260" s="2" t="str">
        <f>VLOOKUP($A260,'Hospitalisation Details'!$A$2:$K$2344,11,FALSE)</f>
        <v>Tier - 3</v>
      </c>
      <c r="P260" s="5" t="str">
        <f>VLOOKUP($A260,'Hospitalisation Details'!$A$2:$L$2344,12,FALSE)</f>
        <v>R1016</v>
      </c>
      <c r="Q260" s="15">
        <f>VLOOKUP($A260,'Hospitalisation Details'!$A$2:$G$2344,7,FALSE)</f>
        <v>18</v>
      </c>
    </row>
    <row r="261" spans="1:17" x14ac:dyDescent="0.25">
      <c r="A261" s="14" t="s">
        <v>3927</v>
      </c>
      <c r="B261" t="str">
        <f>VLOOKUP(Healthcare!$A261,'Customer Names'!A261:C2595,3,FALSE)</f>
        <v>Riepma</v>
      </c>
      <c r="C261">
        <f>VLOOKUP(Healthcare!$A261,'Medical Examinations'!A261:B2595,2,FALSE)</f>
        <v>33.58</v>
      </c>
      <c r="D261">
        <f>VLOOKUP($A261,'Medical Examinations'!A261:D2595,4,FALSE)</f>
        <v>5.56</v>
      </c>
      <c r="E261" t="str">
        <f>VLOOKUP($A261,'Medical Examinations'!A261:F261,6,FALSE)</f>
        <v>No</v>
      </c>
      <c r="F261" t="str">
        <f>VLOOKUP($A261,'Medical Examinations'!A261:G2595,7,FALSE)</f>
        <v>No</v>
      </c>
      <c r="G261" t="str">
        <f>VLOOKUP($A261,'Medical Examinations'!A261:H2595,8,FALSE)</f>
        <v>No</v>
      </c>
      <c r="H261" s="4">
        <f>VLOOKUP($A261,'Medical Examinations'!A261:I2595,9,FALSE)</f>
        <v>1</v>
      </c>
      <c r="I261" t="str">
        <f>VLOOKUP($A261,'Medical Examinations'!A261:J261,10,FALSE)</f>
        <v>Yes</v>
      </c>
      <c r="J261" t="str">
        <f>VLOOKUP($A261,'Medical Examinations'!A261:C261,3,FALSE)</f>
        <v>Obesity</v>
      </c>
      <c r="K261" t="str">
        <f>VLOOKUP($A261,'Medical Examinations'!A261:E261,5,FALSE)</f>
        <v>Normal</v>
      </c>
      <c r="L261" t="str">
        <f>VLOOKUP($A261,'Hospitalisation Details'!$A$2:$E$2344,5,FALSE)</f>
        <v>22-Sep-1973</v>
      </c>
      <c r="M261" s="2">
        <f>VLOOKUP($A261,'Hospitalisation Details'!$A$2:$I$2344,9,FALSE)</f>
        <v>12852.37</v>
      </c>
      <c r="N261" s="2" t="str">
        <f>VLOOKUP($A261,'Hospitalisation Details'!$A$2:$J$2344,10,FALSE)</f>
        <v>Tier - 3</v>
      </c>
      <c r="O261" s="2" t="str">
        <f>VLOOKUP($A261,'Hospitalisation Details'!$A$2:$K$2344,11,FALSE)</f>
        <v>Tier - 1</v>
      </c>
      <c r="P261" s="5" t="str">
        <f>VLOOKUP($A261,'Hospitalisation Details'!$A$2:$L$2344,12,FALSE)</f>
        <v>R1012</v>
      </c>
      <c r="Q261" s="15">
        <f>VLOOKUP($A261,'Hospitalisation Details'!$A$2:$G$2344,7,FALSE)</f>
        <v>49</v>
      </c>
    </row>
    <row r="262" spans="1:17" x14ac:dyDescent="0.25">
      <c r="A262" s="14" t="s">
        <v>3928</v>
      </c>
      <c r="B262" t="str">
        <f>VLOOKUP(Healthcare!$A262,'Customer Names'!A262:C2596,3,FALSE)</f>
        <v>Inman</v>
      </c>
      <c r="C262">
        <f>VLOOKUP(Healthcare!$A262,'Medical Examinations'!A262:B2596,2,FALSE)</f>
        <v>30.684999999999999</v>
      </c>
      <c r="D262">
        <f>VLOOKUP($A262,'Medical Examinations'!A262:D2596,4,FALSE)</f>
        <v>8.23</v>
      </c>
      <c r="E262" t="str">
        <f>VLOOKUP($A262,'Medical Examinations'!A262:F262,6,FALSE)</f>
        <v>No</v>
      </c>
      <c r="F262" t="str">
        <f>VLOOKUP($A262,'Medical Examinations'!A262:G2596,7,FALSE)</f>
        <v>No</v>
      </c>
      <c r="G262" t="str">
        <f>VLOOKUP($A262,'Medical Examinations'!A262:H2596,8,FALSE)</f>
        <v>No</v>
      </c>
      <c r="H262" s="4">
        <f>VLOOKUP($A262,'Medical Examinations'!A262:I2596,9,FALSE)</f>
        <v>0</v>
      </c>
      <c r="I262" t="str">
        <f>VLOOKUP($A262,'Medical Examinations'!A262:J262,10,FALSE)</f>
        <v>Yes</v>
      </c>
      <c r="J262" t="str">
        <f>VLOOKUP($A262,'Medical Examinations'!A262:C262,3,FALSE)</f>
        <v>Obesity</v>
      </c>
      <c r="K262" t="str">
        <f>VLOOKUP($A262,'Medical Examinations'!A262:E262,5,FALSE)</f>
        <v>Diabetes</v>
      </c>
      <c r="L262" t="str">
        <f>VLOOKUP($A262,'Hospitalisation Details'!$A$2:$E$2344,5,FALSE)</f>
        <v>27-Sep-1963</v>
      </c>
      <c r="M262" s="2">
        <f>VLOOKUP($A262,'Hospitalisation Details'!$A$2:$I$2344,9,FALSE)</f>
        <v>12856.84</v>
      </c>
      <c r="N262" s="2" t="str">
        <f>VLOOKUP($A262,'Hospitalisation Details'!$A$2:$J$2344,10,FALSE)</f>
        <v>Tier - 3</v>
      </c>
      <c r="O262" s="2" t="str">
        <f>VLOOKUP($A262,'Hospitalisation Details'!$A$2:$K$2344,11,FALSE)</f>
        <v>Tier - 3</v>
      </c>
      <c r="P262" s="5" t="str">
        <f>VLOOKUP($A262,'Hospitalisation Details'!$A$2:$L$2344,12,FALSE)</f>
        <v>R1021</v>
      </c>
      <c r="Q262" s="15">
        <f>VLOOKUP($A262,'Hospitalisation Details'!$A$2:$G$2344,7,FALSE)</f>
        <v>59</v>
      </c>
    </row>
    <row r="263" spans="1:17" x14ac:dyDescent="0.25">
      <c r="A263" s="14" t="s">
        <v>3929</v>
      </c>
      <c r="B263" t="str">
        <f>VLOOKUP(Healthcare!$A263,'Customer Names'!A263:C2597,3,FALSE)</f>
        <v>Kruzel</v>
      </c>
      <c r="C263">
        <f>VLOOKUP(Healthcare!$A263,'Medical Examinations'!A263:B2597,2,FALSE)</f>
        <v>37.524999999999999</v>
      </c>
      <c r="D263">
        <f>VLOOKUP($A263,'Medical Examinations'!A263:D2597,4,FALSE)</f>
        <v>9.0299999999999994</v>
      </c>
      <c r="E263" t="str">
        <f>VLOOKUP($A263,'Medical Examinations'!A263:F263,6,FALSE)</f>
        <v>Yes</v>
      </c>
      <c r="F263" t="str">
        <f>VLOOKUP($A263,'Medical Examinations'!A263:G2597,7,FALSE)</f>
        <v>No</v>
      </c>
      <c r="G263" t="str">
        <f>VLOOKUP($A263,'Medical Examinations'!A263:H2597,8,FALSE)</f>
        <v>No</v>
      </c>
      <c r="H263" s="4">
        <f>VLOOKUP($A263,'Medical Examinations'!A263:I2597,9,FALSE)</f>
        <v>2</v>
      </c>
      <c r="I263" t="str">
        <f>VLOOKUP($A263,'Medical Examinations'!A263:J263,10,FALSE)</f>
        <v>No</v>
      </c>
      <c r="J263" t="str">
        <f>VLOOKUP($A263,'Medical Examinations'!A263:C263,3,FALSE)</f>
        <v>Obesity</v>
      </c>
      <c r="K263" t="str">
        <f>VLOOKUP($A263,'Medical Examinations'!A263:E263,5,FALSE)</f>
        <v>Diabetes</v>
      </c>
      <c r="L263" t="str">
        <f>VLOOKUP($A263,'Hospitalisation Details'!$A$2:$E$2344,5,FALSE)</f>
        <v>6-Aug-1984</v>
      </c>
      <c r="M263" s="2">
        <f>VLOOKUP($A263,'Hospitalisation Details'!$A$2:$I$2344,9,FALSE)</f>
        <v>12870.31</v>
      </c>
      <c r="N263" s="2" t="str">
        <f>VLOOKUP($A263,'Hospitalisation Details'!$A$2:$J$2344,10,FALSE)</f>
        <v>Tier - 3</v>
      </c>
      <c r="O263" s="2" t="str">
        <f>VLOOKUP($A263,'Hospitalisation Details'!$A$2:$K$2344,11,FALSE)</f>
        <v>Tier - 3</v>
      </c>
      <c r="P263" s="5" t="str">
        <f>VLOOKUP($A263,'Hospitalisation Details'!$A$2:$L$2344,12,FALSE)</f>
        <v>R1012</v>
      </c>
      <c r="Q263" s="15">
        <f>VLOOKUP($A263,'Hospitalisation Details'!$A$2:$G$2344,7,FALSE)</f>
        <v>38</v>
      </c>
    </row>
    <row r="264" spans="1:17" x14ac:dyDescent="0.25">
      <c r="A264" s="14" t="s">
        <v>3930</v>
      </c>
      <c r="B264" t="str">
        <f>VLOOKUP(Healthcare!$A264,'Customer Names'!A264:C2598,3,FALSE)</f>
        <v>Lindsay</v>
      </c>
      <c r="C264">
        <f>VLOOKUP(Healthcare!$A264,'Medical Examinations'!A264:B2598,2,FALSE)</f>
        <v>34.5</v>
      </c>
      <c r="D264">
        <f>VLOOKUP($A264,'Medical Examinations'!A264:D2598,4,FALSE)</f>
        <v>4.07</v>
      </c>
      <c r="E264" t="str">
        <f>VLOOKUP($A264,'Medical Examinations'!A264:F264,6,FALSE)</f>
        <v>Yes</v>
      </c>
      <c r="F264" t="str">
        <f>VLOOKUP($A264,'Medical Examinations'!A264:G2598,7,FALSE)</f>
        <v>No</v>
      </c>
      <c r="G264" t="str">
        <f>VLOOKUP($A264,'Medical Examinations'!A264:H2598,8,FALSE)</f>
        <v>No</v>
      </c>
      <c r="H264" s="4">
        <f>VLOOKUP($A264,'Medical Examinations'!A264:I2598,9,FALSE)</f>
        <v>0</v>
      </c>
      <c r="I264" t="str">
        <f>VLOOKUP($A264,'Medical Examinations'!A264:J264,10,FALSE)</f>
        <v>Yes</v>
      </c>
      <c r="J264" t="str">
        <f>VLOOKUP($A264,'Medical Examinations'!A264:C264,3,FALSE)</f>
        <v>Obesity</v>
      </c>
      <c r="K264" t="str">
        <f>VLOOKUP($A264,'Medical Examinations'!A264:E264,5,FALSE)</f>
        <v>Normal</v>
      </c>
      <c r="L264" t="str">
        <f>VLOOKUP($A264,'Hospitalisation Details'!$A$2:$E$2344,5,FALSE)</f>
        <v>9-Jul-2004</v>
      </c>
      <c r="M264" s="2">
        <f>VLOOKUP($A264,'Hospitalisation Details'!$A$2:$I$2344,9,FALSE)</f>
        <v>12890.06</v>
      </c>
      <c r="N264" s="2" t="str">
        <f>VLOOKUP($A264,'Hospitalisation Details'!$A$2:$J$2344,10,FALSE)</f>
        <v>Tier - 3</v>
      </c>
      <c r="O264" s="2" t="str">
        <f>VLOOKUP($A264,'Hospitalisation Details'!$A$2:$K$2344,11,FALSE)</f>
        <v>Tier - 1</v>
      </c>
      <c r="P264" s="5" t="str">
        <f>VLOOKUP($A264,'Hospitalisation Details'!$A$2:$L$2344,12,FALSE)</f>
        <v>R1019</v>
      </c>
      <c r="Q264" s="15">
        <f>VLOOKUP($A264,'Hospitalisation Details'!$A$2:$G$2344,7,FALSE)</f>
        <v>18</v>
      </c>
    </row>
    <row r="265" spans="1:17" x14ac:dyDescent="0.25">
      <c r="A265" s="14" t="s">
        <v>3931</v>
      </c>
      <c r="B265" t="str">
        <f>VLOOKUP(Healthcare!$A265,'Customer Names'!A265:C2599,3,FALSE)</f>
        <v>Land</v>
      </c>
      <c r="C265">
        <f>VLOOKUP(Healthcare!$A265,'Medical Examinations'!A265:B2599,2,FALSE)</f>
        <v>28.16</v>
      </c>
      <c r="D265">
        <f>VLOOKUP($A265,'Medical Examinations'!A265:D2599,4,FALSE)</f>
        <v>5.77</v>
      </c>
      <c r="E265" t="str">
        <f>VLOOKUP($A265,'Medical Examinations'!A265:F265,6,FALSE)</f>
        <v>No</v>
      </c>
      <c r="F265" t="str">
        <f>VLOOKUP($A265,'Medical Examinations'!A265:G2599,7,FALSE)</f>
        <v>No</v>
      </c>
      <c r="G265" t="str">
        <f>VLOOKUP($A265,'Medical Examinations'!A265:H2599,8,FALSE)</f>
        <v>No</v>
      </c>
      <c r="H265" s="4">
        <f>VLOOKUP($A265,'Medical Examinations'!A265:I2599,9,FALSE)</f>
        <v>2</v>
      </c>
      <c r="I265" t="str">
        <f>VLOOKUP($A265,'Medical Examinations'!A265:J265,10,FALSE)</f>
        <v>Yes</v>
      </c>
      <c r="J265" t="str">
        <f>VLOOKUP($A265,'Medical Examinations'!A265:C265,3,FALSE)</f>
        <v>Over Weight</v>
      </c>
      <c r="K265" t="str">
        <f>VLOOKUP($A265,'Medical Examinations'!A265:E265,5,FALSE)</f>
        <v>Prediabetes</v>
      </c>
      <c r="L265" t="str">
        <f>VLOOKUP($A265,'Hospitalisation Details'!$A$2:$E$2344,5,FALSE)</f>
        <v>16-Aug-1963</v>
      </c>
      <c r="M265" s="2">
        <f>VLOOKUP($A265,'Hospitalisation Details'!$A$2:$I$2344,9,FALSE)</f>
        <v>12913.99</v>
      </c>
      <c r="N265" s="2" t="str">
        <f>VLOOKUP($A265,'Hospitalisation Details'!$A$2:$J$2344,10,FALSE)</f>
        <v>Tier - 3</v>
      </c>
      <c r="O265" s="2" t="str">
        <f>VLOOKUP($A265,'Hospitalisation Details'!$A$2:$K$2344,11,FALSE)</f>
        <v>Tier - 2</v>
      </c>
      <c r="P265" s="5" t="str">
        <f>VLOOKUP($A265,'Hospitalisation Details'!$A$2:$L$2344,12,FALSE)</f>
        <v>R1016</v>
      </c>
      <c r="Q265" s="15">
        <f>VLOOKUP($A265,'Hospitalisation Details'!$A$2:$G$2344,7,FALSE)</f>
        <v>59</v>
      </c>
    </row>
    <row r="266" spans="1:17" x14ac:dyDescent="0.25">
      <c r="A266" s="14" t="s">
        <v>3932</v>
      </c>
      <c r="B266" t="str">
        <f>VLOOKUP(Healthcare!$A266,'Customer Names'!A266:C2600,3,FALSE)</f>
        <v>Brecher</v>
      </c>
      <c r="C266">
        <f>VLOOKUP(Healthcare!$A266,'Medical Examinations'!A266:B2600,2,FALSE)</f>
        <v>30.02</v>
      </c>
      <c r="D266">
        <f>VLOOKUP($A266,'Medical Examinations'!A266:D2600,4,FALSE)</f>
        <v>5.98</v>
      </c>
      <c r="E266" t="str">
        <f>VLOOKUP($A266,'Medical Examinations'!A266:F266,6,FALSE)</f>
        <v>No</v>
      </c>
      <c r="F266" t="str">
        <f>VLOOKUP($A266,'Medical Examinations'!A266:G2600,7,FALSE)</f>
        <v>No</v>
      </c>
      <c r="G266" t="str">
        <f>VLOOKUP($A266,'Medical Examinations'!A266:H2600,8,FALSE)</f>
        <v>Yes</v>
      </c>
      <c r="H266" s="4">
        <f>VLOOKUP($A266,'Medical Examinations'!A266:I2600,9,FALSE)</f>
        <v>1</v>
      </c>
      <c r="I266" t="str">
        <f>VLOOKUP($A266,'Medical Examinations'!A266:J266,10,FALSE)</f>
        <v>Yes</v>
      </c>
      <c r="J266" t="str">
        <f>VLOOKUP($A266,'Medical Examinations'!A266:C266,3,FALSE)</f>
        <v>Obesity</v>
      </c>
      <c r="K266" t="str">
        <f>VLOOKUP($A266,'Medical Examinations'!A266:E266,5,FALSE)</f>
        <v>Prediabetes</v>
      </c>
      <c r="L266" t="str">
        <f>VLOOKUP($A266,'Hospitalisation Details'!$A$2:$E$2344,5,FALSE)</f>
        <v>1-Sep-1963</v>
      </c>
      <c r="M266" s="2">
        <f>VLOOKUP($A266,'Hospitalisation Details'!$A$2:$I$2344,9,FALSE)</f>
        <v>12925.89</v>
      </c>
      <c r="N266" s="2" t="str">
        <f>VLOOKUP($A266,'Hospitalisation Details'!$A$2:$J$2344,10,FALSE)</f>
        <v>Tier - 3</v>
      </c>
      <c r="O266" s="2" t="str">
        <f>VLOOKUP($A266,'Hospitalisation Details'!$A$2:$K$2344,11,FALSE)</f>
        <v>Tier - 2</v>
      </c>
      <c r="P266" s="5" t="str">
        <f>VLOOKUP($A266,'Hospitalisation Details'!$A$2:$L$2344,12,FALSE)</f>
        <v>R1013</v>
      </c>
      <c r="Q266" s="15">
        <f>VLOOKUP($A266,'Hospitalisation Details'!$A$2:$G$2344,7,FALSE)</f>
        <v>59</v>
      </c>
    </row>
    <row r="267" spans="1:17" x14ac:dyDescent="0.25">
      <c r="A267" s="14" t="s">
        <v>3933</v>
      </c>
      <c r="B267" t="str">
        <f>VLOOKUP(Healthcare!$A267,'Customer Names'!A267:C2601,3,FALSE)</f>
        <v>Debolt</v>
      </c>
      <c r="C267">
        <f>VLOOKUP(Healthcare!$A267,'Medical Examinations'!A267:B2601,2,FALSE)</f>
        <v>37.82</v>
      </c>
      <c r="D267">
        <f>VLOOKUP($A267,'Medical Examinations'!A267:D2601,4,FALSE)</f>
        <v>6.01</v>
      </c>
      <c r="E267" t="str">
        <f>VLOOKUP($A267,'Medical Examinations'!A267:F267,6,FALSE)</f>
        <v>No</v>
      </c>
      <c r="F267" t="str">
        <f>VLOOKUP($A267,'Medical Examinations'!A267:G2601,7,FALSE)</f>
        <v>No</v>
      </c>
      <c r="G267" t="str">
        <f>VLOOKUP($A267,'Medical Examinations'!A267:H2601,8,FALSE)</f>
        <v>No</v>
      </c>
      <c r="H267" s="4">
        <f>VLOOKUP($A267,'Medical Examinations'!A267:I2601,9,FALSE)</f>
        <v>0</v>
      </c>
      <c r="I267" t="str">
        <f>VLOOKUP($A267,'Medical Examinations'!A267:J267,10,FALSE)</f>
        <v>Yes</v>
      </c>
      <c r="J267" t="str">
        <f>VLOOKUP($A267,'Medical Examinations'!A267:C267,3,FALSE)</f>
        <v>Obesity</v>
      </c>
      <c r="K267" t="str">
        <f>VLOOKUP($A267,'Medical Examinations'!A267:E267,5,FALSE)</f>
        <v>Prediabetes</v>
      </c>
      <c r="L267" t="str">
        <f>VLOOKUP($A267,'Hospitalisation Details'!$A$2:$E$2344,5,FALSE)</f>
        <v>14-Aug-1963</v>
      </c>
      <c r="M267" s="2">
        <f>VLOOKUP($A267,'Hospitalisation Details'!$A$2:$I$2344,9,FALSE)</f>
        <v>12928.79</v>
      </c>
      <c r="N267" s="2" t="str">
        <f>VLOOKUP($A267,'Hospitalisation Details'!$A$2:$J$2344,10,FALSE)</f>
        <v>Tier - 3</v>
      </c>
      <c r="O267" s="2" t="str">
        <f>VLOOKUP($A267,'Hospitalisation Details'!$A$2:$K$2344,11,FALSE)</f>
        <v>Tier - 2</v>
      </c>
      <c r="P267" s="5" t="str">
        <f>VLOOKUP($A267,'Hospitalisation Details'!$A$2:$L$2344,12,FALSE)</f>
        <v>R1013</v>
      </c>
      <c r="Q267" s="15">
        <f>VLOOKUP($A267,'Hospitalisation Details'!$A$2:$G$2344,7,FALSE)</f>
        <v>59</v>
      </c>
    </row>
    <row r="268" spans="1:17" x14ac:dyDescent="0.25">
      <c r="A268" s="14" t="s">
        <v>3934</v>
      </c>
      <c r="B268" t="str">
        <f>VLOOKUP(Healthcare!$A268,'Customer Names'!A268:C2602,3,FALSE)</f>
        <v>Oswalt</v>
      </c>
      <c r="C268">
        <f>VLOOKUP(Healthcare!$A268,'Medical Examinations'!A268:B2602,2,FALSE)</f>
        <v>33.14</v>
      </c>
      <c r="D268">
        <f>VLOOKUP($A268,'Medical Examinations'!A268:D2602,4,FALSE)</f>
        <v>5.67</v>
      </c>
      <c r="E268" t="str">
        <f>VLOOKUP($A268,'Medical Examinations'!A268:F268,6,FALSE)</f>
        <v>Yes</v>
      </c>
      <c r="F268" t="str">
        <f>VLOOKUP($A268,'Medical Examinations'!A268:G2602,7,FALSE)</f>
        <v>No</v>
      </c>
      <c r="G268" t="str">
        <f>VLOOKUP($A268,'Medical Examinations'!A268:H2602,8,FALSE)</f>
        <v>No</v>
      </c>
      <c r="H268" s="4">
        <f>VLOOKUP($A268,'Medical Examinations'!A268:I2602,9,FALSE)</f>
        <v>0</v>
      </c>
      <c r="I268" t="str">
        <f>VLOOKUP($A268,'Medical Examinations'!A268:J268,10,FALSE)</f>
        <v>Yes</v>
      </c>
      <c r="J268" t="str">
        <f>VLOOKUP($A268,'Medical Examinations'!A268:C268,3,FALSE)</f>
        <v>Obesity</v>
      </c>
      <c r="K268" t="str">
        <f>VLOOKUP($A268,'Medical Examinations'!A268:E268,5,FALSE)</f>
        <v>Normal</v>
      </c>
      <c r="L268" t="str">
        <f>VLOOKUP($A268,'Hospitalisation Details'!$A$2:$E$2344,5,FALSE)</f>
        <v>22-Dec-1966</v>
      </c>
      <c r="M268" s="2">
        <f>VLOOKUP($A268,'Hospitalisation Details'!$A$2:$I$2344,9,FALSE)</f>
        <v>12949.16</v>
      </c>
      <c r="N268" s="2" t="str">
        <f>VLOOKUP($A268,'Hospitalisation Details'!$A$2:$J$2344,10,FALSE)</f>
        <v>Tier - 3</v>
      </c>
      <c r="O268" s="2" t="str">
        <f>VLOOKUP($A268,'Hospitalisation Details'!$A$2:$K$2344,11,FALSE)</f>
        <v>Tier - 3</v>
      </c>
      <c r="P268" s="5" t="str">
        <f>VLOOKUP($A268,'Hospitalisation Details'!$A$2:$L$2344,12,FALSE)</f>
        <v>R1013</v>
      </c>
      <c r="Q268" s="15">
        <f>VLOOKUP($A268,'Hospitalisation Details'!$A$2:$G$2344,7,FALSE)</f>
        <v>56</v>
      </c>
    </row>
    <row r="269" spans="1:17" x14ac:dyDescent="0.25">
      <c r="A269" s="14" t="s">
        <v>3935</v>
      </c>
      <c r="B269" t="str">
        <f>VLOOKUP(Healthcare!$A269,'Customer Names'!A269:C2603,3,FALSE)</f>
        <v>Boyd</v>
      </c>
      <c r="C269">
        <f>VLOOKUP(Healthcare!$A269,'Medical Examinations'!A269:B2603,2,FALSE)</f>
        <v>25.14</v>
      </c>
      <c r="D269">
        <f>VLOOKUP($A269,'Medical Examinations'!A269:D2603,4,FALSE)</f>
        <v>6.02</v>
      </c>
      <c r="E269" t="str">
        <f>VLOOKUP($A269,'Medical Examinations'!A269:F269,6,FALSE)</f>
        <v>Yes</v>
      </c>
      <c r="F269" t="str">
        <f>VLOOKUP($A269,'Medical Examinations'!A269:G2603,7,FALSE)</f>
        <v>No</v>
      </c>
      <c r="G269" t="str">
        <f>VLOOKUP($A269,'Medical Examinations'!A269:H2603,8,FALSE)</f>
        <v>Yes</v>
      </c>
      <c r="H269" s="4">
        <f>VLOOKUP($A269,'Medical Examinations'!A269:I2603,9,FALSE)</f>
        <v>1</v>
      </c>
      <c r="I269" t="str">
        <f>VLOOKUP($A269,'Medical Examinations'!A269:J269,10,FALSE)</f>
        <v>Yes</v>
      </c>
      <c r="J269" t="str">
        <f>VLOOKUP($A269,'Medical Examinations'!A269:C269,3,FALSE)</f>
        <v>Over Weight</v>
      </c>
      <c r="K269" t="str">
        <f>VLOOKUP($A269,'Medical Examinations'!A269:E269,5,FALSE)</f>
        <v>Prediabetes</v>
      </c>
      <c r="L269" t="str">
        <f>VLOOKUP($A269,'Hospitalisation Details'!$A$2:$E$2344,5,FALSE)</f>
        <v>20-Aug-1961</v>
      </c>
      <c r="M269" s="2">
        <f>VLOOKUP($A269,'Hospitalisation Details'!$A$2:$I$2344,9,FALSE)</f>
        <v>12950.07</v>
      </c>
      <c r="N269" s="2" t="str">
        <f>VLOOKUP($A269,'Hospitalisation Details'!$A$2:$J$2344,10,FALSE)</f>
        <v>Tier - 3</v>
      </c>
      <c r="O269" s="2" t="str">
        <f>VLOOKUP($A269,'Hospitalisation Details'!$A$2:$K$2344,11,FALSE)</f>
        <v>Tier - 1</v>
      </c>
      <c r="P269" s="5" t="str">
        <f>VLOOKUP($A269,'Hospitalisation Details'!$A$2:$L$2344,12,FALSE)</f>
        <v>R1012</v>
      </c>
      <c r="Q269" s="15">
        <f>VLOOKUP($A269,'Hospitalisation Details'!$A$2:$G$2344,7,FALSE)</f>
        <v>61</v>
      </c>
    </row>
    <row r="270" spans="1:17" x14ac:dyDescent="0.25">
      <c r="A270" s="14" t="s">
        <v>3936</v>
      </c>
      <c r="B270" t="str">
        <f>VLOOKUP(Healthcare!$A270,'Customer Names'!A270:C2604,3,FALSE)</f>
        <v>Bulewich</v>
      </c>
      <c r="C270">
        <f>VLOOKUP(Healthcare!$A270,'Medical Examinations'!A270:B2604,2,FALSE)</f>
        <v>20.18</v>
      </c>
      <c r="D270">
        <f>VLOOKUP($A270,'Medical Examinations'!A270:D2604,4,FALSE)</f>
        <v>11.19</v>
      </c>
      <c r="E270" t="str">
        <f>VLOOKUP($A270,'Medical Examinations'!A270:F270,6,FALSE)</f>
        <v>No</v>
      </c>
      <c r="F270" t="str">
        <f>VLOOKUP($A270,'Medical Examinations'!A270:G2604,7,FALSE)</f>
        <v>No</v>
      </c>
      <c r="G270" t="str">
        <f>VLOOKUP($A270,'Medical Examinations'!A270:H2604,8,FALSE)</f>
        <v>No</v>
      </c>
      <c r="H270" s="4">
        <f>VLOOKUP($A270,'Medical Examinations'!A270:I2604,9,FALSE)</f>
        <v>0</v>
      </c>
      <c r="I270" t="str">
        <f>VLOOKUP($A270,'Medical Examinations'!A270:J270,10,FALSE)</f>
        <v>Yes</v>
      </c>
      <c r="J270" t="str">
        <f>VLOOKUP($A270,'Medical Examinations'!A270:C270,3,FALSE)</f>
        <v>Health Weight</v>
      </c>
      <c r="K270" t="str">
        <f>VLOOKUP($A270,'Medical Examinations'!A270:E270,5,FALSE)</f>
        <v>Diabetes</v>
      </c>
      <c r="L270" t="str">
        <f>VLOOKUP($A270,'Hospitalisation Details'!$A$2:$E$2344,5,FALSE)</f>
        <v>4-Nov-1960</v>
      </c>
      <c r="M270" s="2">
        <f>VLOOKUP($A270,'Hospitalisation Details'!$A$2:$I$2344,9,FALSE)</f>
        <v>12957.12</v>
      </c>
      <c r="N270" s="2" t="str">
        <f>VLOOKUP($A270,'Hospitalisation Details'!$A$2:$J$2344,10,FALSE)</f>
        <v>Tier - 3</v>
      </c>
      <c r="O270" s="2" t="str">
        <f>VLOOKUP($A270,'Hospitalisation Details'!$A$2:$K$2344,11,FALSE)</f>
        <v>Tier - 1</v>
      </c>
      <c r="P270" s="5" t="str">
        <f>VLOOKUP($A270,'Hospitalisation Details'!$A$2:$L$2344,12,FALSE)</f>
        <v>R1011</v>
      </c>
      <c r="Q270" s="15">
        <f>VLOOKUP($A270,'Hospitalisation Details'!$A$2:$G$2344,7,FALSE)</f>
        <v>62</v>
      </c>
    </row>
    <row r="271" spans="1:17" x14ac:dyDescent="0.25">
      <c r="A271" s="14" t="s">
        <v>3937</v>
      </c>
      <c r="B271" t="str">
        <f>VLOOKUP(Healthcare!$A271,'Customer Names'!A271:C2605,3,FALSE)</f>
        <v>Fukuda</v>
      </c>
      <c r="C271">
        <f>VLOOKUP(Healthcare!$A271,'Medical Examinations'!A271:B2605,2,FALSE)</f>
        <v>44.36</v>
      </c>
      <c r="D271">
        <f>VLOOKUP($A271,'Medical Examinations'!A271:D2605,4,FALSE)</f>
        <v>5.1100000000000003</v>
      </c>
      <c r="E271" t="str">
        <f>VLOOKUP($A271,'Medical Examinations'!A271:F271,6,FALSE)</f>
        <v>No</v>
      </c>
      <c r="F271" t="str">
        <f>VLOOKUP($A271,'Medical Examinations'!A271:G2605,7,FALSE)</f>
        <v>No</v>
      </c>
      <c r="G271" t="str">
        <f>VLOOKUP($A271,'Medical Examinations'!A271:H2605,8,FALSE)</f>
        <v>No</v>
      </c>
      <c r="H271" s="4">
        <f>VLOOKUP($A271,'Medical Examinations'!A271:I2605,9,FALSE)</f>
        <v>0</v>
      </c>
      <c r="I271" t="str">
        <f>VLOOKUP($A271,'Medical Examinations'!A271:J271,10,FALSE)</f>
        <v>Yes</v>
      </c>
      <c r="J271" t="str">
        <f>VLOOKUP($A271,'Medical Examinations'!A271:C271,3,FALSE)</f>
        <v>Obesity</v>
      </c>
      <c r="K271" t="str">
        <f>VLOOKUP($A271,'Medical Examinations'!A271:E271,5,FALSE)</f>
        <v>Normal</v>
      </c>
      <c r="L271" t="str">
        <f>VLOOKUP($A271,'Hospitalisation Details'!$A$2:$E$2344,5,FALSE)</f>
        <v>23-Sep-1960</v>
      </c>
      <c r="M271" s="2">
        <f>VLOOKUP($A271,'Hospitalisation Details'!$A$2:$I$2344,9,FALSE)</f>
        <v>12981.35</v>
      </c>
      <c r="N271" s="2" t="str">
        <f>VLOOKUP($A271,'Hospitalisation Details'!$A$2:$J$2344,10,FALSE)</f>
        <v>Tier - 3</v>
      </c>
      <c r="O271" s="2" t="str">
        <f>VLOOKUP($A271,'Hospitalisation Details'!$A$2:$K$2344,11,FALSE)</f>
        <v>Tier - 3</v>
      </c>
      <c r="P271" s="5" t="str">
        <f>VLOOKUP($A271,'Hospitalisation Details'!$A$2:$L$2344,12,FALSE)</f>
        <v>R1013</v>
      </c>
      <c r="Q271" s="15">
        <f>VLOOKUP($A271,'Hospitalisation Details'!$A$2:$G$2344,7,FALSE)</f>
        <v>62</v>
      </c>
    </row>
    <row r="272" spans="1:17" x14ac:dyDescent="0.25">
      <c r="A272" s="14" t="s">
        <v>3938</v>
      </c>
      <c r="B272" t="str">
        <f>VLOOKUP(Healthcare!$A272,'Customer Names'!A272:C2606,3,FALSE)</f>
        <v>Phillips</v>
      </c>
      <c r="C272">
        <f>VLOOKUP(Healthcare!$A272,'Medical Examinations'!A272:B2606,2,FALSE)</f>
        <v>23.82</v>
      </c>
      <c r="D272">
        <f>VLOOKUP($A272,'Medical Examinations'!A272:D2606,4,FALSE)</f>
        <v>10.85</v>
      </c>
      <c r="E272" t="str">
        <f>VLOOKUP($A272,'Medical Examinations'!A272:F272,6,FALSE)</f>
        <v>Yes</v>
      </c>
      <c r="F272" t="str">
        <f>VLOOKUP($A272,'Medical Examinations'!A272:G2606,7,FALSE)</f>
        <v>No</v>
      </c>
      <c r="G272" t="str">
        <f>VLOOKUP($A272,'Medical Examinations'!A272:H2606,8,FALSE)</f>
        <v>No</v>
      </c>
      <c r="H272" s="4">
        <f>VLOOKUP($A272,'Medical Examinations'!A272:I2606,9,FALSE)</f>
        <v>0</v>
      </c>
      <c r="I272" t="str">
        <f>VLOOKUP($A272,'Medical Examinations'!A272:J272,10,FALSE)</f>
        <v>Yes</v>
      </c>
      <c r="J272" t="str">
        <f>VLOOKUP($A272,'Medical Examinations'!A272:C272,3,FALSE)</f>
        <v>Health Weight</v>
      </c>
      <c r="K272" t="str">
        <f>VLOOKUP($A272,'Medical Examinations'!A272:E272,5,FALSE)</f>
        <v>Diabetes</v>
      </c>
      <c r="L272" t="str">
        <f>VLOOKUP($A272,'Hospitalisation Details'!$A$2:$E$2344,5,FALSE)</f>
        <v>28-Nov-1960</v>
      </c>
      <c r="M272" s="2">
        <f>VLOOKUP($A272,'Hospitalisation Details'!$A$2:$I$2344,9,FALSE)</f>
        <v>12982.87</v>
      </c>
      <c r="N272" s="2" t="str">
        <f>VLOOKUP($A272,'Hospitalisation Details'!$A$2:$J$2344,10,FALSE)</f>
        <v>Tier - 3</v>
      </c>
      <c r="O272" s="2" t="str">
        <f>VLOOKUP($A272,'Hospitalisation Details'!$A$2:$K$2344,11,FALSE)</f>
        <v>Tier - 1</v>
      </c>
      <c r="P272" s="5" t="str">
        <f>VLOOKUP($A272,'Hospitalisation Details'!$A$2:$L$2344,12,FALSE)</f>
        <v>R1013</v>
      </c>
      <c r="Q272" s="15">
        <f>VLOOKUP($A272,'Hospitalisation Details'!$A$2:$G$2344,7,FALSE)</f>
        <v>62</v>
      </c>
    </row>
    <row r="273" spans="1:17" x14ac:dyDescent="0.25">
      <c r="A273" s="14" t="s">
        <v>3939</v>
      </c>
      <c r="B273" t="str">
        <f>VLOOKUP(Healthcare!$A273,'Customer Names'!A273:C2607,3,FALSE)</f>
        <v>Maddison</v>
      </c>
      <c r="C273">
        <f>VLOOKUP(Healthcare!$A273,'Medical Examinations'!A273:B2607,2,FALSE)</f>
        <v>45</v>
      </c>
      <c r="D273">
        <f>VLOOKUP($A273,'Medical Examinations'!A273:D2607,4,FALSE)</f>
        <v>5.24</v>
      </c>
      <c r="E273" t="str">
        <f>VLOOKUP($A273,'Medical Examinations'!A273:F273,6,FALSE)</f>
        <v>Yes</v>
      </c>
      <c r="F273" t="str">
        <f>VLOOKUP($A273,'Medical Examinations'!A273:G2607,7,FALSE)</f>
        <v>No</v>
      </c>
      <c r="G273" t="str">
        <f>VLOOKUP($A273,'Medical Examinations'!A273:H2607,8,FALSE)</f>
        <v>No</v>
      </c>
      <c r="H273" s="4">
        <f>VLOOKUP($A273,'Medical Examinations'!A273:I2607,9,FALSE)</f>
        <v>1</v>
      </c>
      <c r="I273" t="str">
        <f>VLOOKUP($A273,'Medical Examinations'!A273:J273,10,FALSE)</f>
        <v>Yes</v>
      </c>
      <c r="J273" t="str">
        <f>VLOOKUP($A273,'Medical Examinations'!A273:C273,3,FALSE)</f>
        <v>Obesity</v>
      </c>
      <c r="K273" t="str">
        <f>VLOOKUP($A273,'Medical Examinations'!A273:E273,5,FALSE)</f>
        <v>Normal</v>
      </c>
      <c r="L273" t="str">
        <f>VLOOKUP($A273,'Hospitalisation Details'!$A$2:$E$2344,5,FALSE)</f>
        <v>27-Nov-1979</v>
      </c>
      <c r="M273" s="2">
        <f>VLOOKUP($A273,'Hospitalisation Details'!$A$2:$I$2344,9,FALSE)</f>
        <v>12994.12</v>
      </c>
      <c r="N273" s="2" t="str">
        <f>VLOOKUP($A273,'Hospitalisation Details'!$A$2:$J$2344,10,FALSE)</f>
        <v>Tier - 3</v>
      </c>
      <c r="O273" s="2" t="str">
        <f>VLOOKUP($A273,'Hospitalisation Details'!$A$2:$K$2344,11,FALSE)</f>
        <v>Tier - 2</v>
      </c>
      <c r="P273" s="5" t="str">
        <f>VLOOKUP($A273,'Hospitalisation Details'!$A$2:$L$2344,12,FALSE)</f>
        <v>R1026</v>
      </c>
      <c r="Q273" s="15">
        <f>VLOOKUP($A273,'Hospitalisation Details'!$A$2:$G$2344,7,FALSE)</f>
        <v>43</v>
      </c>
    </row>
    <row r="274" spans="1:17" x14ac:dyDescent="0.25">
      <c r="A274" s="14" t="s">
        <v>3940</v>
      </c>
      <c r="B274" t="str">
        <f>VLOOKUP(Healthcare!$A274,'Customer Names'!A274:C2608,3,FALSE)</f>
        <v>Lockwood</v>
      </c>
      <c r="C274">
        <f>VLOOKUP(Healthcare!$A274,'Medical Examinations'!A274:B2608,2,FALSE)</f>
        <v>26.62</v>
      </c>
      <c r="D274">
        <f>VLOOKUP($A274,'Medical Examinations'!A274:D2608,4,FALSE)</f>
        <v>10.08</v>
      </c>
      <c r="E274" t="str">
        <f>VLOOKUP($A274,'Medical Examinations'!A274:F274,6,FALSE)</f>
        <v>No</v>
      </c>
      <c r="F274" t="str">
        <f>VLOOKUP($A274,'Medical Examinations'!A274:G2608,7,FALSE)</f>
        <v>No</v>
      </c>
      <c r="G274" t="str">
        <f>VLOOKUP($A274,'Medical Examinations'!A274:H2608,8,FALSE)</f>
        <v>No</v>
      </c>
      <c r="H274" s="4">
        <f>VLOOKUP($A274,'Medical Examinations'!A274:I2608,9,FALSE)</f>
        <v>0</v>
      </c>
      <c r="I274" t="str">
        <f>VLOOKUP($A274,'Medical Examinations'!A274:J274,10,FALSE)</f>
        <v>Yes</v>
      </c>
      <c r="J274" t="str">
        <f>VLOOKUP($A274,'Medical Examinations'!A274:C274,3,FALSE)</f>
        <v>Over Weight</v>
      </c>
      <c r="K274" t="str">
        <f>VLOOKUP($A274,'Medical Examinations'!A274:E274,5,FALSE)</f>
        <v>Diabetes</v>
      </c>
      <c r="L274" t="str">
        <f>VLOOKUP($A274,'Hospitalisation Details'!$A$2:$E$2344,5,FALSE)</f>
        <v>30-Oct-1981</v>
      </c>
      <c r="M274" s="2">
        <f>VLOOKUP($A274,'Hospitalisation Details'!$A$2:$I$2344,9,FALSE)</f>
        <v>13002.91</v>
      </c>
      <c r="N274" s="2" t="str">
        <f>VLOOKUP($A274,'Hospitalisation Details'!$A$2:$J$2344,10,FALSE)</f>
        <v>Tier - 3</v>
      </c>
      <c r="O274" s="2" t="str">
        <f>VLOOKUP($A274,'Hospitalisation Details'!$A$2:$K$2344,11,FALSE)</f>
        <v>Tier - 1</v>
      </c>
      <c r="P274" s="5" t="str">
        <f>VLOOKUP($A274,'Hospitalisation Details'!$A$2:$L$2344,12,FALSE)</f>
        <v>R1012</v>
      </c>
      <c r="Q274" s="15">
        <f>VLOOKUP($A274,'Hospitalisation Details'!$A$2:$G$2344,7,FALSE)</f>
        <v>41</v>
      </c>
    </row>
    <row r="275" spans="1:17" x14ac:dyDescent="0.25">
      <c r="A275" s="14" t="s">
        <v>3941</v>
      </c>
      <c r="B275" t="str">
        <f>VLOOKUP(Healthcare!$A275,'Customer Names'!A275:C2609,3,FALSE)</f>
        <v>Defilippi</v>
      </c>
      <c r="C275">
        <f>VLOOKUP(Healthcare!$A275,'Medical Examinations'!A275:B2609,2,FALSE)</f>
        <v>32.67</v>
      </c>
      <c r="D275">
        <f>VLOOKUP($A275,'Medical Examinations'!A275:D2609,4,FALSE)</f>
        <v>10.97</v>
      </c>
      <c r="E275" t="str">
        <f>VLOOKUP($A275,'Medical Examinations'!A275:F275,6,FALSE)</f>
        <v>Yes</v>
      </c>
      <c r="F275" t="str">
        <f>VLOOKUP($A275,'Medical Examinations'!A275:G2609,7,FALSE)</f>
        <v>No</v>
      </c>
      <c r="G275" t="str">
        <f>VLOOKUP($A275,'Medical Examinations'!A275:H2609,8,FALSE)</f>
        <v>No</v>
      </c>
      <c r="H275" s="4">
        <f>VLOOKUP($A275,'Medical Examinations'!A275:I2609,9,FALSE)</f>
        <v>0</v>
      </c>
      <c r="I275" t="str">
        <f>VLOOKUP($A275,'Medical Examinations'!A275:J275,10,FALSE)</f>
        <v>Yes</v>
      </c>
      <c r="J275" t="str">
        <f>VLOOKUP($A275,'Medical Examinations'!A275:C275,3,FALSE)</f>
        <v>Obesity</v>
      </c>
      <c r="K275" t="str">
        <f>VLOOKUP($A275,'Medical Examinations'!A275:E275,5,FALSE)</f>
        <v>Diabetes</v>
      </c>
      <c r="L275" t="str">
        <f>VLOOKUP($A275,'Hospitalisation Details'!$A$2:$E$2344,5,FALSE)</f>
        <v>24-Jun-1962</v>
      </c>
      <c r="M275" s="2">
        <f>VLOOKUP($A275,'Hospitalisation Details'!$A$2:$I$2344,9,FALSE)</f>
        <v>13004.95</v>
      </c>
      <c r="N275" s="2" t="str">
        <f>VLOOKUP($A275,'Hospitalisation Details'!$A$2:$J$2344,10,FALSE)</f>
        <v>Tier - 3</v>
      </c>
      <c r="O275" s="2" t="str">
        <f>VLOOKUP($A275,'Hospitalisation Details'!$A$2:$K$2344,11,FALSE)</f>
        <v>Tier - 1</v>
      </c>
      <c r="P275" s="5" t="str">
        <f>VLOOKUP($A275,'Hospitalisation Details'!$A$2:$L$2344,12,FALSE)</f>
        <v>R1012</v>
      </c>
      <c r="Q275" s="15">
        <f>VLOOKUP($A275,'Hospitalisation Details'!$A$2:$G$2344,7,FALSE)</f>
        <v>60</v>
      </c>
    </row>
    <row r="276" spans="1:17" x14ac:dyDescent="0.25">
      <c r="A276" s="14" t="s">
        <v>3942</v>
      </c>
      <c r="B276" t="str">
        <f>VLOOKUP(Healthcare!$A276,'Customer Names'!A276:C2610,3,FALSE)</f>
        <v>Jackson</v>
      </c>
      <c r="C276">
        <f>VLOOKUP(Healthcare!$A276,'Medical Examinations'!A276:B2610,2,FALSE)</f>
        <v>44.44</v>
      </c>
      <c r="D276">
        <f>VLOOKUP($A276,'Medical Examinations'!A276:D2610,4,FALSE)</f>
        <v>4.9000000000000004</v>
      </c>
      <c r="E276" t="str">
        <f>VLOOKUP($A276,'Medical Examinations'!A276:F276,6,FALSE)</f>
        <v>Yes</v>
      </c>
      <c r="F276" t="str">
        <f>VLOOKUP($A276,'Medical Examinations'!A276:G2610,7,FALSE)</f>
        <v>No</v>
      </c>
      <c r="G276" t="str">
        <f>VLOOKUP($A276,'Medical Examinations'!A276:H2610,8,FALSE)</f>
        <v>No</v>
      </c>
      <c r="H276" s="4">
        <f>VLOOKUP($A276,'Medical Examinations'!A276:I2610,9,FALSE)</f>
        <v>1</v>
      </c>
      <c r="I276" t="str">
        <f>VLOOKUP($A276,'Medical Examinations'!A276:J276,10,FALSE)</f>
        <v>Yes</v>
      </c>
      <c r="J276" t="str">
        <f>VLOOKUP($A276,'Medical Examinations'!A276:C276,3,FALSE)</f>
        <v>Obesity</v>
      </c>
      <c r="K276" t="str">
        <f>VLOOKUP($A276,'Medical Examinations'!A276:E276,5,FALSE)</f>
        <v>Normal</v>
      </c>
      <c r="L276" t="str">
        <f>VLOOKUP($A276,'Hospitalisation Details'!$A$2:$E$2344,5,FALSE)</f>
        <v>13-Dec-1969</v>
      </c>
      <c r="M276" s="2">
        <f>VLOOKUP($A276,'Hospitalisation Details'!$A$2:$I$2344,9,FALSE)</f>
        <v>13008.07</v>
      </c>
      <c r="N276" s="2" t="str">
        <f>VLOOKUP($A276,'Hospitalisation Details'!$A$2:$J$2344,10,FALSE)</f>
        <v>Tier - 3</v>
      </c>
      <c r="O276" s="2" t="str">
        <f>VLOOKUP($A276,'Hospitalisation Details'!$A$2:$K$2344,11,FALSE)</f>
        <v>Tier - 3</v>
      </c>
      <c r="P276" s="5" t="str">
        <f>VLOOKUP($A276,'Hospitalisation Details'!$A$2:$L$2344,12,FALSE)</f>
        <v>R1012</v>
      </c>
      <c r="Q276" s="15">
        <f>VLOOKUP($A276,'Hospitalisation Details'!$A$2:$G$2344,7,FALSE)</f>
        <v>53</v>
      </c>
    </row>
    <row r="277" spans="1:17" x14ac:dyDescent="0.25">
      <c r="A277" s="14" t="s">
        <v>3943</v>
      </c>
      <c r="B277" t="str">
        <f>VLOOKUP(Healthcare!$A277,'Customer Names'!A277:C2611,3,FALSE)</f>
        <v>Ozahowski</v>
      </c>
      <c r="C277">
        <f>VLOOKUP(Healthcare!$A277,'Medical Examinations'!A277:B2611,2,FALSE)</f>
        <v>28.31</v>
      </c>
      <c r="D277">
        <f>VLOOKUP($A277,'Medical Examinations'!A277:D2611,4,FALSE)</f>
        <v>5.33</v>
      </c>
      <c r="E277" t="str">
        <f>VLOOKUP($A277,'Medical Examinations'!A277:F277,6,FALSE)</f>
        <v>No</v>
      </c>
      <c r="F277" t="str">
        <f>VLOOKUP($A277,'Medical Examinations'!A277:G2611,7,FALSE)</f>
        <v>No</v>
      </c>
      <c r="G277" t="str">
        <f>VLOOKUP($A277,'Medical Examinations'!A277:H2611,8,FALSE)</f>
        <v>No</v>
      </c>
      <c r="H277" s="4">
        <f>VLOOKUP($A277,'Medical Examinations'!A277:I2611,9,FALSE)</f>
        <v>0</v>
      </c>
      <c r="I277" t="str">
        <f>VLOOKUP($A277,'Medical Examinations'!A277:J277,10,FALSE)</f>
        <v>Yes</v>
      </c>
      <c r="J277" t="str">
        <f>VLOOKUP($A277,'Medical Examinations'!A277:C277,3,FALSE)</f>
        <v>Over Weight</v>
      </c>
      <c r="K277" t="str">
        <f>VLOOKUP($A277,'Medical Examinations'!A277:E277,5,FALSE)</f>
        <v>Normal</v>
      </c>
      <c r="L277" t="str">
        <f>VLOOKUP($A277,'Hospitalisation Details'!$A$2:$E$2344,5,FALSE)</f>
        <v>27-Sep-1972</v>
      </c>
      <c r="M277" s="2">
        <f>VLOOKUP($A277,'Hospitalisation Details'!$A$2:$I$2344,9,FALSE)</f>
        <v>13010.86</v>
      </c>
      <c r="N277" s="2" t="str">
        <f>VLOOKUP($A277,'Hospitalisation Details'!$A$2:$J$2344,10,FALSE)</f>
        <v>Tier - 3</v>
      </c>
      <c r="O277" s="2" t="str">
        <f>VLOOKUP($A277,'Hospitalisation Details'!$A$2:$K$2344,11,FALSE)</f>
        <v>Tier - 2</v>
      </c>
      <c r="P277" s="5" t="str">
        <f>VLOOKUP($A277,'Hospitalisation Details'!$A$2:$L$2344,12,FALSE)</f>
        <v>R1012</v>
      </c>
      <c r="Q277" s="15">
        <f>VLOOKUP($A277,'Hospitalisation Details'!$A$2:$G$2344,7,FALSE)</f>
        <v>50</v>
      </c>
    </row>
    <row r="278" spans="1:17" x14ac:dyDescent="0.25">
      <c r="A278" s="14" t="s">
        <v>3944</v>
      </c>
      <c r="B278" t="str">
        <f>VLOOKUP(Healthcare!$A278,'Customer Names'!A278:C2612,3,FALSE)</f>
        <v>Guthals</v>
      </c>
      <c r="C278">
        <f>VLOOKUP(Healthcare!$A278,'Medical Examinations'!A278:B2612,2,FALSE)</f>
        <v>25.05</v>
      </c>
      <c r="D278">
        <f>VLOOKUP($A278,'Medical Examinations'!A278:D2612,4,FALSE)</f>
        <v>4.6100000000000003</v>
      </c>
      <c r="E278" t="str">
        <f>VLOOKUP($A278,'Medical Examinations'!A278:F278,6,FALSE)</f>
        <v>No</v>
      </c>
      <c r="F278" t="str">
        <f>VLOOKUP($A278,'Medical Examinations'!A278:G2612,7,FALSE)</f>
        <v>No</v>
      </c>
      <c r="G278" t="str">
        <f>VLOOKUP($A278,'Medical Examinations'!A278:H2612,8,FALSE)</f>
        <v>No</v>
      </c>
      <c r="H278" s="4">
        <f>VLOOKUP($A278,'Medical Examinations'!A278:I2612,9,FALSE)</f>
        <v>2</v>
      </c>
      <c r="I278" t="str">
        <f>VLOOKUP($A278,'Medical Examinations'!A278:J278,10,FALSE)</f>
        <v>Yes</v>
      </c>
      <c r="J278" t="str">
        <f>VLOOKUP($A278,'Medical Examinations'!A278:C278,3,FALSE)</f>
        <v>Over Weight</v>
      </c>
      <c r="K278" t="str">
        <f>VLOOKUP($A278,'Medical Examinations'!A278:E278,5,FALSE)</f>
        <v>Normal</v>
      </c>
      <c r="L278" t="str">
        <f>VLOOKUP($A278,'Hospitalisation Details'!$A$2:$E$2344,5,FALSE)</f>
        <v>20-Jul-1962</v>
      </c>
      <c r="M278" s="2">
        <f>VLOOKUP($A278,'Hospitalisation Details'!$A$2:$I$2344,9,FALSE)</f>
        <v>13012.21</v>
      </c>
      <c r="N278" s="2" t="str">
        <f>VLOOKUP($A278,'Hospitalisation Details'!$A$2:$J$2344,10,FALSE)</f>
        <v>Tier - 3</v>
      </c>
      <c r="O278" s="2" t="str">
        <f>VLOOKUP($A278,'Hospitalisation Details'!$A$2:$K$2344,11,FALSE)</f>
        <v>Tier - 1</v>
      </c>
      <c r="P278" s="5" t="str">
        <f>VLOOKUP($A278,'Hospitalisation Details'!$A$2:$L$2344,12,FALSE)</f>
        <v>R1012</v>
      </c>
      <c r="Q278" s="15">
        <f>VLOOKUP($A278,'Hospitalisation Details'!$A$2:$G$2344,7,FALSE)</f>
        <v>60</v>
      </c>
    </row>
    <row r="279" spans="1:17" x14ac:dyDescent="0.25">
      <c r="A279" s="14" t="s">
        <v>3945</v>
      </c>
      <c r="B279" t="str">
        <f>VLOOKUP(Healthcare!$A279,'Customer Names'!A279:C2613,3,FALSE)</f>
        <v>Yates</v>
      </c>
      <c r="C279">
        <f>VLOOKUP(Healthcare!$A279,'Medical Examinations'!A279:B2613,2,FALSE)</f>
        <v>28.34</v>
      </c>
      <c r="D279">
        <f>VLOOKUP($A279,'Medical Examinations'!A279:D2613,4,FALSE)</f>
        <v>8.18</v>
      </c>
      <c r="E279" t="str">
        <f>VLOOKUP($A279,'Medical Examinations'!A279:F279,6,FALSE)</f>
        <v>No</v>
      </c>
      <c r="F279" t="str">
        <f>VLOOKUP($A279,'Medical Examinations'!A279:G2613,7,FALSE)</f>
        <v>No</v>
      </c>
      <c r="G279" t="str">
        <f>VLOOKUP($A279,'Medical Examinations'!A279:H2613,8,FALSE)</f>
        <v>No</v>
      </c>
      <c r="H279" s="4">
        <f>VLOOKUP($A279,'Medical Examinations'!A279:I2613,9,FALSE)</f>
        <v>0</v>
      </c>
      <c r="I279" t="str">
        <f>VLOOKUP($A279,'Medical Examinations'!A279:J279,10,FALSE)</f>
        <v>Yes</v>
      </c>
      <c r="J279" t="str">
        <f>VLOOKUP($A279,'Medical Examinations'!A279:C279,3,FALSE)</f>
        <v>Over Weight</v>
      </c>
      <c r="K279" t="str">
        <f>VLOOKUP($A279,'Medical Examinations'!A279:E279,5,FALSE)</f>
        <v>Diabetes</v>
      </c>
      <c r="L279" t="str">
        <f>VLOOKUP($A279,'Hospitalisation Details'!$A$2:$E$2344,5,FALSE)</f>
        <v>23-Sep-1964</v>
      </c>
      <c r="M279" s="2">
        <f>VLOOKUP($A279,'Hospitalisation Details'!$A$2:$I$2344,9,FALSE)</f>
        <v>13019.16</v>
      </c>
      <c r="N279" s="2" t="str">
        <f>VLOOKUP($A279,'Hospitalisation Details'!$A$2:$J$2344,10,FALSE)</f>
        <v>Tier - 3</v>
      </c>
      <c r="O279" s="2" t="str">
        <f>VLOOKUP($A279,'Hospitalisation Details'!$A$2:$K$2344,11,FALSE)</f>
        <v>Tier - 1</v>
      </c>
      <c r="P279" s="5" t="str">
        <f>VLOOKUP($A279,'Hospitalisation Details'!$A$2:$L$2344,12,FALSE)</f>
        <v>R1024</v>
      </c>
      <c r="Q279" s="15">
        <f>VLOOKUP($A279,'Hospitalisation Details'!$A$2:$G$2344,7,FALSE)</f>
        <v>58</v>
      </c>
    </row>
    <row r="280" spans="1:17" x14ac:dyDescent="0.25">
      <c r="A280" s="14" t="s">
        <v>3946</v>
      </c>
      <c r="B280" t="str">
        <f>VLOOKUP(Healthcare!$A280,'Customer Names'!A280:C2614,3,FALSE)</f>
        <v>Samuelson</v>
      </c>
      <c r="C280">
        <f>VLOOKUP(Healthcare!$A280,'Medical Examinations'!A280:B2614,2,FALSE)</f>
        <v>17.765000000000001</v>
      </c>
      <c r="D280">
        <f>VLOOKUP($A280,'Medical Examinations'!A280:D2614,4,FALSE)</f>
        <v>5.62</v>
      </c>
      <c r="E280" t="str">
        <f>VLOOKUP($A280,'Medical Examinations'!A280:F280,6,FALSE)</f>
        <v>No</v>
      </c>
      <c r="F280" t="str">
        <f>VLOOKUP($A280,'Medical Examinations'!A280:G2614,7,FALSE)</f>
        <v>No</v>
      </c>
      <c r="G280" t="str">
        <f>VLOOKUP($A280,'Medical Examinations'!A280:H2614,8,FALSE)</f>
        <v>No</v>
      </c>
      <c r="H280" s="4">
        <f>VLOOKUP($A280,'Medical Examinations'!A280:I2614,9,FALSE)</f>
        <v>0</v>
      </c>
      <c r="I280" t="str">
        <f>VLOOKUP($A280,'Medical Examinations'!A280:J280,10,FALSE)</f>
        <v>Yes</v>
      </c>
      <c r="J280" t="str">
        <f>VLOOKUP($A280,'Medical Examinations'!A280:C280,3,FALSE)</f>
        <v>Under Weight</v>
      </c>
      <c r="K280" t="str">
        <f>VLOOKUP($A280,'Medical Examinations'!A280:E280,5,FALSE)</f>
        <v>Normal</v>
      </c>
      <c r="L280" t="str">
        <f>VLOOKUP($A280,'Hospitalisation Details'!$A$2:$E$2344,5,FALSE)</f>
        <v>4-Nov-1965</v>
      </c>
      <c r="M280" s="2">
        <f>VLOOKUP($A280,'Hospitalisation Details'!$A$2:$I$2344,9,FALSE)</f>
        <v>13023.93</v>
      </c>
      <c r="N280" s="2" t="str">
        <f>VLOOKUP($A280,'Hospitalisation Details'!$A$2:$J$2344,10,FALSE)</f>
        <v>Tier - 3</v>
      </c>
      <c r="O280" s="2" t="str">
        <f>VLOOKUP($A280,'Hospitalisation Details'!$A$2:$K$2344,11,FALSE)</f>
        <v>Tier - 2</v>
      </c>
      <c r="P280" s="5" t="str">
        <f>VLOOKUP($A280,'Hospitalisation Details'!$A$2:$L$2344,12,FALSE)</f>
        <v>R1025</v>
      </c>
      <c r="Q280" s="15">
        <f>VLOOKUP($A280,'Hospitalisation Details'!$A$2:$G$2344,7,FALSE)</f>
        <v>57</v>
      </c>
    </row>
    <row r="281" spans="1:17" x14ac:dyDescent="0.25">
      <c r="A281" s="14" t="s">
        <v>3947</v>
      </c>
      <c r="B281" t="str">
        <f>VLOOKUP(Healthcare!$A281,'Customer Names'!A281:C2615,3,FALSE)</f>
        <v>Lemos</v>
      </c>
      <c r="C281">
        <f>VLOOKUP(Healthcare!$A281,'Medical Examinations'!A281:B2615,2,FALSE)</f>
        <v>36.119999999999997</v>
      </c>
      <c r="D281">
        <f>VLOOKUP($A281,'Medical Examinations'!A281:D2615,4,FALSE)</f>
        <v>5.82</v>
      </c>
      <c r="E281" t="str">
        <f>VLOOKUP($A281,'Medical Examinations'!A281:F281,6,FALSE)</f>
        <v>No</v>
      </c>
      <c r="F281" t="str">
        <f>VLOOKUP($A281,'Medical Examinations'!A281:G2615,7,FALSE)</f>
        <v>No</v>
      </c>
      <c r="G281" t="str">
        <f>VLOOKUP($A281,'Medical Examinations'!A281:H2615,8,FALSE)</f>
        <v>No</v>
      </c>
      <c r="H281" s="4">
        <f>VLOOKUP($A281,'Medical Examinations'!A281:I2615,9,FALSE)</f>
        <v>0</v>
      </c>
      <c r="I281" t="str">
        <f>VLOOKUP($A281,'Medical Examinations'!A281:J281,10,FALSE)</f>
        <v>Yes</v>
      </c>
      <c r="J281" t="str">
        <f>VLOOKUP($A281,'Medical Examinations'!A281:C281,3,FALSE)</f>
        <v>Obesity</v>
      </c>
      <c r="K281" t="str">
        <f>VLOOKUP($A281,'Medical Examinations'!A281:E281,5,FALSE)</f>
        <v>Prediabetes</v>
      </c>
      <c r="L281" t="str">
        <f>VLOOKUP($A281,'Hospitalisation Details'!$A$2:$E$2344,5,FALSE)</f>
        <v>23-Sep-1969</v>
      </c>
      <c r="M281" s="2">
        <f>VLOOKUP($A281,'Hospitalisation Details'!$A$2:$I$2344,9,FALSE)</f>
        <v>13044.41</v>
      </c>
      <c r="N281" s="2" t="str">
        <f>VLOOKUP($A281,'Hospitalisation Details'!$A$2:$J$2344,10,FALSE)</f>
        <v>Tier - 3</v>
      </c>
      <c r="O281" s="2" t="str">
        <f>VLOOKUP($A281,'Hospitalisation Details'!$A$2:$K$2344,11,FALSE)</f>
        <v>Tier - 1</v>
      </c>
      <c r="P281" s="5" t="str">
        <f>VLOOKUP($A281,'Hospitalisation Details'!$A$2:$L$2344,12,FALSE)</f>
        <v>R1012</v>
      </c>
      <c r="Q281" s="15">
        <f>VLOOKUP($A281,'Hospitalisation Details'!$A$2:$G$2344,7,FALSE)</f>
        <v>53</v>
      </c>
    </row>
    <row r="282" spans="1:17" x14ac:dyDescent="0.25">
      <c r="A282" s="14" t="s">
        <v>3948</v>
      </c>
      <c r="B282" t="str">
        <f>VLOOKUP(Healthcare!$A282,'Customer Names'!A282:C2616,3,FALSE)</f>
        <v>Seynders</v>
      </c>
      <c r="C282">
        <f>VLOOKUP(Healthcare!$A282,'Medical Examinations'!A282:B2616,2,FALSE)</f>
        <v>23.19</v>
      </c>
      <c r="D282">
        <f>VLOOKUP($A282,'Medical Examinations'!A282:D2616,4,FALSE)</f>
        <v>7.66</v>
      </c>
      <c r="E282" t="str">
        <f>VLOOKUP($A282,'Medical Examinations'!A282:F282,6,FALSE)</f>
        <v>No</v>
      </c>
      <c r="F282" t="str">
        <f>VLOOKUP($A282,'Medical Examinations'!A282:G2616,7,FALSE)</f>
        <v>No</v>
      </c>
      <c r="G282" t="str">
        <f>VLOOKUP($A282,'Medical Examinations'!A282:H2616,8,FALSE)</f>
        <v>No</v>
      </c>
      <c r="H282" s="4">
        <f>VLOOKUP($A282,'Medical Examinations'!A282:I2616,9,FALSE)</f>
        <v>0</v>
      </c>
      <c r="I282" t="str">
        <f>VLOOKUP($A282,'Medical Examinations'!A282:J282,10,FALSE)</f>
        <v>Yes</v>
      </c>
      <c r="J282" t="str">
        <f>VLOOKUP($A282,'Medical Examinations'!A282:C282,3,FALSE)</f>
        <v>Health Weight</v>
      </c>
      <c r="K282" t="str">
        <f>VLOOKUP($A282,'Medical Examinations'!A282:E282,5,FALSE)</f>
        <v>Diabetes</v>
      </c>
      <c r="L282" t="str">
        <f>VLOOKUP($A282,'Hospitalisation Details'!$A$2:$E$2344,5,FALSE)</f>
        <v>6-Aug-1967</v>
      </c>
      <c r="M282" s="2">
        <f>VLOOKUP($A282,'Hospitalisation Details'!$A$2:$I$2344,9,FALSE)</f>
        <v>13047.33</v>
      </c>
      <c r="N282" s="2" t="str">
        <f>VLOOKUP($A282,'Hospitalisation Details'!$A$2:$J$2344,10,FALSE)</f>
        <v>Tier - 3</v>
      </c>
      <c r="O282" s="2" t="str">
        <f>VLOOKUP($A282,'Hospitalisation Details'!$A$2:$K$2344,11,FALSE)</f>
        <v>Tier - 3</v>
      </c>
      <c r="P282" s="5" t="str">
        <f>VLOOKUP($A282,'Hospitalisation Details'!$A$2:$L$2344,12,FALSE)</f>
        <v>R1024</v>
      </c>
      <c r="Q282" s="15">
        <f>VLOOKUP($A282,'Hospitalisation Details'!$A$2:$G$2344,7,FALSE)</f>
        <v>55</v>
      </c>
    </row>
    <row r="283" spans="1:17" x14ac:dyDescent="0.25">
      <c r="A283" s="14" t="s">
        <v>3949</v>
      </c>
      <c r="B283" t="str">
        <f>VLOOKUP(Healthcare!$A283,'Customer Names'!A283:C2617,3,FALSE)</f>
        <v>Saunders</v>
      </c>
      <c r="C283">
        <f>VLOOKUP(Healthcare!$A283,'Medical Examinations'!A283:B2617,2,FALSE)</f>
        <v>35.99</v>
      </c>
      <c r="D283">
        <f>VLOOKUP($A283,'Medical Examinations'!A283:D2617,4,FALSE)</f>
        <v>4.2300000000000004</v>
      </c>
      <c r="E283" t="str">
        <f>VLOOKUP($A283,'Medical Examinations'!A283:F283,6,FALSE)</f>
        <v>No</v>
      </c>
      <c r="F283" t="str">
        <f>VLOOKUP($A283,'Medical Examinations'!A283:G2617,7,FALSE)</f>
        <v>No</v>
      </c>
      <c r="G283" t="str">
        <f>VLOOKUP($A283,'Medical Examinations'!A283:H2617,8,FALSE)</f>
        <v>No</v>
      </c>
      <c r="H283" s="4">
        <f>VLOOKUP($A283,'Medical Examinations'!A283:I2617,9,FALSE)</f>
        <v>0</v>
      </c>
      <c r="I283" t="str">
        <f>VLOOKUP($A283,'Medical Examinations'!A283:J283,10,FALSE)</f>
        <v>Yes</v>
      </c>
      <c r="J283" t="str">
        <f>VLOOKUP($A283,'Medical Examinations'!A283:C283,3,FALSE)</f>
        <v>Obesity</v>
      </c>
      <c r="K283" t="str">
        <f>VLOOKUP($A283,'Medical Examinations'!A283:E283,5,FALSE)</f>
        <v>Normal</v>
      </c>
      <c r="L283" t="str">
        <f>VLOOKUP($A283,'Hospitalisation Details'!$A$2:$E$2344,5,FALSE)</f>
        <v>26-Oct-1985</v>
      </c>
      <c r="M283" s="2">
        <f>VLOOKUP($A283,'Hospitalisation Details'!$A$2:$I$2344,9,FALSE)</f>
        <v>13051.22</v>
      </c>
      <c r="N283" s="2" t="str">
        <f>VLOOKUP($A283,'Hospitalisation Details'!$A$2:$J$2344,10,FALSE)</f>
        <v>Tier - 3</v>
      </c>
      <c r="O283" s="2" t="str">
        <f>VLOOKUP($A283,'Hospitalisation Details'!$A$2:$K$2344,11,FALSE)</f>
        <v>Tier - 1</v>
      </c>
      <c r="P283" s="5" t="str">
        <f>VLOOKUP($A283,'Hospitalisation Details'!$A$2:$L$2344,12,FALSE)</f>
        <v>R1026</v>
      </c>
      <c r="Q283" s="15">
        <f>VLOOKUP($A283,'Hospitalisation Details'!$A$2:$G$2344,7,FALSE)</f>
        <v>37</v>
      </c>
    </row>
    <row r="284" spans="1:17" x14ac:dyDescent="0.25">
      <c r="A284" s="14" t="s">
        <v>3950</v>
      </c>
      <c r="B284" t="str">
        <f>VLOOKUP(Healthcare!$A284,'Customer Names'!A284:C2618,3,FALSE)</f>
        <v>Walker</v>
      </c>
      <c r="C284">
        <f>VLOOKUP(Healthcare!$A284,'Medical Examinations'!A284:B2618,2,FALSE)</f>
        <v>30.25</v>
      </c>
      <c r="D284">
        <f>VLOOKUP($A284,'Medical Examinations'!A284:D2618,4,FALSE)</f>
        <v>5.58</v>
      </c>
      <c r="E284" t="str">
        <f>VLOOKUP($A284,'Medical Examinations'!A284:F284,6,FALSE)</f>
        <v>No</v>
      </c>
      <c r="F284" t="str">
        <f>VLOOKUP($A284,'Medical Examinations'!A284:G2618,7,FALSE)</f>
        <v>No</v>
      </c>
      <c r="G284" t="str">
        <f>VLOOKUP($A284,'Medical Examinations'!A284:H2618,8,FALSE)</f>
        <v>Yes</v>
      </c>
      <c r="H284" s="4">
        <f>VLOOKUP($A284,'Medical Examinations'!A284:I2618,9,FALSE)</f>
        <v>1</v>
      </c>
      <c r="I284" t="str">
        <f>VLOOKUP($A284,'Medical Examinations'!A284:J284,10,FALSE)</f>
        <v>Yes</v>
      </c>
      <c r="J284" t="str">
        <f>VLOOKUP($A284,'Medical Examinations'!A284:C284,3,FALSE)</f>
        <v>Obesity</v>
      </c>
      <c r="K284" t="str">
        <f>VLOOKUP($A284,'Medical Examinations'!A284:E284,5,FALSE)</f>
        <v>Normal</v>
      </c>
      <c r="L284" t="str">
        <f>VLOOKUP($A284,'Hospitalisation Details'!$A$2:$E$2344,5,FALSE)</f>
        <v>6-Nov-1961</v>
      </c>
      <c r="M284" s="2">
        <f>VLOOKUP($A284,'Hospitalisation Details'!$A$2:$I$2344,9,FALSE)</f>
        <v>13063.88</v>
      </c>
      <c r="N284" s="2" t="str">
        <f>VLOOKUP($A284,'Hospitalisation Details'!$A$2:$J$2344,10,FALSE)</f>
        <v>Tier - 3</v>
      </c>
      <c r="O284" s="2" t="str">
        <f>VLOOKUP($A284,'Hospitalisation Details'!$A$2:$K$2344,11,FALSE)</f>
        <v>Tier - 2</v>
      </c>
      <c r="P284" s="5" t="str">
        <f>VLOOKUP($A284,'Hospitalisation Details'!$A$2:$L$2344,12,FALSE)</f>
        <v>R1011</v>
      </c>
      <c r="Q284" s="15">
        <f>VLOOKUP($A284,'Hospitalisation Details'!$A$2:$G$2344,7,FALSE)</f>
        <v>61</v>
      </c>
    </row>
    <row r="285" spans="1:17" x14ac:dyDescent="0.25">
      <c r="A285" s="14" t="s">
        <v>3951</v>
      </c>
      <c r="B285" t="str">
        <f>VLOOKUP(Healthcare!$A285,'Customer Names'!A285:C2619,3,FALSE)</f>
        <v>Lam</v>
      </c>
      <c r="C285">
        <f>VLOOKUP(Healthcare!$A285,'Medical Examinations'!A285:B2619,2,FALSE)</f>
        <v>26.24</v>
      </c>
      <c r="D285">
        <f>VLOOKUP($A285,'Medical Examinations'!A285:D2619,4,FALSE)</f>
        <v>6.26</v>
      </c>
      <c r="E285" t="str">
        <f>VLOOKUP($A285,'Medical Examinations'!A285:F285,6,FALSE)</f>
        <v>Yes</v>
      </c>
      <c r="F285" t="str">
        <f>VLOOKUP($A285,'Medical Examinations'!A285:G2619,7,FALSE)</f>
        <v>No</v>
      </c>
      <c r="G285" t="str">
        <f>VLOOKUP($A285,'Medical Examinations'!A285:H2619,8,FALSE)</f>
        <v>No</v>
      </c>
      <c r="H285" s="4">
        <f>VLOOKUP($A285,'Medical Examinations'!A285:I2619,9,FALSE)</f>
        <v>0</v>
      </c>
      <c r="I285" t="str">
        <f>VLOOKUP($A285,'Medical Examinations'!A285:J285,10,FALSE)</f>
        <v>Yes</v>
      </c>
      <c r="J285" t="str">
        <f>VLOOKUP($A285,'Medical Examinations'!A285:C285,3,FALSE)</f>
        <v>Over Weight</v>
      </c>
      <c r="K285" t="str">
        <f>VLOOKUP($A285,'Medical Examinations'!A285:E285,5,FALSE)</f>
        <v>Prediabetes</v>
      </c>
      <c r="L285" t="str">
        <f>VLOOKUP($A285,'Hospitalisation Details'!$A$2:$E$2344,5,FALSE)</f>
        <v>17-Jul-1978</v>
      </c>
      <c r="M285" s="2">
        <f>VLOOKUP($A285,'Hospitalisation Details'!$A$2:$I$2344,9,FALSE)</f>
        <v>13101.74</v>
      </c>
      <c r="N285" s="2" t="str">
        <f>VLOOKUP($A285,'Hospitalisation Details'!$A$2:$J$2344,10,FALSE)</f>
        <v>Tier - 3</v>
      </c>
      <c r="O285" s="2" t="str">
        <f>VLOOKUP($A285,'Hospitalisation Details'!$A$2:$K$2344,11,FALSE)</f>
        <v>Tier - 2</v>
      </c>
      <c r="P285" s="5" t="str">
        <f>VLOOKUP($A285,'Hospitalisation Details'!$A$2:$L$2344,12,FALSE)</f>
        <v>R1026</v>
      </c>
      <c r="Q285" s="15">
        <f>VLOOKUP($A285,'Hospitalisation Details'!$A$2:$G$2344,7,FALSE)</f>
        <v>44</v>
      </c>
    </row>
    <row r="286" spans="1:17" x14ac:dyDescent="0.25">
      <c r="A286" s="14" t="s">
        <v>3952</v>
      </c>
      <c r="B286" t="str">
        <f>VLOOKUP(Healthcare!$A286,'Customer Names'!A286:C2620,3,FALSE)</f>
        <v>Sweigart</v>
      </c>
      <c r="C286">
        <f>VLOOKUP(Healthcare!$A286,'Medical Examinations'!A286:B2620,2,FALSE)</f>
        <v>31.36</v>
      </c>
      <c r="D286">
        <f>VLOOKUP($A286,'Medical Examinations'!A286:D2620,4,FALSE)</f>
        <v>10.6</v>
      </c>
      <c r="E286" t="str">
        <f>VLOOKUP($A286,'Medical Examinations'!A286:F286,6,FALSE)</f>
        <v>Yes</v>
      </c>
      <c r="F286" t="str">
        <f>VLOOKUP($A286,'Medical Examinations'!A286:G2620,7,FALSE)</f>
        <v>No</v>
      </c>
      <c r="G286" t="str">
        <f>VLOOKUP($A286,'Medical Examinations'!A286:H2620,8,FALSE)</f>
        <v>No</v>
      </c>
      <c r="H286" s="4">
        <f>VLOOKUP($A286,'Medical Examinations'!A286:I2620,9,FALSE)</f>
        <v>0</v>
      </c>
      <c r="I286" t="str">
        <f>VLOOKUP($A286,'Medical Examinations'!A286:J286,10,FALSE)</f>
        <v>Yes</v>
      </c>
      <c r="J286" t="str">
        <f>VLOOKUP($A286,'Medical Examinations'!A286:C286,3,FALSE)</f>
        <v>Obesity</v>
      </c>
      <c r="K286" t="str">
        <f>VLOOKUP($A286,'Medical Examinations'!A286:E286,5,FALSE)</f>
        <v>Diabetes</v>
      </c>
      <c r="L286" t="str">
        <f>VLOOKUP($A286,'Hospitalisation Details'!$A$2:$E$2344,5,FALSE)</f>
        <v>30-Oct-1971</v>
      </c>
      <c r="M286" s="2">
        <f>VLOOKUP($A286,'Hospitalisation Details'!$A$2:$I$2344,9,FALSE)</f>
        <v>13110.79</v>
      </c>
      <c r="N286" s="2" t="str">
        <f>VLOOKUP($A286,'Hospitalisation Details'!$A$2:$J$2344,10,FALSE)</f>
        <v>Tier - 3</v>
      </c>
      <c r="O286" s="2" t="str">
        <f>VLOOKUP($A286,'Hospitalisation Details'!$A$2:$K$2344,11,FALSE)</f>
        <v>Tier - 2</v>
      </c>
      <c r="P286" s="5" t="str">
        <f>VLOOKUP($A286,'Hospitalisation Details'!$A$2:$L$2344,12,FALSE)</f>
        <v>R1011</v>
      </c>
      <c r="Q286" s="15">
        <f>VLOOKUP($A286,'Hospitalisation Details'!$A$2:$G$2344,7,FALSE)</f>
        <v>51</v>
      </c>
    </row>
    <row r="287" spans="1:17" x14ac:dyDescent="0.25">
      <c r="A287" s="14" t="s">
        <v>3953</v>
      </c>
      <c r="B287" t="str">
        <f>VLOOKUP(Healthcare!$A287,'Customer Names'!A287:C2621,3,FALSE)</f>
        <v>Sieczkowski</v>
      </c>
      <c r="C287">
        <f>VLOOKUP(Healthcare!$A287,'Medical Examinations'!A287:B2621,2,FALSE)</f>
        <v>25.69</v>
      </c>
      <c r="D287">
        <f>VLOOKUP($A287,'Medical Examinations'!A287:D2621,4,FALSE)</f>
        <v>4.78</v>
      </c>
      <c r="E287" t="str">
        <f>VLOOKUP($A287,'Medical Examinations'!A287:F287,6,FALSE)</f>
        <v>Yes</v>
      </c>
      <c r="F287" t="str">
        <f>VLOOKUP($A287,'Medical Examinations'!A287:G2621,7,FALSE)</f>
        <v>No</v>
      </c>
      <c r="G287" t="str">
        <f>VLOOKUP($A287,'Medical Examinations'!A287:H2621,8,FALSE)</f>
        <v>No</v>
      </c>
      <c r="H287" s="4">
        <f>VLOOKUP($A287,'Medical Examinations'!A287:I2621,9,FALSE)</f>
        <v>0</v>
      </c>
      <c r="I287" t="str">
        <f>VLOOKUP($A287,'Medical Examinations'!A287:J287,10,FALSE)</f>
        <v>Yes</v>
      </c>
      <c r="J287" t="str">
        <f>VLOOKUP($A287,'Medical Examinations'!A287:C287,3,FALSE)</f>
        <v>Over Weight</v>
      </c>
      <c r="K287" t="str">
        <f>VLOOKUP($A287,'Medical Examinations'!A287:E287,5,FALSE)</f>
        <v>Normal</v>
      </c>
      <c r="L287" t="str">
        <f>VLOOKUP($A287,'Hospitalisation Details'!$A$2:$E$2344,5,FALSE)</f>
        <v>2-Aug-1962</v>
      </c>
      <c r="M287" s="2">
        <f>VLOOKUP($A287,'Hospitalisation Details'!$A$2:$I$2344,9,FALSE)</f>
        <v>13112.6</v>
      </c>
      <c r="N287" s="2" t="str">
        <f>VLOOKUP($A287,'Hospitalisation Details'!$A$2:$J$2344,10,FALSE)</f>
        <v>Tier - 3</v>
      </c>
      <c r="O287" s="2" t="str">
        <f>VLOOKUP($A287,'Hospitalisation Details'!$A$2:$K$2344,11,FALSE)</f>
        <v>Tier - 3</v>
      </c>
      <c r="P287" s="5" t="str">
        <f>VLOOKUP($A287,'Hospitalisation Details'!$A$2:$L$2344,12,FALSE)</f>
        <v>R1012</v>
      </c>
      <c r="Q287" s="15">
        <f>VLOOKUP($A287,'Hospitalisation Details'!$A$2:$G$2344,7,FALSE)</f>
        <v>60</v>
      </c>
    </row>
    <row r="288" spans="1:17" x14ac:dyDescent="0.25">
      <c r="A288" s="14" t="s">
        <v>3954</v>
      </c>
      <c r="B288" t="str">
        <f>VLOOKUP(Healthcare!$A288,'Customer Names'!A288:C2622,3,FALSE)</f>
        <v>Jurgens</v>
      </c>
      <c r="C288">
        <f>VLOOKUP(Healthcare!$A288,'Medical Examinations'!A288:B2622,2,FALSE)</f>
        <v>25.46</v>
      </c>
      <c r="D288">
        <f>VLOOKUP($A288,'Medical Examinations'!A288:D2622,4,FALSE)</f>
        <v>6.03</v>
      </c>
      <c r="E288" t="str">
        <f>VLOOKUP($A288,'Medical Examinations'!A288:F288,6,FALSE)</f>
        <v>No</v>
      </c>
      <c r="F288" t="str">
        <f>VLOOKUP($A288,'Medical Examinations'!A288:G2622,7,FALSE)</f>
        <v>No</v>
      </c>
      <c r="G288" t="str">
        <f>VLOOKUP($A288,'Medical Examinations'!A288:H2622,8,FALSE)</f>
        <v>No</v>
      </c>
      <c r="H288" s="4">
        <f>VLOOKUP($A288,'Medical Examinations'!A288:I2622,9,FALSE)</f>
        <v>2</v>
      </c>
      <c r="I288" t="str">
        <f>VLOOKUP($A288,'Medical Examinations'!A288:J288,10,FALSE)</f>
        <v>Yes</v>
      </c>
      <c r="J288" t="str">
        <f>VLOOKUP($A288,'Medical Examinations'!A288:C288,3,FALSE)</f>
        <v>Over Weight</v>
      </c>
      <c r="K288" t="str">
        <f>VLOOKUP($A288,'Medical Examinations'!A288:E288,5,FALSE)</f>
        <v>Prediabetes</v>
      </c>
      <c r="L288" t="str">
        <f>VLOOKUP($A288,'Hospitalisation Details'!$A$2:$E$2344,5,FALSE)</f>
        <v>12-Aug-1992</v>
      </c>
      <c r="M288" s="2">
        <f>VLOOKUP($A288,'Hospitalisation Details'!$A$2:$I$2344,9,FALSE)</f>
        <v>13113.51</v>
      </c>
      <c r="N288" s="2" t="str">
        <f>VLOOKUP($A288,'Hospitalisation Details'!$A$2:$J$2344,10,FALSE)</f>
        <v>Tier - 3</v>
      </c>
      <c r="O288" s="2" t="str">
        <f>VLOOKUP($A288,'Hospitalisation Details'!$A$2:$K$2344,11,FALSE)</f>
        <v>Tier - 2</v>
      </c>
      <c r="P288" s="5" t="str">
        <f>VLOOKUP($A288,'Hospitalisation Details'!$A$2:$L$2344,12,FALSE)</f>
        <v>R1026</v>
      </c>
      <c r="Q288" s="15">
        <f>VLOOKUP($A288,'Hospitalisation Details'!$A$2:$G$2344,7,FALSE)</f>
        <v>30</v>
      </c>
    </row>
    <row r="289" spans="1:17" x14ac:dyDescent="0.25">
      <c r="A289" s="14" t="s">
        <v>3955</v>
      </c>
      <c r="B289" t="str">
        <f>VLOOKUP(Healthcare!$A289,'Customer Names'!A289:C2623,3,FALSE)</f>
        <v>Hackman</v>
      </c>
      <c r="C289">
        <f>VLOOKUP(Healthcare!$A289,'Medical Examinations'!A289:B2623,2,FALSE)</f>
        <v>31.83</v>
      </c>
      <c r="D289">
        <f>VLOOKUP($A289,'Medical Examinations'!A289:D2623,4,FALSE)</f>
        <v>11.55</v>
      </c>
      <c r="E289" t="str">
        <f>VLOOKUP($A289,'Medical Examinations'!A289:F289,6,FALSE)</f>
        <v>Yes</v>
      </c>
      <c r="F289" t="str">
        <f>VLOOKUP($A289,'Medical Examinations'!A289:G2623,7,FALSE)</f>
        <v>No</v>
      </c>
      <c r="G289" t="str">
        <f>VLOOKUP($A289,'Medical Examinations'!A289:H2623,8,FALSE)</f>
        <v>No</v>
      </c>
      <c r="H289" s="4">
        <f>VLOOKUP($A289,'Medical Examinations'!A289:I2623,9,FALSE)</f>
        <v>1</v>
      </c>
      <c r="I289" t="str">
        <f>VLOOKUP($A289,'Medical Examinations'!A289:J289,10,FALSE)</f>
        <v>Yes</v>
      </c>
      <c r="J289" t="str">
        <f>VLOOKUP($A289,'Medical Examinations'!A289:C289,3,FALSE)</f>
        <v>Obesity</v>
      </c>
      <c r="K289" t="str">
        <f>VLOOKUP($A289,'Medical Examinations'!A289:E289,5,FALSE)</f>
        <v>Diabetes</v>
      </c>
      <c r="L289" t="str">
        <f>VLOOKUP($A289,'Hospitalisation Details'!$A$2:$E$2344,5,FALSE)</f>
        <v>14-Sep-1963</v>
      </c>
      <c r="M289" s="2">
        <f>VLOOKUP($A289,'Hospitalisation Details'!$A$2:$I$2344,9,FALSE)</f>
        <v>13116.84</v>
      </c>
      <c r="N289" s="2" t="str">
        <f>VLOOKUP($A289,'Hospitalisation Details'!$A$2:$J$2344,10,FALSE)</f>
        <v>Tier - 3</v>
      </c>
      <c r="O289" s="2" t="str">
        <f>VLOOKUP($A289,'Hospitalisation Details'!$A$2:$K$2344,11,FALSE)</f>
        <v>Tier - 1</v>
      </c>
      <c r="P289" s="5" t="str">
        <f>VLOOKUP($A289,'Hospitalisation Details'!$A$2:$L$2344,12,FALSE)</f>
        <v>R1012</v>
      </c>
      <c r="Q289" s="15">
        <f>VLOOKUP($A289,'Hospitalisation Details'!$A$2:$G$2344,7,FALSE)</f>
        <v>59</v>
      </c>
    </row>
    <row r="290" spans="1:17" x14ac:dyDescent="0.25">
      <c r="A290" s="14" t="s">
        <v>3956</v>
      </c>
      <c r="B290" t="str">
        <f>VLOOKUP(Healthcare!$A290,'Customer Names'!A290:C2624,3,FALSE)</f>
        <v>Klarich</v>
      </c>
      <c r="C290">
        <f>VLOOKUP(Healthcare!$A290,'Medical Examinations'!A290:B2624,2,FALSE)</f>
        <v>24.43</v>
      </c>
      <c r="D290">
        <f>VLOOKUP($A290,'Medical Examinations'!A290:D2624,4,FALSE)</f>
        <v>7.59</v>
      </c>
      <c r="E290" t="str">
        <f>VLOOKUP($A290,'Medical Examinations'!A290:F290,6,FALSE)</f>
        <v>Yes</v>
      </c>
      <c r="F290" t="str">
        <f>VLOOKUP($A290,'Medical Examinations'!A290:G2624,7,FALSE)</f>
        <v>No</v>
      </c>
      <c r="G290" t="str">
        <f>VLOOKUP($A290,'Medical Examinations'!A290:H2624,8,FALSE)</f>
        <v>No</v>
      </c>
      <c r="H290" s="4">
        <f>VLOOKUP($A290,'Medical Examinations'!A290:I2624,9,FALSE)</f>
        <v>1</v>
      </c>
      <c r="I290" t="str">
        <f>VLOOKUP($A290,'Medical Examinations'!A290:J290,10,FALSE)</f>
        <v>Yes</v>
      </c>
      <c r="J290" t="str">
        <f>VLOOKUP($A290,'Medical Examinations'!A290:C290,3,FALSE)</f>
        <v>Health Weight</v>
      </c>
      <c r="K290" t="str">
        <f>VLOOKUP($A290,'Medical Examinations'!A290:E290,5,FALSE)</f>
        <v>Diabetes</v>
      </c>
      <c r="L290" t="str">
        <f>VLOOKUP($A290,'Hospitalisation Details'!$A$2:$E$2344,5,FALSE)</f>
        <v>16-Aug-1999</v>
      </c>
      <c r="M290" s="2">
        <f>VLOOKUP($A290,'Hospitalisation Details'!$A$2:$I$2344,9,FALSE)</f>
        <v>13126.68</v>
      </c>
      <c r="N290" s="2" t="str">
        <f>VLOOKUP($A290,'Hospitalisation Details'!$A$2:$J$2344,10,FALSE)</f>
        <v>Tier - 3</v>
      </c>
      <c r="O290" s="2" t="str">
        <f>VLOOKUP($A290,'Hospitalisation Details'!$A$2:$K$2344,11,FALSE)</f>
        <v>Tier - 3</v>
      </c>
      <c r="P290" s="5" t="str">
        <f>VLOOKUP($A290,'Hospitalisation Details'!$A$2:$L$2344,12,FALSE)</f>
        <v>R1011</v>
      </c>
      <c r="Q290" s="15">
        <f>VLOOKUP($A290,'Hospitalisation Details'!$A$2:$G$2344,7,FALSE)</f>
        <v>23</v>
      </c>
    </row>
    <row r="291" spans="1:17" x14ac:dyDescent="0.25">
      <c r="A291" s="14" t="s">
        <v>3957</v>
      </c>
      <c r="B291" t="str">
        <f>VLOOKUP(Healthcare!$A291,'Customer Names'!A291:C2625,3,FALSE)</f>
        <v>Schulten</v>
      </c>
      <c r="C291">
        <f>VLOOKUP(Healthcare!$A291,'Medical Examinations'!A291:B2625,2,FALSE)</f>
        <v>41.9</v>
      </c>
      <c r="D291">
        <f>VLOOKUP($A291,'Medical Examinations'!A291:D2625,4,FALSE)</f>
        <v>4.26</v>
      </c>
      <c r="E291" t="str">
        <f>VLOOKUP($A291,'Medical Examinations'!A291:F291,6,FALSE)</f>
        <v>No</v>
      </c>
      <c r="F291" t="str">
        <f>VLOOKUP($A291,'Medical Examinations'!A291:G2625,7,FALSE)</f>
        <v>No</v>
      </c>
      <c r="G291" t="str">
        <f>VLOOKUP($A291,'Medical Examinations'!A291:H2625,8,FALSE)</f>
        <v>No</v>
      </c>
      <c r="H291" s="4">
        <f>VLOOKUP($A291,'Medical Examinations'!A291:I2625,9,FALSE)</f>
        <v>0</v>
      </c>
      <c r="I291" t="str">
        <f>VLOOKUP($A291,'Medical Examinations'!A291:J291,10,FALSE)</f>
        <v>Yes</v>
      </c>
      <c r="J291" t="str">
        <f>VLOOKUP($A291,'Medical Examinations'!A291:C291,3,FALSE)</f>
        <v>Obesity</v>
      </c>
      <c r="K291" t="str">
        <f>VLOOKUP($A291,'Medical Examinations'!A291:E291,5,FALSE)</f>
        <v>Normal</v>
      </c>
      <c r="L291" t="str">
        <f>VLOOKUP($A291,'Hospitalisation Details'!$A$2:$E$2344,5,FALSE)</f>
        <v>6-Dec-1961</v>
      </c>
      <c r="M291" s="2">
        <f>VLOOKUP($A291,'Hospitalisation Details'!$A$2:$I$2344,9,FALSE)</f>
        <v>13143.34</v>
      </c>
      <c r="N291" s="2" t="str">
        <f>VLOOKUP($A291,'Hospitalisation Details'!$A$2:$J$2344,10,FALSE)</f>
        <v>Tier - 3</v>
      </c>
      <c r="O291" s="2" t="str">
        <f>VLOOKUP($A291,'Hospitalisation Details'!$A$2:$K$2344,11,FALSE)</f>
        <v>Tier - 2</v>
      </c>
      <c r="P291" s="5" t="str">
        <f>VLOOKUP($A291,'Hospitalisation Details'!$A$2:$L$2344,12,FALSE)</f>
        <v>R1020</v>
      </c>
      <c r="Q291" s="15">
        <f>VLOOKUP($A291,'Hospitalisation Details'!$A$2:$G$2344,7,FALSE)</f>
        <v>61</v>
      </c>
    </row>
    <row r="292" spans="1:17" x14ac:dyDescent="0.25">
      <c r="A292" s="14" t="s">
        <v>3958</v>
      </c>
      <c r="B292" t="str">
        <f>VLOOKUP(Healthcare!$A292,'Customer Names'!A292:C2626,3,FALSE)</f>
        <v>Fagerstrom</v>
      </c>
      <c r="C292">
        <f>VLOOKUP(Healthcare!$A292,'Medical Examinations'!A292:B2626,2,FALSE)</f>
        <v>22.88</v>
      </c>
      <c r="D292">
        <f>VLOOKUP($A292,'Medical Examinations'!A292:D2626,4,FALSE)</f>
        <v>5.9</v>
      </c>
      <c r="E292" t="str">
        <f>VLOOKUP($A292,'Medical Examinations'!A292:F292,6,FALSE)</f>
        <v>Yes</v>
      </c>
      <c r="F292" t="str">
        <f>VLOOKUP($A292,'Medical Examinations'!A292:G2626,7,FALSE)</f>
        <v>No</v>
      </c>
      <c r="G292" t="str">
        <f>VLOOKUP($A292,'Medical Examinations'!A292:H2626,8,FALSE)</f>
        <v>Yes</v>
      </c>
      <c r="H292" s="4">
        <f>VLOOKUP($A292,'Medical Examinations'!A292:I2626,9,FALSE)</f>
        <v>1</v>
      </c>
      <c r="I292" t="str">
        <f>VLOOKUP($A292,'Medical Examinations'!A292:J292,10,FALSE)</f>
        <v>Yes</v>
      </c>
      <c r="J292" t="str">
        <f>VLOOKUP($A292,'Medical Examinations'!A292:C292,3,FALSE)</f>
        <v>Health Weight</v>
      </c>
      <c r="K292" t="str">
        <f>VLOOKUP($A292,'Medical Examinations'!A292:E292,5,FALSE)</f>
        <v>Prediabetes</v>
      </c>
      <c r="L292" t="str">
        <f>VLOOKUP($A292,'Hospitalisation Details'!$A$2:$E$2344,5,FALSE)</f>
        <v>6-Dec-1961</v>
      </c>
      <c r="M292" s="2">
        <f>VLOOKUP($A292,'Hospitalisation Details'!$A$2:$I$2344,9,FALSE)</f>
        <v>13143.86</v>
      </c>
      <c r="N292" s="2" t="str">
        <f>VLOOKUP($A292,'Hospitalisation Details'!$A$2:$J$2344,10,FALSE)</f>
        <v>Tier - 3</v>
      </c>
      <c r="O292" s="2" t="str">
        <f>VLOOKUP($A292,'Hospitalisation Details'!$A$2:$K$2344,11,FALSE)</f>
        <v>Tier - 2</v>
      </c>
      <c r="P292" s="5" t="str">
        <f>VLOOKUP($A292,'Hospitalisation Details'!$A$2:$L$2344,12,FALSE)</f>
        <v>R1016</v>
      </c>
      <c r="Q292" s="15">
        <f>VLOOKUP($A292,'Hospitalisation Details'!$A$2:$G$2344,7,FALSE)</f>
        <v>61</v>
      </c>
    </row>
    <row r="293" spans="1:17" x14ac:dyDescent="0.25">
      <c r="A293" s="14" t="s">
        <v>3959</v>
      </c>
      <c r="B293" t="str">
        <f>VLOOKUP(Healthcare!$A293,'Customer Names'!A293:C2627,3,FALSE)</f>
        <v>Bien</v>
      </c>
      <c r="C293">
        <f>VLOOKUP(Healthcare!$A293,'Medical Examinations'!A293:B2627,2,FALSE)</f>
        <v>29.734999999999999</v>
      </c>
      <c r="D293">
        <f>VLOOKUP($A293,'Medical Examinations'!A293:D2627,4,FALSE)</f>
        <v>7.79</v>
      </c>
      <c r="E293" t="str">
        <f>VLOOKUP($A293,'Medical Examinations'!A293:F293,6,FALSE)</f>
        <v>No</v>
      </c>
      <c r="F293" t="str">
        <f>VLOOKUP($A293,'Medical Examinations'!A293:G2627,7,FALSE)</f>
        <v>No</v>
      </c>
      <c r="G293" t="str">
        <f>VLOOKUP($A293,'Medical Examinations'!A293:H2627,8,FALSE)</f>
        <v>No</v>
      </c>
      <c r="H293" s="4">
        <f>VLOOKUP($A293,'Medical Examinations'!A293:I2627,9,FALSE)</f>
        <v>0</v>
      </c>
      <c r="I293" t="str">
        <f>VLOOKUP($A293,'Medical Examinations'!A293:J293,10,FALSE)</f>
        <v>No</v>
      </c>
      <c r="J293" t="str">
        <f>VLOOKUP($A293,'Medical Examinations'!A293:C293,3,FALSE)</f>
        <v>Over Weight</v>
      </c>
      <c r="K293" t="str">
        <f>VLOOKUP($A293,'Medical Examinations'!A293:E293,5,FALSE)</f>
        <v>Diabetes</v>
      </c>
      <c r="L293" t="str">
        <f>VLOOKUP($A293,'Hospitalisation Details'!$A$2:$E$2344,5,FALSE)</f>
        <v>5-Aug-1962</v>
      </c>
      <c r="M293" s="2">
        <f>VLOOKUP($A293,'Hospitalisation Details'!$A$2:$I$2344,9,FALSE)</f>
        <v>13204.29</v>
      </c>
      <c r="N293" s="2" t="str">
        <f>VLOOKUP($A293,'Hospitalisation Details'!$A$2:$J$2344,10,FALSE)</f>
        <v>Tier - 3</v>
      </c>
      <c r="O293" s="2" t="str">
        <f>VLOOKUP($A293,'Hospitalisation Details'!$A$2:$K$2344,11,FALSE)</f>
        <v>Tier - 1</v>
      </c>
      <c r="P293" s="5" t="str">
        <f>VLOOKUP($A293,'Hospitalisation Details'!$A$2:$L$2344,12,FALSE)</f>
        <v>R1024</v>
      </c>
      <c r="Q293" s="15">
        <f>VLOOKUP($A293,'Hospitalisation Details'!$A$2:$G$2344,7,FALSE)</f>
        <v>60</v>
      </c>
    </row>
    <row r="294" spans="1:17" x14ac:dyDescent="0.25">
      <c r="A294" s="14" t="s">
        <v>3960</v>
      </c>
      <c r="B294" t="str">
        <f>VLOOKUP(Healthcare!$A294,'Customer Names'!A294:C2628,3,FALSE)</f>
        <v>Hess</v>
      </c>
      <c r="C294">
        <f>VLOOKUP(Healthcare!$A294,'Medical Examinations'!A294:B2628,2,FALSE)</f>
        <v>40.74</v>
      </c>
      <c r="D294">
        <f>VLOOKUP($A294,'Medical Examinations'!A294:D2628,4,FALSE)</f>
        <v>5.28</v>
      </c>
      <c r="E294" t="str">
        <f>VLOOKUP($A294,'Medical Examinations'!A294:F294,6,FALSE)</f>
        <v>No</v>
      </c>
      <c r="F294" t="str">
        <f>VLOOKUP($A294,'Medical Examinations'!A294:G2628,7,FALSE)</f>
        <v>No</v>
      </c>
      <c r="G294" t="str">
        <f>VLOOKUP($A294,'Medical Examinations'!A294:H2628,8,FALSE)</f>
        <v>Yes</v>
      </c>
      <c r="H294" s="4">
        <f>VLOOKUP($A294,'Medical Examinations'!A294:I2628,9,FALSE)</f>
        <v>1</v>
      </c>
      <c r="I294" t="str">
        <f>VLOOKUP($A294,'Medical Examinations'!A294:J294,10,FALSE)</f>
        <v>Yes</v>
      </c>
      <c r="J294" t="str">
        <f>VLOOKUP($A294,'Medical Examinations'!A294:C294,3,FALSE)</f>
        <v>Obesity</v>
      </c>
      <c r="K294" t="str">
        <f>VLOOKUP($A294,'Medical Examinations'!A294:E294,5,FALSE)</f>
        <v>Normal</v>
      </c>
      <c r="L294" t="str">
        <f>VLOOKUP($A294,'Hospitalisation Details'!$A$2:$E$2344,5,FALSE)</f>
        <v>15-Oct-1982</v>
      </c>
      <c r="M294" s="2">
        <f>VLOOKUP($A294,'Hospitalisation Details'!$A$2:$I$2344,9,FALSE)</f>
        <v>13214.43</v>
      </c>
      <c r="N294" s="2" t="str">
        <f>VLOOKUP($A294,'Hospitalisation Details'!$A$2:$J$2344,10,FALSE)</f>
        <v>Tier - 3</v>
      </c>
      <c r="O294" s="2" t="str">
        <f>VLOOKUP($A294,'Hospitalisation Details'!$A$2:$K$2344,11,FALSE)</f>
        <v>Tier - 2</v>
      </c>
      <c r="P294" s="5" t="str">
        <f>VLOOKUP($A294,'Hospitalisation Details'!$A$2:$L$2344,12,FALSE)</f>
        <v>R1012</v>
      </c>
      <c r="Q294" s="15">
        <f>VLOOKUP($A294,'Hospitalisation Details'!$A$2:$G$2344,7,FALSE)</f>
        <v>40</v>
      </c>
    </row>
    <row r="295" spans="1:17" x14ac:dyDescent="0.25">
      <c r="A295" s="14" t="s">
        <v>3961</v>
      </c>
      <c r="B295" t="str">
        <f>VLOOKUP(Healthcare!$A295,'Customer Names'!A295:C2629,3,FALSE)</f>
        <v>Shaw</v>
      </c>
      <c r="C295">
        <f>VLOOKUP(Healthcare!$A295,'Medical Examinations'!A295:B2629,2,FALSE)</f>
        <v>24.14</v>
      </c>
      <c r="D295">
        <f>VLOOKUP($A295,'Medical Examinations'!A295:D2629,4,FALSE)</f>
        <v>5.87</v>
      </c>
      <c r="E295" t="str">
        <f>VLOOKUP($A295,'Medical Examinations'!A295:F295,6,FALSE)</f>
        <v>No</v>
      </c>
      <c r="F295" t="str">
        <f>VLOOKUP($A295,'Medical Examinations'!A295:G2629,7,FALSE)</f>
        <v>No</v>
      </c>
      <c r="G295" t="str">
        <f>VLOOKUP($A295,'Medical Examinations'!A295:H2629,8,FALSE)</f>
        <v>No</v>
      </c>
      <c r="H295" s="4">
        <f>VLOOKUP($A295,'Medical Examinations'!A295:I2629,9,FALSE)</f>
        <v>2</v>
      </c>
      <c r="I295" t="str">
        <f>VLOOKUP($A295,'Medical Examinations'!A295:J295,10,FALSE)</f>
        <v>Yes</v>
      </c>
      <c r="J295" t="str">
        <f>VLOOKUP($A295,'Medical Examinations'!A295:C295,3,FALSE)</f>
        <v>Health Weight</v>
      </c>
      <c r="K295" t="str">
        <f>VLOOKUP($A295,'Medical Examinations'!A295:E295,5,FALSE)</f>
        <v>Prediabetes</v>
      </c>
      <c r="L295" t="str">
        <f>VLOOKUP($A295,'Hospitalisation Details'!$A$2:$E$2344,5,FALSE)</f>
        <v>7-Dec-1962</v>
      </c>
      <c r="M295" s="2">
        <f>VLOOKUP($A295,'Hospitalisation Details'!$A$2:$I$2344,9,FALSE)</f>
        <v>13217.09</v>
      </c>
      <c r="N295" s="2" t="str">
        <f>VLOOKUP($A295,'Hospitalisation Details'!$A$2:$J$2344,10,FALSE)</f>
        <v>Tier - 3</v>
      </c>
      <c r="O295" s="2" t="str">
        <f>VLOOKUP($A295,'Hospitalisation Details'!$A$2:$K$2344,11,FALSE)</f>
        <v>Tier - 1</v>
      </c>
      <c r="P295" s="5" t="str">
        <f>VLOOKUP($A295,'Hospitalisation Details'!$A$2:$L$2344,12,FALSE)</f>
        <v>R1024</v>
      </c>
      <c r="Q295" s="15">
        <f>VLOOKUP($A295,'Hospitalisation Details'!$A$2:$G$2344,7,FALSE)</f>
        <v>60</v>
      </c>
    </row>
    <row r="296" spans="1:17" x14ac:dyDescent="0.25">
      <c r="A296" s="14" t="s">
        <v>3962</v>
      </c>
      <c r="B296" t="str">
        <f>VLOOKUP(Healthcare!$A296,'Customer Names'!A296:C2630,3,FALSE)</f>
        <v>Williams</v>
      </c>
      <c r="C296">
        <f>VLOOKUP(Healthcare!$A296,'Medical Examinations'!A296:B2630,2,FALSE)</f>
        <v>25.15</v>
      </c>
      <c r="D296">
        <f>VLOOKUP($A296,'Medical Examinations'!A296:D2630,4,FALSE)</f>
        <v>9.08</v>
      </c>
      <c r="E296" t="str">
        <f>VLOOKUP($A296,'Medical Examinations'!A296:F296,6,FALSE)</f>
        <v>Yes</v>
      </c>
      <c r="F296" t="str">
        <f>VLOOKUP($A296,'Medical Examinations'!A296:G2630,7,FALSE)</f>
        <v>No</v>
      </c>
      <c r="G296" t="str">
        <f>VLOOKUP($A296,'Medical Examinations'!A296:H2630,8,FALSE)</f>
        <v>No</v>
      </c>
      <c r="H296" s="4">
        <f>VLOOKUP($A296,'Medical Examinations'!A296:I2630,9,FALSE)</f>
        <v>1</v>
      </c>
      <c r="I296" t="str">
        <f>VLOOKUP($A296,'Medical Examinations'!A296:J296,10,FALSE)</f>
        <v>Yes</v>
      </c>
      <c r="J296" t="str">
        <f>VLOOKUP($A296,'Medical Examinations'!A296:C296,3,FALSE)</f>
        <v>Over Weight</v>
      </c>
      <c r="K296" t="str">
        <f>VLOOKUP($A296,'Medical Examinations'!A296:E296,5,FALSE)</f>
        <v>Diabetes</v>
      </c>
      <c r="L296" t="str">
        <f>VLOOKUP($A296,'Hospitalisation Details'!$A$2:$E$2344,5,FALSE)</f>
        <v>13-Nov-1965</v>
      </c>
      <c r="M296" s="2">
        <f>VLOOKUP($A296,'Hospitalisation Details'!$A$2:$I$2344,9,FALSE)</f>
        <v>13224.06</v>
      </c>
      <c r="N296" s="2" t="str">
        <f>VLOOKUP($A296,'Hospitalisation Details'!$A$2:$J$2344,10,FALSE)</f>
        <v>Tier - 3</v>
      </c>
      <c r="O296" s="2" t="str">
        <f>VLOOKUP($A296,'Hospitalisation Details'!$A$2:$K$2344,11,FALSE)</f>
        <v>Tier - 3</v>
      </c>
      <c r="P296" s="5" t="str">
        <f>VLOOKUP($A296,'Hospitalisation Details'!$A$2:$L$2344,12,FALSE)</f>
        <v>R1024</v>
      </c>
      <c r="Q296" s="15">
        <f>VLOOKUP($A296,'Hospitalisation Details'!$A$2:$G$2344,7,FALSE)</f>
        <v>57</v>
      </c>
    </row>
    <row r="297" spans="1:17" x14ac:dyDescent="0.25">
      <c r="A297" s="14" t="s">
        <v>3963</v>
      </c>
      <c r="B297" t="str">
        <f>VLOOKUP(Healthcare!$A297,'Customer Names'!A297:C2631,3,FALSE)</f>
        <v>Menzies</v>
      </c>
      <c r="C297">
        <f>VLOOKUP(Healthcare!$A297,'Medical Examinations'!A297:B2631,2,FALSE)</f>
        <v>28.71</v>
      </c>
      <c r="D297">
        <f>VLOOKUP($A297,'Medical Examinations'!A297:D2631,4,FALSE)</f>
        <v>5.2</v>
      </c>
      <c r="E297" t="str">
        <f>VLOOKUP($A297,'Medical Examinations'!A297:F297,6,FALSE)</f>
        <v>No</v>
      </c>
      <c r="F297" t="str">
        <f>VLOOKUP($A297,'Medical Examinations'!A297:G2631,7,FALSE)</f>
        <v>No</v>
      </c>
      <c r="G297" t="str">
        <f>VLOOKUP($A297,'Medical Examinations'!A297:H2631,8,FALSE)</f>
        <v>No</v>
      </c>
      <c r="H297" s="4">
        <f>VLOOKUP($A297,'Medical Examinations'!A297:I2631,9,FALSE)</f>
        <v>1</v>
      </c>
      <c r="I297" t="str">
        <f>VLOOKUP($A297,'Medical Examinations'!A297:J297,10,FALSE)</f>
        <v>Yes</v>
      </c>
      <c r="J297" t="str">
        <f>VLOOKUP($A297,'Medical Examinations'!A297:C297,3,FALSE)</f>
        <v>Over Weight</v>
      </c>
      <c r="K297" t="str">
        <f>VLOOKUP($A297,'Medical Examinations'!A297:E297,5,FALSE)</f>
        <v>Normal</v>
      </c>
      <c r="L297" t="str">
        <f>VLOOKUP($A297,'Hospitalisation Details'!$A$2:$E$2344,5,FALSE)</f>
        <v>24-Nov-1962</v>
      </c>
      <c r="M297" s="2">
        <f>VLOOKUP($A297,'Hospitalisation Details'!$A$2:$I$2344,9,FALSE)</f>
        <v>13224.69</v>
      </c>
      <c r="N297" s="2" t="str">
        <f>VLOOKUP($A297,'Hospitalisation Details'!$A$2:$J$2344,10,FALSE)</f>
        <v>Tier - 3</v>
      </c>
      <c r="O297" s="2" t="str">
        <f>VLOOKUP($A297,'Hospitalisation Details'!$A$2:$K$2344,11,FALSE)</f>
        <v>Tier - 2</v>
      </c>
      <c r="P297" s="5" t="str">
        <f>VLOOKUP($A297,'Hospitalisation Details'!$A$2:$L$2344,12,FALSE)</f>
        <v>R1011</v>
      </c>
      <c r="Q297" s="15">
        <f>VLOOKUP($A297,'Hospitalisation Details'!$A$2:$G$2344,7,FALSE)</f>
        <v>60</v>
      </c>
    </row>
    <row r="298" spans="1:17" x14ac:dyDescent="0.25">
      <c r="A298" s="14" t="s">
        <v>3964</v>
      </c>
      <c r="B298" t="str">
        <f>VLOOKUP(Healthcare!$A298,'Customer Names'!A298:C2632,3,FALSE)</f>
        <v>Buehler</v>
      </c>
      <c r="C298">
        <f>VLOOKUP(Healthcare!$A298,'Medical Examinations'!A298:B2632,2,FALSE)</f>
        <v>23</v>
      </c>
      <c r="D298">
        <f>VLOOKUP($A298,'Medical Examinations'!A298:D2632,4,FALSE)</f>
        <v>5.48</v>
      </c>
      <c r="E298" t="str">
        <f>VLOOKUP($A298,'Medical Examinations'!A298:F298,6,FALSE)</f>
        <v>No</v>
      </c>
      <c r="F298" t="str">
        <f>VLOOKUP($A298,'Medical Examinations'!A298:G2632,7,FALSE)</f>
        <v>No</v>
      </c>
      <c r="G298" t="str">
        <f>VLOOKUP($A298,'Medical Examinations'!A298:H2632,8,FALSE)</f>
        <v>No</v>
      </c>
      <c r="H298" s="4">
        <f>VLOOKUP($A298,'Medical Examinations'!A298:I2632,9,FALSE)</f>
        <v>0</v>
      </c>
      <c r="I298" t="str">
        <f>VLOOKUP($A298,'Medical Examinations'!A298:J298,10,FALSE)</f>
        <v>Yes</v>
      </c>
      <c r="J298" t="str">
        <f>VLOOKUP($A298,'Medical Examinations'!A298:C298,3,FALSE)</f>
        <v>Health Weight</v>
      </c>
      <c r="K298" t="str">
        <f>VLOOKUP($A298,'Medical Examinations'!A298:E298,5,FALSE)</f>
        <v>Normal</v>
      </c>
      <c r="L298" t="str">
        <f>VLOOKUP($A298,'Hospitalisation Details'!$A$2:$E$2344,5,FALSE)</f>
        <v>11-Oct-1962</v>
      </c>
      <c r="M298" s="2">
        <f>VLOOKUP($A298,'Hospitalisation Details'!$A$2:$I$2344,9,FALSE)</f>
        <v>13228.85</v>
      </c>
      <c r="N298" s="2" t="str">
        <f>VLOOKUP($A298,'Hospitalisation Details'!$A$2:$J$2344,10,FALSE)</f>
        <v>Tier - 3</v>
      </c>
      <c r="O298" s="2" t="str">
        <f>VLOOKUP($A298,'Hospitalisation Details'!$A$2:$K$2344,11,FALSE)</f>
        <v>Tier - 3</v>
      </c>
      <c r="P298" s="5" t="str">
        <f>VLOOKUP($A298,'Hospitalisation Details'!$A$2:$L$2344,12,FALSE)</f>
        <v>R1023</v>
      </c>
      <c r="Q298" s="15">
        <f>VLOOKUP($A298,'Hospitalisation Details'!$A$2:$G$2344,7,FALSE)</f>
        <v>60</v>
      </c>
    </row>
    <row r="299" spans="1:17" x14ac:dyDescent="0.25">
      <c r="A299" s="14" t="s">
        <v>3965</v>
      </c>
      <c r="B299" t="str">
        <f>VLOOKUP(Healthcare!$A299,'Customer Names'!A299:C2633,3,FALSE)</f>
        <v>Degen</v>
      </c>
      <c r="C299">
        <f>VLOOKUP(Healthcare!$A299,'Medical Examinations'!A299:B2633,2,FALSE)</f>
        <v>36.86</v>
      </c>
      <c r="D299">
        <f>VLOOKUP($A299,'Medical Examinations'!A299:D2633,4,FALSE)</f>
        <v>11.95</v>
      </c>
      <c r="E299" t="str">
        <f>VLOOKUP($A299,'Medical Examinations'!A299:F299,6,FALSE)</f>
        <v>No</v>
      </c>
      <c r="F299" t="str">
        <f>VLOOKUP($A299,'Medical Examinations'!A299:G2633,7,FALSE)</f>
        <v>No</v>
      </c>
      <c r="G299" t="str">
        <f>VLOOKUP($A299,'Medical Examinations'!A299:H2633,8,FALSE)</f>
        <v>No</v>
      </c>
      <c r="H299" s="4">
        <f>VLOOKUP($A299,'Medical Examinations'!A299:I2633,9,FALSE)</f>
        <v>0</v>
      </c>
      <c r="I299" t="str">
        <f>VLOOKUP($A299,'Medical Examinations'!A299:J299,10,FALSE)</f>
        <v>No</v>
      </c>
      <c r="J299" t="str">
        <f>VLOOKUP($A299,'Medical Examinations'!A299:C299,3,FALSE)</f>
        <v>Obesity</v>
      </c>
      <c r="K299" t="str">
        <f>VLOOKUP($A299,'Medical Examinations'!A299:E299,5,FALSE)</f>
        <v>Diabetes</v>
      </c>
      <c r="L299" t="str">
        <f>VLOOKUP($A299,'Hospitalisation Details'!$A$2:$E$2344,5,FALSE)</f>
        <v>1-Jul-1994</v>
      </c>
      <c r="M299" s="2">
        <f>VLOOKUP($A299,'Hospitalisation Details'!$A$2:$I$2344,9,FALSE)</f>
        <v>13292.52</v>
      </c>
      <c r="N299" s="2" t="str">
        <f>VLOOKUP($A299,'Hospitalisation Details'!$A$2:$J$2344,10,FALSE)</f>
        <v>Tier - 3</v>
      </c>
      <c r="O299" s="2" t="str">
        <f>VLOOKUP($A299,'Hospitalisation Details'!$A$2:$K$2344,11,FALSE)</f>
        <v>Tier - 3</v>
      </c>
      <c r="P299" s="5" t="str">
        <f>VLOOKUP($A299,'Hospitalisation Details'!$A$2:$L$2344,12,FALSE)</f>
        <v>R1012</v>
      </c>
      <c r="Q299" s="15">
        <f>VLOOKUP($A299,'Hospitalisation Details'!$A$2:$G$2344,7,FALSE)</f>
        <v>28</v>
      </c>
    </row>
    <row r="300" spans="1:17" x14ac:dyDescent="0.25">
      <c r="A300" s="14" t="s">
        <v>3966</v>
      </c>
      <c r="B300" t="str">
        <f>VLOOKUP(Healthcare!$A300,'Customer Names'!A300:C2634,3,FALSE)</f>
        <v>Arsenault</v>
      </c>
      <c r="C300">
        <f>VLOOKUP(Healthcare!$A300,'Medical Examinations'!A300:B2634,2,FALSE)</f>
        <v>24.25</v>
      </c>
      <c r="D300">
        <f>VLOOKUP($A300,'Medical Examinations'!A300:D2634,4,FALSE)</f>
        <v>8.6999999999999993</v>
      </c>
      <c r="E300" t="str">
        <f>VLOOKUP($A300,'Medical Examinations'!A300:F300,6,FALSE)</f>
        <v>Yes</v>
      </c>
      <c r="F300" t="str">
        <f>VLOOKUP($A300,'Medical Examinations'!A300:G2634,7,FALSE)</f>
        <v>No</v>
      </c>
      <c r="G300" t="str">
        <f>VLOOKUP($A300,'Medical Examinations'!A300:H2634,8,FALSE)</f>
        <v>No</v>
      </c>
      <c r="H300" s="4">
        <f>VLOOKUP($A300,'Medical Examinations'!A300:I2634,9,FALSE)</f>
        <v>1</v>
      </c>
      <c r="I300" t="str">
        <f>VLOOKUP($A300,'Medical Examinations'!A300:J300,10,FALSE)</f>
        <v>Yes</v>
      </c>
      <c r="J300" t="str">
        <f>VLOOKUP($A300,'Medical Examinations'!A300:C300,3,FALSE)</f>
        <v>Health Weight</v>
      </c>
      <c r="K300" t="str">
        <f>VLOOKUP($A300,'Medical Examinations'!A300:E300,5,FALSE)</f>
        <v>Diabetes</v>
      </c>
      <c r="L300" t="str">
        <f>VLOOKUP($A300,'Hospitalisation Details'!$A$2:$E$2344,5,FALSE)</f>
        <v>23-Aug-1976</v>
      </c>
      <c r="M300" s="2">
        <f>VLOOKUP($A300,'Hospitalisation Details'!$A$2:$I$2344,9,FALSE)</f>
        <v>13333.71</v>
      </c>
      <c r="N300" s="2" t="str">
        <f>VLOOKUP($A300,'Hospitalisation Details'!$A$2:$J$2344,10,FALSE)</f>
        <v>Tier - 3</v>
      </c>
      <c r="O300" s="2" t="str">
        <f>VLOOKUP($A300,'Hospitalisation Details'!$A$2:$K$2344,11,FALSE)</f>
        <v>Tier - 2</v>
      </c>
      <c r="P300" s="5" t="str">
        <f>VLOOKUP($A300,'Hospitalisation Details'!$A$2:$L$2344,12,FALSE)</f>
        <v>R1012</v>
      </c>
      <c r="Q300" s="15">
        <f>VLOOKUP($A300,'Hospitalisation Details'!$A$2:$G$2344,7,FALSE)</f>
        <v>46</v>
      </c>
    </row>
    <row r="301" spans="1:17" x14ac:dyDescent="0.25">
      <c r="A301" s="14" t="s">
        <v>3967</v>
      </c>
      <c r="B301" t="str">
        <f>VLOOKUP(Healthcare!$A301,'Customer Names'!A301:C2635,3,FALSE)</f>
        <v>Hoff</v>
      </c>
      <c r="C301">
        <f>VLOOKUP(Healthcare!$A301,'Medical Examinations'!A301:B2635,2,FALSE)</f>
        <v>23.85</v>
      </c>
      <c r="D301">
        <f>VLOOKUP($A301,'Medical Examinations'!A301:D2635,4,FALSE)</f>
        <v>7.84</v>
      </c>
      <c r="E301" t="str">
        <f>VLOOKUP($A301,'Medical Examinations'!A301:F301,6,FALSE)</f>
        <v>No</v>
      </c>
      <c r="F301" t="str">
        <f>VLOOKUP($A301,'Medical Examinations'!A301:G2635,7,FALSE)</f>
        <v>No</v>
      </c>
      <c r="G301" t="str">
        <f>VLOOKUP($A301,'Medical Examinations'!A301:H2635,8,FALSE)</f>
        <v>No</v>
      </c>
      <c r="H301" s="4">
        <f>VLOOKUP($A301,'Medical Examinations'!A301:I2635,9,FALSE)</f>
        <v>0</v>
      </c>
      <c r="I301" t="str">
        <f>VLOOKUP($A301,'Medical Examinations'!A301:J301,10,FALSE)</f>
        <v>Yes</v>
      </c>
      <c r="J301" t="str">
        <f>VLOOKUP($A301,'Medical Examinations'!A301:C301,3,FALSE)</f>
        <v>Health Weight</v>
      </c>
      <c r="K301" t="str">
        <f>VLOOKUP($A301,'Medical Examinations'!A301:E301,5,FALSE)</f>
        <v>Diabetes</v>
      </c>
      <c r="L301" t="str">
        <f>VLOOKUP($A301,'Hospitalisation Details'!$A$2:$E$2344,5,FALSE)</f>
        <v>24-Sep-1964</v>
      </c>
      <c r="M301" s="2">
        <f>VLOOKUP($A301,'Hospitalisation Details'!$A$2:$I$2344,9,FALSE)</f>
        <v>13375.76</v>
      </c>
      <c r="N301" s="2" t="str">
        <f>VLOOKUP($A301,'Hospitalisation Details'!$A$2:$J$2344,10,FALSE)</f>
        <v>Tier - 3</v>
      </c>
      <c r="O301" s="2" t="str">
        <f>VLOOKUP($A301,'Hospitalisation Details'!$A$2:$K$2344,11,FALSE)</f>
        <v>Tier - 2</v>
      </c>
      <c r="P301" s="5" t="str">
        <f>VLOOKUP($A301,'Hospitalisation Details'!$A$2:$L$2344,12,FALSE)</f>
        <v>R1025</v>
      </c>
      <c r="Q301" s="15">
        <f>VLOOKUP($A301,'Hospitalisation Details'!$A$2:$G$2344,7,FALSE)</f>
        <v>58</v>
      </c>
    </row>
    <row r="302" spans="1:17" x14ac:dyDescent="0.25">
      <c r="A302" s="14" t="s">
        <v>3968</v>
      </c>
      <c r="B302" t="str">
        <f>VLOOKUP(Healthcare!$A302,'Customer Names'!A302:C2636,3,FALSE)</f>
        <v>Hall</v>
      </c>
      <c r="C302">
        <f>VLOOKUP(Healthcare!$A302,'Medical Examinations'!A302:B2636,2,FALSE)</f>
        <v>40.020000000000003</v>
      </c>
      <c r="D302">
        <f>VLOOKUP($A302,'Medical Examinations'!A302:D2636,4,FALSE)</f>
        <v>5.19</v>
      </c>
      <c r="E302" t="str">
        <f>VLOOKUP($A302,'Medical Examinations'!A302:F302,6,FALSE)</f>
        <v>Yes</v>
      </c>
      <c r="F302" t="str">
        <f>VLOOKUP($A302,'Medical Examinations'!A302:G2636,7,FALSE)</f>
        <v>No</v>
      </c>
      <c r="G302" t="str">
        <f>VLOOKUP($A302,'Medical Examinations'!A302:H2636,8,FALSE)</f>
        <v>No</v>
      </c>
      <c r="H302" s="4">
        <f>VLOOKUP($A302,'Medical Examinations'!A302:I2636,9,FALSE)</f>
        <v>1</v>
      </c>
      <c r="I302" t="str">
        <f>VLOOKUP($A302,'Medical Examinations'!A302:J302,10,FALSE)</f>
        <v>Yes</v>
      </c>
      <c r="J302" t="str">
        <f>VLOOKUP($A302,'Medical Examinations'!A302:C302,3,FALSE)</f>
        <v>Obesity</v>
      </c>
      <c r="K302" t="str">
        <f>VLOOKUP($A302,'Medical Examinations'!A302:E302,5,FALSE)</f>
        <v>Normal</v>
      </c>
      <c r="L302" t="str">
        <f>VLOOKUP($A302,'Hospitalisation Details'!$A$2:$E$2344,5,FALSE)</f>
        <v>30-Sep-1979</v>
      </c>
      <c r="M302" s="2">
        <f>VLOOKUP($A302,'Hospitalisation Details'!$A$2:$I$2344,9,FALSE)</f>
        <v>13377.41</v>
      </c>
      <c r="N302" s="2" t="str">
        <f>VLOOKUP($A302,'Hospitalisation Details'!$A$2:$J$2344,10,FALSE)</f>
        <v>Tier - 3</v>
      </c>
      <c r="O302" s="2" t="str">
        <f>VLOOKUP($A302,'Hospitalisation Details'!$A$2:$K$2344,11,FALSE)</f>
        <v>Tier - 3</v>
      </c>
      <c r="P302" s="5" t="str">
        <f>VLOOKUP($A302,'Hospitalisation Details'!$A$2:$L$2344,12,FALSE)</f>
        <v>R1026</v>
      </c>
      <c r="Q302" s="15">
        <f>VLOOKUP($A302,'Hospitalisation Details'!$A$2:$G$2344,7,FALSE)</f>
        <v>43</v>
      </c>
    </row>
    <row r="303" spans="1:17" x14ac:dyDescent="0.25">
      <c r="A303" s="14" t="s">
        <v>3969</v>
      </c>
      <c r="B303" t="str">
        <f>VLOOKUP(Healthcare!$A303,'Customer Names'!A303:C2637,3,FALSE)</f>
        <v>Ashley</v>
      </c>
      <c r="C303">
        <f>VLOOKUP(Healthcare!$A303,'Medical Examinations'!A303:B2637,2,FALSE)</f>
        <v>19.170000000000002</v>
      </c>
      <c r="D303">
        <f>VLOOKUP($A303,'Medical Examinations'!A303:D2637,4,FALSE)</f>
        <v>8.41</v>
      </c>
      <c r="E303" t="str">
        <f>VLOOKUP($A303,'Medical Examinations'!A303:F303,6,FALSE)</f>
        <v>No</v>
      </c>
      <c r="F303" t="str">
        <f>VLOOKUP($A303,'Medical Examinations'!A303:G2637,7,FALSE)</f>
        <v>No</v>
      </c>
      <c r="G303" t="str">
        <f>VLOOKUP($A303,'Medical Examinations'!A303:H2637,8,FALSE)</f>
        <v>No</v>
      </c>
      <c r="H303" s="4">
        <f>VLOOKUP($A303,'Medical Examinations'!A303:I2637,9,FALSE)</f>
        <v>0</v>
      </c>
      <c r="I303" t="str">
        <f>VLOOKUP($A303,'Medical Examinations'!A303:J303,10,FALSE)</f>
        <v>Yes</v>
      </c>
      <c r="J303" t="str">
        <f>VLOOKUP($A303,'Medical Examinations'!A303:C303,3,FALSE)</f>
        <v>Health Weight</v>
      </c>
      <c r="K303" t="str">
        <f>VLOOKUP($A303,'Medical Examinations'!A303:E303,5,FALSE)</f>
        <v>Diabetes</v>
      </c>
      <c r="L303" t="str">
        <f>VLOOKUP($A303,'Hospitalisation Details'!$A$2:$E$2344,5,FALSE)</f>
        <v>6-Jun-1984</v>
      </c>
      <c r="M303" s="2">
        <f>VLOOKUP($A303,'Hospitalisation Details'!$A$2:$I$2344,9,FALSE)</f>
        <v>13383.67</v>
      </c>
      <c r="N303" s="2" t="str">
        <f>VLOOKUP($A303,'Hospitalisation Details'!$A$2:$J$2344,10,FALSE)</f>
        <v>Tier - 3</v>
      </c>
      <c r="O303" s="2" t="str">
        <f>VLOOKUP($A303,'Hospitalisation Details'!$A$2:$K$2344,11,FALSE)</f>
        <v>Tier - 2</v>
      </c>
      <c r="P303" s="5" t="str">
        <f>VLOOKUP($A303,'Hospitalisation Details'!$A$2:$L$2344,12,FALSE)</f>
        <v>R1023</v>
      </c>
      <c r="Q303" s="15">
        <f>VLOOKUP($A303,'Hospitalisation Details'!$A$2:$G$2344,7,FALSE)</f>
        <v>39</v>
      </c>
    </row>
    <row r="304" spans="1:17" x14ac:dyDescent="0.25">
      <c r="A304" s="14" t="s">
        <v>3970</v>
      </c>
      <c r="B304" t="str">
        <f>VLOOKUP(Healthcare!$A304,'Customer Names'!A304:C2638,3,FALSE)</f>
        <v>Rindahl</v>
      </c>
      <c r="C304">
        <f>VLOOKUP(Healthcare!$A304,'Medical Examinations'!A304:B2638,2,FALSE)</f>
        <v>43.53</v>
      </c>
      <c r="D304">
        <f>VLOOKUP($A304,'Medical Examinations'!A304:D2638,4,FALSE)</f>
        <v>5.86</v>
      </c>
      <c r="E304" t="str">
        <f>VLOOKUP($A304,'Medical Examinations'!A304:F304,6,FALSE)</f>
        <v>Yes</v>
      </c>
      <c r="F304" t="str">
        <f>VLOOKUP($A304,'Medical Examinations'!A304:G2638,7,FALSE)</f>
        <v>Yes</v>
      </c>
      <c r="G304" t="str">
        <f>VLOOKUP($A304,'Medical Examinations'!A304:H2638,8,FALSE)</f>
        <v>No</v>
      </c>
      <c r="H304" s="4">
        <f>VLOOKUP($A304,'Medical Examinations'!A304:I2638,9,FALSE)</f>
        <v>2</v>
      </c>
      <c r="I304" t="str">
        <f>VLOOKUP($A304,'Medical Examinations'!A304:J304,10,FALSE)</f>
        <v>Yes</v>
      </c>
      <c r="J304" t="str">
        <f>VLOOKUP($A304,'Medical Examinations'!A304:C304,3,FALSE)</f>
        <v>Obesity</v>
      </c>
      <c r="K304" t="str">
        <f>VLOOKUP($A304,'Medical Examinations'!A304:E304,5,FALSE)</f>
        <v>Prediabetes</v>
      </c>
      <c r="L304" t="str">
        <f>VLOOKUP($A304,'Hospitalisation Details'!$A$2:$E$2344,5,FALSE)</f>
        <v>9-Dec-1959</v>
      </c>
      <c r="M304" s="2">
        <f>VLOOKUP($A304,'Hospitalisation Details'!$A$2:$I$2344,9,FALSE)</f>
        <v>13390.56</v>
      </c>
      <c r="N304" s="2" t="str">
        <f>VLOOKUP($A304,'Hospitalisation Details'!$A$2:$J$2344,10,FALSE)</f>
        <v>Tier - 3</v>
      </c>
      <c r="O304" s="2" t="str">
        <f>VLOOKUP($A304,'Hospitalisation Details'!$A$2:$K$2344,11,FALSE)</f>
        <v>Tier - 3</v>
      </c>
      <c r="P304" s="5" t="str">
        <f>VLOOKUP($A304,'Hospitalisation Details'!$A$2:$L$2344,12,FALSE)</f>
        <v>R1011</v>
      </c>
      <c r="Q304" s="15">
        <f>VLOOKUP($A304,'Hospitalisation Details'!$A$2:$G$2344,7,FALSE)</f>
        <v>63</v>
      </c>
    </row>
    <row r="305" spans="1:17" x14ac:dyDescent="0.25">
      <c r="A305" s="14" t="s">
        <v>3971</v>
      </c>
      <c r="B305" t="str">
        <f>VLOOKUP(Healthcare!$A305,'Customer Names'!A305:C2639,3,FALSE)</f>
        <v>Clark</v>
      </c>
      <c r="C305">
        <f>VLOOKUP(Healthcare!$A305,'Medical Examinations'!A305:B2639,2,FALSE)</f>
        <v>46.06</v>
      </c>
      <c r="D305">
        <f>VLOOKUP($A305,'Medical Examinations'!A305:D2639,4,FALSE)</f>
        <v>4.18</v>
      </c>
      <c r="E305" t="str">
        <f>VLOOKUP($A305,'Medical Examinations'!A305:F305,6,FALSE)</f>
        <v>No</v>
      </c>
      <c r="F305" t="str">
        <f>VLOOKUP($A305,'Medical Examinations'!A305:G2639,7,FALSE)</f>
        <v>Yes</v>
      </c>
      <c r="G305" t="str">
        <f>VLOOKUP($A305,'Medical Examinations'!A305:H2639,8,FALSE)</f>
        <v>No</v>
      </c>
      <c r="H305" s="4">
        <f>VLOOKUP($A305,'Medical Examinations'!A305:I2639,9,FALSE)</f>
        <v>1</v>
      </c>
      <c r="I305" t="str">
        <f>VLOOKUP($A305,'Medical Examinations'!A305:J305,10,FALSE)</f>
        <v>Yes</v>
      </c>
      <c r="J305" t="str">
        <f>VLOOKUP($A305,'Medical Examinations'!A305:C305,3,FALSE)</f>
        <v>Obesity</v>
      </c>
      <c r="K305" t="str">
        <f>VLOOKUP($A305,'Medical Examinations'!A305:E305,5,FALSE)</f>
        <v>Normal</v>
      </c>
      <c r="L305" t="str">
        <f>VLOOKUP($A305,'Hospitalisation Details'!$A$2:$E$2344,5,FALSE)</f>
        <v>25-Nov-1959</v>
      </c>
      <c r="M305" s="2">
        <f>VLOOKUP($A305,'Hospitalisation Details'!$A$2:$I$2344,9,FALSE)</f>
        <v>13393.76</v>
      </c>
      <c r="N305" s="2" t="str">
        <f>VLOOKUP($A305,'Hospitalisation Details'!$A$2:$J$2344,10,FALSE)</f>
        <v>Tier - 3</v>
      </c>
      <c r="O305" s="2" t="str">
        <f>VLOOKUP($A305,'Hospitalisation Details'!$A$2:$K$2344,11,FALSE)</f>
        <v>Tier - 1</v>
      </c>
      <c r="P305" s="5" t="str">
        <f>VLOOKUP($A305,'Hospitalisation Details'!$A$2:$L$2344,12,FALSE)</f>
        <v>R1011</v>
      </c>
      <c r="Q305" s="15">
        <f>VLOOKUP($A305,'Hospitalisation Details'!$A$2:$G$2344,7,FALSE)</f>
        <v>63</v>
      </c>
    </row>
    <row r="306" spans="1:17" x14ac:dyDescent="0.25">
      <c r="A306" s="14" t="s">
        <v>3972</v>
      </c>
      <c r="B306" t="str">
        <f>VLOOKUP(Healthcare!$A306,'Customer Names'!A306:C2640,3,FALSE)</f>
        <v>Irish</v>
      </c>
      <c r="C306">
        <f>VLOOKUP(Healthcare!$A306,'Medical Examinations'!A306:B2640,2,FALSE)</f>
        <v>29.92</v>
      </c>
      <c r="D306">
        <f>VLOOKUP($A306,'Medical Examinations'!A306:D2640,4,FALSE)</f>
        <v>11.99</v>
      </c>
      <c r="E306" t="str">
        <f>VLOOKUP($A306,'Medical Examinations'!A306:F306,6,FALSE)</f>
        <v>Yes</v>
      </c>
      <c r="F306" t="str">
        <f>VLOOKUP($A306,'Medical Examinations'!A306:G2640,7,FALSE)</f>
        <v>No</v>
      </c>
      <c r="G306" t="str">
        <f>VLOOKUP($A306,'Medical Examinations'!A306:H2640,8,FALSE)</f>
        <v>No</v>
      </c>
      <c r="H306" s="4">
        <f>VLOOKUP($A306,'Medical Examinations'!A306:I2640,9,FALSE)</f>
        <v>2</v>
      </c>
      <c r="I306" t="str">
        <f>VLOOKUP($A306,'Medical Examinations'!A306:J306,10,FALSE)</f>
        <v>Yes</v>
      </c>
      <c r="J306" t="str">
        <f>VLOOKUP($A306,'Medical Examinations'!A306:C306,3,FALSE)</f>
        <v>Obesity</v>
      </c>
      <c r="K306" t="str">
        <f>VLOOKUP($A306,'Medical Examinations'!A306:E306,5,FALSE)</f>
        <v>Diabetes</v>
      </c>
      <c r="L306" t="str">
        <f>VLOOKUP($A306,'Hospitalisation Details'!$A$2:$E$2344,5,FALSE)</f>
        <v>20-Dec-1959</v>
      </c>
      <c r="M306" s="2">
        <f>VLOOKUP($A306,'Hospitalisation Details'!$A$2:$I$2344,9,FALSE)</f>
        <v>13405.39</v>
      </c>
      <c r="N306" s="2" t="str">
        <f>VLOOKUP($A306,'Hospitalisation Details'!$A$2:$J$2344,10,FALSE)</f>
        <v>Tier - 3</v>
      </c>
      <c r="O306" s="2" t="str">
        <f>VLOOKUP($A306,'Hospitalisation Details'!$A$2:$K$2344,11,FALSE)</f>
        <v>Tier - 3</v>
      </c>
      <c r="P306" s="5" t="str">
        <f>VLOOKUP($A306,'Hospitalisation Details'!$A$2:$L$2344,12,FALSE)</f>
        <v>R1013</v>
      </c>
      <c r="Q306" s="15">
        <f>VLOOKUP($A306,'Hospitalisation Details'!$A$2:$G$2344,7,FALSE)</f>
        <v>63</v>
      </c>
    </row>
    <row r="307" spans="1:17" x14ac:dyDescent="0.25">
      <c r="A307" s="14" t="s">
        <v>3973</v>
      </c>
      <c r="B307" t="str">
        <f>VLOOKUP(Healthcare!$A307,'Customer Names'!A307:C2641,3,FALSE)</f>
        <v>Richardson</v>
      </c>
      <c r="C307">
        <f>VLOOKUP(Healthcare!$A307,'Medical Examinations'!A307:B2641,2,FALSE)</f>
        <v>28.46</v>
      </c>
      <c r="D307">
        <f>VLOOKUP($A307,'Medical Examinations'!A307:D2641,4,FALSE)</f>
        <v>4.8499999999999996</v>
      </c>
      <c r="E307" t="str">
        <f>VLOOKUP($A307,'Medical Examinations'!A307:F307,6,FALSE)</f>
        <v>Yes</v>
      </c>
      <c r="F307" t="str">
        <f>VLOOKUP($A307,'Medical Examinations'!A307:G2641,7,FALSE)</f>
        <v>No</v>
      </c>
      <c r="G307" t="str">
        <f>VLOOKUP($A307,'Medical Examinations'!A307:H2641,8,FALSE)</f>
        <v>No</v>
      </c>
      <c r="H307" s="4">
        <f>VLOOKUP($A307,'Medical Examinations'!A307:I2641,9,FALSE)</f>
        <v>1</v>
      </c>
      <c r="I307" t="str">
        <f>VLOOKUP($A307,'Medical Examinations'!A307:J307,10,FALSE)</f>
        <v>Yes</v>
      </c>
      <c r="J307" t="str">
        <f>VLOOKUP($A307,'Medical Examinations'!A307:C307,3,FALSE)</f>
        <v>Over Weight</v>
      </c>
      <c r="K307" t="str">
        <f>VLOOKUP($A307,'Medical Examinations'!A307:E307,5,FALSE)</f>
        <v>Normal</v>
      </c>
      <c r="L307" t="str">
        <f>VLOOKUP($A307,'Hospitalisation Details'!$A$2:$E$2344,5,FALSE)</f>
        <v>19-Dec-1992</v>
      </c>
      <c r="M307" s="2">
        <f>VLOOKUP($A307,'Hospitalisation Details'!$A$2:$I$2344,9,FALSE)</f>
        <v>13412.97</v>
      </c>
      <c r="N307" s="2" t="str">
        <f>VLOOKUP($A307,'Hospitalisation Details'!$A$2:$J$2344,10,FALSE)</f>
        <v>Tier - 3</v>
      </c>
      <c r="O307" s="2" t="str">
        <f>VLOOKUP($A307,'Hospitalisation Details'!$A$2:$K$2344,11,FALSE)</f>
        <v>Tier - 3</v>
      </c>
      <c r="P307" s="5" t="str">
        <f>VLOOKUP($A307,'Hospitalisation Details'!$A$2:$L$2344,12,FALSE)</f>
        <v>R1023</v>
      </c>
      <c r="Q307" s="15">
        <f>VLOOKUP($A307,'Hospitalisation Details'!$A$2:$G$2344,7,FALSE)</f>
        <v>30</v>
      </c>
    </row>
    <row r="308" spans="1:17" x14ac:dyDescent="0.25">
      <c r="A308" s="14" t="s">
        <v>3974</v>
      </c>
      <c r="B308" t="str">
        <f>VLOOKUP(Healthcare!$A308,'Customer Names'!A308:C2642,3,FALSE)</f>
        <v>Dewitt</v>
      </c>
      <c r="C308">
        <f>VLOOKUP(Healthcare!$A308,'Medical Examinations'!A308:B2642,2,FALSE)</f>
        <v>24.56</v>
      </c>
      <c r="D308">
        <f>VLOOKUP($A308,'Medical Examinations'!A308:D2642,4,FALSE)</f>
        <v>6.18</v>
      </c>
      <c r="E308" t="str">
        <f>VLOOKUP($A308,'Medical Examinations'!A308:F308,6,FALSE)</f>
        <v>Yes</v>
      </c>
      <c r="F308" t="str">
        <f>VLOOKUP($A308,'Medical Examinations'!A308:G2642,7,FALSE)</f>
        <v>No</v>
      </c>
      <c r="G308" t="str">
        <f>VLOOKUP($A308,'Medical Examinations'!A308:H2642,8,FALSE)</f>
        <v>Yes</v>
      </c>
      <c r="H308" s="4">
        <f>VLOOKUP($A308,'Medical Examinations'!A308:I2642,9,FALSE)</f>
        <v>1</v>
      </c>
      <c r="I308" t="str">
        <f>VLOOKUP($A308,'Medical Examinations'!A308:J308,10,FALSE)</f>
        <v>Yes</v>
      </c>
      <c r="J308" t="str">
        <f>VLOOKUP($A308,'Medical Examinations'!A308:C308,3,FALSE)</f>
        <v>Health Weight</v>
      </c>
      <c r="K308" t="str">
        <f>VLOOKUP($A308,'Medical Examinations'!A308:E308,5,FALSE)</f>
        <v>Prediabetes</v>
      </c>
      <c r="L308" t="str">
        <f>VLOOKUP($A308,'Hospitalisation Details'!$A$2:$E$2344,5,FALSE)</f>
        <v>22-Jul-1961</v>
      </c>
      <c r="M308" s="2">
        <f>VLOOKUP($A308,'Hospitalisation Details'!$A$2:$I$2344,9,FALSE)</f>
        <v>13415.04</v>
      </c>
      <c r="N308" s="2" t="str">
        <f>VLOOKUP($A308,'Hospitalisation Details'!$A$2:$J$2344,10,FALSE)</f>
        <v>Tier - 3</v>
      </c>
      <c r="O308" s="2" t="str">
        <f>VLOOKUP($A308,'Hospitalisation Details'!$A$2:$K$2344,11,FALSE)</f>
        <v>Tier - 2</v>
      </c>
      <c r="P308" s="5" t="str">
        <f>VLOOKUP($A308,'Hospitalisation Details'!$A$2:$L$2344,12,FALSE)</f>
        <v>R1012</v>
      </c>
      <c r="Q308" s="15">
        <f>VLOOKUP($A308,'Hospitalisation Details'!$A$2:$G$2344,7,FALSE)</f>
        <v>61</v>
      </c>
    </row>
    <row r="309" spans="1:17" x14ac:dyDescent="0.25">
      <c r="A309" s="14" t="s">
        <v>3975</v>
      </c>
      <c r="B309" t="str">
        <f>VLOOKUP(Healthcare!$A309,'Customer Names'!A309:C2643,3,FALSE)</f>
        <v>Hickman</v>
      </c>
      <c r="C309">
        <f>VLOOKUP(Healthcare!$A309,'Medical Examinations'!A309:B2643,2,FALSE)</f>
        <v>41.19</v>
      </c>
      <c r="D309">
        <f>VLOOKUP($A309,'Medical Examinations'!A309:D2643,4,FALSE)</f>
        <v>6.37</v>
      </c>
      <c r="E309" t="str">
        <f>VLOOKUP($A309,'Medical Examinations'!A309:F309,6,FALSE)</f>
        <v>No</v>
      </c>
      <c r="F309" t="str">
        <f>VLOOKUP($A309,'Medical Examinations'!A309:G2643,7,FALSE)</f>
        <v>No</v>
      </c>
      <c r="G309" t="str">
        <f>VLOOKUP($A309,'Medical Examinations'!A309:H2643,8,FALSE)</f>
        <v>No</v>
      </c>
      <c r="H309" s="4">
        <f>VLOOKUP($A309,'Medical Examinations'!A309:I2643,9,FALSE)</f>
        <v>0</v>
      </c>
      <c r="I309" t="str">
        <f>VLOOKUP($A309,'Medical Examinations'!A309:J309,10,FALSE)</f>
        <v>Yes</v>
      </c>
      <c r="J309" t="str">
        <f>VLOOKUP($A309,'Medical Examinations'!A309:C309,3,FALSE)</f>
        <v>Obesity</v>
      </c>
      <c r="K309" t="str">
        <f>VLOOKUP($A309,'Medical Examinations'!A309:E309,5,FALSE)</f>
        <v>Prediabetes</v>
      </c>
      <c r="L309" t="str">
        <f>VLOOKUP($A309,'Hospitalisation Details'!$A$2:$E$2344,5,FALSE)</f>
        <v>17-Jun-1994</v>
      </c>
      <c r="M309" s="2">
        <f>VLOOKUP($A309,'Hospitalisation Details'!$A$2:$I$2344,9,FALSE)</f>
        <v>13417.05</v>
      </c>
      <c r="N309" s="2" t="str">
        <f>VLOOKUP($A309,'Hospitalisation Details'!$A$2:$J$2344,10,FALSE)</f>
        <v>Tier - 3</v>
      </c>
      <c r="O309" s="2" t="str">
        <f>VLOOKUP($A309,'Hospitalisation Details'!$A$2:$K$2344,11,FALSE)</f>
        <v>Tier - 3</v>
      </c>
      <c r="P309" s="5" t="str">
        <f>VLOOKUP($A309,'Hospitalisation Details'!$A$2:$L$2344,12,FALSE)</f>
        <v>R1012</v>
      </c>
      <c r="Q309" s="15">
        <f>VLOOKUP($A309,'Hospitalisation Details'!$A$2:$G$2344,7,FALSE)</f>
        <v>28</v>
      </c>
    </row>
    <row r="310" spans="1:17" x14ac:dyDescent="0.25">
      <c r="A310" s="14" t="s">
        <v>3976</v>
      </c>
      <c r="B310" t="str">
        <f>VLOOKUP(Healthcare!$A310,'Customer Names'!A310:C2644,3,FALSE)</f>
        <v>Gonzalez</v>
      </c>
      <c r="C310">
        <f>VLOOKUP(Healthcare!$A310,'Medical Examinations'!A310:B2644,2,FALSE)</f>
        <v>18.63</v>
      </c>
      <c r="D310">
        <f>VLOOKUP($A310,'Medical Examinations'!A310:D2644,4,FALSE)</f>
        <v>9.81</v>
      </c>
      <c r="E310" t="str">
        <f>VLOOKUP($A310,'Medical Examinations'!A310:F310,6,FALSE)</f>
        <v>Yes</v>
      </c>
      <c r="F310" t="str">
        <f>VLOOKUP($A310,'Medical Examinations'!A310:G2644,7,FALSE)</f>
        <v>No</v>
      </c>
      <c r="G310" t="str">
        <f>VLOOKUP($A310,'Medical Examinations'!A310:H2644,8,FALSE)</f>
        <v>No</v>
      </c>
      <c r="H310" s="4">
        <f>VLOOKUP($A310,'Medical Examinations'!A310:I2644,9,FALSE)</f>
        <v>2</v>
      </c>
      <c r="I310" t="str">
        <f>VLOOKUP($A310,'Medical Examinations'!A310:J310,10,FALSE)</f>
        <v>Yes</v>
      </c>
      <c r="J310" t="str">
        <f>VLOOKUP($A310,'Medical Examinations'!A310:C310,3,FALSE)</f>
        <v>Health Weight</v>
      </c>
      <c r="K310" t="str">
        <f>VLOOKUP($A310,'Medical Examinations'!A310:E310,5,FALSE)</f>
        <v>Diabetes</v>
      </c>
      <c r="L310" t="str">
        <f>VLOOKUP($A310,'Hospitalisation Details'!$A$2:$E$2344,5,FALSE)</f>
        <v>3-Nov-1961</v>
      </c>
      <c r="M310" s="2">
        <f>VLOOKUP($A310,'Hospitalisation Details'!$A$2:$I$2344,9,FALSE)</f>
        <v>13429.04</v>
      </c>
      <c r="N310" s="2" t="str">
        <f>VLOOKUP($A310,'Hospitalisation Details'!$A$2:$J$2344,10,FALSE)</f>
        <v>Tier - 3</v>
      </c>
      <c r="O310" s="2" t="str">
        <f>VLOOKUP($A310,'Hospitalisation Details'!$A$2:$K$2344,11,FALSE)</f>
        <v>Tier - 3</v>
      </c>
      <c r="P310" s="5" t="str">
        <f>VLOOKUP($A310,'Hospitalisation Details'!$A$2:$L$2344,12,FALSE)</f>
        <v>R1012</v>
      </c>
      <c r="Q310" s="15">
        <f>VLOOKUP($A310,'Hospitalisation Details'!$A$2:$G$2344,7,FALSE)</f>
        <v>61</v>
      </c>
    </row>
    <row r="311" spans="1:17" x14ac:dyDescent="0.25">
      <c r="A311" s="14" t="s">
        <v>3977</v>
      </c>
      <c r="B311" t="str">
        <f>VLOOKUP(Healthcare!$A311,'Customer Names'!A311:C2645,3,FALSE)</f>
        <v>Difani</v>
      </c>
      <c r="C311">
        <f>VLOOKUP(Healthcare!$A311,'Medical Examinations'!A311:B2645,2,FALSE)</f>
        <v>26.26</v>
      </c>
      <c r="D311">
        <f>VLOOKUP($A311,'Medical Examinations'!A311:D2645,4,FALSE)</f>
        <v>11.8</v>
      </c>
      <c r="E311" t="str">
        <f>VLOOKUP($A311,'Medical Examinations'!A311:F311,6,FALSE)</f>
        <v>Yes</v>
      </c>
      <c r="F311" t="str">
        <f>VLOOKUP($A311,'Medical Examinations'!A311:G2645,7,FALSE)</f>
        <v>No</v>
      </c>
      <c r="G311" t="str">
        <f>VLOOKUP($A311,'Medical Examinations'!A311:H2645,8,FALSE)</f>
        <v>No</v>
      </c>
      <c r="H311" s="4">
        <f>VLOOKUP($A311,'Medical Examinations'!A311:I2645,9,FALSE)</f>
        <v>1</v>
      </c>
      <c r="I311" t="str">
        <f>VLOOKUP($A311,'Medical Examinations'!A311:J311,10,FALSE)</f>
        <v>Yes</v>
      </c>
      <c r="J311" t="str">
        <f>VLOOKUP($A311,'Medical Examinations'!A311:C311,3,FALSE)</f>
        <v>Over Weight</v>
      </c>
      <c r="K311" t="str">
        <f>VLOOKUP($A311,'Medical Examinations'!A311:E311,5,FALSE)</f>
        <v>Diabetes</v>
      </c>
      <c r="L311" t="str">
        <f>VLOOKUP($A311,'Hospitalisation Details'!$A$2:$E$2344,5,FALSE)</f>
        <v>29-Jun-1975</v>
      </c>
      <c r="M311" s="2">
        <f>VLOOKUP($A311,'Hospitalisation Details'!$A$2:$I$2344,9,FALSE)</f>
        <v>13440.7</v>
      </c>
      <c r="N311" s="2" t="str">
        <f>VLOOKUP($A311,'Hospitalisation Details'!$A$2:$J$2344,10,FALSE)</f>
        <v>Tier - 3</v>
      </c>
      <c r="O311" s="2" t="str">
        <f>VLOOKUP($A311,'Hospitalisation Details'!$A$2:$K$2344,11,FALSE)</f>
        <v>Tier - 2</v>
      </c>
      <c r="P311" s="5" t="str">
        <f>VLOOKUP($A311,'Hospitalisation Details'!$A$2:$L$2344,12,FALSE)</f>
        <v>R1012</v>
      </c>
      <c r="Q311" s="15">
        <f>VLOOKUP($A311,'Hospitalisation Details'!$A$2:$G$2344,7,FALSE)</f>
        <v>47</v>
      </c>
    </row>
    <row r="312" spans="1:17" x14ac:dyDescent="0.25">
      <c r="A312" s="14" t="s">
        <v>3978</v>
      </c>
      <c r="B312" t="str">
        <f>VLOOKUP(Healthcare!$A312,'Customer Names'!A312:C2646,3,FALSE)</f>
        <v>Turner</v>
      </c>
      <c r="C312">
        <f>VLOOKUP(Healthcare!$A312,'Medical Examinations'!A312:B2646,2,FALSE)</f>
        <v>22.37</v>
      </c>
      <c r="D312">
        <f>VLOOKUP($A312,'Medical Examinations'!A312:D2646,4,FALSE)</f>
        <v>5.86</v>
      </c>
      <c r="E312" t="str">
        <f>VLOOKUP($A312,'Medical Examinations'!A312:F312,6,FALSE)</f>
        <v>Yes</v>
      </c>
      <c r="F312" t="str">
        <f>VLOOKUP($A312,'Medical Examinations'!A312:G2646,7,FALSE)</f>
        <v>No</v>
      </c>
      <c r="G312" t="str">
        <f>VLOOKUP($A312,'Medical Examinations'!A312:H2646,8,FALSE)</f>
        <v>Yes</v>
      </c>
      <c r="H312" s="4">
        <f>VLOOKUP($A312,'Medical Examinations'!A312:I2646,9,FALSE)</f>
        <v>1</v>
      </c>
      <c r="I312" t="str">
        <f>VLOOKUP($A312,'Medical Examinations'!A312:J312,10,FALSE)</f>
        <v>Yes</v>
      </c>
      <c r="J312" t="str">
        <f>VLOOKUP($A312,'Medical Examinations'!A312:C312,3,FALSE)</f>
        <v>Health Weight</v>
      </c>
      <c r="K312" t="str">
        <f>VLOOKUP($A312,'Medical Examinations'!A312:E312,5,FALSE)</f>
        <v>Prediabetes</v>
      </c>
      <c r="L312" t="str">
        <f>VLOOKUP($A312,'Hospitalisation Details'!$A$2:$E$2344,5,FALSE)</f>
        <v>13-Aug-1960</v>
      </c>
      <c r="M312" s="2">
        <f>VLOOKUP($A312,'Hospitalisation Details'!$A$2:$I$2344,9,FALSE)</f>
        <v>13451.12</v>
      </c>
      <c r="N312" s="2" t="str">
        <f>VLOOKUP($A312,'Hospitalisation Details'!$A$2:$J$2344,10,FALSE)</f>
        <v>Tier - 3</v>
      </c>
      <c r="O312" s="2" t="str">
        <f>VLOOKUP($A312,'Hospitalisation Details'!$A$2:$K$2344,11,FALSE)</f>
        <v>Tier - 1</v>
      </c>
      <c r="P312" s="5" t="str">
        <f>VLOOKUP($A312,'Hospitalisation Details'!$A$2:$L$2344,12,FALSE)</f>
        <v>R1011</v>
      </c>
      <c r="Q312" s="15">
        <f>VLOOKUP($A312,'Hospitalisation Details'!$A$2:$G$2344,7,FALSE)</f>
        <v>62</v>
      </c>
    </row>
    <row r="313" spans="1:17" x14ac:dyDescent="0.25">
      <c r="A313" s="14" t="s">
        <v>3979</v>
      </c>
      <c r="B313" t="str">
        <f>VLOOKUP(Healthcare!$A313,'Customer Names'!A313:C2647,3,FALSE)</f>
        <v>WIDmann</v>
      </c>
      <c r="C313">
        <f>VLOOKUP(Healthcare!$A313,'Medical Examinations'!A313:B2647,2,FALSE)</f>
        <v>39.619999999999997</v>
      </c>
      <c r="D313">
        <f>VLOOKUP($A313,'Medical Examinations'!A313:D2647,4,FALSE)</f>
        <v>4.28</v>
      </c>
      <c r="E313" t="str">
        <f>VLOOKUP($A313,'Medical Examinations'!A313:F313,6,FALSE)</f>
        <v>No</v>
      </c>
      <c r="F313" t="str">
        <f>VLOOKUP($A313,'Medical Examinations'!A313:G2647,7,FALSE)</f>
        <v>No</v>
      </c>
      <c r="G313" t="str">
        <f>VLOOKUP($A313,'Medical Examinations'!A313:H2647,8,FALSE)</f>
        <v>No</v>
      </c>
      <c r="H313" s="4">
        <f>VLOOKUP($A313,'Medical Examinations'!A313:I2647,9,FALSE)</f>
        <v>1</v>
      </c>
      <c r="I313" t="str">
        <f>VLOOKUP($A313,'Medical Examinations'!A313:J313,10,FALSE)</f>
        <v>Yes</v>
      </c>
      <c r="J313" t="str">
        <f>VLOOKUP($A313,'Medical Examinations'!A313:C313,3,FALSE)</f>
        <v>Obesity</v>
      </c>
      <c r="K313" t="str">
        <f>VLOOKUP($A313,'Medical Examinations'!A313:E313,5,FALSE)</f>
        <v>Normal</v>
      </c>
      <c r="L313" t="str">
        <f>VLOOKUP($A313,'Hospitalisation Details'!$A$2:$E$2344,5,FALSE)</f>
        <v>11-Jul-1960</v>
      </c>
      <c r="M313" s="2">
        <f>VLOOKUP($A313,'Hospitalisation Details'!$A$2:$I$2344,9,FALSE)</f>
        <v>13457.96</v>
      </c>
      <c r="N313" s="2" t="str">
        <f>VLOOKUP($A313,'Hospitalisation Details'!$A$2:$J$2344,10,FALSE)</f>
        <v>Tier - 3</v>
      </c>
      <c r="O313" s="2" t="str">
        <f>VLOOKUP($A313,'Hospitalisation Details'!$A$2:$K$2344,11,FALSE)</f>
        <v>Tier - 1</v>
      </c>
      <c r="P313" s="5" t="str">
        <f>VLOOKUP($A313,'Hospitalisation Details'!$A$2:$L$2344,12,FALSE)</f>
        <v>R1013</v>
      </c>
      <c r="Q313" s="15">
        <f>VLOOKUP($A313,'Hospitalisation Details'!$A$2:$G$2344,7,FALSE)</f>
        <v>62</v>
      </c>
    </row>
    <row r="314" spans="1:17" x14ac:dyDescent="0.25">
      <c r="A314" s="14" t="s">
        <v>3981</v>
      </c>
      <c r="B314" t="str">
        <f>VLOOKUP(Healthcare!$A314,'Customer Names'!A314:C2648,3,FALSE)</f>
        <v>Tunney</v>
      </c>
      <c r="C314">
        <f>VLOOKUP(Healthcare!$A314,'Medical Examinations'!A314:B2648,2,FALSE)</f>
        <v>18.329999999999998</v>
      </c>
      <c r="D314">
        <f>VLOOKUP($A314,'Medical Examinations'!A314:D2648,4,FALSE)</f>
        <v>4.16</v>
      </c>
      <c r="E314" t="str">
        <f>VLOOKUP($A314,'Medical Examinations'!A314:F314,6,FALSE)</f>
        <v>Yes</v>
      </c>
      <c r="F314" t="str">
        <f>VLOOKUP($A314,'Medical Examinations'!A314:G2648,7,FALSE)</f>
        <v>No</v>
      </c>
      <c r="G314" t="str">
        <f>VLOOKUP($A314,'Medical Examinations'!A314:H2648,8,FALSE)</f>
        <v>No</v>
      </c>
      <c r="H314" s="4">
        <f>VLOOKUP($A314,'Medical Examinations'!A314:I2648,9,FALSE)</f>
        <v>0</v>
      </c>
      <c r="I314" t="str">
        <f>VLOOKUP($A314,'Medical Examinations'!A314:J314,10,FALSE)</f>
        <v>Yes</v>
      </c>
      <c r="J314" t="str">
        <f>VLOOKUP($A314,'Medical Examinations'!A314:C314,3,FALSE)</f>
        <v>Under Weight</v>
      </c>
      <c r="K314" t="str">
        <f>VLOOKUP($A314,'Medical Examinations'!A314:E314,5,FALSE)</f>
        <v>Normal</v>
      </c>
      <c r="L314" t="str">
        <f>VLOOKUP($A314,'Hospitalisation Details'!$A$2:$E$2344,5,FALSE)</f>
        <v>16-Dec-1960</v>
      </c>
      <c r="M314" s="2">
        <f>VLOOKUP($A314,'Hospitalisation Details'!$A$2:$I$2344,9,FALSE)</f>
        <v>13462.52</v>
      </c>
      <c r="N314" s="2" t="str">
        <f>VLOOKUP($A314,'Hospitalisation Details'!$A$2:$J$2344,10,FALSE)</f>
        <v>Tier - 3</v>
      </c>
      <c r="O314" s="2" t="str">
        <f>VLOOKUP($A314,'Hospitalisation Details'!$A$2:$K$2344,11,FALSE)</f>
        <v>Tier - 2</v>
      </c>
      <c r="P314" s="5" t="str">
        <f>VLOOKUP($A314,'Hospitalisation Details'!$A$2:$L$2344,12,FALSE)</f>
        <v>R1011</v>
      </c>
      <c r="Q314" s="15">
        <f>VLOOKUP($A314,'Hospitalisation Details'!$A$2:$G$2344,7,FALSE)</f>
        <v>62</v>
      </c>
    </row>
    <row r="315" spans="1:17" x14ac:dyDescent="0.25">
      <c r="A315" s="14" t="s">
        <v>3982</v>
      </c>
      <c r="B315" t="str">
        <f>VLOOKUP(Healthcare!$A315,'Customer Names'!A315:C2649,3,FALSE)</f>
        <v>San Juan</v>
      </c>
      <c r="C315">
        <f>VLOOKUP(Healthcare!$A315,'Medical Examinations'!A315:B2649,2,FALSE)</f>
        <v>17.11</v>
      </c>
      <c r="D315">
        <f>VLOOKUP($A315,'Medical Examinations'!A315:D2649,4,FALSE)</f>
        <v>4.9800000000000004</v>
      </c>
      <c r="E315" t="str">
        <f>VLOOKUP($A315,'Medical Examinations'!A315:F315,6,FALSE)</f>
        <v>Yes</v>
      </c>
      <c r="F315" t="str">
        <f>VLOOKUP($A315,'Medical Examinations'!A315:G2649,7,FALSE)</f>
        <v>No</v>
      </c>
      <c r="G315" t="str">
        <f>VLOOKUP($A315,'Medical Examinations'!A315:H2649,8,FALSE)</f>
        <v>Yes</v>
      </c>
      <c r="H315" s="4">
        <f>VLOOKUP($A315,'Medical Examinations'!A315:I2649,9,FALSE)</f>
        <v>1</v>
      </c>
      <c r="I315" t="str">
        <f>VLOOKUP($A315,'Medical Examinations'!A315:J315,10,FALSE)</f>
        <v>Yes</v>
      </c>
      <c r="J315" t="str">
        <f>VLOOKUP($A315,'Medical Examinations'!A315:C315,3,FALSE)</f>
        <v>Under Weight</v>
      </c>
      <c r="K315" t="str">
        <f>VLOOKUP($A315,'Medical Examinations'!A315:E315,5,FALSE)</f>
        <v>Normal</v>
      </c>
      <c r="L315" t="str">
        <f>VLOOKUP($A315,'Hospitalisation Details'!$A$2:$E$2344,5,FALSE)</f>
        <v>19-Aug-1985</v>
      </c>
      <c r="M315" s="2">
        <f>VLOOKUP($A315,'Hospitalisation Details'!$A$2:$I$2344,9,FALSE)</f>
        <v>13465.8</v>
      </c>
      <c r="N315" s="2" t="str">
        <f>VLOOKUP($A315,'Hospitalisation Details'!$A$2:$J$2344,10,FALSE)</f>
        <v>Tier - 3</v>
      </c>
      <c r="O315" s="2" t="str">
        <f>VLOOKUP($A315,'Hospitalisation Details'!$A$2:$K$2344,11,FALSE)</f>
        <v>Tier - 1</v>
      </c>
      <c r="P315" s="5" t="str">
        <f>VLOOKUP($A315,'Hospitalisation Details'!$A$2:$L$2344,12,FALSE)</f>
        <v>R1012</v>
      </c>
      <c r="Q315" s="15">
        <f>VLOOKUP($A315,'Hospitalisation Details'!$A$2:$G$2344,7,FALSE)</f>
        <v>37</v>
      </c>
    </row>
    <row r="316" spans="1:17" x14ac:dyDescent="0.25">
      <c r="A316" s="14" t="s">
        <v>3983</v>
      </c>
      <c r="B316" t="str">
        <f>VLOOKUP(Healthcare!$A316,'Customer Names'!A316:C2650,3,FALSE)</f>
        <v>Croll</v>
      </c>
      <c r="C316">
        <f>VLOOKUP(Healthcare!$A316,'Medical Examinations'!A316:B2650,2,FALSE)</f>
        <v>43.5</v>
      </c>
      <c r="D316">
        <f>VLOOKUP($A316,'Medical Examinations'!A316:D2650,4,FALSE)</f>
        <v>6.38</v>
      </c>
      <c r="E316" t="str">
        <f>VLOOKUP($A316,'Medical Examinations'!A316:F316,6,FALSE)</f>
        <v>No</v>
      </c>
      <c r="F316" t="str">
        <f>VLOOKUP($A316,'Medical Examinations'!A316:G2650,7,FALSE)</f>
        <v>Yes</v>
      </c>
      <c r="G316" t="str">
        <f>VLOOKUP($A316,'Medical Examinations'!A316:H2650,8,FALSE)</f>
        <v>No</v>
      </c>
      <c r="H316" s="4">
        <f>VLOOKUP($A316,'Medical Examinations'!A316:I2650,9,FALSE)</f>
        <v>1</v>
      </c>
      <c r="I316" t="str">
        <f>VLOOKUP($A316,'Medical Examinations'!A316:J316,10,FALSE)</f>
        <v>Yes</v>
      </c>
      <c r="J316" t="str">
        <f>VLOOKUP($A316,'Medical Examinations'!A316:C316,3,FALSE)</f>
        <v>Obesity</v>
      </c>
      <c r="K316" t="str">
        <f>VLOOKUP($A316,'Medical Examinations'!A316:E316,5,FALSE)</f>
        <v>Prediabetes</v>
      </c>
      <c r="L316" t="str">
        <f>VLOOKUP($A316,'Hospitalisation Details'!$A$2:$E$2344,5,FALSE)</f>
        <v>28-Jul-1960</v>
      </c>
      <c r="M316" s="2">
        <f>VLOOKUP($A316,'Hospitalisation Details'!$A$2:$I$2344,9,FALSE)</f>
        <v>13470.8</v>
      </c>
      <c r="N316" s="2" t="str">
        <f>VLOOKUP($A316,'Hospitalisation Details'!$A$2:$J$2344,10,FALSE)</f>
        <v>Tier - 3</v>
      </c>
      <c r="O316" s="2" t="str">
        <f>VLOOKUP($A316,'Hospitalisation Details'!$A$2:$K$2344,11,FALSE)</f>
        <v>Tier - 2</v>
      </c>
      <c r="P316" s="5" t="str">
        <f>VLOOKUP($A316,'Hospitalisation Details'!$A$2:$L$2344,12,FALSE)</f>
        <v>R1013</v>
      </c>
      <c r="Q316" s="15">
        <f>VLOOKUP($A316,'Hospitalisation Details'!$A$2:$G$2344,7,FALSE)</f>
        <v>62</v>
      </c>
    </row>
    <row r="317" spans="1:17" x14ac:dyDescent="0.25">
      <c r="A317" s="14" t="s">
        <v>3984</v>
      </c>
      <c r="B317" t="str">
        <f>VLOOKUP(Healthcare!$A317,'Customer Names'!A317:C2651,3,FALSE)</f>
        <v>Rolfes</v>
      </c>
      <c r="C317">
        <f>VLOOKUP(Healthcare!$A317,'Medical Examinations'!A317:B2651,2,FALSE)</f>
        <v>25.364999999999998</v>
      </c>
      <c r="D317">
        <f>VLOOKUP($A317,'Medical Examinations'!A317:D2651,4,FALSE)</f>
        <v>5.19</v>
      </c>
      <c r="E317" t="str">
        <f>VLOOKUP($A317,'Medical Examinations'!A317:F317,6,FALSE)</f>
        <v>No</v>
      </c>
      <c r="F317" t="str">
        <f>VLOOKUP($A317,'Medical Examinations'!A317:G2651,7,FALSE)</f>
        <v>No</v>
      </c>
      <c r="G317" t="str">
        <f>VLOOKUP($A317,'Medical Examinations'!A317:H2651,8,FALSE)</f>
        <v>No</v>
      </c>
      <c r="H317" s="4">
        <f>VLOOKUP($A317,'Medical Examinations'!A317:I2651,9,FALSE)</f>
        <v>2</v>
      </c>
      <c r="I317" t="str">
        <f>VLOOKUP($A317,'Medical Examinations'!A317:J317,10,FALSE)</f>
        <v>No</v>
      </c>
      <c r="J317" t="str">
        <f>VLOOKUP($A317,'Medical Examinations'!A317:C317,3,FALSE)</f>
        <v>Over Weight</v>
      </c>
      <c r="K317" t="str">
        <f>VLOOKUP($A317,'Medical Examinations'!A317:E317,5,FALSE)</f>
        <v>Normal</v>
      </c>
      <c r="L317" t="str">
        <f>VLOOKUP($A317,'Hospitalisation Details'!$A$2:$E$2344,5,FALSE)</f>
        <v>24-Jul-1960</v>
      </c>
      <c r="M317" s="2">
        <f>VLOOKUP($A317,'Hospitalisation Details'!$A$2:$I$2344,9,FALSE)</f>
        <v>13470.86</v>
      </c>
      <c r="N317" s="2" t="str">
        <f>VLOOKUP($A317,'Hospitalisation Details'!$A$2:$J$2344,10,FALSE)</f>
        <v>Tier - 3</v>
      </c>
      <c r="O317" s="2" t="str">
        <f>VLOOKUP($A317,'Hospitalisation Details'!$A$2:$K$2344,11,FALSE)</f>
        <v>Tier - 3</v>
      </c>
      <c r="P317" s="5" t="str">
        <f>VLOOKUP($A317,'Hospitalisation Details'!$A$2:$L$2344,12,FALSE)</f>
        <v>R1011</v>
      </c>
      <c r="Q317" s="15">
        <f>VLOOKUP($A317,'Hospitalisation Details'!$A$2:$G$2344,7,FALSE)</f>
        <v>62</v>
      </c>
    </row>
    <row r="318" spans="1:17" x14ac:dyDescent="0.25">
      <c r="A318" s="14" t="s">
        <v>3985</v>
      </c>
      <c r="B318" t="str">
        <f>VLOOKUP(Healthcare!$A318,'Customer Names'!A318:C2652,3,FALSE)</f>
        <v>Hinkle</v>
      </c>
      <c r="C318">
        <f>VLOOKUP(Healthcare!$A318,'Medical Examinations'!A318:B2652,2,FALSE)</f>
        <v>28.594999999999999</v>
      </c>
      <c r="D318">
        <f>VLOOKUP($A318,'Medical Examinations'!A318:D2652,4,FALSE)</f>
        <v>10.210000000000001</v>
      </c>
      <c r="E318" t="str">
        <f>VLOOKUP($A318,'Medical Examinations'!A318:F318,6,FALSE)</f>
        <v>No</v>
      </c>
      <c r="F318" t="str">
        <f>VLOOKUP($A318,'Medical Examinations'!A318:G2652,7,FALSE)</f>
        <v>No</v>
      </c>
      <c r="G318" t="str">
        <f>VLOOKUP($A318,'Medical Examinations'!A318:H2652,8,FALSE)</f>
        <v>No</v>
      </c>
      <c r="H318" s="4">
        <f>VLOOKUP($A318,'Medical Examinations'!A318:I2652,9,FALSE)</f>
        <v>0</v>
      </c>
      <c r="I318" t="str">
        <f>VLOOKUP($A318,'Medical Examinations'!A318:J318,10,FALSE)</f>
        <v>No</v>
      </c>
      <c r="J318" t="str">
        <f>VLOOKUP($A318,'Medical Examinations'!A318:C318,3,FALSE)</f>
        <v>Over Weight</v>
      </c>
      <c r="K318" t="str">
        <f>VLOOKUP($A318,'Medical Examinations'!A318:E318,5,FALSE)</f>
        <v>Diabetes</v>
      </c>
      <c r="L318" t="str">
        <f>VLOOKUP($A318,'Hospitalisation Details'!$A$2:$E$2344,5,FALSE)</f>
        <v>7-Aug-1975</v>
      </c>
      <c r="M318" s="2">
        <f>VLOOKUP($A318,'Hospitalisation Details'!$A$2:$I$2344,9,FALSE)</f>
        <v>13472.19</v>
      </c>
      <c r="N318" s="2" t="str">
        <f>VLOOKUP($A318,'Hospitalisation Details'!$A$2:$J$2344,10,FALSE)</f>
        <v>Tier - 3</v>
      </c>
      <c r="O318" s="2" t="str">
        <f>VLOOKUP($A318,'Hospitalisation Details'!$A$2:$K$2344,11,FALSE)</f>
        <v>Tier - 2</v>
      </c>
      <c r="P318" s="5" t="str">
        <f>VLOOKUP($A318,'Hospitalisation Details'!$A$2:$L$2344,12,FALSE)</f>
        <v>R1012</v>
      </c>
      <c r="Q318" s="15">
        <f>VLOOKUP($A318,'Hospitalisation Details'!$A$2:$G$2344,7,FALSE)</f>
        <v>47</v>
      </c>
    </row>
    <row r="319" spans="1:17" x14ac:dyDescent="0.25">
      <c r="A319" s="14" t="s">
        <v>3986</v>
      </c>
      <c r="B319" t="str">
        <f>VLOOKUP(Healthcare!$A319,'Customer Names'!A319:C2653,3,FALSE)</f>
        <v>Leuchanka</v>
      </c>
      <c r="C319">
        <f>VLOOKUP(Healthcare!$A319,'Medical Examinations'!A319:B2653,2,FALSE)</f>
        <v>29.83</v>
      </c>
      <c r="D319">
        <f>VLOOKUP($A319,'Medical Examinations'!A319:D2653,4,FALSE)</f>
        <v>9.6999999999999993</v>
      </c>
      <c r="E319" t="str">
        <f>VLOOKUP($A319,'Medical Examinations'!A319:F319,6,FALSE)</f>
        <v>Yes</v>
      </c>
      <c r="F319" t="str">
        <f>VLOOKUP($A319,'Medical Examinations'!A319:G2653,7,FALSE)</f>
        <v>No</v>
      </c>
      <c r="G319" t="str">
        <f>VLOOKUP($A319,'Medical Examinations'!A319:H2653,8,FALSE)</f>
        <v>Yes</v>
      </c>
      <c r="H319" s="4">
        <f>VLOOKUP($A319,'Medical Examinations'!A319:I2653,9,FALSE)</f>
        <v>1</v>
      </c>
      <c r="I319" t="str">
        <f>VLOOKUP($A319,'Medical Examinations'!A319:J319,10,FALSE)</f>
        <v>Yes</v>
      </c>
      <c r="J319" t="str">
        <f>VLOOKUP($A319,'Medical Examinations'!A319:C319,3,FALSE)</f>
        <v>Over Weight</v>
      </c>
      <c r="K319" t="str">
        <f>VLOOKUP($A319,'Medical Examinations'!A319:E319,5,FALSE)</f>
        <v>Diabetes</v>
      </c>
      <c r="L319" t="str">
        <f>VLOOKUP($A319,'Hospitalisation Details'!$A$2:$E$2344,5,FALSE)</f>
        <v>30-Aug-1990</v>
      </c>
      <c r="M319" s="2">
        <f>VLOOKUP($A319,'Hospitalisation Details'!$A$2:$I$2344,9,FALSE)</f>
        <v>13480.83</v>
      </c>
      <c r="N319" s="2" t="str">
        <f>VLOOKUP($A319,'Hospitalisation Details'!$A$2:$J$2344,10,FALSE)</f>
        <v>Tier - 3</v>
      </c>
      <c r="O319" s="2" t="str">
        <f>VLOOKUP($A319,'Hospitalisation Details'!$A$2:$K$2344,11,FALSE)</f>
        <v>Tier - 2</v>
      </c>
      <c r="P319" s="5" t="str">
        <f>VLOOKUP($A319,'Hospitalisation Details'!$A$2:$L$2344,12,FALSE)</f>
        <v>R1023</v>
      </c>
      <c r="Q319" s="15">
        <f>VLOOKUP($A319,'Hospitalisation Details'!$A$2:$G$2344,7,FALSE)</f>
        <v>32</v>
      </c>
    </row>
    <row r="320" spans="1:17" x14ac:dyDescent="0.25">
      <c r="A320" s="14" t="s">
        <v>3987</v>
      </c>
      <c r="B320" t="str">
        <f>VLOOKUP(Healthcare!$A320,'Customer Names'!A320:C2654,3,FALSE)</f>
        <v>Ayr</v>
      </c>
      <c r="C320">
        <f>VLOOKUP(Healthcare!$A320,'Medical Examinations'!A320:B2654,2,FALSE)</f>
        <v>24.7</v>
      </c>
      <c r="D320">
        <f>VLOOKUP($A320,'Medical Examinations'!A320:D2654,4,FALSE)</f>
        <v>10.25</v>
      </c>
      <c r="E320" t="str">
        <f>VLOOKUP($A320,'Medical Examinations'!A320:F320,6,FALSE)</f>
        <v>No</v>
      </c>
      <c r="F320" t="str">
        <f>VLOOKUP($A320,'Medical Examinations'!A320:G2654,7,FALSE)</f>
        <v>No</v>
      </c>
      <c r="G320" t="str">
        <f>VLOOKUP($A320,'Medical Examinations'!A320:H2654,8,FALSE)</f>
        <v>No</v>
      </c>
      <c r="H320" s="4">
        <f>VLOOKUP($A320,'Medical Examinations'!A320:I2654,9,FALSE)</f>
        <v>3</v>
      </c>
      <c r="I320" t="str">
        <f>VLOOKUP($A320,'Medical Examinations'!A320:J320,10,FALSE)</f>
        <v>No</v>
      </c>
      <c r="J320" t="str">
        <f>VLOOKUP($A320,'Medical Examinations'!A320:C320,3,FALSE)</f>
        <v>Health Weight</v>
      </c>
      <c r="K320" t="str">
        <f>VLOOKUP($A320,'Medical Examinations'!A320:E320,5,FALSE)</f>
        <v>Diabetes</v>
      </c>
      <c r="L320" t="str">
        <f>VLOOKUP($A320,'Hospitalisation Details'!$A$2:$E$2344,5,FALSE)</f>
        <v>14-Oct-1963</v>
      </c>
      <c r="M320" s="2">
        <f>VLOOKUP($A320,'Hospitalisation Details'!$A$2:$I$2344,9,FALSE)</f>
        <v>13511.28</v>
      </c>
      <c r="N320" s="2" t="str">
        <f>VLOOKUP($A320,'Hospitalisation Details'!$A$2:$J$2344,10,FALSE)</f>
        <v>Tier - 3</v>
      </c>
      <c r="O320" s="2" t="str">
        <f>VLOOKUP($A320,'Hospitalisation Details'!$A$2:$K$2344,11,FALSE)</f>
        <v>Tier - 1</v>
      </c>
      <c r="P320" s="5" t="str">
        <f>VLOOKUP($A320,'Hospitalisation Details'!$A$2:$L$2344,12,FALSE)</f>
        <v>R1012</v>
      </c>
      <c r="Q320" s="15">
        <f>VLOOKUP($A320,'Hospitalisation Details'!$A$2:$G$2344,7,FALSE)</f>
        <v>59</v>
      </c>
    </row>
    <row r="321" spans="1:17" x14ac:dyDescent="0.25">
      <c r="A321" s="14" t="s">
        <v>3988</v>
      </c>
      <c r="B321" t="str">
        <f>VLOOKUP(Healthcare!$A321,'Customer Names'!A321:C2655,3,FALSE)</f>
        <v>Siegel</v>
      </c>
      <c r="C321">
        <f>VLOOKUP(Healthcare!$A321,'Medical Examinations'!A321:B2655,2,FALSE)</f>
        <v>17.940000000000001</v>
      </c>
      <c r="D321">
        <f>VLOOKUP($A321,'Medical Examinations'!A321:D2655,4,FALSE)</f>
        <v>9.77</v>
      </c>
      <c r="E321" t="str">
        <f>VLOOKUP($A321,'Medical Examinations'!A321:F321,6,FALSE)</f>
        <v>No</v>
      </c>
      <c r="F321" t="str">
        <f>VLOOKUP($A321,'Medical Examinations'!A321:G2655,7,FALSE)</f>
        <v>No</v>
      </c>
      <c r="G321" t="str">
        <f>VLOOKUP($A321,'Medical Examinations'!A321:H2655,8,FALSE)</f>
        <v>No</v>
      </c>
      <c r="H321" s="4">
        <f>VLOOKUP($A321,'Medical Examinations'!A321:I2655,9,FALSE)</f>
        <v>0</v>
      </c>
      <c r="I321" t="str">
        <f>VLOOKUP($A321,'Medical Examinations'!A321:J321,10,FALSE)</f>
        <v>Yes</v>
      </c>
      <c r="J321" t="str">
        <f>VLOOKUP($A321,'Medical Examinations'!A321:C321,3,FALSE)</f>
        <v>Under Weight</v>
      </c>
      <c r="K321" t="str">
        <f>VLOOKUP($A321,'Medical Examinations'!A321:E321,5,FALSE)</f>
        <v>Diabetes</v>
      </c>
      <c r="L321" t="str">
        <f>VLOOKUP($A321,'Hospitalisation Details'!$A$2:$E$2344,5,FALSE)</f>
        <v>15-Jul-1968</v>
      </c>
      <c r="M321" s="2">
        <f>VLOOKUP($A321,'Hospitalisation Details'!$A$2:$I$2344,9,FALSE)</f>
        <v>13566.04</v>
      </c>
      <c r="N321" s="2" t="str">
        <f>VLOOKUP($A321,'Hospitalisation Details'!$A$2:$J$2344,10,FALSE)</f>
        <v>Tier - 3</v>
      </c>
      <c r="O321" s="2" t="str">
        <f>VLOOKUP($A321,'Hospitalisation Details'!$A$2:$K$2344,11,FALSE)</f>
        <v>Tier - 3</v>
      </c>
      <c r="P321" s="5" t="str">
        <f>VLOOKUP($A321,'Hospitalisation Details'!$A$2:$L$2344,12,FALSE)</f>
        <v>R1026</v>
      </c>
      <c r="Q321" s="15">
        <f>VLOOKUP($A321,'Hospitalisation Details'!$A$2:$G$2344,7,FALSE)</f>
        <v>54</v>
      </c>
    </row>
    <row r="322" spans="1:17" x14ac:dyDescent="0.25">
      <c r="A322" s="14" t="s">
        <v>3989</v>
      </c>
      <c r="B322" t="str">
        <f>VLOOKUP(Healthcare!$A322,'Customer Names'!A322:C2656,3,FALSE)</f>
        <v>Penrose</v>
      </c>
      <c r="C322">
        <f>VLOOKUP(Healthcare!$A322,'Medical Examinations'!A322:B2656,2,FALSE)</f>
        <v>21.08</v>
      </c>
      <c r="D322">
        <f>VLOOKUP($A322,'Medical Examinations'!A322:D2656,4,FALSE)</f>
        <v>4.83</v>
      </c>
      <c r="E322" t="str">
        <f>VLOOKUP($A322,'Medical Examinations'!A322:F322,6,FALSE)</f>
        <v>No</v>
      </c>
      <c r="F322" t="str">
        <f>VLOOKUP($A322,'Medical Examinations'!A322:G2656,7,FALSE)</f>
        <v>No</v>
      </c>
      <c r="G322" t="str">
        <f>VLOOKUP($A322,'Medical Examinations'!A322:H2656,8,FALSE)</f>
        <v>Yes</v>
      </c>
      <c r="H322" s="4">
        <f>VLOOKUP($A322,'Medical Examinations'!A322:I2656,9,FALSE)</f>
        <v>1</v>
      </c>
      <c r="I322" t="str">
        <f>VLOOKUP($A322,'Medical Examinations'!A322:J322,10,FALSE)</f>
        <v>Yes</v>
      </c>
      <c r="J322" t="str">
        <f>VLOOKUP($A322,'Medical Examinations'!A322:C322,3,FALSE)</f>
        <v>Health Weight</v>
      </c>
      <c r="K322" t="str">
        <f>VLOOKUP($A322,'Medical Examinations'!A322:E322,5,FALSE)</f>
        <v>Normal</v>
      </c>
      <c r="L322" t="str">
        <f>VLOOKUP($A322,'Hospitalisation Details'!$A$2:$E$2344,5,FALSE)</f>
        <v>14-Aug-1992</v>
      </c>
      <c r="M322" s="2">
        <f>VLOOKUP($A322,'Hospitalisation Details'!$A$2:$I$2344,9,FALSE)</f>
        <v>13588.17</v>
      </c>
      <c r="N322" s="2" t="str">
        <f>VLOOKUP($A322,'Hospitalisation Details'!$A$2:$J$2344,10,FALSE)</f>
        <v>Tier - 3</v>
      </c>
      <c r="O322" s="2" t="str">
        <f>VLOOKUP($A322,'Hospitalisation Details'!$A$2:$K$2344,11,FALSE)</f>
        <v>Tier - 1</v>
      </c>
      <c r="P322" s="5" t="str">
        <f>VLOOKUP($A322,'Hospitalisation Details'!$A$2:$L$2344,12,FALSE)</f>
        <v>R1012</v>
      </c>
      <c r="Q322" s="15">
        <f>VLOOKUP($A322,'Hospitalisation Details'!$A$2:$G$2344,7,FALSE)</f>
        <v>30</v>
      </c>
    </row>
    <row r="323" spans="1:17" x14ac:dyDescent="0.25">
      <c r="A323" s="14" t="s">
        <v>3990</v>
      </c>
      <c r="B323" t="str">
        <f>VLOOKUP(Healthcare!$A323,'Customer Names'!A323:C2657,3,FALSE)</f>
        <v>Schuler</v>
      </c>
      <c r="C323">
        <f>VLOOKUP(Healthcare!$A323,'Medical Examinations'!A323:B2657,2,FALSE)</f>
        <v>37.715000000000003</v>
      </c>
      <c r="D323">
        <f>VLOOKUP($A323,'Medical Examinations'!A323:D2657,4,FALSE)</f>
        <v>10.86</v>
      </c>
      <c r="E323" t="str">
        <f>VLOOKUP($A323,'Medical Examinations'!A323:F323,6,FALSE)</f>
        <v>Yes</v>
      </c>
      <c r="F323" t="str">
        <f>VLOOKUP($A323,'Medical Examinations'!A323:G2657,7,FALSE)</f>
        <v>No</v>
      </c>
      <c r="G323" t="str">
        <f>VLOOKUP($A323,'Medical Examinations'!A323:H2657,8,FALSE)</f>
        <v>No</v>
      </c>
      <c r="H323" s="4">
        <f>VLOOKUP($A323,'Medical Examinations'!A323:I2657,9,FALSE)</f>
        <v>0</v>
      </c>
      <c r="I323" t="str">
        <f>VLOOKUP($A323,'Medical Examinations'!A323:J323,10,FALSE)</f>
        <v>No</v>
      </c>
      <c r="J323" t="str">
        <f>VLOOKUP($A323,'Medical Examinations'!A323:C323,3,FALSE)</f>
        <v>Obesity</v>
      </c>
      <c r="K323" t="str">
        <f>VLOOKUP($A323,'Medical Examinations'!A323:E323,5,FALSE)</f>
        <v>Diabetes</v>
      </c>
      <c r="L323" t="str">
        <f>VLOOKUP($A323,'Hospitalisation Details'!$A$2:$E$2344,5,FALSE)</f>
        <v>10-Sep-1964</v>
      </c>
      <c r="M323" s="2">
        <f>VLOOKUP($A323,'Hospitalisation Details'!$A$2:$I$2344,9,FALSE)</f>
        <v>13607.37</v>
      </c>
      <c r="N323" s="2" t="str">
        <f>VLOOKUP($A323,'Hospitalisation Details'!$A$2:$J$2344,10,FALSE)</f>
        <v>Tier - 3</v>
      </c>
      <c r="O323" s="2" t="str">
        <f>VLOOKUP($A323,'Hospitalisation Details'!$A$2:$K$2344,11,FALSE)</f>
        <v>Tier - 1</v>
      </c>
      <c r="P323" s="5" t="str">
        <f>VLOOKUP($A323,'Hospitalisation Details'!$A$2:$L$2344,12,FALSE)</f>
        <v>R1024</v>
      </c>
      <c r="Q323" s="15">
        <f>VLOOKUP($A323,'Hospitalisation Details'!$A$2:$G$2344,7,FALSE)</f>
        <v>58</v>
      </c>
    </row>
    <row r="324" spans="1:17" x14ac:dyDescent="0.25">
      <c r="A324" s="14" t="s">
        <v>3991</v>
      </c>
      <c r="B324" t="str">
        <f>VLOOKUP(Healthcare!$A324,'Customer Names'!A324:C2658,3,FALSE)</f>
        <v>Walker</v>
      </c>
      <c r="C324">
        <f>VLOOKUP(Healthcare!$A324,'Medical Examinations'!A324:B2658,2,FALSE)</f>
        <v>22.39</v>
      </c>
      <c r="D324">
        <f>VLOOKUP($A324,'Medical Examinations'!A324:D2658,4,FALSE)</f>
        <v>9.5299999999999994</v>
      </c>
      <c r="E324" t="str">
        <f>VLOOKUP($A324,'Medical Examinations'!A324:F324,6,FALSE)</f>
        <v>Yes</v>
      </c>
      <c r="F324" t="str">
        <f>VLOOKUP($A324,'Medical Examinations'!A324:G2658,7,FALSE)</f>
        <v>No</v>
      </c>
      <c r="G324" t="str">
        <f>VLOOKUP($A324,'Medical Examinations'!A324:H2658,8,FALSE)</f>
        <v>No</v>
      </c>
      <c r="H324" s="4">
        <f>VLOOKUP($A324,'Medical Examinations'!A324:I2658,9,FALSE)</f>
        <v>0</v>
      </c>
      <c r="I324" t="str">
        <f>VLOOKUP($A324,'Medical Examinations'!A324:J324,10,FALSE)</f>
        <v>Yes</v>
      </c>
      <c r="J324" t="str">
        <f>VLOOKUP($A324,'Medical Examinations'!A324:C324,3,FALSE)</f>
        <v>Health Weight</v>
      </c>
      <c r="K324" t="str">
        <f>VLOOKUP($A324,'Medical Examinations'!A324:E324,5,FALSE)</f>
        <v>Diabetes</v>
      </c>
      <c r="L324" t="str">
        <f>VLOOKUP($A324,'Hospitalisation Details'!$A$2:$E$2344,5,FALSE)</f>
        <v>18-Nov-1961</v>
      </c>
      <c r="M324" s="2">
        <f>VLOOKUP($A324,'Hospitalisation Details'!$A$2:$I$2344,9,FALSE)</f>
        <v>13616.36</v>
      </c>
      <c r="N324" s="2" t="str">
        <f>VLOOKUP($A324,'Hospitalisation Details'!$A$2:$J$2344,10,FALSE)</f>
        <v>Tier - 3</v>
      </c>
      <c r="O324" s="2" t="str">
        <f>VLOOKUP($A324,'Hospitalisation Details'!$A$2:$K$2344,11,FALSE)</f>
        <v>Tier - 3</v>
      </c>
      <c r="P324" s="5" t="str">
        <f>VLOOKUP($A324,'Hospitalisation Details'!$A$2:$L$2344,12,FALSE)</f>
        <v>R1024</v>
      </c>
      <c r="Q324" s="15">
        <f>VLOOKUP($A324,'Hospitalisation Details'!$A$2:$G$2344,7,FALSE)</f>
        <v>61</v>
      </c>
    </row>
    <row r="325" spans="1:17" x14ac:dyDescent="0.25">
      <c r="A325" s="14" t="s">
        <v>3992</v>
      </c>
      <c r="B325" t="str">
        <f>VLOOKUP(Healthcare!$A325,'Customer Names'!A325:C2659,3,FALSE)</f>
        <v>Stange</v>
      </c>
      <c r="C325">
        <f>VLOOKUP(Healthcare!$A325,'Medical Examinations'!A325:B2659,2,FALSE)</f>
        <v>28.78</v>
      </c>
      <c r="D325">
        <f>VLOOKUP($A325,'Medical Examinations'!A325:D2659,4,FALSE)</f>
        <v>5.68</v>
      </c>
      <c r="E325" t="str">
        <f>VLOOKUP($A325,'Medical Examinations'!A325:F325,6,FALSE)</f>
        <v>No</v>
      </c>
      <c r="F325" t="str">
        <f>VLOOKUP($A325,'Medical Examinations'!A325:G2659,7,FALSE)</f>
        <v>No</v>
      </c>
      <c r="G325" t="str">
        <f>VLOOKUP($A325,'Medical Examinations'!A325:H2659,8,FALSE)</f>
        <v>No</v>
      </c>
      <c r="H325" s="4">
        <f>VLOOKUP($A325,'Medical Examinations'!A325:I2659,9,FALSE)</f>
        <v>0</v>
      </c>
      <c r="I325" t="str">
        <f>VLOOKUP($A325,'Medical Examinations'!A325:J325,10,FALSE)</f>
        <v>Yes</v>
      </c>
      <c r="J325" t="str">
        <f>VLOOKUP($A325,'Medical Examinations'!A325:C325,3,FALSE)</f>
        <v>Over Weight</v>
      </c>
      <c r="K325" t="str">
        <f>VLOOKUP($A325,'Medical Examinations'!A325:E325,5,FALSE)</f>
        <v>Normal</v>
      </c>
      <c r="L325" t="str">
        <f>VLOOKUP($A325,'Hospitalisation Details'!$A$2:$E$2344,5,FALSE)</f>
        <v>26-Jul-1969</v>
      </c>
      <c r="M325" s="2">
        <f>VLOOKUP($A325,'Hospitalisation Details'!$A$2:$I$2344,9,FALSE)</f>
        <v>13622.01</v>
      </c>
      <c r="N325" s="2" t="str">
        <f>VLOOKUP($A325,'Hospitalisation Details'!$A$2:$J$2344,10,FALSE)</f>
        <v>Tier - 3</v>
      </c>
      <c r="O325" s="2" t="str">
        <f>VLOOKUP($A325,'Hospitalisation Details'!$A$2:$K$2344,11,FALSE)</f>
        <v>Tier - 3</v>
      </c>
      <c r="P325" s="5" t="str">
        <f>VLOOKUP($A325,'Hospitalisation Details'!$A$2:$L$2344,12,FALSE)</f>
        <v>R1012</v>
      </c>
      <c r="Q325" s="15">
        <f>VLOOKUP($A325,'Hospitalisation Details'!$A$2:$G$2344,7,FALSE)</f>
        <v>53</v>
      </c>
    </row>
    <row r="326" spans="1:17" x14ac:dyDescent="0.25">
      <c r="A326" s="14" t="s">
        <v>3993</v>
      </c>
      <c r="B326" t="str">
        <f>VLOOKUP(Healthcare!$A326,'Customer Names'!A326:C2660,3,FALSE)</f>
        <v>Roy</v>
      </c>
      <c r="C326">
        <f>VLOOKUP(Healthcare!$A326,'Medical Examinations'!A326:B2660,2,FALSE)</f>
        <v>18.329999999999998</v>
      </c>
      <c r="D326">
        <f>VLOOKUP($A326,'Medical Examinations'!A326:D2660,4,FALSE)</f>
        <v>5.57</v>
      </c>
      <c r="E326" t="str">
        <f>VLOOKUP($A326,'Medical Examinations'!A326:F326,6,FALSE)</f>
        <v>Yes</v>
      </c>
      <c r="F326" t="str">
        <f>VLOOKUP($A326,'Medical Examinations'!A326:G2660,7,FALSE)</f>
        <v>No</v>
      </c>
      <c r="G326" t="str">
        <f>VLOOKUP($A326,'Medical Examinations'!A326:H2660,8,FALSE)</f>
        <v>No</v>
      </c>
      <c r="H326" s="4">
        <f>VLOOKUP($A326,'Medical Examinations'!A326:I2660,9,FALSE)</f>
        <v>0</v>
      </c>
      <c r="I326" t="str">
        <f>VLOOKUP($A326,'Medical Examinations'!A326:J326,10,FALSE)</f>
        <v>Yes</v>
      </c>
      <c r="J326" t="str">
        <f>VLOOKUP($A326,'Medical Examinations'!A326:C326,3,FALSE)</f>
        <v>Under Weight</v>
      </c>
      <c r="K326" t="str">
        <f>VLOOKUP($A326,'Medical Examinations'!A326:E326,5,FALSE)</f>
        <v>Normal</v>
      </c>
      <c r="L326" t="str">
        <f>VLOOKUP($A326,'Hospitalisation Details'!$A$2:$E$2344,5,FALSE)</f>
        <v>24-Dec-1961</v>
      </c>
      <c r="M326" s="2">
        <f>VLOOKUP($A326,'Hospitalisation Details'!$A$2:$I$2344,9,FALSE)</f>
        <v>13635.64</v>
      </c>
      <c r="N326" s="2" t="str">
        <f>VLOOKUP($A326,'Hospitalisation Details'!$A$2:$J$2344,10,FALSE)</f>
        <v>Tier - 3</v>
      </c>
      <c r="O326" s="2" t="str">
        <f>VLOOKUP($A326,'Hospitalisation Details'!$A$2:$K$2344,11,FALSE)</f>
        <v>Tier - 3</v>
      </c>
      <c r="P326" s="5" t="str">
        <f>VLOOKUP($A326,'Hospitalisation Details'!$A$2:$L$2344,12,FALSE)</f>
        <v>R1024</v>
      </c>
      <c r="Q326" s="15">
        <f>VLOOKUP($A326,'Hospitalisation Details'!$A$2:$G$2344,7,FALSE)</f>
        <v>61</v>
      </c>
    </row>
    <row r="327" spans="1:17" x14ac:dyDescent="0.25">
      <c r="A327" s="14" t="s">
        <v>3994</v>
      </c>
      <c r="B327" t="str">
        <f>VLOOKUP(Healthcare!$A327,'Customer Names'!A327:C2661,3,FALSE)</f>
        <v>Potere</v>
      </c>
      <c r="C327">
        <f>VLOOKUP(Healthcare!$A327,'Medical Examinations'!A327:B2661,2,FALSE)</f>
        <v>26.39</v>
      </c>
      <c r="D327">
        <f>VLOOKUP($A327,'Medical Examinations'!A327:D2661,4,FALSE)</f>
        <v>4.58</v>
      </c>
      <c r="E327" t="str">
        <f>VLOOKUP($A327,'Medical Examinations'!A327:F327,6,FALSE)</f>
        <v>Yes</v>
      </c>
      <c r="F327" t="str">
        <f>VLOOKUP($A327,'Medical Examinations'!A327:G2661,7,FALSE)</f>
        <v>No</v>
      </c>
      <c r="G327" t="str">
        <f>VLOOKUP($A327,'Medical Examinations'!A327:H2661,8,FALSE)</f>
        <v>No</v>
      </c>
      <c r="H327" s="4">
        <f>VLOOKUP($A327,'Medical Examinations'!A327:I2661,9,FALSE)</f>
        <v>1</v>
      </c>
      <c r="I327" t="str">
        <f>VLOOKUP($A327,'Medical Examinations'!A327:J327,10,FALSE)</f>
        <v>Yes</v>
      </c>
      <c r="J327" t="str">
        <f>VLOOKUP($A327,'Medical Examinations'!A327:C327,3,FALSE)</f>
        <v>Over Weight</v>
      </c>
      <c r="K327" t="str">
        <f>VLOOKUP($A327,'Medical Examinations'!A327:E327,5,FALSE)</f>
        <v>Normal</v>
      </c>
      <c r="L327" t="str">
        <f>VLOOKUP($A327,'Hospitalisation Details'!$A$2:$E$2344,5,FALSE)</f>
        <v>20-Jul-1984</v>
      </c>
      <c r="M327" s="2">
        <f>VLOOKUP($A327,'Hospitalisation Details'!$A$2:$I$2344,9,FALSE)</f>
        <v>13638.06</v>
      </c>
      <c r="N327" s="2" t="str">
        <f>VLOOKUP($A327,'Hospitalisation Details'!$A$2:$J$2344,10,FALSE)</f>
        <v>Tier - 3</v>
      </c>
      <c r="O327" s="2" t="str">
        <f>VLOOKUP($A327,'Hospitalisation Details'!$A$2:$K$2344,11,FALSE)</f>
        <v>Tier - 3</v>
      </c>
      <c r="P327" s="5" t="str">
        <f>VLOOKUP($A327,'Hospitalisation Details'!$A$2:$L$2344,12,FALSE)</f>
        <v>R1023</v>
      </c>
      <c r="Q327" s="15">
        <f>VLOOKUP($A327,'Hospitalisation Details'!$A$2:$G$2344,7,FALSE)</f>
        <v>38</v>
      </c>
    </row>
    <row r="328" spans="1:17" x14ac:dyDescent="0.25">
      <c r="A328" s="14" t="s">
        <v>3995</v>
      </c>
      <c r="B328" t="str">
        <f>VLOOKUP(Healthcare!$A328,'Customer Names'!A328:C2662,3,FALSE)</f>
        <v>Podgurski</v>
      </c>
      <c r="C328">
        <f>VLOOKUP(Healthcare!$A328,'Medical Examinations'!A328:B2662,2,FALSE)</f>
        <v>19.260000000000002</v>
      </c>
      <c r="D328">
        <f>VLOOKUP($A328,'Medical Examinations'!A328:D2662,4,FALSE)</f>
        <v>8.9600000000000009</v>
      </c>
      <c r="E328" t="str">
        <f>VLOOKUP($A328,'Medical Examinations'!A328:F328,6,FALSE)</f>
        <v>Yes</v>
      </c>
      <c r="F328" t="str">
        <f>VLOOKUP($A328,'Medical Examinations'!A328:G2662,7,FALSE)</f>
        <v>No</v>
      </c>
      <c r="G328" t="str">
        <f>VLOOKUP($A328,'Medical Examinations'!A328:H2662,8,FALSE)</f>
        <v>No</v>
      </c>
      <c r="H328" s="4">
        <f>VLOOKUP($A328,'Medical Examinations'!A328:I2662,9,FALSE)</f>
        <v>1</v>
      </c>
      <c r="I328" t="str">
        <f>VLOOKUP($A328,'Medical Examinations'!A328:J328,10,FALSE)</f>
        <v>Yes</v>
      </c>
      <c r="J328" t="str">
        <f>VLOOKUP($A328,'Medical Examinations'!A328:C328,3,FALSE)</f>
        <v>Health Weight</v>
      </c>
      <c r="K328" t="str">
        <f>VLOOKUP($A328,'Medical Examinations'!A328:E328,5,FALSE)</f>
        <v>Diabetes</v>
      </c>
      <c r="L328" t="str">
        <f>VLOOKUP($A328,'Hospitalisation Details'!$A$2:$E$2344,5,FALSE)</f>
        <v>4-Aug-1963</v>
      </c>
      <c r="M328" s="2">
        <f>VLOOKUP($A328,'Hospitalisation Details'!$A$2:$I$2344,9,FALSE)</f>
        <v>13677.68</v>
      </c>
      <c r="N328" s="2" t="str">
        <f>VLOOKUP($A328,'Hospitalisation Details'!$A$2:$J$2344,10,FALSE)</f>
        <v>Tier - 3</v>
      </c>
      <c r="O328" s="2" t="str">
        <f>VLOOKUP($A328,'Hospitalisation Details'!$A$2:$K$2344,11,FALSE)</f>
        <v>Tier - 2</v>
      </c>
      <c r="P328" s="5" t="str">
        <f>VLOOKUP($A328,'Hospitalisation Details'!$A$2:$L$2344,12,FALSE)</f>
        <v>R1021</v>
      </c>
      <c r="Q328" s="15">
        <f>VLOOKUP($A328,'Hospitalisation Details'!$A$2:$G$2344,7,FALSE)</f>
        <v>59</v>
      </c>
    </row>
    <row r="329" spans="1:17" x14ac:dyDescent="0.25">
      <c r="A329" s="14" t="s">
        <v>3996</v>
      </c>
      <c r="B329" t="str">
        <f>VLOOKUP(Healthcare!$A329,'Customer Names'!A329:C2663,3,FALSE)</f>
        <v>Diamond</v>
      </c>
      <c r="C329">
        <f>VLOOKUP(Healthcare!$A329,'Medical Examinations'!A329:B2663,2,FALSE)</f>
        <v>26.92</v>
      </c>
      <c r="D329">
        <f>VLOOKUP($A329,'Medical Examinations'!A329:D2663,4,FALSE)</f>
        <v>6.09</v>
      </c>
      <c r="E329" t="str">
        <f>VLOOKUP($A329,'Medical Examinations'!A329:F329,6,FALSE)</f>
        <v>No</v>
      </c>
      <c r="F329" t="str">
        <f>VLOOKUP($A329,'Medical Examinations'!A329:G2663,7,FALSE)</f>
        <v>No</v>
      </c>
      <c r="G329" t="str">
        <f>VLOOKUP($A329,'Medical Examinations'!A329:H2663,8,FALSE)</f>
        <v>No</v>
      </c>
      <c r="H329" s="4">
        <f>VLOOKUP($A329,'Medical Examinations'!A329:I2663,9,FALSE)</f>
        <v>0</v>
      </c>
      <c r="I329" t="str">
        <f>VLOOKUP($A329,'Medical Examinations'!A329:J329,10,FALSE)</f>
        <v>Yes</v>
      </c>
      <c r="J329" t="str">
        <f>VLOOKUP($A329,'Medical Examinations'!A329:C329,3,FALSE)</f>
        <v>Over Weight</v>
      </c>
      <c r="K329" t="str">
        <f>VLOOKUP($A329,'Medical Examinations'!A329:E329,5,FALSE)</f>
        <v>Prediabetes</v>
      </c>
      <c r="L329" t="str">
        <f>VLOOKUP($A329,'Hospitalisation Details'!$A$2:$E$2344,5,FALSE)</f>
        <v>14-Sep-1985</v>
      </c>
      <c r="M329" s="2">
        <f>VLOOKUP($A329,'Hospitalisation Details'!$A$2:$I$2344,9,FALSE)</f>
        <v>13685.51</v>
      </c>
      <c r="N329" s="2" t="str">
        <f>VLOOKUP($A329,'Hospitalisation Details'!$A$2:$J$2344,10,FALSE)</f>
        <v>Tier - 3</v>
      </c>
      <c r="O329" s="2" t="str">
        <f>VLOOKUP($A329,'Hospitalisation Details'!$A$2:$K$2344,11,FALSE)</f>
        <v>Tier - 1</v>
      </c>
      <c r="P329" s="5" t="str">
        <f>VLOOKUP($A329,'Hospitalisation Details'!$A$2:$L$2344,12,FALSE)</f>
        <v>R1026</v>
      </c>
      <c r="Q329" s="15">
        <f>VLOOKUP($A329,'Hospitalisation Details'!$A$2:$G$2344,7,FALSE)</f>
        <v>37</v>
      </c>
    </row>
    <row r="330" spans="1:17" x14ac:dyDescent="0.25">
      <c r="A330" s="14" t="s">
        <v>3997</v>
      </c>
      <c r="B330" t="str">
        <f>VLOOKUP(Healthcare!$A330,'Customer Names'!A330:C2664,3,FALSE)</f>
        <v>Sallade</v>
      </c>
      <c r="C330">
        <f>VLOOKUP(Healthcare!$A330,'Medical Examinations'!A330:B2664,2,FALSE)</f>
        <v>19.73</v>
      </c>
      <c r="D330">
        <f>VLOOKUP($A330,'Medical Examinations'!A330:D2664,4,FALSE)</f>
        <v>4.3600000000000003</v>
      </c>
      <c r="E330" t="str">
        <f>VLOOKUP($A330,'Medical Examinations'!A330:F330,6,FALSE)</f>
        <v>No</v>
      </c>
      <c r="F330" t="str">
        <f>VLOOKUP($A330,'Medical Examinations'!A330:G2664,7,FALSE)</f>
        <v>No</v>
      </c>
      <c r="G330" t="str">
        <f>VLOOKUP($A330,'Medical Examinations'!A330:H2664,8,FALSE)</f>
        <v>No</v>
      </c>
      <c r="H330" s="4">
        <f>VLOOKUP($A330,'Medical Examinations'!A330:I2664,9,FALSE)</f>
        <v>0</v>
      </c>
      <c r="I330" t="str">
        <f>VLOOKUP($A330,'Medical Examinations'!A330:J330,10,FALSE)</f>
        <v>Yes</v>
      </c>
      <c r="J330" t="str">
        <f>VLOOKUP($A330,'Medical Examinations'!A330:C330,3,FALSE)</f>
        <v>Health Weight</v>
      </c>
      <c r="K330" t="str">
        <f>VLOOKUP($A330,'Medical Examinations'!A330:E330,5,FALSE)</f>
        <v>Normal</v>
      </c>
      <c r="L330" t="str">
        <f>VLOOKUP($A330,'Hospitalisation Details'!$A$2:$E$2344,5,FALSE)</f>
        <v>24-Nov-1986</v>
      </c>
      <c r="M330" s="2">
        <f>VLOOKUP($A330,'Hospitalisation Details'!$A$2:$I$2344,9,FALSE)</f>
        <v>13714.55</v>
      </c>
      <c r="N330" s="2" t="str">
        <f>VLOOKUP($A330,'Hospitalisation Details'!$A$2:$J$2344,10,FALSE)</f>
        <v>Tier - 3</v>
      </c>
      <c r="O330" s="2" t="str">
        <f>VLOOKUP($A330,'Hospitalisation Details'!$A$2:$K$2344,11,FALSE)</f>
        <v>Tier - 2</v>
      </c>
      <c r="P330" s="5" t="str">
        <f>VLOOKUP($A330,'Hospitalisation Details'!$A$2:$L$2344,12,FALSE)</f>
        <v>R1023</v>
      </c>
      <c r="Q330" s="15">
        <f>VLOOKUP($A330,'Hospitalisation Details'!$A$2:$G$2344,7,FALSE)</f>
        <v>36</v>
      </c>
    </row>
    <row r="331" spans="1:17" x14ac:dyDescent="0.25">
      <c r="A331" s="14" t="s">
        <v>3998</v>
      </c>
      <c r="B331" t="str">
        <f>VLOOKUP(Healthcare!$A331,'Customer Names'!A331:C2665,3,FALSE)</f>
        <v>Zhang</v>
      </c>
      <c r="C331">
        <f>VLOOKUP(Healthcare!$A331,'Medical Examinations'!A331:B2665,2,FALSE)</f>
        <v>23.56</v>
      </c>
      <c r="D331">
        <f>VLOOKUP($A331,'Medical Examinations'!A331:D2665,4,FALSE)</f>
        <v>11.74</v>
      </c>
      <c r="E331" t="str">
        <f>VLOOKUP($A331,'Medical Examinations'!A331:F331,6,FALSE)</f>
        <v>Yes</v>
      </c>
      <c r="F331" t="str">
        <f>VLOOKUP($A331,'Medical Examinations'!A331:G2665,7,FALSE)</f>
        <v>No</v>
      </c>
      <c r="G331" t="str">
        <f>VLOOKUP($A331,'Medical Examinations'!A331:H2665,8,FALSE)</f>
        <v>No</v>
      </c>
      <c r="H331" s="4">
        <f>VLOOKUP($A331,'Medical Examinations'!A331:I2665,9,FALSE)</f>
        <v>0</v>
      </c>
      <c r="I331" t="str">
        <f>VLOOKUP($A331,'Medical Examinations'!A331:J331,10,FALSE)</f>
        <v>Yes</v>
      </c>
      <c r="J331" t="str">
        <f>VLOOKUP($A331,'Medical Examinations'!A331:C331,3,FALSE)</f>
        <v>Health Weight</v>
      </c>
      <c r="K331" t="str">
        <f>VLOOKUP($A331,'Medical Examinations'!A331:E331,5,FALSE)</f>
        <v>Diabetes</v>
      </c>
      <c r="L331" t="str">
        <f>VLOOKUP($A331,'Hospitalisation Details'!$A$2:$E$2344,5,FALSE)</f>
        <v>29-Aug-1985</v>
      </c>
      <c r="M331" s="2">
        <f>VLOOKUP($A331,'Hospitalisation Details'!$A$2:$I$2344,9,FALSE)</f>
        <v>13726.21</v>
      </c>
      <c r="N331" s="2" t="str">
        <f>VLOOKUP($A331,'Hospitalisation Details'!$A$2:$J$2344,10,FALSE)</f>
        <v>Tier - 3</v>
      </c>
      <c r="O331" s="2" t="str">
        <f>VLOOKUP($A331,'Hospitalisation Details'!$A$2:$K$2344,11,FALSE)</f>
        <v>Tier - 3</v>
      </c>
      <c r="P331" s="5" t="str">
        <f>VLOOKUP($A331,'Hospitalisation Details'!$A$2:$L$2344,12,FALSE)</f>
        <v>R1026</v>
      </c>
      <c r="Q331" s="15">
        <f>VLOOKUP($A331,'Hospitalisation Details'!$A$2:$G$2344,7,FALSE)</f>
        <v>37</v>
      </c>
    </row>
    <row r="332" spans="1:17" x14ac:dyDescent="0.25">
      <c r="A332" s="14" t="s">
        <v>3999</v>
      </c>
      <c r="B332" t="str">
        <f>VLOOKUP(Healthcare!$A332,'Customer Names'!A332:C2666,3,FALSE)</f>
        <v>Chatfield</v>
      </c>
      <c r="C332">
        <f>VLOOKUP(Healthcare!$A332,'Medical Examinations'!A332:B2666,2,FALSE)</f>
        <v>37.67</v>
      </c>
      <c r="D332">
        <f>VLOOKUP($A332,'Medical Examinations'!A332:D2666,4,FALSE)</f>
        <v>5.89</v>
      </c>
      <c r="E332" t="str">
        <f>VLOOKUP($A332,'Medical Examinations'!A332:F332,6,FALSE)</f>
        <v>No</v>
      </c>
      <c r="F332" t="str">
        <f>VLOOKUP($A332,'Medical Examinations'!A332:G2666,7,FALSE)</f>
        <v>No</v>
      </c>
      <c r="G332" t="str">
        <f>VLOOKUP($A332,'Medical Examinations'!A332:H2666,8,FALSE)</f>
        <v>No</v>
      </c>
      <c r="H332" s="4">
        <f>VLOOKUP($A332,'Medical Examinations'!A332:I2666,9,FALSE)</f>
        <v>1</v>
      </c>
      <c r="I332" t="str">
        <f>VLOOKUP($A332,'Medical Examinations'!A332:J332,10,FALSE)</f>
        <v>Yes</v>
      </c>
      <c r="J332" t="str">
        <f>VLOOKUP($A332,'Medical Examinations'!A332:C332,3,FALSE)</f>
        <v>Obesity</v>
      </c>
      <c r="K332" t="str">
        <f>VLOOKUP($A332,'Medical Examinations'!A332:E332,5,FALSE)</f>
        <v>Prediabetes</v>
      </c>
      <c r="L332" t="str">
        <f>VLOOKUP($A332,'Hospitalisation Details'!$A$2:$E$2344,5,FALSE)</f>
        <v>23-Oct-1969</v>
      </c>
      <c r="M332" s="2">
        <f>VLOOKUP($A332,'Hospitalisation Details'!$A$2:$I$2344,9,FALSE)</f>
        <v>13746.74</v>
      </c>
      <c r="N332" s="2" t="str">
        <f>VLOOKUP($A332,'Hospitalisation Details'!$A$2:$J$2344,10,FALSE)</f>
        <v>Tier - 3</v>
      </c>
      <c r="O332" s="2" t="str">
        <f>VLOOKUP($A332,'Hospitalisation Details'!$A$2:$K$2344,11,FALSE)</f>
        <v>Tier - 2</v>
      </c>
      <c r="P332" s="5" t="str">
        <f>VLOOKUP($A332,'Hospitalisation Details'!$A$2:$L$2344,12,FALSE)</f>
        <v>R1026</v>
      </c>
      <c r="Q332" s="15">
        <f>VLOOKUP($A332,'Hospitalisation Details'!$A$2:$G$2344,7,FALSE)</f>
        <v>53</v>
      </c>
    </row>
    <row r="333" spans="1:17" x14ac:dyDescent="0.25">
      <c r="A333" s="14" t="s">
        <v>4000</v>
      </c>
      <c r="B333" t="str">
        <f>VLOOKUP(Healthcare!$A333,'Customer Names'!A333:C2667,3,FALSE)</f>
        <v>Bruns</v>
      </c>
      <c r="C333">
        <f>VLOOKUP(Healthcare!$A333,'Medical Examinations'!A333:B2667,2,FALSE)</f>
        <v>18.73</v>
      </c>
      <c r="D333">
        <f>VLOOKUP($A333,'Medical Examinations'!A333:D2667,4,FALSE)</f>
        <v>10.64</v>
      </c>
      <c r="E333" t="str">
        <f>VLOOKUP($A333,'Medical Examinations'!A333:F333,6,FALSE)</f>
        <v>No</v>
      </c>
      <c r="F333" t="str">
        <f>VLOOKUP($A333,'Medical Examinations'!A333:G2667,7,FALSE)</f>
        <v>No</v>
      </c>
      <c r="G333" t="str">
        <f>VLOOKUP($A333,'Medical Examinations'!A333:H2667,8,FALSE)</f>
        <v>No</v>
      </c>
      <c r="H333" s="4">
        <f>VLOOKUP($A333,'Medical Examinations'!A333:I2667,9,FALSE)</f>
        <v>2</v>
      </c>
      <c r="I333" t="str">
        <f>VLOOKUP($A333,'Medical Examinations'!A333:J333,10,FALSE)</f>
        <v>Yes</v>
      </c>
      <c r="J333" t="str">
        <f>VLOOKUP($A333,'Medical Examinations'!A333:C333,3,FALSE)</f>
        <v>Health Weight</v>
      </c>
      <c r="K333" t="str">
        <f>VLOOKUP($A333,'Medical Examinations'!A333:E333,5,FALSE)</f>
        <v>Diabetes</v>
      </c>
      <c r="L333" t="str">
        <f>VLOOKUP($A333,'Hospitalisation Details'!$A$2:$E$2344,5,FALSE)</f>
        <v>16-Jul-2004</v>
      </c>
      <c r="M333" s="2">
        <f>VLOOKUP($A333,'Hospitalisation Details'!$A$2:$I$2344,9,FALSE)</f>
        <v>13747.87</v>
      </c>
      <c r="N333" s="2" t="str">
        <f>VLOOKUP($A333,'Hospitalisation Details'!$A$2:$J$2344,10,FALSE)</f>
        <v>Tier - 3</v>
      </c>
      <c r="O333" s="2" t="str">
        <f>VLOOKUP($A333,'Hospitalisation Details'!$A$2:$K$2344,11,FALSE)</f>
        <v>Tier - 2</v>
      </c>
      <c r="P333" s="5" t="str">
        <f>VLOOKUP($A333,'Hospitalisation Details'!$A$2:$L$2344,12,FALSE)</f>
        <v>R1018</v>
      </c>
      <c r="Q333" s="15">
        <f>VLOOKUP($A333,'Hospitalisation Details'!$A$2:$G$2344,7,FALSE)</f>
        <v>18</v>
      </c>
    </row>
    <row r="334" spans="1:17" x14ac:dyDescent="0.25">
      <c r="A334" s="14" t="s">
        <v>4001</v>
      </c>
      <c r="B334" t="str">
        <f>VLOOKUP(Healthcare!$A334,'Customer Names'!A334:C2668,3,FALSE)</f>
        <v>Yochum</v>
      </c>
      <c r="C334">
        <f>VLOOKUP(Healthcare!$A334,'Medical Examinations'!A334:B2668,2,FALSE)</f>
        <v>33.090000000000003</v>
      </c>
      <c r="D334">
        <f>VLOOKUP($A334,'Medical Examinations'!A334:D2668,4,FALSE)</f>
        <v>6.06</v>
      </c>
      <c r="E334" t="str">
        <f>VLOOKUP($A334,'Medical Examinations'!A334:F334,6,FALSE)</f>
        <v>No</v>
      </c>
      <c r="F334" t="str">
        <f>VLOOKUP($A334,'Medical Examinations'!A334:G2668,7,FALSE)</f>
        <v>No</v>
      </c>
      <c r="G334" t="str">
        <f>VLOOKUP($A334,'Medical Examinations'!A334:H2668,8,FALSE)</f>
        <v>Yes</v>
      </c>
      <c r="H334" s="4">
        <f>VLOOKUP($A334,'Medical Examinations'!A334:I2668,9,FALSE)</f>
        <v>1</v>
      </c>
      <c r="I334" t="str">
        <f>VLOOKUP($A334,'Medical Examinations'!A334:J334,10,FALSE)</f>
        <v>Yes</v>
      </c>
      <c r="J334" t="str">
        <f>VLOOKUP($A334,'Medical Examinations'!A334:C334,3,FALSE)</f>
        <v>Obesity</v>
      </c>
      <c r="K334" t="str">
        <f>VLOOKUP($A334,'Medical Examinations'!A334:E334,5,FALSE)</f>
        <v>Prediabetes</v>
      </c>
      <c r="L334" t="str">
        <f>VLOOKUP($A334,'Hospitalisation Details'!$A$2:$E$2344,5,FALSE)</f>
        <v>6-Aug-1959</v>
      </c>
      <c r="M334" s="2">
        <f>VLOOKUP($A334,'Hospitalisation Details'!$A$2:$I$2344,9,FALSE)</f>
        <v>13770.1</v>
      </c>
      <c r="N334" s="2" t="str">
        <f>VLOOKUP($A334,'Hospitalisation Details'!$A$2:$J$2344,10,FALSE)</f>
        <v>Tier - 3</v>
      </c>
      <c r="O334" s="2" t="str">
        <f>VLOOKUP($A334,'Hospitalisation Details'!$A$2:$K$2344,11,FALSE)</f>
        <v>Tier - 1</v>
      </c>
      <c r="P334" s="5" t="str">
        <f>VLOOKUP($A334,'Hospitalisation Details'!$A$2:$L$2344,12,FALSE)</f>
        <v>R1012</v>
      </c>
      <c r="Q334" s="15">
        <f>VLOOKUP($A334,'Hospitalisation Details'!$A$2:$G$2344,7,FALSE)</f>
        <v>63</v>
      </c>
    </row>
    <row r="335" spans="1:17" x14ac:dyDescent="0.25">
      <c r="A335" s="14" t="s">
        <v>4002</v>
      </c>
      <c r="B335" t="str">
        <f>VLOOKUP(Healthcare!$A335,'Customer Names'!A335:C2669,3,FALSE)</f>
        <v>Freeburn</v>
      </c>
      <c r="C335">
        <f>VLOOKUP(Healthcare!$A335,'Medical Examinations'!A335:B2669,2,FALSE)</f>
        <v>18.329999999999998</v>
      </c>
      <c r="D335">
        <f>VLOOKUP($A335,'Medical Examinations'!A335:D2669,4,FALSE)</f>
        <v>7.46</v>
      </c>
      <c r="E335" t="str">
        <f>VLOOKUP($A335,'Medical Examinations'!A335:F335,6,FALSE)</f>
        <v>Yes</v>
      </c>
      <c r="F335" t="str">
        <f>VLOOKUP($A335,'Medical Examinations'!A335:G2669,7,FALSE)</f>
        <v>No</v>
      </c>
      <c r="G335" t="str">
        <f>VLOOKUP($A335,'Medical Examinations'!A335:H2669,8,FALSE)</f>
        <v>No</v>
      </c>
      <c r="H335" s="4">
        <f>VLOOKUP($A335,'Medical Examinations'!A335:I2669,9,FALSE)</f>
        <v>1</v>
      </c>
      <c r="I335" t="str">
        <f>VLOOKUP($A335,'Medical Examinations'!A335:J335,10,FALSE)</f>
        <v>Yes</v>
      </c>
      <c r="J335" t="str">
        <f>VLOOKUP($A335,'Medical Examinations'!A335:C335,3,FALSE)</f>
        <v>Under Weight</v>
      </c>
      <c r="K335" t="str">
        <f>VLOOKUP($A335,'Medical Examinations'!A335:E335,5,FALSE)</f>
        <v>Diabetes</v>
      </c>
      <c r="L335" t="str">
        <f>VLOOKUP($A335,'Hospitalisation Details'!$A$2:$E$2344,5,FALSE)</f>
        <v>10-Nov-1966</v>
      </c>
      <c r="M335" s="2">
        <f>VLOOKUP($A335,'Hospitalisation Details'!$A$2:$I$2344,9,FALSE)</f>
        <v>13801.61</v>
      </c>
      <c r="N335" s="2" t="str">
        <f>VLOOKUP($A335,'Hospitalisation Details'!$A$2:$J$2344,10,FALSE)</f>
        <v>Tier - 3</v>
      </c>
      <c r="O335" s="2" t="str">
        <f>VLOOKUP($A335,'Hospitalisation Details'!$A$2:$K$2344,11,FALSE)</f>
        <v>Tier - 3</v>
      </c>
      <c r="P335" s="5" t="str">
        <f>VLOOKUP($A335,'Hospitalisation Details'!$A$2:$L$2344,12,FALSE)</f>
        <v>R1026</v>
      </c>
      <c r="Q335" s="15">
        <f>VLOOKUP($A335,'Hospitalisation Details'!$A$2:$G$2344,7,FALSE)</f>
        <v>56</v>
      </c>
    </row>
    <row r="336" spans="1:17" x14ac:dyDescent="0.25">
      <c r="A336" s="14" t="s">
        <v>4003</v>
      </c>
      <c r="B336" t="str">
        <f>VLOOKUP(Healthcare!$A336,'Customer Names'!A336:C2670,3,FALSE)</f>
        <v>Spencer</v>
      </c>
      <c r="C336">
        <f>VLOOKUP(Healthcare!$A336,'Medical Examinations'!A336:B2670,2,FALSE)</f>
        <v>27.74</v>
      </c>
      <c r="D336">
        <f>VLOOKUP($A336,'Medical Examinations'!A336:D2670,4,FALSE)</f>
        <v>4.68</v>
      </c>
      <c r="E336" t="str">
        <f>VLOOKUP($A336,'Medical Examinations'!A336:F336,6,FALSE)</f>
        <v>Yes</v>
      </c>
      <c r="F336" t="str">
        <f>VLOOKUP($A336,'Medical Examinations'!A336:G2670,7,FALSE)</f>
        <v>No</v>
      </c>
      <c r="G336" t="str">
        <f>VLOOKUP($A336,'Medical Examinations'!A336:H2670,8,FALSE)</f>
        <v>No</v>
      </c>
      <c r="H336" s="4">
        <f>VLOOKUP($A336,'Medical Examinations'!A336:I2670,9,FALSE)</f>
        <v>2</v>
      </c>
      <c r="I336" t="str">
        <f>VLOOKUP($A336,'Medical Examinations'!A336:J336,10,FALSE)</f>
        <v>Yes</v>
      </c>
      <c r="J336" t="str">
        <f>VLOOKUP($A336,'Medical Examinations'!A336:C336,3,FALSE)</f>
        <v>Over Weight</v>
      </c>
      <c r="K336" t="str">
        <f>VLOOKUP($A336,'Medical Examinations'!A336:E336,5,FALSE)</f>
        <v>Normal</v>
      </c>
      <c r="L336" t="str">
        <f>VLOOKUP($A336,'Hospitalisation Details'!$A$2:$E$2344,5,FALSE)</f>
        <v>8-Dec-1986</v>
      </c>
      <c r="M336" s="2">
        <f>VLOOKUP($A336,'Hospitalisation Details'!$A$2:$I$2344,9,FALSE)</f>
        <v>13819.49</v>
      </c>
      <c r="N336" s="2" t="str">
        <f>VLOOKUP($A336,'Hospitalisation Details'!$A$2:$J$2344,10,FALSE)</f>
        <v>Tier - 3</v>
      </c>
      <c r="O336" s="2" t="str">
        <f>VLOOKUP($A336,'Hospitalisation Details'!$A$2:$K$2344,11,FALSE)</f>
        <v>Tier - 2</v>
      </c>
      <c r="P336" s="5" t="str">
        <f>VLOOKUP($A336,'Hospitalisation Details'!$A$2:$L$2344,12,FALSE)</f>
        <v>R1012</v>
      </c>
      <c r="Q336" s="15">
        <f>VLOOKUP($A336,'Hospitalisation Details'!$A$2:$G$2344,7,FALSE)</f>
        <v>36</v>
      </c>
    </row>
    <row r="337" spans="1:17" x14ac:dyDescent="0.25">
      <c r="A337" s="14" t="s">
        <v>4004</v>
      </c>
      <c r="B337" t="str">
        <f>VLOOKUP(Healthcare!$A337,'Customer Names'!A337:C2671,3,FALSE)</f>
        <v>Jarosik</v>
      </c>
      <c r="C337">
        <f>VLOOKUP(Healthcare!$A337,'Medical Examinations'!A337:B2671,2,FALSE)</f>
        <v>24.2</v>
      </c>
      <c r="D337">
        <f>VLOOKUP($A337,'Medical Examinations'!A337:D2671,4,FALSE)</f>
        <v>6.15</v>
      </c>
      <c r="E337" t="str">
        <f>VLOOKUP($A337,'Medical Examinations'!A337:F337,6,FALSE)</f>
        <v>No</v>
      </c>
      <c r="F337" t="str">
        <f>VLOOKUP($A337,'Medical Examinations'!A337:G2671,7,FALSE)</f>
        <v>No</v>
      </c>
      <c r="G337" t="str">
        <f>VLOOKUP($A337,'Medical Examinations'!A337:H2671,8,FALSE)</f>
        <v>No</v>
      </c>
      <c r="H337" s="4">
        <f>VLOOKUP($A337,'Medical Examinations'!A337:I2671,9,FALSE)</f>
        <v>1</v>
      </c>
      <c r="I337" t="str">
        <f>VLOOKUP($A337,'Medical Examinations'!A337:J337,10,FALSE)</f>
        <v>Yes</v>
      </c>
      <c r="J337" t="str">
        <f>VLOOKUP($A337,'Medical Examinations'!A337:C337,3,FALSE)</f>
        <v>Health Weight</v>
      </c>
      <c r="K337" t="str">
        <f>VLOOKUP($A337,'Medical Examinations'!A337:E337,5,FALSE)</f>
        <v>Prediabetes</v>
      </c>
      <c r="L337" t="str">
        <f>VLOOKUP($A337,'Hospitalisation Details'!$A$2:$E$2344,5,FALSE)</f>
        <v>25-Nov-1958</v>
      </c>
      <c r="M337" s="2">
        <f>VLOOKUP($A337,'Hospitalisation Details'!$A$2:$I$2344,9,FALSE)</f>
        <v>13822.8</v>
      </c>
      <c r="N337" s="2" t="str">
        <f>VLOOKUP($A337,'Hospitalisation Details'!$A$2:$J$2344,10,FALSE)</f>
        <v>Tier - 3</v>
      </c>
      <c r="O337" s="2" t="str">
        <f>VLOOKUP($A337,'Hospitalisation Details'!$A$2:$K$2344,11,FALSE)</f>
        <v>Tier - 3</v>
      </c>
      <c r="P337" s="5" t="str">
        <f>VLOOKUP($A337,'Hospitalisation Details'!$A$2:$L$2344,12,FALSE)</f>
        <v>R1011</v>
      </c>
      <c r="Q337" s="15">
        <f>VLOOKUP($A337,'Hospitalisation Details'!$A$2:$G$2344,7,FALSE)</f>
        <v>64</v>
      </c>
    </row>
    <row r="338" spans="1:17" x14ac:dyDescent="0.25">
      <c r="A338" s="14" t="s">
        <v>4005</v>
      </c>
      <c r="B338" t="str">
        <f>VLOOKUP(Healthcare!$A338,'Customer Names'!A338:C2672,3,FALSE)</f>
        <v>Heinzen</v>
      </c>
      <c r="C338">
        <f>VLOOKUP(Healthcare!$A338,'Medical Examinations'!A338:B2672,2,FALSE)</f>
        <v>22.03</v>
      </c>
      <c r="D338">
        <f>VLOOKUP($A338,'Medical Examinations'!A338:D2672,4,FALSE)</f>
        <v>4.28</v>
      </c>
      <c r="E338" t="str">
        <f>VLOOKUP($A338,'Medical Examinations'!A338:F338,6,FALSE)</f>
        <v>Yes</v>
      </c>
      <c r="F338" t="str">
        <f>VLOOKUP($A338,'Medical Examinations'!A338:G2672,7,FALSE)</f>
        <v>No</v>
      </c>
      <c r="G338" t="str">
        <f>VLOOKUP($A338,'Medical Examinations'!A338:H2672,8,FALSE)</f>
        <v>No</v>
      </c>
      <c r="H338" s="4">
        <f>VLOOKUP($A338,'Medical Examinations'!A338:I2672,9,FALSE)</f>
        <v>0</v>
      </c>
      <c r="I338" t="str">
        <f>VLOOKUP($A338,'Medical Examinations'!A338:J338,10,FALSE)</f>
        <v>Yes</v>
      </c>
      <c r="J338" t="str">
        <f>VLOOKUP($A338,'Medical Examinations'!A338:C338,3,FALSE)</f>
        <v>Health Weight</v>
      </c>
      <c r="K338" t="str">
        <f>VLOOKUP($A338,'Medical Examinations'!A338:E338,5,FALSE)</f>
        <v>Normal</v>
      </c>
      <c r="L338" t="str">
        <f>VLOOKUP($A338,'Hospitalisation Details'!$A$2:$E$2344,5,FALSE)</f>
        <v>10-Dec-1958</v>
      </c>
      <c r="M338" s="2">
        <f>VLOOKUP($A338,'Hospitalisation Details'!$A$2:$I$2344,9,FALSE)</f>
        <v>13831.12</v>
      </c>
      <c r="N338" s="2" t="str">
        <f>VLOOKUP($A338,'Hospitalisation Details'!$A$2:$J$2344,10,FALSE)</f>
        <v>Tier - 3</v>
      </c>
      <c r="O338" s="2" t="str">
        <f>VLOOKUP($A338,'Hospitalisation Details'!$A$2:$K$2344,11,FALSE)</f>
        <v>Tier - 1</v>
      </c>
      <c r="P338" s="5" t="str">
        <f>VLOOKUP($A338,'Hospitalisation Details'!$A$2:$L$2344,12,FALSE)</f>
        <v>R1013</v>
      </c>
      <c r="Q338" s="15">
        <f>VLOOKUP($A338,'Hospitalisation Details'!$A$2:$G$2344,7,FALSE)</f>
        <v>64</v>
      </c>
    </row>
    <row r="339" spans="1:17" x14ac:dyDescent="0.25">
      <c r="A339" s="14" t="s">
        <v>4006</v>
      </c>
      <c r="B339" t="str">
        <f>VLOOKUP(Healthcare!$A339,'Customer Names'!A339:C2673,3,FALSE)</f>
        <v>Kelley</v>
      </c>
      <c r="C339">
        <f>VLOOKUP(Healthcare!$A339,'Medical Examinations'!A339:B2673,2,FALSE)</f>
        <v>26.885000000000002</v>
      </c>
      <c r="D339">
        <f>VLOOKUP($A339,'Medical Examinations'!A339:D2673,4,FALSE)</f>
        <v>9.86</v>
      </c>
      <c r="E339" t="str">
        <f>VLOOKUP($A339,'Medical Examinations'!A339:F339,6,FALSE)</f>
        <v>No</v>
      </c>
      <c r="F339" t="str">
        <f>VLOOKUP($A339,'Medical Examinations'!A339:G2673,7,FALSE)</f>
        <v>No</v>
      </c>
      <c r="G339" t="str">
        <f>VLOOKUP($A339,'Medical Examinations'!A339:H2673,8,FALSE)</f>
        <v>No</v>
      </c>
      <c r="H339" s="4">
        <f>VLOOKUP($A339,'Medical Examinations'!A339:I2673,9,FALSE)</f>
        <v>3</v>
      </c>
      <c r="I339" t="str">
        <f>VLOOKUP($A339,'Medical Examinations'!A339:J339,10,FALSE)</f>
        <v>Yes</v>
      </c>
      <c r="J339" t="str">
        <f>VLOOKUP($A339,'Medical Examinations'!A339:C339,3,FALSE)</f>
        <v>Over Weight</v>
      </c>
      <c r="K339" t="str">
        <f>VLOOKUP($A339,'Medical Examinations'!A339:E339,5,FALSE)</f>
        <v>Diabetes</v>
      </c>
      <c r="L339" t="str">
        <f>VLOOKUP($A339,'Hospitalisation Details'!$A$2:$E$2344,5,FALSE)</f>
        <v>7-Jun-2003</v>
      </c>
      <c r="M339" s="2">
        <f>VLOOKUP($A339,'Hospitalisation Details'!$A$2:$I$2344,9,FALSE)</f>
        <v>13844.51</v>
      </c>
      <c r="N339" s="2" t="str">
        <f>VLOOKUP($A339,'Hospitalisation Details'!$A$2:$J$2344,10,FALSE)</f>
        <v>Tier - 2</v>
      </c>
      <c r="O339" s="2" t="str">
        <f>VLOOKUP($A339,'Hospitalisation Details'!$A$2:$K$2344,11,FALSE)</f>
        <v>Tier - 1</v>
      </c>
      <c r="P339" s="5" t="str">
        <f>VLOOKUP($A339,'Hospitalisation Details'!$A$2:$L$2344,12,FALSE)</f>
        <v>R1011</v>
      </c>
      <c r="Q339" s="15">
        <f>VLOOKUP($A339,'Hospitalisation Details'!$A$2:$G$2344,7,FALSE)</f>
        <v>20</v>
      </c>
    </row>
    <row r="340" spans="1:17" x14ac:dyDescent="0.25">
      <c r="A340" s="14" t="s">
        <v>4007</v>
      </c>
      <c r="B340" t="str">
        <f>VLOOKUP(Healthcare!$A340,'Customer Names'!A340:C2674,3,FALSE)</f>
        <v>Thacker</v>
      </c>
      <c r="C340">
        <f>VLOOKUP(Healthcare!$A340,'Medical Examinations'!A340:B2674,2,FALSE)</f>
        <v>16.36</v>
      </c>
      <c r="D340">
        <f>VLOOKUP($A340,'Medical Examinations'!A340:D2674,4,FALSE)</f>
        <v>11.19</v>
      </c>
      <c r="E340" t="str">
        <f>VLOOKUP($A340,'Medical Examinations'!A340:F340,6,FALSE)</f>
        <v>No</v>
      </c>
      <c r="F340" t="str">
        <f>VLOOKUP($A340,'Medical Examinations'!A340:G2674,7,FALSE)</f>
        <v>No</v>
      </c>
      <c r="G340" t="str">
        <f>VLOOKUP($A340,'Medical Examinations'!A340:H2674,8,FALSE)</f>
        <v>No</v>
      </c>
      <c r="H340" s="4">
        <f>VLOOKUP($A340,'Medical Examinations'!A340:I2674,9,FALSE)</f>
        <v>0</v>
      </c>
      <c r="I340" t="str">
        <f>VLOOKUP($A340,'Medical Examinations'!A340:J340,10,FALSE)</f>
        <v>Yes</v>
      </c>
      <c r="J340" t="str">
        <f>VLOOKUP($A340,'Medical Examinations'!A340:C340,3,FALSE)</f>
        <v>Under Weight</v>
      </c>
      <c r="K340" t="str">
        <f>VLOOKUP($A340,'Medical Examinations'!A340:E340,5,FALSE)</f>
        <v>Diabetes</v>
      </c>
      <c r="L340" t="str">
        <f>VLOOKUP($A340,'Hospitalisation Details'!$A$2:$E$2344,5,FALSE)</f>
        <v>21-Jul-1960</v>
      </c>
      <c r="M340" s="2">
        <f>VLOOKUP($A340,'Hospitalisation Details'!$A$2:$I$2344,9,FALSE)</f>
        <v>13844.8</v>
      </c>
      <c r="N340" s="2" t="str">
        <f>VLOOKUP($A340,'Hospitalisation Details'!$A$2:$J$2344,10,FALSE)</f>
        <v>Tier - 2</v>
      </c>
      <c r="O340" s="2" t="str">
        <f>VLOOKUP($A340,'Hospitalisation Details'!$A$2:$K$2344,11,FALSE)</f>
        <v>Tier - 2</v>
      </c>
      <c r="P340" s="5" t="str">
        <f>VLOOKUP($A340,'Hospitalisation Details'!$A$2:$L$2344,12,FALSE)</f>
        <v>R1012</v>
      </c>
      <c r="Q340" s="15">
        <f>VLOOKUP($A340,'Hospitalisation Details'!$A$2:$G$2344,7,FALSE)</f>
        <v>62</v>
      </c>
    </row>
    <row r="341" spans="1:17" x14ac:dyDescent="0.25">
      <c r="A341" s="14" t="s">
        <v>4008</v>
      </c>
      <c r="B341" t="str">
        <f>VLOOKUP(Healthcare!$A341,'Customer Names'!A341:C2675,3,FALSE)</f>
        <v>Jeseritz</v>
      </c>
      <c r="C341">
        <f>VLOOKUP(Healthcare!$A341,'Medical Examinations'!A341:B2675,2,FALSE)</f>
        <v>32.299999999999997</v>
      </c>
      <c r="D341">
        <f>VLOOKUP($A341,'Medical Examinations'!A341:D2675,4,FALSE)</f>
        <v>4.8899999999999997</v>
      </c>
      <c r="E341" t="str">
        <f>VLOOKUP($A341,'Medical Examinations'!A341:F341,6,FALSE)</f>
        <v>Yes</v>
      </c>
      <c r="F341" t="str">
        <f>VLOOKUP($A341,'Medical Examinations'!A341:G2675,7,FALSE)</f>
        <v>No</v>
      </c>
      <c r="G341" t="str">
        <f>VLOOKUP($A341,'Medical Examinations'!A341:H2675,8,FALSE)</f>
        <v>Yes</v>
      </c>
      <c r="H341" s="4">
        <f>VLOOKUP($A341,'Medical Examinations'!A341:I2675,9,FALSE)</f>
        <v>1</v>
      </c>
      <c r="I341" t="str">
        <f>VLOOKUP($A341,'Medical Examinations'!A341:J341,10,FALSE)</f>
        <v>No</v>
      </c>
      <c r="J341" t="str">
        <f>VLOOKUP($A341,'Medical Examinations'!A341:C341,3,FALSE)</f>
        <v>Obesity</v>
      </c>
      <c r="K341" t="str">
        <f>VLOOKUP($A341,'Medical Examinations'!A341:E341,5,FALSE)</f>
        <v>Normal</v>
      </c>
      <c r="L341" t="str">
        <f>VLOOKUP($A341,'Hospitalisation Details'!$A$2:$E$2344,5,FALSE)</f>
        <v>5-Oct-1959</v>
      </c>
      <c r="M341" s="2">
        <f>VLOOKUP($A341,'Hospitalisation Details'!$A$2:$I$2344,9,FALSE)</f>
        <v>13880.95</v>
      </c>
      <c r="N341" s="2" t="str">
        <f>VLOOKUP($A341,'Hospitalisation Details'!$A$2:$J$2344,10,FALSE)</f>
        <v>Tier - 2</v>
      </c>
      <c r="O341" s="2" t="str">
        <f>VLOOKUP($A341,'Hospitalisation Details'!$A$2:$K$2344,11,FALSE)</f>
        <v>Tier - 2</v>
      </c>
      <c r="P341" s="5" t="str">
        <f>VLOOKUP($A341,'Hospitalisation Details'!$A$2:$L$2344,12,FALSE)</f>
        <v>R1011</v>
      </c>
      <c r="Q341" s="15">
        <f>VLOOKUP($A341,'Hospitalisation Details'!$A$2:$G$2344,7,FALSE)</f>
        <v>63</v>
      </c>
    </row>
    <row r="342" spans="1:17" x14ac:dyDescent="0.25">
      <c r="A342" s="14" t="s">
        <v>4009</v>
      </c>
      <c r="B342" t="str">
        <f>VLOOKUP(Healthcare!$A342,'Customer Names'!A342:C2676,3,FALSE)</f>
        <v>Hohman</v>
      </c>
      <c r="C342">
        <f>VLOOKUP(Healthcare!$A342,'Medical Examinations'!A342:B2676,2,FALSE)</f>
        <v>16.05</v>
      </c>
      <c r="D342">
        <f>VLOOKUP($A342,'Medical Examinations'!A342:D2676,4,FALSE)</f>
        <v>4.3499999999999996</v>
      </c>
      <c r="E342" t="str">
        <f>VLOOKUP($A342,'Medical Examinations'!A342:F342,6,FALSE)</f>
        <v>Yes</v>
      </c>
      <c r="F342" t="str">
        <f>VLOOKUP($A342,'Medical Examinations'!A342:G2676,7,FALSE)</f>
        <v>No</v>
      </c>
      <c r="G342" t="str">
        <f>VLOOKUP($A342,'Medical Examinations'!A342:H2676,8,FALSE)</f>
        <v>No</v>
      </c>
      <c r="H342" s="4">
        <f>VLOOKUP($A342,'Medical Examinations'!A342:I2676,9,FALSE)</f>
        <v>0</v>
      </c>
      <c r="I342" t="str">
        <f>VLOOKUP($A342,'Medical Examinations'!A342:J342,10,FALSE)</f>
        <v>Yes</v>
      </c>
      <c r="J342" t="str">
        <f>VLOOKUP($A342,'Medical Examinations'!A342:C342,3,FALSE)</f>
        <v>Under Weight</v>
      </c>
      <c r="K342" t="str">
        <f>VLOOKUP($A342,'Medical Examinations'!A342:E342,5,FALSE)</f>
        <v>Normal</v>
      </c>
      <c r="L342" t="str">
        <f>VLOOKUP($A342,'Hospitalisation Details'!$A$2:$E$2344,5,FALSE)</f>
        <v>25-Sep-1985</v>
      </c>
      <c r="M342" s="2">
        <f>VLOOKUP($A342,'Hospitalisation Details'!$A$2:$I$2344,9,FALSE)</f>
        <v>13886.4</v>
      </c>
      <c r="N342" s="2" t="str">
        <f>VLOOKUP($A342,'Hospitalisation Details'!$A$2:$J$2344,10,FALSE)</f>
        <v>Tier - 2</v>
      </c>
      <c r="O342" s="2" t="str">
        <f>VLOOKUP($A342,'Hospitalisation Details'!$A$2:$K$2344,11,FALSE)</f>
        <v>Tier - 2</v>
      </c>
      <c r="P342" s="5" t="str">
        <f>VLOOKUP($A342,'Hospitalisation Details'!$A$2:$L$2344,12,FALSE)</f>
        <v>R1012</v>
      </c>
      <c r="Q342" s="15">
        <f>VLOOKUP($A342,'Hospitalisation Details'!$A$2:$G$2344,7,FALSE)</f>
        <v>37</v>
      </c>
    </row>
    <row r="343" spans="1:17" x14ac:dyDescent="0.25">
      <c r="A343" s="14" t="s">
        <v>4010</v>
      </c>
      <c r="B343" t="str">
        <f>VLOOKUP(Healthcare!$A343,'Customer Names'!A343:C2677,3,FALSE)</f>
        <v>Hill</v>
      </c>
      <c r="C343">
        <f>VLOOKUP(Healthcare!$A343,'Medical Examinations'!A343:B2677,2,FALSE)</f>
        <v>29.07</v>
      </c>
      <c r="D343">
        <f>VLOOKUP($A343,'Medical Examinations'!A343:D2677,4,FALSE)</f>
        <v>8.66</v>
      </c>
      <c r="E343" t="str">
        <f>VLOOKUP($A343,'Medical Examinations'!A343:F343,6,FALSE)</f>
        <v>Yes</v>
      </c>
      <c r="F343" t="str">
        <f>VLOOKUP($A343,'Medical Examinations'!A343:G2677,7,FALSE)</f>
        <v>No</v>
      </c>
      <c r="G343" t="str">
        <f>VLOOKUP($A343,'Medical Examinations'!A343:H2677,8,FALSE)</f>
        <v>No</v>
      </c>
      <c r="H343" s="4">
        <f>VLOOKUP($A343,'Medical Examinations'!A343:I2677,9,FALSE)</f>
        <v>2</v>
      </c>
      <c r="I343" t="str">
        <f>VLOOKUP($A343,'Medical Examinations'!A343:J343,10,FALSE)</f>
        <v>Yes</v>
      </c>
      <c r="J343" t="str">
        <f>VLOOKUP($A343,'Medical Examinations'!A343:C343,3,FALSE)</f>
        <v>Over Weight</v>
      </c>
      <c r="K343" t="str">
        <f>VLOOKUP($A343,'Medical Examinations'!A343:E343,5,FALSE)</f>
        <v>Diabetes</v>
      </c>
      <c r="L343" t="str">
        <f>VLOOKUP($A343,'Hospitalisation Details'!$A$2:$E$2344,5,FALSE)</f>
        <v>29-Dec-1959</v>
      </c>
      <c r="M343" s="2">
        <f>VLOOKUP($A343,'Hospitalisation Details'!$A$2:$I$2344,9,FALSE)</f>
        <v>13887.2</v>
      </c>
      <c r="N343" s="2" t="str">
        <f>VLOOKUP($A343,'Hospitalisation Details'!$A$2:$J$2344,10,FALSE)</f>
        <v>Tier - 2</v>
      </c>
      <c r="O343" s="2" t="str">
        <f>VLOOKUP($A343,'Hospitalisation Details'!$A$2:$K$2344,11,FALSE)</f>
        <v>Tier - 3</v>
      </c>
      <c r="P343" s="5" t="str">
        <f>VLOOKUP($A343,'Hospitalisation Details'!$A$2:$L$2344,12,FALSE)</f>
        <v>R1013</v>
      </c>
      <c r="Q343" s="15">
        <f>VLOOKUP($A343,'Hospitalisation Details'!$A$2:$G$2344,7,FALSE)</f>
        <v>63</v>
      </c>
    </row>
    <row r="344" spans="1:17" x14ac:dyDescent="0.25">
      <c r="A344" s="14" t="s">
        <v>4011</v>
      </c>
      <c r="B344" t="str">
        <f>VLOOKUP(Healthcare!$A344,'Customer Names'!A344:C2678,3,FALSE)</f>
        <v>Kuepfer</v>
      </c>
      <c r="C344">
        <f>VLOOKUP(Healthcare!$A344,'Medical Examinations'!A344:B2678,2,FALSE)</f>
        <v>17.43</v>
      </c>
      <c r="D344">
        <f>VLOOKUP($A344,'Medical Examinations'!A344:D2678,4,FALSE)</f>
        <v>8.64</v>
      </c>
      <c r="E344" t="str">
        <f>VLOOKUP($A344,'Medical Examinations'!A344:F344,6,FALSE)</f>
        <v>No</v>
      </c>
      <c r="F344" t="str">
        <f>VLOOKUP($A344,'Medical Examinations'!A344:G2678,7,FALSE)</f>
        <v>No</v>
      </c>
      <c r="G344" t="str">
        <f>VLOOKUP($A344,'Medical Examinations'!A344:H2678,8,FALSE)</f>
        <v>No</v>
      </c>
      <c r="H344" s="4">
        <f>VLOOKUP($A344,'Medical Examinations'!A344:I2678,9,FALSE)</f>
        <v>0</v>
      </c>
      <c r="I344" t="str">
        <f>VLOOKUP($A344,'Medical Examinations'!A344:J344,10,FALSE)</f>
        <v>Yes</v>
      </c>
      <c r="J344" t="str">
        <f>VLOOKUP($A344,'Medical Examinations'!A344:C344,3,FALSE)</f>
        <v>Under Weight</v>
      </c>
      <c r="K344" t="str">
        <f>VLOOKUP($A344,'Medical Examinations'!A344:E344,5,FALSE)</f>
        <v>Diabetes</v>
      </c>
      <c r="L344" t="str">
        <f>VLOOKUP($A344,'Hospitalisation Details'!$A$2:$E$2344,5,FALSE)</f>
        <v>7-Jul-1959</v>
      </c>
      <c r="M344" s="2">
        <f>VLOOKUP($A344,'Hospitalisation Details'!$A$2:$I$2344,9,FALSE)</f>
        <v>13887.97</v>
      </c>
      <c r="N344" s="2" t="str">
        <f>VLOOKUP($A344,'Hospitalisation Details'!$A$2:$J$2344,10,FALSE)</f>
        <v>Tier - 2</v>
      </c>
      <c r="O344" s="2" t="str">
        <f>VLOOKUP($A344,'Hospitalisation Details'!$A$2:$K$2344,11,FALSE)</f>
        <v>Tier - 2</v>
      </c>
      <c r="P344" s="5" t="str">
        <f>VLOOKUP($A344,'Hospitalisation Details'!$A$2:$L$2344,12,FALSE)</f>
        <v>R1013</v>
      </c>
      <c r="Q344" s="15">
        <f>VLOOKUP($A344,'Hospitalisation Details'!$A$2:$G$2344,7,FALSE)</f>
        <v>63</v>
      </c>
    </row>
    <row r="345" spans="1:17" x14ac:dyDescent="0.25">
      <c r="A345" s="14" t="s">
        <v>4012</v>
      </c>
      <c r="B345" t="str">
        <f>VLOOKUP(Healthcare!$A345,'Customer Names'!A345:C2679,3,FALSE)</f>
        <v>Kaczmarek</v>
      </c>
      <c r="C345">
        <f>VLOOKUP(Healthcare!$A345,'Medical Examinations'!A345:B2679,2,FALSE)</f>
        <v>19.329999999999998</v>
      </c>
      <c r="D345">
        <f>VLOOKUP($A345,'Medical Examinations'!A345:D2679,4,FALSE)</f>
        <v>4.2699999999999996</v>
      </c>
      <c r="E345" t="str">
        <f>VLOOKUP($A345,'Medical Examinations'!A345:F345,6,FALSE)</f>
        <v>No</v>
      </c>
      <c r="F345" t="str">
        <f>VLOOKUP($A345,'Medical Examinations'!A345:G2679,7,FALSE)</f>
        <v>No</v>
      </c>
      <c r="G345" t="str">
        <f>VLOOKUP($A345,'Medical Examinations'!A345:H2679,8,FALSE)</f>
        <v>No</v>
      </c>
      <c r="H345" s="4">
        <f>VLOOKUP($A345,'Medical Examinations'!A345:I2679,9,FALSE)</f>
        <v>0</v>
      </c>
      <c r="I345" t="str">
        <f>VLOOKUP($A345,'Medical Examinations'!A345:J345,10,FALSE)</f>
        <v>Yes</v>
      </c>
      <c r="J345" t="str">
        <f>VLOOKUP($A345,'Medical Examinations'!A345:C345,3,FALSE)</f>
        <v>Health Weight</v>
      </c>
      <c r="K345" t="str">
        <f>VLOOKUP($A345,'Medical Examinations'!A345:E345,5,FALSE)</f>
        <v>Normal</v>
      </c>
      <c r="L345" t="str">
        <f>VLOOKUP($A345,'Hospitalisation Details'!$A$2:$E$2344,5,FALSE)</f>
        <v>27-Jul-1962</v>
      </c>
      <c r="M345" s="2">
        <f>VLOOKUP($A345,'Hospitalisation Details'!$A$2:$I$2344,9,FALSE)</f>
        <v>13919.82</v>
      </c>
      <c r="N345" s="2" t="str">
        <f>VLOOKUP($A345,'Hospitalisation Details'!$A$2:$J$2344,10,FALSE)</f>
        <v>Tier - 2</v>
      </c>
      <c r="O345" s="2" t="str">
        <f>VLOOKUP($A345,'Hospitalisation Details'!$A$2:$K$2344,11,FALSE)</f>
        <v>Tier - 2</v>
      </c>
      <c r="P345" s="5" t="str">
        <f>VLOOKUP($A345,'Hospitalisation Details'!$A$2:$L$2344,12,FALSE)</f>
        <v>R1013</v>
      </c>
      <c r="Q345" s="15">
        <f>VLOOKUP($A345,'Hospitalisation Details'!$A$2:$G$2344,7,FALSE)</f>
        <v>60</v>
      </c>
    </row>
    <row r="346" spans="1:17" x14ac:dyDescent="0.25">
      <c r="A346" s="14" t="s">
        <v>4013</v>
      </c>
      <c r="B346" t="str">
        <f>VLOOKUP(Healthcare!$A346,'Customer Names'!A346:C2680,3,FALSE)</f>
        <v>Pitt</v>
      </c>
      <c r="C346">
        <f>VLOOKUP(Healthcare!$A346,'Medical Examinations'!A346:B2680,2,FALSE)</f>
        <v>30.52</v>
      </c>
      <c r="D346">
        <f>VLOOKUP($A346,'Medical Examinations'!A346:D2680,4,FALSE)</f>
        <v>4.21</v>
      </c>
      <c r="E346" t="str">
        <f>VLOOKUP($A346,'Medical Examinations'!A346:F346,6,FALSE)</f>
        <v>No</v>
      </c>
      <c r="F346" t="str">
        <f>VLOOKUP($A346,'Medical Examinations'!A346:G2680,7,FALSE)</f>
        <v>No</v>
      </c>
      <c r="G346" t="str">
        <f>VLOOKUP($A346,'Medical Examinations'!A346:H2680,8,FALSE)</f>
        <v>No</v>
      </c>
      <c r="H346" s="4">
        <f>VLOOKUP($A346,'Medical Examinations'!A346:I2680,9,FALSE)</f>
        <v>1</v>
      </c>
      <c r="I346" t="str">
        <f>VLOOKUP($A346,'Medical Examinations'!A346:J346,10,FALSE)</f>
        <v>Yes</v>
      </c>
      <c r="J346" t="str">
        <f>VLOOKUP($A346,'Medical Examinations'!A346:C346,3,FALSE)</f>
        <v>Obesity</v>
      </c>
      <c r="K346" t="str">
        <f>VLOOKUP($A346,'Medical Examinations'!A346:E346,5,FALSE)</f>
        <v>Normal</v>
      </c>
      <c r="L346" t="str">
        <f>VLOOKUP($A346,'Hospitalisation Details'!$A$2:$E$2344,5,FALSE)</f>
        <v>29-Aug-1959</v>
      </c>
      <c r="M346" s="2">
        <f>VLOOKUP($A346,'Hospitalisation Details'!$A$2:$I$2344,9,FALSE)</f>
        <v>13974.46</v>
      </c>
      <c r="N346" s="2" t="str">
        <f>VLOOKUP($A346,'Hospitalisation Details'!$A$2:$J$2344,10,FALSE)</f>
        <v>Tier - 2</v>
      </c>
      <c r="O346" s="2" t="str">
        <f>VLOOKUP($A346,'Hospitalisation Details'!$A$2:$K$2344,11,FALSE)</f>
        <v>Tier - 2</v>
      </c>
      <c r="P346" s="5" t="str">
        <f>VLOOKUP($A346,'Hospitalisation Details'!$A$2:$L$2344,12,FALSE)</f>
        <v>R1019</v>
      </c>
      <c r="Q346" s="15">
        <f>VLOOKUP($A346,'Hospitalisation Details'!$A$2:$G$2344,7,FALSE)</f>
        <v>63</v>
      </c>
    </row>
    <row r="347" spans="1:17" x14ac:dyDescent="0.25">
      <c r="A347" s="14" t="s">
        <v>4014</v>
      </c>
      <c r="B347" t="str">
        <f>VLOOKUP(Healthcare!$A347,'Customer Names'!A347:C2681,3,FALSE)</f>
        <v>Lorton</v>
      </c>
      <c r="C347">
        <f>VLOOKUP(Healthcare!$A347,'Medical Examinations'!A347:B2681,2,FALSE)</f>
        <v>39.21</v>
      </c>
      <c r="D347">
        <f>VLOOKUP($A347,'Medical Examinations'!A347:D2681,4,FALSE)</f>
        <v>5.04</v>
      </c>
      <c r="E347" t="str">
        <f>VLOOKUP($A347,'Medical Examinations'!A347:F347,6,FALSE)</f>
        <v>No</v>
      </c>
      <c r="F347" t="str">
        <f>VLOOKUP($A347,'Medical Examinations'!A347:G2681,7,FALSE)</f>
        <v>No</v>
      </c>
      <c r="G347" t="str">
        <f>VLOOKUP($A347,'Medical Examinations'!A347:H2681,8,FALSE)</f>
        <v>Yes</v>
      </c>
      <c r="H347" s="4">
        <f>VLOOKUP($A347,'Medical Examinations'!A347:I2681,9,FALSE)</f>
        <v>1</v>
      </c>
      <c r="I347" t="str">
        <f>VLOOKUP($A347,'Medical Examinations'!A347:J347,10,FALSE)</f>
        <v>Yes</v>
      </c>
      <c r="J347" t="str">
        <f>VLOOKUP($A347,'Medical Examinations'!A347:C347,3,FALSE)</f>
        <v>Obesity</v>
      </c>
      <c r="K347" t="str">
        <f>VLOOKUP($A347,'Medical Examinations'!A347:E347,5,FALSE)</f>
        <v>Normal</v>
      </c>
      <c r="L347" t="str">
        <f>VLOOKUP($A347,'Hospitalisation Details'!$A$2:$E$2344,5,FALSE)</f>
        <v>13-Jul-1990</v>
      </c>
      <c r="M347" s="2">
        <f>VLOOKUP($A347,'Hospitalisation Details'!$A$2:$I$2344,9,FALSE)</f>
        <v>13979.45</v>
      </c>
      <c r="N347" s="2" t="str">
        <f>VLOOKUP($A347,'Hospitalisation Details'!$A$2:$J$2344,10,FALSE)</f>
        <v>Tier - 2</v>
      </c>
      <c r="O347" s="2" t="str">
        <f>VLOOKUP($A347,'Hospitalisation Details'!$A$2:$K$2344,11,FALSE)</f>
        <v>Tier - 1</v>
      </c>
      <c r="P347" s="5" t="str">
        <f>VLOOKUP($A347,'Hospitalisation Details'!$A$2:$L$2344,12,FALSE)</f>
        <v>R1023</v>
      </c>
      <c r="Q347" s="15">
        <f>VLOOKUP($A347,'Hospitalisation Details'!$A$2:$G$2344,7,FALSE)</f>
        <v>32</v>
      </c>
    </row>
    <row r="348" spans="1:17" x14ac:dyDescent="0.25">
      <c r="A348" s="14" t="s">
        <v>4015</v>
      </c>
      <c r="B348" t="str">
        <f>VLOOKUP(Healthcare!$A348,'Customer Names'!A348:C2682,3,FALSE)</f>
        <v>Castaneda</v>
      </c>
      <c r="C348">
        <f>VLOOKUP(Healthcare!$A348,'Medical Examinations'!A348:B2682,2,FALSE)</f>
        <v>26.98</v>
      </c>
      <c r="D348">
        <f>VLOOKUP($A348,'Medical Examinations'!A348:D2682,4,FALSE)</f>
        <v>5.21</v>
      </c>
      <c r="E348" t="str">
        <f>VLOOKUP($A348,'Medical Examinations'!A348:F348,6,FALSE)</f>
        <v>Yes</v>
      </c>
      <c r="F348" t="str">
        <f>VLOOKUP($A348,'Medical Examinations'!A348:G2682,7,FALSE)</f>
        <v>No</v>
      </c>
      <c r="G348" t="str">
        <f>VLOOKUP($A348,'Medical Examinations'!A348:H2682,8,FALSE)</f>
        <v>No</v>
      </c>
      <c r="H348" s="4">
        <f>VLOOKUP($A348,'Medical Examinations'!A348:I2682,9,FALSE)</f>
        <v>2</v>
      </c>
      <c r="I348" t="str">
        <f>VLOOKUP($A348,'Medical Examinations'!A348:J348,10,FALSE)</f>
        <v>Yes</v>
      </c>
      <c r="J348" t="str">
        <f>VLOOKUP($A348,'Medical Examinations'!A348:C348,3,FALSE)</f>
        <v>Over Weight</v>
      </c>
      <c r="K348" t="str">
        <f>VLOOKUP($A348,'Medical Examinations'!A348:E348,5,FALSE)</f>
        <v>Normal</v>
      </c>
      <c r="L348" t="str">
        <f>VLOOKUP($A348,'Hospitalisation Details'!$A$2:$E$2344,5,FALSE)</f>
        <v>6-Sep-1959</v>
      </c>
      <c r="M348" s="2">
        <f>VLOOKUP($A348,'Hospitalisation Details'!$A$2:$I$2344,9,FALSE)</f>
        <v>13981.85</v>
      </c>
      <c r="N348" s="2" t="str">
        <f>VLOOKUP($A348,'Hospitalisation Details'!$A$2:$J$2344,10,FALSE)</f>
        <v>Tier - 2</v>
      </c>
      <c r="O348" s="2" t="str">
        <f>VLOOKUP($A348,'Hospitalisation Details'!$A$2:$K$2344,11,FALSE)</f>
        <v>Tier - 1</v>
      </c>
      <c r="P348" s="5" t="str">
        <f>VLOOKUP($A348,'Hospitalisation Details'!$A$2:$L$2344,12,FALSE)</f>
        <v>R1016</v>
      </c>
      <c r="Q348" s="15">
        <f>VLOOKUP($A348,'Hospitalisation Details'!$A$2:$G$2344,7,FALSE)</f>
        <v>63</v>
      </c>
    </row>
    <row r="349" spans="1:17" x14ac:dyDescent="0.25">
      <c r="A349" s="14" t="s">
        <v>4016</v>
      </c>
      <c r="B349" t="str">
        <f>VLOOKUP(Healthcare!$A349,'Customer Names'!A349:C2683,3,FALSE)</f>
        <v>Cherop</v>
      </c>
      <c r="C349">
        <f>VLOOKUP(Healthcare!$A349,'Medical Examinations'!A349:B2683,2,FALSE)</f>
        <v>25.84</v>
      </c>
      <c r="D349">
        <f>VLOOKUP($A349,'Medical Examinations'!A349:D2683,4,FALSE)</f>
        <v>8.83</v>
      </c>
      <c r="E349" t="str">
        <f>VLOOKUP($A349,'Medical Examinations'!A349:F349,6,FALSE)</f>
        <v>No</v>
      </c>
      <c r="F349" t="str">
        <f>VLOOKUP($A349,'Medical Examinations'!A349:G2683,7,FALSE)</f>
        <v>No</v>
      </c>
      <c r="G349" t="str">
        <f>VLOOKUP($A349,'Medical Examinations'!A349:H2683,8,FALSE)</f>
        <v>No</v>
      </c>
      <c r="H349" s="4">
        <f>VLOOKUP($A349,'Medical Examinations'!A349:I2683,9,FALSE)</f>
        <v>0</v>
      </c>
      <c r="I349" t="str">
        <f>VLOOKUP($A349,'Medical Examinations'!A349:J349,10,FALSE)</f>
        <v>No</v>
      </c>
      <c r="J349" t="str">
        <f>VLOOKUP($A349,'Medical Examinations'!A349:C349,3,FALSE)</f>
        <v>Over Weight</v>
      </c>
      <c r="K349" t="str">
        <f>VLOOKUP($A349,'Medical Examinations'!A349:E349,5,FALSE)</f>
        <v>Diabetes</v>
      </c>
      <c r="L349" t="str">
        <f>VLOOKUP($A349,'Hospitalisation Details'!$A$2:$E$2344,5,FALSE)</f>
        <v>23-Dec-1963</v>
      </c>
      <c r="M349" s="2">
        <f>VLOOKUP($A349,'Hospitalisation Details'!$A$2:$I$2344,9,FALSE)</f>
        <v>14001.13</v>
      </c>
      <c r="N349" s="2" t="str">
        <f>VLOOKUP($A349,'Hospitalisation Details'!$A$2:$J$2344,10,FALSE)</f>
        <v>Tier - 2</v>
      </c>
      <c r="O349" s="2" t="str">
        <f>VLOOKUP($A349,'Hospitalisation Details'!$A$2:$K$2344,11,FALSE)</f>
        <v>Tier - 1</v>
      </c>
      <c r="P349" s="5" t="str">
        <f>VLOOKUP($A349,'Hospitalisation Details'!$A$2:$L$2344,12,FALSE)</f>
        <v>R1013</v>
      </c>
      <c r="Q349" s="15">
        <f>VLOOKUP($A349,'Hospitalisation Details'!$A$2:$G$2344,7,FALSE)</f>
        <v>59</v>
      </c>
    </row>
    <row r="350" spans="1:17" x14ac:dyDescent="0.25">
      <c r="A350" s="14" t="s">
        <v>4017</v>
      </c>
      <c r="B350" t="str">
        <f>VLOOKUP(Healthcare!$A350,'Customer Names'!A350:C2684,3,FALSE)</f>
        <v>Howell</v>
      </c>
      <c r="C350">
        <f>VLOOKUP(Healthcare!$A350,'Medical Examinations'!A350:B2684,2,FALSE)</f>
        <v>28.31</v>
      </c>
      <c r="D350">
        <f>VLOOKUP($A350,'Medical Examinations'!A350:D2684,4,FALSE)</f>
        <v>8.4700000000000006</v>
      </c>
      <c r="E350" t="str">
        <f>VLOOKUP($A350,'Medical Examinations'!A350:F350,6,FALSE)</f>
        <v>Yes</v>
      </c>
      <c r="F350" t="str">
        <f>VLOOKUP($A350,'Medical Examinations'!A350:G2684,7,FALSE)</f>
        <v>No</v>
      </c>
      <c r="G350" t="str">
        <f>VLOOKUP($A350,'Medical Examinations'!A350:H2684,8,FALSE)</f>
        <v>No</v>
      </c>
      <c r="H350" s="4">
        <f>VLOOKUP($A350,'Medical Examinations'!A350:I2684,9,FALSE)</f>
        <v>2</v>
      </c>
      <c r="I350" t="str">
        <f>VLOOKUP($A350,'Medical Examinations'!A350:J350,10,FALSE)</f>
        <v>Yes</v>
      </c>
      <c r="J350" t="str">
        <f>VLOOKUP($A350,'Medical Examinations'!A350:C350,3,FALSE)</f>
        <v>Over Weight</v>
      </c>
      <c r="K350" t="str">
        <f>VLOOKUP($A350,'Medical Examinations'!A350:E350,5,FALSE)</f>
        <v>Diabetes</v>
      </c>
      <c r="L350" t="str">
        <f>VLOOKUP($A350,'Hospitalisation Details'!$A$2:$E$2344,5,FALSE)</f>
        <v>6-Jul-1963</v>
      </c>
      <c r="M350" s="2">
        <f>VLOOKUP($A350,'Hospitalisation Details'!$A$2:$I$2344,9,FALSE)</f>
        <v>14001.29</v>
      </c>
      <c r="N350" s="2" t="str">
        <f>VLOOKUP($A350,'Hospitalisation Details'!$A$2:$J$2344,10,FALSE)</f>
        <v>Tier - 2</v>
      </c>
      <c r="O350" s="2" t="str">
        <f>VLOOKUP($A350,'Hospitalisation Details'!$A$2:$K$2344,11,FALSE)</f>
        <v>Tier - 2</v>
      </c>
      <c r="P350" s="5" t="str">
        <f>VLOOKUP($A350,'Hospitalisation Details'!$A$2:$L$2344,12,FALSE)</f>
        <v>R1013</v>
      </c>
      <c r="Q350" s="15">
        <f>VLOOKUP($A350,'Hospitalisation Details'!$A$2:$G$2344,7,FALSE)</f>
        <v>59</v>
      </c>
    </row>
    <row r="351" spans="1:17" x14ac:dyDescent="0.25">
      <c r="A351" s="14" t="s">
        <v>4018</v>
      </c>
      <c r="B351" t="str">
        <f>VLOOKUP(Healthcare!$A351,'Customer Names'!A351:C2685,3,FALSE)</f>
        <v>Palmer</v>
      </c>
      <c r="C351">
        <f>VLOOKUP(Healthcare!$A351,'Medical Examinations'!A351:B2685,2,FALSE)</f>
        <v>23.94</v>
      </c>
      <c r="D351">
        <f>VLOOKUP($A351,'Medical Examinations'!A351:D2685,4,FALSE)</f>
        <v>4.2</v>
      </c>
      <c r="E351" t="str">
        <f>VLOOKUP($A351,'Medical Examinations'!A351:F351,6,FALSE)</f>
        <v>No</v>
      </c>
      <c r="F351" t="str">
        <f>VLOOKUP($A351,'Medical Examinations'!A351:G2685,7,FALSE)</f>
        <v>No</v>
      </c>
      <c r="G351" t="str">
        <f>VLOOKUP($A351,'Medical Examinations'!A351:H2685,8,FALSE)</f>
        <v>No</v>
      </c>
      <c r="H351" s="4">
        <f>VLOOKUP($A351,'Medical Examinations'!A351:I2685,9,FALSE)</f>
        <v>0</v>
      </c>
      <c r="I351" t="str">
        <f>VLOOKUP($A351,'Medical Examinations'!A351:J351,10,FALSE)</f>
        <v>Yes</v>
      </c>
      <c r="J351" t="str">
        <f>VLOOKUP($A351,'Medical Examinations'!A351:C351,3,FALSE)</f>
        <v>Health Weight</v>
      </c>
      <c r="K351" t="str">
        <f>VLOOKUP($A351,'Medical Examinations'!A351:E351,5,FALSE)</f>
        <v>Normal</v>
      </c>
      <c r="L351" t="str">
        <f>VLOOKUP($A351,'Hospitalisation Details'!$A$2:$E$2344,5,FALSE)</f>
        <v>8-Nov-1960</v>
      </c>
      <c r="M351" s="2">
        <f>VLOOKUP($A351,'Hospitalisation Details'!$A$2:$I$2344,9,FALSE)</f>
        <v>14043.48</v>
      </c>
      <c r="N351" s="2" t="str">
        <f>VLOOKUP($A351,'Hospitalisation Details'!$A$2:$J$2344,10,FALSE)</f>
        <v>Tier - 2</v>
      </c>
      <c r="O351" s="2" t="str">
        <f>VLOOKUP($A351,'Hospitalisation Details'!$A$2:$K$2344,11,FALSE)</f>
        <v>Tier - 3</v>
      </c>
      <c r="P351" s="5" t="str">
        <f>VLOOKUP($A351,'Hospitalisation Details'!$A$2:$L$2344,12,FALSE)</f>
        <v>R1024</v>
      </c>
      <c r="Q351" s="15">
        <f>VLOOKUP($A351,'Hospitalisation Details'!$A$2:$G$2344,7,FALSE)</f>
        <v>62</v>
      </c>
    </row>
    <row r="352" spans="1:17" x14ac:dyDescent="0.25">
      <c r="A352" s="14" t="s">
        <v>4019</v>
      </c>
      <c r="B352" t="str">
        <f>VLOOKUP(Healthcare!$A352,'Customer Names'!A352:C2686,3,FALSE)</f>
        <v>Olson</v>
      </c>
      <c r="C352">
        <f>VLOOKUP(Healthcare!$A352,'Medical Examinations'!A352:B2686,2,FALSE)</f>
        <v>20.03</v>
      </c>
      <c r="D352">
        <f>VLOOKUP($A352,'Medical Examinations'!A352:D2686,4,FALSE)</f>
        <v>6.14</v>
      </c>
      <c r="E352" t="str">
        <f>VLOOKUP($A352,'Medical Examinations'!A352:F352,6,FALSE)</f>
        <v>Yes</v>
      </c>
      <c r="F352" t="str">
        <f>VLOOKUP($A352,'Medical Examinations'!A352:G2686,7,FALSE)</f>
        <v>No</v>
      </c>
      <c r="G352" t="str">
        <f>VLOOKUP($A352,'Medical Examinations'!A352:H2686,8,FALSE)</f>
        <v>No</v>
      </c>
      <c r="H352" s="4">
        <f>VLOOKUP($A352,'Medical Examinations'!A352:I2686,9,FALSE)</f>
        <v>0</v>
      </c>
      <c r="I352" t="str">
        <f>VLOOKUP($A352,'Medical Examinations'!A352:J352,10,FALSE)</f>
        <v>Yes</v>
      </c>
      <c r="J352" t="str">
        <f>VLOOKUP($A352,'Medical Examinations'!A352:C352,3,FALSE)</f>
        <v>Health Weight</v>
      </c>
      <c r="K352" t="str">
        <f>VLOOKUP($A352,'Medical Examinations'!A352:E352,5,FALSE)</f>
        <v>Prediabetes</v>
      </c>
      <c r="L352" t="str">
        <f>VLOOKUP($A352,'Hospitalisation Details'!$A$2:$E$2344,5,FALSE)</f>
        <v>12-Sep-1991</v>
      </c>
      <c r="M352" s="2">
        <f>VLOOKUP($A352,'Hospitalisation Details'!$A$2:$I$2344,9,FALSE)</f>
        <v>14081.93</v>
      </c>
      <c r="N352" s="2" t="str">
        <f>VLOOKUP($A352,'Hospitalisation Details'!$A$2:$J$2344,10,FALSE)</f>
        <v>Tier - 2</v>
      </c>
      <c r="O352" s="2" t="str">
        <f>VLOOKUP($A352,'Hospitalisation Details'!$A$2:$K$2344,11,FALSE)</f>
        <v>Tier - 3</v>
      </c>
      <c r="P352" s="5" t="str">
        <f>VLOOKUP($A352,'Hospitalisation Details'!$A$2:$L$2344,12,FALSE)</f>
        <v>R1012</v>
      </c>
      <c r="Q352" s="15">
        <f>VLOOKUP($A352,'Hospitalisation Details'!$A$2:$G$2344,7,FALSE)</f>
        <v>31</v>
      </c>
    </row>
    <row r="353" spans="1:17" x14ac:dyDescent="0.25">
      <c r="A353" s="14" t="s">
        <v>4020</v>
      </c>
      <c r="B353" t="str">
        <f>VLOOKUP(Healthcare!$A353,'Customer Names'!A353:C2687,3,FALSE)</f>
        <v>Waldron</v>
      </c>
      <c r="C353">
        <f>VLOOKUP(Healthcare!$A353,'Medical Examinations'!A353:B2687,2,FALSE)</f>
        <v>41.42</v>
      </c>
      <c r="D353">
        <f>VLOOKUP($A353,'Medical Examinations'!A353:D2687,4,FALSE)</f>
        <v>6.07</v>
      </c>
      <c r="E353" t="str">
        <f>VLOOKUP($A353,'Medical Examinations'!A353:F353,6,FALSE)</f>
        <v>No</v>
      </c>
      <c r="F353" t="str">
        <f>VLOOKUP($A353,'Medical Examinations'!A353:G2687,7,FALSE)</f>
        <v>No</v>
      </c>
      <c r="G353" t="str">
        <f>VLOOKUP($A353,'Medical Examinations'!A353:H2687,8,FALSE)</f>
        <v>No</v>
      </c>
      <c r="H353" s="4">
        <f>VLOOKUP($A353,'Medical Examinations'!A353:I2687,9,FALSE)</f>
        <v>0</v>
      </c>
      <c r="I353" t="str">
        <f>VLOOKUP($A353,'Medical Examinations'!A353:J353,10,FALSE)</f>
        <v>No</v>
      </c>
      <c r="J353" t="str">
        <f>VLOOKUP($A353,'Medical Examinations'!A353:C353,3,FALSE)</f>
        <v>Obesity</v>
      </c>
      <c r="K353" t="str">
        <f>VLOOKUP($A353,'Medical Examinations'!A353:E353,5,FALSE)</f>
        <v>Prediabetes</v>
      </c>
      <c r="L353" t="str">
        <f>VLOOKUP($A353,'Hospitalisation Details'!$A$2:$E$2344,5,FALSE)</f>
        <v>26-Sep-1976</v>
      </c>
      <c r="M353" s="2">
        <f>VLOOKUP($A353,'Hospitalisation Details'!$A$2:$I$2344,9,FALSE)</f>
        <v>14098.07</v>
      </c>
      <c r="N353" s="2" t="str">
        <f>VLOOKUP($A353,'Hospitalisation Details'!$A$2:$J$2344,10,FALSE)</f>
        <v>Tier - 2</v>
      </c>
      <c r="O353" s="2" t="str">
        <f>VLOOKUP($A353,'Hospitalisation Details'!$A$2:$K$2344,11,FALSE)</f>
        <v>Tier - 3</v>
      </c>
      <c r="P353" s="5" t="str">
        <f>VLOOKUP($A353,'Hospitalisation Details'!$A$2:$L$2344,12,FALSE)</f>
        <v>R1023</v>
      </c>
      <c r="Q353" s="15">
        <f>VLOOKUP($A353,'Hospitalisation Details'!$A$2:$G$2344,7,FALSE)</f>
        <v>46</v>
      </c>
    </row>
    <row r="354" spans="1:17" x14ac:dyDescent="0.25">
      <c r="A354" s="14" t="s">
        <v>4021</v>
      </c>
      <c r="B354" t="str">
        <f>VLOOKUP(Healthcare!$A354,'Customer Names'!A354:C2688,3,FALSE)</f>
        <v>Meyer</v>
      </c>
      <c r="C354">
        <f>VLOOKUP(Healthcare!$A354,'Medical Examinations'!A354:B2688,2,FALSE)</f>
        <v>36.67</v>
      </c>
      <c r="D354">
        <f>VLOOKUP($A354,'Medical Examinations'!A354:D2688,4,FALSE)</f>
        <v>10.210000000000001</v>
      </c>
      <c r="E354" t="str">
        <f>VLOOKUP($A354,'Medical Examinations'!A354:F354,6,FALSE)</f>
        <v>No</v>
      </c>
      <c r="F354" t="str">
        <f>VLOOKUP($A354,'Medical Examinations'!A354:G2688,7,FALSE)</f>
        <v>No</v>
      </c>
      <c r="G354" t="str">
        <f>VLOOKUP($A354,'Medical Examinations'!A354:H2688,8,FALSE)</f>
        <v>No</v>
      </c>
      <c r="H354" s="4">
        <f>VLOOKUP($A354,'Medical Examinations'!A354:I2688,9,FALSE)</f>
        <v>0</v>
      </c>
      <c r="I354" t="str">
        <f>VLOOKUP($A354,'Medical Examinations'!A354:J354,10,FALSE)</f>
        <v>No</v>
      </c>
      <c r="J354" t="str">
        <f>VLOOKUP($A354,'Medical Examinations'!A354:C354,3,FALSE)</f>
        <v>Obesity</v>
      </c>
      <c r="K354" t="str">
        <f>VLOOKUP($A354,'Medical Examinations'!A354:E354,5,FALSE)</f>
        <v>Diabetes</v>
      </c>
      <c r="L354" t="str">
        <f>VLOOKUP($A354,'Hospitalisation Details'!$A$2:$E$2344,5,FALSE)</f>
        <v>14-Jun-1961</v>
      </c>
      <c r="M354" s="2">
        <f>VLOOKUP($A354,'Hospitalisation Details'!$A$2:$I$2344,9,FALSE)</f>
        <v>14119.62</v>
      </c>
      <c r="N354" s="2" t="str">
        <f>VLOOKUP($A354,'Hospitalisation Details'!$A$2:$J$2344,10,FALSE)</f>
        <v>Tier - 2</v>
      </c>
      <c r="O354" s="2" t="str">
        <f>VLOOKUP($A354,'Hospitalisation Details'!$A$2:$K$2344,11,FALSE)</f>
        <v>Tier - 1</v>
      </c>
      <c r="P354" s="5" t="str">
        <f>VLOOKUP($A354,'Hospitalisation Details'!$A$2:$L$2344,12,FALSE)</f>
        <v>R1012</v>
      </c>
      <c r="Q354" s="15">
        <f>VLOOKUP($A354,'Hospitalisation Details'!$A$2:$G$2344,7,FALSE)</f>
        <v>61</v>
      </c>
    </row>
    <row r="355" spans="1:17" x14ac:dyDescent="0.25">
      <c r="A355" s="14" t="s">
        <v>4022</v>
      </c>
      <c r="B355" t="str">
        <f>VLOOKUP(Healthcare!$A355,'Customer Names'!A355:C2689,3,FALSE)</f>
        <v>Stack</v>
      </c>
      <c r="C355">
        <f>VLOOKUP(Healthcare!$A355,'Medical Examinations'!A355:B2689,2,FALSE)</f>
        <v>27.645</v>
      </c>
      <c r="D355">
        <f>VLOOKUP($A355,'Medical Examinations'!A355:D2689,4,FALSE)</f>
        <v>4.6900000000000004</v>
      </c>
      <c r="E355" t="str">
        <f>VLOOKUP($A355,'Medical Examinations'!A355:F355,6,FALSE)</f>
        <v>No</v>
      </c>
      <c r="F355" t="str">
        <f>VLOOKUP($A355,'Medical Examinations'!A355:G2689,7,FALSE)</f>
        <v>No</v>
      </c>
      <c r="G355" t="str">
        <f>VLOOKUP($A355,'Medical Examinations'!A355:H2689,8,FALSE)</f>
        <v>No</v>
      </c>
      <c r="H355" s="4">
        <f>VLOOKUP($A355,'Medical Examinations'!A355:I2689,9,FALSE)</f>
        <v>0</v>
      </c>
      <c r="I355" t="str">
        <f>VLOOKUP($A355,'Medical Examinations'!A355:J355,10,FALSE)</f>
        <v>No</v>
      </c>
      <c r="J355" t="str">
        <f>VLOOKUP($A355,'Medical Examinations'!A355:C355,3,FALSE)</f>
        <v>Over Weight</v>
      </c>
      <c r="K355" t="str">
        <f>VLOOKUP($A355,'Medical Examinations'!A355:E355,5,FALSE)</f>
        <v>Normal</v>
      </c>
      <c r="L355" t="str">
        <f>VLOOKUP($A355,'Hospitalisation Details'!$A$2:$E$2344,5,FALSE)</f>
        <v>6-Jul-2004</v>
      </c>
      <c r="M355" s="2">
        <f>VLOOKUP($A355,'Hospitalisation Details'!$A$2:$I$2344,9,FALSE)</f>
        <v>14133.04</v>
      </c>
      <c r="N355" s="2" t="str">
        <f>VLOOKUP($A355,'Hospitalisation Details'!$A$2:$J$2344,10,FALSE)</f>
        <v>Tier - 2</v>
      </c>
      <c r="O355" s="2" t="str">
        <f>VLOOKUP($A355,'Hospitalisation Details'!$A$2:$K$2344,11,FALSE)</f>
        <v>Tier - 3</v>
      </c>
      <c r="P355" s="5" t="str">
        <f>VLOOKUP($A355,'Hospitalisation Details'!$A$2:$L$2344,12,FALSE)</f>
        <v>R1013</v>
      </c>
      <c r="Q355" s="15">
        <f>VLOOKUP($A355,'Hospitalisation Details'!$A$2:$G$2344,7,FALSE)</f>
        <v>18</v>
      </c>
    </row>
    <row r="356" spans="1:17" x14ac:dyDescent="0.25">
      <c r="A356" s="14" t="s">
        <v>4023</v>
      </c>
      <c r="B356" t="str">
        <f>VLOOKUP(Healthcare!$A356,'Customer Names'!A356:C2690,3,FALSE)</f>
        <v>Sanchez Y Torres</v>
      </c>
      <c r="C356">
        <f>VLOOKUP(Healthcare!$A356,'Medical Examinations'!A356:B2690,2,FALSE)</f>
        <v>22.72</v>
      </c>
      <c r="D356">
        <f>VLOOKUP($A356,'Medical Examinations'!A356:D2690,4,FALSE)</f>
        <v>5.71</v>
      </c>
      <c r="E356" t="str">
        <f>VLOOKUP($A356,'Medical Examinations'!A356:F356,6,FALSE)</f>
        <v>No</v>
      </c>
      <c r="F356" t="str">
        <f>VLOOKUP($A356,'Medical Examinations'!A356:G2690,7,FALSE)</f>
        <v>No</v>
      </c>
      <c r="G356" t="str">
        <f>VLOOKUP($A356,'Medical Examinations'!A356:H2690,8,FALSE)</f>
        <v>No</v>
      </c>
      <c r="H356" s="4">
        <f>VLOOKUP($A356,'Medical Examinations'!A356:I2690,9,FALSE)</f>
        <v>0</v>
      </c>
      <c r="I356" t="str">
        <f>VLOOKUP($A356,'Medical Examinations'!A356:J356,10,FALSE)</f>
        <v>Yes</v>
      </c>
      <c r="J356" t="str">
        <f>VLOOKUP($A356,'Medical Examinations'!A356:C356,3,FALSE)</f>
        <v>Health Weight</v>
      </c>
      <c r="K356" t="str">
        <f>VLOOKUP($A356,'Medical Examinations'!A356:E356,5,FALSE)</f>
        <v>Prediabetes</v>
      </c>
      <c r="L356" t="str">
        <f>VLOOKUP($A356,'Hospitalisation Details'!$A$2:$E$2344,5,FALSE)</f>
        <v>7-Jul-1984</v>
      </c>
      <c r="M356" s="2">
        <f>VLOOKUP($A356,'Hospitalisation Details'!$A$2:$I$2344,9,FALSE)</f>
        <v>14152.46</v>
      </c>
      <c r="N356" s="2" t="str">
        <f>VLOOKUP($A356,'Hospitalisation Details'!$A$2:$J$2344,10,FALSE)</f>
        <v>Tier - 2</v>
      </c>
      <c r="O356" s="2" t="str">
        <f>VLOOKUP($A356,'Hospitalisation Details'!$A$2:$K$2344,11,FALSE)</f>
        <v>Tier - 1</v>
      </c>
      <c r="P356" s="5" t="str">
        <f>VLOOKUP($A356,'Hospitalisation Details'!$A$2:$L$2344,12,FALSE)</f>
        <v>R1012</v>
      </c>
      <c r="Q356" s="15">
        <f>VLOOKUP($A356,'Hospitalisation Details'!$A$2:$G$2344,7,FALSE)</f>
        <v>38</v>
      </c>
    </row>
    <row r="357" spans="1:17" x14ac:dyDescent="0.25">
      <c r="A357" s="14" t="s">
        <v>4024</v>
      </c>
      <c r="B357" t="str">
        <f>VLOOKUP(Healthcare!$A357,'Customer Names'!A357:C2691,3,FALSE)</f>
        <v>Daniels</v>
      </c>
      <c r="C357">
        <f>VLOOKUP(Healthcare!$A357,'Medical Examinations'!A357:B2691,2,FALSE)</f>
        <v>36.520000000000003</v>
      </c>
      <c r="D357">
        <f>VLOOKUP($A357,'Medical Examinations'!A357:D2691,4,FALSE)</f>
        <v>9.07</v>
      </c>
      <c r="E357" t="str">
        <f>VLOOKUP($A357,'Medical Examinations'!A357:F357,6,FALSE)</f>
        <v>Yes</v>
      </c>
      <c r="F357" t="str">
        <f>VLOOKUP($A357,'Medical Examinations'!A357:G2691,7,FALSE)</f>
        <v>No</v>
      </c>
      <c r="G357" t="str">
        <f>VLOOKUP($A357,'Medical Examinations'!A357:H2691,8,FALSE)</f>
        <v>Yes</v>
      </c>
      <c r="H357" s="4">
        <f>VLOOKUP($A357,'Medical Examinations'!A357:I2691,9,FALSE)</f>
        <v>1</v>
      </c>
      <c r="I357" t="str">
        <f>VLOOKUP($A357,'Medical Examinations'!A357:J357,10,FALSE)</f>
        <v>No</v>
      </c>
      <c r="J357" t="str">
        <f>VLOOKUP($A357,'Medical Examinations'!A357:C357,3,FALSE)</f>
        <v>Obesity</v>
      </c>
      <c r="K357" t="str">
        <f>VLOOKUP($A357,'Medical Examinations'!A357:E357,5,FALSE)</f>
        <v>Diabetes</v>
      </c>
      <c r="L357" t="str">
        <f>VLOOKUP($A357,'Hospitalisation Details'!$A$2:$E$2344,5,FALSE)</f>
        <v>25-Dec-1968</v>
      </c>
      <c r="M357" s="2">
        <f>VLOOKUP($A357,'Hospitalisation Details'!$A$2:$I$2344,9,FALSE)</f>
        <v>14193.55</v>
      </c>
      <c r="N357" s="2" t="str">
        <f>VLOOKUP($A357,'Hospitalisation Details'!$A$2:$J$2344,10,FALSE)</f>
        <v>Tier - 2</v>
      </c>
      <c r="O357" s="2" t="str">
        <f>VLOOKUP($A357,'Hospitalisation Details'!$A$2:$K$2344,11,FALSE)</f>
        <v>Tier - 1</v>
      </c>
      <c r="P357" s="5" t="str">
        <f>VLOOKUP($A357,'Hospitalisation Details'!$A$2:$L$2344,12,FALSE)</f>
        <v>R1026</v>
      </c>
      <c r="Q357" s="15">
        <f>VLOOKUP($A357,'Hospitalisation Details'!$A$2:$G$2344,7,FALSE)</f>
        <v>54</v>
      </c>
    </row>
    <row r="358" spans="1:17" x14ac:dyDescent="0.25">
      <c r="A358" s="14" t="s">
        <v>4025</v>
      </c>
      <c r="B358" t="str">
        <f>VLOOKUP(Healthcare!$A358,'Customer Names'!A358:C2692,3,FALSE)</f>
        <v>Pepp</v>
      </c>
      <c r="C358">
        <f>VLOOKUP(Healthcare!$A358,'Medical Examinations'!A358:B2692,2,FALSE)</f>
        <v>33.96</v>
      </c>
      <c r="D358">
        <f>VLOOKUP($A358,'Medical Examinations'!A358:D2692,4,FALSE)</f>
        <v>4.99</v>
      </c>
      <c r="E358" t="str">
        <f>VLOOKUP($A358,'Medical Examinations'!A358:F358,6,FALSE)</f>
        <v>No</v>
      </c>
      <c r="F358" t="str">
        <f>VLOOKUP($A358,'Medical Examinations'!A358:G2692,7,FALSE)</f>
        <v>No</v>
      </c>
      <c r="G358" t="str">
        <f>VLOOKUP($A358,'Medical Examinations'!A358:H2692,8,FALSE)</f>
        <v>No</v>
      </c>
      <c r="H358" s="4">
        <f>VLOOKUP($A358,'Medical Examinations'!A358:I2692,9,FALSE)</f>
        <v>0</v>
      </c>
      <c r="I358" t="str">
        <f>VLOOKUP($A358,'Medical Examinations'!A358:J358,10,FALSE)</f>
        <v>Yes</v>
      </c>
      <c r="J358" t="str">
        <f>VLOOKUP($A358,'Medical Examinations'!A358:C358,3,FALSE)</f>
        <v>Obesity</v>
      </c>
      <c r="K358" t="str">
        <f>VLOOKUP($A358,'Medical Examinations'!A358:E358,5,FALSE)</f>
        <v>Normal</v>
      </c>
      <c r="L358" t="str">
        <f>VLOOKUP($A358,'Hospitalisation Details'!$A$2:$E$2344,5,FALSE)</f>
        <v>17-Nov-1983</v>
      </c>
      <c r="M358" s="2">
        <f>VLOOKUP($A358,'Hospitalisation Details'!$A$2:$I$2344,9,FALSE)</f>
        <v>14209.4</v>
      </c>
      <c r="N358" s="2" t="str">
        <f>VLOOKUP($A358,'Hospitalisation Details'!$A$2:$J$2344,10,FALSE)</f>
        <v>Tier - 2</v>
      </c>
      <c r="O358" s="2" t="str">
        <f>VLOOKUP($A358,'Hospitalisation Details'!$A$2:$K$2344,11,FALSE)</f>
        <v>Tier - 1</v>
      </c>
      <c r="P358" s="5" t="str">
        <f>VLOOKUP($A358,'Hospitalisation Details'!$A$2:$L$2344,12,FALSE)</f>
        <v>R1026</v>
      </c>
      <c r="Q358" s="15">
        <f>VLOOKUP($A358,'Hospitalisation Details'!$A$2:$G$2344,7,FALSE)</f>
        <v>39</v>
      </c>
    </row>
    <row r="359" spans="1:17" x14ac:dyDescent="0.25">
      <c r="A359" s="14" t="s">
        <v>4026</v>
      </c>
      <c r="B359" t="str">
        <f>VLOOKUP(Healthcare!$A359,'Customer Names'!A359:C2693,3,FALSE)</f>
        <v>Buechler</v>
      </c>
      <c r="C359">
        <f>VLOOKUP(Healthcare!$A359,'Medical Examinations'!A359:B2693,2,FALSE)</f>
        <v>26.695</v>
      </c>
      <c r="D359">
        <f>VLOOKUP($A359,'Medical Examinations'!A359:D2693,4,FALSE)</f>
        <v>8.31</v>
      </c>
      <c r="E359" t="str">
        <f>VLOOKUP($A359,'Medical Examinations'!A359:F359,6,FALSE)</f>
        <v>No</v>
      </c>
      <c r="F359" t="str">
        <f>VLOOKUP($A359,'Medical Examinations'!A359:G2693,7,FALSE)</f>
        <v>No</v>
      </c>
      <c r="G359" t="str">
        <f>VLOOKUP($A359,'Medical Examinations'!A359:H2693,8,FALSE)</f>
        <v>No</v>
      </c>
      <c r="H359" s="4">
        <f>VLOOKUP($A359,'Medical Examinations'!A359:I2693,9,FALSE)</f>
        <v>0</v>
      </c>
      <c r="I359" t="str">
        <f>VLOOKUP($A359,'Medical Examinations'!A359:J359,10,FALSE)</f>
        <v>Yes</v>
      </c>
      <c r="J359" t="str">
        <f>VLOOKUP($A359,'Medical Examinations'!A359:C359,3,FALSE)</f>
        <v>Over Weight</v>
      </c>
      <c r="K359" t="str">
        <f>VLOOKUP($A359,'Medical Examinations'!A359:E359,5,FALSE)</f>
        <v>Diabetes</v>
      </c>
      <c r="L359" t="str">
        <f>VLOOKUP($A359,'Hospitalisation Details'!$A$2:$E$2344,5,FALSE)</f>
        <v>21-Sep-1958</v>
      </c>
      <c r="M359" s="2">
        <f>VLOOKUP($A359,'Hospitalisation Details'!$A$2:$I$2344,9,FALSE)</f>
        <v>14210.54</v>
      </c>
      <c r="N359" s="2" t="str">
        <f>VLOOKUP($A359,'Hospitalisation Details'!$A$2:$J$2344,10,FALSE)</f>
        <v>Tier - 2</v>
      </c>
      <c r="O359" s="2" t="str">
        <f>VLOOKUP($A359,'Hospitalisation Details'!$A$2:$K$2344,11,FALSE)</f>
        <v>Tier - 2</v>
      </c>
      <c r="P359" s="5" t="str">
        <f>VLOOKUP($A359,'Hospitalisation Details'!$A$2:$L$2344,12,FALSE)</f>
        <v>R1012</v>
      </c>
      <c r="Q359" s="15">
        <f>VLOOKUP($A359,'Hospitalisation Details'!$A$2:$G$2344,7,FALSE)</f>
        <v>64</v>
      </c>
    </row>
    <row r="360" spans="1:17" x14ac:dyDescent="0.25">
      <c r="A360" s="14" t="s">
        <v>4027</v>
      </c>
      <c r="B360" t="str">
        <f>VLOOKUP(Healthcare!$A360,'Customer Names'!A360:C2694,3,FALSE)</f>
        <v>Buenting</v>
      </c>
      <c r="C360">
        <f>VLOOKUP(Healthcare!$A360,'Medical Examinations'!A360:B2694,2,FALSE)</f>
        <v>18.45</v>
      </c>
      <c r="D360">
        <f>VLOOKUP($A360,'Medical Examinations'!A360:D2694,4,FALSE)</f>
        <v>5.07</v>
      </c>
      <c r="E360" t="str">
        <f>VLOOKUP($A360,'Medical Examinations'!A360:F360,6,FALSE)</f>
        <v>Yes</v>
      </c>
      <c r="F360" t="str">
        <f>VLOOKUP($A360,'Medical Examinations'!A360:G2694,7,FALSE)</f>
        <v>No</v>
      </c>
      <c r="G360" t="str">
        <f>VLOOKUP($A360,'Medical Examinations'!A360:H2694,8,FALSE)</f>
        <v>No</v>
      </c>
      <c r="H360" s="4">
        <f>VLOOKUP($A360,'Medical Examinations'!A360:I2694,9,FALSE)</f>
        <v>0</v>
      </c>
      <c r="I360" t="str">
        <f>VLOOKUP($A360,'Medical Examinations'!A360:J360,10,FALSE)</f>
        <v>Yes</v>
      </c>
      <c r="J360" t="str">
        <f>VLOOKUP($A360,'Medical Examinations'!A360:C360,3,FALSE)</f>
        <v>Under Weight</v>
      </c>
      <c r="K360" t="str">
        <f>VLOOKUP($A360,'Medical Examinations'!A360:E360,5,FALSE)</f>
        <v>Normal</v>
      </c>
      <c r="L360" t="str">
        <f>VLOOKUP($A360,'Hospitalisation Details'!$A$2:$E$2344,5,FALSE)</f>
        <v>25-Sep-1961</v>
      </c>
      <c r="M360" s="2">
        <f>VLOOKUP($A360,'Hospitalisation Details'!$A$2:$I$2344,9,FALSE)</f>
        <v>14235.07</v>
      </c>
      <c r="N360" s="2" t="str">
        <f>VLOOKUP($A360,'Hospitalisation Details'!$A$2:$J$2344,10,FALSE)</f>
        <v>Tier - 2</v>
      </c>
      <c r="O360" s="2" t="str">
        <f>VLOOKUP($A360,'Hospitalisation Details'!$A$2:$K$2344,11,FALSE)</f>
        <v>Tier - 1</v>
      </c>
      <c r="P360" s="5" t="str">
        <f>VLOOKUP($A360,'Hospitalisation Details'!$A$2:$L$2344,12,FALSE)</f>
        <v>R1011</v>
      </c>
      <c r="Q360" s="15">
        <f>VLOOKUP($A360,'Hospitalisation Details'!$A$2:$G$2344,7,FALSE)</f>
        <v>61</v>
      </c>
    </row>
    <row r="361" spans="1:17" x14ac:dyDescent="0.25">
      <c r="A361" s="14" t="s">
        <v>4028</v>
      </c>
      <c r="B361" t="str">
        <f>VLOOKUP(Healthcare!$A361,'Customer Names'!A361:C2695,3,FALSE)</f>
        <v>Evans</v>
      </c>
      <c r="C361">
        <f>VLOOKUP(Healthcare!$A361,'Medical Examinations'!A361:B2695,2,FALSE)</f>
        <v>33.18</v>
      </c>
      <c r="D361">
        <f>VLOOKUP($A361,'Medical Examinations'!A361:D2695,4,FALSE)</f>
        <v>4.79</v>
      </c>
      <c r="E361" t="str">
        <f>VLOOKUP($A361,'Medical Examinations'!A361:F361,6,FALSE)</f>
        <v>No</v>
      </c>
      <c r="F361" t="str">
        <f>VLOOKUP($A361,'Medical Examinations'!A361:G2695,7,FALSE)</f>
        <v>No</v>
      </c>
      <c r="G361" t="str">
        <f>VLOOKUP($A361,'Medical Examinations'!A361:H2695,8,FALSE)</f>
        <v>No</v>
      </c>
      <c r="H361" s="4">
        <f>VLOOKUP($A361,'Medical Examinations'!A361:I2695,9,FALSE)</f>
        <v>0</v>
      </c>
      <c r="I361" t="str">
        <f>VLOOKUP($A361,'Medical Examinations'!A361:J361,10,FALSE)</f>
        <v>Yes</v>
      </c>
      <c r="J361" t="str">
        <f>VLOOKUP($A361,'Medical Examinations'!A361:C361,3,FALSE)</f>
        <v>Obesity</v>
      </c>
      <c r="K361" t="str">
        <f>VLOOKUP($A361,'Medical Examinations'!A361:E361,5,FALSE)</f>
        <v>Normal</v>
      </c>
      <c r="L361" t="str">
        <f>VLOOKUP($A361,'Hospitalisation Details'!$A$2:$E$2344,5,FALSE)</f>
        <v>8-Nov-1959</v>
      </c>
      <c r="M361" s="2">
        <f>VLOOKUP($A361,'Hospitalisation Details'!$A$2:$I$2344,9,FALSE)</f>
        <v>14256.19</v>
      </c>
      <c r="N361" s="2" t="str">
        <f>VLOOKUP($A361,'Hospitalisation Details'!$A$2:$J$2344,10,FALSE)</f>
        <v>Tier - 2</v>
      </c>
      <c r="O361" s="2" t="str">
        <f>VLOOKUP($A361,'Hospitalisation Details'!$A$2:$K$2344,11,FALSE)</f>
        <v>Tier - 3</v>
      </c>
      <c r="P361" s="5" t="str">
        <f>VLOOKUP($A361,'Hospitalisation Details'!$A$2:$L$2344,12,FALSE)</f>
        <v>R1012</v>
      </c>
      <c r="Q361" s="15">
        <f>VLOOKUP($A361,'Hospitalisation Details'!$A$2:$G$2344,7,FALSE)</f>
        <v>63</v>
      </c>
    </row>
    <row r="362" spans="1:17" x14ac:dyDescent="0.25">
      <c r="A362" s="14" t="s">
        <v>4029</v>
      </c>
      <c r="B362" t="str">
        <f>VLOOKUP(Healthcare!$A362,'Customer Names'!A362:C2696,3,FALSE)</f>
        <v>Arcand</v>
      </c>
      <c r="C362">
        <f>VLOOKUP(Healthcare!$A362,'Medical Examinations'!A362:B2696,2,FALSE)</f>
        <v>36.1</v>
      </c>
      <c r="D362">
        <f>VLOOKUP($A362,'Medical Examinations'!A362:D2696,4,FALSE)</f>
        <v>11.39</v>
      </c>
      <c r="E362" t="str">
        <f>VLOOKUP($A362,'Medical Examinations'!A362:F362,6,FALSE)</f>
        <v>Yes</v>
      </c>
      <c r="F362" t="str">
        <f>VLOOKUP($A362,'Medical Examinations'!A362:G2696,7,FALSE)</f>
        <v>No</v>
      </c>
      <c r="G362" t="str">
        <f>VLOOKUP($A362,'Medical Examinations'!A362:H2696,8,FALSE)</f>
        <v>No</v>
      </c>
      <c r="H362" s="4">
        <f>VLOOKUP($A362,'Medical Examinations'!A362:I2696,9,FALSE)</f>
        <v>2</v>
      </c>
      <c r="I362" t="str">
        <f>VLOOKUP($A362,'Medical Examinations'!A362:J362,10,FALSE)</f>
        <v>No</v>
      </c>
      <c r="J362" t="str">
        <f>VLOOKUP($A362,'Medical Examinations'!A362:C362,3,FALSE)</f>
        <v>Obesity</v>
      </c>
      <c r="K362" t="str">
        <f>VLOOKUP($A362,'Medical Examinations'!A362:E362,5,FALSE)</f>
        <v>Diabetes</v>
      </c>
      <c r="L362" t="str">
        <f>VLOOKUP($A362,'Hospitalisation Details'!$A$2:$E$2344,5,FALSE)</f>
        <v>26-Dec-1974</v>
      </c>
      <c r="M362" s="2">
        <f>VLOOKUP($A362,'Hospitalisation Details'!$A$2:$I$2344,9,FALSE)</f>
        <v>14256.79</v>
      </c>
      <c r="N362" s="2" t="str">
        <f>VLOOKUP($A362,'Hospitalisation Details'!$A$2:$J$2344,10,FALSE)</f>
        <v>Tier - 2</v>
      </c>
      <c r="O362" s="2" t="str">
        <f>VLOOKUP($A362,'Hospitalisation Details'!$A$2:$K$2344,11,FALSE)</f>
        <v>Tier - 2</v>
      </c>
      <c r="P362" s="5" t="str">
        <f>VLOOKUP($A362,'Hospitalisation Details'!$A$2:$L$2344,12,FALSE)</f>
        <v>R1026</v>
      </c>
      <c r="Q362" s="15">
        <f>VLOOKUP($A362,'Hospitalisation Details'!$A$2:$G$2344,7,FALSE)</f>
        <v>48</v>
      </c>
    </row>
    <row r="363" spans="1:17" x14ac:dyDescent="0.25">
      <c r="A363" s="14" t="s">
        <v>4030</v>
      </c>
      <c r="B363" t="str">
        <f>VLOOKUP(Healthcare!$A363,'Customer Names'!A363:C2697,3,FALSE)</f>
        <v>Kesack</v>
      </c>
      <c r="C363">
        <f>VLOOKUP(Healthcare!$A363,'Medical Examinations'!A363:B2697,2,FALSE)</f>
        <v>22.77</v>
      </c>
      <c r="D363">
        <f>VLOOKUP($A363,'Medical Examinations'!A363:D2697,4,FALSE)</f>
        <v>6</v>
      </c>
      <c r="E363" t="str">
        <f>VLOOKUP($A363,'Medical Examinations'!A363:F363,6,FALSE)</f>
        <v>No</v>
      </c>
      <c r="F363" t="str">
        <f>VLOOKUP($A363,'Medical Examinations'!A363:G2697,7,FALSE)</f>
        <v>No</v>
      </c>
      <c r="G363" t="str">
        <f>VLOOKUP($A363,'Medical Examinations'!A363:H2697,8,FALSE)</f>
        <v>No</v>
      </c>
      <c r="H363" s="4">
        <f>VLOOKUP($A363,'Medical Examinations'!A363:I2697,9,FALSE)</f>
        <v>0</v>
      </c>
      <c r="I363" t="str">
        <f>VLOOKUP($A363,'Medical Examinations'!A363:J363,10,FALSE)</f>
        <v>Yes</v>
      </c>
      <c r="J363" t="str">
        <f>VLOOKUP($A363,'Medical Examinations'!A363:C363,3,FALSE)</f>
        <v>Health Weight</v>
      </c>
      <c r="K363" t="str">
        <f>VLOOKUP($A363,'Medical Examinations'!A363:E363,5,FALSE)</f>
        <v>Prediabetes</v>
      </c>
      <c r="L363" t="str">
        <f>VLOOKUP($A363,'Hospitalisation Details'!$A$2:$E$2344,5,FALSE)</f>
        <v>13-Jul-1972</v>
      </c>
      <c r="M363" s="2">
        <f>VLOOKUP($A363,'Hospitalisation Details'!$A$2:$I$2344,9,FALSE)</f>
        <v>14258.33</v>
      </c>
      <c r="N363" s="2" t="str">
        <f>VLOOKUP($A363,'Hospitalisation Details'!$A$2:$J$2344,10,FALSE)</f>
        <v>Tier - 2</v>
      </c>
      <c r="O363" s="2" t="str">
        <f>VLOOKUP($A363,'Hospitalisation Details'!$A$2:$K$2344,11,FALSE)</f>
        <v>Tier - 2</v>
      </c>
      <c r="P363" s="5" t="str">
        <f>VLOOKUP($A363,'Hospitalisation Details'!$A$2:$L$2344,12,FALSE)</f>
        <v>R1026</v>
      </c>
      <c r="Q363" s="15">
        <f>VLOOKUP($A363,'Hospitalisation Details'!$A$2:$G$2344,7,FALSE)</f>
        <v>50</v>
      </c>
    </row>
    <row r="364" spans="1:17" x14ac:dyDescent="0.25">
      <c r="A364" s="14" t="s">
        <v>4031</v>
      </c>
      <c r="B364" t="str">
        <f>VLOOKUP(Healthcare!$A364,'Customer Names'!A364:C2698,3,FALSE)</f>
        <v>Post</v>
      </c>
      <c r="C364">
        <f>VLOOKUP(Healthcare!$A364,'Medical Examinations'!A364:B2698,2,FALSE)</f>
        <v>21.24</v>
      </c>
      <c r="D364">
        <f>VLOOKUP($A364,'Medical Examinations'!A364:D2698,4,FALSE)</f>
        <v>5.13</v>
      </c>
      <c r="E364" t="str">
        <f>VLOOKUP($A364,'Medical Examinations'!A364:F364,6,FALSE)</f>
        <v>No</v>
      </c>
      <c r="F364" t="str">
        <f>VLOOKUP($A364,'Medical Examinations'!A364:G2698,7,FALSE)</f>
        <v>No</v>
      </c>
      <c r="G364" t="str">
        <f>VLOOKUP($A364,'Medical Examinations'!A364:H2698,8,FALSE)</f>
        <v>No</v>
      </c>
      <c r="H364" s="4">
        <f>VLOOKUP($A364,'Medical Examinations'!A364:I2698,9,FALSE)</f>
        <v>0</v>
      </c>
      <c r="I364" t="str">
        <f>VLOOKUP($A364,'Medical Examinations'!A364:J364,10,FALSE)</f>
        <v>Yes</v>
      </c>
      <c r="J364" t="str">
        <f>VLOOKUP($A364,'Medical Examinations'!A364:C364,3,FALSE)</f>
        <v>Health Weight</v>
      </c>
      <c r="K364" t="str">
        <f>VLOOKUP($A364,'Medical Examinations'!A364:E364,5,FALSE)</f>
        <v>Normal</v>
      </c>
      <c r="L364" t="str">
        <f>VLOOKUP($A364,'Hospitalisation Details'!$A$2:$E$2344,5,FALSE)</f>
        <v>6-Sep-2004</v>
      </c>
      <c r="M364" s="2">
        <f>VLOOKUP($A364,'Hospitalisation Details'!$A$2:$I$2344,9,FALSE)</f>
        <v>14283.46</v>
      </c>
      <c r="N364" s="2" t="str">
        <f>VLOOKUP($A364,'Hospitalisation Details'!$A$2:$J$2344,10,FALSE)</f>
        <v>Tier - 2</v>
      </c>
      <c r="O364" s="2" t="str">
        <f>VLOOKUP($A364,'Hospitalisation Details'!$A$2:$K$2344,11,FALSE)</f>
        <v>Tier - 2</v>
      </c>
      <c r="P364" s="5" t="str">
        <f>VLOOKUP($A364,'Hospitalisation Details'!$A$2:$L$2344,12,FALSE)</f>
        <v>R1024</v>
      </c>
      <c r="Q364" s="15">
        <f>VLOOKUP($A364,'Hospitalisation Details'!$A$2:$G$2344,7,FALSE)</f>
        <v>18</v>
      </c>
    </row>
    <row r="365" spans="1:17" x14ac:dyDescent="0.25">
      <c r="A365" s="14" t="s">
        <v>4032</v>
      </c>
      <c r="B365" t="str">
        <f>VLOOKUP(Healthcare!$A365,'Customer Names'!A365:C2699,3,FALSE)</f>
        <v>Dunne</v>
      </c>
      <c r="C365">
        <f>VLOOKUP(Healthcare!$A365,'Medical Examinations'!A365:B2699,2,FALSE)</f>
        <v>17.600000000000001</v>
      </c>
      <c r="D365">
        <f>VLOOKUP($A365,'Medical Examinations'!A365:D2699,4,FALSE)</f>
        <v>5.26</v>
      </c>
      <c r="E365" t="str">
        <f>VLOOKUP($A365,'Medical Examinations'!A365:F365,6,FALSE)</f>
        <v>Yes</v>
      </c>
      <c r="F365" t="str">
        <f>VLOOKUP($A365,'Medical Examinations'!A365:G2699,7,FALSE)</f>
        <v>No</v>
      </c>
      <c r="G365" t="str">
        <f>VLOOKUP($A365,'Medical Examinations'!A365:H2699,8,FALSE)</f>
        <v>No</v>
      </c>
      <c r="H365" s="4">
        <f>VLOOKUP($A365,'Medical Examinations'!A365:I2699,9,FALSE)</f>
        <v>0</v>
      </c>
      <c r="I365" t="str">
        <f>VLOOKUP($A365,'Medical Examinations'!A365:J365,10,FALSE)</f>
        <v>Yes</v>
      </c>
      <c r="J365" t="str">
        <f>VLOOKUP($A365,'Medical Examinations'!A365:C365,3,FALSE)</f>
        <v>Under Weight</v>
      </c>
      <c r="K365" t="str">
        <f>VLOOKUP($A365,'Medical Examinations'!A365:E365,5,FALSE)</f>
        <v>Normal</v>
      </c>
      <c r="L365" t="str">
        <f>VLOOKUP($A365,'Hospitalisation Details'!$A$2:$E$2344,5,FALSE)</f>
        <v>15-Dec-1968</v>
      </c>
      <c r="M365" s="2">
        <f>VLOOKUP($A365,'Hospitalisation Details'!$A$2:$I$2344,9,FALSE)</f>
        <v>14285.9</v>
      </c>
      <c r="N365" s="2" t="str">
        <f>VLOOKUP($A365,'Hospitalisation Details'!$A$2:$J$2344,10,FALSE)</f>
        <v>Tier - 2</v>
      </c>
      <c r="O365" s="2" t="str">
        <f>VLOOKUP($A365,'Hospitalisation Details'!$A$2:$K$2344,11,FALSE)</f>
        <v>Tier - 3</v>
      </c>
      <c r="P365" s="5" t="str">
        <f>VLOOKUP($A365,'Hospitalisation Details'!$A$2:$L$2344,12,FALSE)</f>
        <v>R1012</v>
      </c>
      <c r="Q365" s="15">
        <f>VLOOKUP($A365,'Hospitalisation Details'!$A$2:$G$2344,7,FALSE)</f>
        <v>54</v>
      </c>
    </row>
    <row r="366" spans="1:17" x14ac:dyDescent="0.25">
      <c r="A366" s="14" t="s">
        <v>4033</v>
      </c>
      <c r="B366" t="str">
        <f>VLOOKUP(Healthcare!$A366,'Customer Names'!A366:C2700,3,FALSE)</f>
        <v>Kilel</v>
      </c>
      <c r="C366">
        <f>VLOOKUP(Healthcare!$A366,'Medical Examinations'!A366:B2700,2,FALSE)</f>
        <v>26.29</v>
      </c>
      <c r="D366">
        <f>VLOOKUP($A366,'Medical Examinations'!A366:D2700,4,FALSE)</f>
        <v>6.84</v>
      </c>
      <c r="E366" t="str">
        <f>VLOOKUP($A366,'Medical Examinations'!A366:F366,6,FALSE)</f>
        <v>No</v>
      </c>
      <c r="F366" t="str">
        <f>VLOOKUP($A366,'Medical Examinations'!A366:G2700,7,FALSE)</f>
        <v>No</v>
      </c>
      <c r="G366" t="str">
        <f>VLOOKUP($A366,'Medical Examinations'!A366:H2700,8,FALSE)</f>
        <v>No</v>
      </c>
      <c r="H366" s="4">
        <f>VLOOKUP($A366,'Medical Examinations'!A366:I2700,9,FALSE)</f>
        <v>0</v>
      </c>
      <c r="I366" t="str">
        <f>VLOOKUP($A366,'Medical Examinations'!A366:J366,10,FALSE)</f>
        <v>Yes</v>
      </c>
      <c r="J366" t="str">
        <f>VLOOKUP($A366,'Medical Examinations'!A366:C366,3,FALSE)</f>
        <v>Over Weight</v>
      </c>
      <c r="K366" t="str">
        <f>VLOOKUP($A366,'Medical Examinations'!A366:E366,5,FALSE)</f>
        <v>Diabetes</v>
      </c>
      <c r="L366" t="str">
        <f>VLOOKUP($A366,'Hospitalisation Details'!$A$2:$E$2344,5,FALSE)</f>
        <v>15-Oct-1958</v>
      </c>
      <c r="M366" s="2">
        <f>VLOOKUP($A366,'Hospitalisation Details'!$A$2:$I$2344,9,FALSE)</f>
        <v>14313.85</v>
      </c>
      <c r="N366" s="2" t="str">
        <f>VLOOKUP($A366,'Hospitalisation Details'!$A$2:$J$2344,10,FALSE)</f>
        <v>Tier - 2</v>
      </c>
      <c r="O366" s="2" t="str">
        <f>VLOOKUP($A366,'Hospitalisation Details'!$A$2:$K$2344,11,FALSE)</f>
        <v>Tier - 3</v>
      </c>
      <c r="P366" s="5" t="str">
        <f>VLOOKUP($A366,'Hospitalisation Details'!$A$2:$L$2344,12,FALSE)</f>
        <v>R1013</v>
      </c>
      <c r="Q366" s="15">
        <f>VLOOKUP($A366,'Hospitalisation Details'!$A$2:$G$2344,7,FALSE)</f>
        <v>64</v>
      </c>
    </row>
    <row r="367" spans="1:17" x14ac:dyDescent="0.25">
      <c r="A367" s="14" t="s">
        <v>4034</v>
      </c>
      <c r="B367" t="str">
        <f>VLOOKUP(Healthcare!$A367,'Customer Names'!A367:C2701,3,FALSE)</f>
        <v>Nicholson</v>
      </c>
      <c r="C367">
        <f>VLOOKUP(Healthcare!$A367,'Medical Examinations'!A367:B2701,2,FALSE)</f>
        <v>35.31</v>
      </c>
      <c r="D367">
        <f>VLOOKUP($A367,'Medical Examinations'!A367:D2701,4,FALSE)</f>
        <v>9.0399999999999991</v>
      </c>
      <c r="E367" t="str">
        <f>VLOOKUP($A367,'Medical Examinations'!A367:F367,6,FALSE)</f>
        <v>No</v>
      </c>
      <c r="F367" t="str">
        <f>VLOOKUP($A367,'Medical Examinations'!A367:G2701,7,FALSE)</f>
        <v>No</v>
      </c>
      <c r="G367" t="str">
        <f>VLOOKUP($A367,'Medical Examinations'!A367:H2701,8,FALSE)</f>
        <v>No</v>
      </c>
      <c r="H367" s="4">
        <f>VLOOKUP($A367,'Medical Examinations'!A367:I2701,9,FALSE)</f>
        <v>0</v>
      </c>
      <c r="I367" t="str">
        <f>VLOOKUP($A367,'Medical Examinations'!A367:J367,10,FALSE)</f>
        <v>No</v>
      </c>
      <c r="J367" t="str">
        <f>VLOOKUP($A367,'Medical Examinations'!A367:C367,3,FALSE)</f>
        <v>Obesity</v>
      </c>
      <c r="K367" t="str">
        <f>VLOOKUP($A367,'Medical Examinations'!A367:E367,5,FALSE)</f>
        <v>Diabetes</v>
      </c>
      <c r="L367" t="str">
        <f>VLOOKUP($A367,'Hospitalisation Details'!$A$2:$E$2344,5,FALSE)</f>
        <v>10-Jul-1958</v>
      </c>
      <c r="M367" s="2">
        <f>VLOOKUP($A367,'Hospitalisation Details'!$A$2:$I$2344,9,FALSE)</f>
        <v>14319.03</v>
      </c>
      <c r="N367" s="2" t="str">
        <f>VLOOKUP($A367,'Hospitalisation Details'!$A$2:$J$2344,10,FALSE)</f>
        <v>Tier - 2</v>
      </c>
      <c r="O367" s="2" t="str">
        <f>VLOOKUP($A367,'Hospitalisation Details'!$A$2:$K$2344,11,FALSE)</f>
        <v>Tier - 2</v>
      </c>
      <c r="P367" s="5" t="str">
        <f>VLOOKUP($A367,'Hospitalisation Details'!$A$2:$L$2344,12,FALSE)</f>
        <v>R1011</v>
      </c>
      <c r="Q367" s="15">
        <f>VLOOKUP($A367,'Hospitalisation Details'!$A$2:$G$2344,7,FALSE)</f>
        <v>64</v>
      </c>
    </row>
    <row r="368" spans="1:17" x14ac:dyDescent="0.25">
      <c r="A368" s="14" t="s">
        <v>4035</v>
      </c>
      <c r="B368" t="str">
        <f>VLOOKUP(Healthcare!$A368,'Customer Names'!A368:C2702,3,FALSE)</f>
        <v>Susmann</v>
      </c>
      <c r="C368">
        <f>VLOOKUP(Healthcare!$A368,'Medical Examinations'!A368:B2702,2,FALSE)</f>
        <v>27.04</v>
      </c>
      <c r="D368">
        <f>VLOOKUP($A368,'Medical Examinations'!A368:D2702,4,FALSE)</f>
        <v>4.0999999999999996</v>
      </c>
      <c r="E368" t="str">
        <f>VLOOKUP($A368,'Medical Examinations'!A368:F368,6,FALSE)</f>
        <v>No</v>
      </c>
      <c r="F368" t="str">
        <f>VLOOKUP($A368,'Medical Examinations'!A368:G2702,7,FALSE)</f>
        <v>No</v>
      </c>
      <c r="G368" t="str">
        <f>VLOOKUP($A368,'Medical Examinations'!A368:H2702,8,FALSE)</f>
        <v>No</v>
      </c>
      <c r="H368" s="4">
        <f>VLOOKUP($A368,'Medical Examinations'!A368:I2702,9,FALSE)</f>
        <v>1</v>
      </c>
      <c r="I368" t="str">
        <f>VLOOKUP($A368,'Medical Examinations'!A368:J368,10,FALSE)</f>
        <v>Yes</v>
      </c>
      <c r="J368" t="str">
        <f>VLOOKUP($A368,'Medical Examinations'!A368:C368,3,FALSE)</f>
        <v>Over Weight</v>
      </c>
      <c r="K368" t="str">
        <f>VLOOKUP($A368,'Medical Examinations'!A368:E368,5,FALSE)</f>
        <v>Normal</v>
      </c>
      <c r="L368" t="str">
        <f>VLOOKUP($A368,'Hospitalisation Details'!$A$2:$E$2344,5,FALSE)</f>
        <v>26-Sep-1969</v>
      </c>
      <c r="M368" s="2">
        <f>VLOOKUP($A368,'Hospitalisation Details'!$A$2:$I$2344,9,FALSE)</f>
        <v>14337.91</v>
      </c>
      <c r="N368" s="2" t="str">
        <f>VLOOKUP($A368,'Hospitalisation Details'!$A$2:$J$2344,10,FALSE)</f>
        <v>Tier - 2</v>
      </c>
      <c r="O368" s="2" t="str">
        <f>VLOOKUP($A368,'Hospitalisation Details'!$A$2:$K$2344,11,FALSE)</f>
        <v>Tier - 3</v>
      </c>
      <c r="P368" s="5" t="str">
        <f>VLOOKUP($A368,'Hospitalisation Details'!$A$2:$L$2344,12,FALSE)</f>
        <v>R1022</v>
      </c>
      <c r="Q368" s="15">
        <f>VLOOKUP($A368,'Hospitalisation Details'!$A$2:$G$2344,7,FALSE)</f>
        <v>53</v>
      </c>
    </row>
    <row r="369" spans="1:17" x14ac:dyDescent="0.25">
      <c r="A369" s="14" t="s">
        <v>4036</v>
      </c>
      <c r="B369" t="str">
        <f>VLOOKUP(Healthcare!$A369,'Customer Names'!A369:C2703,3,FALSE)</f>
        <v>Harsh</v>
      </c>
      <c r="C369">
        <f>VLOOKUP(Healthcare!$A369,'Medical Examinations'!A369:B2703,2,FALSE)</f>
        <v>30.23</v>
      </c>
      <c r="D369">
        <f>VLOOKUP($A369,'Medical Examinations'!A369:D2703,4,FALSE)</f>
        <v>4.2300000000000004</v>
      </c>
      <c r="E369" t="str">
        <f>VLOOKUP($A369,'Medical Examinations'!A369:F369,6,FALSE)</f>
        <v>Yes</v>
      </c>
      <c r="F369" t="str">
        <f>VLOOKUP($A369,'Medical Examinations'!A369:G2703,7,FALSE)</f>
        <v>No</v>
      </c>
      <c r="G369" t="str">
        <f>VLOOKUP($A369,'Medical Examinations'!A369:H2703,8,FALSE)</f>
        <v>Yes</v>
      </c>
      <c r="H369" s="4">
        <f>VLOOKUP($A369,'Medical Examinations'!A369:I2703,9,FALSE)</f>
        <v>1</v>
      </c>
      <c r="I369" t="str">
        <f>VLOOKUP($A369,'Medical Examinations'!A369:J369,10,FALSE)</f>
        <v>Yes</v>
      </c>
      <c r="J369" t="str">
        <f>VLOOKUP($A369,'Medical Examinations'!A369:C369,3,FALSE)</f>
        <v>Obesity</v>
      </c>
      <c r="K369" t="str">
        <f>VLOOKUP($A369,'Medical Examinations'!A369:E369,5,FALSE)</f>
        <v>Normal</v>
      </c>
      <c r="L369" t="str">
        <f>VLOOKUP($A369,'Hospitalisation Details'!$A$2:$E$2344,5,FALSE)</f>
        <v>24-Dec-1959</v>
      </c>
      <c r="M369" s="2">
        <f>VLOOKUP($A369,'Hospitalisation Details'!$A$2:$I$2344,9,FALSE)</f>
        <v>14349.85</v>
      </c>
      <c r="N369" s="2" t="str">
        <f>VLOOKUP($A369,'Hospitalisation Details'!$A$2:$J$2344,10,FALSE)</f>
        <v>Tier - 2</v>
      </c>
      <c r="O369" s="2" t="str">
        <f>VLOOKUP($A369,'Hospitalisation Details'!$A$2:$K$2344,11,FALSE)</f>
        <v>Tier - 2</v>
      </c>
      <c r="P369" s="5" t="str">
        <f>VLOOKUP($A369,'Hospitalisation Details'!$A$2:$L$2344,12,FALSE)</f>
        <v>R1012</v>
      </c>
      <c r="Q369" s="15">
        <f>VLOOKUP($A369,'Hospitalisation Details'!$A$2:$G$2344,7,FALSE)</f>
        <v>63</v>
      </c>
    </row>
    <row r="370" spans="1:17" x14ac:dyDescent="0.25">
      <c r="A370" s="14" t="s">
        <v>4037</v>
      </c>
      <c r="B370" t="str">
        <f>VLOOKUP(Healthcare!$A370,'Customer Names'!A370:C2704,3,FALSE)</f>
        <v>Pocasangre</v>
      </c>
      <c r="C370">
        <f>VLOOKUP(Healthcare!$A370,'Medical Examinations'!A370:B2704,2,FALSE)</f>
        <v>30.6</v>
      </c>
      <c r="D370">
        <f>VLOOKUP($A370,'Medical Examinations'!A370:D2704,4,FALSE)</f>
        <v>6.48</v>
      </c>
      <c r="E370" t="str">
        <f>VLOOKUP($A370,'Medical Examinations'!A370:F370,6,FALSE)</f>
        <v>Yes</v>
      </c>
      <c r="F370" t="str">
        <f>VLOOKUP($A370,'Medical Examinations'!A370:G2704,7,FALSE)</f>
        <v>No</v>
      </c>
      <c r="G370" t="str">
        <f>VLOOKUP($A370,'Medical Examinations'!A370:H2704,8,FALSE)</f>
        <v>Yes</v>
      </c>
      <c r="H370" s="4">
        <f>VLOOKUP($A370,'Medical Examinations'!A370:I2704,9,FALSE)</f>
        <v>1</v>
      </c>
      <c r="I370" t="str">
        <f>VLOOKUP($A370,'Medical Examinations'!A370:J370,10,FALSE)</f>
        <v>Yes</v>
      </c>
      <c r="J370" t="str">
        <f>VLOOKUP($A370,'Medical Examinations'!A370:C370,3,FALSE)</f>
        <v>Obesity</v>
      </c>
      <c r="K370" t="str">
        <f>VLOOKUP($A370,'Medical Examinations'!A370:E370,5,FALSE)</f>
        <v>Diabetes</v>
      </c>
      <c r="L370" t="str">
        <f>VLOOKUP($A370,'Hospitalisation Details'!$A$2:$E$2344,5,FALSE)</f>
        <v>10-Oct-1967</v>
      </c>
      <c r="M370" s="2">
        <f>VLOOKUP($A370,'Hospitalisation Details'!$A$2:$I$2344,9,FALSE)</f>
        <v>14355.43</v>
      </c>
      <c r="N370" s="2" t="str">
        <f>VLOOKUP($A370,'Hospitalisation Details'!$A$2:$J$2344,10,FALSE)</f>
        <v>Tier - 2</v>
      </c>
      <c r="O370" s="2" t="str">
        <f>VLOOKUP($A370,'Hospitalisation Details'!$A$2:$K$2344,11,FALSE)</f>
        <v>Tier - 1</v>
      </c>
      <c r="P370" s="5" t="str">
        <f>VLOOKUP($A370,'Hospitalisation Details'!$A$2:$L$2344,12,FALSE)</f>
        <v>R1026</v>
      </c>
      <c r="Q370" s="15">
        <f>VLOOKUP($A370,'Hospitalisation Details'!$A$2:$G$2344,7,FALSE)</f>
        <v>55</v>
      </c>
    </row>
    <row r="371" spans="1:17" x14ac:dyDescent="0.25">
      <c r="A371" s="14" t="s">
        <v>4038</v>
      </c>
      <c r="B371" t="str">
        <f>VLOOKUP(Healthcare!$A371,'Customer Names'!A371:C2705,3,FALSE)</f>
        <v>Martinez Lopez</v>
      </c>
      <c r="C371">
        <f>VLOOKUP(Healthcare!$A371,'Medical Examinations'!A371:B2705,2,FALSE)</f>
        <v>26.8</v>
      </c>
      <c r="D371">
        <f>VLOOKUP($A371,'Medical Examinations'!A371:D2705,4,FALSE)</f>
        <v>5.53</v>
      </c>
      <c r="E371" t="str">
        <f>VLOOKUP($A371,'Medical Examinations'!A371:F371,6,FALSE)</f>
        <v>No</v>
      </c>
      <c r="F371" t="str">
        <f>VLOOKUP($A371,'Medical Examinations'!A371:G2705,7,FALSE)</f>
        <v>No</v>
      </c>
      <c r="G371" t="str">
        <f>VLOOKUP($A371,'Medical Examinations'!A371:H2705,8,FALSE)</f>
        <v>No</v>
      </c>
      <c r="H371" s="4">
        <f>VLOOKUP($A371,'Medical Examinations'!A371:I2705,9,FALSE)</f>
        <v>1</v>
      </c>
      <c r="I371" t="str">
        <f>VLOOKUP($A371,'Medical Examinations'!A371:J371,10,FALSE)</f>
        <v>Yes</v>
      </c>
      <c r="J371" t="str">
        <f>VLOOKUP($A371,'Medical Examinations'!A371:C371,3,FALSE)</f>
        <v>Over Weight</v>
      </c>
      <c r="K371" t="str">
        <f>VLOOKUP($A371,'Medical Examinations'!A371:E371,5,FALSE)</f>
        <v>Normal</v>
      </c>
      <c r="L371" t="str">
        <f>VLOOKUP($A371,'Hospitalisation Details'!$A$2:$E$2344,5,FALSE)</f>
        <v>16-Jul-1963</v>
      </c>
      <c r="M371" s="2">
        <f>VLOOKUP($A371,'Hospitalisation Details'!$A$2:$I$2344,9,FALSE)</f>
        <v>14382.71</v>
      </c>
      <c r="N371" s="2" t="str">
        <f>VLOOKUP($A371,'Hospitalisation Details'!$A$2:$J$2344,10,FALSE)</f>
        <v>Tier - 2</v>
      </c>
      <c r="O371" s="2" t="str">
        <f>VLOOKUP($A371,'Hospitalisation Details'!$A$2:$K$2344,11,FALSE)</f>
        <v>Tier - 2</v>
      </c>
      <c r="P371" s="5" t="str">
        <f>VLOOKUP($A371,'Hospitalisation Details'!$A$2:$L$2344,12,FALSE)</f>
        <v>R1012</v>
      </c>
      <c r="Q371" s="15">
        <f>VLOOKUP($A371,'Hospitalisation Details'!$A$2:$G$2344,7,FALSE)</f>
        <v>59</v>
      </c>
    </row>
    <row r="372" spans="1:17" x14ac:dyDescent="0.25">
      <c r="A372" s="14" t="s">
        <v>4039</v>
      </c>
      <c r="B372" t="str">
        <f>VLOOKUP(Healthcare!$A372,'Customer Names'!A372:C2706,3,FALSE)</f>
        <v>Riegel</v>
      </c>
      <c r="C372">
        <f>VLOOKUP(Healthcare!$A372,'Medical Examinations'!A372:B2706,2,FALSE)</f>
        <v>16.86</v>
      </c>
      <c r="D372">
        <f>VLOOKUP($A372,'Medical Examinations'!A372:D2706,4,FALSE)</f>
        <v>4.07</v>
      </c>
      <c r="E372" t="str">
        <f>VLOOKUP($A372,'Medical Examinations'!A372:F372,6,FALSE)</f>
        <v>Yes</v>
      </c>
      <c r="F372" t="str">
        <f>VLOOKUP($A372,'Medical Examinations'!A372:G2706,7,FALSE)</f>
        <v>No</v>
      </c>
      <c r="G372" t="str">
        <f>VLOOKUP($A372,'Medical Examinations'!A372:H2706,8,FALSE)</f>
        <v>No</v>
      </c>
      <c r="H372" s="4">
        <f>VLOOKUP($A372,'Medical Examinations'!A372:I2706,9,FALSE)</f>
        <v>0</v>
      </c>
      <c r="I372" t="str">
        <f>VLOOKUP($A372,'Medical Examinations'!A372:J372,10,FALSE)</f>
        <v>Yes</v>
      </c>
      <c r="J372" t="str">
        <f>VLOOKUP($A372,'Medical Examinations'!A372:C372,3,FALSE)</f>
        <v>Under Weight</v>
      </c>
      <c r="K372" t="str">
        <f>VLOOKUP($A372,'Medical Examinations'!A372:E372,5,FALSE)</f>
        <v>Normal</v>
      </c>
      <c r="L372" t="str">
        <f>VLOOKUP($A372,'Hospitalisation Details'!$A$2:$E$2344,5,FALSE)</f>
        <v>22-Jun-1965</v>
      </c>
      <c r="M372" s="2">
        <f>VLOOKUP($A372,'Hospitalisation Details'!$A$2:$I$2344,9,FALSE)</f>
        <v>14394.4</v>
      </c>
      <c r="N372" s="2" t="str">
        <f>VLOOKUP($A372,'Hospitalisation Details'!$A$2:$J$2344,10,FALSE)</f>
        <v>Tier - 2</v>
      </c>
      <c r="O372" s="2" t="str">
        <f>VLOOKUP($A372,'Hospitalisation Details'!$A$2:$K$2344,11,FALSE)</f>
        <v>Tier - 3</v>
      </c>
      <c r="P372" s="5" t="str">
        <f>VLOOKUP($A372,'Hospitalisation Details'!$A$2:$L$2344,12,FALSE)</f>
        <v>R1024</v>
      </c>
      <c r="Q372" s="15">
        <f>VLOOKUP($A372,'Hospitalisation Details'!$A$2:$G$2344,7,FALSE)</f>
        <v>57</v>
      </c>
    </row>
    <row r="373" spans="1:17" x14ac:dyDescent="0.25">
      <c r="A373" s="14" t="s">
        <v>4040</v>
      </c>
      <c r="B373" t="str">
        <f>VLOOKUP(Healthcare!$A373,'Customer Names'!A373:C2707,3,FALSE)</f>
        <v>Monson</v>
      </c>
      <c r="C373">
        <f>VLOOKUP(Healthcare!$A373,'Medical Examinations'!A373:B2707,2,FALSE)</f>
        <v>16.3</v>
      </c>
      <c r="D373">
        <f>VLOOKUP($A373,'Medical Examinations'!A373:D2707,4,FALSE)</f>
        <v>5.51</v>
      </c>
      <c r="E373" t="str">
        <f>VLOOKUP($A373,'Medical Examinations'!A373:F373,6,FALSE)</f>
        <v>No</v>
      </c>
      <c r="F373" t="str">
        <f>VLOOKUP($A373,'Medical Examinations'!A373:G2707,7,FALSE)</f>
        <v>No</v>
      </c>
      <c r="G373" t="str">
        <f>VLOOKUP($A373,'Medical Examinations'!A373:H2707,8,FALSE)</f>
        <v>No</v>
      </c>
      <c r="H373" s="4">
        <f>VLOOKUP($A373,'Medical Examinations'!A373:I2707,9,FALSE)</f>
        <v>1</v>
      </c>
      <c r="I373" t="str">
        <f>VLOOKUP($A373,'Medical Examinations'!A373:J373,10,FALSE)</f>
        <v>Yes</v>
      </c>
      <c r="J373" t="str">
        <f>VLOOKUP($A373,'Medical Examinations'!A373:C373,3,FALSE)</f>
        <v>Under Weight</v>
      </c>
      <c r="K373" t="str">
        <f>VLOOKUP($A373,'Medical Examinations'!A373:E373,5,FALSE)</f>
        <v>Normal</v>
      </c>
      <c r="L373" t="str">
        <f>VLOOKUP($A373,'Hospitalisation Details'!$A$2:$E$2344,5,FALSE)</f>
        <v>14-Sep-1958</v>
      </c>
      <c r="M373" s="2">
        <f>VLOOKUP($A373,'Hospitalisation Details'!$A$2:$I$2344,9,FALSE)</f>
        <v>14394.56</v>
      </c>
      <c r="N373" s="2" t="str">
        <f>VLOOKUP($A373,'Hospitalisation Details'!$A$2:$J$2344,10,FALSE)</f>
        <v>Tier - 2</v>
      </c>
      <c r="O373" s="2" t="str">
        <f>VLOOKUP($A373,'Hospitalisation Details'!$A$2:$K$2344,11,FALSE)</f>
        <v>Tier - 1</v>
      </c>
      <c r="P373" s="5" t="str">
        <f>VLOOKUP($A373,'Hospitalisation Details'!$A$2:$L$2344,12,FALSE)</f>
        <v>R1018</v>
      </c>
      <c r="Q373" s="15">
        <f>VLOOKUP($A373,'Hospitalisation Details'!$A$2:$G$2344,7,FALSE)</f>
        <v>64</v>
      </c>
    </row>
    <row r="374" spans="1:17" x14ac:dyDescent="0.25">
      <c r="A374" s="14" t="s">
        <v>4041</v>
      </c>
      <c r="B374" t="str">
        <f>VLOOKUP(Healthcare!$A374,'Customer Names'!A374:C2708,3,FALSE)</f>
        <v>Klubben</v>
      </c>
      <c r="C374">
        <f>VLOOKUP(Healthcare!$A374,'Medical Examinations'!A374:B2708,2,FALSE)</f>
        <v>29.81</v>
      </c>
      <c r="D374">
        <f>VLOOKUP($A374,'Medical Examinations'!A374:D2708,4,FALSE)</f>
        <v>11.66</v>
      </c>
      <c r="E374" t="str">
        <f>VLOOKUP($A374,'Medical Examinations'!A374:F374,6,FALSE)</f>
        <v>No</v>
      </c>
      <c r="F374" t="str">
        <f>VLOOKUP($A374,'Medical Examinations'!A374:G2708,7,FALSE)</f>
        <v>No</v>
      </c>
      <c r="G374" t="str">
        <f>VLOOKUP($A374,'Medical Examinations'!A374:H2708,8,FALSE)</f>
        <v>No</v>
      </c>
      <c r="H374" s="4">
        <f>VLOOKUP($A374,'Medical Examinations'!A374:I2708,9,FALSE)</f>
        <v>0</v>
      </c>
      <c r="I374" t="str">
        <f>VLOOKUP($A374,'Medical Examinations'!A374:J374,10,FALSE)</f>
        <v>Yes</v>
      </c>
      <c r="J374" t="str">
        <f>VLOOKUP($A374,'Medical Examinations'!A374:C374,3,FALSE)</f>
        <v>Over Weight</v>
      </c>
      <c r="K374" t="str">
        <f>VLOOKUP($A374,'Medical Examinations'!A374:E374,5,FALSE)</f>
        <v>Diabetes</v>
      </c>
      <c r="L374" t="str">
        <f>VLOOKUP($A374,'Hospitalisation Details'!$A$2:$E$2344,5,FALSE)</f>
        <v>29-Jul-1958</v>
      </c>
      <c r="M374" s="2">
        <f>VLOOKUP($A374,'Hospitalisation Details'!$A$2:$I$2344,9,FALSE)</f>
        <v>14410.93</v>
      </c>
      <c r="N374" s="2" t="str">
        <f>VLOOKUP($A374,'Hospitalisation Details'!$A$2:$J$2344,10,FALSE)</f>
        <v>Tier - 2</v>
      </c>
      <c r="O374" s="2" t="str">
        <f>VLOOKUP($A374,'Hospitalisation Details'!$A$2:$K$2344,11,FALSE)</f>
        <v>Tier - 2</v>
      </c>
      <c r="P374" s="5" t="str">
        <f>VLOOKUP($A374,'Hospitalisation Details'!$A$2:$L$2344,12,FALSE)</f>
        <v>R1016</v>
      </c>
      <c r="Q374" s="15">
        <f>VLOOKUP($A374,'Hospitalisation Details'!$A$2:$G$2344,7,FALSE)</f>
        <v>64</v>
      </c>
    </row>
    <row r="375" spans="1:17" x14ac:dyDescent="0.25">
      <c r="A375" s="14" t="s">
        <v>4042</v>
      </c>
      <c r="B375" t="str">
        <f>VLOOKUP(Healthcare!$A375,'Customer Names'!A375:C2709,3,FALSE)</f>
        <v>Mascaro</v>
      </c>
      <c r="C375">
        <f>VLOOKUP(Healthcare!$A375,'Medical Examinations'!A375:B2709,2,FALSE)</f>
        <v>16.329999999999998</v>
      </c>
      <c r="D375">
        <f>VLOOKUP($A375,'Medical Examinations'!A375:D2709,4,FALSE)</f>
        <v>7.26</v>
      </c>
      <c r="E375" t="str">
        <f>VLOOKUP($A375,'Medical Examinations'!A375:F375,6,FALSE)</f>
        <v>Yes</v>
      </c>
      <c r="F375" t="str">
        <f>VLOOKUP($A375,'Medical Examinations'!A375:G2709,7,FALSE)</f>
        <v>No</v>
      </c>
      <c r="G375" t="str">
        <f>VLOOKUP($A375,'Medical Examinations'!A375:H2709,8,FALSE)</f>
        <v>No</v>
      </c>
      <c r="H375" s="4">
        <f>VLOOKUP($A375,'Medical Examinations'!A375:I2709,9,FALSE)</f>
        <v>0</v>
      </c>
      <c r="I375" t="str">
        <f>VLOOKUP($A375,'Medical Examinations'!A375:J375,10,FALSE)</f>
        <v>Yes</v>
      </c>
      <c r="J375" t="str">
        <f>VLOOKUP($A375,'Medical Examinations'!A375:C375,3,FALSE)</f>
        <v>Under Weight</v>
      </c>
      <c r="K375" t="str">
        <f>VLOOKUP($A375,'Medical Examinations'!A375:E375,5,FALSE)</f>
        <v>Diabetes</v>
      </c>
      <c r="L375" t="str">
        <f>VLOOKUP($A375,'Hospitalisation Details'!$A$2:$E$2344,5,FALSE)</f>
        <v>20-Sep-1958</v>
      </c>
      <c r="M375" s="2">
        <f>VLOOKUP($A375,'Hospitalisation Details'!$A$2:$I$2344,9,FALSE)</f>
        <v>14418.28</v>
      </c>
      <c r="N375" s="2" t="str">
        <f>VLOOKUP($A375,'Hospitalisation Details'!$A$2:$J$2344,10,FALSE)</f>
        <v>Tier - 2</v>
      </c>
      <c r="O375" s="2" t="str">
        <f>VLOOKUP($A375,'Hospitalisation Details'!$A$2:$K$2344,11,FALSE)</f>
        <v>Tier - 3</v>
      </c>
      <c r="P375" s="5" t="str">
        <f>VLOOKUP($A375,'Hospitalisation Details'!$A$2:$L$2344,12,FALSE)</f>
        <v>R1013</v>
      </c>
      <c r="Q375" s="15">
        <f>VLOOKUP($A375,'Hospitalisation Details'!$A$2:$G$2344,7,FALSE)</f>
        <v>64</v>
      </c>
    </row>
    <row r="376" spans="1:17" x14ac:dyDescent="0.25">
      <c r="A376" s="14" t="s">
        <v>4043</v>
      </c>
      <c r="B376" t="str">
        <f>VLOOKUP(Healthcare!$A376,'Customer Names'!A376:C2710,3,FALSE)</f>
        <v>Norvell</v>
      </c>
      <c r="C376">
        <f>VLOOKUP(Healthcare!$A376,'Medical Examinations'!A376:B2710,2,FALSE)</f>
        <v>16.37</v>
      </c>
      <c r="D376">
        <f>VLOOKUP($A376,'Medical Examinations'!A376:D2710,4,FALSE)</f>
        <v>4.79</v>
      </c>
      <c r="E376" t="str">
        <f>VLOOKUP($A376,'Medical Examinations'!A376:F376,6,FALSE)</f>
        <v>Yes</v>
      </c>
      <c r="F376" t="str">
        <f>VLOOKUP($A376,'Medical Examinations'!A376:G2710,7,FALSE)</f>
        <v>No</v>
      </c>
      <c r="G376" t="str">
        <f>VLOOKUP($A376,'Medical Examinations'!A376:H2710,8,FALSE)</f>
        <v>No</v>
      </c>
      <c r="H376" s="4">
        <f>VLOOKUP($A376,'Medical Examinations'!A376:I2710,9,FALSE)</f>
        <v>0</v>
      </c>
      <c r="I376" t="str">
        <f>VLOOKUP($A376,'Medical Examinations'!A376:J376,10,FALSE)</f>
        <v>Yes</v>
      </c>
      <c r="J376" t="str">
        <f>VLOOKUP($A376,'Medical Examinations'!A376:C376,3,FALSE)</f>
        <v>Under Weight</v>
      </c>
      <c r="K376" t="str">
        <f>VLOOKUP($A376,'Medical Examinations'!A376:E376,5,FALSE)</f>
        <v>Normal</v>
      </c>
      <c r="L376" t="str">
        <f>VLOOKUP($A376,'Hospitalisation Details'!$A$2:$E$2344,5,FALSE)</f>
        <v>10-Aug-1999</v>
      </c>
      <c r="M376" s="2">
        <f>VLOOKUP($A376,'Hospitalisation Details'!$A$2:$I$2344,9,FALSE)</f>
        <v>14426.07</v>
      </c>
      <c r="N376" s="2" t="str">
        <f>VLOOKUP($A376,'Hospitalisation Details'!$A$2:$J$2344,10,FALSE)</f>
        <v>Tier - 2</v>
      </c>
      <c r="O376" s="2" t="str">
        <f>VLOOKUP($A376,'Hospitalisation Details'!$A$2:$K$2344,11,FALSE)</f>
        <v>Tier - 1</v>
      </c>
      <c r="P376" s="5" t="str">
        <f>VLOOKUP($A376,'Hospitalisation Details'!$A$2:$L$2344,12,FALSE)</f>
        <v>R1012</v>
      </c>
      <c r="Q376" s="15">
        <f>VLOOKUP($A376,'Hospitalisation Details'!$A$2:$G$2344,7,FALSE)</f>
        <v>23</v>
      </c>
    </row>
    <row r="377" spans="1:17" x14ac:dyDescent="0.25">
      <c r="A377" s="14" t="s">
        <v>4044</v>
      </c>
      <c r="B377" t="str">
        <f>VLOOKUP(Healthcare!$A377,'Customer Names'!A377:C2711,3,FALSE)</f>
        <v>Ornelas</v>
      </c>
      <c r="C377">
        <f>VLOOKUP(Healthcare!$A377,'Medical Examinations'!A377:B2711,2,FALSE)</f>
        <v>22.42</v>
      </c>
      <c r="D377">
        <f>VLOOKUP($A377,'Medical Examinations'!A377:D2711,4,FALSE)</f>
        <v>4.68</v>
      </c>
      <c r="E377" t="str">
        <f>VLOOKUP($A377,'Medical Examinations'!A377:F377,6,FALSE)</f>
        <v>Yes</v>
      </c>
      <c r="F377" t="str">
        <f>VLOOKUP($A377,'Medical Examinations'!A377:G2711,7,FALSE)</f>
        <v>No</v>
      </c>
      <c r="G377" t="str">
        <f>VLOOKUP($A377,'Medical Examinations'!A377:H2711,8,FALSE)</f>
        <v>No</v>
      </c>
      <c r="H377" s="4">
        <f>VLOOKUP($A377,'Medical Examinations'!A377:I2711,9,FALSE)</f>
        <v>1</v>
      </c>
      <c r="I377" t="str">
        <f>VLOOKUP($A377,'Medical Examinations'!A377:J377,10,FALSE)</f>
        <v>No</v>
      </c>
      <c r="J377" t="str">
        <f>VLOOKUP($A377,'Medical Examinations'!A377:C377,3,FALSE)</f>
        <v>Health Weight</v>
      </c>
      <c r="K377" t="str">
        <f>VLOOKUP($A377,'Medical Examinations'!A377:E377,5,FALSE)</f>
        <v>Normal</v>
      </c>
      <c r="L377" t="str">
        <f>VLOOKUP($A377,'Hospitalisation Details'!$A$2:$E$2344,5,FALSE)</f>
        <v>15-Aug-1967</v>
      </c>
      <c r="M377" s="2">
        <f>VLOOKUP($A377,'Hospitalisation Details'!$A$2:$I$2344,9,FALSE)</f>
        <v>14426.66</v>
      </c>
      <c r="N377" s="2" t="str">
        <f>VLOOKUP($A377,'Hospitalisation Details'!$A$2:$J$2344,10,FALSE)</f>
        <v>Tier - 2</v>
      </c>
      <c r="O377" s="2" t="str">
        <f>VLOOKUP($A377,'Hospitalisation Details'!$A$2:$K$2344,11,FALSE)</f>
        <v>Tier - 2</v>
      </c>
      <c r="P377" s="5" t="str">
        <f>VLOOKUP($A377,'Hospitalisation Details'!$A$2:$L$2344,12,FALSE)</f>
        <v>R1026</v>
      </c>
      <c r="Q377" s="15">
        <f>VLOOKUP($A377,'Hospitalisation Details'!$A$2:$G$2344,7,FALSE)</f>
        <v>55</v>
      </c>
    </row>
    <row r="378" spans="1:17" x14ac:dyDescent="0.25">
      <c r="A378" s="14" t="s">
        <v>4045</v>
      </c>
      <c r="B378" t="str">
        <f>VLOOKUP(Healthcare!$A378,'Customer Names'!A378:C2712,3,FALSE)</f>
        <v>Fitzpatrick</v>
      </c>
      <c r="C378">
        <f>VLOOKUP(Healthcare!$A378,'Medical Examinations'!A378:B2712,2,FALSE)</f>
        <v>31.35</v>
      </c>
      <c r="D378">
        <f>VLOOKUP($A378,'Medical Examinations'!A378:D2712,4,FALSE)</f>
        <v>4.33</v>
      </c>
      <c r="E378" t="str">
        <f>VLOOKUP($A378,'Medical Examinations'!A378:F378,6,FALSE)</f>
        <v>Yes</v>
      </c>
      <c r="F378" t="str">
        <f>VLOOKUP($A378,'Medical Examinations'!A378:G2712,7,FALSE)</f>
        <v>No</v>
      </c>
      <c r="G378" t="str">
        <f>VLOOKUP($A378,'Medical Examinations'!A378:H2712,8,FALSE)</f>
        <v>Yes</v>
      </c>
      <c r="H378" s="4">
        <f>VLOOKUP($A378,'Medical Examinations'!A378:I2712,9,FALSE)</f>
        <v>1</v>
      </c>
      <c r="I378" t="str">
        <f>VLOOKUP($A378,'Medical Examinations'!A378:J378,10,FALSE)</f>
        <v>No</v>
      </c>
      <c r="J378" t="str">
        <f>VLOOKUP($A378,'Medical Examinations'!A378:C378,3,FALSE)</f>
        <v>Obesity</v>
      </c>
      <c r="K378" t="str">
        <f>VLOOKUP($A378,'Medical Examinations'!A378:E378,5,FALSE)</f>
        <v>Normal</v>
      </c>
      <c r="L378" t="str">
        <f>VLOOKUP($A378,'Hospitalisation Details'!$A$2:$E$2344,5,FALSE)</f>
        <v>4-Nov-1967</v>
      </c>
      <c r="M378" s="2">
        <f>VLOOKUP($A378,'Hospitalisation Details'!$A$2:$I$2344,9,FALSE)</f>
        <v>14427.63</v>
      </c>
      <c r="N378" s="2" t="str">
        <f>VLOOKUP($A378,'Hospitalisation Details'!$A$2:$J$2344,10,FALSE)</f>
        <v>Tier - 2</v>
      </c>
      <c r="O378" s="2" t="str">
        <f>VLOOKUP($A378,'Hospitalisation Details'!$A$2:$K$2344,11,FALSE)</f>
        <v>Tier - 2</v>
      </c>
      <c r="P378" s="5" t="str">
        <f>VLOOKUP($A378,'Hospitalisation Details'!$A$2:$L$2344,12,FALSE)</f>
        <v>R1021</v>
      </c>
      <c r="Q378" s="15">
        <f>VLOOKUP($A378,'Hospitalisation Details'!$A$2:$G$2344,7,FALSE)</f>
        <v>55</v>
      </c>
    </row>
    <row r="379" spans="1:17" x14ac:dyDescent="0.25">
      <c r="A379" s="14" t="s">
        <v>4046</v>
      </c>
      <c r="B379" t="str">
        <f>VLOOKUP(Healthcare!$A379,'Customer Names'!A379:C2713,3,FALSE)</f>
        <v>Bloomquist</v>
      </c>
      <c r="C379">
        <f>VLOOKUP(Healthcare!$A379,'Medical Examinations'!A379:B2713,2,FALSE)</f>
        <v>31.9</v>
      </c>
      <c r="D379">
        <f>VLOOKUP($A379,'Medical Examinations'!A379:D2713,4,FALSE)</f>
        <v>11.89</v>
      </c>
      <c r="E379" t="str">
        <f>VLOOKUP($A379,'Medical Examinations'!A379:F379,6,FALSE)</f>
        <v>No</v>
      </c>
      <c r="F379" t="str">
        <f>VLOOKUP($A379,'Medical Examinations'!A379:G2713,7,FALSE)</f>
        <v>No</v>
      </c>
      <c r="G379" t="str">
        <f>VLOOKUP($A379,'Medical Examinations'!A379:H2713,8,FALSE)</f>
        <v>No</v>
      </c>
      <c r="H379" s="4">
        <f>VLOOKUP($A379,'Medical Examinations'!A379:I2713,9,FALSE)</f>
        <v>0</v>
      </c>
      <c r="I379" t="str">
        <f>VLOOKUP($A379,'Medical Examinations'!A379:J379,10,FALSE)</f>
        <v>No</v>
      </c>
      <c r="J379" t="str">
        <f>VLOOKUP($A379,'Medical Examinations'!A379:C379,3,FALSE)</f>
        <v>Obesity</v>
      </c>
      <c r="K379" t="str">
        <f>VLOOKUP($A379,'Medical Examinations'!A379:E379,5,FALSE)</f>
        <v>Diabetes</v>
      </c>
      <c r="L379" t="str">
        <f>VLOOKUP($A379,'Hospitalisation Details'!$A$2:$E$2344,5,FALSE)</f>
        <v>29-Jun-1959</v>
      </c>
      <c r="M379" s="2">
        <f>VLOOKUP($A379,'Hospitalisation Details'!$A$2:$I$2344,9,FALSE)</f>
        <v>14449.85</v>
      </c>
      <c r="N379" s="2" t="str">
        <f>VLOOKUP($A379,'Hospitalisation Details'!$A$2:$J$2344,10,FALSE)</f>
        <v>Tier - 2</v>
      </c>
      <c r="O379" s="2" t="str">
        <f>VLOOKUP($A379,'Hospitalisation Details'!$A$2:$K$2344,11,FALSE)</f>
        <v>Tier - 1</v>
      </c>
      <c r="P379" s="5" t="str">
        <f>VLOOKUP($A379,'Hospitalisation Details'!$A$2:$L$2344,12,FALSE)</f>
        <v>R1024</v>
      </c>
      <c r="Q379" s="15">
        <f>VLOOKUP($A379,'Hospitalisation Details'!$A$2:$G$2344,7,FALSE)</f>
        <v>63</v>
      </c>
    </row>
    <row r="380" spans="1:17" x14ac:dyDescent="0.25">
      <c r="A380" s="14" t="s">
        <v>4047</v>
      </c>
      <c r="B380" t="str">
        <f>VLOOKUP(Healthcare!$A380,'Customer Names'!A380:C2714,3,FALSE)</f>
        <v>Wick</v>
      </c>
      <c r="C380">
        <f>VLOOKUP(Healthcare!$A380,'Medical Examinations'!A380:B2714,2,FALSE)</f>
        <v>30.6</v>
      </c>
      <c r="D380">
        <f>VLOOKUP($A380,'Medical Examinations'!A380:D2714,4,FALSE)</f>
        <v>5.24</v>
      </c>
      <c r="E380" t="str">
        <f>VLOOKUP($A380,'Medical Examinations'!A380:F380,6,FALSE)</f>
        <v>No</v>
      </c>
      <c r="F380" t="str">
        <f>VLOOKUP($A380,'Medical Examinations'!A380:G2714,7,FALSE)</f>
        <v>No</v>
      </c>
      <c r="G380" t="str">
        <f>VLOOKUP($A380,'Medical Examinations'!A380:H2714,8,FALSE)</f>
        <v>No</v>
      </c>
      <c r="H380" s="4">
        <f>VLOOKUP($A380,'Medical Examinations'!A380:I2714,9,FALSE)</f>
        <v>0</v>
      </c>
      <c r="I380" t="str">
        <f>VLOOKUP($A380,'Medical Examinations'!A380:J380,10,FALSE)</f>
        <v>Yes</v>
      </c>
      <c r="J380" t="str">
        <f>VLOOKUP($A380,'Medical Examinations'!A380:C380,3,FALSE)</f>
        <v>Obesity</v>
      </c>
      <c r="K380" t="str">
        <f>VLOOKUP($A380,'Medical Examinations'!A380:E380,5,FALSE)</f>
        <v>Normal</v>
      </c>
      <c r="L380" t="str">
        <f>VLOOKUP($A380,'Hospitalisation Details'!$A$2:$E$2344,5,FALSE)</f>
        <v>3-Aug-1959</v>
      </c>
      <c r="M380" s="2">
        <f>VLOOKUP($A380,'Hospitalisation Details'!$A$2:$I$2344,9,FALSE)</f>
        <v>14451.84</v>
      </c>
      <c r="N380" s="2" t="str">
        <f>VLOOKUP($A380,'Hospitalisation Details'!$A$2:$J$2344,10,FALSE)</f>
        <v>Tier - 2</v>
      </c>
      <c r="O380" s="2" t="str">
        <f>VLOOKUP($A380,'Hospitalisation Details'!$A$2:$K$2344,11,FALSE)</f>
        <v>Tier - 3</v>
      </c>
      <c r="P380" s="5" t="str">
        <f>VLOOKUP($A380,'Hospitalisation Details'!$A$2:$L$2344,12,FALSE)</f>
        <v>R1023</v>
      </c>
      <c r="Q380" s="15">
        <f>VLOOKUP($A380,'Hospitalisation Details'!$A$2:$G$2344,7,FALSE)</f>
        <v>63</v>
      </c>
    </row>
    <row r="381" spans="1:17" x14ac:dyDescent="0.25">
      <c r="A381" s="14" t="s">
        <v>4048</v>
      </c>
      <c r="B381" t="str">
        <f>VLOOKUP(Healthcare!$A381,'Customer Names'!A381:C2715,3,FALSE)</f>
        <v>Zappala</v>
      </c>
      <c r="C381">
        <f>VLOOKUP(Healthcare!$A381,'Medical Examinations'!A381:B2715,2,FALSE)</f>
        <v>28.975000000000001</v>
      </c>
      <c r="D381">
        <f>VLOOKUP($A381,'Medical Examinations'!A381:D2715,4,FALSE)</f>
        <v>7.63</v>
      </c>
      <c r="E381" t="str">
        <f>VLOOKUP($A381,'Medical Examinations'!A381:F381,6,FALSE)</f>
        <v>No</v>
      </c>
      <c r="F381" t="str">
        <f>VLOOKUP($A381,'Medical Examinations'!A381:G2715,7,FALSE)</f>
        <v>No</v>
      </c>
      <c r="G381" t="str">
        <f>VLOOKUP($A381,'Medical Examinations'!A381:H2715,8,FALSE)</f>
        <v>No</v>
      </c>
      <c r="H381" s="4">
        <f>VLOOKUP($A381,'Medical Examinations'!A381:I2715,9,FALSE)</f>
        <v>0</v>
      </c>
      <c r="I381" t="str">
        <f>VLOOKUP($A381,'Medical Examinations'!A381:J381,10,FALSE)</f>
        <v>Yes</v>
      </c>
      <c r="J381" t="str">
        <f>VLOOKUP($A381,'Medical Examinations'!A381:C381,3,FALSE)</f>
        <v>Over Weight</v>
      </c>
      <c r="K381" t="str">
        <f>VLOOKUP($A381,'Medical Examinations'!A381:E381,5,FALSE)</f>
        <v>Diabetes</v>
      </c>
      <c r="L381" t="str">
        <f>VLOOKUP($A381,'Hospitalisation Details'!$A$2:$E$2344,5,FALSE)</f>
        <v>27-Nov-1976</v>
      </c>
      <c r="M381" s="2">
        <f>VLOOKUP($A381,'Hospitalisation Details'!$A$2:$I$2344,9,FALSE)</f>
        <v>14470.01</v>
      </c>
      <c r="N381" s="2" t="str">
        <f>VLOOKUP($A381,'Hospitalisation Details'!$A$2:$J$2344,10,FALSE)</f>
        <v>Tier - 2</v>
      </c>
      <c r="O381" s="2" t="str">
        <f>VLOOKUP($A381,'Hospitalisation Details'!$A$2:$K$2344,11,FALSE)</f>
        <v>Tier - 3</v>
      </c>
      <c r="P381" s="5" t="str">
        <f>VLOOKUP($A381,'Hospitalisation Details'!$A$2:$L$2344,12,FALSE)</f>
        <v>R1012</v>
      </c>
      <c r="Q381" s="15">
        <f>VLOOKUP($A381,'Hospitalisation Details'!$A$2:$G$2344,7,FALSE)</f>
        <v>46</v>
      </c>
    </row>
    <row r="382" spans="1:17" x14ac:dyDescent="0.25">
      <c r="A382" s="14" t="s">
        <v>4049</v>
      </c>
      <c r="B382" t="str">
        <f>VLOOKUP(Healthcare!$A382,'Customer Names'!A382:C2716,3,FALSE)</f>
        <v>Earle</v>
      </c>
      <c r="C382">
        <f>VLOOKUP(Healthcare!$A382,'Medical Examinations'!A382:B2716,2,FALSE)</f>
        <v>24.86</v>
      </c>
      <c r="D382">
        <f>VLOOKUP($A382,'Medical Examinations'!A382:D2716,4,FALSE)</f>
        <v>8.92</v>
      </c>
      <c r="E382" t="str">
        <f>VLOOKUP($A382,'Medical Examinations'!A382:F382,6,FALSE)</f>
        <v>Yes</v>
      </c>
      <c r="F382" t="str">
        <f>VLOOKUP($A382,'Medical Examinations'!A382:G2716,7,FALSE)</f>
        <v>No</v>
      </c>
      <c r="G382" t="str">
        <f>VLOOKUP($A382,'Medical Examinations'!A382:H2716,8,FALSE)</f>
        <v>No</v>
      </c>
      <c r="H382" s="4">
        <f>VLOOKUP($A382,'Medical Examinations'!A382:I2716,9,FALSE)</f>
        <v>2</v>
      </c>
      <c r="I382" t="str">
        <f>VLOOKUP($A382,'Medical Examinations'!A382:J382,10,FALSE)</f>
        <v>No</v>
      </c>
      <c r="J382" t="str">
        <f>VLOOKUP($A382,'Medical Examinations'!A382:C382,3,FALSE)</f>
        <v>Health Weight</v>
      </c>
      <c r="K382" t="str">
        <f>VLOOKUP($A382,'Medical Examinations'!A382:E382,5,FALSE)</f>
        <v>Diabetes</v>
      </c>
      <c r="L382" t="str">
        <f>VLOOKUP($A382,'Hospitalisation Details'!$A$2:$E$2344,5,FALSE)</f>
        <v>20-Nov-1959</v>
      </c>
      <c r="M382" s="2">
        <f>VLOOKUP($A382,'Hospitalisation Details'!$A$2:$I$2344,9,FALSE)</f>
        <v>14474.68</v>
      </c>
      <c r="N382" s="2" t="str">
        <f>VLOOKUP($A382,'Hospitalisation Details'!$A$2:$J$2344,10,FALSE)</f>
        <v>Tier - 2</v>
      </c>
      <c r="O382" s="2" t="str">
        <f>VLOOKUP($A382,'Hospitalisation Details'!$A$2:$K$2344,11,FALSE)</f>
        <v>Tier - 2</v>
      </c>
      <c r="P382" s="5" t="str">
        <f>VLOOKUP($A382,'Hospitalisation Details'!$A$2:$L$2344,12,FALSE)</f>
        <v>R1013</v>
      </c>
      <c r="Q382" s="15">
        <f>VLOOKUP($A382,'Hospitalisation Details'!$A$2:$G$2344,7,FALSE)</f>
        <v>63</v>
      </c>
    </row>
    <row r="383" spans="1:17" x14ac:dyDescent="0.25">
      <c r="A383" s="14" t="s">
        <v>4050</v>
      </c>
      <c r="B383" t="str">
        <f>VLOOKUP(Healthcare!$A383,'Customer Names'!A383:C2717,3,FALSE)</f>
        <v>Majewski</v>
      </c>
      <c r="C383">
        <f>VLOOKUP(Healthcare!$A383,'Medical Examinations'!A383:B2717,2,FALSE)</f>
        <v>19.54</v>
      </c>
      <c r="D383">
        <f>VLOOKUP($A383,'Medical Examinations'!A383:D2717,4,FALSE)</f>
        <v>5.37</v>
      </c>
      <c r="E383" t="str">
        <f>VLOOKUP($A383,'Medical Examinations'!A383:F383,6,FALSE)</f>
        <v>No</v>
      </c>
      <c r="F383" t="str">
        <f>VLOOKUP($A383,'Medical Examinations'!A383:G2717,7,FALSE)</f>
        <v>No</v>
      </c>
      <c r="G383" t="str">
        <f>VLOOKUP($A383,'Medical Examinations'!A383:H2717,8,FALSE)</f>
        <v>No</v>
      </c>
      <c r="H383" s="4">
        <f>VLOOKUP($A383,'Medical Examinations'!A383:I2717,9,FALSE)</f>
        <v>0</v>
      </c>
      <c r="I383" t="str">
        <f>VLOOKUP($A383,'Medical Examinations'!A383:J383,10,FALSE)</f>
        <v>Yes</v>
      </c>
      <c r="J383" t="str">
        <f>VLOOKUP($A383,'Medical Examinations'!A383:C383,3,FALSE)</f>
        <v>Health Weight</v>
      </c>
      <c r="K383" t="str">
        <f>VLOOKUP($A383,'Medical Examinations'!A383:E383,5,FALSE)</f>
        <v>Normal</v>
      </c>
      <c r="L383" t="str">
        <f>VLOOKUP($A383,'Hospitalisation Details'!$A$2:$E$2344,5,FALSE)</f>
        <v>20-Oct-1979</v>
      </c>
      <c r="M383" s="2">
        <f>VLOOKUP($A383,'Hospitalisation Details'!$A$2:$I$2344,9,FALSE)</f>
        <v>14478.33</v>
      </c>
      <c r="N383" s="2" t="str">
        <f>VLOOKUP($A383,'Hospitalisation Details'!$A$2:$J$2344,10,FALSE)</f>
        <v>Tier - 2</v>
      </c>
      <c r="O383" s="2" t="str">
        <f>VLOOKUP($A383,'Hospitalisation Details'!$A$2:$K$2344,11,FALSE)</f>
        <v>Tier - 2</v>
      </c>
      <c r="P383" s="5" t="str">
        <f>VLOOKUP($A383,'Hospitalisation Details'!$A$2:$L$2344,12,FALSE)</f>
        <v>R1013</v>
      </c>
      <c r="Q383" s="15">
        <f>VLOOKUP($A383,'Hospitalisation Details'!$A$2:$G$2344,7,FALSE)</f>
        <v>43</v>
      </c>
    </row>
    <row r="384" spans="1:17" x14ac:dyDescent="0.25">
      <c r="A384" s="14" t="s">
        <v>4051</v>
      </c>
      <c r="B384" t="str">
        <f>VLOOKUP(Healthcare!$A384,'Customer Names'!A384:C2718,3,FALSE)</f>
        <v>Apfelbaum</v>
      </c>
      <c r="C384">
        <f>VLOOKUP(Healthcare!$A384,'Medical Examinations'!A384:B2718,2,FALSE)</f>
        <v>26.74</v>
      </c>
      <c r="D384">
        <f>VLOOKUP($A384,'Medical Examinations'!A384:D2718,4,FALSE)</f>
        <v>4.3099999999999996</v>
      </c>
      <c r="E384" t="str">
        <f>VLOOKUP($A384,'Medical Examinations'!A384:F384,6,FALSE)</f>
        <v>No</v>
      </c>
      <c r="F384" t="str">
        <f>VLOOKUP($A384,'Medical Examinations'!A384:G2718,7,FALSE)</f>
        <v>No</v>
      </c>
      <c r="G384" t="str">
        <f>VLOOKUP($A384,'Medical Examinations'!A384:H2718,8,FALSE)</f>
        <v>No</v>
      </c>
      <c r="H384" s="4">
        <f>VLOOKUP($A384,'Medical Examinations'!A384:I2718,9,FALSE)</f>
        <v>0</v>
      </c>
      <c r="I384" t="str">
        <f>VLOOKUP($A384,'Medical Examinations'!A384:J384,10,FALSE)</f>
        <v>Yes</v>
      </c>
      <c r="J384" t="str">
        <f>VLOOKUP($A384,'Medical Examinations'!A384:C384,3,FALSE)</f>
        <v>Over Weight</v>
      </c>
      <c r="K384" t="str">
        <f>VLOOKUP($A384,'Medical Examinations'!A384:E384,5,FALSE)</f>
        <v>Normal</v>
      </c>
      <c r="L384" t="str">
        <f>VLOOKUP($A384,'Hospitalisation Details'!$A$2:$E$2344,5,FALSE)</f>
        <v>22-Jul-1989</v>
      </c>
      <c r="M384" s="2">
        <f>VLOOKUP($A384,'Hospitalisation Details'!$A$2:$I$2344,9,FALSE)</f>
        <v>14507.46</v>
      </c>
      <c r="N384" s="2" t="str">
        <f>VLOOKUP($A384,'Hospitalisation Details'!$A$2:$J$2344,10,FALSE)</f>
        <v>Tier - 2</v>
      </c>
      <c r="O384" s="2" t="str">
        <f>VLOOKUP($A384,'Hospitalisation Details'!$A$2:$K$2344,11,FALSE)</f>
        <v>Tier - 3</v>
      </c>
      <c r="P384" s="5" t="str">
        <f>VLOOKUP($A384,'Hospitalisation Details'!$A$2:$L$2344,12,FALSE)</f>
        <v>R1012</v>
      </c>
      <c r="Q384" s="15">
        <f>VLOOKUP($A384,'Hospitalisation Details'!$A$2:$G$2344,7,FALSE)</f>
        <v>33</v>
      </c>
    </row>
    <row r="385" spans="1:17" x14ac:dyDescent="0.25">
      <c r="A385" s="14" t="s">
        <v>4052</v>
      </c>
      <c r="B385" t="str">
        <f>VLOOKUP(Healthcare!$A385,'Customer Names'!A385:C2719,3,FALSE)</f>
        <v>Graham</v>
      </c>
      <c r="C385">
        <f>VLOOKUP(Healthcare!$A385,'Medical Examinations'!A385:B2719,2,FALSE)</f>
        <v>22.99</v>
      </c>
      <c r="D385">
        <f>VLOOKUP($A385,'Medical Examinations'!A385:D2719,4,FALSE)</f>
        <v>10.46</v>
      </c>
      <c r="E385" t="str">
        <f>VLOOKUP($A385,'Medical Examinations'!A385:F385,6,FALSE)</f>
        <v>No</v>
      </c>
      <c r="F385" t="str">
        <f>VLOOKUP($A385,'Medical Examinations'!A385:G2719,7,FALSE)</f>
        <v>No</v>
      </c>
      <c r="G385" t="str">
        <f>VLOOKUP($A385,'Medical Examinations'!A385:H2719,8,FALSE)</f>
        <v>No</v>
      </c>
      <c r="H385" s="4">
        <f>VLOOKUP($A385,'Medical Examinations'!A385:I2719,9,FALSE)</f>
        <v>3</v>
      </c>
      <c r="I385" t="str">
        <f>VLOOKUP($A385,'Medical Examinations'!A385:J385,10,FALSE)</f>
        <v>Yes</v>
      </c>
      <c r="J385" t="str">
        <f>VLOOKUP($A385,'Medical Examinations'!A385:C385,3,FALSE)</f>
        <v>Health Weight</v>
      </c>
      <c r="K385" t="str">
        <f>VLOOKUP($A385,'Medical Examinations'!A385:E385,5,FALSE)</f>
        <v>Diabetes</v>
      </c>
      <c r="L385" t="str">
        <f>VLOOKUP($A385,'Hospitalisation Details'!$A$2:$E$2344,5,FALSE)</f>
        <v>14-Jul-1989</v>
      </c>
      <c r="M385" s="2">
        <f>VLOOKUP($A385,'Hospitalisation Details'!$A$2:$I$2344,9,FALSE)</f>
        <v>14547.26</v>
      </c>
      <c r="N385" s="2" t="str">
        <f>VLOOKUP($A385,'Hospitalisation Details'!$A$2:$J$2344,10,FALSE)</f>
        <v>Tier - 2</v>
      </c>
      <c r="O385" s="2" t="str">
        <f>VLOOKUP($A385,'Hospitalisation Details'!$A$2:$K$2344,11,FALSE)</f>
        <v>Tier - 3</v>
      </c>
      <c r="P385" s="5" t="str">
        <f>VLOOKUP($A385,'Hospitalisation Details'!$A$2:$L$2344,12,FALSE)</f>
        <v>R1011</v>
      </c>
      <c r="Q385" s="15">
        <f>VLOOKUP($A385,'Hospitalisation Details'!$A$2:$G$2344,7,FALSE)</f>
        <v>33</v>
      </c>
    </row>
    <row r="386" spans="1:17" x14ac:dyDescent="0.25">
      <c r="A386" s="14" t="s">
        <v>4053</v>
      </c>
      <c r="B386" t="str">
        <f>VLOOKUP(Healthcare!$A386,'Customer Names'!A386:C2720,3,FALSE)</f>
        <v>Whitacre</v>
      </c>
      <c r="C386">
        <f>VLOOKUP(Healthcare!$A386,'Medical Examinations'!A386:B2720,2,FALSE)</f>
        <v>31.46</v>
      </c>
      <c r="D386">
        <f>VLOOKUP($A386,'Medical Examinations'!A386:D2720,4,FALSE)</f>
        <v>7.39</v>
      </c>
      <c r="E386" t="str">
        <f>VLOOKUP($A386,'Medical Examinations'!A386:F386,6,FALSE)</f>
        <v>No</v>
      </c>
      <c r="F386" t="str">
        <f>VLOOKUP($A386,'Medical Examinations'!A386:G2720,7,FALSE)</f>
        <v>No</v>
      </c>
      <c r="G386" t="str">
        <f>VLOOKUP($A386,'Medical Examinations'!A386:H2720,8,FALSE)</f>
        <v>No</v>
      </c>
      <c r="H386" s="4">
        <f>VLOOKUP($A386,'Medical Examinations'!A386:I2720,9,FALSE)</f>
        <v>0</v>
      </c>
      <c r="I386" t="str">
        <f>VLOOKUP($A386,'Medical Examinations'!A386:J386,10,FALSE)</f>
        <v>No</v>
      </c>
      <c r="J386" t="str">
        <f>VLOOKUP($A386,'Medical Examinations'!A386:C386,3,FALSE)</f>
        <v>Obesity</v>
      </c>
      <c r="K386" t="str">
        <f>VLOOKUP($A386,'Medical Examinations'!A386:E386,5,FALSE)</f>
        <v>Diabetes</v>
      </c>
      <c r="L386" t="str">
        <f>VLOOKUP($A386,'Hospitalisation Details'!$A$2:$E$2344,5,FALSE)</f>
        <v>12-Sep-1998</v>
      </c>
      <c r="M386" s="2">
        <f>VLOOKUP($A386,'Hospitalisation Details'!$A$2:$I$2344,9,FALSE)</f>
        <v>14571.89</v>
      </c>
      <c r="N386" s="2" t="str">
        <f>VLOOKUP($A386,'Hospitalisation Details'!$A$2:$J$2344,10,FALSE)</f>
        <v>Tier - 2</v>
      </c>
      <c r="O386" s="2" t="str">
        <f>VLOOKUP($A386,'Hospitalisation Details'!$A$2:$K$2344,11,FALSE)</f>
        <v>Tier - 1</v>
      </c>
      <c r="P386" s="5" t="str">
        <f>VLOOKUP($A386,'Hospitalisation Details'!$A$2:$L$2344,12,FALSE)</f>
        <v>R1024</v>
      </c>
      <c r="Q386" s="15">
        <f>VLOOKUP($A386,'Hospitalisation Details'!$A$2:$G$2344,7,FALSE)</f>
        <v>24</v>
      </c>
    </row>
    <row r="387" spans="1:17" x14ac:dyDescent="0.25">
      <c r="A387" s="14" t="s">
        <v>4054</v>
      </c>
      <c r="B387" t="str">
        <f>VLOOKUP(Healthcare!$A387,'Customer Names'!A387:C2721,3,FALSE)</f>
        <v>Wegener</v>
      </c>
      <c r="C387">
        <f>VLOOKUP(Healthcare!$A387,'Medical Examinations'!A387:B2721,2,FALSE)</f>
        <v>30.86</v>
      </c>
      <c r="D387">
        <f>VLOOKUP($A387,'Medical Examinations'!A387:D2721,4,FALSE)</f>
        <v>6.18</v>
      </c>
      <c r="E387" t="str">
        <f>VLOOKUP($A387,'Medical Examinations'!A387:F387,6,FALSE)</f>
        <v>No</v>
      </c>
      <c r="F387" t="str">
        <f>VLOOKUP($A387,'Medical Examinations'!A387:G2721,7,FALSE)</f>
        <v>Yes</v>
      </c>
      <c r="G387" t="str">
        <f>VLOOKUP($A387,'Medical Examinations'!A387:H2721,8,FALSE)</f>
        <v>No</v>
      </c>
      <c r="H387" s="4">
        <f>VLOOKUP($A387,'Medical Examinations'!A387:I2721,9,FALSE)</f>
        <v>2</v>
      </c>
      <c r="I387" t="str">
        <f>VLOOKUP($A387,'Medical Examinations'!A387:J387,10,FALSE)</f>
        <v>Yes</v>
      </c>
      <c r="J387" t="str">
        <f>VLOOKUP($A387,'Medical Examinations'!A387:C387,3,FALSE)</f>
        <v>Obesity</v>
      </c>
      <c r="K387" t="str">
        <f>VLOOKUP($A387,'Medical Examinations'!A387:E387,5,FALSE)</f>
        <v>Prediabetes</v>
      </c>
      <c r="L387" t="str">
        <f>VLOOKUP($A387,'Hospitalisation Details'!$A$2:$E$2344,5,FALSE)</f>
        <v>3-Dec-1962</v>
      </c>
      <c r="M387" s="2">
        <f>VLOOKUP($A387,'Hospitalisation Details'!$A$2:$I$2344,9,FALSE)</f>
        <v>14574.64</v>
      </c>
      <c r="N387" s="2" t="str">
        <f>VLOOKUP($A387,'Hospitalisation Details'!$A$2:$J$2344,10,FALSE)</f>
        <v>Tier - 2</v>
      </c>
      <c r="O387" s="2" t="str">
        <f>VLOOKUP($A387,'Hospitalisation Details'!$A$2:$K$2344,11,FALSE)</f>
        <v>Tier - 1</v>
      </c>
      <c r="P387" s="5" t="str">
        <f>VLOOKUP($A387,'Hospitalisation Details'!$A$2:$L$2344,12,FALSE)</f>
        <v>R1025</v>
      </c>
      <c r="Q387" s="15">
        <f>VLOOKUP($A387,'Hospitalisation Details'!$A$2:$G$2344,7,FALSE)</f>
        <v>60</v>
      </c>
    </row>
    <row r="388" spans="1:17" x14ac:dyDescent="0.25">
      <c r="A388" s="14" t="s">
        <v>4055</v>
      </c>
      <c r="B388" t="str">
        <f>VLOOKUP(Healthcare!$A388,'Customer Names'!A388:C2722,3,FALSE)</f>
        <v>Collie</v>
      </c>
      <c r="C388">
        <f>VLOOKUP(Healthcare!$A388,'Medical Examinations'!A388:B2722,2,FALSE)</f>
        <v>31.96</v>
      </c>
      <c r="D388">
        <f>VLOOKUP($A388,'Medical Examinations'!A388:D2722,4,FALSE)</f>
        <v>8.86</v>
      </c>
      <c r="E388" t="str">
        <f>VLOOKUP($A388,'Medical Examinations'!A388:F388,6,FALSE)</f>
        <v>No</v>
      </c>
      <c r="F388" t="str">
        <f>VLOOKUP($A388,'Medical Examinations'!A388:G2722,7,FALSE)</f>
        <v>No</v>
      </c>
      <c r="G388" t="str">
        <f>VLOOKUP($A388,'Medical Examinations'!A388:H2722,8,FALSE)</f>
        <v>No</v>
      </c>
      <c r="H388" s="4">
        <f>VLOOKUP($A388,'Medical Examinations'!A388:I2722,9,FALSE)</f>
        <v>0</v>
      </c>
      <c r="I388" t="str">
        <f>VLOOKUP($A388,'Medical Examinations'!A388:J388,10,FALSE)</f>
        <v>Yes</v>
      </c>
      <c r="J388" t="str">
        <f>VLOOKUP($A388,'Medical Examinations'!A388:C388,3,FALSE)</f>
        <v>Obesity</v>
      </c>
      <c r="K388" t="str">
        <f>VLOOKUP($A388,'Medical Examinations'!A388:E388,5,FALSE)</f>
        <v>Diabetes</v>
      </c>
      <c r="L388" t="str">
        <f>VLOOKUP($A388,'Hospitalisation Details'!$A$2:$E$2344,5,FALSE)</f>
        <v>14-Oct-1963</v>
      </c>
      <c r="M388" s="2">
        <f>VLOOKUP($A388,'Hospitalisation Details'!$A$2:$I$2344,9,FALSE)</f>
        <v>14590.63</v>
      </c>
      <c r="N388" s="2" t="str">
        <f>VLOOKUP($A388,'Hospitalisation Details'!$A$2:$J$2344,10,FALSE)</f>
        <v>Tier - 2</v>
      </c>
      <c r="O388" s="2" t="str">
        <f>VLOOKUP($A388,'Hospitalisation Details'!$A$2:$K$2344,11,FALSE)</f>
        <v>Tier - 1</v>
      </c>
      <c r="P388" s="5" t="str">
        <f>VLOOKUP($A388,'Hospitalisation Details'!$A$2:$L$2344,12,FALSE)</f>
        <v>R1024</v>
      </c>
      <c r="Q388" s="15">
        <f>VLOOKUP($A388,'Hospitalisation Details'!$A$2:$G$2344,7,FALSE)</f>
        <v>59</v>
      </c>
    </row>
    <row r="389" spans="1:17" x14ac:dyDescent="0.25">
      <c r="A389" s="14" t="s">
        <v>4056</v>
      </c>
      <c r="B389" t="str">
        <f>VLOOKUP(Healthcare!$A389,'Customer Names'!A389:C2723,3,FALSE)</f>
        <v>Murphy</v>
      </c>
      <c r="C389">
        <f>VLOOKUP(Healthcare!$A389,'Medical Examinations'!A389:B2723,2,FALSE)</f>
        <v>23.76</v>
      </c>
      <c r="D389">
        <f>VLOOKUP($A389,'Medical Examinations'!A389:D2723,4,FALSE)</f>
        <v>10.96</v>
      </c>
      <c r="E389" t="str">
        <f>VLOOKUP($A389,'Medical Examinations'!A389:F389,6,FALSE)</f>
        <v>No</v>
      </c>
      <c r="F389" t="str">
        <f>VLOOKUP($A389,'Medical Examinations'!A389:G2723,7,FALSE)</f>
        <v>No</v>
      </c>
      <c r="G389" t="str">
        <f>VLOOKUP($A389,'Medical Examinations'!A389:H2723,8,FALSE)</f>
        <v>No</v>
      </c>
      <c r="H389" s="4">
        <f>VLOOKUP($A389,'Medical Examinations'!A389:I2723,9,FALSE)</f>
        <v>3</v>
      </c>
      <c r="I389" t="str">
        <f>VLOOKUP($A389,'Medical Examinations'!A389:J389,10,FALSE)</f>
        <v>Yes</v>
      </c>
      <c r="J389" t="str">
        <f>VLOOKUP($A389,'Medical Examinations'!A389:C389,3,FALSE)</f>
        <v>Health Weight</v>
      </c>
      <c r="K389" t="str">
        <f>VLOOKUP($A389,'Medical Examinations'!A389:E389,5,FALSE)</f>
        <v>Diabetes</v>
      </c>
      <c r="L389" t="str">
        <f>VLOOKUP($A389,'Hospitalisation Details'!$A$2:$E$2344,5,FALSE)</f>
        <v>18-Jul-1967</v>
      </c>
      <c r="M389" s="2">
        <f>VLOOKUP($A389,'Hospitalisation Details'!$A$2:$I$2344,9,FALSE)</f>
        <v>14600.62</v>
      </c>
      <c r="N389" s="2" t="str">
        <f>VLOOKUP($A389,'Hospitalisation Details'!$A$2:$J$2344,10,FALSE)</f>
        <v>Tier - 2</v>
      </c>
      <c r="O389" s="2" t="str">
        <f>VLOOKUP($A389,'Hospitalisation Details'!$A$2:$K$2344,11,FALSE)</f>
        <v>Tier - 3</v>
      </c>
      <c r="P389" s="5" t="str">
        <f>VLOOKUP($A389,'Hospitalisation Details'!$A$2:$L$2344,12,FALSE)</f>
        <v>R1022</v>
      </c>
      <c r="Q389" s="15">
        <f>VLOOKUP($A389,'Hospitalisation Details'!$A$2:$G$2344,7,FALSE)</f>
        <v>55</v>
      </c>
    </row>
    <row r="390" spans="1:17" x14ac:dyDescent="0.25">
      <c r="A390" s="14" t="s">
        <v>4057</v>
      </c>
      <c r="B390" t="str">
        <f>VLOOKUP(Healthcare!$A390,'Customer Names'!A390:C2724,3,FALSE)</f>
        <v>Butters</v>
      </c>
      <c r="C390">
        <f>VLOOKUP(Healthcare!$A390,'Medical Examinations'!A390:B2724,2,FALSE)</f>
        <v>19.38</v>
      </c>
      <c r="D390">
        <f>VLOOKUP($A390,'Medical Examinations'!A390:D2724,4,FALSE)</f>
        <v>6.28</v>
      </c>
      <c r="E390" t="str">
        <f>VLOOKUP($A390,'Medical Examinations'!A390:F390,6,FALSE)</f>
        <v>No</v>
      </c>
      <c r="F390" t="str">
        <f>VLOOKUP($A390,'Medical Examinations'!A390:G2724,7,FALSE)</f>
        <v>No</v>
      </c>
      <c r="G390" t="str">
        <f>VLOOKUP($A390,'Medical Examinations'!A390:H2724,8,FALSE)</f>
        <v>No</v>
      </c>
      <c r="H390" s="4">
        <f>VLOOKUP($A390,'Medical Examinations'!A390:I2724,9,FALSE)</f>
        <v>0</v>
      </c>
      <c r="I390" t="str">
        <f>VLOOKUP($A390,'Medical Examinations'!A390:J390,10,FALSE)</f>
        <v>Yes</v>
      </c>
      <c r="J390" t="str">
        <f>VLOOKUP($A390,'Medical Examinations'!A390:C390,3,FALSE)</f>
        <v>Health Weight</v>
      </c>
      <c r="K390" t="str">
        <f>VLOOKUP($A390,'Medical Examinations'!A390:E390,5,FALSE)</f>
        <v>Prediabetes</v>
      </c>
      <c r="L390" t="str">
        <f>VLOOKUP($A390,'Hospitalisation Details'!$A$2:$E$2344,5,FALSE)</f>
        <v>8-Nov-1965</v>
      </c>
      <c r="M390" s="2">
        <f>VLOOKUP($A390,'Hospitalisation Details'!$A$2:$I$2344,9,FALSE)</f>
        <v>14612.33</v>
      </c>
      <c r="N390" s="2" t="str">
        <f>VLOOKUP($A390,'Hospitalisation Details'!$A$2:$J$2344,10,FALSE)</f>
        <v>Tier - 2</v>
      </c>
      <c r="O390" s="2" t="str">
        <f>VLOOKUP($A390,'Hospitalisation Details'!$A$2:$K$2344,11,FALSE)</f>
        <v>Tier - 3</v>
      </c>
      <c r="P390" s="5" t="str">
        <f>VLOOKUP($A390,'Hospitalisation Details'!$A$2:$L$2344,12,FALSE)</f>
        <v>R1021</v>
      </c>
      <c r="Q390" s="15">
        <f>VLOOKUP($A390,'Hospitalisation Details'!$A$2:$G$2344,7,FALSE)</f>
        <v>57</v>
      </c>
    </row>
    <row r="391" spans="1:17" x14ac:dyDescent="0.25">
      <c r="A391" s="14" t="s">
        <v>4058</v>
      </c>
      <c r="B391" t="str">
        <f>VLOOKUP(Healthcare!$A391,'Customer Names'!A391:C2725,3,FALSE)</f>
        <v>Cook</v>
      </c>
      <c r="C391">
        <f>VLOOKUP(Healthcare!$A391,'Medical Examinations'!A391:B2725,2,FALSE)</f>
        <v>16.21</v>
      </c>
      <c r="D391">
        <f>VLOOKUP($A391,'Medical Examinations'!A391:D2725,4,FALSE)</f>
        <v>6.29</v>
      </c>
      <c r="E391" t="str">
        <f>VLOOKUP($A391,'Medical Examinations'!A391:F391,6,FALSE)</f>
        <v>Yes</v>
      </c>
      <c r="F391" t="str">
        <f>VLOOKUP($A391,'Medical Examinations'!A391:G2725,7,FALSE)</f>
        <v>No</v>
      </c>
      <c r="G391" t="str">
        <f>VLOOKUP($A391,'Medical Examinations'!A391:H2725,8,FALSE)</f>
        <v>No</v>
      </c>
      <c r="H391" s="4">
        <f>VLOOKUP($A391,'Medical Examinations'!A391:I2725,9,FALSE)</f>
        <v>1</v>
      </c>
      <c r="I391" t="str">
        <f>VLOOKUP($A391,'Medical Examinations'!A391:J391,10,FALSE)</f>
        <v>Yes</v>
      </c>
      <c r="J391" t="str">
        <f>VLOOKUP($A391,'Medical Examinations'!A391:C391,3,FALSE)</f>
        <v>Under Weight</v>
      </c>
      <c r="K391" t="str">
        <f>VLOOKUP($A391,'Medical Examinations'!A391:E391,5,FALSE)</f>
        <v>Prediabetes</v>
      </c>
      <c r="L391" t="str">
        <f>VLOOKUP($A391,'Hospitalisation Details'!$A$2:$E$2344,5,FALSE)</f>
        <v>1-Sep-1967</v>
      </c>
      <c r="M391" s="2">
        <f>VLOOKUP($A391,'Hospitalisation Details'!$A$2:$I$2344,9,FALSE)</f>
        <v>14640.35</v>
      </c>
      <c r="N391" s="2" t="str">
        <f>VLOOKUP($A391,'Hospitalisation Details'!$A$2:$J$2344,10,FALSE)</f>
        <v>Tier - 2</v>
      </c>
      <c r="O391" s="2" t="str">
        <f>VLOOKUP($A391,'Hospitalisation Details'!$A$2:$K$2344,11,FALSE)</f>
        <v>Tier - 3</v>
      </c>
      <c r="P391" s="5" t="str">
        <f>VLOOKUP($A391,'Hospitalisation Details'!$A$2:$L$2344,12,FALSE)</f>
        <v>R1026</v>
      </c>
      <c r="Q391" s="15">
        <f>VLOOKUP($A391,'Hospitalisation Details'!$A$2:$G$2344,7,FALSE)</f>
        <v>55</v>
      </c>
    </row>
    <row r="392" spans="1:17" x14ac:dyDescent="0.25">
      <c r="A392" s="14" t="s">
        <v>4059</v>
      </c>
      <c r="B392" t="str">
        <f>VLOOKUP(Healthcare!$A392,'Customer Names'!A392:C2726,3,FALSE)</f>
        <v>Breen</v>
      </c>
      <c r="C392">
        <f>VLOOKUP(Healthcare!$A392,'Medical Examinations'!A392:B2726,2,FALSE)</f>
        <v>32.54</v>
      </c>
      <c r="D392">
        <f>VLOOKUP($A392,'Medical Examinations'!A392:D2726,4,FALSE)</f>
        <v>4.0199999999999996</v>
      </c>
      <c r="E392" t="str">
        <f>VLOOKUP($A392,'Medical Examinations'!A392:F392,6,FALSE)</f>
        <v>No</v>
      </c>
      <c r="F392" t="str">
        <f>VLOOKUP($A392,'Medical Examinations'!A392:G2726,7,FALSE)</f>
        <v>Yes</v>
      </c>
      <c r="G392" t="str">
        <f>VLOOKUP($A392,'Medical Examinations'!A392:H2726,8,FALSE)</f>
        <v>No</v>
      </c>
      <c r="H392" s="4">
        <f>VLOOKUP($A392,'Medical Examinations'!A392:I2726,9,FALSE)</f>
        <v>1</v>
      </c>
      <c r="I392" t="str">
        <f>VLOOKUP($A392,'Medical Examinations'!A392:J392,10,FALSE)</f>
        <v>Yes</v>
      </c>
      <c r="J392" t="str">
        <f>VLOOKUP($A392,'Medical Examinations'!A392:C392,3,FALSE)</f>
        <v>Obesity</v>
      </c>
      <c r="K392" t="str">
        <f>VLOOKUP($A392,'Medical Examinations'!A392:E392,5,FALSE)</f>
        <v>Normal</v>
      </c>
      <c r="L392" t="str">
        <f>VLOOKUP($A392,'Hospitalisation Details'!$A$2:$E$2344,5,FALSE)</f>
        <v>13-Nov-1981</v>
      </c>
      <c r="M392" s="2">
        <f>VLOOKUP($A392,'Hospitalisation Details'!$A$2:$I$2344,9,FALSE)</f>
        <v>14657.2</v>
      </c>
      <c r="N392" s="2" t="str">
        <f>VLOOKUP($A392,'Hospitalisation Details'!$A$2:$J$2344,10,FALSE)</f>
        <v>Tier - 2</v>
      </c>
      <c r="O392" s="2" t="str">
        <f>VLOOKUP($A392,'Hospitalisation Details'!$A$2:$K$2344,11,FALSE)</f>
        <v>Tier - 1</v>
      </c>
      <c r="P392" s="5" t="str">
        <f>VLOOKUP($A392,'Hospitalisation Details'!$A$2:$L$2344,12,FALSE)</f>
        <v>R1012</v>
      </c>
      <c r="Q392" s="15">
        <f>VLOOKUP($A392,'Hospitalisation Details'!$A$2:$G$2344,7,FALSE)</f>
        <v>41</v>
      </c>
    </row>
    <row r="393" spans="1:17" x14ac:dyDescent="0.25">
      <c r="A393" s="14" t="s">
        <v>4060</v>
      </c>
      <c r="B393" t="str">
        <f>VLOOKUP(Healthcare!$A393,'Customer Names'!A393:C2727,3,FALSE)</f>
        <v>Fitzsimons</v>
      </c>
      <c r="C393">
        <f>VLOOKUP(Healthcare!$A393,'Medical Examinations'!A393:B2727,2,FALSE)</f>
        <v>36.765000000000001</v>
      </c>
      <c r="D393">
        <f>VLOOKUP($A393,'Medical Examinations'!A393:D2727,4,FALSE)</f>
        <v>11.95</v>
      </c>
      <c r="E393" t="str">
        <f>VLOOKUP($A393,'Medical Examinations'!A393:F393,6,FALSE)</f>
        <v>Yes</v>
      </c>
      <c r="F393" t="str">
        <f>VLOOKUP($A393,'Medical Examinations'!A393:G2727,7,FALSE)</f>
        <v>No</v>
      </c>
      <c r="G393" t="str">
        <f>VLOOKUP($A393,'Medical Examinations'!A393:H2727,8,FALSE)</f>
        <v>No</v>
      </c>
      <c r="H393" s="4">
        <f>VLOOKUP($A393,'Medical Examinations'!A393:I2727,9,FALSE)</f>
        <v>2</v>
      </c>
      <c r="I393" t="str">
        <f>VLOOKUP($A393,'Medical Examinations'!A393:J393,10,FALSE)</f>
        <v>No</v>
      </c>
      <c r="J393" t="str">
        <f>VLOOKUP($A393,'Medical Examinations'!A393:C393,3,FALSE)</f>
        <v>Obesity</v>
      </c>
      <c r="K393" t="str">
        <f>VLOOKUP($A393,'Medical Examinations'!A393:E393,5,FALSE)</f>
        <v>Diabetes</v>
      </c>
      <c r="L393" t="str">
        <f>VLOOKUP($A393,'Hospitalisation Details'!$A$2:$E$2344,5,FALSE)</f>
        <v>20-Oct-1969</v>
      </c>
      <c r="M393" s="2">
        <f>VLOOKUP($A393,'Hospitalisation Details'!$A$2:$I$2344,9,FALSE)</f>
        <v>14665.75</v>
      </c>
      <c r="N393" s="2" t="str">
        <f>VLOOKUP($A393,'Hospitalisation Details'!$A$2:$J$2344,10,FALSE)</f>
        <v>Tier - 2</v>
      </c>
      <c r="O393" s="2" t="str">
        <f>VLOOKUP($A393,'Hospitalisation Details'!$A$2:$K$2344,11,FALSE)</f>
        <v>Tier - 1</v>
      </c>
      <c r="P393" s="5" t="str">
        <f>VLOOKUP($A393,'Hospitalisation Details'!$A$2:$L$2344,12,FALSE)</f>
        <v>R1012</v>
      </c>
      <c r="Q393" s="15">
        <f>VLOOKUP($A393,'Hospitalisation Details'!$A$2:$G$2344,7,FALSE)</f>
        <v>53</v>
      </c>
    </row>
    <row r="394" spans="1:17" x14ac:dyDescent="0.25">
      <c r="A394" s="14" t="s">
        <v>4061</v>
      </c>
      <c r="B394" t="str">
        <f>VLOOKUP(Healthcare!$A394,'Customer Names'!A394:C2728,3,FALSE)</f>
        <v>Houle</v>
      </c>
      <c r="C394">
        <f>VLOOKUP(Healthcare!$A394,'Medical Examinations'!A394:B2728,2,FALSE)</f>
        <v>35.909999999999997</v>
      </c>
      <c r="D394">
        <f>VLOOKUP($A394,'Medical Examinations'!A394:D2728,4,FALSE)</f>
        <v>8.7100000000000009</v>
      </c>
      <c r="E394" t="str">
        <f>VLOOKUP($A394,'Medical Examinations'!A394:F394,6,FALSE)</f>
        <v>No</v>
      </c>
      <c r="F394" t="str">
        <f>VLOOKUP($A394,'Medical Examinations'!A394:G2728,7,FALSE)</f>
        <v>No</v>
      </c>
      <c r="G394" t="str">
        <f>VLOOKUP($A394,'Medical Examinations'!A394:H2728,8,FALSE)</f>
        <v>No</v>
      </c>
      <c r="H394" s="4">
        <f>VLOOKUP($A394,'Medical Examinations'!A394:I2728,9,FALSE)</f>
        <v>0</v>
      </c>
      <c r="I394" t="str">
        <f>VLOOKUP($A394,'Medical Examinations'!A394:J394,10,FALSE)</f>
        <v>No</v>
      </c>
      <c r="J394" t="str">
        <f>VLOOKUP($A394,'Medical Examinations'!A394:C394,3,FALSE)</f>
        <v>Obesity</v>
      </c>
      <c r="K394" t="str">
        <f>VLOOKUP($A394,'Medical Examinations'!A394:E394,5,FALSE)</f>
        <v>Diabetes</v>
      </c>
      <c r="L394" t="str">
        <f>VLOOKUP($A394,'Hospitalisation Details'!$A$2:$E$2344,5,FALSE)</f>
        <v>23-Jul-1958</v>
      </c>
      <c r="M394" s="2">
        <f>VLOOKUP($A394,'Hospitalisation Details'!$A$2:$I$2344,9,FALSE)</f>
        <v>14692.67</v>
      </c>
      <c r="N394" s="2" t="str">
        <f>VLOOKUP($A394,'Hospitalisation Details'!$A$2:$J$2344,10,FALSE)</f>
        <v>Tier - 2</v>
      </c>
      <c r="O394" s="2" t="str">
        <f>VLOOKUP($A394,'Hospitalisation Details'!$A$2:$K$2344,11,FALSE)</f>
        <v>Tier - 1</v>
      </c>
      <c r="P394" s="5" t="str">
        <f>VLOOKUP($A394,'Hospitalisation Details'!$A$2:$L$2344,12,FALSE)</f>
        <v>R1012</v>
      </c>
      <c r="Q394" s="15">
        <f>VLOOKUP($A394,'Hospitalisation Details'!$A$2:$G$2344,7,FALSE)</f>
        <v>64</v>
      </c>
    </row>
    <row r="395" spans="1:17" x14ac:dyDescent="0.25">
      <c r="A395" s="14" t="s">
        <v>4062</v>
      </c>
      <c r="B395" t="str">
        <f>VLOOKUP(Healthcare!$A395,'Customer Names'!A395:C2729,3,FALSE)</f>
        <v>Woodward</v>
      </c>
      <c r="C395">
        <f>VLOOKUP(Healthcare!$A395,'Medical Examinations'!A395:B2729,2,FALSE)</f>
        <v>32.06</v>
      </c>
      <c r="D395">
        <f>VLOOKUP($A395,'Medical Examinations'!A395:D2729,4,FALSE)</f>
        <v>4.67</v>
      </c>
      <c r="E395" t="str">
        <f>VLOOKUP($A395,'Medical Examinations'!A395:F395,6,FALSE)</f>
        <v>No</v>
      </c>
      <c r="F395" t="str">
        <f>VLOOKUP($A395,'Medical Examinations'!A395:G2729,7,FALSE)</f>
        <v>Yes</v>
      </c>
      <c r="G395" t="str">
        <f>VLOOKUP($A395,'Medical Examinations'!A395:H2729,8,FALSE)</f>
        <v>No</v>
      </c>
      <c r="H395" s="4">
        <f>VLOOKUP($A395,'Medical Examinations'!A395:I2729,9,FALSE)</f>
        <v>1</v>
      </c>
      <c r="I395" t="str">
        <f>VLOOKUP($A395,'Medical Examinations'!A395:J395,10,FALSE)</f>
        <v>Yes</v>
      </c>
      <c r="J395" t="str">
        <f>VLOOKUP($A395,'Medical Examinations'!A395:C395,3,FALSE)</f>
        <v>Obesity</v>
      </c>
      <c r="K395" t="str">
        <f>VLOOKUP($A395,'Medical Examinations'!A395:E395,5,FALSE)</f>
        <v>Normal</v>
      </c>
      <c r="L395" t="str">
        <f>VLOOKUP($A395,'Hospitalisation Details'!$A$2:$E$2344,5,FALSE)</f>
        <v>4-Sep-1982</v>
      </c>
      <c r="M395" s="2">
        <f>VLOOKUP($A395,'Hospitalisation Details'!$A$2:$I$2344,9,FALSE)</f>
        <v>14696.77</v>
      </c>
      <c r="N395" s="2" t="str">
        <f>VLOOKUP($A395,'Hospitalisation Details'!$A$2:$J$2344,10,FALSE)</f>
        <v>Tier - 2</v>
      </c>
      <c r="O395" s="2" t="str">
        <f>VLOOKUP($A395,'Hospitalisation Details'!$A$2:$K$2344,11,FALSE)</f>
        <v>Tier - 2</v>
      </c>
      <c r="P395" s="5" t="str">
        <f>VLOOKUP($A395,'Hospitalisation Details'!$A$2:$L$2344,12,FALSE)</f>
        <v>R1011</v>
      </c>
      <c r="Q395" s="15">
        <f>VLOOKUP($A395,'Hospitalisation Details'!$A$2:$G$2344,7,FALSE)</f>
        <v>40</v>
      </c>
    </row>
    <row r="396" spans="1:17" x14ac:dyDescent="0.25">
      <c r="A396" s="14" t="s">
        <v>4063</v>
      </c>
      <c r="B396" t="str">
        <f>VLOOKUP(Healthcare!$A396,'Customer Names'!A396:C2730,3,FALSE)</f>
        <v>Ray</v>
      </c>
      <c r="C396">
        <f>VLOOKUP(Healthcare!$A396,'Medical Examinations'!A396:B2730,2,FALSE)</f>
        <v>24.1</v>
      </c>
      <c r="D396">
        <f>VLOOKUP($A396,'Medical Examinations'!A396:D2730,4,FALSE)</f>
        <v>11.14</v>
      </c>
      <c r="E396" t="str">
        <f>VLOOKUP($A396,'Medical Examinations'!A396:F396,6,FALSE)</f>
        <v>Yes</v>
      </c>
      <c r="F396" t="str">
        <f>VLOOKUP($A396,'Medical Examinations'!A396:G2730,7,FALSE)</f>
        <v>No</v>
      </c>
      <c r="G396" t="str">
        <f>VLOOKUP($A396,'Medical Examinations'!A396:H2730,8,FALSE)</f>
        <v>No</v>
      </c>
      <c r="H396" s="4">
        <f>VLOOKUP($A396,'Medical Examinations'!A396:I2730,9,FALSE)</f>
        <v>1</v>
      </c>
      <c r="I396" t="str">
        <f>VLOOKUP($A396,'Medical Examinations'!A396:J396,10,FALSE)</f>
        <v>No</v>
      </c>
      <c r="J396" t="str">
        <f>VLOOKUP($A396,'Medical Examinations'!A396:C396,3,FALSE)</f>
        <v>Health Weight</v>
      </c>
      <c r="K396" t="str">
        <f>VLOOKUP($A396,'Medical Examinations'!A396:E396,5,FALSE)</f>
        <v>Diabetes</v>
      </c>
      <c r="L396" t="str">
        <f>VLOOKUP($A396,'Hospitalisation Details'!$A$2:$E$2344,5,FALSE)</f>
        <v>24-Sep-2002</v>
      </c>
      <c r="M396" s="2">
        <f>VLOOKUP($A396,'Hospitalisation Details'!$A$2:$I$2344,9,FALSE)</f>
        <v>14711.74</v>
      </c>
      <c r="N396" s="2" t="str">
        <f>VLOOKUP($A396,'Hospitalisation Details'!$A$2:$J$2344,10,FALSE)</f>
        <v>Tier - 2</v>
      </c>
      <c r="O396" s="2" t="str">
        <f>VLOOKUP($A396,'Hospitalisation Details'!$A$2:$K$2344,11,FALSE)</f>
        <v>Tier - 2</v>
      </c>
      <c r="P396" s="5" t="str">
        <f>VLOOKUP($A396,'Hospitalisation Details'!$A$2:$L$2344,12,FALSE)</f>
        <v>R1012</v>
      </c>
      <c r="Q396" s="15">
        <f>VLOOKUP($A396,'Hospitalisation Details'!$A$2:$G$2344,7,FALSE)</f>
        <v>20</v>
      </c>
    </row>
    <row r="397" spans="1:17" x14ac:dyDescent="0.25">
      <c r="A397" s="14" t="s">
        <v>4064</v>
      </c>
      <c r="B397" t="str">
        <f>VLOOKUP(Healthcare!$A397,'Customer Names'!A397:C2731,3,FALSE)</f>
        <v>Jennings</v>
      </c>
      <c r="C397">
        <f>VLOOKUP(Healthcare!$A397,'Medical Examinations'!A397:B2731,2,FALSE)</f>
        <v>27.1</v>
      </c>
      <c r="D397">
        <f>VLOOKUP($A397,'Medical Examinations'!A397:D2731,4,FALSE)</f>
        <v>9.0500000000000007</v>
      </c>
      <c r="E397" t="str">
        <f>VLOOKUP($A397,'Medical Examinations'!A397:F397,6,FALSE)</f>
        <v>No</v>
      </c>
      <c r="F397" t="str">
        <f>VLOOKUP($A397,'Medical Examinations'!A397:G2731,7,FALSE)</f>
        <v>No</v>
      </c>
      <c r="G397" t="str">
        <f>VLOOKUP($A397,'Medical Examinations'!A397:H2731,8,FALSE)</f>
        <v>No</v>
      </c>
      <c r="H397" s="4">
        <f>VLOOKUP($A397,'Medical Examinations'!A397:I2731,9,FALSE)</f>
        <v>2</v>
      </c>
      <c r="I397" t="str">
        <f>VLOOKUP($A397,'Medical Examinations'!A397:J397,10,FALSE)</f>
        <v>No</v>
      </c>
      <c r="J397" t="str">
        <f>VLOOKUP($A397,'Medical Examinations'!A397:C397,3,FALSE)</f>
        <v>Over Weight</v>
      </c>
      <c r="K397" t="str">
        <f>VLOOKUP($A397,'Medical Examinations'!A397:E397,5,FALSE)</f>
        <v>Diabetes</v>
      </c>
      <c r="L397" t="str">
        <f>VLOOKUP($A397,'Hospitalisation Details'!$A$2:$E$2344,5,FALSE)</f>
        <v>29-Jul-1962</v>
      </c>
      <c r="M397" s="2">
        <f>VLOOKUP($A397,'Hospitalisation Details'!$A$2:$I$2344,9,FALSE)</f>
        <v>14738.43</v>
      </c>
      <c r="N397" s="2" t="str">
        <f>VLOOKUP($A397,'Hospitalisation Details'!$A$2:$J$2344,10,FALSE)</f>
        <v>Tier - 2</v>
      </c>
      <c r="O397" s="2" t="str">
        <f>VLOOKUP($A397,'Hospitalisation Details'!$A$2:$K$2344,11,FALSE)</f>
        <v>Tier - 3</v>
      </c>
      <c r="P397" s="5" t="str">
        <f>VLOOKUP($A397,'Hospitalisation Details'!$A$2:$L$2344,12,FALSE)</f>
        <v>R1021</v>
      </c>
      <c r="Q397" s="15">
        <f>VLOOKUP($A397,'Hospitalisation Details'!$A$2:$G$2344,7,FALSE)</f>
        <v>60</v>
      </c>
    </row>
    <row r="398" spans="1:17" x14ac:dyDescent="0.25">
      <c r="A398" s="14" t="s">
        <v>4065</v>
      </c>
      <c r="B398" t="str">
        <f>VLOOKUP(Healthcare!$A398,'Customer Names'!A398:C2732,3,FALSE)</f>
        <v>Fuller</v>
      </c>
      <c r="C398">
        <f>VLOOKUP(Healthcare!$A398,'Medical Examinations'!A398:B2732,2,FALSE)</f>
        <v>24.42</v>
      </c>
      <c r="D398">
        <f>VLOOKUP($A398,'Medical Examinations'!A398:D2732,4,FALSE)</f>
        <v>11.31</v>
      </c>
      <c r="E398" t="str">
        <f>VLOOKUP($A398,'Medical Examinations'!A398:F398,6,FALSE)</f>
        <v>No</v>
      </c>
      <c r="F398" t="str">
        <f>VLOOKUP($A398,'Medical Examinations'!A398:G2732,7,FALSE)</f>
        <v>No</v>
      </c>
      <c r="G398" t="str">
        <f>VLOOKUP($A398,'Medical Examinations'!A398:H2732,8,FALSE)</f>
        <v>No</v>
      </c>
      <c r="H398" s="4">
        <f>VLOOKUP($A398,'Medical Examinations'!A398:I2732,9,FALSE)</f>
        <v>0</v>
      </c>
      <c r="I398" t="str">
        <f>VLOOKUP($A398,'Medical Examinations'!A398:J398,10,FALSE)</f>
        <v>Yes</v>
      </c>
      <c r="J398" t="str">
        <f>VLOOKUP($A398,'Medical Examinations'!A398:C398,3,FALSE)</f>
        <v>Health Weight</v>
      </c>
      <c r="K398" t="str">
        <f>VLOOKUP($A398,'Medical Examinations'!A398:E398,5,FALSE)</f>
        <v>Diabetes</v>
      </c>
      <c r="L398" t="str">
        <f>VLOOKUP($A398,'Hospitalisation Details'!$A$2:$E$2344,5,FALSE)</f>
        <v>27-Jul-1965</v>
      </c>
      <c r="M398" s="2">
        <f>VLOOKUP($A398,'Hospitalisation Details'!$A$2:$I$2344,9,FALSE)</f>
        <v>14750.42</v>
      </c>
      <c r="N398" s="2" t="str">
        <f>VLOOKUP($A398,'Hospitalisation Details'!$A$2:$J$2344,10,FALSE)</f>
        <v>Tier - 2</v>
      </c>
      <c r="O398" s="2" t="str">
        <f>VLOOKUP($A398,'Hospitalisation Details'!$A$2:$K$2344,11,FALSE)</f>
        <v>Tier - 2</v>
      </c>
      <c r="P398" s="5" t="str">
        <f>VLOOKUP($A398,'Hospitalisation Details'!$A$2:$L$2344,12,FALSE)</f>
        <v>R1026</v>
      </c>
      <c r="Q398" s="15">
        <f>VLOOKUP($A398,'Hospitalisation Details'!$A$2:$G$2344,7,FALSE)</f>
        <v>57</v>
      </c>
    </row>
    <row r="399" spans="1:17" x14ac:dyDescent="0.25">
      <c r="A399" s="14" t="s">
        <v>4066</v>
      </c>
      <c r="B399" t="str">
        <f>VLOOKUP(Healthcare!$A399,'Customer Names'!A399:C2733,3,FALSE)</f>
        <v>Lovisek</v>
      </c>
      <c r="C399">
        <f>VLOOKUP(Healthcare!$A399,'Medical Examinations'!A399:B2733,2,FALSE)</f>
        <v>26.695</v>
      </c>
      <c r="D399">
        <f>VLOOKUP($A399,'Medical Examinations'!A399:D2733,4,FALSE)</f>
        <v>4.68</v>
      </c>
      <c r="E399" t="str">
        <f>VLOOKUP($A399,'Medical Examinations'!A399:F399,6,FALSE)</f>
        <v>Yes</v>
      </c>
      <c r="F399" t="str">
        <f>VLOOKUP($A399,'Medical Examinations'!A399:G2733,7,FALSE)</f>
        <v>No</v>
      </c>
      <c r="G399" t="str">
        <f>VLOOKUP($A399,'Medical Examinations'!A399:H2733,8,FALSE)</f>
        <v>No</v>
      </c>
      <c r="H399" s="4">
        <f>VLOOKUP($A399,'Medical Examinations'!A399:I2733,9,FALSE)</f>
        <v>2</v>
      </c>
      <c r="I399" t="str">
        <f>VLOOKUP($A399,'Medical Examinations'!A399:J399,10,FALSE)</f>
        <v>Yes</v>
      </c>
      <c r="J399" t="str">
        <f>VLOOKUP($A399,'Medical Examinations'!A399:C399,3,FALSE)</f>
        <v>Over Weight</v>
      </c>
      <c r="K399" t="str">
        <f>VLOOKUP($A399,'Medical Examinations'!A399:E399,5,FALSE)</f>
        <v>Normal</v>
      </c>
      <c r="L399" t="str">
        <f>VLOOKUP($A399,'Hospitalisation Details'!$A$2:$E$2344,5,FALSE)</f>
        <v>10-Dec-1975</v>
      </c>
      <c r="M399" s="2">
        <f>VLOOKUP($A399,'Hospitalisation Details'!$A$2:$I$2344,9,FALSE)</f>
        <v>14819</v>
      </c>
      <c r="N399" s="2" t="str">
        <f>VLOOKUP($A399,'Hospitalisation Details'!$A$2:$J$2344,10,FALSE)</f>
        <v>Tier - 2</v>
      </c>
      <c r="O399" s="2" t="str">
        <f>VLOOKUP($A399,'Hospitalisation Details'!$A$2:$K$2344,11,FALSE)</f>
        <v>Tier - 3</v>
      </c>
      <c r="P399" s="5" t="str">
        <f>VLOOKUP($A399,'Hospitalisation Details'!$A$2:$L$2344,12,FALSE)</f>
        <v>R1023</v>
      </c>
      <c r="Q399" s="15">
        <f>VLOOKUP($A399,'Hospitalisation Details'!$A$2:$G$2344,7,FALSE)</f>
        <v>47</v>
      </c>
    </row>
    <row r="400" spans="1:17" x14ac:dyDescent="0.25">
      <c r="A400" s="14" t="s">
        <v>4067</v>
      </c>
      <c r="B400" t="str">
        <f>VLOOKUP(Healthcare!$A400,'Customer Names'!A400:C2734,3,FALSE)</f>
        <v>Painter</v>
      </c>
      <c r="C400">
        <f>VLOOKUP(Healthcare!$A400,'Medical Examinations'!A400:B2734,2,FALSE)</f>
        <v>27.79</v>
      </c>
      <c r="D400">
        <f>VLOOKUP($A400,'Medical Examinations'!A400:D2734,4,FALSE)</f>
        <v>6.05</v>
      </c>
      <c r="E400" t="str">
        <f>VLOOKUP($A400,'Medical Examinations'!A400:F400,6,FALSE)</f>
        <v>Yes</v>
      </c>
      <c r="F400" t="str">
        <f>VLOOKUP($A400,'Medical Examinations'!A400:G2734,7,FALSE)</f>
        <v>Yes</v>
      </c>
      <c r="G400" t="str">
        <f>VLOOKUP($A400,'Medical Examinations'!A400:H2734,8,FALSE)</f>
        <v>No</v>
      </c>
      <c r="H400" s="4">
        <f>VLOOKUP($A400,'Medical Examinations'!A400:I2734,9,FALSE)</f>
        <v>1</v>
      </c>
      <c r="I400" t="str">
        <f>VLOOKUP($A400,'Medical Examinations'!A400:J400,10,FALSE)</f>
        <v>Yes</v>
      </c>
      <c r="J400" t="str">
        <f>VLOOKUP($A400,'Medical Examinations'!A400:C400,3,FALSE)</f>
        <v>Over Weight</v>
      </c>
      <c r="K400" t="str">
        <f>VLOOKUP($A400,'Medical Examinations'!A400:E400,5,FALSE)</f>
        <v>Prediabetes</v>
      </c>
      <c r="L400" t="str">
        <f>VLOOKUP($A400,'Hospitalisation Details'!$A$2:$E$2344,5,FALSE)</f>
        <v>18-Oct-1979</v>
      </c>
      <c r="M400" s="2">
        <f>VLOOKUP($A400,'Hospitalisation Details'!$A$2:$I$2344,9,FALSE)</f>
        <v>14839.34</v>
      </c>
      <c r="N400" s="2" t="str">
        <f>VLOOKUP($A400,'Hospitalisation Details'!$A$2:$J$2344,10,FALSE)</f>
        <v>Tier - 2</v>
      </c>
      <c r="O400" s="2" t="str">
        <f>VLOOKUP($A400,'Hospitalisation Details'!$A$2:$K$2344,11,FALSE)</f>
        <v>Tier - 3</v>
      </c>
      <c r="P400" s="5" t="str">
        <f>VLOOKUP($A400,'Hospitalisation Details'!$A$2:$L$2344,12,FALSE)</f>
        <v>R1026</v>
      </c>
      <c r="Q400" s="15">
        <f>VLOOKUP($A400,'Hospitalisation Details'!$A$2:$G$2344,7,FALSE)</f>
        <v>43</v>
      </c>
    </row>
    <row r="401" spans="1:17" x14ac:dyDescent="0.25">
      <c r="A401" s="14" t="s">
        <v>4068</v>
      </c>
      <c r="B401" t="str">
        <f>VLOOKUP(Healthcare!$A401,'Customer Names'!A401:C2735,3,FALSE)</f>
        <v>Edwards</v>
      </c>
      <c r="C401">
        <f>VLOOKUP(Healthcare!$A401,'Medical Examinations'!A401:B2735,2,FALSE)</f>
        <v>32.68</v>
      </c>
      <c r="D401">
        <f>VLOOKUP($A401,'Medical Examinations'!A401:D2735,4,FALSE)</f>
        <v>4.68</v>
      </c>
      <c r="E401" t="str">
        <f>VLOOKUP($A401,'Medical Examinations'!A401:F401,6,FALSE)</f>
        <v>Yes</v>
      </c>
      <c r="F401" t="str">
        <f>VLOOKUP($A401,'Medical Examinations'!A401:G2735,7,FALSE)</f>
        <v>No</v>
      </c>
      <c r="G401" t="str">
        <f>VLOOKUP($A401,'Medical Examinations'!A401:H2735,8,FALSE)</f>
        <v>No</v>
      </c>
      <c r="H401" s="4">
        <f>VLOOKUP($A401,'Medical Examinations'!A401:I2735,9,FALSE)</f>
        <v>0</v>
      </c>
      <c r="I401" t="str">
        <f>VLOOKUP($A401,'Medical Examinations'!A401:J401,10,FALSE)</f>
        <v>No</v>
      </c>
      <c r="J401" t="str">
        <f>VLOOKUP($A401,'Medical Examinations'!A401:C401,3,FALSE)</f>
        <v>Obesity</v>
      </c>
      <c r="K401" t="str">
        <f>VLOOKUP($A401,'Medical Examinations'!A401:E401,5,FALSE)</f>
        <v>Normal</v>
      </c>
      <c r="L401" t="str">
        <f>VLOOKUP($A401,'Hospitalisation Details'!$A$2:$E$2344,5,FALSE)</f>
        <v>17-Oct-1958</v>
      </c>
      <c r="M401" s="2">
        <f>VLOOKUP($A401,'Hospitalisation Details'!$A$2:$I$2344,9,FALSE)</f>
        <v>14901.52</v>
      </c>
      <c r="N401" s="2" t="str">
        <f>VLOOKUP($A401,'Hospitalisation Details'!$A$2:$J$2344,10,FALSE)</f>
        <v>Tier - 2</v>
      </c>
      <c r="O401" s="2" t="str">
        <f>VLOOKUP($A401,'Hospitalisation Details'!$A$2:$K$2344,11,FALSE)</f>
        <v>Tier - 2</v>
      </c>
      <c r="P401" s="5" t="str">
        <f>VLOOKUP($A401,'Hospitalisation Details'!$A$2:$L$2344,12,FALSE)</f>
        <v>R1024</v>
      </c>
      <c r="Q401" s="15">
        <f>VLOOKUP($A401,'Hospitalisation Details'!$A$2:$G$2344,7,FALSE)</f>
        <v>64</v>
      </c>
    </row>
    <row r="402" spans="1:17" x14ac:dyDescent="0.25">
      <c r="A402" s="14" t="s">
        <v>4069</v>
      </c>
      <c r="B402" t="str">
        <f>VLOOKUP(Healthcare!$A402,'Customer Names'!A402:C2736,3,FALSE)</f>
        <v>Liebl</v>
      </c>
      <c r="C402">
        <f>VLOOKUP(Healthcare!$A402,'Medical Examinations'!A402:B2736,2,FALSE)</f>
        <v>26.4</v>
      </c>
      <c r="D402">
        <f>VLOOKUP($A402,'Medical Examinations'!A402:D2736,4,FALSE)</f>
        <v>9.5</v>
      </c>
      <c r="E402" t="str">
        <f>VLOOKUP($A402,'Medical Examinations'!A402:F402,6,FALSE)</f>
        <v>Yes</v>
      </c>
      <c r="F402" t="str">
        <f>VLOOKUP($A402,'Medical Examinations'!A402:G2736,7,FALSE)</f>
        <v>No</v>
      </c>
      <c r="G402" t="str">
        <f>VLOOKUP($A402,'Medical Examinations'!A402:H2736,8,FALSE)</f>
        <v>No</v>
      </c>
      <c r="H402" s="4">
        <f>VLOOKUP($A402,'Medical Examinations'!A402:I2736,9,FALSE)</f>
        <v>2</v>
      </c>
      <c r="I402" t="str">
        <f>VLOOKUP($A402,'Medical Examinations'!A402:J402,10,FALSE)</f>
        <v>No</v>
      </c>
      <c r="J402" t="str">
        <f>VLOOKUP($A402,'Medical Examinations'!A402:C402,3,FALSE)</f>
        <v>Over Weight</v>
      </c>
      <c r="K402" t="str">
        <f>VLOOKUP($A402,'Medical Examinations'!A402:E402,5,FALSE)</f>
        <v>Diabetes</v>
      </c>
      <c r="L402" t="str">
        <f>VLOOKUP($A402,'Hospitalisation Details'!$A$2:$E$2344,5,FALSE)</f>
        <v>4-Jul-1981</v>
      </c>
      <c r="M402" s="2">
        <f>VLOOKUP($A402,'Hospitalisation Details'!$A$2:$I$2344,9,FALSE)</f>
        <v>14908.27</v>
      </c>
      <c r="N402" s="2" t="str">
        <f>VLOOKUP($A402,'Hospitalisation Details'!$A$2:$J$2344,10,FALSE)</f>
        <v>Tier - 2</v>
      </c>
      <c r="O402" s="2" t="str">
        <f>VLOOKUP($A402,'Hospitalisation Details'!$A$2:$K$2344,11,FALSE)</f>
        <v>Tier - 1</v>
      </c>
      <c r="P402" s="5" t="str">
        <f>VLOOKUP($A402,'Hospitalisation Details'!$A$2:$L$2344,12,FALSE)</f>
        <v>R1011</v>
      </c>
      <c r="Q402" s="15">
        <f>VLOOKUP($A402,'Hospitalisation Details'!$A$2:$G$2344,7,FALSE)</f>
        <v>41</v>
      </c>
    </row>
    <row r="403" spans="1:17" x14ac:dyDescent="0.25">
      <c r="A403" s="14" t="s">
        <v>4070</v>
      </c>
      <c r="B403" t="str">
        <f>VLOOKUP(Healthcare!$A403,'Customer Names'!A403:C2737,3,FALSE)</f>
        <v>Kasabian-Larson</v>
      </c>
      <c r="C403">
        <f>VLOOKUP(Healthcare!$A403,'Medical Examinations'!A403:B2737,2,FALSE)</f>
        <v>23.655000000000001</v>
      </c>
      <c r="D403">
        <f>VLOOKUP($A403,'Medical Examinations'!A403:D2737,4,FALSE)</f>
        <v>10.84</v>
      </c>
      <c r="E403" t="str">
        <f>VLOOKUP($A403,'Medical Examinations'!A403:F403,6,FALSE)</f>
        <v>Yes</v>
      </c>
      <c r="F403" t="str">
        <f>VLOOKUP($A403,'Medical Examinations'!A403:G2737,7,FALSE)</f>
        <v>No</v>
      </c>
      <c r="G403" t="str">
        <f>VLOOKUP($A403,'Medical Examinations'!A403:H2737,8,FALSE)</f>
        <v>Yes</v>
      </c>
      <c r="H403" s="4">
        <f>VLOOKUP($A403,'Medical Examinations'!A403:I2737,9,FALSE)</f>
        <v>1</v>
      </c>
      <c r="I403" t="str">
        <f>VLOOKUP($A403,'Medical Examinations'!A403:J403,10,FALSE)</f>
        <v>Yes</v>
      </c>
      <c r="J403" t="str">
        <f>VLOOKUP($A403,'Medical Examinations'!A403:C403,3,FALSE)</f>
        <v>Health Weight</v>
      </c>
      <c r="K403" t="str">
        <f>VLOOKUP($A403,'Medical Examinations'!A403:E403,5,FALSE)</f>
        <v>Diabetes</v>
      </c>
      <c r="L403" t="str">
        <f>VLOOKUP($A403,'Hospitalisation Details'!$A$2:$E$2344,5,FALSE)</f>
        <v>8-Nov-1968</v>
      </c>
      <c r="M403" s="2">
        <f>VLOOKUP($A403,'Hospitalisation Details'!$A$2:$I$2344,9,FALSE)</f>
        <v>14926.97</v>
      </c>
      <c r="N403" s="2" t="str">
        <f>VLOOKUP($A403,'Hospitalisation Details'!$A$2:$J$2344,10,FALSE)</f>
        <v>Tier - 2</v>
      </c>
      <c r="O403" s="2" t="str">
        <f>VLOOKUP($A403,'Hospitalisation Details'!$A$2:$K$2344,11,FALSE)</f>
        <v>Tier - 2</v>
      </c>
      <c r="P403" s="5" t="str">
        <f>VLOOKUP($A403,'Hospitalisation Details'!$A$2:$L$2344,12,FALSE)</f>
        <v>R1012</v>
      </c>
      <c r="Q403" s="15">
        <f>VLOOKUP($A403,'Hospitalisation Details'!$A$2:$G$2344,7,FALSE)</f>
        <v>54</v>
      </c>
    </row>
    <row r="404" spans="1:17" x14ac:dyDescent="0.25">
      <c r="A404" s="14" t="s">
        <v>4071</v>
      </c>
      <c r="B404" t="str">
        <f>VLOOKUP(Healthcare!$A404,'Customer Names'!A404:C2738,3,FALSE)</f>
        <v>Creamer</v>
      </c>
      <c r="C404">
        <f>VLOOKUP(Healthcare!$A404,'Medical Examinations'!A404:B2738,2,FALSE)</f>
        <v>27.36</v>
      </c>
      <c r="D404">
        <f>VLOOKUP($A404,'Medical Examinations'!A404:D2738,4,FALSE)</f>
        <v>5.88</v>
      </c>
      <c r="E404" t="str">
        <f>VLOOKUP($A404,'Medical Examinations'!A404:F404,6,FALSE)</f>
        <v>No</v>
      </c>
      <c r="F404" t="str">
        <f>VLOOKUP($A404,'Medical Examinations'!A404:G2738,7,FALSE)</f>
        <v>No</v>
      </c>
      <c r="G404" t="str">
        <f>VLOOKUP($A404,'Medical Examinations'!A404:H2738,8,FALSE)</f>
        <v>No</v>
      </c>
      <c r="H404" s="4">
        <f>VLOOKUP($A404,'Medical Examinations'!A404:I2738,9,FALSE)</f>
        <v>2</v>
      </c>
      <c r="I404" t="str">
        <f>VLOOKUP($A404,'Medical Examinations'!A404:J404,10,FALSE)</f>
        <v>No</v>
      </c>
      <c r="J404" t="str">
        <f>VLOOKUP($A404,'Medical Examinations'!A404:C404,3,FALSE)</f>
        <v>Over Weight</v>
      </c>
      <c r="K404" t="str">
        <f>VLOOKUP($A404,'Medical Examinations'!A404:E404,5,FALSE)</f>
        <v>Prediabetes</v>
      </c>
      <c r="L404" t="str">
        <f>VLOOKUP($A404,'Hospitalisation Details'!$A$2:$E$2344,5,FALSE)</f>
        <v>29-Nov-1962</v>
      </c>
      <c r="M404" s="2">
        <f>VLOOKUP($A404,'Hospitalisation Details'!$A$2:$I$2344,9,FALSE)</f>
        <v>14945.34</v>
      </c>
      <c r="N404" s="2" t="str">
        <f>VLOOKUP($A404,'Hospitalisation Details'!$A$2:$J$2344,10,FALSE)</f>
        <v>Tier - 2</v>
      </c>
      <c r="O404" s="2" t="str">
        <f>VLOOKUP($A404,'Hospitalisation Details'!$A$2:$K$2344,11,FALSE)</f>
        <v>Tier - 1</v>
      </c>
      <c r="P404" s="5" t="str">
        <f>VLOOKUP($A404,'Hospitalisation Details'!$A$2:$L$2344,12,FALSE)</f>
        <v>R1021</v>
      </c>
      <c r="Q404" s="15">
        <f>VLOOKUP($A404,'Hospitalisation Details'!$A$2:$G$2344,7,FALSE)</f>
        <v>60</v>
      </c>
    </row>
    <row r="405" spans="1:17" x14ac:dyDescent="0.25">
      <c r="A405" s="14" t="s">
        <v>4072</v>
      </c>
      <c r="B405" t="str">
        <f>VLOOKUP(Healthcare!$A405,'Customer Names'!A405:C2739,3,FALSE)</f>
        <v>Kimbel</v>
      </c>
      <c r="C405">
        <f>VLOOKUP(Healthcare!$A405,'Medical Examinations'!A405:B2739,2,FALSE)</f>
        <v>27.82</v>
      </c>
      <c r="D405">
        <f>VLOOKUP($A405,'Medical Examinations'!A405:D2739,4,FALSE)</f>
        <v>5.24</v>
      </c>
      <c r="E405" t="str">
        <f>VLOOKUP($A405,'Medical Examinations'!A405:F405,6,FALSE)</f>
        <v>Yes</v>
      </c>
      <c r="F405" t="str">
        <f>VLOOKUP($A405,'Medical Examinations'!A405:G2739,7,FALSE)</f>
        <v>No</v>
      </c>
      <c r="G405" t="str">
        <f>VLOOKUP($A405,'Medical Examinations'!A405:H2739,8,FALSE)</f>
        <v>No</v>
      </c>
      <c r="H405" s="4">
        <f>VLOOKUP($A405,'Medical Examinations'!A405:I2739,9,FALSE)</f>
        <v>0</v>
      </c>
      <c r="I405" t="str">
        <f>VLOOKUP($A405,'Medical Examinations'!A405:J405,10,FALSE)</f>
        <v>Yes</v>
      </c>
      <c r="J405" t="str">
        <f>VLOOKUP($A405,'Medical Examinations'!A405:C405,3,FALSE)</f>
        <v>Over Weight</v>
      </c>
      <c r="K405" t="str">
        <f>VLOOKUP($A405,'Medical Examinations'!A405:E405,5,FALSE)</f>
        <v>Normal</v>
      </c>
      <c r="L405" t="str">
        <f>VLOOKUP($A405,'Hospitalisation Details'!$A$2:$E$2344,5,FALSE)</f>
        <v>29-Jul-1958</v>
      </c>
      <c r="M405" s="2">
        <f>VLOOKUP($A405,'Hospitalisation Details'!$A$2:$I$2344,9,FALSE)</f>
        <v>14988.43</v>
      </c>
      <c r="N405" s="2" t="str">
        <f>VLOOKUP($A405,'Hospitalisation Details'!$A$2:$J$2344,10,FALSE)</f>
        <v>Tier - 2</v>
      </c>
      <c r="O405" s="2" t="str">
        <f>VLOOKUP($A405,'Hospitalisation Details'!$A$2:$K$2344,11,FALSE)</f>
        <v>Tier - 3</v>
      </c>
      <c r="P405" s="5" t="str">
        <f>VLOOKUP($A405,'Hospitalisation Details'!$A$2:$L$2344,12,FALSE)</f>
        <v>R1011</v>
      </c>
      <c r="Q405" s="15">
        <f>VLOOKUP($A405,'Hospitalisation Details'!$A$2:$G$2344,7,FALSE)</f>
        <v>64</v>
      </c>
    </row>
    <row r="406" spans="1:17" x14ac:dyDescent="0.25">
      <c r="A406" s="14" t="s">
        <v>4073</v>
      </c>
      <c r="B406" t="str">
        <f>VLOOKUP(Healthcare!$A406,'Customer Names'!A406:C2740,3,FALSE)</f>
        <v>Livensparger</v>
      </c>
      <c r="C406">
        <f>VLOOKUP(Healthcare!$A406,'Medical Examinations'!A406:B2740,2,FALSE)</f>
        <v>25.46</v>
      </c>
      <c r="D406">
        <f>VLOOKUP($A406,'Medical Examinations'!A406:D2740,4,FALSE)</f>
        <v>11.75</v>
      </c>
      <c r="E406" t="str">
        <f>VLOOKUP($A406,'Medical Examinations'!A406:F406,6,FALSE)</f>
        <v>No</v>
      </c>
      <c r="F406" t="str">
        <f>VLOOKUP($A406,'Medical Examinations'!A406:G2740,7,FALSE)</f>
        <v>No</v>
      </c>
      <c r="G406" t="str">
        <f>VLOOKUP($A406,'Medical Examinations'!A406:H2740,8,FALSE)</f>
        <v>No</v>
      </c>
      <c r="H406" s="4">
        <f>VLOOKUP($A406,'Medical Examinations'!A406:I2740,9,FALSE)</f>
        <v>0</v>
      </c>
      <c r="I406" t="str">
        <f>VLOOKUP($A406,'Medical Examinations'!A406:J406,10,FALSE)</f>
        <v>No</v>
      </c>
      <c r="J406" t="str">
        <f>VLOOKUP($A406,'Medical Examinations'!A406:C406,3,FALSE)</f>
        <v>Over Weight</v>
      </c>
      <c r="K406" t="str">
        <f>VLOOKUP($A406,'Medical Examinations'!A406:E406,5,FALSE)</f>
        <v>Diabetes</v>
      </c>
      <c r="L406" t="str">
        <f>VLOOKUP($A406,'Hospitalisation Details'!$A$2:$E$2344,5,FALSE)</f>
        <v>2-Aug-1995</v>
      </c>
      <c r="M406" s="2">
        <f>VLOOKUP($A406,'Hospitalisation Details'!$A$2:$I$2344,9,FALSE)</f>
        <v>15006.58</v>
      </c>
      <c r="N406" s="2" t="str">
        <f>VLOOKUP($A406,'Hospitalisation Details'!$A$2:$J$2344,10,FALSE)</f>
        <v>Tier - 2</v>
      </c>
      <c r="O406" s="2" t="str">
        <f>VLOOKUP($A406,'Hospitalisation Details'!$A$2:$K$2344,11,FALSE)</f>
        <v>Tier - 2</v>
      </c>
      <c r="P406" s="5" t="str">
        <f>VLOOKUP($A406,'Hospitalisation Details'!$A$2:$L$2344,12,FALSE)</f>
        <v>R1024</v>
      </c>
      <c r="Q406" s="15">
        <f>VLOOKUP($A406,'Hospitalisation Details'!$A$2:$G$2344,7,FALSE)</f>
        <v>27</v>
      </c>
    </row>
    <row r="407" spans="1:17" x14ac:dyDescent="0.25">
      <c r="A407" s="14" t="s">
        <v>4074</v>
      </c>
      <c r="B407" t="str">
        <f>VLOOKUP(Healthcare!$A407,'Customer Names'!A407:C2741,3,FALSE)</f>
        <v>Grange</v>
      </c>
      <c r="C407">
        <f>VLOOKUP(Healthcare!$A407,'Medical Examinations'!A407:B2741,2,FALSE)</f>
        <v>25.1</v>
      </c>
      <c r="D407">
        <f>VLOOKUP($A407,'Medical Examinations'!A407:D2741,4,FALSE)</f>
        <v>6.97</v>
      </c>
      <c r="E407" t="str">
        <f>VLOOKUP($A407,'Medical Examinations'!A407:F407,6,FALSE)</f>
        <v>No</v>
      </c>
      <c r="F407" t="str">
        <f>VLOOKUP($A407,'Medical Examinations'!A407:G2741,7,FALSE)</f>
        <v>No</v>
      </c>
      <c r="G407" t="str">
        <f>VLOOKUP($A407,'Medical Examinations'!A407:H2741,8,FALSE)</f>
        <v>No</v>
      </c>
      <c r="H407" s="4">
        <f>VLOOKUP($A407,'Medical Examinations'!A407:I2741,9,FALSE)</f>
        <v>0</v>
      </c>
      <c r="I407" t="str">
        <f>VLOOKUP($A407,'Medical Examinations'!A407:J407,10,FALSE)</f>
        <v>Yes</v>
      </c>
      <c r="J407" t="str">
        <f>VLOOKUP($A407,'Medical Examinations'!A407:C407,3,FALSE)</f>
        <v>Over Weight</v>
      </c>
      <c r="K407" t="str">
        <f>VLOOKUP($A407,'Medical Examinations'!A407:E407,5,FALSE)</f>
        <v>Diabetes</v>
      </c>
      <c r="L407" t="str">
        <f>VLOOKUP($A407,'Hospitalisation Details'!$A$2:$E$2344,5,FALSE)</f>
        <v>8-Aug-1960</v>
      </c>
      <c r="M407" s="2">
        <f>VLOOKUP($A407,'Hospitalisation Details'!$A$2:$I$2344,9,FALSE)</f>
        <v>15019.76</v>
      </c>
      <c r="N407" s="2" t="str">
        <f>VLOOKUP($A407,'Hospitalisation Details'!$A$2:$J$2344,10,FALSE)</f>
        <v>Tier - 2</v>
      </c>
      <c r="O407" s="2" t="str">
        <f>VLOOKUP($A407,'Hospitalisation Details'!$A$2:$K$2344,11,FALSE)</f>
        <v>Tier - 2</v>
      </c>
      <c r="P407" s="5" t="str">
        <f>VLOOKUP($A407,'Hospitalisation Details'!$A$2:$L$2344,12,FALSE)</f>
        <v>R1012</v>
      </c>
      <c r="Q407" s="15">
        <f>VLOOKUP($A407,'Hospitalisation Details'!$A$2:$G$2344,7,FALSE)</f>
        <v>62</v>
      </c>
    </row>
    <row r="408" spans="1:17" x14ac:dyDescent="0.25">
      <c r="A408" s="14" t="s">
        <v>4075</v>
      </c>
      <c r="B408" t="str">
        <f>VLOOKUP(Healthcare!$A408,'Customer Names'!A408:C2742,3,FALSE)</f>
        <v>Nunlist</v>
      </c>
      <c r="C408">
        <f>VLOOKUP(Healthcare!$A408,'Medical Examinations'!A408:B2742,2,FALSE)</f>
        <v>32.11</v>
      </c>
      <c r="D408">
        <f>VLOOKUP($A408,'Medical Examinations'!A408:D2742,4,FALSE)</f>
        <v>4.76</v>
      </c>
      <c r="E408" t="str">
        <f>VLOOKUP($A408,'Medical Examinations'!A408:F408,6,FALSE)</f>
        <v>No</v>
      </c>
      <c r="F408" t="str">
        <f>VLOOKUP($A408,'Medical Examinations'!A408:G2742,7,FALSE)</f>
        <v>No</v>
      </c>
      <c r="G408" t="str">
        <f>VLOOKUP($A408,'Medical Examinations'!A408:H2742,8,FALSE)</f>
        <v>No</v>
      </c>
      <c r="H408" s="4">
        <f>VLOOKUP($A408,'Medical Examinations'!A408:I2742,9,FALSE)</f>
        <v>2</v>
      </c>
      <c r="I408" t="str">
        <f>VLOOKUP($A408,'Medical Examinations'!A408:J408,10,FALSE)</f>
        <v>No</v>
      </c>
      <c r="J408" t="str">
        <f>VLOOKUP($A408,'Medical Examinations'!A408:C408,3,FALSE)</f>
        <v>Obesity</v>
      </c>
      <c r="K408" t="str">
        <f>VLOOKUP($A408,'Medical Examinations'!A408:E408,5,FALSE)</f>
        <v>Normal</v>
      </c>
      <c r="L408" t="str">
        <f>VLOOKUP($A408,'Hospitalisation Details'!$A$2:$E$2344,5,FALSE)</f>
        <v>25-Nov-1979</v>
      </c>
      <c r="M408" s="2">
        <f>VLOOKUP($A408,'Hospitalisation Details'!$A$2:$I$2344,9,FALSE)</f>
        <v>15025.76</v>
      </c>
      <c r="N408" s="2" t="str">
        <f>VLOOKUP($A408,'Hospitalisation Details'!$A$2:$J$2344,10,FALSE)</f>
        <v>Tier - 2</v>
      </c>
      <c r="O408" s="2" t="str">
        <f>VLOOKUP($A408,'Hospitalisation Details'!$A$2:$K$2344,11,FALSE)</f>
        <v>Tier - 1</v>
      </c>
      <c r="P408" s="5" t="str">
        <f>VLOOKUP($A408,'Hospitalisation Details'!$A$2:$L$2344,12,FALSE)</f>
        <v>R1011</v>
      </c>
      <c r="Q408" s="15">
        <f>VLOOKUP($A408,'Hospitalisation Details'!$A$2:$G$2344,7,FALSE)</f>
        <v>43</v>
      </c>
    </row>
    <row r="409" spans="1:17" x14ac:dyDescent="0.25">
      <c r="A409" s="14" t="s">
        <v>4076</v>
      </c>
      <c r="B409" t="str">
        <f>VLOOKUP(Healthcare!$A409,'Customer Names'!A409:C2743,3,FALSE)</f>
        <v>Cutter</v>
      </c>
      <c r="C409">
        <f>VLOOKUP(Healthcare!$A409,'Medical Examinations'!A409:B2743,2,FALSE)</f>
        <v>29.8</v>
      </c>
      <c r="D409">
        <f>VLOOKUP($A409,'Medical Examinations'!A409:D2743,4,FALSE)</f>
        <v>8.24</v>
      </c>
      <c r="E409" t="str">
        <f>VLOOKUP($A409,'Medical Examinations'!A409:F409,6,FALSE)</f>
        <v>Yes</v>
      </c>
      <c r="F409" t="str">
        <f>VLOOKUP($A409,'Medical Examinations'!A409:G2743,7,FALSE)</f>
        <v>No</v>
      </c>
      <c r="G409" t="str">
        <f>VLOOKUP($A409,'Medical Examinations'!A409:H2743,8,FALSE)</f>
        <v>No</v>
      </c>
      <c r="H409" s="4">
        <f>VLOOKUP($A409,'Medical Examinations'!A409:I2743,9,FALSE)</f>
        <v>1</v>
      </c>
      <c r="I409" t="str">
        <f>VLOOKUP($A409,'Medical Examinations'!A409:J409,10,FALSE)</f>
        <v>Yes</v>
      </c>
      <c r="J409" t="str">
        <f>VLOOKUP($A409,'Medical Examinations'!A409:C409,3,FALSE)</f>
        <v>Over Weight</v>
      </c>
      <c r="K409" t="str">
        <f>VLOOKUP($A409,'Medical Examinations'!A409:E409,5,FALSE)</f>
        <v>Diabetes</v>
      </c>
      <c r="L409" t="str">
        <f>VLOOKUP($A409,'Hospitalisation Details'!$A$2:$E$2344,5,FALSE)</f>
        <v>11-Sep-1970</v>
      </c>
      <c r="M409" s="2">
        <f>VLOOKUP($A409,'Hospitalisation Details'!$A$2:$I$2344,9,FALSE)</f>
        <v>15026.3</v>
      </c>
      <c r="N409" s="2" t="str">
        <f>VLOOKUP($A409,'Hospitalisation Details'!$A$2:$J$2344,10,FALSE)</f>
        <v>Tier - 2</v>
      </c>
      <c r="O409" s="2" t="str">
        <f>VLOOKUP($A409,'Hospitalisation Details'!$A$2:$K$2344,11,FALSE)</f>
        <v>Tier - 3</v>
      </c>
      <c r="P409" s="5" t="str">
        <f>VLOOKUP($A409,'Hospitalisation Details'!$A$2:$L$2344,12,FALSE)</f>
        <v>R1011</v>
      </c>
      <c r="Q409" s="15">
        <f>VLOOKUP($A409,'Hospitalisation Details'!$A$2:$G$2344,7,FALSE)</f>
        <v>52</v>
      </c>
    </row>
    <row r="410" spans="1:17" x14ac:dyDescent="0.25">
      <c r="A410" s="14" t="s">
        <v>4077</v>
      </c>
      <c r="B410" t="str">
        <f>VLOOKUP(Healthcare!$A410,'Customer Names'!A410:C2744,3,FALSE)</f>
        <v>Martin</v>
      </c>
      <c r="C410">
        <f>VLOOKUP(Healthcare!$A410,'Medical Examinations'!A410:B2744,2,FALSE)</f>
        <v>24.01</v>
      </c>
      <c r="D410">
        <f>VLOOKUP($A410,'Medical Examinations'!A410:D2744,4,FALSE)</f>
        <v>4.76</v>
      </c>
      <c r="E410" t="str">
        <f>VLOOKUP($A410,'Medical Examinations'!A410:F410,6,FALSE)</f>
        <v>No</v>
      </c>
      <c r="F410" t="str">
        <f>VLOOKUP($A410,'Medical Examinations'!A410:G2744,7,FALSE)</f>
        <v>No</v>
      </c>
      <c r="G410" t="str">
        <f>VLOOKUP($A410,'Medical Examinations'!A410:H2744,8,FALSE)</f>
        <v>No</v>
      </c>
      <c r="H410" s="4">
        <f>VLOOKUP($A410,'Medical Examinations'!A410:I2744,9,FALSE)</f>
        <v>1</v>
      </c>
      <c r="I410" t="str">
        <f>VLOOKUP($A410,'Medical Examinations'!A410:J410,10,FALSE)</f>
        <v>Yes</v>
      </c>
      <c r="J410" t="str">
        <f>VLOOKUP($A410,'Medical Examinations'!A410:C410,3,FALSE)</f>
        <v>Health Weight</v>
      </c>
      <c r="K410" t="str">
        <f>VLOOKUP($A410,'Medical Examinations'!A410:E410,5,FALSE)</f>
        <v>Normal</v>
      </c>
      <c r="L410" t="str">
        <f>VLOOKUP($A410,'Hospitalisation Details'!$A$2:$E$2344,5,FALSE)</f>
        <v>15-Aug-1971</v>
      </c>
      <c r="M410" s="2">
        <f>VLOOKUP($A410,'Hospitalisation Details'!$A$2:$I$2344,9,FALSE)</f>
        <v>15038.51</v>
      </c>
      <c r="N410" s="2" t="str">
        <f>VLOOKUP($A410,'Hospitalisation Details'!$A$2:$J$2344,10,FALSE)</f>
        <v>Tier - 2</v>
      </c>
      <c r="O410" s="2" t="str">
        <f>VLOOKUP($A410,'Hospitalisation Details'!$A$2:$K$2344,11,FALSE)</f>
        <v>Tier - 3</v>
      </c>
      <c r="P410" s="5" t="str">
        <f>VLOOKUP($A410,'Hospitalisation Details'!$A$2:$L$2344,12,FALSE)</f>
        <v>R1023</v>
      </c>
      <c r="Q410" s="15">
        <f>VLOOKUP($A410,'Hospitalisation Details'!$A$2:$G$2344,7,FALSE)</f>
        <v>51</v>
      </c>
    </row>
    <row r="411" spans="1:17" x14ac:dyDescent="0.25">
      <c r="A411" s="14" t="s">
        <v>4078</v>
      </c>
      <c r="B411" t="str">
        <f>VLOOKUP(Healthcare!$A411,'Customer Names'!A411:C2745,3,FALSE)</f>
        <v>Cooney</v>
      </c>
      <c r="C411">
        <f>VLOOKUP(Healthcare!$A411,'Medical Examinations'!A411:B2745,2,FALSE)</f>
        <v>23.21</v>
      </c>
      <c r="D411">
        <f>VLOOKUP($A411,'Medical Examinations'!A411:D2745,4,FALSE)</f>
        <v>6.03</v>
      </c>
      <c r="E411" t="str">
        <f>VLOOKUP($A411,'Medical Examinations'!A411:F411,6,FALSE)</f>
        <v>No</v>
      </c>
      <c r="F411" t="str">
        <f>VLOOKUP($A411,'Medical Examinations'!A411:G2745,7,FALSE)</f>
        <v>No</v>
      </c>
      <c r="G411" t="str">
        <f>VLOOKUP($A411,'Medical Examinations'!A411:H2745,8,FALSE)</f>
        <v>No</v>
      </c>
      <c r="H411" s="4">
        <f>VLOOKUP($A411,'Medical Examinations'!A411:I2745,9,FALSE)</f>
        <v>1</v>
      </c>
      <c r="I411" t="str">
        <f>VLOOKUP($A411,'Medical Examinations'!A411:J411,10,FALSE)</f>
        <v>No</v>
      </c>
      <c r="J411" t="str">
        <f>VLOOKUP($A411,'Medical Examinations'!A411:C411,3,FALSE)</f>
        <v>Health Weight</v>
      </c>
      <c r="K411" t="str">
        <f>VLOOKUP($A411,'Medical Examinations'!A411:E411,5,FALSE)</f>
        <v>Prediabetes</v>
      </c>
      <c r="L411" t="str">
        <f>VLOOKUP($A411,'Hospitalisation Details'!$A$2:$E$2344,5,FALSE)</f>
        <v>26-Oct-1975</v>
      </c>
      <c r="M411" s="2">
        <f>VLOOKUP($A411,'Hospitalisation Details'!$A$2:$I$2344,9,FALSE)</f>
        <v>15090.35</v>
      </c>
      <c r="N411" s="2" t="str">
        <f>VLOOKUP($A411,'Hospitalisation Details'!$A$2:$J$2344,10,FALSE)</f>
        <v>Tier - 2</v>
      </c>
      <c r="O411" s="2" t="str">
        <f>VLOOKUP($A411,'Hospitalisation Details'!$A$2:$K$2344,11,FALSE)</f>
        <v>Tier - 1</v>
      </c>
      <c r="P411" s="5" t="str">
        <f>VLOOKUP($A411,'Hospitalisation Details'!$A$2:$L$2344,12,FALSE)</f>
        <v>R1023</v>
      </c>
      <c r="Q411" s="15">
        <f>VLOOKUP($A411,'Hospitalisation Details'!$A$2:$G$2344,7,FALSE)</f>
        <v>47</v>
      </c>
    </row>
    <row r="412" spans="1:17" x14ac:dyDescent="0.25">
      <c r="A412" s="14" t="s">
        <v>4079</v>
      </c>
      <c r="B412" t="str">
        <f>VLOOKUP(Healthcare!$A412,'Customer Names'!A412:C2746,3,FALSE)</f>
        <v>Bier</v>
      </c>
      <c r="C412">
        <f>VLOOKUP(Healthcare!$A412,'Medical Examinations'!A412:B2746,2,FALSE)</f>
        <v>21.2</v>
      </c>
      <c r="D412">
        <f>VLOOKUP($A412,'Medical Examinations'!A412:D2746,4,FALSE)</f>
        <v>4.07</v>
      </c>
      <c r="E412" t="str">
        <f>VLOOKUP($A412,'Medical Examinations'!A412:F412,6,FALSE)</f>
        <v>Yes</v>
      </c>
      <c r="F412" t="str">
        <f>VLOOKUP($A412,'Medical Examinations'!A412:G2746,7,FALSE)</f>
        <v>No</v>
      </c>
      <c r="G412" t="str">
        <f>VLOOKUP($A412,'Medical Examinations'!A412:H2746,8,FALSE)</f>
        <v>No</v>
      </c>
      <c r="H412" s="4">
        <f>VLOOKUP($A412,'Medical Examinations'!A412:I2746,9,FALSE)</f>
        <v>1</v>
      </c>
      <c r="I412" t="str">
        <f>VLOOKUP($A412,'Medical Examinations'!A412:J412,10,FALSE)</f>
        <v>Yes</v>
      </c>
      <c r="J412" t="str">
        <f>VLOOKUP($A412,'Medical Examinations'!A412:C412,3,FALSE)</f>
        <v>Health Weight</v>
      </c>
      <c r="K412" t="str">
        <f>VLOOKUP($A412,'Medical Examinations'!A412:E412,5,FALSE)</f>
        <v>Normal</v>
      </c>
      <c r="L412" t="str">
        <f>VLOOKUP($A412,'Hospitalisation Details'!$A$2:$E$2344,5,FALSE)</f>
        <v>7-Nov-1972</v>
      </c>
      <c r="M412" s="2">
        <f>VLOOKUP($A412,'Hospitalisation Details'!$A$2:$I$2344,9,FALSE)</f>
        <v>15103.69</v>
      </c>
      <c r="N412" s="2" t="str">
        <f>VLOOKUP($A412,'Hospitalisation Details'!$A$2:$J$2344,10,FALSE)</f>
        <v>Tier - 2</v>
      </c>
      <c r="O412" s="2" t="str">
        <f>VLOOKUP($A412,'Hospitalisation Details'!$A$2:$K$2344,11,FALSE)</f>
        <v>Tier - 1</v>
      </c>
      <c r="P412" s="5" t="str">
        <f>VLOOKUP($A412,'Hospitalisation Details'!$A$2:$L$2344,12,FALSE)</f>
        <v>R1012</v>
      </c>
      <c r="Q412" s="15">
        <f>VLOOKUP($A412,'Hospitalisation Details'!$A$2:$G$2344,7,FALSE)</f>
        <v>50</v>
      </c>
    </row>
    <row r="413" spans="1:17" x14ac:dyDescent="0.25">
      <c r="A413" s="14" t="s">
        <v>4080</v>
      </c>
      <c r="B413" t="str">
        <f>VLOOKUP(Healthcare!$A413,'Customer Names'!A413:C2747,3,FALSE)</f>
        <v>Muskopf</v>
      </c>
      <c r="C413">
        <f>VLOOKUP(Healthcare!$A413,'Medical Examinations'!A413:B2747,2,FALSE)</f>
        <v>28.215</v>
      </c>
      <c r="D413">
        <f>VLOOKUP($A413,'Medical Examinations'!A413:D2747,4,FALSE)</f>
        <v>8.26</v>
      </c>
      <c r="E413" t="str">
        <f>VLOOKUP($A413,'Medical Examinations'!A413:F413,6,FALSE)</f>
        <v>Yes</v>
      </c>
      <c r="F413" t="str">
        <f>VLOOKUP($A413,'Medical Examinations'!A413:G2747,7,FALSE)</f>
        <v>No</v>
      </c>
      <c r="G413" t="str">
        <f>VLOOKUP($A413,'Medical Examinations'!A413:H2747,8,FALSE)</f>
        <v>No</v>
      </c>
      <c r="H413" s="4">
        <f>VLOOKUP($A413,'Medical Examinations'!A413:I2747,9,FALSE)</f>
        <v>1</v>
      </c>
      <c r="I413" t="str">
        <f>VLOOKUP($A413,'Medical Examinations'!A413:J413,10,FALSE)</f>
        <v>Yes</v>
      </c>
      <c r="J413" t="str">
        <f>VLOOKUP($A413,'Medical Examinations'!A413:C413,3,FALSE)</f>
        <v>Over Weight</v>
      </c>
      <c r="K413" t="str">
        <f>VLOOKUP($A413,'Medical Examinations'!A413:E413,5,FALSE)</f>
        <v>Diabetes</v>
      </c>
      <c r="L413" t="str">
        <f>VLOOKUP($A413,'Hospitalisation Details'!$A$2:$E$2344,5,FALSE)</f>
        <v>5-Sep-1978</v>
      </c>
      <c r="M413" s="2">
        <f>VLOOKUP($A413,'Hospitalisation Details'!$A$2:$I$2344,9,FALSE)</f>
        <v>15123.19</v>
      </c>
      <c r="N413" s="2" t="str">
        <f>VLOOKUP($A413,'Hospitalisation Details'!$A$2:$J$2344,10,FALSE)</f>
        <v>Tier - 2</v>
      </c>
      <c r="O413" s="2" t="str">
        <f>VLOOKUP($A413,'Hospitalisation Details'!$A$2:$K$2344,11,FALSE)</f>
        <v>Tier - 1</v>
      </c>
      <c r="P413" s="5" t="str">
        <f>VLOOKUP($A413,'Hospitalisation Details'!$A$2:$L$2344,12,FALSE)</f>
        <v>R1011</v>
      </c>
      <c r="Q413" s="15">
        <f>VLOOKUP($A413,'Hospitalisation Details'!$A$2:$G$2344,7,FALSE)</f>
        <v>44</v>
      </c>
    </row>
    <row r="414" spans="1:17" x14ac:dyDescent="0.25">
      <c r="A414" s="14" t="s">
        <v>4081</v>
      </c>
      <c r="B414" t="str">
        <f>VLOOKUP(Healthcare!$A414,'Customer Names'!A414:C2748,3,FALSE)</f>
        <v>Sirak</v>
      </c>
      <c r="C414">
        <f>VLOOKUP(Healthcare!$A414,'Medical Examinations'!A414:B2748,2,FALSE)</f>
        <v>38.094999999999999</v>
      </c>
      <c r="D414">
        <f>VLOOKUP($A414,'Medical Examinations'!A414:D2748,4,FALSE)</f>
        <v>4.76</v>
      </c>
      <c r="E414" t="str">
        <f>VLOOKUP($A414,'Medical Examinations'!A414:F414,6,FALSE)</f>
        <v>No</v>
      </c>
      <c r="F414" t="str">
        <f>VLOOKUP($A414,'Medical Examinations'!A414:G2748,7,FALSE)</f>
        <v>No</v>
      </c>
      <c r="G414" t="str">
        <f>VLOOKUP($A414,'Medical Examinations'!A414:H2748,8,FALSE)</f>
        <v>No</v>
      </c>
      <c r="H414" s="4">
        <f>VLOOKUP($A414,'Medical Examinations'!A414:I2748,9,FALSE)</f>
        <v>1</v>
      </c>
      <c r="I414" t="str">
        <f>VLOOKUP($A414,'Medical Examinations'!A414:J414,10,FALSE)</f>
        <v>No</v>
      </c>
      <c r="J414" t="str">
        <f>VLOOKUP($A414,'Medical Examinations'!A414:C414,3,FALSE)</f>
        <v>Obesity</v>
      </c>
      <c r="K414" t="str">
        <f>VLOOKUP($A414,'Medical Examinations'!A414:E414,5,FALSE)</f>
        <v>Normal</v>
      </c>
      <c r="L414" t="str">
        <f>VLOOKUP($A414,'Hospitalisation Details'!$A$2:$E$2344,5,FALSE)</f>
        <v>25-Nov-1971</v>
      </c>
      <c r="M414" s="2">
        <f>VLOOKUP($A414,'Hospitalisation Details'!$A$2:$I$2344,9,FALSE)</f>
        <v>15150.44</v>
      </c>
      <c r="N414" s="2" t="str">
        <f>VLOOKUP($A414,'Hospitalisation Details'!$A$2:$J$2344,10,FALSE)</f>
        <v>Tier - 2</v>
      </c>
      <c r="O414" s="2" t="str">
        <f>VLOOKUP($A414,'Hospitalisation Details'!$A$2:$K$2344,11,FALSE)</f>
        <v>Tier - 1</v>
      </c>
      <c r="P414" s="5" t="str">
        <f>VLOOKUP($A414,'Hospitalisation Details'!$A$2:$L$2344,12,FALSE)</f>
        <v>R1023</v>
      </c>
      <c r="Q414" s="15">
        <f>VLOOKUP($A414,'Hospitalisation Details'!$A$2:$G$2344,7,FALSE)</f>
        <v>51</v>
      </c>
    </row>
    <row r="415" spans="1:17" x14ac:dyDescent="0.25">
      <c r="A415" s="14" t="s">
        <v>4082</v>
      </c>
      <c r="B415" t="str">
        <f>VLOOKUP(Healthcare!$A415,'Customer Names'!A415:C2749,3,FALSE)</f>
        <v>Nelsen</v>
      </c>
      <c r="C415">
        <f>VLOOKUP(Healthcare!$A415,'Medical Examinations'!A415:B2749,2,FALSE)</f>
        <v>22.61</v>
      </c>
      <c r="D415">
        <f>VLOOKUP($A415,'Medical Examinations'!A415:D2749,4,FALSE)</f>
        <v>6.13</v>
      </c>
      <c r="E415" t="str">
        <f>VLOOKUP($A415,'Medical Examinations'!A415:F415,6,FALSE)</f>
        <v>Yes</v>
      </c>
      <c r="F415" t="str">
        <f>VLOOKUP($A415,'Medical Examinations'!A415:G2749,7,FALSE)</f>
        <v>No</v>
      </c>
      <c r="G415" t="str">
        <f>VLOOKUP($A415,'Medical Examinations'!A415:H2749,8,FALSE)</f>
        <v>Yes</v>
      </c>
      <c r="H415" s="4">
        <f>VLOOKUP($A415,'Medical Examinations'!A415:I2749,9,FALSE)</f>
        <v>1</v>
      </c>
      <c r="I415" t="str">
        <f>VLOOKUP($A415,'Medical Examinations'!A415:J415,10,FALSE)</f>
        <v>Yes</v>
      </c>
      <c r="J415" t="str">
        <f>VLOOKUP($A415,'Medical Examinations'!A415:C415,3,FALSE)</f>
        <v>Health Weight</v>
      </c>
      <c r="K415" t="str">
        <f>VLOOKUP($A415,'Medical Examinations'!A415:E415,5,FALSE)</f>
        <v>Prediabetes</v>
      </c>
      <c r="L415" t="str">
        <f>VLOOKUP($A415,'Hospitalisation Details'!$A$2:$E$2344,5,FALSE)</f>
        <v>25-Oct-1962</v>
      </c>
      <c r="M415" s="2">
        <f>VLOOKUP($A415,'Hospitalisation Details'!$A$2:$I$2344,9,FALSE)</f>
        <v>15161.25</v>
      </c>
      <c r="N415" s="2" t="str">
        <f>VLOOKUP($A415,'Hospitalisation Details'!$A$2:$J$2344,10,FALSE)</f>
        <v>Tier - 2</v>
      </c>
      <c r="O415" s="2" t="str">
        <f>VLOOKUP($A415,'Hospitalisation Details'!$A$2:$K$2344,11,FALSE)</f>
        <v>Tier - 2</v>
      </c>
      <c r="P415" s="5" t="str">
        <f>VLOOKUP($A415,'Hospitalisation Details'!$A$2:$L$2344,12,FALSE)</f>
        <v>R1012</v>
      </c>
      <c r="Q415" s="15">
        <f>VLOOKUP($A415,'Hospitalisation Details'!$A$2:$G$2344,7,FALSE)</f>
        <v>60</v>
      </c>
    </row>
    <row r="416" spans="1:17" x14ac:dyDescent="0.25">
      <c r="A416" s="14" t="s">
        <v>4083</v>
      </c>
      <c r="B416" t="str">
        <f>VLOOKUP(Healthcare!$A416,'Customer Names'!A416:C2750,3,FALSE)</f>
        <v>Schallner</v>
      </c>
      <c r="C416">
        <f>VLOOKUP(Healthcare!$A416,'Medical Examinations'!A416:B2750,2,FALSE)</f>
        <v>24.32</v>
      </c>
      <c r="D416">
        <f>VLOOKUP($A416,'Medical Examinations'!A416:D2750,4,FALSE)</f>
        <v>10.47</v>
      </c>
      <c r="E416" t="str">
        <f>VLOOKUP($A416,'Medical Examinations'!A416:F416,6,FALSE)</f>
        <v>Yes</v>
      </c>
      <c r="F416" t="str">
        <f>VLOOKUP($A416,'Medical Examinations'!A416:G2750,7,FALSE)</f>
        <v>No</v>
      </c>
      <c r="G416" t="str">
        <f>VLOOKUP($A416,'Medical Examinations'!A416:H2750,8,FALSE)</f>
        <v>No</v>
      </c>
      <c r="H416" s="4">
        <f>VLOOKUP($A416,'Medical Examinations'!A416:I2750,9,FALSE)</f>
        <v>2</v>
      </c>
      <c r="I416" t="str">
        <f>VLOOKUP($A416,'Medical Examinations'!A416:J416,10,FALSE)</f>
        <v>Yes</v>
      </c>
      <c r="J416" t="str">
        <f>VLOOKUP($A416,'Medical Examinations'!A416:C416,3,FALSE)</f>
        <v>Health Weight</v>
      </c>
      <c r="K416" t="str">
        <f>VLOOKUP($A416,'Medical Examinations'!A416:E416,5,FALSE)</f>
        <v>Diabetes</v>
      </c>
      <c r="L416" t="str">
        <f>VLOOKUP($A416,'Hospitalisation Details'!$A$2:$E$2344,5,FALSE)</f>
        <v>4-Jun-1959</v>
      </c>
      <c r="M416" s="2">
        <f>VLOOKUP($A416,'Hospitalisation Details'!$A$2:$I$2344,9,FALSE)</f>
        <v>15161.53</v>
      </c>
      <c r="N416" s="2" t="str">
        <f>VLOOKUP($A416,'Hospitalisation Details'!$A$2:$J$2344,10,FALSE)</f>
        <v>Tier - 2</v>
      </c>
      <c r="O416" s="2" t="str">
        <f>VLOOKUP($A416,'Hospitalisation Details'!$A$2:$K$2344,11,FALSE)</f>
        <v>Tier - 1</v>
      </c>
      <c r="P416" s="5" t="str">
        <f>VLOOKUP($A416,'Hospitalisation Details'!$A$2:$L$2344,12,FALSE)</f>
        <v>R1013</v>
      </c>
      <c r="Q416" s="15">
        <f>VLOOKUP($A416,'Hospitalisation Details'!$A$2:$G$2344,7,FALSE)</f>
        <v>64</v>
      </c>
    </row>
    <row r="417" spans="1:17" x14ac:dyDescent="0.25">
      <c r="A417" s="14" t="s">
        <v>4084</v>
      </c>
      <c r="B417" t="str">
        <f>VLOOKUP(Healthcare!$A417,'Customer Names'!A417:C2751,3,FALSE)</f>
        <v>Dunlap</v>
      </c>
      <c r="C417">
        <f>VLOOKUP(Healthcare!$A417,'Medical Examinations'!A417:B2751,2,FALSE)</f>
        <v>20.96</v>
      </c>
      <c r="D417">
        <f>VLOOKUP($A417,'Medical Examinations'!A417:D2751,4,FALSE)</f>
        <v>4.04</v>
      </c>
      <c r="E417" t="str">
        <f>VLOOKUP($A417,'Medical Examinations'!A417:F417,6,FALSE)</f>
        <v>Yes</v>
      </c>
      <c r="F417" t="str">
        <f>VLOOKUP($A417,'Medical Examinations'!A417:G2751,7,FALSE)</f>
        <v>No</v>
      </c>
      <c r="G417" t="str">
        <f>VLOOKUP($A417,'Medical Examinations'!A417:H2751,8,FALSE)</f>
        <v>No</v>
      </c>
      <c r="H417" s="4">
        <f>VLOOKUP($A417,'Medical Examinations'!A417:I2751,9,FALSE)</f>
        <v>1</v>
      </c>
      <c r="I417" t="str">
        <f>VLOOKUP($A417,'Medical Examinations'!A417:J417,10,FALSE)</f>
        <v>Yes</v>
      </c>
      <c r="J417" t="str">
        <f>VLOOKUP($A417,'Medical Examinations'!A417:C417,3,FALSE)</f>
        <v>Health Weight</v>
      </c>
      <c r="K417" t="str">
        <f>VLOOKUP($A417,'Medical Examinations'!A417:E417,5,FALSE)</f>
        <v>Normal</v>
      </c>
      <c r="L417" t="str">
        <f>VLOOKUP($A417,'Hospitalisation Details'!$A$2:$E$2344,5,FALSE)</f>
        <v>3-Dec-1959</v>
      </c>
      <c r="M417" s="2">
        <f>VLOOKUP($A417,'Hospitalisation Details'!$A$2:$I$2344,9,FALSE)</f>
        <v>15170.07</v>
      </c>
      <c r="N417" s="2" t="str">
        <f>VLOOKUP($A417,'Hospitalisation Details'!$A$2:$J$2344,10,FALSE)</f>
        <v>Tier - 2</v>
      </c>
      <c r="O417" s="2" t="str">
        <f>VLOOKUP($A417,'Hospitalisation Details'!$A$2:$K$2344,11,FALSE)</f>
        <v>Tier - 3</v>
      </c>
      <c r="P417" s="5" t="str">
        <f>VLOOKUP($A417,'Hospitalisation Details'!$A$2:$L$2344,12,FALSE)</f>
        <v>R1011</v>
      </c>
      <c r="Q417" s="15">
        <f>VLOOKUP($A417,'Hospitalisation Details'!$A$2:$G$2344,7,FALSE)</f>
        <v>63</v>
      </c>
    </row>
    <row r="418" spans="1:17" x14ac:dyDescent="0.25">
      <c r="A418" s="14" t="s">
        <v>4085</v>
      </c>
      <c r="B418" t="str">
        <f>VLOOKUP(Healthcare!$A418,'Customer Names'!A418:C2752,3,FALSE)</f>
        <v>Messing</v>
      </c>
      <c r="C418">
        <f>VLOOKUP(Healthcare!$A418,'Medical Examinations'!A418:B2752,2,FALSE)</f>
        <v>19.68</v>
      </c>
      <c r="D418">
        <f>VLOOKUP($A418,'Medical Examinations'!A418:D2752,4,FALSE)</f>
        <v>5.74</v>
      </c>
      <c r="E418" t="str">
        <f>VLOOKUP($A418,'Medical Examinations'!A418:F418,6,FALSE)</f>
        <v>No</v>
      </c>
      <c r="F418" t="str">
        <f>VLOOKUP($A418,'Medical Examinations'!A418:G2752,7,FALSE)</f>
        <v>No</v>
      </c>
      <c r="G418" t="str">
        <f>VLOOKUP($A418,'Medical Examinations'!A418:H2752,8,FALSE)</f>
        <v>No</v>
      </c>
      <c r="H418" s="4">
        <f>VLOOKUP($A418,'Medical Examinations'!A418:I2752,9,FALSE)</f>
        <v>0</v>
      </c>
      <c r="I418" t="str">
        <f>VLOOKUP($A418,'Medical Examinations'!A418:J418,10,FALSE)</f>
        <v>Yes</v>
      </c>
      <c r="J418" t="str">
        <f>VLOOKUP($A418,'Medical Examinations'!A418:C418,3,FALSE)</f>
        <v>Health Weight</v>
      </c>
      <c r="K418" t="str">
        <f>VLOOKUP($A418,'Medical Examinations'!A418:E418,5,FALSE)</f>
        <v>Prediabetes</v>
      </c>
      <c r="L418" t="str">
        <f>VLOOKUP($A418,'Hospitalisation Details'!$A$2:$E$2344,5,FALSE)</f>
        <v>17-Jun-1962</v>
      </c>
      <c r="M418" s="2">
        <f>VLOOKUP($A418,'Hospitalisation Details'!$A$2:$I$2344,9,FALSE)</f>
        <v>15174.81</v>
      </c>
      <c r="N418" s="2" t="str">
        <f>VLOOKUP($A418,'Hospitalisation Details'!$A$2:$J$2344,10,FALSE)</f>
        <v>Tier - 2</v>
      </c>
      <c r="O418" s="2" t="str">
        <f>VLOOKUP($A418,'Hospitalisation Details'!$A$2:$K$2344,11,FALSE)</f>
        <v>Tier - 1</v>
      </c>
      <c r="P418" s="5" t="str">
        <f>VLOOKUP($A418,'Hospitalisation Details'!$A$2:$L$2344,12,FALSE)</f>
        <v>R1012</v>
      </c>
      <c r="Q418" s="15">
        <f>VLOOKUP($A418,'Hospitalisation Details'!$A$2:$G$2344,7,FALSE)</f>
        <v>60</v>
      </c>
    </row>
    <row r="419" spans="1:17" x14ac:dyDescent="0.25">
      <c r="A419" s="14" t="s">
        <v>4086</v>
      </c>
      <c r="B419" t="str">
        <f>VLOOKUP(Healthcare!$A419,'Customer Names'!A419:C2753,3,FALSE)</f>
        <v>Bondell</v>
      </c>
      <c r="C419">
        <f>VLOOKUP(Healthcare!$A419,'Medical Examinations'!A419:B2753,2,FALSE)</f>
        <v>18.100000000000001</v>
      </c>
      <c r="D419">
        <f>VLOOKUP($A419,'Medical Examinations'!A419:D2753,4,FALSE)</f>
        <v>6.33</v>
      </c>
      <c r="E419" t="str">
        <f>VLOOKUP($A419,'Medical Examinations'!A419:F419,6,FALSE)</f>
        <v>No</v>
      </c>
      <c r="F419" t="str">
        <f>VLOOKUP($A419,'Medical Examinations'!A419:G2753,7,FALSE)</f>
        <v>No</v>
      </c>
      <c r="G419" t="str">
        <f>VLOOKUP($A419,'Medical Examinations'!A419:H2753,8,FALSE)</f>
        <v>No</v>
      </c>
      <c r="H419" s="4">
        <f>VLOOKUP($A419,'Medical Examinations'!A419:I2753,9,FALSE)</f>
        <v>1</v>
      </c>
      <c r="I419" t="str">
        <f>VLOOKUP($A419,'Medical Examinations'!A419:J419,10,FALSE)</f>
        <v>Yes</v>
      </c>
      <c r="J419" t="str">
        <f>VLOOKUP($A419,'Medical Examinations'!A419:C419,3,FALSE)</f>
        <v>Under Weight</v>
      </c>
      <c r="K419" t="str">
        <f>VLOOKUP($A419,'Medical Examinations'!A419:E419,5,FALSE)</f>
        <v>Prediabetes</v>
      </c>
      <c r="L419" t="str">
        <f>VLOOKUP($A419,'Hospitalisation Details'!$A$2:$E$2344,5,FALSE)</f>
        <v>23-Nov-1978</v>
      </c>
      <c r="M419" s="2">
        <f>VLOOKUP($A419,'Hospitalisation Details'!$A$2:$I$2344,9,FALSE)</f>
        <v>15207.92</v>
      </c>
      <c r="N419" s="2" t="str">
        <f>VLOOKUP($A419,'Hospitalisation Details'!$A$2:$J$2344,10,FALSE)</f>
        <v>Tier - 2</v>
      </c>
      <c r="O419" s="2" t="str">
        <f>VLOOKUP($A419,'Hospitalisation Details'!$A$2:$K$2344,11,FALSE)</f>
        <v>Tier - 1</v>
      </c>
      <c r="P419" s="5" t="str">
        <f>VLOOKUP($A419,'Hospitalisation Details'!$A$2:$L$2344,12,FALSE)</f>
        <v>R1012</v>
      </c>
      <c r="Q419" s="15">
        <f>VLOOKUP($A419,'Hospitalisation Details'!$A$2:$G$2344,7,FALSE)</f>
        <v>44</v>
      </c>
    </row>
    <row r="420" spans="1:17" x14ac:dyDescent="0.25">
      <c r="A420" s="14" t="s">
        <v>4087</v>
      </c>
      <c r="B420" t="str">
        <f>VLOOKUP(Healthcare!$A420,'Customer Names'!A420:C2754,3,FALSE)</f>
        <v>Gaughan</v>
      </c>
      <c r="C420">
        <f>VLOOKUP(Healthcare!$A420,'Medical Examinations'!A420:B2754,2,FALSE)</f>
        <v>29.64</v>
      </c>
      <c r="D420">
        <f>VLOOKUP($A420,'Medical Examinations'!A420:D2754,4,FALSE)</f>
        <v>4.28</v>
      </c>
      <c r="E420" t="str">
        <f>VLOOKUP($A420,'Medical Examinations'!A420:F420,6,FALSE)</f>
        <v>Yes</v>
      </c>
      <c r="F420" t="str">
        <f>VLOOKUP($A420,'Medical Examinations'!A420:G2754,7,FALSE)</f>
        <v>No</v>
      </c>
      <c r="G420" t="str">
        <f>VLOOKUP($A420,'Medical Examinations'!A420:H2754,8,FALSE)</f>
        <v>No</v>
      </c>
      <c r="H420" s="4">
        <f>VLOOKUP($A420,'Medical Examinations'!A420:I2754,9,FALSE)</f>
        <v>0</v>
      </c>
      <c r="I420" t="str">
        <f>VLOOKUP($A420,'Medical Examinations'!A420:J420,10,FALSE)</f>
        <v>No</v>
      </c>
      <c r="J420" t="str">
        <f>VLOOKUP($A420,'Medical Examinations'!A420:C420,3,FALSE)</f>
        <v>Over Weight</v>
      </c>
      <c r="K420" t="str">
        <f>VLOOKUP($A420,'Medical Examinations'!A420:E420,5,FALSE)</f>
        <v>Normal</v>
      </c>
      <c r="L420" t="str">
        <f>VLOOKUP($A420,'Hospitalisation Details'!$A$2:$E$2344,5,FALSE)</f>
        <v>25-Jul-1960</v>
      </c>
      <c r="M420" s="2">
        <f>VLOOKUP($A420,'Hospitalisation Details'!$A$2:$I$2344,9,FALSE)</f>
        <v>15230.32</v>
      </c>
      <c r="N420" s="2" t="str">
        <f>VLOOKUP($A420,'Hospitalisation Details'!$A$2:$J$2344,10,FALSE)</f>
        <v>Tier - 2</v>
      </c>
      <c r="O420" s="2" t="str">
        <f>VLOOKUP($A420,'Hospitalisation Details'!$A$2:$K$2344,11,FALSE)</f>
        <v>Tier - 2</v>
      </c>
      <c r="P420" s="5" t="str">
        <f>VLOOKUP($A420,'Hospitalisation Details'!$A$2:$L$2344,12,FALSE)</f>
        <v>R1024</v>
      </c>
      <c r="Q420" s="15">
        <f>VLOOKUP($A420,'Hospitalisation Details'!$A$2:$G$2344,7,FALSE)</f>
        <v>62</v>
      </c>
    </row>
    <row r="421" spans="1:17" x14ac:dyDescent="0.25">
      <c r="A421" s="14" t="s">
        <v>4088</v>
      </c>
      <c r="B421" t="str">
        <f>VLOOKUP(Healthcare!$A421,'Customer Names'!A421:C2755,3,FALSE)</f>
        <v>Gruman</v>
      </c>
      <c r="C421">
        <f>VLOOKUP(Healthcare!$A421,'Medical Examinations'!A421:B2755,2,FALSE)</f>
        <v>25.3</v>
      </c>
      <c r="D421">
        <f>VLOOKUP($A421,'Medical Examinations'!A421:D2755,4,FALSE)</f>
        <v>9.4700000000000006</v>
      </c>
      <c r="E421" t="str">
        <f>VLOOKUP($A421,'Medical Examinations'!A421:F421,6,FALSE)</f>
        <v>Yes</v>
      </c>
      <c r="F421" t="str">
        <f>VLOOKUP($A421,'Medical Examinations'!A421:G2755,7,FALSE)</f>
        <v>No</v>
      </c>
      <c r="G421" t="str">
        <f>VLOOKUP($A421,'Medical Examinations'!A421:H2755,8,FALSE)</f>
        <v>No</v>
      </c>
      <c r="H421" s="4">
        <f>VLOOKUP($A421,'Medical Examinations'!A421:I2755,9,FALSE)</f>
        <v>2</v>
      </c>
      <c r="I421" t="str">
        <f>VLOOKUP($A421,'Medical Examinations'!A421:J421,10,FALSE)</f>
        <v>Yes</v>
      </c>
      <c r="J421" t="str">
        <f>VLOOKUP($A421,'Medical Examinations'!A421:C421,3,FALSE)</f>
        <v>Over Weight</v>
      </c>
      <c r="K421" t="str">
        <f>VLOOKUP($A421,'Medical Examinations'!A421:E421,5,FALSE)</f>
        <v>Diabetes</v>
      </c>
      <c r="L421" t="str">
        <f>VLOOKUP($A421,'Hospitalisation Details'!$A$2:$E$2344,5,FALSE)</f>
        <v>13-Dec-1963</v>
      </c>
      <c r="M421" s="2">
        <f>VLOOKUP($A421,'Hospitalisation Details'!$A$2:$I$2344,9,FALSE)</f>
        <v>15322.77</v>
      </c>
      <c r="N421" s="2" t="str">
        <f>VLOOKUP($A421,'Hospitalisation Details'!$A$2:$J$2344,10,FALSE)</f>
        <v>Tier - 2</v>
      </c>
      <c r="O421" s="2" t="str">
        <f>VLOOKUP($A421,'Hospitalisation Details'!$A$2:$K$2344,11,FALSE)</f>
        <v>Tier - 3</v>
      </c>
      <c r="P421" s="5" t="str">
        <f>VLOOKUP($A421,'Hospitalisation Details'!$A$2:$L$2344,12,FALSE)</f>
        <v>R1021</v>
      </c>
      <c r="Q421" s="15">
        <f>VLOOKUP($A421,'Hospitalisation Details'!$A$2:$G$2344,7,FALSE)</f>
        <v>59</v>
      </c>
    </row>
    <row r="422" spans="1:17" x14ac:dyDescent="0.25">
      <c r="A422" s="14" t="s">
        <v>4089</v>
      </c>
      <c r="B422" t="str">
        <f>VLOOKUP(Healthcare!$A422,'Customer Names'!A422:C2756,3,FALSE)</f>
        <v>Whitlow</v>
      </c>
      <c r="C422">
        <f>VLOOKUP(Healthcare!$A422,'Medical Examinations'!A422:B2756,2,FALSE)</f>
        <v>27.6</v>
      </c>
      <c r="D422">
        <f>VLOOKUP($A422,'Medical Examinations'!A422:D2756,4,FALSE)</f>
        <v>4.8499999999999996</v>
      </c>
      <c r="E422" t="str">
        <f>VLOOKUP($A422,'Medical Examinations'!A422:F422,6,FALSE)</f>
        <v>Yes</v>
      </c>
      <c r="F422" t="str">
        <f>VLOOKUP($A422,'Medical Examinations'!A422:G2756,7,FALSE)</f>
        <v>No</v>
      </c>
      <c r="G422" t="str">
        <f>VLOOKUP($A422,'Medical Examinations'!A422:H2756,8,FALSE)</f>
        <v>No</v>
      </c>
      <c r="H422" s="4">
        <f>VLOOKUP($A422,'Medical Examinations'!A422:I2756,9,FALSE)</f>
        <v>0</v>
      </c>
      <c r="I422" t="str">
        <f>VLOOKUP($A422,'Medical Examinations'!A422:J422,10,FALSE)</f>
        <v>No</v>
      </c>
      <c r="J422" t="str">
        <f>VLOOKUP($A422,'Medical Examinations'!A422:C422,3,FALSE)</f>
        <v>Over Weight</v>
      </c>
      <c r="K422" t="str">
        <f>VLOOKUP($A422,'Medical Examinations'!A422:E422,5,FALSE)</f>
        <v>Normal</v>
      </c>
      <c r="L422" t="str">
        <f>VLOOKUP($A422,'Hospitalisation Details'!$A$2:$E$2344,5,FALSE)</f>
        <v>14-Jul-2001</v>
      </c>
      <c r="M422" s="2">
        <f>VLOOKUP($A422,'Hospitalisation Details'!$A$2:$I$2344,9,FALSE)</f>
        <v>15359.1</v>
      </c>
      <c r="N422" s="2" t="str">
        <f>VLOOKUP($A422,'Hospitalisation Details'!$A$2:$J$2344,10,FALSE)</f>
        <v>Tier - 2</v>
      </c>
      <c r="O422" s="2" t="str">
        <f>VLOOKUP($A422,'Hospitalisation Details'!$A$2:$K$2344,11,FALSE)</f>
        <v>Tier - 3</v>
      </c>
      <c r="P422" s="5" t="str">
        <f>VLOOKUP($A422,'Hospitalisation Details'!$A$2:$L$2344,12,FALSE)</f>
        <v>R1024</v>
      </c>
      <c r="Q422" s="15">
        <f>VLOOKUP($A422,'Hospitalisation Details'!$A$2:$G$2344,7,FALSE)</f>
        <v>21</v>
      </c>
    </row>
    <row r="423" spans="1:17" x14ac:dyDescent="0.25">
      <c r="A423" s="14" t="s">
        <v>4090</v>
      </c>
      <c r="B423" t="str">
        <f>VLOOKUP(Healthcare!$A423,'Customer Names'!A423:C2757,3,FALSE)</f>
        <v>Robinson</v>
      </c>
      <c r="C423">
        <f>VLOOKUP(Healthcare!$A423,'Medical Examinations'!A423:B2757,2,FALSE)</f>
        <v>27.645</v>
      </c>
      <c r="D423">
        <f>VLOOKUP($A423,'Medical Examinations'!A423:D2757,4,FALSE)</f>
        <v>11.03</v>
      </c>
      <c r="E423" t="str">
        <f>VLOOKUP($A423,'Medical Examinations'!A423:F423,6,FALSE)</f>
        <v>Yes</v>
      </c>
      <c r="F423" t="str">
        <f>VLOOKUP($A423,'Medical Examinations'!A423:G2757,7,FALSE)</f>
        <v>No</v>
      </c>
      <c r="G423" t="str">
        <f>VLOOKUP($A423,'Medical Examinations'!A423:H2757,8,FALSE)</f>
        <v>No</v>
      </c>
      <c r="H423" s="4">
        <f>VLOOKUP($A423,'Medical Examinations'!A423:I2757,9,FALSE)</f>
        <v>1</v>
      </c>
      <c r="I423" t="str">
        <f>VLOOKUP($A423,'Medical Examinations'!A423:J423,10,FALSE)</f>
        <v>Yes</v>
      </c>
      <c r="J423" t="str">
        <f>VLOOKUP($A423,'Medical Examinations'!A423:C423,3,FALSE)</f>
        <v>Over Weight</v>
      </c>
      <c r="K423" t="str">
        <f>VLOOKUP($A423,'Medical Examinations'!A423:E423,5,FALSE)</f>
        <v>Diabetes</v>
      </c>
      <c r="L423" t="str">
        <f>VLOOKUP($A423,'Hospitalisation Details'!$A$2:$E$2344,5,FALSE)</f>
        <v>17-Dec-1988</v>
      </c>
      <c r="M423" s="2">
        <f>VLOOKUP($A423,'Hospitalisation Details'!$A$2:$I$2344,9,FALSE)</f>
        <v>15361.5</v>
      </c>
      <c r="N423" s="2" t="str">
        <f>VLOOKUP($A423,'Hospitalisation Details'!$A$2:$J$2344,10,FALSE)</f>
        <v>Tier - 2</v>
      </c>
      <c r="O423" s="2" t="str">
        <f>VLOOKUP($A423,'Hospitalisation Details'!$A$2:$K$2344,11,FALSE)</f>
        <v>Tier - 3</v>
      </c>
      <c r="P423" s="5" t="str">
        <f>VLOOKUP($A423,'Hospitalisation Details'!$A$2:$L$2344,12,FALSE)</f>
        <v>R1023</v>
      </c>
      <c r="Q423" s="15">
        <f>VLOOKUP($A423,'Hospitalisation Details'!$A$2:$G$2344,7,FALSE)</f>
        <v>34</v>
      </c>
    </row>
    <row r="424" spans="1:17" x14ac:dyDescent="0.25">
      <c r="A424" s="14" t="s">
        <v>4091</v>
      </c>
      <c r="B424" t="str">
        <f>VLOOKUP(Healthcare!$A424,'Customer Names'!A424:C2758,3,FALSE)</f>
        <v>Sabo</v>
      </c>
      <c r="C424">
        <f>VLOOKUP(Healthcare!$A424,'Medical Examinations'!A424:B2758,2,FALSE)</f>
        <v>27.6</v>
      </c>
      <c r="D424">
        <f>VLOOKUP($A424,'Medical Examinations'!A424:D2758,4,FALSE)</f>
        <v>5.22</v>
      </c>
      <c r="E424" t="str">
        <f>VLOOKUP($A424,'Medical Examinations'!A424:F424,6,FALSE)</f>
        <v>No</v>
      </c>
      <c r="F424" t="str">
        <f>VLOOKUP($A424,'Medical Examinations'!A424:G2758,7,FALSE)</f>
        <v>No</v>
      </c>
      <c r="G424" t="str">
        <f>VLOOKUP($A424,'Medical Examinations'!A424:H2758,8,FALSE)</f>
        <v>No</v>
      </c>
      <c r="H424" s="4">
        <f>VLOOKUP($A424,'Medical Examinations'!A424:I2758,9,FALSE)</f>
        <v>2</v>
      </c>
      <c r="I424" t="str">
        <f>VLOOKUP($A424,'Medical Examinations'!A424:J424,10,FALSE)</f>
        <v>Yes</v>
      </c>
      <c r="J424" t="str">
        <f>VLOOKUP($A424,'Medical Examinations'!A424:C424,3,FALSE)</f>
        <v>Over Weight</v>
      </c>
      <c r="K424" t="str">
        <f>VLOOKUP($A424,'Medical Examinations'!A424:E424,5,FALSE)</f>
        <v>Normal</v>
      </c>
      <c r="L424" t="str">
        <f>VLOOKUP($A424,'Hospitalisation Details'!$A$2:$E$2344,5,FALSE)</f>
        <v>18-Jul-1968</v>
      </c>
      <c r="M424" s="2">
        <f>VLOOKUP($A424,'Hospitalisation Details'!$A$2:$I$2344,9,FALSE)</f>
        <v>15363.77</v>
      </c>
      <c r="N424" s="2" t="str">
        <f>VLOOKUP($A424,'Hospitalisation Details'!$A$2:$J$2344,10,FALSE)</f>
        <v>Tier - 2</v>
      </c>
      <c r="O424" s="2" t="str">
        <f>VLOOKUP($A424,'Hospitalisation Details'!$A$2:$K$2344,11,FALSE)</f>
        <v>Tier - 1</v>
      </c>
      <c r="P424" s="5" t="str">
        <f>VLOOKUP($A424,'Hospitalisation Details'!$A$2:$L$2344,12,FALSE)</f>
        <v>R1026</v>
      </c>
      <c r="Q424" s="15">
        <f>VLOOKUP($A424,'Hospitalisation Details'!$A$2:$G$2344,7,FALSE)</f>
        <v>54</v>
      </c>
    </row>
    <row r="425" spans="1:17" x14ac:dyDescent="0.25">
      <c r="A425" s="14" t="s">
        <v>4092</v>
      </c>
      <c r="B425" t="str">
        <f>VLOOKUP(Healthcare!$A425,'Customer Names'!A425:C2759,3,FALSE)</f>
        <v>Nazarian</v>
      </c>
      <c r="C425">
        <f>VLOOKUP(Healthcare!$A425,'Medical Examinations'!A425:B2759,2,FALSE)</f>
        <v>25.08</v>
      </c>
      <c r="D425">
        <f>VLOOKUP($A425,'Medical Examinations'!A425:D2759,4,FALSE)</f>
        <v>9.52</v>
      </c>
      <c r="E425" t="str">
        <f>VLOOKUP($A425,'Medical Examinations'!A425:F425,6,FALSE)</f>
        <v>Yes</v>
      </c>
      <c r="F425" t="str">
        <f>VLOOKUP($A425,'Medical Examinations'!A425:G2759,7,FALSE)</f>
        <v>No</v>
      </c>
      <c r="G425" t="str">
        <f>VLOOKUP($A425,'Medical Examinations'!A425:H2759,8,FALSE)</f>
        <v>No</v>
      </c>
      <c r="H425" s="4">
        <f>VLOOKUP($A425,'Medical Examinations'!A425:I2759,9,FALSE)</f>
        <v>2</v>
      </c>
      <c r="I425" t="str">
        <f>VLOOKUP($A425,'Medical Examinations'!A425:J425,10,FALSE)</f>
        <v>No</v>
      </c>
      <c r="J425" t="str">
        <f>VLOOKUP($A425,'Medical Examinations'!A425:C425,3,FALSE)</f>
        <v>Over Weight</v>
      </c>
      <c r="K425" t="str">
        <f>VLOOKUP($A425,'Medical Examinations'!A425:E425,5,FALSE)</f>
        <v>Diabetes</v>
      </c>
      <c r="L425" t="str">
        <f>VLOOKUP($A425,'Hospitalisation Details'!$A$2:$E$2344,5,FALSE)</f>
        <v>6-Sep-1962</v>
      </c>
      <c r="M425" s="2">
        <f>VLOOKUP($A425,'Hospitalisation Details'!$A$2:$I$2344,9,FALSE)</f>
        <v>15368.22</v>
      </c>
      <c r="N425" s="2" t="str">
        <f>VLOOKUP($A425,'Hospitalisation Details'!$A$2:$J$2344,10,FALSE)</f>
        <v>Tier - 2</v>
      </c>
      <c r="O425" s="2" t="str">
        <f>VLOOKUP($A425,'Hospitalisation Details'!$A$2:$K$2344,11,FALSE)</f>
        <v>Tier - 2</v>
      </c>
      <c r="P425" s="5" t="str">
        <f>VLOOKUP($A425,'Hospitalisation Details'!$A$2:$L$2344,12,FALSE)</f>
        <v>R1011</v>
      </c>
      <c r="Q425" s="15">
        <f>VLOOKUP($A425,'Hospitalisation Details'!$A$2:$G$2344,7,FALSE)</f>
        <v>60</v>
      </c>
    </row>
    <row r="426" spans="1:17" x14ac:dyDescent="0.25">
      <c r="A426" s="14" t="s">
        <v>4093</v>
      </c>
      <c r="B426" t="str">
        <f>VLOOKUP(Healthcare!$A426,'Customer Names'!A426:C2760,3,FALSE)</f>
        <v>Lerma</v>
      </c>
      <c r="C426">
        <f>VLOOKUP(Healthcare!$A426,'Medical Examinations'!A426:B2760,2,FALSE)</f>
        <v>30.02</v>
      </c>
      <c r="D426">
        <f>VLOOKUP($A426,'Medical Examinations'!A426:D2760,4,FALSE)</f>
        <v>11.09</v>
      </c>
      <c r="E426" t="str">
        <f>VLOOKUP($A426,'Medical Examinations'!A426:F426,6,FALSE)</f>
        <v>No</v>
      </c>
      <c r="F426" t="str">
        <f>VLOOKUP($A426,'Medical Examinations'!A426:G2760,7,FALSE)</f>
        <v>No</v>
      </c>
      <c r="G426" t="str">
        <f>VLOOKUP($A426,'Medical Examinations'!A426:H2760,8,FALSE)</f>
        <v>No</v>
      </c>
      <c r="H426" s="4">
        <f>VLOOKUP($A426,'Medical Examinations'!A426:I2760,9,FALSE)</f>
        <v>0</v>
      </c>
      <c r="I426" t="str">
        <f>VLOOKUP($A426,'Medical Examinations'!A426:J426,10,FALSE)</f>
        <v>No</v>
      </c>
      <c r="J426" t="str">
        <f>VLOOKUP($A426,'Medical Examinations'!A426:C426,3,FALSE)</f>
        <v>Obesity</v>
      </c>
      <c r="K426" t="str">
        <f>VLOOKUP($A426,'Medical Examinations'!A426:E426,5,FALSE)</f>
        <v>Diabetes</v>
      </c>
      <c r="L426" t="str">
        <f>VLOOKUP($A426,'Hospitalisation Details'!$A$2:$E$2344,5,FALSE)</f>
        <v>4-Sep-1964</v>
      </c>
      <c r="M426" s="2">
        <f>VLOOKUP($A426,'Hospitalisation Details'!$A$2:$I$2344,9,FALSE)</f>
        <v>15377.77</v>
      </c>
      <c r="N426" s="2" t="str">
        <f>VLOOKUP($A426,'Hospitalisation Details'!$A$2:$J$2344,10,FALSE)</f>
        <v>Tier - 2</v>
      </c>
      <c r="O426" s="2" t="str">
        <f>VLOOKUP($A426,'Hospitalisation Details'!$A$2:$K$2344,11,FALSE)</f>
        <v>Tier - 2</v>
      </c>
      <c r="P426" s="5" t="str">
        <f>VLOOKUP($A426,'Hospitalisation Details'!$A$2:$L$2344,12,FALSE)</f>
        <v>R1012</v>
      </c>
      <c r="Q426" s="15">
        <f>VLOOKUP($A426,'Hospitalisation Details'!$A$2:$G$2344,7,FALSE)</f>
        <v>58</v>
      </c>
    </row>
    <row r="427" spans="1:17" x14ac:dyDescent="0.25">
      <c r="A427" s="14" t="s">
        <v>4094</v>
      </c>
      <c r="B427" t="str">
        <f>VLOOKUP(Healthcare!$A427,'Customer Names'!A427:C2761,3,FALSE)</f>
        <v>Dahl</v>
      </c>
      <c r="C427">
        <f>VLOOKUP(Healthcare!$A427,'Medical Examinations'!A427:B2761,2,FALSE)</f>
        <v>27.36</v>
      </c>
      <c r="D427">
        <f>VLOOKUP($A427,'Medical Examinations'!A427:D2761,4,FALSE)</f>
        <v>9.4499999999999993</v>
      </c>
      <c r="E427" t="str">
        <f>VLOOKUP($A427,'Medical Examinations'!A427:F427,6,FALSE)</f>
        <v>Yes</v>
      </c>
      <c r="F427" t="str">
        <f>VLOOKUP($A427,'Medical Examinations'!A427:G2761,7,FALSE)</f>
        <v>No</v>
      </c>
      <c r="G427" t="str">
        <f>VLOOKUP($A427,'Medical Examinations'!A427:H2761,8,FALSE)</f>
        <v>No</v>
      </c>
      <c r="H427" s="4">
        <f>VLOOKUP($A427,'Medical Examinations'!A427:I2761,9,FALSE)</f>
        <v>2</v>
      </c>
      <c r="I427" t="str">
        <f>VLOOKUP($A427,'Medical Examinations'!A427:J427,10,FALSE)</f>
        <v>Yes</v>
      </c>
      <c r="J427" t="str">
        <f>VLOOKUP($A427,'Medical Examinations'!A427:C427,3,FALSE)</f>
        <v>Over Weight</v>
      </c>
      <c r="K427" t="str">
        <f>VLOOKUP($A427,'Medical Examinations'!A427:E427,5,FALSE)</f>
        <v>Diabetes</v>
      </c>
      <c r="L427" t="str">
        <f>VLOOKUP($A427,'Hospitalisation Details'!$A$2:$E$2344,5,FALSE)</f>
        <v>25-Oct-1990</v>
      </c>
      <c r="M427" s="2">
        <f>VLOOKUP($A427,'Hospitalisation Details'!$A$2:$I$2344,9,FALSE)</f>
        <v>15440.2</v>
      </c>
      <c r="N427" s="2" t="str">
        <f>VLOOKUP($A427,'Hospitalisation Details'!$A$2:$J$2344,10,FALSE)</f>
        <v>Tier - 2</v>
      </c>
      <c r="O427" s="2" t="str">
        <f>VLOOKUP($A427,'Hospitalisation Details'!$A$2:$K$2344,11,FALSE)</f>
        <v>Tier - 1</v>
      </c>
      <c r="P427" s="5" t="str">
        <f>VLOOKUP($A427,'Hospitalisation Details'!$A$2:$L$2344,12,FALSE)</f>
        <v>R1012</v>
      </c>
      <c r="Q427" s="15">
        <f>VLOOKUP($A427,'Hospitalisation Details'!$A$2:$G$2344,7,FALSE)</f>
        <v>32</v>
      </c>
    </row>
    <row r="428" spans="1:17" x14ac:dyDescent="0.25">
      <c r="A428" s="14" t="s">
        <v>4095</v>
      </c>
      <c r="B428" t="str">
        <f>VLOOKUP(Healthcare!$A428,'Customer Names'!A428:C2762,3,FALSE)</f>
        <v>Surtees</v>
      </c>
      <c r="C428">
        <f>VLOOKUP(Healthcare!$A428,'Medical Examinations'!A428:B2762,2,FALSE)</f>
        <v>22.2</v>
      </c>
      <c r="D428">
        <f>VLOOKUP($A428,'Medical Examinations'!A428:D2762,4,FALSE)</f>
        <v>5.51</v>
      </c>
      <c r="E428" t="str">
        <f>VLOOKUP($A428,'Medical Examinations'!A428:F428,6,FALSE)</f>
        <v>No</v>
      </c>
      <c r="F428" t="str">
        <f>VLOOKUP($A428,'Medical Examinations'!A428:G2762,7,FALSE)</f>
        <v>No</v>
      </c>
      <c r="G428" t="str">
        <f>VLOOKUP($A428,'Medical Examinations'!A428:H2762,8,FALSE)</f>
        <v>No</v>
      </c>
      <c r="H428" s="4">
        <f>VLOOKUP($A428,'Medical Examinations'!A428:I2762,9,FALSE)</f>
        <v>0</v>
      </c>
      <c r="I428" t="str">
        <f>VLOOKUP($A428,'Medical Examinations'!A428:J428,10,FALSE)</f>
        <v>Yes</v>
      </c>
      <c r="J428" t="str">
        <f>VLOOKUP($A428,'Medical Examinations'!A428:C428,3,FALSE)</f>
        <v>Health Weight</v>
      </c>
      <c r="K428" t="str">
        <f>VLOOKUP($A428,'Medical Examinations'!A428:E428,5,FALSE)</f>
        <v>Normal</v>
      </c>
      <c r="L428" t="str">
        <f>VLOOKUP($A428,'Hospitalisation Details'!$A$2:$E$2344,5,FALSE)</f>
        <v>20-Jul-1976</v>
      </c>
      <c r="M428" s="2">
        <f>VLOOKUP($A428,'Hospitalisation Details'!$A$2:$I$2344,9,FALSE)</f>
        <v>15450.48</v>
      </c>
      <c r="N428" s="2" t="str">
        <f>VLOOKUP($A428,'Hospitalisation Details'!$A$2:$J$2344,10,FALSE)</f>
        <v>Tier - 2</v>
      </c>
      <c r="O428" s="2" t="str">
        <f>VLOOKUP($A428,'Hospitalisation Details'!$A$2:$K$2344,11,FALSE)</f>
        <v>Tier - 1</v>
      </c>
      <c r="P428" s="5" t="str">
        <f>VLOOKUP($A428,'Hospitalisation Details'!$A$2:$L$2344,12,FALSE)</f>
        <v>R1026</v>
      </c>
      <c r="Q428" s="15">
        <f>VLOOKUP($A428,'Hospitalisation Details'!$A$2:$G$2344,7,FALSE)</f>
        <v>46</v>
      </c>
    </row>
    <row r="429" spans="1:17" x14ac:dyDescent="0.25">
      <c r="A429" s="14" t="s">
        <v>4096</v>
      </c>
      <c r="B429" t="str">
        <f>VLOOKUP(Healthcare!$A429,'Customer Names'!A429:C2763,3,FALSE)</f>
        <v>Spetner</v>
      </c>
      <c r="C429">
        <f>VLOOKUP(Healthcare!$A429,'Medical Examinations'!A429:B2763,2,FALSE)</f>
        <v>25.71</v>
      </c>
      <c r="D429">
        <f>VLOOKUP($A429,'Medical Examinations'!A429:D2763,4,FALSE)</f>
        <v>4.18</v>
      </c>
      <c r="E429" t="str">
        <f>VLOOKUP($A429,'Medical Examinations'!A429:F429,6,FALSE)</f>
        <v>No</v>
      </c>
      <c r="F429" t="str">
        <f>VLOOKUP($A429,'Medical Examinations'!A429:G2763,7,FALSE)</f>
        <v>Yes</v>
      </c>
      <c r="G429" t="str">
        <f>VLOOKUP($A429,'Medical Examinations'!A429:H2763,8,FALSE)</f>
        <v>No</v>
      </c>
      <c r="H429" s="4">
        <f>VLOOKUP($A429,'Medical Examinations'!A429:I2763,9,FALSE)</f>
        <v>1</v>
      </c>
      <c r="I429" t="str">
        <f>VLOOKUP($A429,'Medical Examinations'!A429:J429,10,FALSE)</f>
        <v>Yes</v>
      </c>
      <c r="J429" t="str">
        <f>VLOOKUP($A429,'Medical Examinations'!A429:C429,3,FALSE)</f>
        <v>Over Weight</v>
      </c>
      <c r="K429" t="str">
        <f>VLOOKUP($A429,'Medical Examinations'!A429:E429,5,FALSE)</f>
        <v>Normal</v>
      </c>
      <c r="L429" t="str">
        <f>VLOOKUP($A429,'Hospitalisation Details'!$A$2:$E$2344,5,FALSE)</f>
        <v>17-Jul-2004</v>
      </c>
      <c r="M429" s="2">
        <f>VLOOKUP($A429,'Hospitalisation Details'!$A$2:$I$2344,9,FALSE)</f>
        <v>15518.18</v>
      </c>
      <c r="N429" s="2" t="str">
        <f>VLOOKUP($A429,'Hospitalisation Details'!$A$2:$J$2344,10,FALSE)</f>
        <v>Tier - 2</v>
      </c>
      <c r="O429" s="2" t="str">
        <f>VLOOKUP($A429,'Hospitalisation Details'!$A$2:$K$2344,11,FALSE)</f>
        <v>Tier - 3</v>
      </c>
      <c r="P429" s="5" t="str">
        <f>VLOOKUP($A429,'Hospitalisation Details'!$A$2:$L$2344,12,FALSE)</f>
        <v>R1015</v>
      </c>
      <c r="Q429" s="15">
        <f>VLOOKUP($A429,'Hospitalisation Details'!$A$2:$G$2344,7,FALSE)</f>
        <v>18</v>
      </c>
    </row>
    <row r="430" spans="1:17" x14ac:dyDescent="0.25">
      <c r="A430" s="14" t="s">
        <v>4097</v>
      </c>
      <c r="B430" t="str">
        <f>VLOOKUP(Healthcare!$A430,'Customer Names'!A430:C2764,3,FALSE)</f>
        <v>Brandon</v>
      </c>
      <c r="C430">
        <f>VLOOKUP(Healthcare!$A430,'Medical Examinations'!A430:B2764,2,FALSE)</f>
        <v>41.91</v>
      </c>
      <c r="D430">
        <f>VLOOKUP($A430,'Medical Examinations'!A430:D2764,4,FALSE)</f>
        <v>5.98</v>
      </c>
      <c r="E430" t="str">
        <f>VLOOKUP($A430,'Medical Examinations'!A430:F430,6,FALSE)</f>
        <v>Yes</v>
      </c>
      <c r="F430" t="str">
        <f>VLOOKUP($A430,'Medical Examinations'!A430:G2764,7,FALSE)</f>
        <v>No</v>
      </c>
      <c r="G430" t="str">
        <f>VLOOKUP($A430,'Medical Examinations'!A430:H2764,8,FALSE)</f>
        <v>No</v>
      </c>
      <c r="H430" s="4">
        <f>VLOOKUP($A430,'Medical Examinations'!A430:I2764,9,FALSE)</f>
        <v>1</v>
      </c>
      <c r="I430" t="str">
        <f>VLOOKUP($A430,'Medical Examinations'!A430:J430,10,FALSE)</f>
        <v>No</v>
      </c>
      <c r="J430" t="str">
        <f>VLOOKUP($A430,'Medical Examinations'!A430:C430,3,FALSE)</f>
        <v>Obesity</v>
      </c>
      <c r="K430" t="str">
        <f>VLOOKUP($A430,'Medical Examinations'!A430:E430,5,FALSE)</f>
        <v>Prediabetes</v>
      </c>
      <c r="L430" t="str">
        <f>VLOOKUP($A430,'Hospitalisation Details'!$A$2:$E$2344,5,FALSE)</f>
        <v>28-Jun-1974</v>
      </c>
      <c r="M430" s="2">
        <f>VLOOKUP($A430,'Hospitalisation Details'!$A$2:$I$2344,9,FALSE)</f>
        <v>15532.16</v>
      </c>
      <c r="N430" s="2" t="str">
        <f>VLOOKUP($A430,'Hospitalisation Details'!$A$2:$J$2344,10,FALSE)</f>
        <v>Tier - 2</v>
      </c>
      <c r="O430" s="2" t="str">
        <f>VLOOKUP($A430,'Hospitalisation Details'!$A$2:$K$2344,11,FALSE)</f>
        <v>Tier - 2</v>
      </c>
      <c r="P430" s="5" t="str">
        <f>VLOOKUP($A430,'Hospitalisation Details'!$A$2:$L$2344,12,FALSE)</f>
        <v>R1026</v>
      </c>
      <c r="Q430" s="15">
        <f>VLOOKUP($A430,'Hospitalisation Details'!$A$2:$G$2344,7,FALSE)</f>
        <v>48</v>
      </c>
    </row>
    <row r="431" spans="1:17" x14ac:dyDescent="0.25">
      <c r="A431" s="14" t="s">
        <v>4098</v>
      </c>
      <c r="B431" t="str">
        <f>VLOOKUP(Healthcare!$A431,'Customer Names'!A431:C2765,3,FALSE)</f>
        <v>Eley</v>
      </c>
      <c r="C431">
        <f>VLOOKUP(Healthcare!$A431,'Medical Examinations'!A431:B2765,2,FALSE)</f>
        <v>25.85</v>
      </c>
      <c r="D431">
        <f>VLOOKUP($A431,'Medical Examinations'!A431:D2765,4,FALSE)</f>
        <v>10.16</v>
      </c>
      <c r="E431" t="str">
        <f>VLOOKUP($A431,'Medical Examinations'!A431:F431,6,FALSE)</f>
        <v>No</v>
      </c>
      <c r="F431" t="str">
        <f>VLOOKUP($A431,'Medical Examinations'!A431:G2765,7,FALSE)</f>
        <v>No</v>
      </c>
      <c r="G431" t="str">
        <f>VLOOKUP($A431,'Medical Examinations'!A431:H2765,8,FALSE)</f>
        <v>No</v>
      </c>
      <c r="H431" s="4">
        <f>VLOOKUP($A431,'Medical Examinations'!A431:I2765,9,FALSE)</f>
        <v>0</v>
      </c>
      <c r="I431" t="str">
        <f>VLOOKUP($A431,'Medical Examinations'!A431:J431,10,FALSE)</f>
        <v>Yes</v>
      </c>
      <c r="J431" t="str">
        <f>VLOOKUP($A431,'Medical Examinations'!A431:C431,3,FALSE)</f>
        <v>Over Weight</v>
      </c>
      <c r="K431" t="str">
        <f>VLOOKUP($A431,'Medical Examinations'!A431:E431,5,FALSE)</f>
        <v>Diabetes</v>
      </c>
      <c r="L431" t="str">
        <f>VLOOKUP($A431,'Hospitalisation Details'!$A$2:$E$2344,5,FALSE)</f>
        <v>30-Jul-1974</v>
      </c>
      <c r="M431" s="2">
        <f>VLOOKUP($A431,'Hospitalisation Details'!$A$2:$I$2344,9,FALSE)</f>
        <v>15556.67</v>
      </c>
      <c r="N431" s="2" t="str">
        <f>VLOOKUP($A431,'Hospitalisation Details'!$A$2:$J$2344,10,FALSE)</f>
        <v>Tier - 2</v>
      </c>
      <c r="O431" s="2" t="str">
        <f>VLOOKUP($A431,'Hospitalisation Details'!$A$2:$K$2344,11,FALSE)</f>
        <v>Tier - 2</v>
      </c>
      <c r="P431" s="5" t="str">
        <f>VLOOKUP($A431,'Hospitalisation Details'!$A$2:$L$2344,12,FALSE)</f>
        <v>R1012</v>
      </c>
      <c r="Q431" s="15">
        <f>VLOOKUP($A431,'Hospitalisation Details'!$A$2:$G$2344,7,FALSE)</f>
        <v>48</v>
      </c>
    </row>
    <row r="432" spans="1:17" x14ac:dyDescent="0.25">
      <c r="A432" s="14" t="s">
        <v>4099</v>
      </c>
      <c r="B432" t="str">
        <f>VLOOKUP(Healthcare!$A432,'Customer Names'!A432:C2766,3,FALSE)</f>
        <v>Sedicum</v>
      </c>
      <c r="C432">
        <f>VLOOKUP(Healthcare!$A432,'Medical Examinations'!A432:B2766,2,FALSE)</f>
        <v>23.844999999999999</v>
      </c>
      <c r="D432">
        <f>VLOOKUP($A432,'Medical Examinations'!A432:D2766,4,FALSE)</f>
        <v>11.71</v>
      </c>
      <c r="E432" t="str">
        <f>VLOOKUP($A432,'Medical Examinations'!A432:F432,6,FALSE)</f>
        <v>No</v>
      </c>
      <c r="F432" t="str">
        <f>VLOOKUP($A432,'Medical Examinations'!A432:G2766,7,FALSE)</f>
        <v>No</v>
      </c>
      <c r="G432" t="str">
        <f>VLOOKUP($A432,'Medical Examinations'!A432:H2766,8,FALSE)</f>
        <v>No</v>
      </c>
      <c r="H432" s="4">
        <f>VLOOKUP($A432,'Medical Examinations'!A432:I2766,9,FALSE)</f>
        <v>2</v>
      </c>
      <c r="I432" t="str">
        <f>VLOOKUP($A432,'Medical Examinations'!A432:J432,10,FALSE)</f>
        <v>Yes</v>
      </c>
      <c r="J432" t="str">
        <f>VLOOKUP($A432,'Medical Examinations'!A432:C432,3,FALSE)</f>
        <v>Health Weight</v>
      </c>
      <c r="K432" t="str">
        <f>VLOOKUP($A432,'Medical Examinations'!A432:E432,5,FALSE)</f>
        <v>Diabetes</v>
      </c>
      <c r="L432" t="str">
        <f>VLOOKUP($A432,'Hospitalisation Details'!$A$2:$E$2344,5,FALSE)</f>
        <v>28-Oct-1965</v>
      </c>
      <c r="M432" s="2">
        <f>VLOOKUP($A432,'Hospitalisation Details'!$A$2:$I$2344,9,FALSE)</f>
        <v>15608.58</v>
      </c>
      <c r="N432" s="2" t="str">
        <f>VLOOKUP($A432,'Hospitalisation Details'!$A$2:$J$2344,10,FALSE)</f>
        <v>Tier - 2</v>
      </c>
      <c r="O432" s="2" t="str">
        <f>VLOOKUP($A432,'Hospitalisation Details'!$A$2:$K$2344,11,FALSE)</f>
        <v>Tier - 2</v>
      </c>
      <c r="P432" s="5" t="str">
        <f>VLOOKUP($A432,'Hospitalisation Details'!$A$2:$L$2344,12,FALSE)</f>
        <v>R1026</v>
      </c>
      <c r="Q432" s="15">
        <f>VLOOKUP($A432,'Hospitalisation Details'!$A$2:$G$2344,7,FALSE)</f>
        <v>57</v>
      </c>
    </row>
    <row r="433" spans="1:17" x14ac:dyDescent="0.25">
      <c r="A433" s="14" t="s">
        <v>4100</v>
      </c>
      <c r="B433" t="str">
        <f>VLOOKUP(Healthcare!$A433,'Customer Names'!A433:C2767,3,FALSE)</f>
        <v>Markle</v>
      </c>
      <c r="C433">
        <f>VLOOKUP(Healthcare!$A433,'Medical Examinations'!A433:B2767,2,FALSE)</f>
        <v>30.59</v>
      </c>
      <c r="D433">
        <f>VLOOKUP($A433,'Medical Examinations'!A433:D2767,4,FALSE)</f>
        <v>5.23</v>
      </c>
      <c r="E433" t="str">
        <f>VLOOKUP($A433,'Medical Examinations'!A433:F433,6,FALSE)</f>
        <v>No</v>
      </c>
      <c r="F433" t="str">
        <f>VLOOKUP($A433,'Medical Examinations'!A433:G2767,7,FALSE)</f>
        <v>No</v>
      </c>
      <c r="G433" t="str">
        <f>VLOOKUP($A433,'Medical Examinations'!A433:H2767,8,FALSE)</f>
        <v>Yes</v>
      </c>
      <c r="H433" s="4">
        <f>VLOOKUP($A433,'Medical Examinations'!A433:I2767,9,FALSE)</f>
        <v>1</v>
      </c>
      <c r="I433" t="str">
        <f>VLOOKUP($A433,'Medical Examinations'!A433:J433,10,FALSE)</f>
        <v>No</v>
      </c>
      <c r="J433" t="str">
        <f>VLOOKUP($A433,'Medical Examinations'!A433:C433,3,FALSE)</f>
        <v>Obesity</v>
      </c>
      <c r="K433" t="str">
        <f>VLOOKUP($A433,'Medical Examinations'!A433:E433,5,FALSE)</f>
        <v>Normal</v>
      </c>
      <c r="L433" t="str">
        <f>VLOOKUP($A433,'Hospitalisation Details'!$A$2:$E$2344,5,FALSE)</f>
        <v>6-Jun-1960</v>
      </c>
      <c r="M433" s="2">
        <f>VLOOKUP($A433,'Hospitalisation Details'!$A$2:$I$2344,9,FALSE)</f>
        <v>15612.19</v>
      </c>
      <c r="N433" s="2" t="str">
        <f>VLOOKUP($A433,'Hospitalisation Details'!$A$2:$J$2344,10,FALSE)</f>
        <v>Tier - 2</v>
      </c>
      <c r="O433" s="2" t="str">
        <f>VLOOKUP($A433,'Hospitalisation Details'!$A$2:$K$2344,11,FALSE)</f>
        <v>Tier - 2</v>
      </c>
      <c r="P433" s="5" t="str">
        <f>VLOOKUP($A433,'Hospitalisation Details'!$A$2:$L$2344,12,FALSE)</f>
        <v>R1012</v>
      </c>
      <c r="Q433" s="15">
        <f>VLOOKUP($A433,'Hospitalisation Details'!$A$2:$G$2344,7,FALSE)</f>
        <v>63</v>
      </c>
    </row>
    <row r="434" spans="1:17" x14ac:dyDescent="0.25">
      <c r="A434" s="14" t="s">
        <v>4101</v>
      </c>
      <c r="B434" t="str">
        <f>VLOOKUP(Healthcare!$A434,'Customer Names'!A434:C2768,3,FALSE)</f>
        <v>Kunz</v>
      </c>
      <c r="C434">
        <f>VLOOKUP(Healthcare!$A434,'Medical Examinations'!A434:B2768,2,FALSE)</f>
        <v>24.795000000000002</v>
      </c>
      <c r="D434">
        <f>VLOOKUP($A434,'Medical Examinations'!A434:D2768,4,FALSE)</f>
        <v>6.85</v>
      </c>
      <c r="E434" t="str">
        <f>VLOOKUP($A434,'Medical Examinations'!A434:F434,6,FALSE)</f>
        <v>No</v>
      </c>
      <c r="F434" t="str">
        <f>VLOOKUP($A434,'Medical Examinations'!A434:G2768,7,FALSE)</f>
        <v>No</v>
      </c>
      <c r="G434" t="str">
        <f>VLOOKUP($A434,'Medical Examinations'!A434:H2768,8,FALSE)</f>
        <v>No</v>
      </c>
      <c r="H434" s="4">
        <f>VLOOKUP($A434,'Medical Examinations'!A434:I2768,9,FALSE)</f>
        <v>0</v>
      </c>
      <c r="I434" t="str">
        <f>VLOOKUP($A434,'Medical Examinations'!A434:J434,10,FALSE)</f>
        <v>Yes</v>
      </c>
      <c r="J434" t="str">
        <f>VLOOKUP($A434,'Medical Examinations'!A434:C434,3,FALSE)</f>
        <v>Health Weight</v>
      </c>
      <c r="K434" t="str">
        <f>VLOOKUP($A434,'Medical Examinations'!A434:E434,5,FALSE)</f>
        <v>Diabetes</v>
      </c>
      <c r="L434" t="str">
        <f>VLOOKUP($A434,'Hospitalisation Details'!$A$2:$E$2344,5,FALSE)</f>
        <v>22-Dec-1988</v>
      </c>
      <c r="M434" s="2">
        <f>VLOOKUP($A434,'Hospitalisation Details'!$A$2:$I$2344,9,FALSE)</f>
        <v>15646.28</v>
      </c>
      <c r="N434" s="2" t="str">
        <f>VLOOKUP($A434,'Hospitalisation Details'!$A$2:$J$2344,10,FALSE)</f>
        <v>Tier - 2</v>
      </c>
      <c r="O434" s="2" t="str">
        <f>VLOOKUP($A434,'Hospitalisation Details'!$A$2:$K$2344,11,FALSE)</f>
        <v>Tier - 2</v>
      </c>
      <c r="P434" s="5" t="str">
        <f>VLOOKUP($A434,'Hospitalisation Details'!$A$2:$L$2344,12,FALSE)</f>
        <v>R1011</v>
      </c>
      <c r="Q434" s="15">
        <f>VLOOKUP($A434,'Hospitalisation Details'!$A$2:$G$2344,7,FALSE)</f>
        <v>34</v>
      </c>
    </row>
    <row r="435" spans="1:17" x14ac:dyDescent="0.25">
      <c r="A435" s="14" t="s">
        <v>4102</v>
      </c>
      <c r="B435" t="str">
        <f>VLOOKUP(Healthcare!$A435,'Customer Names'!A435:C2769,3,FALSE)</f>
        <v>Wimert</v>
      </c>
      <c r="C435">
        <f>VLOOKUP(Healthcare!$A435,'Medical Examinations'!A435:B2769,2,FALSE)</f>
        <v>24.13</v>
      </c>
      <c r="D435">
        <f>VLOOKUP($A435,'Medical Examinations'!A435:D2769,4,FALSE)</f>
        <v>7.05</v>
      </c>
      <c r="E435" t="str">
        <f>VLOOKUP($A435,'Medical Examinations'!A435:F435,6,FALSE)</f>
        <v>Yes</v>
      </c>
      <c r="F435" t="str">
        <f>VLOOKUP($A435,'Medical Examinations'!A435:G2769,7,FALSE)</f>
        <v>No</v>
      </c>
      <c r="G435" t="str">
        <f>VLOOKUP($A435,'Medical Examinations'!A435:H2769,8,FALSE)</f>
        <v>No</v>
      </c>
      <c r="H435" s="4">
        <f>VLOOKUP($A435,'Medical Examinations'!A435:I2769,9,FALSE)</f>
        <v>2</v>
      </c>
      <c r="I435" t="str">
        <f>VLOOKUP($A435,'Medical Examinations'!A435:J435,10,FALSE)</f>
        <v>Yes</v>
      </c>
      <c r="J435" t="str">
        <f>VLOOKUP($A435,'Medical Examinations'!A435:C435,3,FALSE)</f>
        <v>Health Weight</v>
      </c>
      <c r="K435" t="str">
        <f>VLOOKUP($A435,'Medical Examinations'!A435:E435,5,FALSE)</f>
        <v>Diabetes</v>
      </c>
      <c r="L435" t="str">
        <f>VLOOKUP($A435,'Hospitalisation Details'!$A$2:$E$2344,5,FALSE)</f>
        <v>26-Jun-1973</v>
      </c>
      <c r="M435" s="2">
        <f>VLOOKUP($A435,'Hospitalisation Details'!$A$2:$I$2344,9,FALSE)</f>
        <v>15670.3</v>
      </c>
      <c r="N435" s="2" t="str">
        <f>VLOOKUP($A435,'Hospitalisation Details'!$A$2:$J$2344,10,FALSE)</f>
        <v>Tier - 2</v>
      </c>
      <c r="O435" s="2" t="str">
        <f>VLOOKUP($A435,'Hospitalisation Details'!$A$2:$K$2344,11,FALSE)</f>
        <v>Tier - 2</v>
      </c>
      <c r="P435" s="5" t="str">
        <f>VLOOKUP($A435,'Hospitalisation Details'!$A$2:$L$2344,12,FALSE)</f>
        <v>R1026</v>
      </c>
      <c r="Q435" s="15">
        <f>VLOOKUP($A435,'Hospitalisation Details'!$A$2:$G$2344,7,FALSE)</f>
        <v>49</v>
      </c>
    </row>
    <row r="436" spans="1:17" x14ac:dyDescent="0.25">
      <c r="A436" s="14" t="s">
        <v>4103</v>
      </c>
      <c r="B436" t="str">
        <f>VLOOKUP(Healthcare!$A436,'Customer Names'!A436:C2770,3,FALSE)</f>
        <v>Peterson</v>
      </c>
      <c r="C436">
        <f>VLOOKUP(Healthcare!$A436,'Medical Examinations'!A436:B2770,2,FALSE)</f>
        <v>25.84</v>
      </c>
      <c r="D436">
        <f>VLOOKUP($A436,'Medical Examinations'!A436:D2770,4,FALSE)</f>
        <v>11.64</v>
      </c>
      <c r="E436" t="str">
        <f>VLOOKUP($A436,'Medical Examinations'!A436:F436,6,FALSE)</f>
        <v>No</v>
      </c>
      <c r="F436" t="str">
        <f>VLOOKUP($A436,'Medical Examinations'!A436:G2770,7,FALSE)</f>
        <v>No</v>
      </c>
      <c r="G436" t="str">
        <f>VLOOKUP($A436,'Medical Examinations'!A436:H2770,8,FALSE)</f>
        <v>No</v>
      </c>
      <c r="H436" s="4">
        <f>VLOOKUP($A436,'Medical Examinations'!A436:I2770,9,FALSE)</f>
        <v>2</v>
      </c>
      <c r="I436" t="str">
        <f>VLOOKUP($A436,'Medical Examinations'!A436:J436,10,FALSE)</f>
        <v>Yes</v>
      </c>
      <c r="J436" t="str">
        <f>VLOOKUP($A436,'Medical Examinations'!A436:C436,3,FALSE)</f>
        <v>Over Weight</v>
      </c>
      <c r="K436" t="str">
        <f>VLOOKUP($A436,'Medical Examinations'!A436:E436,5,FALSE)</f>
        <v>Diabetes</v>
      </c>
      <c r="L436" t="str">
        <f>VLOOKUP($A436,'Hospitalisation Details'!$A$2:$E$2344,5,FALSE)</f>
        <v>20-Sep-1976</v>
      </c>
      <c r="M436" s="2">
        <f>VLOOKUP($A436,'Hospitalisation Details'!$A$2:$I$2344,9,FALSE)</f>
        <v>15698.86</v>
      </c>
      <c r="N436" s="2" t="str">
        <f>VLOOKUP($A436,'Hospitalisation Details'!$A$2:$J$2344,10,FALSE)</f>
        <v>Tier - 2</v>
      </c>
      <c r="O436" s="2" t="str">
        <f>VLOOKUP($A436,'Hospitalisation Details'!$A$2:$K$2344,11,FALSE)</f>
        <v>Tier - 2</v>
      </c>
      <c r="P436" s="5" t="str">
        <f>VLOOKUP($A436,'Hospitalisation Details'!$A$2:$L$2344,12,FALSE)</f>
        <v>R1012</v>
      </c>
      <c r="Q436" s="15">
        <f>VLOOKUP($A436,'Hospitalisation Details'!$A$2:$G$2344,7,FALSE)</f>
        <v>46</v>
      </c>
    </row>
    <row r="437" spans="1:17" x14ac:dyDescent="0.25">
      <c r="A437" s="14" t="s">
        <v>4104</v>
      </c>
      <c r="B437" t="str">
        <f>VLOOKUP(Healthcare!$A437,'Customer Names'!A437:C2771,3,FALSE)</f>
        <v>Mercier</v>
      </c>
      <c r="C437">
        <f>VLOOKUP(Healthcare!$A437,'Medical Examinations'!A437:B2771,2,FALSE)</f>
        <v>28</v>
      </c>
      <c r="D437">
        <f>VLOOKUP($A437,'Medical Examinations'!A437:D2771,4,FALSE)</f>
        <v>10.52</v>
      </c>
      <c r="E437" t="str">
        <f>VLOOKUP($A437,'Medical Examinations'!A437:F437,6,FALSE)</f>
        <v>No</v>
      </c>
      <c r="F437" t="str">
        <f>VLOOKUP($A437,'Medical Examinations'!A437:G2771,7,FALSE)</f>
        <v>No</v>
      </c>
      <c r="G437" t="str">
        <f>VLOOKUP($A437,'Medical Examinations'!A437:H2771,8,FALSE)</f>
        <v>No</v>
      </c>
      <c r="H437" s="4">
        <f>VLOOKUP($A437,'Medical Examinations'!A437:I2771,9,FALSE)</f>
        <v>0</v>
      </c>
      <c r="I437" t="str">
        <f>VLOOKUP($A437,'Medical Examinations'!A437:J437,10,FALSE)</f>
        <v>Yes</v>
      </c>
      <c r="J437" t="str">
        <f>VLOOKUP($A437,'Medical Examinations'!A437:C437,3,FALSE)</f>
        <v>Over Weight</v>
      </c>
      <c r="K437" t="str">
        <f>VLOOKUP($A437,'Medical Examinations'!A437:E437,5,FALSE)</f>
        <v>Diabetes</v>
      </c>
      <c r="L437" t="str">
        <f>VLOOKUP($A437,'Hospitalisation Details'!$A$2:$E$2344,5,FALSE)</f>
        <v>29-Aug-1974</v>
      </c>
      <c r="M437" s="2">
        <f>VLOOKUP($A437,'Hospitalisation Details'!$A$2:$I$2344,9,FALSE)</f>
        <v>15746.62</v>
      </c>
      <c r="N437" s="2" t="str">
        <f>VLOOKUP($A437,'Hospitalisation Details'!$A$2:$J$2344,10,FALSE)</f>
        <v>Tier - 2</v>
      </c>
      <c r="O437" s="2" t="str">
        <f>VLOOKUP($A437,'Hospitalisation Details'!$A$2:$K$2344,11,FALSE)</f>
        <v>Tier - 1</v>
      </c>
      <c r="P437" s="5" t="str">
        <f>VLOOKUP($A437,'Hospitalisation Details'!$A$2:$L$2344,12,FALSE)</f>
        <v>R1012</v>
      </c>
      <c r="Q437" s="15">
        <f>VLOOKUP($A437,'Hospitalisation Details'!$A$2:$G$2344,7,FALSE)</f>
        <v>48</v>
      </c>
    </row>
    <row r="438" spans="1:17" x14ac:dyDescent="0.25">
      <c r="A438" s="14" t="s">
        <v>4105</v>
      </c>
      <c r="B438" t="str">
        <f>VLOOKUP(Healthcare!$A438,'Customer Names'!A438:C2772,3,FALSE)</f>
        <v>Laurie</v>
      </c>
      <c r="C438">
        <f>VLOOKUP(Healthcare!$A438,'Medical Examinations'!A438:B2772,2,FALSE)</f>
        <v>34.1</v>
      </c>
      <c r="D438">
        <f>VLOOKUP($A438,'Medical Examinations'!A438:D2772,4,FALSE)</f>
        <v>4.01</v>
      </c>
      <c r="E438" t="str">
        <f>VLOOKUP($A438,'Medical Examinations'!A438:F438,6,FALSE)</f>
        <v>Yes</v>
      </c>
      <c r="F438" t="str">
        <f>VLOOKUP($A438,'Medical Examinations'!A438:G2772,7,FALSE)</f>
        <v>No</v>
      </c>
      <c r="G438" t="str">
        <f>VLOOKUP($A438,'Medical Examinations'!A438:H2772,8,FALSE)</f>
        <v>Yes</v>
      </c>
      <c r="H438" s="4">
        <f>VLOOKUP($A438,'Medical Examinations'!A438:I2772,9,FALSE)</f>
        <v>1</v>
      </c>
      <c r="I438" t="str">
        <f>VLOOKUP($A438,'Medical Examinations'!A438:J438,10,FALSE)</f>
        <v>No</v>
      </c>
      <c r="J438" t="str">
        <f>VLOOKUP($A438,'Medical Examinations'!A438:C438,3,FALSE)</f>
        <v>Obesity</v>
      </c>
      <c r="K438" t="str">
        <f>VLOOKUP($A438,'Medical Examinations'!A438:E438,5,FALSE)</f>
        <v>Normal</v>
      </c>
      <c r="L438" t="str">
        <f>VLOOKUP($A438,'Hospitalisation Details'!$A$2:$E$2344,5,FALSE)</f>
        <v>9-Oct-1997</v>
      </c>
      <c r="M438" s="2">
        <f>VLOOKUP($A438,'Hospitalisation Details'!$A$2:$I$2344,9,FALSE)</f>
        <v>15817.99</v>
      </c>
      <c r="N438" s="2" t="str">
        <f>VLOOKUP($A438,'Hospitalisation Details'!$A$2:$J$2344,10,FALSE)</f>
        <v>Tier - 2</v>
      </c>
      <c r="O438" s="2" t="str">
        <f>VLOOKUP($A438,'Hospitalisation Details'!$A$2:$K$2344,11,FALSE)</f>
        <v>Tier - 2</v>
      </c>
      <c r="P438" s="5" t="str">
        <f>VLOOKUP($A438,'Hospitalisation Details'!$A$2:$L$2344,12,FALSE)</f>
        <v>R1012</v>
      </c>
      <c r="Q438" s="15">
        <f>VLOOKUP($A438,'Hospitalisation Details'!$A$2:$G$2344,7,FALSE)</f>
        <v>25</v>
      </c>
    </row>
    <row r="439" spans="1:17" x14ac:dyDescent="0.25">
      <c r="A439" s="14" t="s">
        <v>4106</v>
      </c>
      <c r="B439" t="str">
        <f>VLOOKUP(Healthcare!$A439,'Customer Names'!A439:C2773,3,FALSE)</f>
        <v>Sekaquaptewa</v>
      </c>
      <c r="C439">
        <f>VLOOKUP(Healthcare!$A439,'Medical Examinations'!A439:B2773,2,FALSE)</f>
        <v>26.125</v>
      </c>
      <c r="D439">
        <f>VLOOKUP($A439,'Medical Examinations'!A439:D2773,4,FALSE)</f>
        <v>8.56</v>
      </c>
      <c r="E439" t="str">
        <f>VLOOKUP($A439,'Medical Examinations'!A439:F439,6,FALSE)</f>
        <v>Yes</v>
      </c>
      <c r="F439" t="str">
        <f>VLOOKUP($A439,'Medical Examinations'!A439:G2773,7,FALSE)</f>
        <v>No</v>
      </c>
      <c r="G439" t="str">
        <f>VLOOKUP($A439,'Medical Examinations'!A439:H2773,8,FALSE)</f>
        <v>No</v>
      </c>
      <c r="H439" s="4">
        <f>VLOOKUP($A439,'Medical Examinations'!A439:I2773,9,FALSE)</f>
        <v>1</v>
      </c>
      <c r="I439" t="str">
        <f>VLOOKUP($A439,'Medical Examinations'!A439:J439,10,FALSE)</f>
        <v>Yes</v>
      </c>
      <c r="J439" t="str">
        <f>VLOOKUP($A439,'Medical Examinations'!A439:C439,3,FALSE)</f>
        <v>Over Weight</v>
      </c>
      <c r="K439" t="str">
        <f>VLOOKUP($A439,'Medical Examinations'!A439:E439,5,FALSE)</f>
        <v>Diabetes</v>
      </c>
      <c r="L439" t="str">
        <f>VLOOKUP($A439,'Hospitalisation Details'!$A$2:$E$2344,5,FALSE)</f>
        <v>26-Jun-1984</v>
      </c>
      <c r="M439" s="2">
        <f>VLOOKUP($A439,'Hospitalisation Details'!$A$2:$I$2344,9,FALSE)</f>
        <v>15820.7</v>
      </c>
      <c r="N439" s="2" t="str">
        <f>VLOOKUP($A439,'Hospitalisation Details'!$A$2:$J$2344,10,FALSE)</f>
        <v>Tier - 2</v>
      </c>
      <c r="O439" s="2" t="str">
        <f>VLOOKUP($A439,'Hospitalisation Details'!$A$2:$K$2344,11,FALSE)</f>
        <v>Tier - 3</v>
      </c>
      <c r="P439" s="5" t="str">
        <f>VLOOKUP($A439,'Hospitalisation Details'!$A$2:$L$2344,12,FALSE)</f>
        <v>R1011</v>
      </c>
      <c r="Q439" s="15">
        <f>VLOOKUP($A439,'Hospitalisation Details'!$A$2:$G$2344,7,FALSE)</f>
        <v>38</v>
      </c>
    </row>
    <row r="440" spans="1:17" x14ac:dyDescent="0.25">
      <c r="A440" s="14" t="s">
        <v>4107</v>
      </c>
      <c r="B440" t="str">
        <f>VLOOKUP(Healthcare!$A440,'Customer Names'!A440:C2774,3,FALSE)</f>
        <v>Frash</v>
      </c>
      <c r="C440">
        <f>VLOOKUP(Healthcare!$A440,'Medical Examinations'!A440:B2774,2,FALSE)</f>
        <v>25.6</v>
      </c>
      <c r="D440">
        <f>VLOOKUP($A440,'Medical Examinations'!A440:D2774,4,FALSE)</f>
        <v>10.5</v>
      </c>
      <c r="E440" t="str">
        <f>VLOOKUP($A440,'Medical Examinations'!A440:F440,6,FALSE)</f>
        <v>No</v>
      </c>
      <c r="F440" t="str">
        <f>VLOOKUP($A440,'Medical Examinations'!A440:G2774,7,FALSE)</f>
        <v>No</v>
      </c>
      <c r="G440" t="str">
        <f>VLOOKUP($A440,'Medical Examinations'!A440:H2774,8,FALSE)</f>
        <v>No</v>
      </c>
      <c r="H440" s="4">
        <f>VLOOKUP($A440,'Medical Examinations'!A440:I2774,9,FALSE)</f>
        <v>2</v>
      </c>
      <c r="I440" t="str">
        <f>VLOOKUP($A440,'Medical Examinations'!A440:J440,10,FALSE)</f>
        <v>Yes</v>
      </c>
      <c r="J440" t="str">
        <f>VLOOKUP($A440,'Medical Examinations'!A440:C440,3,FALSE)</f>
        <v>Over Weight</v>
      </c>
      <c r="K440" t="str">
        <f>VLOOKUP($A440,'Medical Examinations'!A440:E440,5,FALSE)</f>
        <v>Diabetes</v>
      </c>
      <c r="L440" t="str">
        <f>VLOOKUP($A440,'Hospitalisation Details'!$A$2:$E$2344,5,FALSE)</f>
        <v>11-Nov-1982</v>
      </c>
      <c r="M440" s="2">
        <f>VLOOKUP($A440,'Hospitalisation Details'!$A$2:$I$2344,9,FALSE)</f>
        <v>15828.82</v>
      </c>
      <c r="N440" s="2" t="str">
        <f>VLOOKUP($A440,'Hospitalisation Details'!$A$2:$J$2344,10,FALSE)</f>
        <v>Tier - 2</v>
      </c>
      <c r="O440" s="2" t="str">
        <f>VLOOKUP($A440,'Hospitalisation Details'!$A$2:$K$2344,11,FALSE)</f>
        <v>Tier - 3</v>
      </c>
      <c r="P440" s="5" t="str">
        <f>VLOOKUP($A440,'Hospitalisation Details'!$A$2:$L$2344,12,FALSE)</f>
        <v>R1011</v>
      </c>
      <c r="Q440" s="15">
        <f>VLOOKUP($A440,'Hospitalisation Details'!$A$2:$G$2344,7,FALSE)</f>
        <v>40</v>
      </c>
    </row>
    <row r="441" spans="1:17" x14ac:dyDescent="0.25">
      <c r="A441" s="14" t="s">
        <v>4108</v>
      </c>
      <c r="B441" t="str">
        <f>VLOOKUP(Healthcare!$A441,'Customer Names'!A441:C2775,3,FALSE)</f>
        <v>Bukowski</v>
      </c>
      <c r="C441">
        <f>VLOOKUP(Healthcare!$A441,'Medical Examinations'!A441:B2775,2,FALSE)</f>
        <v>24.32</v>
      </c>
      <c r="D441">
        <f>VLOOKUP($A441,'Medical Examinations'!A441:D2775,4,FALSE)</f>
        <v>6.39</v>
      </c>
      <c r="E441" t="str">
        <f>VLOOKUP($A441,'Medical Examinations'!A441:F441,6,FALSE)</f>
        <v>No</v>
      </c>
      <c r="F441" t="str">
        <f>VLOOKUP($A441,'Medical Examinations'!A441:G2775,7,FALSE)</f>
        <v>No</v>
      </c>
      <c r="G441" t="str">
        <f>VLOOKUP($A441,'Medical Examinations'!A441:H2775,8,FALSE)</f>
        <v>No</v>
      </c>
      <c r="H441" s="4">
        <f>VLOOKUP($A441,'Medical Examinations'!A441:I2775,9,FALSE)</f>
        <v>0</v>
      </c>
      <c r="I441" t="str">
        <f>VLOOKUP($A441,'Medical Examinations'!A441:J441,10,FALSE)</f>
        <v>No</v>
      </c>
      <c r="J441" t="str">
        <f>VLOOKUP($A441,'Medical Examinations'!A441:C441,3,FALSE)</f>
        <v>Health Weight</v>
      </c>
      <c r="K441" t="str">
        <f>VLOOKUP($A441,'Medical Examinations'!A441:E441,5,FALSE)</f>
        <v>Prediabetes</v>
      </c>
      <c r="L441" t="str">
        <f>VLOOKUP($A441,'Hospitalisation Details'!$A$2:$E$2344,5,FALSE)</f>
        <v>12-Oct-1980</v>
      </c>
      <c r="M441" s="2">
        <f>VLOOKUP($A441,'Hospitalisation Details'!$A$2:$I$2344,9,FALSE)</f>
        <v>15922.29</v>
      </c>
      <c r="N441" s="2" t="str">
        <f>VLOOKUP($A441,'Hospitalisation Details'!$A$2:$J$2344,10,FALSE)</f>
        <v>Tier - 2</v>
      </c>
      <c r="O441" s="2" t="str">
        <f>VLOOKUP($A441,'Hospitalisation Details'!$A$2:$K$2344,11,FALSE)</f>
        <v>Tier - 3</v>
      </c>
      <c r="P441" s="5" t="str">
        <f>VLOOKUP($A441,'Hospitalisation Details'!$A$2:$L$2344,12,FALSE)</f>
        <v>R1026</v>
      </c>
      <c r="Q441" s="15">
        <f>VLOOKUP($A441,'Hospitalisation Details'!$A$2:$G$2344,7,FALSE)</f>
        <v>42</v>
      </c>
    </row>
    <row r="442" spans="1:17" x14ac:dyDescent="0.25">
      <c r="A442" s="14" t="s">
        <v>4109</v>
      </c>
      <c r="B442" t="str">
        <f>VLOOKUP(Healthcare!$A442,'Customer Names'!A442:C2776,3,FALSE)</f>
        <v>Sandahl</v>
      </c>
      <c r="C442">
        <f>VLOOKUP(Healthcare!$A442,'Medical Examinations'!A442:B2776,2,FALSE)</f>
        <v>22.88</v>
      </c>
      <c r="D442">
        <f>VLOOKUP($A442,'Medical Examinations'!A442:D2776,4,FALSE)</f>
        <v>5.71</v>
      </c>
      <c r="E442" t="str">
        <f>VLOOKUP($A442,'Medical Examinations'!A442:F442,6,FALSE)</f>
        <v>Yes</v>
      </c>
      <c r="F442" t="str">
        <f>VLOOKUP($A442,'Medical Examinations'!A442:G2776,7,FALSE)</f>
        <v>No</v>
      </c>
      <c r="G442" t="str">
        <f>VLOOKUP($A442,'Medical Examinations'!A442:H2776,8,FALSE)</f>
        <v>Yes</v>
      </c>
      <c r="H442" s="4">
        <f>VLOOKUP($A442,'Medical Examinations'!A442:I2776,9,FALSE)</f>
        <v>1</v>
      </c>
      <c r="I442" t="str">
        <f>VLOOKUP($A442,'Medical Examinations'!A442:J442,10,FALSE)</f>
        <v>Yes</v>
      </c>
      <c r="J442" t="str">
        <f>VLOOKUP($A442,'Medical Examinations'!A442:C442,3,FALSE)</f>
        <v>Health Weight</v>
      </c>
      <c r="K442" t="str">
        <f>VLOOKUP($A442,'Medical Examinations'!A442:E442,5,FALSE)</f>
        <v>Prediabetes</v>
      </c>
      <c r="L442" t="str">
        <f>VLOOKUP($A442,'Hospitalisation Details'!$A$2:$E$2344,5,FALSE)</f>
        <v>24-Jul-1982</v>
      </c>
      <c r="M442" s="2">
        <f>VLOOKUP($A442,'Hospitalisation Details'!$A$2:$I$2344,9,FALSE)</f>
        <v>15965.29</v>
      </c>
      <c r="N442" s="2" t="str">
        <f>VLOOKUP($A442,'Hospitalisation Details'!$A$2:$J$2344,10,FALSE)</f>
        <v>Tier - 2</v>
      </c>
      <c r="O442" s="2" t="str">
        <f>VLOOKUP($A442,'Hospitalisation Details'!$A$2:$K$2344,11,FALSE)</f>
        <v>Tier - 1</v>
      </c>
      <c r="P442" s="5" t="str">
        <f>VLOOKUP($A442,'Hospitalisation Details'!$A$2:$L$2344,12,FALSE)</f>
        <v>R1012</v>
      </c>
      <c r="Q442" s="15">
        <f>VLOOKUP($A442,'Hospitalisation Details'!$A$2:$G$2344,7,FALSE)</f>
        <v>40</v>
      </c>
    </row>
    <row r="443" spans="1:17" x14ac:dyDescent="0.25">
      <c r="A443" s="14" t="s">
        <v>4110</v>
      </c>
      <c r="B443" t="str">
        <f>VLOOKUP(Healthcare!$A443,'Customer Names'!A443:C2777,3,FALSE)</f>
        <v>Speight</v>
      </c>
      <c r="C443">
        <f>VLOOKUP(Healthcare!$A443,'Medical Examinations'!A443:B2777,2,FALSE)</f>
        <v>24.984999999999999</v>
      </c>
      <c r="D443">
        <f>VLOOKUP($A443,'Medical Examinations'!A443:D2777,4,FALSE)</f>
        <v>4.43</v>
      </c>
      <c r="E443" t="str">
        <f>VLOOKUP($A443,'Medical Examinations'!A443:F443,6,FALSE)</f>
        <v>Yes</v>
      </c>
      <c r="F443" t="str">
        <f>VLOOKUP($A443,'Medical Examinations'!A443:G2777,7,FALSE)</f>
        <v>No</v>
      </c>
      <c r="G443" t="str">
        <f>VLOOKUP($A443,'Medical Examinations'!A443:H2777,8,FALSE)</f>
        <v>Yes</v>
      </c>
      <c r="H443" s="4">
        <f>VLOOKUP($A443,'Medical Examinations'!A443:I2777,9,FALSE)</f>
        <v>1</v>
      </c>
      <c r="I443" t="str">
        <f>VLOOKUP($A443,'Medical Examinations'!A443:J443,10,FALSE)</f>
        <v>No</v>
      </c>
      <c r="J443" t="str">
        <f>VLOOKUP($A443,'Medical Examinations'!A443:C443,3,FALSE)</f>
        <v>Over Weight</v>
      </c>
      <c r="K443" t="str">
        <f>VLOOKUP($A443,'Medical Examinations'!A443:E443,5,FALSE)</f>
        <v>Normal</v>
      </c>
      <c r="L443" t="str">
        <f>VLOOKUP($A443,'Hospitalisation Details'!$A$2:$E$2344,5,FALSE)</f>
        <v>19-Sep-1980</v>
      </c>
      <c r="M443" s="2">
        <f>VLOOKUP($A443,'Hospitalisation Details'!$A$2:$I$2344,9,FALSE)</f>
        <v>15966.19</v>
      </c>
      <c r="N443" s="2" t="str">
        <f>VLOOKUP($A443,'Hospitalisation Details'!$A$2:$J$2344,10,FALSE)</f>
        <v>Tier - 2</v>
      </c>
      <c r="O443" s="2" t="str">
        <f>VLOOKUP($A443,'Hospitalisation Details'!$A$2:$K$2344,11,FALSE)</f>
        <v>Tier - 2</v>
      </c>
      <c r="P443" s="5" t="str">
        <f>VLOOKUP($A443,'Hospitalisation Details'!$A$2:$L$2344,12,FALSE)</f>
        <v>R1012</v>
      </c>
      <c r="Q443" s="15">
        <f>VLOOKUP($A443,'Hospitalisation Details'!$A$2:$G$2344,7,FALSE)</f>
        <v>42</v>
      </c>
    </row>
    <row r="444" spans="1:17" x14ac:dyDescent="0.25">
      <c r="A444" s="14" t="s">
        <v>4111</v>
      </c>
      <c r="B444" t="str">
        <f>VLOOKUP(Healthcare!$A444,'Customer Names'!A444:C2778,3,FALSE)</f>
        <v>Lee</v>
      </c>
      <c r="C444">
        <f>VLOOKUP(Healthcare!$A444,'Medical Examinations'!A444:B2778,2,FALSE)</f>
        <v>33.1</v>
      </c>
      <c r="D444">
        <f>VLOOKUP($A444,'Medical Examinations'!A444:D2778,4,FALSE)</f>
        <v>5.52</v>
      </c>
      <c r="E444" t="str">
        <f>VLOOKUP($A444,'Medical Examinations'!A444:F444,6,FALSE)</f>
        <v>No</v>
      </c>
      <c r="F444" t="str">
        <f>VLOOKUP($A444,'Medical Examinations'!A444:G2778,7,FALSE)</f>
        <v>No</v>
      </c>
      <c r="G444" t="str">
        <f>VLOOKUP($A444,'Medical Examinations'!A444:H2778,8,FALSE)</f>
        <v>Yes</v>
      </c>
      <c r="H444" s="4">
        <f>VLOOKUP($A444,'Medical Examinations'!A444:I2778,9,FALSE)</f>
        <v>1</v>
      </c>
      <c r="I444" t="str">
        <f>VLOOKUP($A444,'Medical Examinations'!A444:J444,10,FALSE)</f>
        <v>No</v>
      </c>
      <c r="J444" t="str">
        <f>VLOOKUP($A444,'Medical Examinations'!A444:C444,3,FALSE)</f>
        <v>Obesity</v>
      </c>
      <c r="K444" t="str">
        <f>VLOOKUP($A444,'Medical Examinations'!A444:E444,5,FALSE)</f>
        <v>Normal</v>
      </c>
      <c r="L444" t="str">
        <f>VLOOKUP($A444,'Hospitalisation Details'!$A$2:$E$2344,5,FALSE)</f>
        <v>5-Dec-1988</v>
      </c>
      <c r="M444" s="2">
        <f>VLOOKUP($A444,'Hospitalisation Details'!$A$2:$I$2344,9,FALSE)</f>
        <v>16059.06</v>
      </c>
      <c r="N444" s="2" t="str">
        <f>VLOOKUP($A444,'Hospitalisation Details'!$A$2:$J$2344,10,FALSE)</f>
        <v>Tier - 2</v>
      </c>
      <c r="O444" s="2" t="str">
        <f>VLOOKUP($A444,'Hospitalisation Details'!$A$2:$K$2344,11,FALSE)</f>
        <v>Tier - 3</v>
      </c>
      <c r="P444" s="5" t="str">
        <f>VLOOKUP($A444,'Hospitalisation Details'!$A$2:$L$2344,12,FALSE)</f>
        <v>R1012</v>
      </c>
      <c r="Q444" s="15">
        <f>VLOOKUP($A444,'Hospitalisation Details'!$A$2:$G$2344,7,FALSE)</f>
        <v>34</v>
      </c>
    </row>
    <row r="445" spans="1:17" x14ac:dyDescent="0.25">
      <c r="A445" s="14" t="s">
        <v>4112</v>
      </c>
      <c r="B445" t="str">
        <f>VLOOKUP(Healthcare!$A445,'Customer Names'!A445:C2779,3,FALSE)</f>
        <v>Nielsen</v>
      </c>
      <c r="C445">
        <f>VLOOKUP(Healthcare!$A445,'Medical Examinations'!A445:B2779,2,FALSE)</f>
        <v>27.83</v>
      </c>
      <c r="D445">
        <f>VLOOKUP($A445,'Medical Examinations'!A445:D2779,4,FALSE)</f>
        <v>9.1999999999999993</v>
      </c>
      <c r="E445" t="str">
        <f>VLOOKUP($A445,'Medical Examinations'!A445:F445,6,FALSE)</f>
        <v>Yes</v>
      </c>
      <c r="F445" t="str">
        <f>VLOOKUP($A445,'Medical Examinations'!A445:G2779,7,FALSE)</f>
        <v>No</v>
      </c>
      <c r="G445" t="str">
        <f>VLOOKUP($A445,'Medical Examinations'!A445:H2779,8,FALSE)</f>
        <v>No</v>
      </c>
      <c r="H445" s="4">
        <f>VLOOKUP($A445,'Medical Examinations'!A445:I2779,9,FALSE)</f>
        <v>1</v>
      </c>
      <c r="I445" t="str">
        <f>VLOOKUP($A445,'Medical Examinations'!A445:J445,10,FALSE)</f>
        <v>Yes</v>
      </c>
      <c r="J445" t="str">
        <f>VLOOKUP($A445,'Medical Examinations'!A445:C445,3,FALSE)</f>
        <v>Over Weight</v>
      </c>
      <c r="K445" t="str">
        <f>VLOOKUP($A445,'Medical Examinations'!A445:E445,5,FALSE)</f>
        <v>Diabetes</v>
      </c>
      <c r="L445" t="str">
        <f>VLOOKUP($A445,'Hospitalisation Details'!$A$2:$E$2344,5,FALSE)</f>
        <v>16-Sep-1978</v>
      </c>
      <c r="M445" s="2">
        <f>VLOOKUP($A445,'Hospitalisation Details'!$A$2:$I$2344,9,FALSE)</f>
        <v>16062.89</v>
      </c>
      <c r="N445" s="2" t="str">
        <f>VLOOKUP($A445,'Hospitalisation Details'!$A$2:$J$2344,10,FALSE)</f>
        <v>Tier - 2</v>
      </c>
      <c r="O445" s="2" t="str">
        <f>VLOOKUP($A445,'Hospitalisation Details'!$A$2:$K$2344,11,FALSE)</f>
        <v>Tier - 2</v>
      </c>
      <c r="P445" s="5" t="str">
        <f>VLOOKUP($A445,'Hospitalisation Details'!$A$2:$L$2344,12,FALSE)</f>
        <v>R1026</v>
      </c>
      <c r="Q445" s="15">
        <f>VLOOKUP($A445,'Hospitalisation Details'!$A$2:$G$2344,7,FALSE)</f>
        <v>44</v>
      </c>
    </row>
    <row r="446" spans="1:17" x14ac:dyDescent="0.25">
      <c r="A446" s="14" t="s">
        <v>4113</v>
      </c>
      <c r="B446" t="str">
        <f>VLOOKUP(Healthcare!$A446,'Customer Names'!A446:C2780,3,FALSE)</f>
        <v>Zirdok</v>
      </c>
      <c r="C446">
        <f>VLOOKUP(Healthcare!$A446,'Medical Examinations'!A446:B2780,2,FALSE)</f>
        <v>30.875</v>
      </c>
      <c r="D446">
        <f>VLOOKUP($A446,'Medical Examinations'!A446:D2780,4,FALSE)</f>
        <v>10.97</v>
      </c>
      <c r="E446" t="str">
        <f>VLOOKUP($A446,'Medical Examinations'!A446:F446,6,FALSE)</f>
        <v>Yes</v>
      </c>
      <c r="F446" t="str">
        <f>VLOOKUP($A446,'Medical Examinations'!A446:G2780,7,FALSE)</f>
        <v>No</v>
      </c>
      <c r="G446" t="str">
        <f>VLOOKUP($A446,'Medical Examinations'!A446:H2780,8,FALSE)</f>
        <v>No</v>
      </c>
      <c r="H446" s="4">
        <f>VLOOKUP($A446,'Medical Examinations'!A446:I2780,9,FALSE)</f>
        <v>2</v>
      </c>
      <c r="I446" t="str">
        <f>VLOOKUP($A446,'Medical Examinations'!A446:J446,10,FALSE)</f>
        <v>No</v>
      </c>
      <c r="J446" t="str">
        <f>VLOOKUP($A446,'Medical Examinations'!A446:C446,3,FALSE)</f>
        <v>Obesity</v>
      </c>
      <c r="K446" t="str">
        <f>VLOOKUP($A446,'Medical Examinations'!A446:E446,5,FALSE)</f>
        <v>Diabetes</v>
      </c>
      <c r="L446" t="str">
        <f>VLOOKUP($A446,'Hospitalisation Details'!$A$2:$E$2344,5,FALSE)</f>
        <v>22-Oct-1958</v>
      </c>
      <c r="M446" s="2">
        <f>VLOOKUP($A446,'Hospitalisation Details'!$A$2:$I$2344,9,FALSE)</f>
        <v>16069.08</v>
      </c>
      <c r="N446" s="2" t="str">
        <f>VLOOKUP($A446,'Hospitalisation Details'!$A$2:$J$2344,10,FALSE)</f>
        <v>Tier - 2</v>
      </c>
      <c r="O446" s="2" t="str">
        <f>VLOOKUP($A446,'Hospitalisation Details'!$A$2:$K$2344,11,FALSE)</f>
        <v>Tier - 2</v>
      </c>
      <c r="P446" s="5" t="str">
        <f>VLOOKUP($A446,'Hospitalisation Details'!$A$2:$L$2344,12,FALSE)</f>
        <v>R1024</v>
      </c>
      <c r="Q446" s="15">
        <f>VLOOKUP($A446,'Hospitalisation Details'!$A$2:$G$2344,7,FALSE)</f>
        <v>64</v>
      </c>
    </row>
    <row r="447" spans="1:17" x14ac:dyDescent="0.25">
      <c r="A447" s="14" t="s">
        <v>4114</v>
      </c>
      <c r="B447" t="str">
        <f>VLOOKUP(Healthcare!$A447,'Customer Names'!A447:C2781,3,FALSE)</f>
        <v>Crudale</v>
      </c>
      <c r="C447">
        <f>VLOOKUP(Healthcare!$A447,'Medical Examinations'!A447:B2781,2,FALSE)</f>
        <v>27.265000000000001</v>
      </c>
      <c r="D447">
        <f>VLOOKUP($A447,'Medical Examinations'!A447:D2781,4,FALSE)</f>
        <v>4.25</v>
      </c>
      <c r="E447" t="str">
        <f>VLOOKUP($A447,'Medical Examinations'!A447:F447,6,FALSE)</f>
        <v>No</v>
      </c>
      <c r="F447" t="str">
        <f>VLOOKUP($A447,'Medical Examinations'!A447:G2781,7,FALSE)</f>
        <v>No</v>
      </c>
      <c r="G447" t="str">
        <f>VLOOKUP($A447,'Medical Examinations'!A447:H2781,8,FALSE)</f>
        <v>Yes</v>
      </c>
      <c r="H447" s="4">
        <f>VLOOKUP($A447,'Medical Examinations'!A447:I2781,9,FALSE)</f>
        <v>1</v>
      </c>
      <c r="I447" t="str">
        <f>VLOOKUP($A447,'Medical Examinations'!A447:J447,10,FALSE)</f>
        <v>No</v>
      </c>
      <c r="J447" t="str">
        <f>VLOOKUP($A447,'Medical Examinations'!A447:C447,3,FALSE)</f>
        <v>Over Weight</v>
      </c>
      <c r="K447" t="str">
        <f>VLOOKUP($A447,'Medical Examinations'!A447:E447,5,FALSE)</f>
        <v>Normal</v>
      </c>
      <c r="L447" t="str">
        <f>VLOOKUP($A447,'Hospitalisation Details'!$A$2:$E$2344,5,FALSE)</f>
        <v>21-Jun-1958</v>
      </c>
      <c r="M447" s="2">
        <f>VLOOKUP($A447,'Hospitalisation Details'!$A$2:$I$2344,9,FALSE)</f>
        <v>16085.13</v>
      </c>
      <c r="N447" s="2" t="str">
        <f>VLOOKUP($A447,'Hospitalisation Details'!$A$2:$J$2344,10,FALSE)</f>
        <v>Tier - 2</v>
      </c>
      <c r="O447" s="2" t="str">
        <f>VLOOKUP($A447,'Hospitalisation Details'!$A$2:$K$2344,11,FALSE)</f>
        <v>Tier - 2</v>
      </c>
      <c r="P447" s="5" t="str">
        <f>VLOOKUP($A447,'Hospitalisation Details'!$A$2:$L$2344,12,FALSE)</f>
        <v>R1013</v>
      </c>
      <c r="Q447" s="15">
        <f>VLOOKUP($A447,'Hospitalisation Details'!$A$2:$G$2344,7,FALSE)</f>
        <v>64</v>
      </c>
    </row>
    <row r="448" spans="1:17" x14ac:dyDescent="0.25">
      <c r="A448" s="14" t="s">
        <v>4115</v>
      </c>
      <c r="B448" t="str">
        <f>VLOOKUP(Healthcare!$A448,'Customer Names'!A448:C2782,3,FALSE)</f>
        <v>Koopmans</v>
      </c>
      <c r="C448">
        <f>VLOOKUP(Healthcare!$A448,'Medical Examinations'!A448:B2782,2,FALSE)</f>
        <v>26.7</v>
      </c>
      <c r="D448">
        <f>VLOOKUP($A448,'Medical Examinations'!A448:D2782,4,FALSE)</f>
        <v>5.23</v>
      </c>
      <c r="E448" t="str">
        <f>VLOOKUP($A448,'Medical Examinations'!A448:F448,6,FALSE)</f>
        <v>No</v>
      </c>
      <c r="F448" t="str">
        <f>VLOOKUP($A448,'Medical Examinations'!A448:G2782,7,FALSE)</f>
        <v>No</v>
      </c>
      <c r="G448" t="str">
        <f>VLOOKUP($A448,'Medical Examinations'!A448:H2782,8,FALSE)</f>
        <v>Yes</v>
      </c>
      <c r="H448" s="4">
        <f>VLOOKUP($A448,'Medical Examinations'!A448:I2782,9,FALSE)</f>
        <v>1</v>
      </c>
      <c r="I448" t="str">
        <f>VLOOKUP($A448,'Medical Examinations'!A448:J448,10,FALSE)</f>
        <v>Yes</v>
      </c>
      <c r="J448" t="str">
        <f>VLOOKUP($A448,'Medical Examinations'!A448:C448,3,FALSE)</f>
        <v>Over Weight</v>
      </c>
      <c r="K448" t="str">
        <f>VLOOKUP($A448,'Medical Examinations'!A448:E448,5,FALSE)</f>
        <v>Normal</v>
      </c>
      <c r="L448" t="str">
        <f>VLOOKUP($A448,'Hospitalisation Details'!$A$2:$E$2344,5,FALSE)</f>
        <v>27-Aug-1985</v>
      </c>
      <c r="M448" s="2">
        <f>VLOOKUP($A448,'Hospitalisation Details'!$A$2:$I$2344,9,FALSE)</f>
        <v>16097.94</v>
      </c>
      <c r="N448" s="2" t="str">
        <f>VLOOKUP($A448,'Hospitalisation Details'!$A$2:$J$2344,10,FALSE)</f>
        <v>Tier - 2</v>
      </c>
      <c r="O448" s="2" t="str">
        <f>VLOOKUP($A448,'Hospitalisation Details'!$A$2:$K$2344,11,FALSE)</f>
        <v>Tier - 3</v>
      </c>
      <c r="P448" s="5" t="str">
        <f>VLOOKUP($A448,'Hospitalisation Details'!$A$2:$L$2344,12,FALSE)</f>
        <v>R1012</v>
      </c>
      <c r="Q448" s="15">
        <f>VLOOKUP($A448,'Hospitalisation Details'!$A$2:$G$2344,7,FALSE)</f>
        <v>37</v>
      </c>
    </row>
    <row r="449" spans="1:17" x14ac:dyDescent="0.25">
      <c r="A449" s="14" t="s">
        <v>4116</v>
      </c>
      <c r="B449" t="str">
        <f>VLOOKUP(Healthcare!$A449,'Customer Names'!A449:C2783,3,FALSE)</f>
        <v>Milani</v>
      </c>
      <c r="C449">
        <f>VLOOKUP(Healthcare!$A449,'Medical Examinations'!A449:B2783,2,FALSE)</f>
        <v>29.925000000000001</v>
      </c>
      <c r="D449">
        <f>VLOOKUP($A449,'Medical Examinations'!A449:D2783,4,FALSE)</f>
        <v>5.96</v>
      </c>
      <c r="E449" t="str">
        <f>VLOOKUP($A449,'Medical Examinations'!A449:F449,6,FALSE)</f>
        <v>Yes</v>
      </c>
      <c r="F449" t="str">
        <f>VLOOKUP($A449,'Medical Examinations'!A449:G2783,7,FALSE)</f>
        <v>No</v>
      </c>
      <c r="G449" t="str">
        <f>VLOOKUP($A449,'Medical Examinations'!A449:H2783,8,FALSE)</f>
        <v>Yes</v>
      </c>
      <c r="H449" s="4">
        <f>VLOOKUP($A449,'Medical Examinations'!A449:I2783,9,FALSE)</f>
        <v>1</v>
      </c>
      <c r="I449" t="str">
        <f>VLOOKUP($A449,'Medical Examinations'!A449:J449,10,FALSE)</f>
        <v>Yes</v>
      </c>
      <c r="J449" t="str">
        <f>VLOOKUP($A449,'Medical Examinations'!A449:C449,3,FALSE)</f>
        <v>Obesity</v>
      </c>
      <c r="K449" t="str">
        <f>VLOOKUP($A449,'Medical Examinations'!A449:E449,5,FALSE)</f>
        <v>Prediabetes</v>
      </c>
      <c r="L449" t="str">
        <f>VLOOKUP($A449,'Hospitalisation Details'!$A$2:$E$2344,5,FALSE)</f>
        <v>8-Aug-1993</v>
      </c>
      <c r="M449" s="2">
        <f>VLOOKUP($A449,'Hospitalisation Details'!$A$2:$I$2344,9,FALSE)</f>
        <v>16115.3</v>
      </c>
      <c r="N449" s="2" t="str">
        <f>VLOOKUP($A449,'Hospitalisation Details'!$A$2:$J$2344,10,FALSE)</f>
        <v>Tier - 2</v>
      </c>
      <c r="O449" s="2" t="str">
        <f>VLOOKUP($A449,'Hospitalisation Details'!$A$2:$K$2344,11,FALSE)</f>
        <v>Tier - 1</v>
      </c>
      <c r="P449" s="5" t="str">
        <f>VLOOKUP($A449,'Hospitalisation Details'!$A$2:$L$2344,12,FALSE)</f>
        <v>R1024</v>
      </c>
      <c r="Q449" s="15">
        <f>VLOOKUP($A449,'Hospitalisation Details'!$A$2:$G$2344,7,FALSE)</f>
        <v>29</v>
      </c>
    </row>
    <row r="450" spans="1:17" x14ac:dyDescent="0.25">
      <c r="A450" s="14" t="s">
        <v>4117</v>
      </c>
      <c r="B450" t="str">
        <f>VLOOKUP(Healthcare!$A450,'Customer Names'!A450:C2784,3,FALSE)</f>
        <v>Kelly</v>
      </c>
      <c r="C450">
        <f>VLOOKUP(Healthcare!$A450,'Medical Examinations'!A450:B2784,2,FALSE)</f>
        <v>19.95</v>
      </c>
      <c r="D450">
        <f>VLOOKUP($A450,'Medical Examinations'!A450:D2784,4,FALSE)</f>
        <v>4.29</v>
      </c>
      <c r="E450" t="str">
        <f>VLOOKUP($A450,'Medical Examinations'!A450:F450,6,FALSE)</f>
        <v>Yes</v>
      </c>
      <c r="F450" t="str">
        <f>VLOOKUP($A450,'Medical Examinations'!A450:G2784,7,FALSE)</f>
        <v>No</v>
      </c>
      <c r="G450" t="str">
        <f>VLOOKUP($A450,'Medical Examinations'!A450:H2784,8,FALSE)</f>
        <v>No</v>
      </c>
      <c r="H450" s="4">
        <f>VLOOKUP($A450,'Medical Examinations'!A450:I2784,9,FALSE)</f>
        <v>2</v>
      </c>
      <c r="I450" t="str">
        <f>VLOOKUP($A450,'Medical Examinations'!A450:J450,10,FALSE)</f>
        <v>Yes</v>
      </c>
      <c r="J450" t="str">
        <f>VLOOKUP($A450,'Medical Examinations'!A450:C450,3,FALSE)</f>
        <v>Health Weight</v>
      </c>
      <c r="K450" t="str">
        <f>VLOOKUP($A450,'Medical Examinations'!A450:E450,5,FALSE)</f>
        <v>Normal</v>
      </c>
      <c r="L450" t="str">
        <f>VLOOKUP($A450,'Hospitalisation Details'!$A$2:$E$2344,5,FALSE)</f>
        <v>6-Oct-1987</v>
      </c>
      <c r="M450" s="2">
        <f>VLOOKUP($A450,'Hospitalisation Details'!$A$2:$I$2344,9,FALSE)</f>
        <v>16122.65</v>
      </c>
      <c r="N450" s="2" t="str">
        <f>VLOOKUP($A450,'Hospitalisation Details'!$A$2:$J$2344,10,FALSE)</f>
        <v>Tier - 2</v>
      </c>
      <c r="O450" s="2" t="str">
        <f>VLOOKUP($A450,'Hospitalisation Details'!$A$2:$K$2344,11,FALSE)</f>
        <v>Tier - 1</v>
      </c>
      <c r="P450" s="5" t="str">
        <f>VLOOKUP($A450,'Hospitalisation Details'!$A$2:$L$2344,12,FALSE)</f>
        <v>R1011</v>
      </c>
      <c r="Q450" s="15">
        <f>VLOOKUP($A450,'Hospitalisation Details'!$A$2:$G$2344,7,FALSE)</f>
        <v>35</v>
      </c>
    </row>
    <row r="451" spans="1:17" x14ac:dyDescent="0.25">
      <c r="A451" s="14" t="s">
        <v>4118</v>
      </c>
      <c r="B451" t="str">
        <f>VLOOKUP(Healthcare!$A451,'Customer Names'!A451:C2785,3,FALSE)</f>
        <v>Finelli</v>
      </c>
      <c r="C451">
        <f>VLOOKUP(Healthcare!$A451,'Medical Examinations'!A451:B2785,2,FALSE)</f>
        <v>24.225000000000001</v>
      </c>
      <c r="D451">
        <f>VLOOKUP($A451,'Medical Examinations'!A451:D2785,4,FALSE)</f>
        <v>4.09</v>
      </c>
      <c r="E451" t="str">
        <f>VLOOKUP($A451,'Medical Examinations'!A451:F451,6,FALSE)</f>
        <v>No</v>
      </c>
      <c r="F451" t="str">
        <f>VLOOKUP($A451,'Medical Examinations'!A451:G2785,7,FALSE)</f>
        <v>No</v>
      </c>
      <c r="G451" t="str">
        <f>VLOOKUP($A451,'Medical Examinations'!A451:H2785,8,FALSE)</f>
        <v>No</v>
      </c>
      <c r="H451" s="4">
        <f>VLOOKUP($A451,'Medical Examinations'!A451:I2785,9,FALSE)</f>
        <v>0</v>
      </c>
      <c r="I451" t="str">
        <f>VLOOKUP($A451,'Medical Examinations'!A451:J451,10,FALSE)</f>
        <v>No</v>
      </c>
      <c r="J451" t="str">
        <f>VLOOKUP($A451,'Medical Examinations'!A451:C451,3,FALSE)</f>
        <v>Health Weight</v>
      </c>
      <c r="K451" t="str">
        <f>VLOOKUP($A451,'Medical Examinations'!A451:E451,5,FALSE)</f>
        <v>Normal</v>
      </c>
      <c r="L451" t="str">
        <f>VLOOKUP($A451,'Hospitalisation Details'!$A$2:$E$2344,5,FALSE)</f>
        <v>6-Jul-1982</v>
      </c>
      <c r="M451" s="2">
        <f>VLOOKUP($A451,'Hospitalisation Details'!$A$2:$I$2344,9,FALSE)</f>
        <v>16152.04</v>
      </c>
      <c r="N451" s="2" t="str">
        <f>VLOOKUP($A451,'Hospitalisation Details'!$A$2:$J$2344,10,FALSE)</f>
        <v>Tier - 2</v>
      </c>
      <c r="O451" s="2" t="str">
        <f>VLOOKUP($A451,'Hospitalisation Details'!$A$2:$K$2344,11,FALSE)</f>
        <v>Tier - 1</v>
      </c>
      <c r="P451" s="5" t="str">
        <f>VLOOKUP($A451,'Hospitalisation Details'!$A$2:$L$2344,12,FALSE)</f>
        <v>R1026</v>
      </c>
      <c r="Q451" s="15">
        <f>VLOOKUP($A451,'Hospitalisation Details'!$A$2:$G$2344,7,FALSE)</f>
        <v>40</v>
      </c>
    </row>
    <row r="452" spans="1:17" x14ac:dyDescent="0.25">
      <c r="A452" s="14" t="s">
        <v>4119</v>
      </c>
      <c r="B452" t="str">
        <f>VLOOKUP(Healthcare!$A452,'Customer Names'!A452:C2786,3,FALSE)</f>
        <v>Palmer</v>
      </c>
      <c r="C452">
        <f>VLOOKUP(Healthcare!$A452,'Medical Examinations'!A452:B2786,2,FALSE)</f>
        <v>28.12</v>
      </c>
      <c r="D452">
        <f>VLOOKUP($A452,'Medical Examinations'!A452:D2786,4,FALSE)</f>
        <v>4.88</v>
      </c>
      <c r="E452" t="str">
        <f>VLOOKUP($A452,'Medical Examinations'!A452:F452,6,FALSE)</f>
        <v>No</v>
      </c>
      <c r="F452" t="str">
        <f>VLOOKUP($A452,'Medical Examinations'!A452:G2786,7,FALSE)</f>
        <v>No</v>
      </c>
      <c r="G452" t="str">
        <f>VLOOKUP($A452,'Medical Examinations'!A452:H2786,8,FALSE)</f>
        <v>No</v>
      </c>
      <c r="H452" s="4">
        <f>VLOOKUP($A452,'Medical Examinations'!A452:I2786,9,FALSE)</f>
        <v>0</v>
      </c>
      <c r="I452" t="str">
        <f>VLOOKUP($A452,'Medical Examinations'!A452:J452,10,FALSE)</f>
        <v>Yes</v>
      </c>
      <c r="J452" t="str">
        <f>VLOOKUP($A452,'Medical Examinations'!A452:C452,3,FALSE)</f>
        <v>Over Weight</v>
      </c>
      <c r="K452" t="str">
        <f>VLOOKUP($A452,'Medical Examinations'!A452:E452,5,FALSE)</f>
        <v>Normal</v>
      </c>
      <c r="L452" t="str">
        <f>VLOOKUP($A452,'Hospitalisation Details'!$A$2:$E$2344,5,FALSE)</f>
        <v>11-Sep-1974</v>
      </c>
      <c r="M452" s="2">
        <f>VLOOKUP($A452,'Hospitalisation Details'!$A$2:$I$2344,9,FALSE)</f>
        <v>16190.97</v>
      </c>
      <c r="N452" s="2" t="str">
        <f>VLOOKUP($A452,'Hospitalisation Details'!$A$2:$J$2344,10,FALSE)</f>
        <v>Tier - 2</v>
      </c>
      <c r="O452" s="2" t="str">
        <f>VLOOKUP($A452,'Hospitalisation Details'!$A$2:$K$2344,11,FALSE)</f>
        <v>Tier - 3</v>
      </c>
      <c r="P452" s="5" t="str">
        <f>VLOOKUP($A452,'Hospitalisation Details'!$A$2:$L$2344,12,FALSE)</f>
        <v>R1012</v>
      </c>
      <c r="Q452" s="15">
        <f>VLOOKUP($A452,'Hospitalisation Details'!$A$2:$G$2344,7,FALSE)</f>
        <v>48</v>
      </c>
    </row>
    <row r="453" spans="1:17" x14ac:dyDescent="0.25">
      <c r="A453" s="14" t="s">
        <v>4120</v>
      </c>
      <c r="B453" t="str">
        <f>VLOOKUP(Healthcare!$A453,'Customer Names'!A453:C2787,3,FALSE)</f>
        <v>Wang</v>
      </c>
      <c r="C453">
        <f>VLOOKUP(Healthcare!$A453,'Medical Examinations'!A453:B2787,2,FALSE)</f>
        <v>23.21</v>
      </c>
      <c r="D453">
        <f>VLOOKUP($A453,'Medical Examinations'!A453:D2787,4,FALSE)</f>
        <v>6.76</v>
      </c>
      <c r="E453" t="str">
        <f>VLOOKUP($A453,'Medical Examinations'!A453:F453,6,FALSE)</f>
        <v>No</v>
      </c>
      <c r="F453" t="str">
        <f>VLOOKUP($A453,'Medical Examinations'!A453:G2787,7,FALSE)</f>
        <v>No</v>
      </c>
      <c r="G453" t="str">
        <f>VLOOKUP($A453,'Medical Examinations'!A453:H2787,8,FALSE)</f>
        <v>No</v>
      </c>
      <c r="H453" s="4">
        <f>VLOOKUP($A453,'Medical Examinations'!A453:I2787,9,FALSE)</f>
        <v>0</v>
      </c>
      <c r="I453" t="str">
        <f>VLOOKUP($A453,'Medical Examinations'!A453:J453,10,FALSE)</f>
        <v>Yes</v>
      </c>
      <c r="J453" t="str">
        <f>VLOOKUP($A453,'Medical Examinations'!A453:C453,3,FALSE)</f>
        <v>Health Weight</v>
      </c>
      <c r="K453" t="str">
        <f>VLOOKUP($A453,'Medical Examinations'!A453:E453,5,FALSE)</f>
        <v>Diabetes</v>
      </c>
      <c r="L453" t="str">
        <f>VLOOKUP($A453,'Hospitalisation Details'!$A$2:$E$2344,5,FALSE)</f>
        <v>6-Aug-1988</v>
      </c>
      <c r="M453" s="2">
        <f>VLOOKUP($A453,'Hospitalisation Details'!$A$2:$I$2344,9,FALSE)</f>
        <v>16199.1</v>
      </c>
      <c r="N453" s="2" t="str">
        <f>VLOOKUP($A453,'Hospitalisation Details'!$A$2:$J$2344,10,FALSE)</f>
        <v>Tier - 2</v>
      </c>
      <c r="O453" s="2" t="str">
        <f>VLOOKUP($A453,'Hospitalisation Details'!$A$2:$K$2344,11,FALSE)</f>
        <v>Tier - 2</v>
      </c>
      <c r="P453" s="5" t="str">
        <f>VLOOKUP($A453,'Hospitalisation Details'!$A$2:$L$2344,12,FALSE)</f>
        <v>R1012</v>
      </c>
      <c r="Q453" s="15">
        <f>VLOOKUP($A453,'Hospitalisation Details'!$A$2:$G$2344,7,FALSE)</f>
        <v>34</v>
      </c>
    </row>
    <row r="454" spans="1:17" x14ac:dyDescent="0.25">
      <c r="A454" s="14" t="s">
        <v>4121</v>
      </c>
      <c r="B454" t="str">
        <f>VLOOKUP(Healthcare!$A454,'Customer Names'!A454:C2788,3,FALSE)</f>
        <v>Beasley</v>
      </c>
      <c r="C454">
        <f>VLOOKUP(Healthcare!$A454,'Medical Examinations'!A454:B2788,2,FALSE)</f>
        <v>23.98</v>
      </c>
      <c r="D454">
        <f>VLOOKUP($A454,'Medical Examinations'!A454:D2788,4,FALSE)</f>
        <v>10.67</v>
      </c>
      <c r="E454" t="str">
        <f>VLOOKUP($A454,'Medical Examinations'!A454:F454,6,FALSE)</f>
        <v>No</v>
      </c>
      <c r="F454" t="str">
        <f>VLOOKUP($A454,'Medical Examinations'!A454:G2788,7,FALSE)</f>
        <v>No</v>
      </c>
      <c r="G454" t="str">
        <f>VLOOKUP($A454,'Medical Examinations'!A454:H2788,8,FALSE)</f>
        <v>No</v>
      </c>
      <c r="H454" s="4">
        <f>VLOOKUP($A454,'Medical Examinations'!A454:I2788,9,FALSE)</f>
        <v>0</v>
      </c>
      <c r="I454" t="str">
        <f>VLOOKUP($A454,'Medical Examinations'!A454:J454,10,FALSE)</f>
        <v>No</v>
      </c>
      <c r="J454" t="str">
        <f>VLOOKUP($A454,'Medical Examinations'!A454:C454,3,FALSE)</f>
        <v>Health Weight</v>
      </c>
      <c r="K454" t="str">
        <f>VLOOKUP($A454,'Medical Examinations'!A454:E454,5,FALSE)</f>
        <v>Diabetes</v>
      </c>
      <c r="L454" t="str">
        <f>VLOOKUP($A454,'Hospitalisation Details'!$A$2:$E$2344,5,FALSE)</f>
        <v>21-Aug-1988</v>
      </c>
      <c r="M454" s="2">
        <f>VLOOKUP($A454,'Hospitalisation Details'!$A$2:$I$2344,9,FALSE)</f>
        <v>16205.88</v>
      </c>
      <c r="N454" s="2" t="str">
        <f>VLOOKUP($A454,'Hospitalisation Details'!$A$2:$J$2344,10,FALSE)</f>
        <v>Tier - 2</v>
      </c>
      <c r="O454" s="2" t="str">
        <f>VLOOKUP($A454,'Hospitalisation Details'!$A$2:$K$2344,11,FALSE)</f>
        <v>Tier - 1</v>
      </c>
      <c r="P454" s="5" t="str">
        <f>VLOOKUP($A454,'Hospitalisation Details'!$A$2:$L$2344,12,FALSE)</f>
        <v>R1012</v>
      </c>
      <c r="Q454" s="15">
        <f>VLOOKUP($A454,'Hospitalisation Details'!$A$2:$G$2344,7,FALSE)</f>
        <v>34</v>
      </c>
    </row>
    <row r="455" spans="1:17" x14ac:dyDescent="0.25">
      <c r="A455" s="14" t="s">
        <v>4122</v>
      </c>
      <c r="B455" t="str">
        <f>VLOOKUP(Healthcare!$A455,'Customer Names'!A455:C2789,3,FALSE)</f>
        <v>Bedbury</v>
      </c>
      <c r="C455">
        <f>VLOOKUP(Healthcare!$A455,'Medical Examinations'!A455:B2789,2,FALSE)</f>
        <v>30</v>
      </c>
      <c r="D455">
        <f>VLOOKUP($A455,'Medical Examinations'!A455:D2789,4,FALSE)</f>
        <v>6.21</v>
      </c>
      <c r="E455" t="str">
        <f>VLOOKUP($A455,'Medical Examinations'!A455:F455,6,FALSE)</f>
        <v>No</v>
      </c>
      <c r="F455" t="str">
        <f>VLOOKUP($A455,'Medical Examinations'!A455:G2789,7,FALSE)</f>
        <v>No</v>
      </c>
      <c r="G455" t="str">
        <f>VLOOKUP($A455,'Medical Examinations'!A455:H2789,8,FALSE)</f>
        <v>No</v>
      </c>
      <c r="H455" s="4">
        <f>VLOOKUP($A455,'Medical Examinations'!A455:I2789,9,FALSE)</f>
        <v>0</v>
      </c>
      <c r="I455" t="str">
        <f>VLOOKUP($A455,'Medical Examinations'!A455:J455,10,FALSE)</f>
        <v>Yes</v>
      </c>
      <c r="J455" t="str">
        <f>VLOOKUP($A455,'Medical Examinations'!A455:C455,3,FALSE)</f>
        <v>Obesity</v>
      </c>
      <c r="K455" t="str">
        <f>VLOOKUP($A455,'Medical Examinations'!A455:E455,5,FALSE)</f>
        <v>Prediabetes</v>
      </c>
      <c r="L455" t="str">
        <f>VLOOKUP($A455,'Hospitalisation Details'!$A$2:$E$2344,5,FALSE)</f>
        <v>8-Sep-2002</v>
      </c>
      <c r="M455" s="2">
        <f>VLOOKUP($A455,'Hospitalisation Details'!$A$2:$I$2344,9,FALSE)</f>
        <v>16232.85</v>
      </c>
      <c r="N455" s="2" t="str">
        <f>VLOOKUP($A455,'Hospitalisation Details'!$A$2:$J$2344,10,FALSE)</f>
        <v>Tier - 2</v>
      </c>
      <c r="O455" s="2" t="str">
        <f>VLOOKUP($A455,'Hospitalisation Details'!$A$2:$K$2344,11,FALSE)</f>
        <v>Tier - 1</v>
      </c>
      <c r="P455" s="5" t="str">
        <f>VLOOKUP($A455,'Hospitalisation Details'!$A$2:$L$2344,12,FALSE)</f>
        <v>R1011</v>
      </c>
      <c r="Q455" s="15">
        <f>VLOOKUP($A455,'Hospitalisation Details'!$A$2:$G$2344,7,FALSE)</f>
        <v>20</v>
      </c>
    </row>
    <row r="456" spans="1:17" x14ac:dyDescent="0.25">
      <c r="A456" s="14" t="s">
        <v>4123</v>
      </c>
      <c r="B456" t="str">
        <f>VLOOKUP(Healthcare!$A456,'Customer Names'!A456:C2790,3,FALSE)</f>
        <v>Stemberger</v>
      </c>
      <c r="C456">
        <f>VLOOKUP(Healthcare!$A456,'Medical Examinations'!A456:B2790,2,FALSE)</f>
        <v>17.350000000000001</v>
      </c>
      <c r="D456">
        <f>VLOOKUP($A456,'Medical Examinations'!A456:D2790,4,FALSE)</f>
        <v>5.03</v>
      </c>
      <c r="E456" t="str">
        <f>VLOOKUP($A456,'Medical Examinations'!A456:F456,6,FALSE)</f>
        <v>Yes</v>
      </c>
      <c r="F456" t="str">
        <f>VLOOKUP($A456,'Medical Examinations'!A456:G2790,7,FALSE)</f>
        <v>No</v>
      </c>
      <c r="G456" t="str">
        <f>VLOOKUP($A456,'Medical Examinations'!A456:H2790,8,FALSE)</f>
        <v>No</v>
      </c>
      <c r="H456" s="4">
        <f>VLOOKUP($A456,'Medical Examinations'!A456:I2790,9,FALSE)</f>
        <v>0</v>
      </c>
      <c r="I456" t="str">
        <f>VLOOKUP($A456,'Medical Examinations'!A456:J456,10,FALSE)</f>
        <v>Yes</v>
      </c>
      <c r="J456" t="str">
        <f>VLOOKUP($A456,'Medical Examinations'!A456:C456,3,FALSE)</f>
        <v>Under Weight</v>
      </c>
      <c r="K456" t="str">
        <f>VLOOKUP($A456,'Medical Examinations'!A456:E456,5,FALSE)</f>
        <v>Normal</v>
      </c>
      <c r="L456" t="str">
        <f>VLOOKUP($A456,'Hospitalisation Details'!$A$2:$E$2344,5,FALSE)</f>
        <v>30-Jul-1972</v>
      </c>
      <c r="M456" s="2">
        <f>VLOOKUP($A456,'Hospitalisation Details'!$A$2:$I$2344,9,FALSE)</f>
        <v>16267.32</v>
      </c>
      <c r="N456" s="2" t="str">
        <f>VLOOKUP($A456,'Hospitalisation Details'!$A$2:$J$2344,10,FALSE)</f>
        <v>Tier - 2</v>
      </c>
      <c r="O456" s="2" t="str">
        <f>VLOOKUP($A456,'Hospitalisation Details'!$A$2:$K$2344,11,FALSE)</f>
        <v>Tier - 2</v>
      </c>
      <c r="P456" s="5" t="str">
        <f>VLOOKUP($A456,'Hospitalisation Details'!$A$2:$L$2344,12,FALSE)</f>
        <v>R1023</v>
      </c>
      <c r="Q456" s="15">
        <f>VLOOKUP($A456,'Hospitalisation Details'!$A$2:$G$2344,7,FALSE)</f>
        <v>50</v>
      </c>
    </row>
    <row r="457" spans="1:17" x14ac:dyDescent="0.25">
      <c r="A457" s="14" t="s">
        <v>4124</v>
      </c>
      <c r="B457" t="str">
        <f>VLOOKUP(Healthcare!$A457,'Customer Names'!A457:C2791,3,FALSE)</f>
        <v>Chebet</v>
      </c>
      <c r="C457">
        <f>VLOOKUP(Healthcare!$A457,'Medical Examinations'!A457:B2791,2,FALSE)</f>
        <v>22.704999999999998</v>
      </c>
      <c r="D457">
        <f>VLOOKUP($A457,'Medical Examinations'!A457:D2791,4,FALSE)</f>
        <v>5.27</v>
      </c>
      <c r="E457" t="str">
        <f>VLOOKUP($A457,'Medical Examinations'!A457:F457,6,FALSE)</f>
        <v>No</v>
      </c>
      <c r="F457" t="str">
        <f>VLOOKUP($A457,'Medical Examinations'!A457:G2791,7,FALSE)</f>
        <v>No</v>
      </c>
      <c r="G457" t="str">
        <f>VLOOKUP($A457,'Medical Examinations'!A457:H2791,8,FALSE)</f>
        <v>No</v>
      </c>
      <c r="H457" s="4">
        <f>VLOOKUP($A457,'Medical Examinations'!A457:I2791,9,FALSE)</f>
        <v>0</v>
      </c>
      <c r="I457" t="str">
        <f>VLOOKUP($A457,'Medical Examinations'!A457:J457,10,FALSE)</f>
        <v>No</v>
      </c>
      <c r="J457" t="str">
        <f>VLOOKUP($A457,'Medical Examinations'!A457:C457,3,FALSE)</f>
        <v>Health Weight</v>
      </c>
      <c r="K457" t="str">
        <f>VLOOKUP($A457,'Medical Examinations'!A457:E457,5,FALSE)</f>
        <v>Normal</v>
      </c>
      <c r="L457" t="str">
        <f>VLOOKUP($A457,'Hospitalisation Details'!$A$2:$E$2344,5,FALSE)</f>
        <v>24-Aug-2003</v>
      </c>
      <c r="M457" s="2">
        <f>VLOOKUP($A457,'Hospitalisation Details'!$A$2:$I$2344,9,FALSE)</f>
        <v>16297.85</v>
      </c>
      <c r="N457" s="2" t="str">
        <f>VLOOKUP($A457,'Hospitalisation Details'!$A$2:$J$2344,10,FALSE)</f>
        <v>Tier - 2</v>
      </c>
      <c r="O457" s="2" t="str">
        <f>VLOOKUP($A457,'Hospitalisation Details'!$A$2:$K$2344,11,FALSE)</f>
        <v>Tier - 3</v>
      </c>
      <c r="P457" s="5" t="str">
        <f>VLOOKUP($A457,'Hospitalisation Details'!$A$2:$L$2344,12,FALSE)</f>
        <v>R1011</v>
      </c>
      <c r="Q457" s="15">
        <f>VLOOKUP($A457,'Hospitalisation Details'!$A$2:$G$2344,7,FALSE)</f>
        <v>19</v>
      </c>
    </row>
    <row r="458" spans="1:17" x14ac:dyDescent="0.25">
      <c r="A458" s="14" t="s">
        <v>4125</v>
      </c>
      <c r="B458" t="str">
        <f>VLOOKUP(Healthcare!$A458,'Customer Names'!A458:C2792,3,FALSE)</f>
        <v>Muir</v>
      </c>
      <c r="C458">
        <f>VLOOKUP(Healthcare!$A458,'Medical Examinations'!A458:B2792,2,FALSE)</f>
        <v>25.41</v>
      </c>
      <c r="D458">
        <f>VLOOKUP($A458,'Medical Examinations'!A458:D2792,4,FALSE)</f>
        <v>10.53</v>
      </c>
      <c r="E458" t="str">
        <f>VLOOKUP($A458,'Medical Examinations'!A458:F458,6,FALSE)</f>
        <v>Yes</v>
      </c>
      <c r="F458" t="str">
        <f>VLOOKUP($A458,'Medical Examinations'!A458:G2792,7,FALSE)</f>
        <v>No</v>
      </c>
      <c r="G458" t="str">
        <f>VLOOKUP($A458,'Medical Examinations'!A458:H2792,8,FALSE)</f>
        <v>No</v>
      </c>
      <c r="H458" s="4">
        <f>VLOOKUP($A458,'Medical Examinations'!A458:I2792,9,FALSE)</f>
        <v>1</v>
      </c>
      <c r="I458" t="str">
        <f>VLOOKUP($A458,'Medical Examinations'!A458:J458,10,FALSE)</f>
        <v>Yes</v>
      </c>
      <c r="J458" t="str">
        <f>VLOOKUP($A458,'Medical Examinations'!A458:C458,3,FALSE)</f>
        <v>Over Weight</v>
      </c>
      <c r="K458" t="str">
        <f>VLOOKUP($A458,'Medical Examinations'!A458:E458,5,FALSE)</f>
        <v>Diabetes</v>
      </c>
      <c r="L458" t="str">
        <f>VLOOKUP($A458,'Hospitalisation Details'!$A$2:$E$2344,5,FALSE)</f>
        <v>8-Aug-1969</v>
      </c>
      <c r="M458" s="2">
        <f>VLOOKUP($A458,'Hospitalisation Details'!$A$2:$I$2344,9,FALSE)</f>
        <v>16311.05</v>
      </c>
      <c r="N458" s="2" t="str">
        <f>VLOOKUP($A458,'Hospitalisation Details'!$A$2:$J$2344,10,FALSE)</f>
        <v>Tier - 2</v>
      </c>
      <c r="O458" s="2" t="str">
        <f>VLOOKUP($A458,'Hospitalisation Details'!$A$2:$K$2344,11,FALSE)</f>
        <v>Tier - 3</v>
      </c>
      <c r="P458" s="5" t="str">
        <f>VLOOKUP($A458,'Hospitalisation Details'!$A$2:$L$2344,12,FALSE)</f>
        <v>R1026</v>
      </c>
      <c r="Q458" s="15">
        <f>VLOOKUP($A458,'Hospitalisation Details'!$A$2:$G$2344,7,FALSE)</f>
        <v>53</v>
      </c>
    </row>
    <row r="459" spans="1:17" x14ac:dyDescent="0.25">
      <c r="A459" s="14" t="s">
        <v>4126</v>
      </c>
      <c r="B459" t="str">
        <f>VLOOKUP(Healthcare!$A459,'Customer Names'!A459:C2793,3,FALSE)</f>
        <v>Yang</v>
      </c>
      <c r="C459">
        <f>VLOOKUP(Healthcare!$A459,'Medical Examinations'!A459:B2793,2,FALSE)</f>
        <v>18.23</v>
      </c>
      <c r="D459">
        <f>VLOOKUP($A459,'Medical Examinations'!A459:D2793,4,FALSE)</f>
        <v>5.78</v>
      </c>
      <c r="E459" t="str">
        <f>VLOOKUP($A459,'Medical Examinations'!A459:F459,6,FALSE)</f>
        <v>No</v>
      </c>
      <c r="F459" t="str">
        <f>VLOOKUP($A459,'Medical Examinations'!A459:G2793,7,FALSE)</f>
        <v>No</v>
      </c>
      <c r="G459" t="str">
        <f>VLOOKUP($A459,'Medical Examinations'!A459:H2793,8,FALSE)</f>
        <v>Yes</v>
      </c>
      <c r="H459" s="4">
        <f>VLOOKUP($A459,'Medical Examinations'!A459:I2793,9,FALSE)</f>
        <v>1</v>
      </c>
      <c r="I459" t="str">
        <f>VLOOKUP($A459,'Medical Examinations'!A459:J459,10,FALSE)</f>
        <v>Yes</v>
      </c>
      <c r="J459" t="str">
        <f>VLOOKUP($A459,'Medical Examinations'!A459:C459,3,FALSE)</f>
        <v>Under Weight</v>
      </c>
      <c r="K459" t="str">
        <f>VLOOKUP($A459,'Medical Examinations'!A459:E459,5,FALSE)</f>
        <v>Prediabetes</v>
      </c>
      <c r="L459" t="str">
        <f>VLOOKUP($A459,'Hospitalisation Details'!$A$2:$E$2344,5,FALSE)</f>
        <v>5-Dec-1965</v>
      </c>
      <c r="M459" s="2">
        <f>VLOOKUP($A459,'Hospitalisation Details'!$A$2:$I$2344,9,FALSE)</f>
        <v>16351.42</v>
      </c>
      <c r="N459" s="2" t="str">
        <f>VLOOKUP($A459,'Hospitalisation Details'!$A$2:$J$2344,10,FALSE)</f>
        <v>Tier - 2</v>
      </c>
      <c r="O459" s="2" t="str">
        <f>VLOOKUP($A459,'Hospitalisation Details'!$A$2:$K$2344,11,FALSE)</f>
        <v>Tier - 3</v>
      </c>
      <c r="P459" s="5" t="str">
        <f>VLOOKUP($A459,'Hospitalisation Details'!$A$2:$L$2344,12,FALSE)</f>
        <v>R1026</v>
      </c>
      <c r="Q459" s="15">
        <f>VLOOKUP($A459,'Hospitalisation Details'!$A$2:$G$2344,7,FALSE)</f>
        <v>57</v>
      </c>
    </row>
    <row r="460" spans="1:17" x14ac:dyDescent="0.25">
      <c r="A460" s="14" t="s">
        <v>4127</v>
      </c>
      <c r="B460" t="str">
        <f>VLOOKUP(Healthcare!$A460,'Customer Names'!A460:C2794,3,FALSE)</f>
        <v>Gravel</v>
      </c>
      <c r="C460">
        <f>VLOOKUP(Healthcare!$A460,'Medical Examinations'!A460:B2794,2,FALSE)</f>
        <v>24.7</v>
      </c>
      <c r="D460">
        <f>VLOOKUP($A460,'Medical Examinations'!A460:D2794,4,FALSE)</f>
        <v>4.3600000000000003</v>
      </c>
      <c r="E460" t="str">
        <f>VLOOKUP($A460,'Medical Examinations'!A460:F460,6,FALSE)</f>
        <v>No</v>
      </c>
      <c r="F460" t="str">
        <f>VLOOKUP($A460,'Medical Examinations'!A460:G2794,7,FALSE)</f>
        <v>No</v>
      </c>
      <c r="G460" t="str">
        <f>VLOOKUP($A460,'Medical Examinations'!A460:H2794,8,FALSE)</f>
        <v>Yes</v>
      </c>
      <c r="H460" s="4">
        <f>VLOOKUP($A460,'Medical Examinations'!A460:I2794,9,FALSE)</f>
        <v>1</v>
      </c>
      <c r="I460" t="str">
        <f>VLOOKUP($A460,'Medical Examinations'!A460:J460,10,FALSE)</f>
        <v>Yes</v>
      </c>
      <c r="J460" t="str">
        <f>VLOOKUP($A460,'Medical Examinations'!A460:C460,3,FALSE)</f>
        <v>Health Weight</v>
      </c>
      <c r="K460" t="str">
        <f>VLOOKUP($A460,'Medical Examinations'!A460:E460,5,FALSE)</f>
        <v>Normal</v>
      </c>
      <c r="L460" t="str">
        <f>VLOOKUP($A460,'Hospitalisation Details'!$A$2:$E$2344,5,FALSE)</f>
        <v>28-Sep-1995</v>
      </c>
      <c r="M460" s="2">
        <f>VLOOKUP($A460,'Hospitalisation Details'!$A$2:$I$2344,9,FALSE)</f>
        <v>16420.490000000002</v>
      </c>
      <c r="N460" s="2" t="str">
        <f>VLOOKUP($A460,'Hospitalisation Details'!$A$2:$J$2344,10,FALSE)</f>
        <v>Tier - 2</v>
      </c>
      <c r="O460" s="2" t="str">
        <f>VLOOKUP($A460,'Hospitalisation Details'!$A$2:$K$2344,11,FALSE)</f>
        <v>Tier - 3</v>
      </c>
      <c r="P460" s="5" t="str">
        <f>VLOOKUP($A460,'Hospitalisation Details'!$A$2:$L$2344,12,FALSE)</f>
        <v>R1012</v>
      </c>
      <c r="Q460" s="15">
        <f>VLOOKUP($A460,'Hospitalisation Details'!$A$2:$G$2344,7,FALSE)</f>
        <v>27</v>
      </c>
    </row>
    <row r="461" spans="1:17" x14ac:dyDescent="0.25">
      <c r="A461" s="14" t="s">
        <v>4128</v>
      </c>
      <c r="B461" t="str">
        <f>VLOOKUP(Healthcare!$A461,'Customer Names'!A461:C2795,3,FALSE)</f>
        <v>Smith</v>
      </c>
      <c r="C461">
        <f>VLOOKUP(Healthcare!$A461,'Medical Examinations'!A461:B2795,2,FALSE)</f>
        <v>37.4</v>
      </c>
      <c r="D461">
        <f>VLOOKUP($A461,'Medical Examinations'!A461:D2795,4,FALSE)</f>
        <v>9.7200000000000006</v>
      </c>
      <c r="E461" t="str">
        <f>VLOOKUP($A461,'Medical Examinations'!A461:F461,6,FALSE)</f>
        <v>Yes</v>
      </c>
      <c r="F461" t="str">
        <f>VLOOKUP($A461,'Medical Examinations'!A461:G2795,7,FALSE)</f>
        <v>No</v>
      </c>
      <c r="G461" t="str">
        <f>VLOOKUP($A461,'Medical Examinations'!A461:H2795,8,FALSE)</f>
        <v>Yes</v>
      </c>
      <c r="H461" s="4">
        <f>VLOOKUP($A461,'Medical Examinations'!A461:I2795,9,FALSE)</f>
        <v>1</v>
      </c>
      <c r="I461" t="str">
        <f>VLOOKUP($A461,'Medical Examinations'!A461:J461,10,FALSE)</f>
        <v>No</v>
      </c>
      <c r="J461" t="str">
        <f>VLOOKUP($A461,'Medical Examinations'!A461:C461,3,FALSE)</f>
        <v>Obesity</v>
      </c>
      <c r="K461" t="str">
        <f>VLOOKUP($A461,'Medical Examinations'!A461:E461,5,FALSE)</f>
        <v>Diabetes</v>
      </c>
      <c r="L461" t="str">
        <f>VLOOKUP($A461,'Hospitalisation Details'!$A$2:$E$2344,5,FALSE)</f>
        <v>10-Oct-1958</v>
      </c>
      <c r="M461" s="2">
        <f>VLOOKUP($A461,'Hospitalisation Details'!$A$2:$I$2344,9,FALSE)</f>
        <v>16455.71</v>
      </c>
      <c r="N461" s="2" t="str">
        <f>VLOOKUP($A461,'Hospitalisation Details'!$A$2:$J$2344,10,FALSE)</f>
        <v>Tier - 2</v>
      </c>
      <c r="O461" s="2" t="str">
        <f>VLOOKUP($A461,'Hospitalisation Details'!$A$2:$K$2344,11,FALSE)</f>
        <v>Tier - 2</v>
      </c>
      <c r="P461" s="5" t="str">
        <f>VLOOKUP($A461,'Hospitalisation Details'!$A$2:$L$2344,12,FALSE)</f>
        <v>R1012</v>
      </c>
      <c r="Q461" s="15">
        <f>VLOOKUP($A461,'Hospitalisation Details'!$A$2:$G$2344,7,FALSE)</f>
        <v>64</v>
      </c>
    </row>
    <row r="462" spans="1:17" x14ac:dyDescent="0.25">
      <c r="A462" s="14" t="s">
        <v>4129</v>
      </c>
      <c r="B462" t="str">
        <f>VLOOKUP(Healthcare!$A462,'Customer Names'!A462:C2796,3,FALSE)</f>
        <v>Williams</v>
      </c>
      <c r="C462">
        <f>VLOOKUP(Healthcare!$A462,'Medical Examinations'!A462:B2796,2,FALSE)</f>
        <v>26.885000000000002</v>
      </c>
      <c r="D462">
        <f>VLOOKUP($A462,'Medical Examinations'!A462:D2796,4,FALSE)</f>
        <v>5.18</v>
      </c>
      <c r="E462" t="str">
        <f>VLOOKUP($A462,'Medical Examinations'!A462:F462,6,FALSE)</f>
        <v>No</v>
      </c>
      <c r="F462" t="str">
        <f>VLOOKUP($A462,'Medical Examinations'!A462:G2796,7,FALSE)</f>
        <v>No</v>
      </c>
      <c r="G462" t="str">
        <f>VLOOKUP($A462,'Medical Examinations'!A462:H2796,8,FALSE)</f>
        <v>Yes</v>
      </c>
      <c r="H462" s="4">
        <f>VLOOKUP($A462,'Medical Examinations'!A462:I2796,9,FALSE)</f>
        <v>1</v>
      </c>
      <c r="I462" t="str">
        <f>VLOOKUP($A462,'Medical Examinations'!A462:J462,10,FALSE)</f>
        <v>Yes</v>
      </c>
      <c r="J462" t="str">
        <f>VLOOKUP($A462,'Medical Examinations'!A462:C462,3,FALSE)</f>
        <v>Over Weight</v>
      </c>
      <c r="K462" t="str">
        <f>VLOOKUP($A462,'Medical Examinations'!A462:E462,5,FALSE)</f>
        <v>Normal</v>
      </c>
      <c r="L462" t="str">
        <f>VLOOKUP($A462,'Hospitalisation Details'!$A$2:$E$2344,5,FALSE)</f>
        <v>23-Dec-1995</v>
      </c>
      <c r="M462" s="2">
        <f>VLOOKUP($A462,'Hospitalisation Details'!$A$2:$I$2344,9,FALSE)</f>
        <v>16577.78</v>
      </c>
      <c r="N462" s="2" t="str">
        <f>VLOOKUP($A462,'Hospitalisation Details'!$A$2:$J$2344,10,FALSE)</f>
        <v>Tier - 2</v>
      </c>
      <c r="O462" s="2" t="str">
        <f>VLOOKUP($A462,'Hospitalisation Details'!$A$2:$K$2344,11,FALSE)</f>
        <v>Tier - 1</v>
      </c>
      <c r="P462" s="5" t="str">
        <f>VLOOKUP($A462,'Hospitalisation Details'!$A$2:$L$2344,12,FALSE)</f>
        <v>R1013</v>
      </c>
      <c r="Q462" s="15">
        <f>VLOOKUP($A462,'Hospitalisation Details'!$A$2:$G$2344,7,FALSE)</f>
        <v>27</v>
      </c>
    </row>
    <row r="463" spans="1:17" x14ac:dyDescent="0.25">
      <c r="A463" s="14" t="s">
        <v>4130</v>
      </c>
      <c r="B463" t="str">
        <f>VLOOKUP(Healthcare!$A463,'Customer Names'!A463:C2797,3,FALSE)</f>
        <v>Meyer</v>
      </c>
      <c r="C463">
        <f>VLOOKUP(Healthcare!$A463,'Medical Examinations'!A463:B2797,2,FALSE)</f>
        <v>25.27</v>
      </c>
      <c r="D463">
        <f>VLOOKUP($A463,'Medical Examinations'!A463:D2797,4,FALSE)</f>
        <v>5.29</v>
      </c>
      <c r="E463" t="str">
        <f>VLOOKUP($A463,'Medical Examinations'!A463:F463,6,FALSE)</f>
        <v>No</v>
      </c>
      <c r="F463" t="str">
        <f>VLOOKUP($A463,'Medical Examinations'!A463:G2797,7,FALSE)</f>
        <v>No</v>
      </c>
      <c r="G463" t="str">
        <f>VLOOKUP($A463,'Medical Examinations'!A463:H2797,8,FALSE)</f>
        <v>Yes</v>
      </c>
      <c r="H463" s="4">
        <f>VLOOKUP($A463,'Medical Examinations'!A463:I2797,9,FALSE)</f>
        <v>1</v>
      </c>
      <c r="I463" t="str">
        <f>VLOOKUP($A463,'Medical Examinations'!A463:J463,10,FALSE)</f>
        <v>Yes</v>
      </c>
      <c r="J463" t="str">
        <f>VLOOKUP($A463,'Medical Examinations'!A463:C463,3,FALSE)</f>
        <v>Over Weight</v>
      </c>
      <c r="K463" t="str">
        <f>VLOOKUP($A463,'Medical Examinations'!A463:E463,5,FALSE)</f>
        <v>Normal</v>
      </c>
      <c r="L463" t="str">
        <f>VLOOKUP($A463,'Hospitalisation Details'!$A$2:$E$2344,5,FALSE)</f>
        <v>25-Jun-2001</v>
      </c>
      <c r="M463" s="2">
        <f>VLOOKUP($A463,'Hospitalisation Details'!$A$2:$I$2344,9,FALSE)</f>
        <v>16586.5</v>
      </c>
      <c r="N463" s="2" t="str">
        <f>VLOOKUP($A463,'Hospitalisation Details'!$A$2:$J$2344,10,FALSE)</f>
        <v>Tier - 2</v>
      </c>
      <c r="O463" s="2" t="str">
        <f>VLOOKUP($A463,'Hospitalisation Details'!$A$2:$K$2344,11,FALSE)</f>
        <v>Tier - 1</v>
      </c>
      <c r="P463" s="5" t="str">
        <f>VLOOKUP($A463,'Hospitalisation Details'!$A$2:$L$2344,12,FALSE)</f>
        <v>R1013</v>
      </c>
      <c r="Q463" s="15">
        <f>VLOOKUP($A463,'Hospitalisation Details'!$A$2:$G$2344,7,FALSE)</f>
        <v>21</v>
      </c>
    </row>
    <row r="464" spans="1:17" x14ac:dyDescent="0.25">
      <c r="A464" s="14" t="s">
        <v>4131</v>
      </c>
      <c r="B464" t="str">
        <f>VLOOKUP(Healthcare!$A464,'Customer Names'!A464:C2798,3,FALSE)</f>
        <v>Jamieson</v>
      </c>
      <c r="C464">
        <f>VLOOKUP(Healthcare!$A464,'Medical Examinations'!A464:B2798,2,FALSE)</f>
        <v>23.655000000000001</v>
      </c>
      <c r="D464">
        <f>VLOOKUP($A464,'Medical Examinations'!A464:D2798,4,FALSE)</f>
        <v>4.8600000000000003</v>
      </c>
      <c r="E464" t="str">
        <f>VLOOKUP($A464,'Medical Examinations'!A464:F464,6,FALSE)</f>
        <v>Yes</v>
      </c>
      <c r="F464" t="str">
        <f>VLOOKUP($A464,'Medical Examinations'!A464:G2798,7,FALSE)</f>
        <v>No</v>
      </c>
      <c r="G464" t="str">
        <f>VLOOKUP($A464,'Medical Examinations'!A464:H2798,8,FALSE)</f>
        <v>No</v>
      </c>
      <c r="H464" s="4">
        <f>VLOOKUP($A464,'Medical Examinations'!A464:I2798,9,FALSE)</f>
        <v>0</v>
      </c>
      <c r="I464" t="str">
        <f>VLOOKUP($A464,'Medical Examinations'!A464:J464,10,FALSE)</f>
        <v>Yes</v>
      </c>
      <c r="J464" t="str">
        <f>VLOOKUP($A464,'Medical Examinations'!A464:C464,3,FALSE)</f>
        <v>Health Weight</v>
      </c>
      <c r="K464" t="str">
        <f>VLOOKUP($A464,'Medical Examinations'!A464:E464,5,FALSE)</f>
        <v>Normal</v>
      </c>
      <c r="L464" t="str">
        <f>VLOOKUP($A464,'Hospitalisation Details'!$A$2:$E$2344,5,FALSE)</f>
        <v>25-Jun-1963</v>
      </c>
      <c r="M464" s="2">
        <f>VLOOKUP($A464,'Hospitalisation Details'!$A$2:$I$2344,9,FALSE)</f>
        <v>16587.96</v>
      </c>
      <c r="N464" s="2" t="str">
        <f>VLOOKUP($A464,'Hospitalisation Details'!$A$2:$J$2344,10,FALSE)</f>
        <v>Tier - 2</v>
      </c>
      <c r="O464" s="2" t="str">
        <f>VLOOKUP($A464,'Hospitalisation Details'!$A$2:$K$2344,11,FALSE)</f>
        <v>Tier - 2</v>
      </c>
      <c r="P464" s="5" t="str">
        <f>VLOOKUP($A464,'Hospitalisation Details'!$A$2:$L$2344,12,FALSE)</f>
        <v>R1023</v>
      </c>
      <c r="Q464" s="15">
        <f>VLOOKUP($A464,'Hospitalisation Details'!$A$2:$G$2344,7,FALSE)</f>
        <v>59</v>
      </c>
    </row>
    <row r="465" spans="1:17" x14ac:dyDescent="0.25">
      <c r="A465" s="14" t="s">
        <v>4132</v>
      </c>
      <c r="B465" t="str">
        <f>VLOOKUP(Healthcare!$A465,'Customer Names'!A465:C2799,3,FALSE)</f>
        <v>Dufeal</v>
      </c>
      <c r="C465">
        <f>VLOOKUP(Healthcare!$A465,'Medical Examinations'!A465:B2799,2,FALSE)</f>
        <v>55.05</v>
      </c>
      <c r="D465">
        <f>VLOOKUP($A465,'Medical Examinations'!A465:D2799,4,FALSE)</f>
        <v>7.66</v>
      </c>
      <c r="E465" t="str">
        <f>VLOOKUP($A465,'Medical Examinations'!A465:F465,6,FALSE)</f>
        <v>No</v>
      </c>
      <c r="F465" t="str">
        <f>VLOOKUP($A465,'Medical Examinations'!A465:G2799,7,FALSE)</f>
        <v>No</v>
      </c>
      <c r="G465" t="str">
        <f>VLOOKUP($A465,'Medical Examinations'!A465:H2799,8,FALSE)</f>
        <v>No</v>
      </c>
      <c r="H465" s="4">
        <f>VLOOKUP($A465,'Medical Examinations'!A465:I2799,9,FALSE)</f>
        <v>0</v>
      </c>
      <c r="I465" t="str">
        <f>VLOOKUP($A465,'Medical Examinations'!A465:J465,10,FALSE)</f>
        <v>No</v>
      </c>
      <c r="J465" t="str">
        <f>VLOOKUP($A465,'Medical Examinations'!A465:C465,3,FALSE)</f>
        <v>Obesity</v>
      </c>
      <c r="K465" t="str">
        <f>VLOOKUP($A465,'Medical Examinations'!A465:E465,5,FALSE)</f>
        <v>Diabetes</v>
      </c>
      <c r="L465" t="str">
        <f>VLOOKUP($A465,'Hospitalisation Details'!$A$2:$E$2344,5,FALSE)</f>
        <v>10-Jul-1970</v>
      </c>
      <c r="M465" s="2">
        <f>VLOOKUP($A465,'Hospitalisation Details'!$A$2:$I$2344,9,FALSE)</f>
        <v>16600.16</v>
      </c>
      <c r="N465" s="2" t="str">
        <f>VLOOKUP($A465,'Hospitalisation Details'!$A$2:$J$2344,10,FALSE)</f>
        <v>Tier - 2</v>
      </c>
      <c r="O465" s="2" t="str">
        <f>VLOOKUP($A465,'Hospitalisation Details'!$A$2:$K$2344,11,FALSE)</f>
        <v>Tier - 2</v>
      </c>
      <c r="P465" s="5" t="str">
        <f>VLOOKUP($A465,'Hospitalisation Details'!$A$2:$L$2344,12,FALSE)</f>
        <v>R1011</v>
      </c>
      <c r="Q465" s="15">
        <f>VLOOKUP($A465,'Hospitalisation Details'!$A$2:$G$2344,7,FALSE)</f>
        <v>52</v>
      </c>
    </row>
    <row r="466" spans="1:17" x14ac:dyDescent="0.25">
      <c r="A466" s="14" t="s">
        <v>4133</v>
      </c>
      <c r="B466" t="str">
        <f>VLOOKUP(Healthcare!$A466,'Customer Names'!A466:C2800,3,FALSE)</f>
        <v>Sansonetti</v>
      </c>
      <c r="C466">
        <f>VLOOKUP(Healthcare!$A466,'Medical Examinations'!A466:B2800,2,FALSE)</f>
        <v>24.89</v>
      </c>
      <c r="D466">
        <f>VLOOKUP($A466,'Medical Examinations'!A466:D2800,4,FALSE)</f>
        <v>6.1</v>
      </c>
      <c r="E466" t="str">
        <f>VLOOKUP($A466,'Medical Examinations'!A466:F466,6,FALSE)</f>
        <v>Yes</v>
      </c>
      <c r="F466" t="str">
        <f>VLOOKUP($A466,'Medical Examinations'!A466:G2800,7,FALSE)</f>
        <v>No</v>
      </c>
      <c r="G466" t="str">
        <f>VLOOKUP($A466,'Medical Examinations'!A466:H2800,8,FALSE)</f>
        <v>Yes</v>
      </c>
      <c r="H466" s="4">
        <f>VLOOKUP($A466,'Medical Examinations'!A466:I2800,9,FALSE)</f>
        <v>1</v>
      </c>
      <c r="I466" t="str">
        <f>VLOOKUP($A466,'Medical Examinations'!A466:J466,10,FALSE)</f>
        <v>Yes</v>
      </c>
      <c r="J466" t="str">
        <f>VLOOKUP($A466,'Medical Examinations'!A466:C466,3,FALSE)</f>
        <v>Health Weight</v>
      </c>
      <c r="K466" t="str">
        <f>VLOOKUP($A466,'Medical Examinations'!A466:E466,5,FALSE)</f>
        <v>Prediabetes</v>
      </c>
      <c r="L466" t="str">
        <f>VLOOKUP($A466,'Hospitalisation Details'!$A$2:$E$2344,5,FALSE)</f>
        <v>24-Jul-1975</v>
      </c>
      <c r="M466" s="2">
        <f>VLOOKUP($A466,'Hospitalisation Details'!$A$2:$I$2344,9,FALSE)</f>
        <v>16602.18</v>
      </c>
      <c r="N466" s="2" t="str">
        <f>VLOOKUP($A466,'Hospitalisation Details'!$A$2:$J$2344,10,FALSE)</f>
        <v>Tier - 2</v>
      </c>
      <c r="O466" s="2" t="str">
        <f>VLOOKUP($A466,'Hospitalisation Details'!$A$2:$K$2344,11,FALSE)</f>
        <v>Tier - 1</v>
      </c>
      <c r="P466" s="5" t="str">
        <f>VLOOKUP($A466,'Hospitalisation Details'!$A$2:$L$2344,12,FALSE)</f>
        <v>R1026</v>
      </c>
      <c r="Q466" s="15">
        <f>VLOOKUP($A466,'Hospitalisation Details'!$A$2:$G$2344,7,FALSE)</f>
        <v>47</v>
      </c>
    </row>
    <row r="467" spans="1:17" x14ac:dyDescent="0.25">
      <c r="A467" s="14" t="s">
        <v>4134</v>
      </c>
      <c r="B467" t="str">
        <f>VLOOKUP(Healthcare!$A467,'Customer Names'!A467:C2801,3,FALSE)</f>
        <v>Koneazny</v>
      </c>
      <c r="C467">
        <f>VLOOKUP(Healthcare!$A467,'Medical Examinations'!A467:B2801,2,FALSE)</f>
        <v>18.715</v>
      </c>
      <c r="D467">
        <f>VLOOKUP($A467,'Medical Examinations'!A467:D2801,4,FALSE)</f>
        <v>4.4400000000000004</v>
      </c>
      <c r="E467" t="str">
        <f>VLOOKUP($A467,'Medical Examinations'!A467:F467,6,FALSE)</f>
        <v>No</v>
      </c>
      <c r="F467" t="str">
        <f>VLOOKUP($A467,'Medical Examinations'!A467:G2801,7,FALSE)</f>
        <v>No</v>
      </c>
      <c r="G467" t="str">
        <f>VLOOKUP($A467,'Medical Examinations'!A467:H2801,8,FALSE)</f>
        <v>No</v>
      </c>
      <c r="H467" s="4">
        <f>VLOOKUP($A467,'Medical Examinations'!A467:I2801,9,FALSE)</f>
        <v>0</v>
      </c>
      <c r="I467" t="str">
        <f>VLOOKUP($A467,'Medical Examinations'!A467:J467,10,FALSE)</f>
        <v>No</v>
      </c>
      <c r="J467" t="str">
        <f>VLOOKUP($A467,'Medical Examinations'!A467:C467,3,FALSE)</f>
        <v>Health Weight</v>
      </c>
      <c r="K467" t="str">
        <f>VLOOKUP($A467,'Medical Examinations'!A467:E467,5,FALSE)</f>
        <v>Normal</v>
      </c>
      <c r="L467" t="str">
        <f>VLOOKUP($A467,'Hospitalisation Details'!$A$2:$E$2344,5,FALSE)</f>
        <v>25-Sep-1977</v>
      </c>
      <c r="M467" s="2">
        <f>VLOOKUP($A467,'Hospitalisation Details'!$A$2:$I$2344,9,FALSE)</f>
        <v>16631.61</v>
      </c>
      <c r="N467" s="2" t="str">
        <f>VLOOKUP($A467,'Hospitalisation Details'!$A$2:$J$2344,10,FALSE)</f>
        <v>Tier - 2</v>
      </c>
      <c r="O467" s="2" t="str">
        <f>VLOOKUP($A467,'Hospitalisation Details'!$A$2:$K$2344,11,FALSE)</f>
        <v>Tier - 1</v>
      </c>
      <c r="P467" s="5" t="str">
        <f>VLOOKUP($A467,'Hospitalisation Details'!$A$2:$L$2344,12,FALSE)</f>
        <v>R1012</v>
      </c>
      <c r="Q467" s="15">
        <f>VLOOKUP($A467,'Hospitalisation Details'!$A$2:$G$2344,7,FALSE)</f>
        <v>45</v>
      </c>
    </row>
    <row r="468" spans="1:17" x14ac:dyDescent="0.25">
      <c r="A468" s="14" t="s">
        <v>4135</v>
      </c>
      <c r="B468" t="str">
        <f>VLOOKUP(Healthcare!$A468,'Customer Names'!A468:C2802,3,FALSE)</f>
        <v>Johnson</v>
      </c>
      <c r="C468">
        <f>VLOOKUP(Healthcare!$A468,'Medical Examinations'!A468:B2802,2,FALSE)</f>
        <v>28.12</v>
      </c>
      <c r="D468">
        <f>VLOOKUP($A468,'Medical Examinations'!A468:D2802,4,FALSE)</f>
        <v>6.15</v>
      </c>
      <c r="E468" t="str">
        <f>VLOOKUP($A468,'Medical Examinations'!A468:F468,6,FALSE)</f>
        <v>No</v>
      </c>
      <c r="F468" t="str">
        <f>VLOOKUP($A468,'Medical Examinations'!A468:G2802,7,FALSE)</f>
        <v>No</v>
      </c>
      <c r="G468" t="str">
        <f>VLOOKUP($A468,'Medical Examinations'!A468:H2802,8,FALSE)</f>
        <v>No</v>
      </c>
      <c r="H468" s="4">
        <f>VLOOKUP($A468,'Medical Examinations'!A468:I2802,9,FALSE)</f>
        <v>0</v>
      </c>
      <c r="I468" t="str">
        <f>VLOOKUP($A468,'Medical Examinations'!A468:J468,10,FALSE)</f>
        <v>Yes</v>
      </c>
      <c r="J468" t="str">
        <f>VLOOKUP($A468,'Medical Examinations'!A468:C468,3,FALSE)</f>
        <v>Over Weight</v>
      </c>
      <c r="K468" t="str">
        <f>VLOOKUP($A468,'Medical Examinations'!A468:E468,5,FALSE)</f>
        <v>Prediabetes</v>
      </c>
      <c r="L468" t="str">
        <f>VLOOKUP($A468,'Hospitalisation Details'!$A$2:$E$2344,5,FALSE)</f>
        <v>5-Nov-1993</v>
      </c>
      <c r="M468" s="2">
        <f>VLOOKUP($A468,'Hospitalisation Details'!$A$2:$I$2344,9,FALSE)</f>
        <v>16657.72</v>
      </c>
      <c r="N468" s="2" t="str">
        <f>VLOOKUP($A468,'Hospitalisation Details'!$A$2:$J$2344,10,FALSE)</f>
        <v>Tier - 2</v>
      </c>
      <c r="O468" s="2" t="str">
        <f>VLOOKUP($A468,'Hospitalisation Details'!$A$2:$K$2344,11,FALSE)</f>
        <v>Tier - 1</v>
      </c>
      <c r="P468" s="5" t="str">
        <f>VLOOKUP($A468,'Hospitalisation Details'!$A$2:$L$2344,12,FALSE)</f>
        <v>R1024</v>
      </c>
      <c r="Q468" s="15">
        <f>VLOOKUP($A468,'Hospitalisation Details'!$A$2:$G$2344,7,FALSE)</f>
        <v>29</v>
      </c>
    </row>
    <row r="469" spans="1:17" x14ac:dyDescent="0.25">
      <c r="A469" s="14" t="s">
        <v>4136</v>
      </c>
      <c r="B469" t="str">
        <f>VLOOKUP(Healthcare!$A469,'Customer Names'!A469:C2803,3,FALSE)</f>
        <v>Glasson</v>
      </c>
      <c r="C469">
        <f>VLOOKUP(Healthcare!$A469,'Medical Examinations'!A469:B2803,2,FALSE)</f>
        <v>26.6</v>
      </c>
      <c r="D469">
        <f>VLOOKUP($A469,'Medical Examinations'!A469:D2803,4,FALSE)</f>
        <v>4.53</v>
      </c>
      <c r="E469" t="str">
        <f>VLOOKUP($A469,'Medical Examinations'!A469:F469,6,FALSE)</f>
        <v>No</v>
      </c>
      <c r="F469" t="str">
        <f>VLOOKUP($A469,'Medical Examinations'!A469:G2803,7,FALSE)</f>
        <v>No</v>
      </c>
      <c r="G469" t="str">
        <f>VLOOKUP($A469,'Medical Examinations'!A469:H2803,8,FALSE)</f>
        <v>No</v>
      </c>
      <c r="H469" s="4">
        <f>VLOOKUP($A469,'Medical Examinations'!A469:I2803,9,FALSE)</f>
        <v>0</v>
      </c>
      <c r="I469" t="str">
        <f>VLOOKUP($A469,'Medical Examinations'!A469:J469,10,FALSE)</f>
        <v>Yes</v>
      </c>
      <c r="J469" t="str">
        <f>VLOOKUP($A469,'Medical Examinations'!A469:C469,3,FALSE)</f>
        <v>Over Weight</v>
      </c>
      <c r="K469" t="str">
        <f>VLOOKUP($A469,'Medical Examinations'!A469:E469,5,FALSE)</f>
        <v>Normal</v>
      </c>
      <c r="L469" t="str">
        <f>VLOOKUP($A469,'Hospitalisation Details'!$A$2:$E$2344,5,FALSE)</f>
        <v>28-Aug-1974</v>
      </c>
      <c r="M469" s="2">
        <f>VLOOKUP($A469,'Hospitalisation Details'!$A$2:$I$2344,9,FALSE)</f>
        <v>16770.990000000002</v>
      </c>
      <c r="N469" s="2" t="str">
        <f>VLOOKUP($A469,'Hospitalisation Details'!$A$2:$J$2344,10,FALSE)</f>
        <v>Tier - 2</v>
      </c>
      <c r="O469" s="2" t="str">
        <f>VLOOKUP($A469,'Hospitalisation Details'!$A$2:$K$2344,11,FALSE)</f>
        <v>Tier - 1</v>
      </c>
      <c r="P469" s="5" t="str">
        <f>VLOOKUP($A469,'Hospitalisation Details'!$A$2:$L$2344,12,FALSE)</f>
        <v>R1012</v>
      </c>
      <c r="Q469" s="15">
        <f>VLOOKUP($A469,'Hospitalisation Details'!$A$2:$G$2344,7,FALSE)</f>
        <v>48</v>
      </c>
    </row>
    <row r="470" spans="1:17" x14ac:dyDescent="0.25">
      <c r="A470" s="14" t="s">
        <v>4137</v>
      </c>
      <c r="B470" t="str">
        <f>VLOOKUP(Healthcare!$A470,'Customer Names'!A470:C2804,3,FALSE)</f>
        <v>Canitz</v>
      </c>
      <c r="C470">
        <f>VLOOKUP(Healthcare!$A470,'Medical Examinations'!A470:B2804,2,FALSE)</f>
        <v>30.114999999999998</v>
      </c>
      <c r="D470">
        <f>VLOOKUP($A470,'Medical Examinations'!A470:D2804,4,FALSE)</f>
        <v>5.48</v>
      </c>
      <c r="E470" t="str">
        <f>VLOOKUP($A470,'Medical Examinations'!A470:F470,6,FALSE)</f>
        <v>No</v>
      </c>
      <c r="F470" t="str">
        <f>VLOOKUP($A470,'Medical Examinations'!A470:G2804,7,FALSE)</f>
        <v>Yes</v>
      </c>
      <c r="G470" t="str">
        <f>VLOOKUP($A470,'Medical Examinations'!A470:H2804,8,FALSE)</f>
        <v>No</v>
      </c>
      <c r="H470" s="4">
        <f>VLOOKUP($A470,'Medical Examinations'!A470:I2804,9,FALSE)</f>
        <v>1</v>
      </c>
      <c r="I470" t="str">
        <f>VLOOKUP($A470,'Medical Examinations'!A470:J470,10,FALSE)</f>
        <v>No</v>
      </c>
      <c r="J470" t="str">
        <f>VLOOKUP($A470,'Medical Examinations'!A470:C470,3,FALSE)</f>
        <v>Obesity</v>
      </c>
      <c r="K470" t="str">
        <f>VLOOKUP($A470,'Medical Examinations'!A470:E470,5,FALSE)</f>
        <v>Normal</v>
      </c>
      <c r="L470" t="str">
        <f>VLOOKUP($A470,'Hospitalisation Details'!$A$2:$E$2344,5,FALSE)</f>
        <v>23-Sep-1989</v>
      </c>
      <c r="M470" s="2">
        <f>VLOOKUP($A470,'Hospitalisation Details'!$A$2:$I$2344,9,FALSE)</f>
        <v>16776.3</v>
      </c>
      <c r="N470" s="2" t="str">
        <f>VLOOKUP($A470,'Hospitalisation Details'!$A$2:$J$2344,10,FALSE)</f>
        <v>Tier - 2</v>
      </c>
      <c r="O470" s="2" t="str">
        <f>VLOOKUP($A470,'Hospitalisation Details'!$A$2:$K$2344,11,FALSE)</f>
        <v>Tier - 2</v>
      </c>
      <c r="P470" s="5" t="str">
        <f>VLOOKUP($A470,'Hospitalisation Details'!$A$2:$L$2344,12,FALSE)</f>
        <v>R1024</v>
      </c>
      <c r="Q470" s="15">
        <f>VLOOKUP($A470,'Hospitalisation Details'!$A$2:$G$2344,7,FALSE)</f>
        <v>33</v>
      </c>
    </row>
    <row r="471" spans="1:17" x14ac:dyDescent="0.25">
      <c r="A471" s="14" t="s">
        <v>4138</v>
      </c>
      <c r="B471" t="str">
        <f>VLOOKUP(Healthcare!$A471,'Customer Names'!A471:C2805,3,FALSE)</f>
        <v>Li</v>
      </c>
      <c r="C471">
        <f>VLOOKUP(Healthcare!$A471,'Medical Examinations'!A471:B2805,2,FALSE)</f>
        <v>24.605</v>
      </c>
      <c r="D471">
        <f>VLOOKUP($A471,'Medical Examinations'!A471:D2805,4,FALSE)</f>
        <v>5.48</v>
      </c>
      <c r="E471" t="str">
        <f>VLOOKUP($A471,'Medical Examinations'!A471:F471,6,FALSE)</f>
        <v>No</v>
      </c>
      <c r="F471" t="str">
        <f>VLOOKUP($A471,'Medical Examinations'!A471:G2805,7,FALSE)</f>
        <v>No</v>
      </c>
      <c r="G471" t="str">
        <f>VLOOKUP($A471,'Medical Examinations'!A471:H2805,8,FALSE)</f>
        <v>No</v>
      </c>
      <c r="H471" s="4">
        <f>VLOOKUP($A471,'Medical Examinations'!A471:I2805,9,FALSE)</f>
        <v>0</v>
      </c>
      <c r="I471" t="str">
        <f>VLOOKUP($A471,'Medical Examinations'!A471:J471,10,FALSE)</f>
        <v>Yes</v>
      </c>
      <c r="J471" t="str">
        <f>VLOOKUP($A471,'Medical Examinations'!A471:C471,3,FALSE)</f>
        <v>Health Weight</v>
      </c>
      <c r="K471" t="str">
        <f>VLOOKUP($A471,'Medical Examinations'!A471:E471,5,FALSE)</f>
        <v>Normal</v>
      </c>
      <c r="L471" t="str">
        <f>VLOOKUP($A471,'Hospitalisation Details'!$A$2:$E$2344,5,FALSE)</f>
        <v>19-Oct-1995</v>
      </c>
      <c r="M471" s="2">
        <f>VLOOKUP($A471,'Hospitalisation Details'!$A$2:$I$2344,9,FALSE)</f>
        <v>16796.41</v>
      </c>
      <c r="N471" s="2" t="str">
        <f>VLOOKUP($A471,'Hospitalisation Details'!$A$2:$J$2344,10,FALSE)</f>
        <v>Tier - 2</v>
      </c>
      <c r="O471" s="2" t="str">
        <f>VLOOKUP($A471,'Hospitalisation Details'!$A$2:$K$2344,11,FALSE)</f>
        <v>Tier - 3</v>
      </c>
      <c r="P471" s="5" t="str">
        <f>VLOOKUP($A471,'Hospitalisation Details'!$A$2:$L$2344,12,FALSE)</f>
        <v>R1024</v>
      </c>
      <c r="Q471" s="15">
        <f>VLOOKUP($A471,'Hospitalisation Details'!$A$2:$G$2344,7,FALSE)</f>
        <v>27</v>
      </c>
    </row>
    <row r="472" spans="1:17" x14ac:dyDescent="0.25">
      <c r="A472" s="14" t="s">
        <v>4139</v>
      </c>
      <c r="B472" t="str">
        <f>VLOOKUP(Healthcare!$A472,'Customer Names'!A472:C2806,3,FALSE)</f>
        <v>Parsons</v>
      </c>
      <c r="C472">
        <f>VLOOKUP(Healthcare!$A472,'Medical Examinations'!A472:B2806,2,FALSE)</f>
        <v>29.6</v>
      </c>
      <c r="D472">
        <f>VLOOKUP($A472,'Medical Examinations'!A472:D2806,4,FALSE)</f>
        <v>8.1</v>
      </c>
      <c r="E472" t="str">
        <f>VLOOKUP($A472,'Medical Examinations'!A472:F472,6,FALSE)</f>
        <v>No</v>
      </c>
      <c r="F472" t="str">
        <f>VLOOKUP($A472,'Medical Examinations'!A472:G2806,7,FALSE)</f>
        <v>No</v>
      </c>
      <c r="G472" t="str">
        <f>VLOOKUP($A472,'Medical Examinations'!A472:H2806,8,FALSE)</f>
        <v>No</v>
      </c>
      <c r="H472" s="4">
        <f>VLOOKUP($A472,'Medical Examinations'!A472:I2806,9,FALSE)</f>
        <v>0</v>
      </c>
      <c r="I472" t="str">
        <f>VLOOKUP($A472,'Medical Examinations'!A472:J472,10,FALSE)</f>
        <v>No</v>
      </c>
      <c r="J472" t="str">
        <f>VLOOKUP($A472,'Medical Examinations'!A472:C472,3,FALSE)</f>
        <v>Over Weight</v>
      </c>
      <c r="K472" t="str">
        <f>VLOOKUP($A472,'Medical Examinations'!A472:E472,5,FALSE)</f>
        <v>Diabetes</v>
      </c>
      <c r="L472" t="str">
        <f>VLOOKUP($A472,'Hospitalisation Details'!$A$2:$E$2344,5,FALSE)</f>
        <v>8-Aug-1974</v>
      </c>
      <c r="M472" s="2">
        <f>VLOOKUP($A472,'Hospitalisation Details'!$A$2:$I$2344,9,FALSE)</f>
        <v>16841.32</v>
      </c>
      <c r="N472" s="2" t="str">
        <f>VLOOKUP($A472,'Hospitalisation Details'!$A$2:$J$2344,10,FALSE)</f>
        <v>Tier - 2</v>
      </c>
      <c r="O472" s="2" t="str">
        <f>VLOOKUP($A472,'Hospitalisation Details'!$A$2:$K$2344,11,FALSE)</f>
        <v>Tier - 3</v>
      </c>
      <c r="P472" s="5" t="str">
        <f>VLOOKUP($A472,'Hospitalisation Details'!$A$2:$L$2344,12,FALSE)</f>
        <v>R1011</v>
      </c>
      <c r="Q472" s="15">
        <f>VLOOKUP($A472,'Hospitalisation Details'!$A$2:$G$2344,7,FALSE)</f>
        <v>48</v>
      </c>
    </row>
    <row r="473" spans="1:17" x14ac:dyDescent="0.25">
      <c r="A473" s="14" t="s">
        <v>4140</v>
      </c>
      <c r="B473" t="str">
        <f>VLOOKUP(Healthcare!$A473,'Customer Names'!A473:C2807,3,FALSE)</f>
        <v>Raulli</v>
      </c>
      <c r="C473">
        <f>VLOOKUP(Healthcare!$A473,'Medical Examinations'!A473:B2807,2,FALSE)</f>
        <v>24.42</v>
      </c>
      <c r="D473">
        <f>VLOOKUP($A473,'Medical Examinations'!A473:D2807,4,FALSE)</f>
        <v>7.16</v>
      </c>
      <c r="E473" t="str">
        <f>VLOOKUP($A473,'Medical Examinations'!A473:F473,6,FALSE)</f>
        <v>No</v>
      </c>
      <c r="F473" t="str">
        <f>VLOOKUP($A473,'Medical Examinations'!A473:G2807,7,FALSE)</f>
        <v>No</v>
      </c>
      <c r="G473" t="str">
        <f>VLOOKUP($A473,'Medical Examinations'!A473:H2807,8,FALSE)</f>
        <v>No</v>
      </c>
      <c r="H473" s="4">
        <f>VLOOKUP($A473,'Medical Examinations'!A473:I2807,9,FALSE)</f>
        <v>0</v>
      </c>
      <c r="I473" t="str">
        <f>VLOOKUP($A473,'Medical Examinations'!A473:J473,10,FALSE)</f>
        <v>Yes</v>
      </c>
      <c r="J473" t="str">
        <f>VLOOKUP($A473,'Medical Examinations'!A473:C473,3,FALSE)</f>
        <v>Health Weight</v>
      </c>
      <c r="K473" t="str">
        <f>VLOOKUP($A473,'Medical Examinations'!A473:E473,5,FALSE)</f>
        <v>Diabetes</v>
      </c>
      <c r="L473" t="str">
        <f>VLOOKUP($A473,'Hospitalisation Details'!$A$2:$E$2344,5,FALSE)</f>
        <v>10-Sep-2003</v>
      </c>
      <c r="M473" s="2">
        <f>VLOOKUP($A473,'Hospitalisation Details'!$A$2:$I$2344,9,FALSE)</f>
        <v>16884.919999999998</v>
      </c>
      <c r="N473" s="2" t="str">
        <f>VLOOKUP($A473,'Hospitalisation Details'!$A$2:$J$2344,10,FALSE)</f>
        <v>Tier - 2</v>
      </c>
      <c r="O473" s="2" t="str">
        <f>VLOOKUP($A473,'Hospitalisation Details'!$A$2:$K$2344,11,FALSE)</f>
        <v>Tier - 2</v>
      </c>
      <c r="P473" s="5" t="str">
        <f>VLOOKUP($A473,'Hospitalisation Details'!$A$2:$L$2344,12,FALSE)</f>
        <v>R1011</v>
      </c>
      <c r="Q473" s="15">
        <f>VLOOKUP($A473,'Hospitalisation Details'!$A$2:$G$2344,7,FALSE)</f>
        <v>19</v>
      </c>
    </row>
    <row r="474" spans="1:17" x14ac:dyDescent="0.25">
      <c r="A474" s="14" t="s">
        <v>4141</v>
      </c>
      <c r="B474" t="str">
        <f>VLOOKUP(Healthcare!$A474,'Customer Names'!A474:C2808,3,FALSE)</f>
        <v>Frome</v>
      </c>
      <c r="C474">
        <f>VLOOKUP(Healthcare!$A474,'Medical Examinations'!A474:B2808,2,FALSE)</f>
        <v>20.9</v>
      </c>
      <c r="D474">
        <f>VLOOKUP($A474,'Medical Examinations'!A474:D2808,4,FALSE)</f>
        <v>4.55</v>
      </c>
      <c r="E474" t="str">
        <f>VLOOKUP($A474,'Medical Examinations'!A474:F474,6,FALSE)</f>
        <v>Yes</v>
      </c>
      <c r="F474" t="str">
        <f>VLOOKUP($A474,'Medical Examinations'!A474:G2808,7,FALSE)</f>
        <v>No</v>
      </c>
      <c r="G474" t="str">
        <f>VLOOKUP($A474,'Medical Examinations'!A474:H2808,8,FALSE)</f>
        <v>Yes</v>
      </c>
      <c r="H474" s="4">
        <f>VLOOKUP($A474,'Medical Examinations'!A474:I2808,9,FALSE)</f>
        <v>1</v>
      </c>
      <c r="I474" t="str">
        <f>VLOOKUP($A474,'Medical Examinations'!A474:J474,10,FALSE)</f>
        <v>Yes</v>
      </c>
      <c r="J474" t="str">
        <f>VLOOKUP($A474,'Medical Examinations'!A474:C474,3,FALSE)</f>
        <v>Health Weight</v>
      </c>
      <c r="K474" t="str">
        <f>VLOOKUP($A474,'Medical Examinations'!A474:E474,5,FALSE)</f>
        <v>Normal</v>
      </c>
      <c r="L474" t="str">
        <f>VLOOKUP($A474,'Hospitalisation Details'!$A$2:$E$2344,5,FALSE)</f>
        <v>21-Oct-1968</v>
      </c>
      <c r="M474" s="2">
        <f>VLOOKUP($A474,'Hospitalisation Details'!$A$2:$I$2344,9,FALSE)</f>
        <v>16903.5</v>
      </c>
      <c r="N474" s="2" t="str">
        <f>VLOOKUP($A474,'Hospitalisation Details'!$A$2:$J$2344,10,FALSE)</f>
        <v>Tier - 2</v>
      </c>
      <c r="O474" s="2" t="str">
        <f>VLOOKUP($A474,'Hospitalisation Details'!$A$2:$K$2344,11,FALSE)</f>
        <v>Tier - 3</v>
      </c>
      <c r="P474" s="5" t="str">
        <f>VLOOKUP($A474,'Hospitalisation Details'!$A$2:$L$2344,12,FALSE)</f>
        <v>R1012</v>
      </c>
      <c r="Q474" s="15">
        <f>VLOOKUP($A474,'Hospitalisation Details'!$A$2:$G$2344,7,FALSE)</f>
        <v>54</v>
      </c>
    </row>
    <row r="475" spans="1:17" x14ac:dyDescent="0.25">
      <c r="A475" s="14" t="s">
        <v>4142</v>
      </c>
      <c r="B475" t="str">
        <f>VLOOKUP(Healthcare!$A475,'Customer Names'!A475:C2809,3,FALSE)</f>
        <v>Sevcik</v>
      </c>
      <c r="C475">
        <f>VLOOKUP(Healthcare!$A475,'Medical Examinations'!A475:B2809,2,FALSE)</f>
        <v>22.895</v>
      </c>
      <c r="D475">
        <f>VLOOKUP($A475,'Medical Examinations'!A475:D2809,4,FALSE)</f>
        <v>6.03</v>
      </c>
      <c r="E475" t="str">
        <f>VLOOKUP($A475,'Medical Examinations'!A475:F475,6,FALSE)</f>
        <v>No</v>
      </c>
      <c r="F475" t="str">
        <f>VLOOKUP($A475,'Medical Examinations'!A475:G2809,7,FALSE)</f>
        <v>No</v>
      </c>
      <c r="G475" t="str">
        <f>VLOOKUP($A475,'Medical Examinations'!A475:H2809,8,FALSE)</f>
        <v>No</v>
      </c>
      <c r="H475" s="4">
        <f>VLOOKUP($A475,'Medical Examinations'!A475:I2809,9,FALSE)</f>
        <v>0</v>
      </c>
      <c r="I475" t="str">
        <f>VLOOKUP($A475,'Medical Examinations'!A475:J475,10,FALSE)</f>
        <v>Yes</v>
      </c>
      <c r="J475" t="str">
        <f>VLOOKUP($A475,'Medical Examinations'!A475:C475,3,FALSE)</f>
        <v>Health Weight</v>
      </c>
      <c r="K475" t="str">
        <f>VLOOKUP($A475,'Medical Examinations'!A475:E475,5,FALSE)</f>
        <v>Prediabetes</v>
      </c>
      <c r="L475" t="str">
        <f>VLOOKUP($A475,'Hospitalisation Details'!$A$2:$E$2344,5,FALSE)</f>
        <v>25-Aug-1977</v>
      </c>
      <c r="M475" s="2">
        <f>VLOOKUP($A475,'Hospitalisation Details'!$A$2:$I$2344,9,FALSE)</f>
        <v>16921.09</v>
      </c>
      <c r="N475" s="2" t="str">
        <f>VLOOKUP($A475,'Hospitalisation Details'!$A$2:$J$2344,10,FALSE)</f>
        <v>Tier - 2</v>
      </c>
      <c r="O475" s="2" t="str">
        <f>VLOOKUP($A475,'Hospitalisation Details'!$A$2:$K$2344,11,FALSE)</f>
        <v>Tier - 3</v>
      </c>
      <c r="P475" s="5" t="str">
        <f>VLOOKUP($A475,'Hospitalisation Details'!$A$2:$L$2344,12,FALSE)</f>
        <v>R1023</v>
      </c>
      <c r="Q475" s="15">
        <f>VLOOKUP($A475,'Hospitalisation Details'!$A$2:$G$2344,7,FALSE)</f>
        <v>45</v>
      </c>
    </row>
    <row r="476" spans="1:17" x14ac:dyDescent="0.25">
      <c r="A476" s="14" t="s">
        <v>4143</v>
      </c>
      <c r="B476" t="str">
        <f>VLOOKUP(Healthcare!$A476,'Customer Names'!A476:C2810,3,FALSE)</f>
        <v>Narang</v>
      </c>
      <c r="C476">
        <f>VLOOKUP(Healthcare!$A476,'Medical Examinations'!A476:B2810,2,FALSE)</f>
        <v>28.3</v>
      </c>
      <c r="D476">
        <f>VLOOKUP($A476,'Medical Examinations'!A476:D2810,4,FALSE)</f>
        <v>5.47</v>
      </c>
      <c r="E476" t="str">
        <f>VLOOKUP($A476,'Medical Examinations'!A476:F476,6,FALSE)</f>
        <v>Yes</v>
      </c>
      <c r="F476" t="str">
        <f>VLOOKUP($A476,'Medical Examinations'!A476:G2810,7,FALSE)</f>
        <v>No</v>
      </c>
      <c r="G476" t="str">
        <f>VLOOKUP($A476,'Medical Examinations'!A476:H2810,8,FALSE)</f>
        <v>Yes</v>
      </c>
      <c r="H476" s="4">
        <f>VLOOKUP($A476,'Medical Examinations'!A476:I2810,9,FALSE)</f>
        <v>1</v>
      </c>
      <c r="I476" t="str">
        <f>VLOOKUP($A476,'Medical Examinations'!A476:J476,10,FALSE)</f>
        <v>Yes</v>
      </c>
      <c r="J476" t="str">
        <f>VLOOKUP($A476,'Medical Examinations'!A476:C476,3,FALSE)</f>
        <v>Over Weight</v>
      </c>
      <c r="K476" t="str">
        <f>VLOOKUP($A476,'Medical Examinations'!A476:E476,5,FALSE)</f>
        <v>Normal</v>
      </c>
      <c r="L476" t="str">
        <f>VLOOKUP($A476,'Hospitalisation Details'!$A$2:$E$2344,5,FALSE)</f>
        <v>16-Jul-1980</v>
      </c>
      <c r="M476" s="2">
        <f>VLOOKUP($A476,'Hospitalisation Details'!$A$2:$I$2344,9,FALSE)</f>
        <v>16990.55</v>
      </c>
      <c r="N476" s="2" t="str">
        <f>VLOOKUP($A476,'Hospitalisation Details'!$A$2:$J$2344,10,FALSE)</f>
        <v>Tier - 2</v>
      </c>
      <c r="O476" s="2" t="str">
        <f>VLOOKUP($A476,'Hospitalisation Details'!$A$2:$K$2344,11,FALSE)</f>
        <v>Tier - 3</v>
      </c>
      <c r="P476" s="5" t="str">
        <f>VLOOKUP($A476,'Hospitalisation Details'!$A$2:$L$2344,12,FALSE)</f>
        <v>R1012</v>
      </c>
      <c r="Q476" s="15">
        <f>VLOOKUP($A476,'Hospitalisation Details'!$A$2:$G$2344,7,FALSE)</f>
        <v>42</v>
      </c>
    </row>
    <row r="477" spans="1:17" x14ac:dyDescent="0.25">
      <c r="A477" s="14" t="s">
        <v>4144</v>
      </c>
      <c r="B477" t="str">
        <f>VLOOKUP(Healthcare!$A477,'Customer Names'!A477:C2811,3,FALSE)</f>
        <v>Royston</v>
      </c>
      <c r="C477">
        <f>VLOOKUP(Healthcare!$A477,'Medical Examinations'!A477:B2811,2,FALSE)</f>
        <v>54.3</v>
      </c>
      <c r="D477">
        <f>VLOOKUP($A477,'Medical Examinations'!A477:D2811,4,FALSE)</f>
        <v>4.1500000000000004</v>
      </c>
      <c r="E477" t="str">
        <f>VLOOKUP($A477,'Medical Examinations'!A477:F477,6,FALSE)</f>
        <v>Yes</v>
      </c>
      <c r="F477" t="str">
        <f>VLOOKUP($A477,'Medical Examinations'!A477:G2811,7,FALSE)</f>
        <v>No</v>
      </c>
      <c r="G477" t="str">
        <f>VLOOKUP($A477,'Medical Examinations'!A477:H2811,8,FALSE)</f>
        <v>No</v>
      </c>
      <c r="H477" s="4">
        <f>VLOOKUP($A477,'Medical Examinations'!A477:I2811,9,FALSE)</f>
        <v>1</v>
      </c>
      <c r="I477" t="str">
        <f>VLOOKUP($A477,'Medical Examinations'!A477:J477,10,FALSE)</f>
        <v>No</v>
      </c>
      <c r="J477" t="str">
        <f>VLOOKUP($A477,'Medical Examinations'!A477:C477,3,FALSE)</f>
        <v>Obesity</v>
      </c>
      <c r="K477" t="str">
        <f>VLOOKUP($A477,'Medical Examinations'!A477:E477,5,FALSE)</f>
        <v>Normal</v>
      </c>
      <c r="L477" t="str">
        <f>VLOOKUP($A477,'Hospitalisation Details'!$A$2:$E$2344,5,FALSE)</f>
        <v>22-Aug-1971</v>
      </c>
      <c r="M477" s="2">
        <f>VLOOKUP($A477,'Hospitalisation Details'!$A$2:$I$2344,9,FALSE)</f>
        <v>17016.009999999998</v>
      </c>
      <c r="N477" s="2" t="str">
        <f>VLOOKUP($A477,'Hospitalisation Details'!$A$2:$J$2344,10,FALSE)</f>
        <v>Tier - 2</v>
      </c>
      <c r="O477" s="2" t="str">
        <f>VLOOKUP($A477,'Hospitalisation Details'!$A$2:$K$2344,11,FALSE)</f>
        <v>Tier - 2</v>
      </c>
      <c r="P477" s="5" t="str">
        <f>VLOOKUP($A477,'Hospitalisation Details'!$A$2:$L$2344,12,FALSE)</f>
        <v>R1023</v>
      </c>
      <c r="Q477" s="15">
        <f>VLOOKUP($A477,'Hospitalisation Details'!$A$2:$G$2344,7,FALSE)</f>
        <v>51</v>
      </c>
    </row>
    <row r="478" spans="1:17" x14ac:dyDescent="0.25">
      <c r="A478" s="14" t="s">
        <v>4145</v>
      </c>
      <c r="B478" t="str">
        <f>VLOOKUP(Healthcare!$A478,'Customer Names'!A478:C2812,3,FALSE)</f>
        <v>Tieri</v>
      </c>
      <c r="C478">
        <f>VLOOKUP(Healthcare!$A478,'Medical Examinations'!A478:B2812,2,FALSE)</f>
        <v>33.344999999999999</v>
      </c>
      <c r="D478">
        <f>VLOOKUP($A478,'Medical Examinations'!A478:D2812,4,FALSE)</f>
        <v>11.32</v>
      </c>
      <c r="E478" t="str">
        <f>VLOOKUP($A478,'Medical Examinations'!A478:F478,6,FALSE)</f>
        <v>Yes</v>
      </c>
      <c r="F478" t="str">
        <f>VLOOKUP($A478,'Medical Examinations'!A478:G2812,7,FALSE)</f>
        <v>No</v>
      </c>
      <c r="G478" t="str">
        <f>VLOOKUP($A478,'Medical Examinations'!A478:H2812,8,FALSE)</f>
        <v>No</v>
      </c>
      <c r="H478" s="4">
        <f>VLOOKUP($A478,'Medical Examinations'!A478:I2812,9,FALSE)</f>
        <v>1</v>
      </c>
      <c r="I478" t="str">
        <f>VLOOKUP($A478,'Medical Examinations'!A478:J478,10,FALSE)</f>
        <v>No</v>
      </c>
      <c r="J478" t="str">
        <f>VLOOKUP($A478,'Medical Examinations'!A478:C478,3,FALSE)</f>
        <v>Obesity</v>
      </c>
      <c r="K478" t="str">
        <f>VLOOKUP($A478,'Medical Examinations'!A478:E478,5,FALSE)</f>
        <v>Diabetes</v>
      </c>
      <c r="L478" t="str">
        <f>VLOOKUP($A478,'Hospitalisation Details'!$A$2:$E$2344,5,FALSE)</f>
        <v>10-Jun-1996</v>
      </c>
      <c r="M478" s="2">
        <f>VLOOKUP($A478,'Hospitalisation Details'!$A$2:$I$2344,9,FALSE)</f>
        <v>17043.34</v>
      </c>
      <c r="N478" s="2" t="str">
        <f>VLOOKUP($A478,'Hospitalisation Details'!$A$2:$J$2344,10,FALSE)</f>
        <v>Tier - 2</v>
      </c>
      <c r="O478" s="2" t="str">
        <f>VLOOKUP($A478,'Hospitalisation Details'!$A$2:$K$2344,11,FALSE)</f>
        <v>Tier - 3</v>
      </c>
      <c r="P478" s="5" t="str">
        <f>VLOOKUP($A478,'Hospitalisation Details'!$A$2:$L$2344,12,FALSE)</f>
        <v>R1013</v>
      </c>
      <c r="Q478" s="15">
        <f>VLOOKUP($A478,'Hospitalisation Details'!$A$2:$G$2344,7,FALSE)</f>
        <v>26</v>
      </c>
    </row>
    <row r="479" spans="1:17" x14ac:dyDescent="0.25">
      <c r="A479" s="14" t="s">
        <v>4146</v>
      </c>
      <c r="B479" t="str">
        <f>VLOOKUP(Healthcare!$A479,'Customer Names'!A479:C2813,3,FALSE)</f>
        <v>Whitney</v>
      </c>
      <c r="C479">
        <f>VLOOKUP(Healthcare!$A479,'Medical Examinations'!A479:B2813,2,FALSE)</f>
        <v>33</v>
      </c>
      <c r="D479">
        <f>VLOOKUP($A479,'Medical Examinations'!A479:D2813,4,FALSE)</f>
        <v>9.51</v>
      </c>
      <c r="E479" t="str">
        <f>VLOOKUP($A479,'Medical Examinations'!A479:F479,6,FALSE)</f>
        <v>Yes</v>
      </c>
      <c r="F479" t="str">
        <f>VLOOKUP($A479,'Medical Examinations'!A479:G2813,7,FALSE)</f>
        <v>No</v>
      </c>
      <c r="G479" t="str">
        <f>VLOOKUP($A479,'Medical Examinations'!A479:H2813,8,FALSE)</f>
        <v>No</v>
      </c>
      <c r="H479" s="4">
        <f>VLOOKUP($A479,'Medical Examinations'!A479:I2813,9,FALSE)</f>
        <v>0</v>
      </c>
      <c r="I479" t="str">
        <f>VLOOKUP($A479,'Medical Examinations'!A479:J479,10,FALSE)</f>
        <v>No</v>
      </c>
      <c r="J479" t="str">
        <f>VLOOKUP($A479,'Medical Examinations'!A479:C479,3,FALSE)</f>
        <v>Obesity</v>
      </c>
      <c r="K479" t="str">
        <f>VLOOKUP($A479,'Medical Examinations'!A479:E479,5,FALSE)</f>
        <v>Diabetes</v>
      </c>
      <c r="L479" t="str">
        <f>VLOOKUP($A479,'Hospitalisation Details'!$A$2:$E$2344,5,FALSE)</f>
        <v>26-Dec-2003</v>
      </c>
      <c r="M479" s="2">
        <f>VLOOKUP($A479,'Hospitalisation Details'!$A$2:$I$2344,9,FALSE)</f>
        <v>17081.080000000002</v>
      </c>
      <c r="N479" s="2" t="str">
        <f>VLOOKUP($A479,'Hospitalisation Details'!$A$2:$J$2344,10,FALSE)</f>
        <v>Tier - 2</v>
      </c>
      <c r="O479" s="2" t="str">
        <f>VLOOKUP($A479,'Hospitalisation Details'!$A$2:$K$2344,11,FALSE)</f>
        <v>Tier - 2</v>
      </c>
      <c r="P479" s="5" t="str">
        <f>VLOOKUP($A479,'Hospitalisation Details'!$A$2:$L$2344,12,FALSE)</f>
        <v>R1011</v>
      </c>
      <c r="Q479" s="15">
        <f>VLOOKUP($A479,'Hospitalisation Details'!$A$2:$G$2344,7,FALSE)</f>
        <v>19</v>
      </c>
    </row>
    <row r="480" spans="1:17" x14ac:dyDescent="0.25">
      <c r="A480" s="14" t="s">
        <v>4147</v>
      </c>
      <c r="B480" t="str">
        <f>VLOOKUP(Healthcare!$A480,'Customer Names'!A480:C2814,3,FALSE)</f>
        <v>Wandzilak</v>
      </c>
      <c r="C480">
        <f>VLOOKUP(Healthcare!$A480,'Medical Examinations'!A480:B2814,2,FALSE)</f>
        <v>28.024999999999999</v>
      </c>
      <c r="D480">
        <f>VLOOKUP($A480,'Medical Examinations'!A480:D2814,4,FALSE)</f>
        <v>7.67</v>
      </c>
      <c r="E480" t="str">
        <f>VLOOKUP($A480,'Medical Examinations'!A480:F480,6,FALSE)</f>
        <v>Yes</v>
      </c>
      <c r="F480" t="str">
        <f>VLOOKUP($A480,'Medical Examinations'!A480:G2814,7,FALSE)</f>
        <v>No</v>
      </c>
      <c r="G480" t="str">
        <f>VLOOKUP($A480,'Medical Examinations'!A480:H2814,8,FALSE)</f>
        <v>No</v>
      </c>
      <c r="H480" s="4">
        <f>VLOOKUP($A480,'Medical Examinations'!A480:I2814,9,FALSE)</f>
        <v>1</v>
      </c>
      <c r="I480" t="str">
        <f>VLOOKUP($A480,'Medical Examinations'!A480:J480,10,FALSE)</f>
        <v>Yes</v>
      </c>
      <c r="J480" t="str">
        <f>VLOOKUP($A480,'Medical Examinations'!A480:C480,3,FALSE)</f>
        <v>Over Weight</v>
      </c>
      <c r="K480" t="str">
        <f>VLOOKUP($A480,'Medical Examinations'!A480:E480,5,FALSE)</f>
        <v>Diabetes</v>
      </c>
      <c r="L480" t="str">
        <f>VLOOKUP($A480,'Hospitalisation Details'!$A$2:$E$2344,5,FALSE)</f>
        <v>28-Jun-2002</v>
      </c>
      <c r="M480" s="2">
        <f>VLOOKUP($A480,'Hospitalisation Details'!$A$2:$I$2344,9,FALSE)</f>
        <v>17085.27</v>
      </c>
      <c r="N480" s="2" t="str">
        <f>VLOOKUP($A480,'Hospitalisation Details'!$A$2:$J$2344,10,FALSE)</f>
        <v>Tier - 2</v>
      </c>
      <c r="O480" s="2" t="str">
        <f>VLOOKUP($A480,'Hospitalisation Details'!$A$2:$K$2344,11,FALSE)</f>
        <v>Tier - 3</v>
      </c>
      <c r="P480" s="5" t="str">
        <f>VLOOKUP($A480,'Hospitalisation Details'!$A$2:$L$2344,12,FALSE)</f>
        <v>R1013</v>
      </c>
      <c r="Q480" s="15">
        <f>VLOOKUP($A480,'Hospitalisation Details'!$A$2:$G$2344,7,FALSE)</f>
        <v>20</v>
      </c>
    </row>
    <row r="481" spans="1:17" x14ac:dyDescent="0.25">
      <c r="A481" s="14" t="s">
        <v>4148</v>
      </c>
      <c r="B481" t="str">
        <f>VLOOKUP(Healthcare!$A481,'Customer Names'!A481:C2815,3,FALSE)</f>
        <v>Valenzona</v>
      </c>
      <c r="C481">
        <f>VLOOKUP(Healthcare!$A481,'Medical Examinations'!A481:B2815,2,FALSE)</f>
        <v>28.69</v>
      </c>
      <c r="D481">
        <f>VLOOKUP($A481,'Medical Examinations'!A481:D2815,4,FALSE)</f>
        <v>6.23</v>
      </c>
      <c r="E481" t="str">
        <f>VLOOKUP($A481,'Medical Examinations'!A481:F481,6,FALSE)</f>
        <v>No</v>
      </c>
      <c r="F481" t="str">
        <f>VLOOKUP($A481,'Medical Examinations'!A481:G2815,7,FALSE)</f>
        <v>No</v>
      </c>
      <c r="G481" t="str">
        <f>VLOOKUP($A481,'Medical Examinations'!A481:H2815,8,FALSE)</f>
        <v>No</v>
      </c>
      <c r="H481" s="4">
        <f>VLOOKUP($A481,'Medical Examinations'!A481:I2815,9,FALSE)</f>
        <v>1</v>
      </c>
      <c r="I481" t="str">
        <f>VLOOKUP($A481,'Medical Examinations'!A481:J481,10,FALSE)</f>
        <v>Yes</v>
      </c>
      <c r="J481" t="str">
        <f>VLOOKUP($A481,'Medical Examinations'!A481:C481,3,FALSE)</f>
        <v>Over Weight</v>
      </c>
      <c r="K481" t="str">
        <f>VLOOKUP($A481,'Medical Examinations'!A481:E481,5,FALSE)</f>
        <v>Prediabetes</v>
      </c>
      <c r="L481" t="str">
        <f>VLOOKUP($A481,'Hospitalisation Details'!$A$2:$E$2344,5,FALSE)</f>
        <v>16-Sep-1965</v>
      </c>
      <c r="M481" s="2">
        <f>VLOOKUP($A481,'Hospitalisation Details'!$A$2:$I$2344,9,FALSE)</f>
        <v>17172.27</v>
      </c>
      <c r="N481" s="2" t="str">
        <f>VLOOKUP($A481,'Hospitalisation Details'!$A$2:$J$2344,10,FALSE)</f>
        <v>Tier - 2</v>
      </c>
      <c r="O481" s="2" t="str">
        <f>VLOOKUP($A481,'Hospitalisation Details'!$A$2:$K$2344,11,FALSE)</f>
        <v>Tier - 2</v>
      </c>
      <c r="P481" s="5" t="str">
        <f>VLOOKUP($A481,'Hospitalisation Details'!$A$2:$L$2344,12,FALSE)</f>
        <v>R1026</v>
      </c>
      <c r="Q481" s="15">
        <f>VLOOKUP($A481,'Hospitalisation Details'!$A$2:$G$2344,7,FALSE)</f>
        <v>57</v>
      </c>
    </row>
    <row r="482" spans="1:17" x14ac:dyDescent="0.25">
      <c r="A482" s="14" t="s">
        <v>4149</v>
      </c>
      <c r="B482" t="str">
        <f>VLOOKUP(Healthcare!$A482,'Customer Names'!A482:C2816,3,FALSE)</f>
        <v>Young</v>
      </c>
      <c r="C482">
        <f>VLOOKUP(Healthcare!$A482,'Medical Examinations'!A482:B2816,2,FALSE)</f>
        <v>40.28</v>
      </c>
      <c r="D482">
        <f>VLOOKUP($A482,'Medical Examinations'!A482:D2816,4,FALSE)</f>
        <v>8.9</v>
      </c>
      <c r="E482" t="str">
        <f>VLOOKUP($A482,'Medical Examinations'!A482:F482,6,FALSE)</f>
        <v>No</v>
      </c>
      <c r="F482" t="str">
        <f>VLOOKUP($A482,'Medical Examinations'!A482:G2816,7,FALSE)</f>
        <v>No</v>
      </c>
      <c r="G482" t="str">
        <f>VLOOKUP($A482,'Medical Examinations'!A482:H2816,8,FALSE)</f>
        <v>No</v>
      </c>
      <c r="H482" s="4">
        <f>VLOOKUP($A482,'Medical Examinations'!A482:I2816,9,FALSE)</f>
        <v>0</v>
      </c>
      <c r="I482" t="str">
        <f>VLOOKUP($A482,'Medical Examinations'!A482:J482,10,FALSE)</f>
        <v>No</v>
      </c>
      <c r="J482" t="str">
        <f>VLOOKUP($A482,'Medical Examinations'!A482:C482,3,FALSE)</f>
        <v>Obesity</v>
      </c>
      <c r="K482" t="str">
        <f>VLOOKUP($A482,'Medical Examinations'!A482:E482,5,FALSE)</f>
        <v>Diabetes</v>
      </c>
      <c r="L482" t="str">
        <f>VLOOKUP($A482,'Hospitalisation Details'!$A$2:$E$2344,5,FALSE)</f>
        <v>7-Jun-1964</v>
      </c>
      <c r="M482" s="2">
        <f>VLOOKUP($A482,'Hospitalisation Details'!$A$2:$I$2344,9,FALSE)</f>
        <v>17174.52</v>
      </c>
      <c r="N482" s="2" t="str">
        <f>VLOOKUP($A482,'Hospitalisation Details'!$A$2:$J$2344,10,FALSE)</f>
        <v>Tier - 2</v>
      </c>
      <c r="O482" s="2" t="str">
        <f>VLOOKUP($A482,'Hospitalisation Details'!$A$2:$K$2344,11,FALSE)</f>
        <v>Tier - 2</v>
      </c>
      <c r="P482" s="5" t="str">
        <f>VLOOKUP($A482,'Hospitalisation Details'!$A$2:$L$2344,12,FALSE)</f>
        <v>R1012</v>
      </c>
      <c r="Q482" s="15">
        <f>VLOOKUP($A482,'Hospitalisation Details'!$A$2:$G$2344,7,FALSE)</f>
        <v>59</v>
      </c>
    </row>
    <row r="483" spans="1:17" x14ac:dyDescent="0.25">
      <c r="A483" s="14" t="s">
        <v>4150</v>
      </c>
      <c r="B483" t="str">
        <f>VLOOKUP(Healthcare!$A483,'Customer Names'!A483:C2817,3,FALSE)</f>
        <v>Richards</v>
      </c>
      <c r="C483">
        <f>VLOOKUP(Healthcare!$A483,'Medical Examinations'!A483:B2817,2,FALSE)</f>
        <v>37.299999999999997</v>
      </c>
      <c r="D483">
        <f>VLOOKUP($A483,'Medical Examinations'!A483:D2817,4,FALSE)</f>
        <v>7.79</v>
      </c>
      <c r="E483" t="str">
        <f>VLOOKUP($A483,'Medical Examinations'!A483:F483,6,FALSE)</f>
        <v>Yes</v>
      </c>
      <c r="F483" t="str">
        <f>VLOOKUP($A483,'Medical Examinations'!A483:G2817,7,FALSE)</f>
        <v>No</v>
      </c>
      <c r="G483" t="str">
        <f>VLOOKUP($A483,'Medical Examinations'!A483:H2817,8,FALSE)</f>
        <v>No</v>
      </c>
      <c r="H483" s="4">
        <f>VLOOKUP($A483,'Medical Examinations'!A483:I2817,9,FALSE)</f>
        <v>0</v>
      </c>
      <c r="I483" t="str">
        <f>VLOOKUP($A483,'Medical Examinations'!A483:J483,10,FALSE)</f>
        <v>No</v>
      </c>
      <c r="J483" t="str">
        <f>VLOOKUP($A483,'Medical Examinations'!A483:C483,3,FALSE)</f>
        <v>Obesity</v>
      </c>
      <c r="K483" t="str">
        <f>VLOOKUP($A483,'Medical Examinations'!A483:E483,5,FALSE)</f>
        <v>Diabetes</v>
      </c>
      <c r="L483" t="str">
        <f>VLOOKUP($A483,'Hospitalisation Details'!$A$2:$E$2344,5,FALSE)</f>
        <v>18-Aug-2004</v>
      </c>
      <c r="M483" s="2">
        <f>VLOOKUP($A483,'Hospitalisation Details'!$A$2:$I$2344,9,FALSE)</f>
        <v>17178.68</v>
      </c>
      <c r="N483" s="2" t="str">
        <f>VLOOKUP($A483,'Hospitalisation Details'!$A$2:$J$2344,10,FALSE)</f>
        <v>Tier - 2</v>
      </c>
      <c r="O483" s="2" t="str">
        <f>VLOOKUP($A483,'Hospitalisation Details'!$A$2:$K$2344,11,FALSE)</f>
        <v>Tier - 2</v>
      </c>
      <c r="P483" s="5" t="str">
        <f>VLOOKUP($A483,'Hospitalisation Details'!$A$2:$L$2344,12,FALSE)</f>
        <v>R1019</v>
      </c>
      <c r="Q483" s="15">
        <f>VLOOKUP($A483,'Hospitalisation Details'!$A$2:$G$2344,7,FALSE)</f>
        <v>18</v>
      </c>
    </row>
    <row r="484" spans="1:17" x14ac:dyDescent="0.25">
      <c r="A484" s="14" t="s">
        <v>4151</v>
      </c>
      <c r="B484" t="str">
        <f>VLOOKUP(Healthcare!$A484,'Customer Names'!A484:C2818,3,FALSE)</f>
        <v>Alexson</v>
      </c>
      <c r="C484">
        <f>VLOOKUP(Healthcare!$A484,'Medical Examinations'!A484:B2818,2,FALSE)</f>
        <v>54.47</v>
      </c>
      <c r="D484">
        <f>VLOOKUP($A484,'Medical Examinations'!A484:D2818,4,FALSE)</f>
        <v>4.49</v>
      </c>
      <c r="E484" t="str">
        <f>VLOOKUP($A484,'Medical Examinations'!A484:F484,6,FALSE)</f>
        <v>Yes</v>
      </c>
      <c r="F484" t="str">
        <f>VLOOKUP($A484,'Medical Examinations'!A484:G2818,7,FALSE)</f>
        <v>No</v>
      </c>
      <c r="G484" t="str">
        <f>VLOOKUP($A484,'Medical Examinations'!A484:H2818,8,FALSE)</f>
        <v>No</v>
      </c>
      <c r="H484" s="4">
        <f>VLOOKUP($A484,'Medical Examinations'!A484:I2818,9,FALSE)</f>
        <v>2</v>
      </c>
      <c r="I484" t="str">
        <f>VLOOKUP($A484,'Medical Examinations'!A484:J484,10,FALSE)</f>
        <v>No</v>
      </c>
      <c r="J484" t="str">
        <f>VLOOKUP($A484,'Medical Examinations'!A484:C484,3,FALSE)</f>
        <v>Obesity</v>
      </c>
      <c r="K484" t="str">
        <f>VLOOKUP($A484,'Medical Examinations'!A484:E484,5,FALSE)</f>
        <v>Normal</v>
      </c>
      <c r="L484" t="str">
        <f>VLOOKUP($A484,'Hospitalisation Details'!$A$2:$E$2344,5,FALSE)</f>
        <v>22-Oct-1982</v>
      </c>
      <c r="M484" s="2">
        <f>VLOOKUP($A484,'Hospitalisation Details'!$A$2:$I$2344,9,FALSE)</f>
        <v>17179.52</v>
      </c>
      <c r="N484" s="2" t="str">
        <f>VLOOKUP($A484,'Hospitalisation Details'!$A$2:$J$2344,10,FALSE)</f>
        <v>Tier - 2</v>
      </c>
      <c r="O484" s="2" t="str">
        <f>VLOOKUP($A484,'Hospitalisation Details'!$A$2:$K$2344,11,FALSE)</f>
        <v>Tier - 1</v>
      </c>
      <c r="P484" s="5" t="str">
        <f>VLOOKUP($A484,'Hospitalisation Details'!$A$2:$L$2344,12,FALSE)</f>
        <v>R1013</v>
      </c>
      <c r="Q484" s="15">
        <f>VLOOKUP($A484,'Hospitalisation Details'!$A$2:$G$2344,7,FALSE)</f>
        <v>40</v>
      </c>
    </row>
    <row r="485" spans="1:17" x14ac:dyDescent="0.25">
      <c r="A485" s="14" t="s">
        <v>4152</v>
      </c>
      <c r="B485" t="str">
        <f>VLOOKUP(Healthcare!$A485,'Customer Names'!A485:C2819,3,FALSE)</f>
        <v>Wright</v>
      </c>
      <c r="C485">
        <f>VLOOKUP(Healthcare!$A485,'Medical Examinations'!A485:B2819,2,FALSE)</f>
        <v>38.06</v>
      </c>
      <c r="D485">
        <f>VLOOKUP($A485,'Medical Examinations'!A485:D2819,4,FALSE)</f>
        <v>5.24</v>
      </c>
      <c r="E485" t="str">
        <f>VLOOKUP($A485,'Medical Examinations'!A485:F485,6,FALSE)</f>
        <v>Yes</v>
      </c>
      <c r="F485" t="str">
        <f>VLOOKUP($A485,'Medical Examinations'!A485:G2819,7,FALSE)</f>
        <v>No</v>
      </c>
      <c r="G485" t="str">
        <f>VLOOKUP($A485,'Medical Examinations'!A485:H2819,8,FALSE)</f>
        <v>Yes</v>
      </c>
      <c r="H485" s="4">
        <f>VLOOKUP($A485,'Medical Examinations'!A485:I2819,9,FALSE)</f>
        <v>1</v>
      </c>
      <c r="I485" t="str">
        <f>VLOOKUP($A485,'Medical Examinations'!A485:J485,10,FALSE)</f>
        <v>No</v>
      </c>
      <c r="J485" t="str">
        <f>VLOOKUP($A485,'Medical Examinations'!A485:C485,3,FALSE)</f>
        <v>Obesity</v>
      </c>
      <c r="K485" t="str">
        <f>VLOOKUP($A485,'Medical Examinations'!A485:E485,5,FALSE)</f>
        <v>Normal</v>
      </c>
      <c r="L485" t="str">
        <f>VLOOKUP($A485,'Hospitalisation Details'!$A$2:$E$2344,5,FALSE)</f>
        <v>25-Aug-1975</v>
      </c>
      <c r="M485" s="2">
        <f>VLOOKUP($A485,'Hospitalisation Details'!$A$2:$I$2344,9,FALSE)</f>
        <v>17253.43</v>
      </c>
      <c r="N485" s="2" t="str">
        <f>VLOOKUP($A485,'Hospitalisation Details'!$A$2:$J$2344,10,FALSE)</f>
        <v>Tier - 2</v>
      </c>
      <c r="O485" s="2" t="str">
        <f>VLOOKUP($A485,'Hospitalisation Details'!$A$2:$K$2344,11,FALSE)</f>
        <v>Tier - 3</v>
      </c>
      <c r="P485" s="5" t="str">
        <f>VLOOKUP($A485,'Hospitalisation Details'!$A$2:$L$2344,12,FALSE)</f>
        <v>R1026</v>
      </c>
      <c r="Q485" s="15">
        <f>VLOOKUP($A485,'Hospitalisation Details'!$A$2:$G$2344,7,FALSE)</f>
        <v>47</v>
      </c>
    </row>
    <row r="486" spans="1:17" x14ac:dyDescent="0.25">
      <c r="A486" s="14" t="s">
        <v>4153</v>
      </c>
      <c r="B486" t="str">
        <f>VLOOKUP(Healthcare!$A486,'Customer Names'!A486:C2820,3,FALSE)</f>
        <v>McKenna</v>
      </c>
      <c r="C486">
        <f>VLOOKUP(Healthcare!$A486,'Medical Examinations'!A486:B2820,2,FALSE)</f>
        <v>51.47</v>
      </c>
      <c r="D486">
        <f>VLOOKUP($A486,'Medical Examinations'!A486:D2820,4,FALSE)</f>
        <v>9.6</v>
      </c>
      <c r="E486" t="str">
        <f>VLOOKUP($A486,'Medical Examinations'!A486:F486,6,FALSE)</f>
        <v>No</v>
      </c>
      <c r="F486" t="str">
        <f>VLOOKUP($A486,'Medical Examinations'!A486:G2820,7,FALSE)</f>
        <v>No</v>
      </c>
      <c r="G486" t="str">
        <f>VLOOKUP($A486,'Medical Examinations'!A486:H2820,8,FALSE)</f>
        <v>No</v>
      </c>
      <c r="H486" s="4">
        <f>VLOOKUP($A486,'Medical Examinations'!A486:I2820,9,FALSE)</f>
        <v>0</v>
      </c>
      <c r="I486" t="str">
        <f>VLOOKUP($A486,'Medical Examinations'!A486:J486,10,FALSE)</f>
        <v>No</v>
      </c>
      <c r="J486" t="str">
        <f>VLOOKUP($A486,'Medical Examinations'!A486:C486,3,FALSE)</f>
        <v>Obesity</v>
      </c>
      <c r="K486" t="str">
        <f>VLOOKUP($A486,'Medical Examinations'!A486:E486,5,FALSE)</f>
        <v>Diabetes</v>
      </c>
      <c r="L486" t="str">
        <f>VLOOKUP($A486,'Hospitalisation Details'!$A$2:$E$2344,5,FALSE)</f>
        <v>12-Jul-1963</v>
      </c>
      <c r="M486" s="2">
        <f>VLOOKUP($A486,'Hospitalisation Details'!$A$2:$I$2344,9,FALSE)</f>
        <v>17337.580000000002</v>
      </c>
      <c r="N486" s="2" t="str">
        <f>VLOOKUP($A486,'Hospitalisation Details'!$A$2:$J$2344,10,FALSE)</f>
        <v>Tier - 2</v>
      </c>
      <c r="O486" s="2" t="str">
        <f>VLOOKUP($A486,'Hospitalisation Details'!$A$2:$K$2344,11,FALSE)</f>
        <v>Tier - 3</v>
      </c>
      <c r="P486" s="5" t="str">
        <f>VLOOKUP($A486,'Hospitalisation Details'!$A$2:$L$2344,12,FALSE)</f>
        <v>R1023</v>
      </c>
      <c r="Q486" s="15">
        <f>VLOOKUP($A486,'Hospitalisation Details'!$A$2:$G$2344,7,FALSE)</f>
        <v>59</v>
      </c>
    </row>
    <row r="487" spans="1:17" x14ac:dyDescent="0.25">
      <c r="A487" s="14" t="s">
        <v>4154</v>
      </c>
      <c r="B487" t="str">
        <f>VLOOKUP(Healthcare!$A487,'Customer Names'!A487:C2821,3,FALSE)</f>
        <v>Sallade</v>
      </c>
      <c r="C487">
        <f>VLOOKUP(Healthcare!$A487,'Medical Examinations'!A487:B2821,2,FALSE)</f>
        <v>29.8</v>
      </c>
      <c r="D487">
        <f>VLOOKUP($A487,'Medical Examinations'!A487:D2821,4,FALSE)</f>
        <v>5.78</v>
      </c>
      <c r="E487" t="str">
        <f>VLOOKUP($A487,'Medical Examinations'!A487:F487,6,FALSE)</f>
        <v>Yes</v>
      </c>
      <c r="F487" t="str">
        <f>VLOOKUP($A487,'Medical Examinations'!A487:G2821,7,FALSE)</f>
        <v>No</v>
      </c>
      <c r="G487" t="str">
        <f>VLOOKUP($A487,'Medical Examinations'!A487:H2821,8,FALSE)</f>
        <v>No</v>
      </c>
      <c r="H487" s="4">
        <f>VLOOKUP($A487,'Medical Examinations'!A487:I2821,9,FALSE)</f>
        <v>0</v>
      </c>
      <c r="I487" t="str">
        <f>VLOOKUP($A487,'Medical Examinations'!A487:J487,10,FALSE)</f>
        <v>No</v>
      </c>
      <c r="J487" t="str">
        <f>VLOOKUP($A487,'Medical Examinations'!A487:C487,3,FALSE)</f>
        <v>Over Weight</v>
      </c>
      <c r="K487" t="str">
        <f>VLOOKUP($A487,'Medical Examinations'!A487:E487,5,FALSE)</f>
        <v>Prediabetes</v>
      </c>
      <c r="L487" t="str">
        <f>VLOOKUP($A487,'Hospitalisation Details'!$A$2:$E$2344,5,FALSE)</f>
        <v>1-Nov-2003</v>
      </c>
      <c r="M487" s="2">
        <f>VLOOKUP($A487,'Hospitalisation Details'!$A$2:$I$2344,9,FALSE)</f>
        <v>17352.68</v>
      </c>
      <c r="N487" s="2" t="str">
        <f>VLOOKUP($A487,'Hospitalisation Details'!$A$2:$J$2344,10,FALSE)</f>
        <v>Tier - 2</v>
      </c>
      <c r="O487" s="2" t="str">
        <f>VLOOKUP($A487,'Hospitalisation Details'!$A$2:$K$2344,11,FALSE)</f>
        <v>Tier - 3</v>
      </c>
      <c r="P487" s="5" t="str">
        <f>VLOOKUP($A487,'Hospitalisation Details'!$A$2:$L$2344,12,FALSE)</f>
        <v>R1012</v>
      </c>
      <c r="Q487" s="15">
        <f>VLOOKUP($A487,'Hospitalisation Details'!$A$2:$G$2344,7,FALSE)</f>
        <v>19</v>
      </c>
    </row>
    <row r="488" spans="1:17" x14ac:dyDescent="0.25">
      <c r="A488" s="14" t="s">
        <v>4155</v>
      </c>
      <c r="B488" t="str">
        <f>VLOOKUP(Healthcare!$A488,'Customer Names'!A488:C2822,3,FALSE)</f>
        <v>Argall</v>
      </c>
      <c r="C488">
        <f>VLOOKUP(Healthcare!$A488,'Medical Examinations'!A488:B2822,2,FALSE)</f>
        <v>49.77</v>
      </c>
      <c r="D488">
        <f>VLOOKUP($A488,'Medical Examinations'!A488:D2822,4,FALSE)</f>
        <v>7.02</v>
      </c>
      <c r="E488" t="str">
        <f>VLOOKUP($A488,'Medical Examinations'!A488:F488,6,FALSE)</f>
        <v>No</v>
      </c>
      <c r="F488" t="str">
        <f>VLOOKUP($A488,'Medical Examinations'!A488:G2822,7,FALSE)</f>
        <v>No</v>
      </c>
      <c r="G488" t="str">
        <f>VLOOKUP($A488,'Medical Examinations'!A488:H2822,8,FALSE)</f>
        <v>No</v>
      </c>
      <c r="H488" s="4">
        <f>VLOOKUP($A488,'Medical Examinations'!A488:I2822,9,FALSE)</f>
        <v>0</v>
      </c>
      <c r="I488" t="str">
        <f>VLOOKUP($A488,'Medical Examinations'!A488:J488,10,FALSE)</f>
        <v>No</v>
      </c>
      <c r="J488" t="str">
        <f>VLOOKUP($A488,'Medical Examinations'!A488:C488,3,FALSE)</f>
        <v>Obesity</v>
      </c>
      <c r="K488" t="str">
        <f>VLOOKUP($A488,'Medical Examinations'!A488:E488,5,FALSE)</f>
        <v>Diabetes</v>
      </c>
      <c r="L488" t="str">
        <f>VLOOKUP($A488,'Hospitalisation Details'!$A$2:$E$2344,5,FALSE)</f>
        <v>18-Oct-1992</v>
      </c>
      <c r="M488" s="2">
        <f>VLOOKUP($A488,'Hospitalisation Details'!$A$2:$I$2344,9,FALSE)</f>
        <v>17361.77</v>
      </c>
      <c r="N488" s="2" t="str">
        <f>VLOOKUP($A488,'Hospitalisation Details'!$A$2:$J$2344,10,FALSE)</f>
        <v>Tier - 2</v>
      </c>
      <c r="O488" s="2" t="str">
        <f>VLOOKUP($A488,'Hospitalisation Details'!$A$2:$K$2344,11,FALSE)</f>
        <v>Tier - 1</v>
      </c>
      <c r="P488" s="5" t="str">
        <f>VLOOKUP($A488,'Hospitalisation Details'!$A$2:$L$2344,12,FALSE)</f>
        <v>R1012</v>
      </c>
      <c r="Q488" s="15">
        <f>VLOOKUP($A488,'Hospitalisation Details'!$A$2:$G$2344,7,FALSE)</f>
        <v>30</v>
      </c>
    </row>
    <row r="489" spans="1:17" x14ac:dyDescent="0.25">
      <c r="A489" s="14" t="s">
        <v>4156</v>
      </c>
      <c r="B489" t="str">
        <f>VLOOKUP(Healthcare!$A489,'Customer Names'!A489:C2823,3,FALSE)</f>
        <v>Patchell</v>
      </c>
      <c r="C489">
        <f>VLOOKUP(Healthcare!$A489,'Medical Examinations'!A489:B2823,2,FALSE)</f>
        <v>25.555</v>
      </c>
      <c r="D489">
        <f>VLOOKUP($A489,'Medical Examinations'!A489:D2823,4,FALSE)</f>
        <v>4.09</v>
      </c>
      <c r="E489" t="str">
        <f>VLOOKUP($A489,'Medical Examinations'!A489:F489,6,FALSE)</f>
        <v>Yes</v>
      </c>
      <c r="F489" t="str">
        <f>VLOOKUP($A489,'Medical Examinations'!A489:G2823,7,FALSE)</f>
        <v>No</v>
      </c>
      <c r="G489" t="str">
        <f>VLOOKUP($A489,'Medical Examinations'!A489:H2823,8,FALSE)</f>
        <v>No</v>
      </c>
      <c r="H489" s="4">
        <f>VLOOKUP($A489,'Medical Examinations'!A489:I2823,9,FALSE)</f>
        <v>0</v>
      </c>
      <c r="I489" t="str">
        <f>VLOOKUP($A489,'Medical Examinations'!A489:J489,10,FALSE)</f>
        <v>Yes</v>
      </c>
      <c r="J489" t="str">
        <f>VLOOKUP($A489,'Medical Examinations'!A489:C489,3,FALSE)</f>
        <v>Over Weight</v>
      </c>
      <c r="K489" t="str">
        <f>VLOOKUP($A489,'Medical Examinations'!A489:E489,5,FALSE)</f>
        <v>Normal</v>
      </c>
      <c r="L489" t="str">
        <f>VLOOKUP($A489,'Hospitalisation Details'!$A$2:$E$2344,5,FALSE)</f>
        <v>2-Nov-2003</v>
      </c>
      <c r="M489" s="2">
        <f>VLOOKUP($A489,'Hospitalisation Details'!$A$2:$I$2344,9,FALSE)</f>
        <v>17468.98</v>
      </c>
      <c r="N489" s="2" t="str">
        <f>VLOOKUP($A489,'Hospitalisation Details'!$A$2:$J$2344,10,FALSE)</f>
        <v>Tier - 2</v>
      </c>
      <c r="O489" s="2" t="str">
        <f>VLOOKUP($A489,'Hospitalisation Details'!$A$2:$K$2344,11,FALSE)</f>
        <v>Tier - 1</v>
      </c>
      <c r="P489" s="5" t="str">
        <f>VLOOKUP($A489,'Hospitalisation Details'!$A$2:$L$2344,12,FALSE)</f>
        <v>R1012</v>
      </c>
      <c r="Q489" s="15">
        <f>VLOOKUP($A489,'Hospitalisation Details'!$A$2:$G$2344,7,FALSE)</f>
        <v>19</v>
      </c>
    </row>
    <row r="490" spans="1:17" x14ac:dyDescent="0.25">
      <c r="A490" s="14" t="s">
        <v>4157</v>
      </c>
      <c r="B490" t="str">
        <f>VLOOKUP(Healthcare!$A490,'Customer Names'!A490:C2824,3,FALSE)</f>
        <v>Catoggio</v>
      </c>
      <c r="C490">
        <f>VLOOKUP(Healthcare!$A490,'Medical Examinations'!A490:B2824,2,FALSE)</f>
        <v>29.64</v>
      </c>
      <c r="D490">
        <f>VLOOKUP($A490,'Medical Examinations'!A490:D2824,4,FALSE)</f>
        <v>4.93</v>
      </c>
      <c r="E490" t="str">
        <f>VLOOKUP($A490,'Medical Examinations'!A490:F490,6,FALSE)</f>
        <v>No</v>
      </c>
      <c r="F490" t="str">
        <f>VLOOKUP($A490,'Medical Examinations'!A490:G2824,7,FALSE)</f>
        <v>No</v>
      </c>
      <c r="G490" t="str">
        <f>VLOOKUP($A490,'Medical Examinations'!A490:H2824,8,FALSE)</f>
        <v>Yes</v>
      </c>
      <c r="H490" s="4">
        <f>VLOOKUP($A490,'Medical Examinations'!A490:I2824,9,FALSE)</f>
        <v>1</v>
      </c>
      <c r="I490" t="str">
        <f>VLOOKUP($A490,'Medical Examinations'!A490:J490,10,FALSE)</f>
        <v>No</v>
      </c>
      <c r="J490" t="str">
        <f>VLOOKUP($A490,'Medical Examinations'!A490:C490,3,FALSE)</f>
        <v>Over Weight</v>
      </c>
      <c r="K490" t="str">
        <f>VLOOKUP($A490,'Medical Examinations'!A490:E490,5,FALSE)</f>
        <v>Normal</v>
      </c>
      <c r="L490" t="str">
        <f>VLOOKUP($A490,'Hospitalisation Details'!$A$2:$E$2344,5,FALSE)</f>
        <v>8-Jun-1971</v>
      </c>
      <c r="M490" s="2">
        <f>VLOOKUP($A490,'Hospitalisation Details'!$A$2:$I$2344,9,FALSE)</f>
        <v>17479.53</v>
      </c>
      <c r="N490" s="2" t="str">
        <f>VLOOKUP($A490,'Hospitalisation Details'!$A$2:$J$2344,10,FALSE)</f>
        <v>Tier - 1</v>
      </c>
      <c r="O490" s="2" t="str">
        <f>VLOOKUP($A490,'Hospitalisation Details'!$A$2:$K$2344,11,FALSE)</f>
        <v>Tier - 1</v>
      </c>
      <c r="P490" s="5" t="str">
        <f>VLOOKUP($A490,'Hospitalisation Details'!$A$2:$L$2344,12,FALSE)</f>
        <v>R1012</v>
      </c>
      <c r="Q490" s="15">
        <f>VLOOKUP($A490,'Hospitalisation Details'!$A$2:$G$2344,7,FALSE)</f>
        <v>52</v>
      </c>
    </row>
    <row r="491" spans="1:17" x14ac:dyDescent="0.25">
      <c r="A491" s="14" t="s">
        <v>4158</v>
      </c>
      <c r="B491" t="str">
        <f>VLOOKUP(Healthcare!$A491,'Customer Names'!A491:C2825,3,FALSE)</f>
        <v>Adams</v>
      </c>
      <c r="C491">
        <f>VLOOKUP(Healthcare!$A491,'Medical Examinations'!A491:B2825,2,FALSE)</f>
        <v>53.93</v>
      </c>
      <c r="D491">
        <f>VLOOKUP($A491,'Medical Examinations'!A491:D2825,4,FALSE)</f>
        <v>5.34</v>
      </c>
      <c r="E491" t="str">
        <f>VLOOKUP($A491,'Medical Examinations'!A491:F491,6,FALSE)</f>
        <v>Yes</v>
      </c>
      <c r="F491" t="str">
        <f>VLOOKUP($A491,'Medical Examinations'!A491:G2825,7,FALSE)</f>
        <v>No</v>
      </c>
      <c r="G491" t="str">
        <f>VLOOKUP($A491,'Medical Examinations'!A491:H2825,8,FALSE)</f>
        <v>No</v>
      </c>
      <c r="H491" s="4">
        <f>VLOOKUP($A491,'Medical Examinations'!A491:I2825,9,FALSE)</f>
        <v>2</v>
      </c>
      <c r="I491" t="str">
        <f>VLOOKUP($A491,'Medical Examinations'!A491:J491,10,FALSE)</f>
        <v>No</v>
      </c>
      <c r="J491" t="str">
        <f>VLOOKUP($A491,'Medical Examinations'!A491:C491,3,FALSE)</f>
        <v>Obesity</v>
      </c>
      <c r="K491" t="str">
        <f>VLOOKUP($A491,'Medical Examinations'!A491:E491,5,FALSE)</f>
        <v>Normal</v>
      </c>
      <c r="L491" t="str">
        <f>VLOOKUP($A491,'Hospitalisation Details'!$A$2:$E$2344,5,FALSE)</f>
        <v>16-Jun-1965</v>
      </c>
      <c r="M491" s="2">
        <f>VLOOKUP($A491,'Hospitalisation Details'!$A$2:$I$2344,9,FALSE)</f>
        <v>17505.650000000001</v>
      </c>
      <c r="N491" s="2" t="str">
        <f>VLOOKUP($A491,'Hospitalisation Details'!$A$2:$J$2344,10,FALSE)</f>
        <v>Tier - 1</v>
      </c>
      <c r="O491" s="2" t="str">
        <f>VLOOKUP($A491,'Hospitalisation Details'!$A$2:$K$2344,11,FALSE)</f>
        <v>Tier - 2</v>
      </c>
      <c r="P491" s="5" t="str">
        <f>VLOOKUP($A491,'Hospitalisation Details'!$A$2:$L$2344,12,FALSE)</f>
        <v>R1023</v>
      </c>
      <c r="Q491" s="15">
        <f>VLOOKUP($A491,'Hospitalisation Details'!$A$2:$G$2344,7,FALSE)</f>
        <v>57</v>
      </c>
    </row>
    <row r="492" spans="1:17" x14ac:dyDescent="0.25">
      <c r="A492" s="14" t="s">
        <v>4159</v>
      </c>
      <c r="B492" t="str">
        <f>VLOOKUP(Healthcare!$A492,'Customer Names'!A492:C2826,3,FALSE)</f>
        <v>Windt</v>
      </c>
      <c r="C492">
        <f>VLOOKUP(Healthcare!$A492,'Medical Examinations'!A492:B2826,2,FALSE)</f>
        <v>28.024999999999999</v>
      </c>
      <c r="D492">
        <f>VLOOKUP($A492,'Medical Examinations'!A492:D2826,4,FALSE)</f>
        <v>5.65</v>
      </c>
      <c r="E492" t="str">
        <f>VLOOKUP($A492,'Medical Examinations'!A492:F492,6,FALSE)</f>
        <v>No</v>
      </c>
      <c r="F492" t="str">
        <f>VLOOKUP($A492,'Medical Examinations'!A492:G2826,7,FALSE)</f>
        <v>No</v>
      </c>
      <c r="G492" t="str">
        <f>VLOOKUP($A492,'Medical Examinations'!A492:H2826,8,FALSE)</f>
        <v>No</v>
      </c>
      <c r="H492" s="4">
        <f>VLOOKUP($A492,'Medical Examinations'!A492:I2826,9,FALSE)</f>
        <v>1</v>
      </c>
      <c r="I492" t="str">
        <f>VLOOKUP($A492,'Medical Examinations'!A492:J492,10,FALSE)</f>
        <v>Yes</v>
      </c>
      <c r="J492" t="str">
        <f>VLOOKUP($A492,'Medical Examinations'!A492:C492,3,FALSE)</f>
        <v>Over Weight</v>
      </c>
      <c r="K492" t="str">
        <f>VLOOKUP($A492,'Medical Examinations'!A492:E492,5,FALSE)</f>
        <v>Normal</v>
      </c>
      <c r="L492" t="str">
        <f>VLOOKUP($A492,'Hospitalisation Details'!$A$2:$E$2344,5,FALSE)</f>
        <v>12-Jul-1968</v>
      </c>
      <c r="M492" s="2">
        <f>VLOOKUP($A492,'Hospitalisation Details'!$A$2:$I$2344,9,FALSE)</f>
        <v>17507.47</v>
      </c>
      <c r="N492" s="2" t="str">
        <f>VLOOKUP($A492,'Hospitalisation Details'!$A$2:$J$2344,10,FALSE)</f>
        <v>Tier - 1</v>
      </c>
      <c r="O492" s="2" t="str">
        <f>VLOOKUP($A492,'Hospitalisation Details'!$A$2:$K$2344,11,FALSE)</f>
        <v>Tier - 1</v>
      </c>
      <c r="P492" s="5" t="str">
        <f>VLOOKUP($A492,'Hospitalisation Details'!$A$2:$L$2344,12,FALSE)</f>
        <v>R1026</v>
      </c>
      <c r="Q492" s="15">
        <f>VLOOKUP($A492,'Hospitalisation Details'!$A$2:$G$2344,7,FALSE)</f>
        <v>54</v>
      </c>
    </row>
    <row r="493" spans="1:17" x14ac:dyDescent="0.25">
      <c r="A493" s="14" t="s">
        <v>4160</v>
      </c>
      <c r="B493" t="str">
        <f>VLOOKUP(Healthcare!$A493,'Customer Names'!A493:C2827,3,FALSE)</f>
        <v>Ryan</v>
      </c>
      <c r="C493">
        <f>VLOOKUP(Healthcare!$A493,'Medical Examinations'!A493:B2827,2,FALSE)</f>
        <v>27.5</v>
      </c>
      <c r="D493">
        <f>VLOOKUP($A493,'Medical Examinations'!A493:D2827,4,FALSE)</f>
        <v>4.49</v>
      </c>
      <c r="E493" t="str">
        <f>VLOOKUP($A493,'Medical Examinations'!A493:F493,6,FALSE)</f>
        <v>No</v>
      </c>
      <c r="F493" t="str">
        <f>VLOOKUP($A493,'Medical Examinations'!A493:G2827,7,FALSE)</f>
        <v>No</v>
      </c>
      <c r="G493" t="str">
        <f>VLOOKUP($A493,'Medical Examinations'!A493:H2827,8,FALSE)</f>
        <v>No</v>
      </c>
      <c r="H493" s="4">
        <f>VLOOKUP($A493,'Medical Examinations'!A493:I2827,9,FALSE)</f>
        <v>0</v>
      </c>
      <c r="I493" t="str">
        <f>VLOOKUP($A493,'Medical Examinations'!A493:J493,10,FALSE)</f>
        <v>No</v>
      </c>
      <c r="J493" t="str">
        <f>VLOOKUP($A493,'Medical Examinations'!A493:C493,3,FALSE)</f>
        <v>Over Weight</v>
      </c>
      <c r="K493" t="str">
        <f>VLOOKUP($A493,'Medical Examinations'!A493:E493,5,FALSE)</f>
        <v>Normal</v>
      </c>
      <c r="L493" t="str">
        <f>VLOOKUP($A493,'Hospitalisation Details'!$A$2:$E$2344,5,FALSE)</f>
        <v>16-Nov-1963</v>
      </c>
      <c r="M493" s="2">
        <f>VLOOKUP($A493,'Hospitalisation Details'!$A$2:$I$2344,9,FALSE)</f>
        <v>17556.88</v>
      </c>
      <c r="N493" s="2" t="str">
        <f>VLOOKUP($A493,'Hospitalisation Details'!$A$2:$J$2344,10,FALSE)</f>
        <v>Tier - 1</v>
      </c>
      <c r="O493" s="2" t="str">
        <f>VLOOKUP($A493,'Hospitalisation Details'!$A$2:$K$2344,11,FALSE)</f>
        <v>Tier - 2</v>
      </c>
      <c r="P493" s="5" t="str">
        <f>VLOOKUP($A493,'Hospitalisation Details'!$A$2:$L$2344,12,FALSE)</f>
        <v>R1012</v>
      </c>
      <c r="Q493" s="15">
        <f>VLOOKUP($A493,'Hospitalisation Details'!$A$2:$G$2344,7,FALSE)</f>
        <v>59</v>
      </c>
    </row>
    <row r="494" spans="1:17" x14ac:dyDescent="0.25">
      <c r="A494" s="14" t="s">
        <v>4161</v>
      </c>
      <c r="B494" t="str">
        <f>VLOOKUP(Healthcare!$A494,'Customer Names'!A494:C2828,3,FALSE)</f>
        <v>Marion</v>
      </c>
      <c r="C494">
        <f>VLOOKUP(Healthcare!$A494,'Medical Examinations'!A494:B2828,2,FALSE)</f>
        <v>21.8</v>
      </c>
      <c r="D494">
        <f>VLOOKUP($A494,'Medical Examinations'!A494:D2828,4,FALSE)</f>
        <v>10.55</v>
      </c>
      <c r="E494" t="str">
        <f>VLOOKUP($A494,'Medical Examinations'!A494:F494,6,FALSE)</f>
        <v>No</v>
      </c>
      <c r="F494" t="str">
        <f>VLOOKUP($A494,'Medical Examinations'!A494:G2828,7,FALSE)</f>
        <v>No</v>
      </c>
      <c r="G494" t="str">
        <f>VLOOKUP($A494,'Medical Examinations'!A494:H2828,8,FALSE)</f>
        <v>No</v>
      </c>
      <c r="H494" s="4">
        <f>VLOOKUP($A494,'Medical Examinations'!A494:I2828,9,FALSE)</f>
        <v>0</v>
      </c>
      <c r="I494" t="str">
        <f>VLOOKUP($A494,'Medical Examinations'!A494:J494,10,FALSE)</f>
        <v>Yes</v>
      </c>
      <c r="J494" t="str">
        <f>VLOOKUP($A494,'Medical Examinations'!A494:C494,3,FALSE)</f>
        <v>Health Weight</v>
      </c>
      <c r="K494" t="str">
        <f>VLOOKUP($A494,'Medical Examinations'!A494:E494,5,FALSE)</f>
        <v>Diabetes</v>
      </c>
      <c r="L494" t="str">
        <f>VLOOKUP($A494,'Hospitalisation Details'!$A$2:$E$2344,5,FALSE)</f>
        <v>25-Aug-2002</v>
      </c>
      <c r="M494" s="2">
        <f>VLOOKUP($A494,'Hospitalisation Details'!$A$2:$I$2344,9,FALSE)</f>
        <v>17560.38</v>
      </c>
      <c r="N494" s="2" t="str">
        <f>VLOOKUP($A494,'Hospitalisation Details'!$A$2:$J$2344,10,FALSE)</f>
        <v>Tier - 1</v>
      </c>
      <c r="O494" s="2" t="str">
        <f>VLOOKUP($A494,'Hospitalisation Details'!$A$2:$K$2344,11,FALSE)</f>
        <v>Tier - 1</v>
      </c>
      <c r="P494" s="5" t="str">
        <f>VLOOKUP($A494,'Hospitalisation Details'!$A$2:$L$2344,12,FALSE)</f>
        <v>R1012</v>
      </c>
      <c r="Q494" s="15">
        <f>VLOOKUP($A494,'Hospitalisation Details'!$A$2:$G$2344,7,FALSE)</f>
        <v>20</v>
      </c>
    </row>
    <row r="495" spans="1:17" x14ac:dyDescent="0.25">
      <c r="A495" s="14" t="s">
        <v>4162</v>
      </c>
      <c r="B495" t="str">
        <f>VLOOKUP(Healthcare!$A495,'Customer Names'!A495:C2829,3,FALSE)</f>
        <v>Raffetto</v>
      </c>
      <c r="C495">
        <f>VLOOKUP(Healthcare!$A495,'Medical Examinations'!A495:B2829,2,FALSE)</f>
        <v>26.41</v>
      </c>
      <c r="D495">
        <f>VLOOKUP($A495,'Medical Examinations'!A495:D2829,4,FALSE)</f>
        <v>4.92</v>
      </c>
      <c r="E495" t="str">
        <f>VLOOKUP($A495,'Medical Examinations'!A495:F495,6,FALSE)</f>
        <v>Yes</v>
      </c>
      <c r="F495" t="str">
        <f>VLOOKUP($A495,'Medical Examinations'!A495:G2829,7,FALSE)</f>
        <v>No</v>
      </c>
      <c r="G495" t="str">
        <f>VLOOKUP($A495,'Medical Examinations'!A495:H2829,8,FALSE)</f>
        <v>Yes</v>
      </c>
      <c r="H495" s="4">
        <f>VLOOKUP($A495,'Medical Examinations'!A495:I2829,9,FALSE)</f>
        <v>1</v>
      </c>
      <c r="I495" t="str">
        <f>VLOOKUP($A495,'Medical Examinations'!A495:J495,10,FALSE)</f>
        <v>Yes</v>
      </c>
      <c r="J495" t="str">
        <f>VLOOKUP($A495,'Medical Examinations'!A495:C495,3,FALSE)</f>
        <v>Over Weight</v>
      </c>
      <c r="K495" t="str">
        <f>VLOOKUP($A495,'Medical Examinations'!A495:E495,5,FALSE)</f>
        <v>Normal</v>
      </c>
      <c r="L495" t="str">
        <f>VLOOKUP($A495,'Hospitalisation Details'!$A$2:$E$2344,5,FALSE)</f>
        <v>26-Jul-1970</v>
      </c>
      <c r="M495" s="2">
        <f>VLOOKUP($A495,'Hospitalisation Details'!$A$2:$I$2344,9,FALSE)</f>
        <v>17584.72</v>
      </c>
      <c r="N495" s="2" t="str">
        <f>VLOOKUP($A495,'Hospitalisation Details'!$A$2:$J$2344,10,FALSE)</f>
        <v>Tier - 1</v>
      </c>
      <c r="O495" s="2" t="str">
        <f>VLOOKUP($A495,'Hospitalisation Details'!$A$2:$K$2344,11,FALSE)</f>
        <v>Tier - 3</v>
      </c>
      <c r="P495" s="5" t="str">
        <f>VLOOKUP($A495,'Hospitalisation Details'!$A$2:$L$2344,12,FALSE)</f>
        <v>R1012</v>
      </c>
      <c r="Q495" s="15">
        <f>VLOOKUP($A495,'Hospitalisation Details'!$A$2:$G$2344,7,FALSE)</f>
        <v>52</v>
      </c>
    </row>
    <row r="496" spans="1:17" x14ac:dyDescent="0.25">
      <c r="A496" s="14" t="s">
        <v>4163</v>
      </c>
      <c r="B496" t="str">
        <f>VLOOKUP(Healthcare!$A496,'Customer Names'!A496:C2830,3,FALSE)</f>
        <v>Young</v>
      </c>
      <c r="C496">
        <f>VLOOKUP(Healthcare!$A496,'Medical Examinations'!A496:B2830,2,FALSE)</f>
        <v>27.835000000000001</v>
      </c>
      <c r="D496">
        <f>VLOOKUP($A496,'Medical Examinations'!A496:D2830,4,FALSE)</f>
        <v>5.9</v>
      </c>
      <c r="E496" t="str">
        <f>VLOOKUP($A496,'Medical Examinations'!A496:F496,6,FALSE)</f>
        <v>Yes</v>
      </c>
      <c r="F496" t="str">
        <f>VLOOKUP($A496,'Medical Examinations'!A496:G2830,7,FALSE)</f>
        <v>No</v>
      </c>
      <c r="G496" t="str">
        <f>VLOOKUP($A496,'Medical Examinations'!A496:H2830,8,FALSE)</f>
        <v>No</v>
      </c>
      <c r="H496" s="4">
        <f>VLOOKUP($A496,'Medical Examinations'!A496:I2830,9,FALSE)</f>
        <v>1</v>
      </c>
      <c r="I496" t="str">
        <f>VLOOKUP($A496,'Medical Examinations'!A496:J496,10,FALSE)</f>
        <v>Yes</v>
      </c>
      <c r="J496" t="str">
        <f>VLOOKUP($A496,'Medical Examinations'!A496:C496,3,FALSE)</f>
        <v>Over Weight</v>
      </c>
      <c r="K496" t="str">
        <f>VLOOKUP($A496,'Medical Examinations'!A496:E496,5,FALSE)</f>
        <v>Prediabetes</v>
      </c>
      <c r="L496" t="str">
        <f>VLOOKUP($A496,'Hospitalisation Details'!$A$2:$E$2344,5,FALSE)</f>
        <v>25-Oct-1990</v>
      </c>
      <c r="M496" s="2">
        <f>VLOOKUP($A496,'Hospitalisation Details'!$A$2:$I$2344,9,FALSE)</f>
        <v>17626.240000000002</v>
      </c>
      <c r="N496" s="2" t="str">
        <f>VLOOKUP($A496,'Hospitalisation Details'!$A$2:$J$2344,10,FALSE)</f>
        <v>Tier - 1</v>
      </c>
      <c r="O496" s="2" t="str">
        <f>VLOOKUP($A496,'Hospitalisation Details'!$A$2:$K$2344,11,FALSE)</f>
        <v>Tier - 3</v>
      </c>
      <c r="P496" s="5" t="str">
        <f>VLOOKUP($A496,'Hospitalisation Details'!$A$2:$L$2344,12,FALSE)</f>
        <v>R1013</v>
      </c>
      <c r="Q496" s="15">
        <f>VLOOKUP($A496,'Hospitalisation Details'!$A$2:$G$2344,7,FALSE)</f>
        <v>32</v>
      </c>
    </row>
    <row r="497" spans="1:17" x14ac:dyDescent="0.25">
      <c r="A497" s="14" t="s">
        <v>4164</v>
      </c>
      <c r="B497" t="str">
        <f>VLOOKUP(Healthcare!$A497,'Customer Names'!A497:C2831,3,FALSE)</f>
        <v>Oehlke</v>
      </c>
      <c r="C497">
        <f>VLOOKUP(Healthcare!$A497,'Medical Examinations'!A497:B2831,2,FALSE)</f>
        <v>51.74</v>
      </c>
      <c r="D497">
        <f>VLOOKUP($A497,'Medical Examinations'!A497:D2831,4,FALSE)</f>
        <v>4.9800000000000004</v>
      </c>
      <c r="E497" t="str">
        <f>VLOOKUP($A497,'Medical Examinations'!A497:F497,6,FALSE)</f>
        <v>Yes</v>
      </c>
      <c r="F497" t="str">
        <f>VLOOKUP($A497,'Medical Examinations'!A497:G2831,7,FALSE)</f>
        <v>No</v>
      </c>
      <c r="G497" t="str">
        <f>VLOOKUP($A497,'Medical Examinations'!A497:H2831,8,FALSE)</f>
        <v>No</v>
      </c>
      <c r="H497" s="4">
        <f>VLOOKUP($A497,'Medical Examinations'!A497:I2831,9,FALSE)</f>
        <v>2</v>
      </c>
      <c r="I497" t="str">
        <f>VLOOKUP($A497,'Medical Examinations'!A497:J497,10,FALSE)</f>
        <v>No</v>
      </c>
      <c r="J497" t="str">
        <f>VLOOKUP($A497,'Medical Examinations'!A497:C497,3,FALSE)</f>
        <v>Obesity</v>
      </c>
      <c r="K497" t="str">
        <f>VLOOKUP($A497,'Medical Examinations'!A497:E497,5,FALSE)</f>
        <v>Normal</v>
      </c>
      <c r="L497" t="str">
        <f>VLOOKUP($A497,'Hospitalisation Details'!$A$2:$E$2344,5,FALSE)</f>
        <v>1-Jul-1994</v>
      </c>
      <c r="M497" s="2">
        <f>VLOOKUP($A497,'Hospitalisation Details'!$A$2:$I$2344,9,FALSE)</f>
        <v>17663.14</v>
      </c>
      <c r="N497" s="2" t="str">
        <f>VLOOKUP($A497,'Hospitalisation Details'!$A$2:$J$2344,10,FALSE)</f>
        <v>Tier - 1</v>
      </c>
      <c r="O497" s="2" t="str">
        <f>VLOOKUP($A497,'Hospitalisation Details'!$A$2:$K$2344,11,FALSE)</f>
        <v>Tier - 3</v>
      </c>
      <c r="P497" s="5" t="str">
        <f>VLOOKUP($A497,'Hospitalisation Details'!$A$2:$L$2344,12,FALSE)</f>
        <v>R1013</v>
      </c>
      <c r="Q497" s="15">
        <f>VLOOKUP($A497,'Hospitalisation Details'!$A$2:$G$2344,7,FALSE)</f>
        <v>28</v>
      </c>
    </row>
    <row r="498" spans="1:17" x14ac:dyDescent="0.25">
      <c r="A498" s="14" t="s">
        <v>4165</v>
      </c>
      <c r="B498" t="str">
        <f>VLOOKUP(Healthcare!$A498,'Customer Names'!A498:C2832,3,FALSE)</f>
        <v>Sudol</v>
      </c>
      <c r="C498">
        <f>VLOOKUP(Healthcare!$A498,'Medical Examinations'!A498:B2832,2,FALSE)</f>
        <v>23.37</v>
      </c>
      <c r="D498">
        <f>VLOOKUP($A498,'Medical Examinations'!A498:D2832,4,FALSE)</f>
        <v>5.8</v>
      </c>
      <c r="E498" t="str">
        <f>VLOOKUP($A498,'Medical Examinations'!A498:F498,6,FALSE)</f>
        <v>No</v>
      </c>
      <c r="F498" t="str">
        <f>VLOOKUP($A498,'Medical Examinations'!A498:G2832,7,FALSE)</f>
        <v>No</v>
      </c>
      <c r="G498" t="str">
        <f>VLOOKUP($A498,'Medical Examinations'!A498:H2832,8,FALSE)</f>
        <v>No</v>
      </c>
      <c r="H498" s="4">
        <f>VLOOKUP($A498,'Medical Examinations'!A498:I2832,9,FALSE)</f>
        <v>0</v>
      </c>
      <c r="I498" t="str">
        <f>VLOOKUP($A498,'Medical Examinations'!A498:J498,10,FALSE)</f>
        <v>Yes</v>
      </c>
      <c r="J498" t="str">
        <f>VLOOKUP($A498,'Medical Examinations'!A498:C498,3,FALSE)</f>
        <v>Health Weight</v>
      </c>
      <c r="K498" t="str">
        <f>VLOOKUP($A498,'Medical Examinations'!A498:E498,5,FALSE)</f>
        <v>Prediabetes</v>
      </c>
      <c r="L498" t="str">
        <f>VLOOKUP($A498,'Hospitalisation Details'!$A$2:$E$2344,5,FALSE)</f>
        <v>14-Jul-2003</v>
      </c>
      <c r="M498" s="2">
        <f>VLOOKUP($A498,'Hospitalisation Details'!$A$2:$I$2344,9,FALSE)</f>
        <v>17748.509999999998</v>
      </c>
      <c r="N498" s="2" t="str">
        <f>VLOOKUP($A498,'Hospitalisation Details'!$A$2:$J$2344,10,FALSE)</f>
        <v>Tier - 1</v>
      </c>
      <c r="O498" s="2" t="str">
        <f>VLOOKUP($A498,'Hospitalisation Details'!$A$2:$K$2344,11,FALSE)</f>
        <v>Tier - 1</v>
      </c>
      <c r="P498" s="5" t="str">
        <f>VLOOKUP($A498,'Hospitalisation Details'!$A$2:$L$2344,12,FALSE)</f>
        <v>R1012</v>
      </c>
      <c r="Q498" s="15">
        <f>VLOOKUP($A498,'Hospitalisation Details'!$A$2:$G$2344,7,FALSE)</f>
        <v>19</v>
      </c>
    </row>
    <row r="499" spans="1:17" x14ac:dyDescent="0.25">
      <c r="A499" s="14" t="s">
        <v>4166</v>
      </c>
      <c r="B499" t="str">
        <f>VLOOKUP(Healthcare!$A499,'Customer Names'!A499:C2833,3,FALSE)</f>
        <v>Van Es</v>
      </c>
      <c r="C499">
        <f>VLOOKUP(Healthcare!$A499,'Medical Examinations'!A499:B2833,2,FALSE)</f>
        <v>29.7</v>
      </c>
      <c r="D499">
        <f>VLOOKUP($A499,'Medical Examinations'!A499:D2833,4,FALSE)</f>
        <v>6.21</v>
      </c>
      <c r="E499" t="str">
        <f>VLOOKUP($A499,'Medical Examinations'!A499:F499,6,FALSE)</f>
        <v>Yes</v>
      </c>
      <c r="F499" t="str">
        <f>VLOOKUP($A499,'Medical Examinations'!A499:G2833,7,FALSE)</f>
        <v>No</v>
      </c>
      <c r="G499" t="str">
        <f>VLOOKUP($A499,'Medical Examinations'!A499:H2833,8,FALSE)</f>
        <v>Yes</v>
      </c>
      <c r="H499" s="4">
        <f>VLOOKUP($A499,'Medical Examinations'!A499:I2833,9,FALSE)</f>
        <v>1</v>
      </c>
      <c r="I499" t="str">
        <f>VLOOKUP($A499,'Medical Examinations'!A499:J499,10,FALSE)</f>
        <v>Yes</v>
      </c>
      <c r="J499" t="str">
        <f>VLOOKUP($A499,'Medical Examinations'!A499:C499,3,FALSE)</f>
        <v>Over Weight</v>
      </c>
      <c r="K499" t="str">
        <f>VLOOKUP($A499,'Medical Examinations'!A499:E499,5,FALSE)</f>
        <v>Prediabetes</v>
      </c>
      <c r="L499" t="str">
        <f>VLOOKUP($A499,'Hospitalisation Details'!$A$2:$E$2344,5,FALSE)</f>
        <v>21-Jun-1966</v>
      </c>
      <c r="M499" s="2">
        <f>VLOOKUP($A499,'Hospitalisation Details'!$A$2:$I$2344,9,FALSE)</f>
        <v>17777.73</v>
      </c>
      <c r="N499" s="2" t="str">
        <f>VLOOKUP($A499,'Hospitalisation Details'!$A$2:$J$2344,10,FALSE)</f>
        <v>Tier - 1</v>
      </c>
      <c r="O499" s="2" t="str">
        <f>VLOOKUP($A499,'Hospitalisation Details'!$A$2:$K$2344,11,FALSE)</f>
        <v>Tier - 3</v>
      </c>
      <c r="P499" s="5" t="str">
        <f>VLOOKUP($A499,'Hospitalisation Details'!$A$2:$L$2344,12,FALSE)</f>
        <v>R1012</v>
      </c>
      <c r="Q499" s="15">
        <f>VLOOKUP($A499,'Hospitalisation Details'!$A$2:$G$2344,7,FALSE)</f>
        <v>56</v>
      </c>
    </row>
    <row r="500" spans="1:17" x14ac:dyDescent="0.25">
      <c r="A500" s="14" t="s">
        <v>4167</v>
      </c>
      <c r="B500" t="str">
        <f>VLOOKUP(Healthcare!$A500,'Customer Names'!A500:C2834,3,FALSE)</f>
        <v>Dolge</v>
      </c>
      <c r="C500">
        <f>VLOOKUP(Healthcare!$A500,'Medical Examinations'!A500:B2834,2,FALSE)</f>
        <v>20.045000000000002</v>
      </c>
      <c r="D500">
        <f>VLOOKUP($A500,'Medical Examinations'!A500:D2834,4,FALSE)</f>
        <v>6.17</v>
      </c>
      <c r="E500" t="str">
        <f>VLOOKUP($A500,'Medical Examinations'!A500:F500,6,FALSE)</f>
        <v>No</v>
      </c>
      <c r="F500" t="str">
        <f>VLOOKUP($A500,'Medical Examinations'!A500:G2834,7,FALSE)</f>
        <v>No</v>
      </c>
      <c r="G500" t="str">
        <f>VLOOKUP($A500,'Medical Examinations'!A500:H2834,8,FALSE)</f>
        <v>Yes</v>
      </c>
      <c r="H500" s="4">
        <f>VLOOKUP($A500,'Medical Examinations'!A500:I2834,9,FALSE)</f>
        <v>1</v>
      </c>
      <c r="I500" t="str">
        <f>VLOOKUP($A500,'Medical Examinations'!A500:J500,10,FALSE)</f>
        <v>Yes</v>
      </c>
      <c r="J500" t="str">
        <f>VLOOKUP($A500,'Medical Examinations'!A500:C500,3,FALSE)</f>
        <v>Health Weight</v>
      </c>
      <c r="K500" t="str">
        <f>VLOOKUP($A500,'Medical Examinations'!A500:E500,5,FALSE)</f>
        <v>Prediabetes</v>
      </c>
      <c r="L500" t="str">
        <f>VLOOKUP($A500,'Hospitalisation Details'!$A$2:$E$2344,5,FALSE)</f>
        <v>10-Oct-1979</v>
      </c>
      <c r="M500" s="2">
        <f>VLOOKUP($A500,'Hospitalisation Details'!$A$2:$I$2344,9,FALSE)</f>
        <v>17779.939999999999</v>
      </c>
      <c r="N500" s="2" t="str">
        <f>VLOOKUP($A500,'Hospitalisation Details'!$A$2:$J$2344,10,FALSE)</f>
        <v>Tier - 1</v>
      </c>
      <c r="O500" s="2" t="str">
        <f>VLOOKUP($A500,'Hospitalisation Details'!$A$2:$K$2344,11,FALSE)</f>
        <v>Tier - 2</v>
      </c>
      <c r="P500" s="5" t="str">
        <f>VLOOKUP($A500,'Hospitalisation Details'!$A$2:$L$2344,12,FALSE)</f>
        <v>R1012</v>
      </c>
      <c r="Q500" s="15">
        <f>VLOOKUP($A500,'Hospitalisation Details'!$A$2:$G$2344,7,FALSE)</f>
        <v>43</v>
      </c>
    </row>
    <row r="501" spans="1:17" x14ac:dyDescent="0.25">
      <c r="A501" s="14" t="s">
        <v>4168</v>
      </c>
      <c r="B501" t="str">
        <f>VLOOKUP(Healthcare!$A501,'Customer Names'!A501:C2835,3,FALSE)</f>
        <v>Marlier</v>
      </c>
      <c r="C501">
        <f>VLOOKUP(Healthcare!$A501,'Medical Examinations'!A501:B2835,2,FALSE)</f>
        <v>27.83</v>
      </c>
      <c r="D501">
        <f>VLOOKUP($A501,'Medical Examinations'!A501:D2835,4,FALSE)</f>
        <v>5.36</v>
      </c>
      <c r="E501" t="str">
        <f>VLOOKUP($A501,'Medical Examinations'!A501:F501,6,FALSE)</f>
        <v>No</v>
      </c>
      <c r="F501" t="str">
        <f>VLOOKUP($A501,'Medical Examinations'!A501:G2835,7,FALSE)</f>
        <v>No</v>
      </c>
      <c r="G501" t="str">
        <f>VLOOKUP($A501,'Medical Examinations'!A501:H2835,8,FALSE)</f>
        <v>No</v>
      </c>
      <c r="H501" s="4">
        <f>VLOOKUP($A501,'Medical Examinations'!A501:I2835,9,FALSE)</f>
        <v>2</v>
      </c>
      <c r="I501" t="str">
        <f>VLOOKUP($A501,'Medical Examinations'!A501:J501,10,FALSE)</f>
        <v>No</v>
      </c>
      <c r="J501" t="str">
        <f>VLOOKUP($A501,'Medical Examinations'!A501:C501,3,FALSE)</f>
        <v>Over Weight</v>
      </c>
      <c r="K501" t="str">
        <f>VLOOKUP($A501,'Medical Examinations'!A501:E501,5,FALSE)</f>
        <v>Normal</v>
      </c>
      <c r="L501" t="str">
        <f>VLOOKUP($A501,'Hospitalisation Details'!$A$2:$E$2344,5,FALSE)</f>
        <v>26-Aug-1997</v>
      </c>
      <c r="M501" s="2">
        <f>VLOOKUP($A501,'Hospitalisation Details'!$A$2:$I$2344,9,FALSE)</f>
        <v>17878.900000000001</v>
      </c>
      <c r="N501" s="2" t="str">
        <f>VLOOKUP($A501,'Hospitalisation Details'!$A$2:$J$2344,10,FALSE)</f>
        <v>Tier - 1</v>
      </c>
      <c r="O501" s="2" t="str">
        <f>VLOOKUP($A501,'Hospitalisation Details'!$A$2:$K$2344,11,FALSE)</f>
        <v>Tier - 2</v>
      </c>
      <c r="P501" s="5" t="str">
        <f>VLOOKUP($A501,'Hospitalisation Details'!$A$2:$L$2344,12,FALSE)</f>
        <v>R1024</v>
      </c>
      <c r="Q501" s="15">
        <f>VLOOKUP($A501,'Hospitalisation Details'!$A$2:$G$2344,7,FALSE)</f>
        <v>25</v>
      </c>
    </row>
    <row r="502" spans="1:17" x14ac:dyDescent="0.25">
      <c r="A502" s="14" t="s">
        <v>4169</v>
      </c>
      <c r="B502" t="str">
        <f>VLOOKUP(Healthcare!$A502,'Customer Names'!A502:C2836,3,FALSE)</f>
        <v>Girard</v>
      </c>
      <c r="C502">
        <f>VLOOKUP(Healthcare!$A502,'Medical Examinations'!A502:B2836,2,FALSE)</f>
        <v>28.93</v>
      </c>
      <c r="D502">
        <f>VLOOKUP($A502,'Medical Examinations'!A502:D2836,4,FALSE)</f>
        <v>5.2</v>
      </c>
      <c r="E502" t="str">
        <f>VLOOKUP($A502,'Medical Examinations'!A502:F502,6,FALSE)</f>
        <v>No</v>
      </c>
      <c r="F502" t="str">
        <f>VLOOKUP($A502,'Medical Examinations'!A502:G2836,7,FALSE)</f>
        <v>No</v>
      </c>
      <c r="G502" t="str">
        <f>VLOOKUP($A502,'Medical Examinations'!A502:H2836,8,FALSE)</f>
        <v>No</v>
      </c>
      <c r="H502" s="4">
        <f>VLOOKUP($A502,'Medical Examinations'!A502:I2836,9,FALSE)</f>
        <v>0</v>
      </c>
      <c r="I502" t="str">
        <f>VLOOKUP($A502,'Medical Examinations'!A502:J502,10,FALSE)</f>
        <v>Yes</v>
      </c>
      <c r="J502" t="str">
        <f>VLOOKUP($A502,'Medical Examinations'!A502:C502,3,FALSE)</f>
        <v>Over Weight</v>
      </c>
      <c r="K502" t="str">
        <f>VLOOKUP($A502,'Medical Examinations'!A502:E502,5,FALSE)</f>
        <v>Normal</v>
      </c>
      <c r="L502" t="str">
        <f>VLOOKUP($A502,'Hospitalisation Details'!$A$2:$E$2344,5,FALSE)</f>
        <v>12-Nov-1979</v>
      </c>
      <c r="M502" s="2">
        <f>VLOOKUP($A502,'Hospitalisation Details'!$A$2:$I$2344,9,FALSE)</f>
        <v>17882.669999999998</v>
      </c>
      <c r="N502" s="2" t="str">
        <f>VLOOKUP($A502,'Hospitalisation Details'!$A$2:$J$2344,10,FALSE)</f>
        <v>Tier - 1</v>
      </c>
      <c r="O502" s="2" t="str">
        <f>VLOOKUP($A502,'Hospitalisation Details'!$A$2:$K$2344,11,FALSE)</f>
        <v>Tier - 3</v>
      </c>
      <c r="P502" s="5" t="str">
        <f>VLOOKUP($A502,'Hospitalisation Details'!$A$2:$L$2344,12,FALSE)</f>
        <v>R1012</v>
      </c>
      <c r="Q502" s="15">
        <f>VLOOKUP($A502,'Hospitalisation Details'!$A$2:$G$2344,7,FALSE)</f>
        <v>43</v>
      </c>
    </row>
    <row r="503" spans="1:17" x14ac:dyDescent="0.25">
      <c r="A503" s="14" t="s">
        <v>4170</v>
      </c>
      <c r="B503" t="str">
        <f>VLOOKUP(Healthcare!$A503,'Customer Names'!A503:C2837,3,FALSE)</f>
        <v>Lee</v>
      </c>
      <c r="C503">
        <f>VLOOKUP(Healthcare!$A503,'Medical Examinations'!A503:B2837,2,FALSE)</f>
        <v>33.82</v>
      </c>
      <c r="D503">
        <f>VLOOKUP($A503,'Medical Examinations'!A503:D2837,4,FALSE)</f>
        <v>5.42</v>
      </c>
      <c r="E503" t="str">
        <f>VLOOKUP($A503,'Medical Examinations'!A503:F503,6,FALSE)</f>
        <v>No</v>
      </c>
      <c r="F503" t="str">
        <f>VLOOKUP($A503,'Medical Examinations'!A503:G2837,7,FALSE)</f>
        <v>No</v>
      </c>
      <c r="G503" t="str">
        <f>VLOOKUP($A503,'Medical Examinations'!A503:H2837,8,FALSE)</f>
        <v>No</v>
      </c>
      <c r="H503" s="4">
        <f>VLOOKUP($A503,'Medical Examinations'!A503:I2837,9,FALSE)</f>
        <v>0</v>
      </c>
      <c r="I503" t="str">
        <f>VLOOKUP($A503,'Medical Examinations'!A503:J503,10,FALSE)</f>
        <v>No</v>
      </c>
      <c r="J503" t="str">
        <f>VLOOKUP($A503,'Medical Examinations'!A503:C503,3,FALSE)</f>
        <v>Obesity</v>
      </c>
      <c r="K503" t="str">
        <f>VLOOKUP($A503,'Medical Examinations'!A503:E503,5,FALSE)</f>
        <v>Normal</v>
      </c>
      <c r="L503" t="str">
        <f>VLOOKUP($A503,'Hospitalisation Details'!$A$2:$E$2344,5,FALSE)</f>
        <v>4-Dec-1989</v>
      </c>
      <c r="M503" s="2">
        <f>VLOOKUP($A503,'Hospitalisation Details'!$A$2:$I$2344,9,FALSE)</f>
        <v>17904.53</v>
      </c>
      <c r="N503" s="2" t="str">
        <f>VLOOKUP($A503,'Hospitalisation Details'!$A$2:$J$2344,10,FALSE)</f>
        <v>Tier - 1</v>
      </c>
      <c r="O503" s="2" t="str">
        <f>VLOOKUP($A503,'Hospitalisation Details'!$A$2:$K$2344,11,FALSE)</f>
        <v>Tier - 2</v>
      </c>
      <c r="P503" s="5" t="str">
        <f>VLOOKUP($A503,'Hospitalisation Details'!$A$2:$L$2344,12,FALSE)</f>
        <v>R1017</v>
      </c>
      <c r="Q503" s="15">
        <f>VLOOKUP($A503,'Hospitalisation Details'!$A$2:$G$2344,7,FALSE)</f>
        <v>33</v>
      </c>
    </row>
    <row r="504" spans="1:17" x14ac:dyDescent="0.25">
      <c r="A504" s="14" t="s">
        <v>4171</v>
      </c>
      <c r="B504" t="str">
        <f>VLOOKUP(Healthcare!$A504,'Customer Names'!A504:C2838,3,FALSE)</f>
        <v>Hubbard</v>
      </c>
      <c r="C504">
        <f>VLOOKUP(Healthcare!$A504,'Medical Examinations'!A504:B2838,2,FALSE)</f>
        <v>20.234999999999999</v>
      </c>
      <c r="D504">
        <f>VLOOKUP($A504,'Medical Examinations'!A504:D2838,4,FALSE)</f>
        <v>6.84</v>
      </c>
      <c r="E504" t="str">
        <f>VLOOKUP($A504,'Medical Examinations'!A504:F504,6,FALSE)</f>
        <v>No</v>
      </c>
      <c r="F504" t="str">
        <f>VLOOKUP($A504,'Medical Examinations'!A504:G2838,7,FALSE)</f>
        <v>No</v>
      </c>
      <c r="G504" t="str">
        <f>VLOOKUP($A504,'Medical Examinations'!A504:H2838,8,FALSE)</f>
        <v>No</v>
      </c>
      <c r="H504" s="4">
        <f>VLOOKUP($A504,'Medical Examinations'!A504:I2838,9,FALSE)</f>
        <v>0</v>
      </c>
      <c r="I504" t="str">
        <f>VLOOKUP($A504,'Medical Examinations'!A504:J504,10,FALSE)</f>
        <v>Yes</v>
      </c>
      <c r="J504" t="str">
        <f>VLOOKUP($A504,'Medical Examinations'!A504:C504,3,FALSE)</f>
        <v>Health Weight</v>
      </c>
      <c r="K504" t="str">
        <f>VLOOKUP($A504,'Medical Examinations'!A504:E504,5,FALSE)</f>
        <v>Diabetes</v>
      </c>
      <c r="L504" t="str">
        <f>VLOOKUP($A504,'Hospitalisation Details'!$A$2:$E$2344,5,FALSE)</f>
        <v>17-Oct-1977</v>
      </c>
      <c r="M504" s="2">
        <f>VLOOKUP($A504,'Hospitalisation Details'!$A$2:$I$2344,9,FALSE)</f>
        <v>17929.3</v>
      </c>
      <c r="N504" s="2" t="str">
        <f>VLOOKUP($A504,'Hospitalisation Details'!$A$2:$J$2344,10,FALSE)</f>
        <v>Tier - 1</v>
      </c>
      <c r="O504" s="2" t="str">
        <f>VLOOKUP($A504,'Hospitalisation Details'!$A$2:$K$2344,11,FALSE)</f>
        <v>Tier - 2</v>
      </c>
      <c r="P504" s="5" t="str">
        <f>VLOOKUP($A504,'Hospitalisation Details'!$A$2:$L$2344,12,FALSE)</f>
        <v>R1013</v>
      </c>
      <c r="Q504" s="15">
        <f>VLOOKUP($A504,'Hospitalisation Details'!$A$2:$G$2344,7,FALSE)</f>
        <v>45</v>
      </c>
    </row>
    <row r="505" spans="1:17" x14ac:dyDescent="0.25">
      <c r="A505" s="14" t="s">
        <v>4172</v>
      </c>
      <c r="B505" t="str">
        <f>VLOOKUP(Healthcare!$A505,'Customer Names'!A505:C2839,3,FALSE)</f>
        <v>Koester</v>
      </c>
      <c r="C505">
        <f>VLOOKUP(Healthcare!$A505,'Medical Examinations'!A505:B2839,2,FALSE)</f>
        <v>49.2</v>
      </c>
      <c r="D505">
        <f>VLOOKUP($A505,'Medical Examinations'!A505:D2839,4,FALSE)</f>
        <v>10.9</v>
      </c>
      <c r="E505" t="str">
        <f>VLOOKUP($A505,'Medical Examinations'!A505:F505,6,FALSE)</f>
        <v>Yes</v>
      </c>
      <c r="F505" t="str">
        <f>VLOOKUP($A505,'Medical Examinations'!A505:G2839,7,FALSE)</f>
        <v>No</v>
      </c>
      <c r="G505" t="str">
        <f>VLOOKUP($A505,'Medical Examinations'!A505:H2839,8,FALSE)</f>
        <v>Yes</v>
      </c>
      <c r="H505" s="4">
        <f>VLOOKUP($A505,'Medical Examinations'!A505:I2839,9,FALSE)</f>
        <v>1</v>
      </c>
      <c r="I505" t="str">
        <f>VLOOKUP($A505,'Medical Examinations'!A505:J505,10,FALSE)</f>
        <v>No</v>
      </c>
      <c r="J505" t="str">
        <f>VLOOKUP($A505,'Medical Examinations'!A505:C505,3,FALSE)</f>
        <v>Obesity</v>
      </c>
      <c r="K505" t="str">
        <f>VLOOKUP($A505,'Medical Examinations'!A505:E505,5,FALSE)</f>
        <v>Diabetes</v>
      </c>
      <c r="L505" t="str">
        <f>VLOOKUP($A505,'Hospitalisation Details'!$A$2:$E$2344,5,FALSE)</f>
        <v>28-Sep-2001</v>
      </c>
      <c r="M505" s="2">
        <f>VLOOKUP($A505,'Hospitalisation Details'!$A$2:$I$2344,9,FALSE)</f>
        <v>17942.11</v>
      </c>
      <c r="N505" s="2" t="str">
        <f>VLOOKUP($A505,'Hospitalisation Details'!$A$2:$J$2344,10,FALSE)</f>
        <v>Tier - 1</v>
      </c>
      <c r="O505" s="2" t="str">
        <f>VLOOKUP($A505,'Hospitalisation Details'!$A$2:$K$2344,11,FALSE)</f>
        <v>Tier - 2</v>
      </c>
      <c r="P505" s="5" t="str">
        <f>VLOOKUP($A505,'Hospitalisation Details'!$A$2:$L$2344,12,FALSE)</f>
        <v>R1011</v>
      </c>
      <c r="Q505" s="15">
        <f>VLOOKUP($A505,'Hospitalisation Details'!$A$2:$G$2344,7,FALSE)</f>
        <v>21</v>
      </c>
    </row>
    <row r="506" spans="1:17" x14ac:dyDescent="0.25">
      <c r="A506" s="14" t="s">
        <v>4173</v>
      </c>
      <c r="B506" t="str">
        <f>VLOOKUP(Healthcare!$A506,'Customer Names'!A506:C2840,3,FALSE)</f>
        <v>Matthews</v>
      </c>
      <c r="C506">
        <f>VLOOKUP(Healthcare!$A506,'Medical Examinations'!A506:B2840,2,FALSE)</f>
        <v>26.4</v>
      </c>
      <c r="D506">
        <f>VLOOKUP($A506,'Medical Examinations'!A506:D2840,4,FALSE)</f>
        <v>4.87</v>
      </c>
      <c r="E506" t="str">
        <f>VLOOKUP($A506,'Medical Examinations'!A506:F506,6,FALSE)</f>
        <v>Yes</v>
      </c>
      <c r="F506" t="str">
        <f>VLOOKUP($A506,'Medical Examinations'!A506:G2840,7,FALSE)</f>
        <v>No</v>
      </c>
      <c r="G506" t="str">
        <f>VLOOKUP($A506,'Medical Examinations'!A506:H2840,8,FALSE)</f>
        <v>No</v>
      </c>
      <c r="H506" s="4">
        <f>VLOOKUP($A506,'Medical Examinations'!A506:I2840,9,FALSE)</f>
        <v>0</v>
      </c>
      <c r="I506" t="str">
        <f>VLOOKUP($A506,'Medical Examinations'!A506:J506,10,FALSE)</f>
        <v>Yes</v>
      </c>
      <c r="J506" t="str">
        <f>VLOOKUP($A506,'Medical Examinations'!A506:C506,3,FALSE)</f>
        <v>Over Weight</v>
      </c>
      <c r="K506" t="str">
        <f>VLOOKUP($A506,'Medical Examinations'!A506:E506,5,FALSE)</f>
        <v>Normal</v>
      </c>
      <c r="L506" t="str">
        <f>VLOOKUP($A506,'Hospitalisation Details'!$A$2:$E$2344,5,FALSE)</f>
        <v>27-Jun-1975</v>
      </c>
      <c r="M506" s="2">
        <f>VLOOKUP($A506,'Hospitalisation Details'!$A$2:$I$2344,9,FALSE)</f>
        <v>18031.16</v>
      </c>
      <c r="N506" s="2" t="str">
        <f>VLOOKUP($A506,'Hospitalisation Details'!$A$2:$J$2344,10,FALSE)</f>
        <v>Tier - 1</v>
      </c>
      <c r="O506" s="2" t="str">
        <f>VLOOKUP($A506,'Hospitalisation Details'!$A$2:$K$2344,11,FALSE)</f>
        <v>Tier - 3</v>
      </c>
      <c r="P506" s="5" t="str">
        <f>VLOOKUP($A506,'Hospitalisation Details'!$A$2:$L$2344,12,FALSE)</f>
        <v>R1023</v>
      </c>
      <c r="Q506" s="15">
        <f>VLOOKUP($A506,'Hospitalisation Details'!$A$2:$G$2344,7,FALSE)</f>
        <v>47</v>
      </c>
    </row>
    <row r="507" spans="1:17" x14ac:dyDescent="0.25">
      <c r="A507" s="14" t="s">
        <v>4174</v>
      </c>
      <c r="B507" t="str">
        <f>VLOOKUP(Healthcare!$A507,'Customer Names'!A507:C2841,3,FALSE)</f>
        <v>Rubinich</v>
      </c>
      <c r="C507">
        <f>VLOOKUP(Healthcare!$A507,'Medical Examinations'!A507:B2841,2,FALSE)</f>
        <v>28.38</v>
      </c>
      <c r="D507">
        <f>VLOOKUP($A507,'Medical Examinations'!A507:D2841,4,FALSE)</f>
        <v>6.07</v>
      </c>
      <c r="E507" t="str">
        <f>VLOOKUP($A507,'Medical Examinations'!A507:F507,6,FALSE)</f>
        <v>No</v>
      </c>
      <c r="F507" t="str">
        <f>VLOOKUP($A507,'Medical Examinations'!A507:G2841,7,FALSE)</f>
        <v>No</v>
      </c>
      <c r="G507" t="str">
        <f>VLOOKUP($A507,'Medical Examinations'!A507:H2841,8,FALSE)</f>
        <v>No</v>
      </c>
      <c r="H507" s="4">
        <f>VLOOKUP($A507,'Medical Examinations'!A507:I2841,9,FALSE)</f>
        <v>1</v>
      </c>
      <c r="I507" t="str">
        <f>VLOOKUP($A507,'Medical Examinations'!A507:J507,10,FALSE)</f>
        <v>Yes</v>
      </c>
      <c r="J507" t="str">
        <f>VLOOKUP($A507,'Medical Examinations'!A507:C507,3,FALSE)</f>
        <v>Over Weight</v>
      </c>
      <c r="K507" t="str">
        <f>VLOOKUP($A507,'Medical Examinations'!A507:E507,5,FALSE)</f>
        <v>Prediabetes</v>
      </c>
      <c r="L507" t="str">
        <f>VLOOKUP($A507,'Hospitalisation Details'!$A$2:$E$2344,5,FALSE)</f>
        <v>17-Oct-1965</v>
      </c>
      <c r="M507" s="2">
        <f>VLOOKUP($A507,'Hospitalisation Details'!$A$2:$I$2344,9,FALSE)</f>
        <v>18031.189999999999</v>
      </c>
      <c r="N507" s="2" t="str">
        <f>VLOOKUP($A507,'Hospitalisation Details'!$A$2:$J$2344,10,FALSE)</f>
        <v>Tier - 1</v>
      </c>
      <c r="O507" s="2" t="str">
        <f>VLOOKUP($A507,'Hospitalisation Details'!$A$2:$K$2344,11,FALSE)</f>
        <v>Tier - 2</v>
      </c>
      <c r="P507" s="5" t="str">
        <f>VLOOKUP($A507,'Hospitalisation Details'!$A$2:$L$2344,12,FALSE)</f>
        <v>R1012</v>
      </c>
      <c r="Q507" s="15">
        <f>VLOOKUP($A507,'Hospitalisation Details'!$A$2:$G$2344,7,FALSE)</f>
        <v>57</v>
      </c>
    </row>
    <row r="508" spans="1:17" x14ac:dyDescent="0.25">
      <c r="A508" s="14" t="s">
        <v>4175</v>
      </c>
      <c r="B508" t="str">
        <f>VLOOKUP(Healthcare!$A508,'Customer Names'!A508:C2842,3,FALSE)</f>
        <v>Alban</v>
      </c>
      <c r="C508">
        <f>VLOOKUP(Healthcare!$A508,'Medical Examinations'!A508:B2842,2,FALSE)</f>
        <v>24.64</v>
      </c>
      <c r="D508">
        <f>VLOOKUP($A508,'Medical Examinations'!A508:D2842,4,FALSE)</f>
        <v>4.33</v>
      </c>
      <c r="E508" t="str">
        <f>VLOOKUP($A508,'Medical Examinations'!A508:F508,6,FALSE)</f>
        <v>No</v>
      </c>
      <c r="F508" t="str">
        <f>VLOOKUP($A508,'Medical Examinations'!A508:G2842,7,FALSE)</f>
        <v>No</v>
      </c>
      <c r="G508" t="str">
        <f>VLOOKUP($A508,'Medical Examinations'!A508:H2842,8,FALSE)</f>
        <v>No</v>
      </c>
      <c r="H508" s="4">
        <f>VLOOKUP($A508,'Medical Examinations'!A508:I2842,9,FALSE)</f>
        <v>0</v>
      </c>
      <c r="I508" t="str">
        <f>VLOOKUP($A508,'Medical Examinations'!A508:J508,10,FALSE)</f>
        <v>Yes</v>
      </c>
      <c r="J508" t="str">
        <f>VLOOKUP($A508,'Medical Examinations'!A508:C508,3,FALSE)</f>
        <v>Health Weight</v>
      </c>
      <c r="K508" t="str">
        <f>VLOOKUP($A508,'Medical Examinations'!A508:E508,5,FALSE)</f>
        <v>Normal</v>
      </c>
      <c r="L508" t="str">
        <f>VLOOKUP($A508,'Hospitalisation Details'!$A$2:$E$2344,5,FALSE)</f>
        <v>24-Oct-1999</v>
      </c>
      <c r="M508" s="2">
        <f>VLOOKUP($A508,'Hospitalisation Details'!$A$2:$I$2344,9,FALSE)</f>
        <v>18033.97</v>
      </c>
      <c r="N508" s="2" t="str">
        <f>VLOOKUP($A508,'Hospitalisation Details'!$A$2:$J$2344,10,FALSE)</f>
        <v>Tier - 1</v>
      </c>
      <c r="O508" s="2" t="str">
        <f>VLOOKUP($A508,'Hospitalisation Details'!$A$2:$K$2344,11,FALSE)</f>
        <v>Tier - 1</v>
      </c>
      <c r="P508" s="5" t="str">
        <f>VLOOKUP($A508,'Hospitalisation Details'!$A$2:$L$2344,12,FALSE)</f>
        <v>R1012</v>
      </c>
      <c r="Q508" s="15">
        <f>VLOOKUP($A508,'Hospitalisation Details'!$A$2:$G$2344,7,FALSE)</f>
        <v>23</v>
      </c>
    </row>
    <row r="509" spans="1:17" x14ac:dyDescent="0.25">
      <c r="A509" s="14" t="s">
        <v>4176</v>
      </c>
      <c r="B509" t="str">
        <f>VLOOKUP(Healthcare!$A509,'Customer Names'!A509:C2843,3,FALSE)</f>
        <v>Corcoran</v>
      </c>
      <c r="C509">
        <f>VLOOKUP(Healthcare!$A509,'Medical Examinations'!A509:B2843,2,FALSE)</f>
        <v>39.71</v>
      </c>
      <c r="D509">
        <f>VLOOKUP($A509,'Medical Examinations'!A509:D2843,4,FALSE)</f>
        <v>5.83</v>
      </c>
      <c r="E509" t="str">
        <f>VLOOKUP($A509,'Medical Examinations'!A509:F509,6,FALSE)</f>
        <v>No</v>
      </c>
      <c r="F509" t="str">
        <f>VLOOKUP($A509,'Medical Examinations'!A509:G2843,7,FALSE)</f>
        <v>No</v>
      </c>
      <c r="G509" t="str">
        <f>VLOOKUP($A509,'Medical Examinations'!A509:H2843,8,FALSE)</f>
        <v>No</v>
      </c>
      <c r="H509" s="4">
        <f>VLOOKUP($A509,'Medical Examinations'!A509:I2843,9,FALSE)</f>
        <v>1</v>
      </c>
      <c r="I509" t="str">
        <f>VLOOKUP($A509,'Medical Examinations'!A509:J509,10,FALSE)</f>
        <v>No</v>
      </c>
      <c r="J509" t="str">
        <f>VLOOKUP($A509,'Medical Examinations'!A509:C509,3,FALSE)</f>
        <v>Obesity</v>
      </c>
      <c r="K509" t="str">
        <f>VLOOKUP($A509,'Medical Examinations'!A509:E509,5,FALSE)</f>
        <v>Prediabetes</v>
      </c>
      <c r="L509" t="str">
        <f>VLOOKUP($A509,'Hospitalisation Details'!$A$2:$E$2344,5,FALSE)</f>
        <v>12-Jul-1993</v>
      </c>
      <c r="M509" s="2">
        <f>VLOOKUP($A509,'Hospitalisation Details'!$A$2:$I$2344,9,FALSE)</f>
        <v>18157.88</v>
      </c>
      <c r="N509" s="2" t="str">
        <f>VLOOKUP($A509,'Hospitalisation Details'!$A$2:$J$2344,10,FALSE)</f>
        <v>Tier - 1</v>
      </c>
      <c r="O509" s="2" t="str">
        <f>VLOOKUP($A509,'Hospitalisation Details'!$A$2:$K$2344,11,FALSE)</f>
        <v>Tier - 1</v>
      </c>
      <c r="P509" s="5" t="str">
        <f>VLOOKUP($A509,'Hospitalisation Details'!$A$2:$L$2344,12,FALSE)</f>
        <v>R1012</v>
      </c>
      <c r="Q509" s="15">
        <f>VLOOKUP($A509,'Hospitalisation Details'!$A$2:$G$2344,7,FALSE)</f>
        <v>29</v>
      </c>
    </row>
    <row r="510" spans="1:17" x14ac:dyDescent="0.25">
      <c r="A510" s="14" t="s">
        <v>4177</v>
      </c>
      <c r="B510" t="str">
        <f>VLOOKUP(Healthcare!$A510,'Customer Names'!A510:C2844,3,FALSE)</f>
        <v>Sargent</v>
      </c>
      <c r="C510">
        <f>VLOOKUP(Healthcare!$A510,'Medical Examinations'!A510:B2844,2,FALSE)</f>
        <v>22.22</v>
      </c>
      <c r="D510">
        <f>VLOOKUP($A510,'Medical Examinations'!A510:D2844,4,FALSE)</f>
        <v>5.5</v>
      </c>
      <c r="E510" t="str">
        <f>VLOOKUP($A510,'Medical Examinations'!A510:F510,6,FALSE)</f>
        <v>No</v>
      </c>
      <c r="F510" t="str">
        <f>VLOOKUP($A510,'Medical Examinations'!A510:G2844,7,FALSE)</f>
        <v>No</v>
      </c>
      <c r="G510" t="str">
        <f>VLOOKUP($A510,'Medical Examinations'!A510:H2844,8,FALSE)</f>
        <v>No</v>
      </c>
      <c r="H510" s="4">
        <f>VLOOKUP($A510,'Medical Examinations'!A510:I2844,9,FALSE)</f>
        <v>0</v>
      </c>
      <c r="I510" t="str">
        <f>VLOOKUP($A510,'Medical Examinations'!A510:J510,10,FALSE)</f>
        <v>Yes</v>
      </c>
      <c r="J510" t="str">
        <f>VLOOKUP($A510,'Medical Examinations'!A510:C510,3,FALSE)</f>
        <v>Health Weight</v>
      </c>
      <c r="K510" t="str">
        <f>VLOOKUP($A510,'Medical Examinations'!A510:E510,5,FALSE)</f>
        <v>Normal</v>
      </c>
      <c r="L510" t="str">
        <f>VLOOKUP($A510,'Hospitalisation Details'!$A$2:$E$2344,5,FALSE)</f>
        <v>4-Jul-1963</v>
      </c>
      <c r="M510" s="2">
        <f>VLOOKUP($A510,'Hospitalisation Details'!$A$2:$I$2344,9,FALSE)</f>
        <v>18208.34</v>
      </c>
      <c r="N510" s="2" t="str">
        <f>VLOOKUP($A510,'Hospitalisation Details'!$A$2:$J$2344,10,FALSE)</f>
        <v>Tier - 1</v>
      </c>
      <c r="O510" s="2" t="str">
        <f>VLOOKUP($A510,'Hospitalisation Details'!$A$2:$K$2344,11,FALSE)</f>
        <v>Tier - 2</v>
      </c>
      <c r="P510" s="5" t="str">
        <f>VLOOKUP($A510,'Hospitalisation Details'!$A$2:$L$2344,12,FALSE)</f>
        <v>R1026</v>
      </c>
      <c r="Q510" s="15">
        <f>VLOOKUP($A510,'Hospitalisation Details'!$A$2:$G$2344,7,FALSE)</f>
        <v>59</v>
      </c>
    </row>
    <row r="511" spans="1:17" x14ac:dyDescent="0.25">
      <c r="A511" s="14" t="s">
        <v>4178</v>
      </c>
      <c r="B511" t="str">
        <f>VLOOKUP(Healthcare!$A511,'Customer Names'!A511:C2845,3,FALSE)</f>
        <v>Watson</v>
      </c>
      <c r="C511">
        <f>VLOOKUP(Healthcare!$A511,'Medical Examinations'!A511:B2845,2,FALSE)</f>
        <v>33.344999999999999</v>
      </c>
      <c r="D511">
        <f>VLOOKUP($A511,'Medical Examinations'!A511:D2845,4,FALSE)</f>
        <v>4.79</v>
      </c>
      <c r="E511" t="str">
        <f>VLOOKUP($A511,'Medical Examinations'!A511:F511,6,FALSE)</f>
        <v>No</v>
      </c>
      <c r="F511" t="str">
        <f>VLOOKUP($A511,'Medical Examinations'!A511:G2845,7,FALSE)</f>
        <v>No</v>
      </c>
      <c r="G511" t="str">
        <f>VLOOKUP($A511,'Medical Examinations'!A511:H2845,8,FALSE)</f>
        <v>Yes</v>
      </c>
      <c r="H511" s="4">
        <f>VLOOKUP($A511,'Medical Examinations'!A511:I2845,9,FALSE)</f>
        <v>1</v>
      </c>
      <c r="I511" t="str">
        <f>VLOOKUP($A511,'Medical Examinations'!A511:J511,10,FALSE)</f>
        <v>No</v>
      </c>
      <c r="J511" t="str">
        <f>VLOOKUP($A511,'Medical Examinations'!A511:C511,3,FALSE)</f>
        <v>Obesity</v>
      </c>
      <c r="K511" t="str">
        <f>VLOOKUP($A511,'Medical Examinations'!A511:E511,5,FALSE)</f>
        <v>Normal</v>
      </c>
      <c r="L511" t="str">
        <f>VLOOKUP($A511,'Hospitalisation Details'!$A$2:$E$2344,5,FALSE)</f>
        <v>10-Sep-2004</v>
      </c>
      <c r="M511" s="2">
        <f>VLOOKUP($A511,'Hospitalisation Details'!$A$2:$I$2344,9,FALSE)</f>
        <v>18223.45</v>
      </c>
      <c r="N511" s="2" t="str">
        <f>VLOOKUP($A511,'Hospitalisation Details'!$A$2:$J$2344,10,FALSE)</f>
        <v>Tier - 1</v>
      </c>
      <c r="O511" s="2" t="str">
        <f>VLOOKUP($A511,'Hospitalisation Details'!$A$2:$K$2344,11,FALSE)</f>
        <v>Tier - 3</v>
      </c>
      <c r="P511" s="5" t="str">
        <f>VLOOKUP($A511,'Hospitalisation Details'!$A$2:$L$2344,12,FALSE)</f>
        <v>R1013</v>
      </c>
      <c r="Q511" s="15">
        <f>VLOOKUP($A511,'Hospitalisation Details'!$A$2:$G$2344,7,FALSE)</f>
        <v>18</v>
      </c>
    </row>
    <row r="512" spans="1:17" x14ac:dyDescent="0.25">
      <c r="A512" s="14" t="s">
        <v>4179</v>
      </c>
      <c r="B512" t="str">
        <f>VLOOKUP(Healthcare!$A512,'Customer Names'!A512:C2846,3,FALSE)</f>
        <v>Esponda</v>
      </c>
      <c r="C512">
        <f>VLOOKUP(Healthcare!$A512,'Medical Examinations'!A512:B2846,2,FALSE)</f>
        <v>24.42</v>
      </c>
      <c r="D512">
        <f>VLOOKUP($A512,'Medical Examinations'!A512:D2846,4,FALSE)</f>
        <v>5.81</v>
      </c>
      <c r="E512" t="str">
        <f>VLOOKUP($A512,'Medical Examinations'!A512:F512,6,FALSE)</f>
        <v>No</v>
      </c>
      <c r="F512" t="str">
        <f>VLOOKUP($A512,'Medical Examinations'!A512:G2846,7,FALSE)</f>
        <v>No</v>
      </c>
      <c r="G512" t="str">
        <f>VLOOKUP($A512,'Medical Examinations'!A512:H2846,8,FALSE)</f>
        <v>No</v>
      </c>
      <c r="H512" s="4">
        <f>VLOOKUP($A512,'Medical Examinations'!A512:I2846,9,FALSE)</f>
        <v>1</v>
      </c>
      <c r="I512" t="str">
        <f>VLOOKUP($A512,'Medical Examinations'!A512:J512,10,FALSE)</f>
        <v>Yes</v>
      </c>
      <c r="J512" t="str">
        <f>VLOOKUP($A512,'Medical Examinations'!A512:C512,3,FALSE)</f>
        <v>Health Weight</v>
      </c>
      <c r="K512" t="str">
        <f>VLOOKUP($A512,'Medical Examinations'!A512:E512,5,FALSE)</f>
        <v>Prediabetes</v>
      </c>
      <c r="L512" t="str">
        <f>VLOOKUP($A512,'Hospitalisation Details'!$A$2:$E$2344,5,FALSE)</f>
        <v>3-Aug-1995</v>
      </c>
      <c r="M512" s="2">
        <f>VLOOKUP($A512,'Hospitalisation Details'!$A$2:$I$2344,9,FALSE)</f>
        <v>18246.5</v>
      </c>
      <c r="N512" s="2" t="str">
        <f>VLOOKUP($A512,'Hospitalisation Details'!$A$2:$J$2344,10,FALSE)</f>
        <v>Tier - 1</v>
      </c>
      <c r="O512" s="2" t="str">
        <f>VLOOKUP($A512,'Hospitalisation Details'!$A$2:$K$2344,11,FALSE)</f>
        <v>Tier - 1</v>
      </c>
      <c r="P512" s="5" t="str">
        <f>VLOOKUP($A512,'Hospitalisation Details'!$A$2:$L$2344,12,FALSE)</f>
        <v>R1013</v>
      </c>
      <c r="Q512" s="15">
        <f>VLOOKUP($A512,'Hospitalisation Details'!$A$2:$G$2344,7,FALSE)</f>
        <v>27</v>
      </c>
    </row>
    <row r="513" spans="1:17" x14ac:dyDescent="0.25">
      <c r="A513" s="14" t="s">
        <v>4180</v>
      </c>
      <c r="B513" t="str">
        <f>VLOOKUP(Healthcare!$A513,'Customer Names'!A513:C2847,3,FALSE)</f>
        <v>Krall</v>
      </c>
      <c r="C513">
        <f>VLOOKUP(Healthcare!$A513,'Medical Examinations'!A513:B2847,2,FALSE)</f>
        <v>29.81</v>
      </c>
      <c r="D513">
        <f>VLOOKUP($A513,'Medical Examinations'!A513:D2847,4,FALSE)</f>
        <v>5.58</v>
      </c>
      <c r="E513" t="str">
        <f>VLOOKUP($A513,'Medical Examinations'!A513:F513,6,FALSE)</f>
        <v>No</v>
      </c>
      <c r="F513" t="str">
        <f>VLOOKUP($A513,'Medical Examinations'!A513:G2847,7,FALSE)</f>
        <v>No</v>
      </c>
      <c r="G513" t="str">
        <f>VLOOKUP($A513,'Medical Examinations'!A513:H2847,8,FALSE)</f>
        <v>No</v>
      </c>
      <c r="H513" s="4">
        <f>VLOOKUP($A513,'Medical Examinations'!A513:I2847,9,FALSE)</f>
        <v>0</v>
      </c>
      <c r="I513" t="str">
        <f>VLOOKUP($A513,'Medical Examinations'!A513:J513,10,FALSE)</f>
        <v>Yes</v>
      </c>
      <c r="J513" t="str">
        <f>VLOOKUP($A513,'Medical Examinations'!A513:C513,3,FALSE)</f>
        <v>Over Weight</v>
      </c>
      <c r="K513" t="str">
        <f>VLOOKUP($A513,'Medical Examinations'!A513:E513,5,FALSE)</f>
        <v>Normal</v>
      </c>
      <c r="L513" t="str">
        <f>VLOOKUP($A513,'Hospitalisation Details'!$A$2:$E$2344,5,FALSE)</f>
        <v>25-Dec-1992</v>
      </c>
      <c r="M513" s="2">
        <f>VLOOKUP($A513,'Hospitalisation Details'!$A$2:$I$2344,9,FALSE)</f>
        <v>18259.22</v>
      </c>
      <c r="N513" s="2" t="str">
        <f>VLOOKUP($A513,'Hospitalisation Details'!$A$2:$J$2344,10,FALSE)</f>
        <v>Tier - 1</v>
      </c>
      <c r="O513" s="2" t="str">
        <f>VLOOKUP($A513,'Hospitalisation Details'!$A$2:$K$2344,11,FALSE)</f>
        <v>Tier - 3</v>
      </c>
      <c r="P513" s="5" t="str">
        <f>VLOOKUP($A513,'Hospitalisation Details'!$A$2:$L$2344,12,FALSE)</f>
        <v>R1011</v>
      </c>
      <c r="Q513" s="15">
        <f>VLOOKUP($A513,'Hospitalisation Details'!$A$2:$G$2344,7,FALSE)</f>
        <v>30</v>
      </c>
    </row>
    <row r="514" spans="1:17" x14ac:dyDescent="0.25">
      <c r="A514" s="14" t="s">
        <v>4181</v>
      </c>
      <c r="B514" t="str">
        <f>VLOOKUP(Healthcare!$A514,'Customer Names'!A514:C2848,3,FALSE)</f>
        <v>Poskin</v>
      </c>
      <c r="C514">
        <f>VLOOKUP(Healthcare!$A514,'Medical Examinations'!A514:B2848,2,FALSE)</f>
        <v>51.18</v>
      </c>
      <c r="D514">
        <f>VLOOKUP($A514,'Medical Examinations'!A514:D2848,4,FALSE)</f>
        <v>4.4000000000000004</v>
      </c>
      <c r="E514" t="str">
        <f>VLOOKUP($A514,'Medical Examinations'!A514:F514,6,FALSE)</f>
        <v>Yes</v>
      </c>
      <c r="F514" t="str">
        <f>VLOOKUP($A514,'Medical Examinations'!A514:G2848,7,FALSE)</f>
        <v>No</v>
      </c>
      <c r="G514" t="str">
        <f>VLOOKUP($A514,'Medical Examinations'!A514:H2848,8,FALSE)</f>
        <v>No</v>
      </c>
      <c r="H514" s="4">
        <f>VLOOKUP($A514,'Medical Examinations'!A514:I2848,9,FALSE)</f>
        <v>2</v>
      </c>
      <c r="I514" t="str">
        <f>VLOOKUP($A514,'Medical Examinations'!A514:J514,10,FALSE)</f>
        <v>No</v>
      </c>
      <c r="J514" t="str">
        <f>VLOOKUP($A514,'Medical Examinations'!A514:C514,3,FALSE)</f>
        <v>Obesity</v>
      </c>
      <c r="K514" t="str">
        <f>VLOOKUP($A514,'Medical Examinations'!A514:E514,5,FALSE)</f>
        <v>Normal</v>
      </c>
      <c r="L514" t="str">
        <f>VLOOKUP($A514,'Hospitalisation Details'!$A$2:$E$2344,5,FALSE)</f>
        <v>4-Jul-1995</v>
      </c>
      <c r="M514" s="2">
        <f>VLOOKUP($A514,'Hospitalisation Details'!$A$2:$I$2344,9,FALSE)</f>
        <v>18310.740000000002</v>
      </c>
      <c r="N514" s="2" t="str">
        <f>VLOOKUP($A514,'Hospitalisation Details'!$A$2:$J$2344,10,FALSE)</f>
        <v>Tier - 1</v>
      </c>
      <c r="O514" s="2" t="str">
        <f>VLOOKUP($A514,'Hospitalisation Details'!$A$2:$K$2344,11,FALSE)</f>
        <v>Tier - 3</v>
      </c>
      <c r="P514" s="5" t="str">
        <f>VLOOKUP($A514,'Hospitalisation Details'!$A$2:$L$2344,12,FALSE)</f>
        <v>R1012</v>
      </c>
      <c r="Q514" s="15">
        <f>VLOOKUP($A514,'Hospitalisation Details'!$A$2:$G$2344,7,FALSE)</f>
        <v>27</v>
      </c>
    </row>
    <row r="515" spans="1:17" x14ac:dyDescent="0.25">
      <c r="A515" s="14" t="s">
        <v>4182</v>
      </c>
      <c r="B515" t="str">
        <f>VLOOKUP(Healthcare!$A515,'Customer Names'!A515:C2849,3,FALSE)</f>
        <v>Halfmann</v>
      </c>
      <c r="C515">
        <f>VLOOKUP(Healthcare!$A515,'Medical Examinations'!A515:B2849,2,FALSE)</f>
        <v>51.37</v>
      </c>
      <c r="D515">
        <f>VLOOKUP($A515,'Medical Examinations'!A515:D2849,4,FALSE)</f>
        <v>8.18</v>
      </c>
      <c r="E515" t="str">
        <f>VLOOKUP($A515,'Medical Examinations'!A515:F515,6,FALSE)</f>
        <v>Yes</v>
      </c>
      <c r="F515" t="str">
        <f>VLOOKUP($A515,'Medical Examinations'!A515:G2849,7,FALSE)</f>
        <v>No</v>
      </c>
      <c r="G515" t="str">
        <f>VLOOKUP($A515,'Medical Examinations'!A515:H2849,8,FALSE)</f>
        <v>No</v>
      </c>
      <c r="H515" s="4">
        <f>VLOOKUP($A515,'Medical Examinations'!A515:I2849,9,FALSE)</f>
        <v>0</v>
      </c>
      <c r="I515" t="str">
        <f>VLOOKUP($A515,'Medical Examinations'!A515:J515,10,FALSE)</f>
        <v>No</v>
      </c>
      <c r="J515" t="str">
        <f>VLOOKUP($A515,'Medical Examinations'!A515:C515,3,FALSE)</f>
        <v>Obesity</v>
      </c>
      <c r="K515" t="str">
        <f>VLOOKUP($A515,'Medical Examinations'!A515:E515,5,FALSE)</f>
        <v>Diabetes</v>
      </c>
      <c r="L515" t="str">
        <f>VLOOKUP($A515,'Hospitalisation Details'!$A$2:$E$2344,5,FALSE)</f>
        <v>15-Dec-1999</v>
      </c>
      <c r="M515" s="2">
        <f>VLOOKUP($A515,'Hospitalisation Details'!$A$2:$I$2344,9,FALSE)</f>
        <v>18328.240000000002</v>
      </c>
      <c r="N515" s="2" t="str">
        <f>VLOOKUP($A515,'Hospitalisation Details'!$A$2:$J$2344,10,FALSE)</f>
        <v>Tier - 1</v>
      </c>
      <c r="O515" s="2" t="str">
        <f>VLOOKUP($A515,'Hospitalisation Details'!$A$2:$K$2344,11,FALSE)</f>
        <v>Tier - 2</v>
      </c>
      <c r="P515" s="5" t="str">
        <f>VLOOKUP($A515,'Hospitalisation Details'!$A$2:$L$2344,12,FALSE)</f>
        <v>R1013</v>
      </c>
      <c r="Q515" s="15">
        <f>VLOOKUP($A515,'Hospitalisation Details'!$A$2:$G$2344,7,FALSE)</f>
        <v>23</v>
      </c>
    </row>
    <row r="516" spans="1:17" x14ac:dyDescent="0.25">
      <c r="A516" s="14" t="s">
        <v>4183</v>
      </c>
      <c r="B516" t="str">
        <f>VLOOKUP(Healthcare!$A516,'Customer Names'!A516:C2850,3,FALSE)</f>
        <v>Klapper</v>
      </c>
      <c r="C516">
        <f>VLOOKUP(Healthcare!$A516,'Medical Examinations'!A516:B2850,2,FALSE)</f>
        <v>36.19</v>
      </c>
      <c r="D516">
        <f>VLOOKUP($A516,'Medical Examinations'!A516:D2850,4,FALSE)</f>
        <v>5.52</v>
      </c>
      <c r="E516" t="str">
        <f>VLOOKUP($A516,'Medical Examinations'!A516:F516,6,FALSE)</f>
        <v>Yes</v>
      </c>
      <c r="F516" t="str">
        <f>VLOOKUP($A516,'Medical Examinations'!A516:G2850,7,FALSE)</f>
        <v>No</v>
      </c>
      <c r="G516" t="str">
        <f>VLOOKUP($A516,'Medical Examinations'!A516:H2850,8,FALSE)</f>
        <v>No</v>
      </c>
      <c r="H516" s="4">
        <f>VLOOKUP($A516,'Medical Examinations'!A516:I2850,9,FALSE)</f>
        <v>0</v>
      </c>
      <c r="I516" t="str">
        <f>VLOOKUP($A516,'Medical Examinations'!A516:J516,10,FALSE)</f>
        <v>No</v>
      </c>
      <c r="J516" t="str">
        <f>VLOOKUP($A516,'Medical Examinations'!A516:C516,3,FALSE)</f>
        <v>Obesity</v>
      </c>
      <c r="K516" t="str">
        <f>VLOOKUP($A516,'Medical Examinations'!A516:E516,5,FALSE)</f>
        <v>Normal</v>
      </c>
      <c r="L516" t="str">
        <f>VLOOKUP($A516,'Hospitalisation Details'!$A$2:$E$2344,5,FALSE)</f>
        <v>26-Sep-1964</v>
      </c>
      <c r="M516" s="2">
        <f>VLOOKUP($A516,'Hospitalisation Details'!$A$2:$I$2344,9,FALSE)</f>
        <v>18443.11</v>
      </c>
      <c r="N516" s="2" t="str">
        <f>VLOOKUP($A516,'Hospitalisation Details'!$A$2:$J$2344,10,FALSE)</f>
        <v>Tier - 1</v>
      </c>
      <c r="O516" s="2" t="str">
        <f>VLOOKUP($A516,'Hospitalisation Details'!$A$2:$K$2344,11,FALSE)</f>
        <v>Tier - 2</v>
      </c>
      <c r="P516" s="5" t="str">
        <f>VLOOKUP($A516,'Hospitalisation Details'!$A$2:$L$2344,12,FALSE)</f>
        <v>R1012</v>
      </c>
      <c r="Q516" s="15">
        <f>VLOOKUP($A516,'Hospitalisation Details'!$A$2:$G$2344,7,FALSE)</f>
        <v>58</v>
      </c>
    </row>
    <row r="517" spans="1:17" x14ac:dyDescent="0.25">
      <c r="A517" s="14" t="s">
        <v>4184</v>
      </c>
      <c r="B517" t="str">
        <f>VLOOKUP(Healthcare!$A517,'Customer Names'!A517:C2851,3,FALSE)</f>
        <v>George</v>
      </c>
      <c r="C517">
        <f>VLOOKUP(Healthcare!$A517,'Medical Examinations'!A517:B2851,2,FALSE)</f>
        <v>25.9</v>
      </c>
      <c r="D517">
        <f>VLOOKUP($A517,'Medical Examinations'!A517:D2851,4,FALSE)</f>
        <v>4.84</v>
      </c>
      <c r="E517" t="str">
        <f>VLOOKUP($A517,'Medical Examinations'!A517:F517,6,FALSE)</f>
        <v>No</v>
      </c>
      <c r="F517" t="str">
        <f>VLOOKUP($A517,'Medical Examinations'!A517:G2851,7,FALSE)</f>
        <v>No</v>
      </c>
      <c r="G517" t="str">
        <f>VLOOKUP($A517,'Medical Examinations'!A517:H2851,8,FALSE)</f>
        <v>No</v>
      </c>
      <c r="H517" s="4">
        <f>VLOOKUP($A517,'Medical Examinations'!A517:I2851,9,FALSE)</f>
        <v>0</v>
      </c>
      <c r="I517" t="str">
        <f>VLOOKUP($A517,'Medical Examinations'!A517:J517,10,FALSE)</f>
        <v>Yes</v>
      </c>
      <c r="J517" t="str">
        <f>VLOOKUP($A517,'Medical Examinations'!A517:C517,3,FALSE)</f>
        <v>Over Weight</v>
      </c>
      <c r="K517" t="str">
        <f>VLOOKUP($A517,'Medical Examinations'!A517:E517,5,FALSE)</f>
        <v>Normal</v>
      </c>
      <c r="L517" t="str">
        <f>VLOOKUP($A517,'Hospitalisation Details'!$A$2:$E$2344,5,FALSE)</f>
        <v>12-Aug-1986</v>
      </c>
      <c r="M517" s="2">
        <f>VLOOKUP($A517,'Hospitalisation Details'!$A$2:$I$2344,9,FALSE)</f>
        <v>18608.259999999998</v>
      </c>
      <c r="N517" s="2" t="str">
        <f>VLOOKUP($A517,'Hospitalisation Details'!$A$2:$J$2344,10,FALSE)</f>
        <v>Tier - 1</v>
      </c>
      <c r="O517" s="2" t="str">
        <f>VLOOKUP($A517,'Hospitalisation Details'!$A$2:$K$2344,11,FALSE)</f>
        <v>Tier - 3</v>
      </c>
      <c r="P517" s="5" t="str">
        <f>VLOOKUP($A517,'Hospitalisation Details'!$A$2:$L$2344,12,FALSE)</f>
        <v>R1011</v>
      </c>
      <c r="Q517" s="15">
        <f>VLOOKUP($A517,'Hospitalisation Details'!$A$2:$G$2344,7,FALSE)</f>
        <v>36</v>
      </c>
    </row>
    <row r="518" spans="1:17" x14ac:dyDescent="0.25">
      <c r="A518" s="14" t="s">
        <v>4185</v>
      </c>
      <c r="B518" t="str">
        <f>VLOOKUP(Healthcare!$A518,'Customer Names'!A518:C2852,3,FALSE)</f>
        <v>Hicks</v>
      </c>
      <c r="C518">
        <f>VLOOKUP(Healthcare!$A518,'Medical Examinations'!A518:B2852,2,FALSE)</f>
        <v>35.72</v>
      </c>
      <c r="D518">
        <f>VLOOKUP($A518,'Medical Examinations'!A518:D2852,4,FALSE)</f>
        <v>4.08</v>
      </c>
      <c r="E518" t="str">
        <f>VLOOKUP($A518,'Medical Examinations'!A518:F518,6,FALSE)</f>
        <v>No</v>
      </c>
      <c r="F518" t="str">
        <f>VLOOKUP($A518,'Medical Examinations'!A518:G2852,7,FALSE)</f>
        <v>No</v>
      </c>
      <c r="G518" t="str">
        <f>VLOOKUP($A518,'Medical Examinations'!A518:H2852,8,FALSE)</f>
        <v>Yes</v>
      </c>
      <c r="H518" s="4">
        <f>VLOOKUP($A518,'Medical Examinations'!A518:I2852,9,FALSE)</f>
        <v>1</v>
      </c>
      <c r="I518" t="str">
        <f>VLOOKUP($A518,'Medical Examinations'!A518:J518,10,FALSE)</f>
        <v>No</v>
      </c>
      <c r="J518" t="str">
        <f>VLOOKUP($A518,'Medical Examinations'!A518:C518,3,FALSE)</f>
        <v>Obesity</v>
      </c>
      <c r="K518" t="str">
        <f>VLOOKUP($A518,'Medical Examinations'!A518:E518,5,FALSE)</f>
        <v>Normal</v>
      </c>
      <c r="L518" t="str">
        <f>VLOOKUP($A518,'Hospitalisation Details'!$A$2:$E$2344,5,FALSE)</f>
        <v>23-Sep-1998</v>
      </c>
      <c r="M518" s="2">
        <f>VLOOKUP($A518,'Hospitalisation Details'!$A$2:$I$2344,9,FALSE)</f>
        <v>18648.419999999998</v>
      </c>
      <c r="N518" s="2" t="str">
        <f>VLOOKUP($A518,'Hospitalisation Details'!$A$2:$J$2344,10,FALSE)</f>
        <v>Tier - 1</v>
      </c>
      <c r="O518" s="2" t="str">
        <f>VLOOKUP($A518,'Hospitalisation Details'!$A$2:$K$2344,11,FALSE)</f>
        <v>Tier - 1</v>
      </c>
      <c r="P518" s="5" t="str">
        <f>VLOOKUP($A518,'Hospitalisation Details'!$A$2:$L$2344,12,FALSE)</f>
        <v>R1019</v>
      </c>
      <c r="Q518" s="15">
        <f>VLOOKUP($A518,'Hospitalisation Details'!$A$2:$G$2344,7,FALSE)</f>
        <v>24</v>
      </c>
    </row>
    <row r="519" spans="1:17" x14ac:dyDescent="0.25">
      <c r="A519" s="14" t="s">
        <v>4186</v>
      </c>
      <c r="B519" t="str">
        <f>VLOOKUP(Healthcare!$A519,'Customer Names'!A519:C2853,3,FALSE)</f>
        <v>Lockyer</v>
      </c>
      <c r="C519">
        <f>VLOOKUP(Healthcare!$A519,'Medical Examinations'!A519:B2853,2,FALSE)</f>
        <v>27.94</v>
      </c>
      <c r="D519">
        <f>VLOOKUP($A519,'Medical Examinations'!A519:D2853,4,FALSE)</f>
        <v>4.4800000000000004</v>
      </c>
      <c r="E519" t="str">
        <f>VLOOKUP($A519,'Medical Examinations'!A519:F519,6,FALSE)</f>
        <v>No</v>
      </c>
      <c r="F519" t="str">
        <f>VLOOKUP($A519,'Medical Examinations'!A519:G2853,7,FALSE)</f>
        <v>No</v>
      </c>
      <c r="G519" t="str">
        <f>VLOOKUP($A519,'Medical Examinations'!A519:H2853,8,FALSE)</f>
        <v>Yes</v>
      </c>
      <c r="H519" s="4">
        <f>VLOOKUP($A519,'Medical Examinations'!A519:I2853,9,FALSE)</f>
        <v>1</v>
      </c>
      <c r="I519" t="str">
        <f>VLOOKUP($A519,'Medical Examinations'!A519:J519,10,FALSE)</f>
        <v>Yes</v>
      </c>
      <c r="J519" t="str">
        <f>VLOOKUP($A519,'Medical Examinations'!A519:C519,3,FALSE)</f>
        <v>Over Weight</v>
      </c>
      <c r="K519" t="str">
        <f>VLOOKUP($A519,'Medical Examinations'!A519:E519,5,FALSE)</f>
        <v>Normal</v>
      </c>
      <c r="L519" t="str">
        <f>VLOOKUP($A519,'Hospitalisation Details'!$A$2:$E$2344,5,FALSE)</f>
        <v>17-Oct-1970</v>
      </c>
      <c r="M519" s="2">
        <f>VLOOKUP($A519,'Hospitalisation Details'!$A$2:$I$2344,9,FALSE)</f>
        <v>18682.740000000002</v>
      </c>
      <c r="N519" s="2" t="str">
        <f>VLOOKUP($A519,'Hospitalisation Details'!$A$2:$J$2344,10,FALSE)</f>
        <v>Tier - 1</v>
      </c>
      <c r="O519" s="2" t="str">
        <f>VLOOKUP($A519,'Hospitalisation Details'!$A$2:$K$2344,11,FALSE)</f>
        <v>Tier - 3</v>
      </c>
      <c r="P519" s="5" t="str">
        <f>VLOOKUP($A519,'Hospitalisation Details'!$A$2:$L$2344,12,FALSE)</f>
        <v>R1012</v>
      </c>
      <c r="Q519" s="15">
        <f>VLOOKUP($A519,'Hospitalisation Details'!$A$2:$G$2344,7,FALSE)</f>
        <v>52</v>
      </c>
    </row>
    <row r="520" spans="1:17" x14ac:dyDescent="0.25">
      <c r="A520" s="14" t="s">
        <v>4187</v>
      </c>
      <c r="B520" t="str">
        <f>VLOOKUP(Healthcare!$A520,'Customer Names'!A520:C2854,3,FALSE)</f>
        <v>Byrnes</v>
      </c>
      <c r="C520">
        <f>VLOOKUP(Healthcare!$A520,'Medical Examinations'!A520:B2854,2,FALSE)</f>
        <v>27.1</v>
      </c>
      <c r="D520">
        <f>VLOOKUP($A520,'Medical Examinations'!A520:D2854,4,FALSE)</f>
        <v>5.73</v>
      </c>
      <c r="E520" t="str">
        <f>VLOOKUP($A520,'Medical Examinations'!A520:F520,6,FALSE)</f>
        <v>No</v>
      </c>
      <c r="F520" t="str">
        <f>VLOOKUP($A520,'Medical Examinations'!A520:G2854,7,FALSE)</f>
        <v>No</v>
      </c>
      <c r="G520" t="str">
        <f>VLOOKUP($A520,'Medical Examinations'!A520:H2854,8,FALSE)</f>
        <v>No</v>
      </c>
      <c r="H520" s="4">
        <f>VLOOKUP($A520,'Medical Examinations'!A520:I2854,9,FALSE)</f>
        <v>0</v>
      </c>
      <c r="I520" t="str">
        <f>VLOOKUP($A520,'Medical Examinations'!A520:J520,10,FALSE)</f>
        <v>Yes</v>
      </c>
      <c r="J520" t="str">
        <f>VLOOKUP($A520,'Medical Examinations'!A520:C520,3,FALSE)</f>
        <v>Over Weight</v>
      </c>
      <c r="K520" t="str">
        <f>VLOOKUP($A520,'Medical Examinations'!A520:E520,5,FALSE)</f>
        <v>Prediabetes</v>
      </c>
      <c r="L520" t="str">
        <f>VLOOKUP($A520,'Hospitalisation Details'!$A$2:$E$2344,5,FALSE)</f>
        <v>30-Aug-1967</v>
      </c>
      <c r="M520" s="2">
        <f>VLOOKUP($A520,'Hospitalisation Details'!$A$2:$I$2344,9,FALSE)</f>
        <v>18694.689999999999</v>
      </c>
      <c r="N520" s="2" t="str">
        <f>VLOOKUP($A520,'Hospitalisation Details'!$A$2:$J$2344,10,FALSE)</f>
        <v>Tier - 1</v>
      </c>
      <c r="O520" s="2" t="str">
        <f>VLOOKUP($A520,'Hospitalisation Details'!$A$2:$K$2344,11,FALSE)</f>
        <v>Tier - 1</v>
      </c>
      <c r="P520" s="5" t="str">
        <f>VLOOKUP($A520,'Hospitalisation Details'!$A$2:$L$2344,12,FALSE)</f>
        <v>R1023</v>
      </c>
      <c r="Q520" s="15">
        <f>VLOOKUP($A520,'Hospitalisation Details'!$A$2:$G$2344,7,FALSE)</f>
        <v>55</v>
      </c>
    </row>
    <row r="521" spans="1:17" x14ac:dyDescent="0.25">
      <c r="A521" s="14" t="s">
        <v>4188</v>
      </c>
      <c r="B521" t="str">
        <f>VLOOKUP(Healthcare!$A521,'Customer Names'!A521:C2855,3,FALSE)</f>
        <v>Norris</v>
      </c>
      <c r="C521">
        <f>VLOOKUP(Healthcare!$A521,'Medical Examinations'!A521:B2855,2,FALSE)</f>
        <v>18.3</v>
      </c>
      <c r="D521">
        <f>VLOOKUP($A521,'Medical Examinations'!A521:D2855,4,FALSE)</f>
        <v>5.46</v>
      </c>
      <c r="E521" t="str">
        <f>VLOOKUP($A521,'Medical Examinations'!A521:F521,6,FALSE)</f>
        <v>Yes</v>
      </c>
      <c r="F521" t="str">
        <f>VLOOKUP($A521,'Medical Examinations'!A521:G2855,7,FALSE)</f>
        <v>No</v>
      </c>
      <c r="G521" t="str">
        <f>VLOOKUP($A521,'Medical Examinations'!A521:H2855,8,FALSE)</f>
        <v>Yes</v>
      </c>
      <c r="H521" s="4">
        <f>VLOOKUP($A521,'Medical Examinations'!A521:I2855,9,FALSE)</f>
        <v>1</v>
      </c>
      <c r="I521" t="str">
        <f>VLOOKUP($A521,'Medical Examinations'!A521:J521,10,FALSE)</f>
        <v>Yes</v>
      </c>
      <c r="J521" t="str">
        <f>VLOOKUP($A521,'Medical Examinations'!A521:C521,3,FALSE)</f>
        <v>Under Weight</v>
      </c>
      <c r="K521" t="str">
        <f>VLOOKUP($A521,'Medical Examinations'!A521:E521,5,FALSE)</f>
        <v>Normal</v>
      </c>
      <c r="L521" t="str">
        <f>VLOOKUP($A521,'Hospitalisation Details'!$A$2:$E$2344,5,FALSE)</f>
        <v>19-Nov-1979</v>
      </c>
      <c r="M521" s="2">
        <f>VLOOKUP($A521,'Hospitalisation Details'!$A$2:$I$2344,9,FALSE)</f>
        <v>18767.740000000002</v>
      </c>
      <c r="N521" s="2" t="str">
        <f>VLOOKUP($A521,'Hospitalisation Details'!$A$2:$J$2344,10,FALSE)</f>
        <v>Tier - 1</v>
      </c>
      <c r="O521" s="2" t="str">
        <f>VLOOKUP($A521,'Hospitalisation Details'!$A$2:$K$2344,11,FALSE)</f>
        <v>Tier - 1</v>
      </c>
      <c r="P521" s="5" t="str">
        <f>VLOOKUP($A521,'Hospitalisation Details'!$A$2:$L$2344,12,FALSE)</f>
        <v>R1013</v>
      </c>
      <c r="Q521" s="15">
        <f>VLOOKUP($A521,'Hospitalisation Details'!$A$2:$G$2344,7,FALSE)</f>
        <v>43</v>
      </c>
    </row>
    <row r="522" spans="1:17" x14ac:dyDescent="0.25">
      <c r="A522" s="14" t="s">
        <v>4189</v>
      </c>
      <c r="B522" t="str">
        <f>VLOOKUP(Healthcare!$A522,'Customer Names'!A522:C2856,3,FALSE)</f>
        <v>Darda</v>
      </c>
      <c r="C522">
        <f>VLOOKUP(Healthcare!$A522,'Medical Examinations'!A522:B2856,2,FALSE)</f>
        <v>25.3</v>
      </c>
      <c r="D522">
        <f>VLOOKUP($A522,'Medical Examinations'!A522:D2856,4,FALSE)</f>
        <v>5.0199999999999996</v>
      </c>
      <c r="E522" t="str">
        <f>VLOOKUP($A522,'Medical Examinations'!A522:F522,6,FALSE)</f>
        <v>Yes</v>
      </c>
      <c r="F522" t="str">
        <f>VLOOKUP($A522,'Medical Examinations'!A522:G2856,7,FALSE)</f>
        <v>No</v>
      </c>
      <c r="G522" t="str">
        <f>VLOOKUP($A522,'Medical Examinations'!A522:H2856,8,FALSE)</f>
        <v>No</v>
      </c>
      <c r="H522" s="4">
        <f>VLOOKUP($A522,'Medical Examinations'!A522:I2856,9,FALSE)</f>
        <v>1</v>
      </c>
      <c r="I522" t="str">
        <f>VLOOKUP($A522,'Medical Examinations'!A522:J522,10,FALSE)</f>
        <v>Yes</v>
      </c>
      <c r="J522" t="str">
        <f>VLOOKUP($A522,'Medical Examinations'!A522:C522,3,FALSE)</f>
        <v>Over Weight</v>
      </c>
      <c r="K522" t="str">
        <f>VLOOKUP($A522,'Medical Examinations'!A522:E522,5,FALSE)</f>
        <v>Normal</v>
      </c>
      <c r="L522" t="str">
        <f>VLOOKUP($A522,'Hospitalisation Details'!$A$2:$E$2344,5,FALSE)</f>
        <v>28-Nov-1995</v>
      </c>
      <c r="M522" s="2">
        <f>VLOOKUP($A522,'Hospitalisation Details'!$A$2:$I$2344,9,FALSE)</f>
        <v>18804.75</v>
      </c>
      <c r="N522" s="2" t="str">
        <f>VLOOKUP($A522,'Hospitalisation Details'!$A$2:$J$2344,10,FALSE)</f>
        <v>Tier - 1</v>
      </c>
      <c r="O522" s="2" t="str">
        <f>VLOOKUP($A522,'Hospitalisation Details'!$A$2:$K$2344,11,FALSE)</f>
        <v>Tier - 1</v>
      </c>
      <c r="P522" s="5" t="str">
        <f>VLOOKUP($A522,'Hospitalisation Details'!$A$2:$L$2344,12,FALSE)</f>
        <v>R1012</v>
      </c>
      <c r="Q522" s="15">
        <f>VLOOKUP($A522,'Hospitalisation Details'!$A$2:$G$2344,7,FALSE)</f>
        <v>27</v>
      </c>
    </row>
    <row r="523" spans="1:17" x14ac:dyDescent="0.25">
      <c r="A523" s="14" t="s">
        <v>4190</v>
      </c>
      <c r="B523" t="str">
        <f>VLOOKUP(Healthcare!$A523,'Customer Names'!A523:C2857,3,FALSE)</f>
        <v>Otstot</v>
      </c>
      <c r="C523">
        <f>VLOOKUP(Healthcare!$A523,'Medical Examinations'!A523:B2857,2,FALSE)</f>
        <v>38.83</v>
      </c>
      <c r="D523">
        <f>VLOOKUP($A523,'Medical Examinations'!A523:D2857,4,FALSE)</f>
        <v>6.36</v>
      </c>
      <c r="E523" t="str">
        <f>VLOOKUP($A523,'Medical Examinations'!A523:F523,6,FALSE)</f>
        <v>No</v>
      </c>
      <c r="F523" t="str">
        <f>VLOOKUP($A523,'Medical Examinations'!A523:G2857,7,FALSE)</f>
        <v>No</v>
      </c>
      <c r="G523" t="str">
        <f>VLOOKUP($A523,'Medical Examinations'!A523:H2857,8,FALSE)</f>
        <v>No</v>
      </c>
      <c r="H523" s="4">
        <f>VLOOKUP($A523,'Medical Examinations'!A523:I2857,9,FALSE)</f>
        <v>1</v>
      </c>
      <c r="I523" t="str">
        <f>VLOOKUP($A523,'Medical Examinations'!A523:J523,10,FALSE)</f>
        <v>No</v>
      </c>
      <c r="J523" t="str">
        <f>VLOOKUP($A523,'Medical Examinations'!A523:C523,3,FALSE)</f>
        <v>Obesity</v>
      </c>
      <c r="K523" t="str">
        <f>VLOOKUP($A523,'Medical Examinations'!A523:E523,5,FALSE)</f>
        <v>Prediabetes</v>
      </c>
      <c r="L523" t="str">
        <f>VLOOKUP($A523,'Hospitalisation Details'!$A$2:$E$2344,5,FALSE)</f>
        <v>15-Oct-1979</v>
      </c>
      <c r="M523" s="2">
        <f>VLOOKUP($A523,'Hospitalisation Details'!$A$2:$I$2344,9,FALSE)</f>
        <v>18806.150000000001</v>
      </c>
      <c r="N523" s="2" t="str">
        <f>VLOOKUP($A523,'Hospitalisation Details'!$A$2:$J$2344,10,FALSE)</f>
        <v>Tier - 1</v>
      </c>
      <c r="O523" s="2" t="str">
        <f>VLOOKUP($A523,'Hospitalisation Details'!$A$2:$K$2344,11,FALSE)</f>
        <v>Tier - 2</v>
      </c>
      <c r="P523" s="5" t="str">
        <f>VLOOKUP($A523,'Hospitalisation Details'!$A$2:$L$2344,12,FALSE)</f>
        <v>R1013</v>
      </c>
      <c r="Q523" s="15">
        <f>VLOOKUP($A523,'Hospitalisation Details'!$A$2:$G$2344,7,FALSE)</f>
        <v>43</v>
      </c>
    </row>
    <row r="524" spans="1:17" x14ac:dyDescent="0.25">
      <c r="A524" s="14" t="s">
        <v>4191</v>
      </c>
      <c r="B524" t="str">
        <f>VLOOKUP(Healthcare!$A524,'Customer Names'!A524:C2858,3,FALSE)</f>
        <v>Bowley</v>
      </c>
      <c r="C524">
        <f>VLOOKUP(Healthcare!$A524,'Medical Examinations'!A524:B2858,2,FALSE)</f>
        <v>27.6</v>
      </c>
      <c r="D524">
        <f>VLOOKUP($A524,'Medical Examinations'!A524:D2858,4,FALSE)</f>
        <v>5.36</v>
      </c>
      <c r="E524" t="str">
        <f>VLOOKUP($A524,'Medical Examinations'!A524:F524,6,FALSE)</f>
        <v>No</v>
      </c>
      <c r="F524" t="str">
        <f>VLOOKUP($A524,'Medical Examinations'!A524:G2858,7,FALSE)</f>
        <v>No</v>
      </c>
      <c r="G524" t="str">
        <f>VLOOKUP($A524,'Medical Examinations'!A524:H2858,8,FALSE)</f>
        <v>No</v>
      </c>
      <c r="H524" s="4">
        <f>VLOOKUP($A524,'Medical Examinations'!A524:I2858,9,FALSE)</f>
        <v>1</v>
      </c>
      <c r="I524" t="str">
        <f>VLOOKUP($A524,'Medical Examinations'!A524:J524,10,FALSE)</f>
        <v>No</v>
      </c>
      <c r="J524" t="str">
        <f>VLOOKUP($A524,'Medical Examinations'!A524:C524,3,FALSE)</f>
        <v>Over Weight</v>
      </c>
      <c r="K524" t="str">
        <f>VLOOKUP($A524,'Medical Examinations'!A524:E524,5,FALSE)</f>
        <v>Normal</v>
      </c>
      <c r="L524" t="str">
        <f>VLOOKUP($A524,'Hospitalisation Details'!$A$2:$E$2344,5,FALSE)</f>
        <v>18-Dec-1962</v>
      </c>
      <c r="M524" s="2">
        <f>VLOOKUP($A524,'Hospitalisation Details'!$A$2:$I$2344,9,FALSE)</f>
        <v>18815.53</v>
      </c>
      <c r="N524" s="2" t="str">
        <f>VLOOKUP($A524,'Hospitalisation Details'!$A$2:$J$2344,10,FALSE)</f>
        <v>Tier - 1</v>
      </c>
      <c r="O524" s="2" t="str">
        <f>VLOOKUP($A524,'Hospitalisation Details'!$A$2:$K$2344,11,FALSE)</f>
        <v>Tier - 1</v>
      </c>
      <c r="P524" s="5" t="str">
        <f>VLOOKUP($A524,'Hospitalisation Details'!$A$2:$L$2344,12,FALSE)</f>
        <v>R1023</v>
      </c>
      <c r="Q524" s="15">
        <f>VLOOKUP($A524,'Hospitalisation Details'!$A$2:$G$2344,7,FALSE)</f>
        <v>60</v>
      </c>
    </row>
    <row r="525" spans="1:17" x14ac:dyDescent="0.25">
      <c r="A525" s="14" t="s">
        <v>4192</v>
      </c>
      <c r="B525" t="str">
        <f>VLOOKUP(Healthcare!$A525,'Customer Names'!A525:C2859,3,FALSE)</f>
        <v>Rogers</v>
      </c>
      <c r="C525">
        <f>VLOOKUP(Healthcare!$A525,'Medical Examinations'!A525:B2859,2,FALSE)</f>
        <v>46.4</v>
      </c>
      <c r="D525">
        <f>VLOOKUP($A525,'Medical Examinations'!A525:D2859,4,FALSE)</f>
        <v>8.3699999999999992</v>
      </c>
      <c r="E525" t="str">
        <f>VLOOKUP($A525,'Medical Examinations'!A525:F525,6,FALSE)</f>
        <v>Yes</v>
      </c>
      <c r="F525" t="str">
        <f>VLOOKUP($A525,'Medical Examinations'!A525:G2859,7,FALSE)</f>
        <v>No</v>
      </c>
      <c r="G525" t="str">
        <f>VLOOKUP($A525,'Medical Examinations'!A525:H2859,8,FALSE)</f>
        <v>Yes</v>
      </c>
      <c r="H525" s="4">
        <f>VLOOKUP($A525,'Medical Examinations'!A525:I2859,9,FALSE)</f>
        <v>1</v>
      </c>
      <c r="I525" t="str">
        <f>VLOOKUP($A525,'Medical Examinations'!A525:J525,10,FALSE)</f>
        <v>No</v>
      </c>
      <c r="J525" t="str">
        <f>VLOOKUP($A525,'Medical Examinations'!A525:C525,3,FALSE)</f>
        <v>Obesity</v>
      </c>
      <c r="K525" t="str">
        <f>VLOOKUP($A525,'Medical Examinations'!A525:E525,5,FALSE)</f>
        <v>Diabetes</v>
      </c>
      <c r="L525" t="str">
        <f>VLOOKUP($A525,'Hospitalisation Details'!$A$2:$E$2344,5,FALSE)</f>
        <v>24-Jul-2003</v>
      </c>
      <c r="M525" s="2">
        <f>VLOOKUP($A525,'Hospitalisation Details'!$A$2:$I$2344,9,FALSE)</f>
        <v>18838.7</v>
      </c>
      <c r="N525" s="2" t="str">
        <f>VLOOKUP($A525,'Hospitalisation Details'!$A$2:$J$2344,10,FALSE)</f>
        <v>Tier - 1</v>
      </c>
      <c r="O525" s="2" t="str">
        <f>VLOOKUP($A525,'Hospitalisation Details'!$A$2:$K$2344,11,FALSE)</f>
        <v>Tier - 3</v>
      </c>
      <c r="P525" s="5" t="str">
        <f>VLOOKUP($A525,'Hospitalisation Details'!$A$2:$L$2344,12,FALSE)</f>
        <v>R1012</v>
      </c>
      <c r="Q525" s="15">
        <f>VLOOKUP($A525,'Hospitalisation Details'!$A$2:$G$2344,7,FALSE)</f>
        <v>19</v>
      </c>
    </row>
    <row r="526" spans="1:17" x14ac:dyDescent="0.25">
      <c r="A526" s="14" t="s">
        <v>4193</v>
      </c>
      <c r="B526" t="str">
        <f>VLOOKUP(Healthcare!$A526,'Customer Names'!A526:C2860,3,FALSE)</f>
        <v>Mclaughlin</v>
      </c>
      <c r="C526">
        <f>VLOOKUP(Healthcare!$A526,'Medical Examinations'!A526:B2860,2,FALSE)</f>
        <v>51.92</v>
      </c>
      <c r="D526">
        <f>VLOOKUP($A526,'Medical Examinations'!A526:D2860,4,FALSE)</f>
        <v>5.18</v>
      </c>
      <c r="E526" t="str">
        <f>VLOOKUP($A526,'Medical Examinations'!A526:F526,6,FALSE)</f>
        <v>Yes</v>
      </c>
      <c r="F526" t="str">
        <f>VLOOKUP($A526,'Medical Examinations'!A526:G2860,7,FALSE)</f>
        <v>No</v>
      </c>
      <c r="G526" t="str">
        <f>VLOOKUP($A526,'Medical Examinations'!A526:H2860,8,FALSE)</f>
        <v>Yes</v>
      </c>
      <c r="H526" s="4">
        <f>VLOOKUP($A526,'Medical Examinations'!A526:I2860,9,FALSE)</f>
        <v>1</v>
      </c>
      <c r="I526" t="str">
        <f>VLOOKUP($A526,'Medical Examinations'!A526:J526,10,FALSE)</f>
        <v>No</v>
      </c>
      <c r="J526" t="str">
        <f>VLOOKUP($A526,'Medical Examinations'!A526:C526,3,FALSE)</f>
        <v>Obesity</v>
      </c>
      <c r="K526" t="str">
        <f>VLOOKUP($A526,'Medical Examinations'!A526:E526,5,FALSE)</f>
        <v>Normal</v>
      </c>
      <c r="L526" t="str">
        <f>VLOOKUP($A526,'Hospitalisation Details'!$A$2:$E$2344,5,FALSE)</f>
        <v>6-Dec-1963</v>
      </c>
      <c r="M526" s="2">
        <f>VLOOKUP($A526,'Hospitalisation Details'!$A$2:$I$2344,9,FALSE)</f>
        <v>18883.330000000002</v>
      </c>
      <c r="N526" s="2" t="str">
        <f>VLOOKUP($A526,'Hospitalisation Details'!$A$2:$J$2344,10,FALSE)</f>
        <v>Tier - 1</v>
      </c>
      <c r="O526" s="2" t="str">
        <f>VLOOKUP($A526,'Hospitalisation Details'!$A$2:$K$2344,11,FALSE)</f>
        <v>Tier - 1</v>
      </c>
      <c r="P526" s="5" t="str">
        <f>VLOOKUP($A526,'Hospitalisation Details'!$A$2:$L$2344,12,FALSE)</f>
        <v>R1026</v>
      </c>
      <c r="Q526" s="15">
        <f>VLOOKUP($A526,'Hospitalisation Details'!$A$2:$G$2344,7,FALSE)</f>
        <v>59</v>
      </c>
    </row>
    <row r="527" spans="1:17" x14ac:dyDescent="0.25">
      <c r="A527" s="14" t="s">
        <v>4194</v>
      </c>
      <c r="B527" t="str">
        <f>VLOOKUP(Healthcare!$A527,'Customer Names'!A527:C2861,3,FALSE)</f>
        <v>Ziegler</v>
      </c>
      <c r="C527">
        <f>VLOOKUP(Healthcare!$A527,'Medical Examinations'!A527:B2861,2,FALSE)</f>
        <v>32.395000000000003</v>
      </c>
      <c r="D527">
        <f>VLOOKUP($A527,'Medical Examinations'!A527:D2861,4,FALSE)</f>
        <v>5.68</v>
      </c>
      <c r="E527" t="str">
        <f>VLOOKUP($A527,'Medical Examinations'!A527:F527,6,FALSE)</f>
        <v>Yes</v>
      </c>
      <c r="F527" t="str">
        <f>VLOOKUP($A527,'Medical Examinations'!A527:G2861,7,FALSE)</f>
        <v>No</v>
      </c>
      <c r="G527" t="str">
        <f>VLOOKUP($A527,'Medical Examinations'!A527:H2861,8,FALSE)</f>
        <v>No</v>
      </c>
      <c r="H527" s="4">
        <f>VLOOKUP($A527,'Medical Examinations'!A527:I2861,9,FALSE)</f>
        <v>1</v>
      </c>
      <c r="I527" t="str">
        <f>VLOOKUP($A527,'Medical Examinations'!A527:J527,10,FALSE)</f>
        <v>No</v>
      </c>
      <c r="J527" t="str">
        <f>VLOOKUP($A527,'Medical Examinations'!A527:C527,3,FALSE)</f>
        <v>Obesity</v>
      </c>
      <c r="K527" t="str">
        <f>VLOOKUP($A527,'Medical Examinations'!A527:E527,5,FALSE)</f>
        <v>Normal</v>
      </c>
      <c r="L527" t="str">
        <f>VLOOKUP($A527,'Hospitalisation Details'!$A$2:$E$2344,5,FALSE)</f>
        <v>27-Sep-1995</v>
      </c>
      <c r="M527" s="2">
        <f>VLOOKUP($A527,'Hospitalisation Details'!$A$2:$I$2344,9,FALSE)</f>
        <v>18903.490000000002</v>
      </c>
      <c r="N527" s="2" t="str">
        <f>VLOOKUP($A527,'Hospitalisation Details'!$A$2:$J$2344,10,FALSE)</f>
        <v>Tier - 1</v>
      </c>
      <c r="O527" s="2" t="str">
        <f>VLOOKUP($A527,'Hospitalisation Details'!$A$2:$K$2344,11,FALSE)</f>
        <v>Tier - 2</v>
      </c>
      <c r="P527" s="5" t="str">
        <f>VLOOKUP($A527,'Hospitalisation Details'!$A$2:$L$2344,12,FALSE)</f>
        <v>R1024</v>
      </c>
      <c r="Q527" s="15">
        <f>VLOOKUP($A527,'Hospitalisation Details'!$A$2:$G$2344,7,FALSE)</f>
        <v>27</v>
      </c>
    </row>
    <row r="528" spans="1:17" x14ac:dyDescent="0.25">
      <c r="A528" s="14" t="s">
        <v>4195</v>
      </c>
      <c r="B528" t="str">
        <f>VLOOKUP(Healthcare!$A528,'Customer Names'!A528:C2862,3,FALSE)</f>
        <v>Hughey</v>
      </c>
      <c r="C528">
        <f>VLOOKUP(Healthcare!$A528,'Medical Examinations'!A528:B2862,2,FALSE)</f>
        <v>46.19</v>
      </c>
      <c r="D528">
        <f>VLOOKUP($A528,'Medical Examinations'!A528:D2862,4,FALSE)</f>
        <v>7.31</v>
      </c>
      <c r="E528" t="str">
        <f>VLOOKUP($A528,'Medical Examinations'!A528:F528,6,FALSE)</f>
        <v>Yes</v>
      </c>
      <c r="F528" t="str">
        <f>VLOOKUP($A528,'Medical Examinations'!A528:G2862,7,FALSE)</f>
        <v>No</v>
      </c>
      <c r="G528" t="str">
        <f>VLOOKUP($A528,'Medical Examinations'!A528:H2862,8,FALSE)</f>
        <v>Yes</v>
      </c>
      <c r="H528" s="4">
        <f>VLOOKUP($A528,'Medical Examinations'!A528:I2862,9,FALSE)</f>
        <v>1</v>
      </c>
      <c r="I528" t="str">
        <f>VLOOKUP($A528,'Medical Examinations'!A528:J528,10,FALSE)</f>
        <v>No</v>
      </c>
      <c r="J528" t="str">
        <f>VLOOKUP($A528,'Medical Examinations'!A528:C528,3,FALSE)</f>
        <v>Obesity</v>
      </c>
      <c r="K528" t="str">
        <f>VLOOKUP($A528,'Medical Examinations'!A528:E528,5,FALSE)</f>
        <v>Diabetes</v>
      </c>
      <c r="L528" t="str">
        <f>VLOOKUP($A528,'Hospitalisation Details'!$A$2:$E$2344,5,FALSE)</f>
        <v>3-Aug-1969</v>
      </c>
      <c r="M528" s="2">
        <f>VLOOKUP($A528,'Hospitalisation Details'!$A$2:$I$2344,9,FALSE)</f>
        <v>18932.810000000001</v>
      </c>
      <c r="N528" s="2" t="str">
        <f>VLOOKUP($A528,'Hospitalisation Details'!$A$2:$J$2344,10,FALSE)</f>
        <v>Tier - 1</v>
      </c>
      <c r="O528" s="2" t="str">
        <f>VLOOKUP($A528,'Hospitalisation Details'!$A$2:$K$2344,11,FALSE)</f>
        <v>Tier - 3</v>
      </c>
      <c r="P528" s="5" t="str">
        <f>VLOOKUP($A528,'Hospitalisation Details'!$A$2:$L$2344,12,FALSE)</f>
        <v>R1012</v>
      </c>
      <c r="Q528" s="15">
        <f>VLOOKUP($A528,'Hospitalisation Details'!$A$2:$G$2344,7,FALSE)</f>
        <v>53</v>
      </c>
    </row>
    <row r="529" spans="1:17" x14ac:dyDescent="0.25">
      <c r="A529" s="14" t="s">
        <v>4196</v>
      </c>
      <c r="B529" t="str">
        <f>VLOOKUP(Healthcare!$A529,'Customer Names'!A529:C2863,3,FALSE)</f>
        <v>Knast</v>
      </c>
      <c r="C529">
        <f>VLOOKUP(Healthcare!$A529,'Medical Examinations'!A529:B2863,2,FALSE)</f>
        <v>27.93</v>
      </c>
      <c r="D529">
        <f>VLOOKUP($A529,'Medical Examinations'!A529:D2863,4,FALSE)</f>
        <v>4.67</v>
      </c>
      <c r="E529" t="str">
        <f>VLOOKUP($A529,'Medical Examinations'!A529:F529,6,FALSE)</f>
        <v>No</v>
      </c>
      <c r="F529" t="str">
        <f>VLOOKUP($A529,'Medical Examinations'!A529:G2863,7,FALSE)</f>
        <v>No</v>
      </c>
      <c r="G529" t="str">
        <f>VLOOKUP($A529,'Medical Examinations'!A529:H2863,8,FALSE)</f>
        <v>Yes</v>
      </c>
      <c r="H529" s="4">
        <f>VLOOKUP($A529,'Medical Examinations'!A529:I2863,9,FALSE)</f>
        <v>1</v>
      </c>
      <c r="I529" t="str">
        <f>VLOOKUP($A529,'Medical Examinations'!A529:J529,10,FALSE)</f>
        <v>No</v>
      </c>
      <c r="J529" t="str">
        <f>VLOOKUP($A529,'Medical Examinations'!A529:C529,3,FALSE)</f>
        <v>Over Weight</v>
      </c>
      <c r="K529" t="str">
        <f>VLOOKUP($A529,'Medical Examinations'!A529:E529,5,FALSE)</f>
        <v>Normal</v>
      </c>
      <c r="L529" t="str">
        <f>VLOOKUP($A529,'Hospitalisation Details'!$A$2:$E$2344,5,FALSE)</f>
        <v>20-Oct-1963</v>
      </c>
      <c r="M529" s="2">
        <f>VLOOKUP($A529,'Hospitalisation Details'!$A$2:$I$2344,9,FALSE)</f>
        <v>18954.560000000001</v>
      </c>
      <c r="N529" s="2" t="str">
        <f>VLOOKUP($A529,'Hospitalisation Details'!$A$2:$J$2344,10,FALSE)</f>
        <v>Tier - 1</v>
      </c>
      <c r="O529" s="2" t="str">
        <f>VLOOKUP($A529,'Hospitalisation Details'!$A$2:$K$2344,11,FALSE)</f>
        <v>Tier - 1</v>
      </c>
      <c r="P529" s="5" t="str">
        <f>VLOOKUP($A529,'Hospitalisation Details'!$A$2:$L$2344,12,FALSE)</f>
        <v>R1026</v>
      </c>
      <c r="Q529" s="15">
        <f>VLOOKUP($A529,'Hospitalisation Details'!$A$2:$G$2344,7,FALSE)</f>
        <v>59</v>
      </c>
    </row>
    <row r="530" spans="1:17" x14ac:dyDescent="0.25">
      <c r="A530" s="14" t="s">
        <v>4197</v>
      </c>
      <c r="B530" t="str">
        <f>VLOOKUP(Healthcare!$A530,'Customer Names'!A530:C2864,3,FALSE)</f>
        <v>Stob</v>
      </c>
      <c r="C530">
        <f>VLOOKUP(Healthcare!$A530,'Medical Examinations'!A530:B2864,2,FALSE)</f>
        <v>45.62</v>
      </c>
      <c r="D530">
        <f>VLOOKUP($A530,'Medical Examinations'!A530:D2864,4,FALSE)</f>
        <v>6.87</v>
      </c>
      <c r="E530" t="str">
        <f>VLOOKUP($A530,'Medical Examinations'!A530:F530,6,FALSE)</f>
        <v>No</v>
      </c>
      <c r="F530" t="str">
        <f>VLOOKUP($A530,'Medical Examinations'!A530:G2864,7,FALSE)</f>
        <v>No</v>
      </c>
      <c r="G530" t="str">
        <f>VLOOKUP($A530,'Medical Examinations'!A530:H2864,8,FALSE)</f>
        <v>No</v>
      </c>
      <c r="H530" s="4">
        <f>VLOOKUP($A530,'Medical Examinations'!A530:I2864,9,FALSE)</f>
        <v>0</v>
      </c>
      <c r="I530" t="str">
        <f>VLOOKUP($A530,'Medical Examinations'!A530:J530,10,FALSE)</f>
        <v>No</v>
      </c>
      <c r="J530" t="str">
        <f>VLOOKUP($A530,'Medical Examinations'!A530:C530,3,FALSE)</f>
        <v>Obesity</v>
      </c>
      <c r="K530" t="str">
        <f>VLOOKUP($A530,'Medical Examinations'!A530:E530,5,FALSE)</f>
        <v>Diabetes</v>
      </c>
      <c r="L530" t="str">
        <f>VLOOKUP($A530,'Hospitalisation Details'!$A$2:$E$2344,5,FALSE)</f>
        <v>6-Aug-1998</v>
      </c>
      <c r="M530" s="2">
        <f>VLOOKUP($A530,'Hospitalisation Details'!$A$2:$I$2344,9,FALSE)</f>
        <v>18955.22</v>
      </c>
      <c r="N530" s="2" t="str">
        <f>VLOOKUP($A530,'Hospitalisation Details'!$A$2:$J$2344,10,FALSE)</f>
        <v>Tier - 1</v>
      </c>
      <c r="O530" s="2" t="str">
        <f>VLOOKUP($A530,'Hospitalisation Details'!$A$2:$K$2344,11,FALSE)</f>
        <v>Tier - 3</v>
      </c>
      <c r="P530" s="5" t="str">
        <f>VLOOKUP($A530,'Hospitalisation Details'!$A$2:$L$2344,12,FALSE)</f>
        <v>R1011</v>
      </c>
      <c r="Q530" s="15">
        <f>VLOOKUP($A530,'Hospitalisation Details'!$A$2:$G$2344,7,FALSE)</f>
        <v>24</v>
      </c>
    </row>
    <row r="531" spans="1:17" x14ac:dyDescent="0.25">
      <c r="A531" s="14" t="s">
        <v>4198</v>
      </c>
      <c r="B531" t="str">
        <f>VLOOKUP(Healthcare!$A531,'Customer Names'!A531:C2865,3,FALSE)</f>
        <v>Jensen</v>
      </c>
      <c r="C531">
        <f>VLOOKUP(Healthcare!$A531,'Medical Examinations'!A531:B2865,2,FALSE)</f>
        <v>35.31</v>
      </c>
      <c r="D531">
        <f>VLOOKUP($A531,'Medical Examinations'!A531:D2865,4,FALSE)</f>
        <v>5.87</v>
      </c>
      <c r="E531" t="str">
        <f>VLOOKUP($A531,'Medical Examinations'!A531:F531,6,FALSE)</f>
        <v>No</v>
      </c>
      <c r="F531" t="str">
        <f>VLOOKUP($A531,'Medical Examinations'!A531:G2865,7,FALSE)</f>
        <v>No</v>
      </c>
      <c r="G531" t="str">
        <f>VLOOKUP($A531,'Medical Examinations'!A531:H2865,8,FALSE)</f>
        <v>Yes</v>
      </c>
      <c r="H531" s="4">
        <f>VLOOKUP($A531,'Medical Examinations'!A531:I2865,9,FALSE)</f>
        <v>1</v>
      </c>
      <c r="I531" t="str">
        <f>VLOOKUP($A531,'Medical Examinations'!A531:J531,10,FALSE)</f>
        <v>No</v>
      </c>
      <c r="J531" t="str">
        <f>VLOOKUP($A531,'Medical Examinations'!A531:C531,3,FALSE)</f>
        <v>Obesity</v>
      </c>
      <c r="K531" t="str">
        <f>VLOOKUP($A531,'Medical Examinations'!A531:E531,5,FALSE)</f>
        <v>Prediabetes</v>
      </c>
      <c r="L531" t="str">
        <f>VLOOKUP($A531,'Hospitalisation Details'!$A$2:$E$2344,5,FALSE)</f>
        <v>24-Oct-1988</v>
      </c>
      <c r="M531" s="2">
        <f>VLOOKUP($A531,'Hospitalisation Details'!$A$2:$I$2344,9,FALSE)</f>
        <v>18972.5</v>
      </c>
      <c r="N531" s="2" t="str">
        <f>VLOOKUP($A531,'Hospitalisation Details'!$A$2:$J$2344,10,FALSE)</f>
        <v>Tier - 1</v>
      </c>
      <c r="O531" s="2" t="str">
        <f>VLOOKUP($A531,'Hospitalisation Details'!$A$2:$K$2344,11,FALSE)</f>
        <v>Tier - 3</v>
      </c>
      <c r="P531" s="5" t="str">
        <f>VLOOKUP($A531,'Hospitalisation Details'!$A$2:$L$2344,12,FALSE)</f>
        <v>R1013</v>
      </c>
      <c r="Q531" s="15">
        <f>VLOOKUP($A531,'Hospitalisation Details'!$A$2:$G$2344,7,FALSE)</f>
        <v>34</v>
      </c>
    </row>
    <row r="532" spans="1:17" x14ac:dyDescent="0.25">
      <c r="A532" s="14" t="s">
        <v>4199</v>
      </c>
      <c r="B532" t="str">
        <f>VLOOKUP(Healthcare!$A532,'Customer Names'!A532:C2866,3,FALSE)</f>
        <v>Mutter</v>
      </c>
      <c r="C532">
        <f>VLOOKUP(Healthcare!$A532,'Medical Examinations'!A532:B2866,2,FALSE)</f>
        <v>30.4</v>
      </c>
      <c r="D532">
        <f>VLOOKUP($A532,'Medical Examinations'!A532:D2866,4,FALSE)</f>
        <v>4.07</v>
      </c>
      <c r="E532" t="str">
        <f>VLOOKUP($A532,'Medical Examinations'!A532:F532,6,FALSE)</f>
        <v>Yes</v>
      </c>
      <c r="F532" t="str">
        <f>VLOOKUP($A532,'Medical Examinations'!A532:G2866,7,FALSE)</f>
        <v>No</v>
      </c>
      <c r="G532" t="str">
        <f>VLOOKUP($A532,'Medical Examinations'!A532:H2866,8,FALSE)</f>
        <v>No</v>
      </c>
      <c r="H532" s="4">
        <f>VLOOKUP($A532,'Medical Examinations'!A532:I2866,9,FALSE)</f>
        <v>1</v>
      </c>
      <c r="I532" t="str">
        <f>VLOOKUP($A532,'Medical Examinations'!A532:J532,10,FALSE)</f>
        <v>No</v>
      </c>
      <c r="J532" t="str">
        <f>VLOOKUP($A532,'Medical Examinations'!A532:C532,3,FALSE)</f>
        <v>Obesity</v>
      </c>
      <c r="K532" t="str">
        <f>VLOOKUP($A532,'Medical Examinations'!A532:E532,5,FALSE)</f>
        <v>Normal</v>
      </c>
      <c r="L532" t="str">
        <f>VLOOKUP($A532,'Hospitalisation Details'!$A$2:$E$2344,5,FALSE)</f>
        <v>19-Dec-1983</v>
      </c>
      <c r="M532" s="2">
        <f>VLOOKUP($A532,'Hospitalisation Details'!$A$2:$I$2344,9,FALSE)</f>
        <v>19023.259999999998</v>
      </c>
      <c r="N532" s="2" t="str">
        <f>VLOOKUP($A532,'Hospitalisation Details'!$A$2:$J$2344,10,FALSE)</f>
        <v>Tier - 1</v>
      </c>
      <c r="O532" s="2" t="str">
        <f>VLOOKUP($A532,'Hospitalisation Details'!$A$2:$K$2344,11,FALSE)</f>
        <v>Tier - 3</v>
      </c>
      <c r="P532" s="5" t="str">
        <f>VLOOKUP($A532,'Hospitalisation Details'!$A$2:$L$2344,12,FALSE)</f>
        <v>R1011</v>
      </c>
      <c r="Q532" s="15">
        <f>VLOOKUP($A532,'Hospitalisation Details'!$A$2:$G$2344,7,FALSE)</f>
        <v>39</v>
      </c>
    </row>
    <row r="533" spans="1:17" x14ac:dyDescent="0.25">
      <c r="A533" s="14" t="s">
        <v>4200</v>
      </c>
      <c r="B533" t="str">
        <f>VLOOKUP(Healthcare!$A533,'Customer Names'!A533:C2867,3,FALSE)</f>
        <v>Ahern</v>
      </c>
      <c r="C533">
        <f>VLOOKUP(Healthcare!$A533,'Medical Examinations'!A533:B2867,2,FALSE)</f>
        <v>20.13</v>
      </c>
      <c r="D533">
        <f>VLOOKUP($A533,'Medical Examinations'!A533:D2867,4,FALSE)</f>
        <v>6.47</v>
      </c>
      <c r="E533" t="str">
        <f>VLOOKUP($A533,'Medical Examinations'!A533:F533,6,FALSE)</f>
        <v>No</v>
      </c>
      <c r="F533" t="str">
        <f>VLOOKUP($A533,'Medical Examinations'!A533:G2867,7,FALSE)</f>
        <v>No</v>
      </c>
      <c r="G533" t="str">
        <f>VLOOKUP($A533,'Medical Examinations'!A533:H2867,8,FALSE)</f>
        <v>Yes</v>
      </c>
      <c r="H533" s="4">
        <f>VLOOKUP($A533,'Medical Examinations'!A533:I2867,9,FALSE)</f>
        <v>1</v>
      </c>
      <c r="I533" t="str">
        <f>VLOOKUP($A533,'Medical Examinations'!A533:J533,10,FALSE)</f>
        <v>Yes</v>
      </c>
      <c r="J533" t="str">
        <f>VLOOKUP($A533,'Medical Examinations'!A533:C533,3,FALSE)</f>
        <v>Health Weight</v>
      </c>
      <c r="K533" t="str">
        <f>VLOOKUP($A533,'Medical Examinations'!A533:E533,5,FALSE)</f>
        <v>Diabetes</v>
      </c>
      <c r="L533" t="str">
        <f>VLOOKUP($A533,'Hospitalisation Details'!$A$2:$E$2344,5,FALSE)</f>
        <v>5-Jun-1989</v>
      </c>
      <c r="M533" s="2">
        <f>VLOOKUP($A533,'Hospitalisation Details'!$A$2:$I$2344,9,FALSE)</f>
        <v>19040.88</v>
      </c>
      <c r="N533" s="2" t="str">
        <f>VLOOKUP($A533,'Hospitalisation Details'!$A$2:$J$2344,10,FALSE)</f>
        <v>Tier - 1</v>
      </c>
      <c r="O533" s="2" t="str">
        <f>VLOOKUP($A533,'Hospitalisation Details'!$A$2:$K$2344,11,FALSE)</f>
        <v>Tier - 3</v>
      </c>
      <c r="P533" s="5" t="str">
        <f>VLOOKUP($A533,'Hospitalisation Details'!$A$2:$L$2344,12,FALSE)</f>
        <v>R1011</v>
      </c>
      <c r="Q533" s="15">
        <f>VLOOKUP($A533,'Hospitalisation Details'!$A$2:$G$2344,7,FALSE)</f>
        <v>34</v>
      </c>
    </row>
    <row r="534" spans="1:17" x14ac:dyDescent="0.25">
      <c r="A534" s="14" t="s">
        <v>4201</v>
      </c>
      <c r="B534" t="str">
        <f>VLOOKUP(Healthcare!$A534,'Customer Names'!A534:C2868,3,FALSE)</f>
        <v>Chviruk</v>
      </c>
      <c r="C534">
        <f>VLOOKUP(Healthcare!$A534,'Medical Examinations'!A534:B2868,2,FALSE)</f>
        <v>23.655000000000001</v>
      </c>
      <c r="D534">
        <f>VLOOKUP($A534,'Medical Examinations'!A534:D2868,4,FALSE)</f>
        <v>5.14</v>
      </c>
      <c r="E534" t="str">
        <f>VLOOKUP($A534,'Medical Examinations'!A534:F534,6,FALSE)</f>
        <v>No</v>
      </c>
      <c r="F534" t="str">
        <f>VLOOKUP($A534,'Medical Examinations'!A534:G2868,7,FALSE)</f>
        <v>No</v>
      </c>
      <c r="G534" t="str">
        <f>VLOOKUP($A534,'Medical Examinations'!A534:H2868,8,FALSE)</f>
        <v>No</v>
      </c>
      <c r="H534" s="4">
        <f>VLOOKUP($A534,'Medical Examinations'!A534:I2868,9,FALSE)</f>
        <v>1</v>
      </c>
      <c r="I534" t="str">
        <f>VLOOKUP($A534,'Medical Examinations'!A534:J534,10,FALSE)</f>
        <v>Yes</v>
      </c>
      <c r="J534" t="str">
        <f>VLOOKUP($A534,'Medical Examinations'!A534:C534,3,FALSE)</f>
        <v>Health Weight</v>
      </c>
      <c r="K534" t="str">
        <f>VLOOKUP($A534,'Medical Examinations'!A534:E534,5,FALSE)</f>
        <v>Normal</v>
      </c>
      <c r="L534" t="str">
        <f>VLOOKUP($A534,'Hospitalisation Details'!$A$2:$E$2344,5,FALSE)</f>
        <v>28-Sep-1993</v>
      </c>
      <c r="M534" s="2">
        <f>VLOOKUP($A534,'Hospitalisation Details'!$A$2:$I$2344,9,FALSE)</f>
        <v>19107.78</v>
      </c>
      <c r="N534" s="2" t="str">
        <f>VLOOKUP($A534,'Hospitalisation Details'!$A$2:$J$2344,10,FALSE)</f>
        <v>Tier - 1</v>
      </c>
      <c r="O534" s="2" t="str">
        <f>VLOOKUP($A534,'Hospitalisation Details'!$A$2:$K$2344,11,FALSE)</f>
        <v>Tier - 2</v>
      </c>
      <c r="P534" s="5" t="str">
        <f>VLOOKUP($A534,'Hospitalisation Details'!$A$2:$L$2344,12,FALSE)</f>
        <v>R1013</v>
      </c>
      <c r="Q534" s="15">
        <f>VLOOKUP($A534,'Hospitalisation Details'!$A$2:$G$2344,7,FALSE)</f>
        <v>29</v>
      </c>
    </row>
    <row r="535" spans="1:17" x14ac:dyDescent="0.25">
      <c r="A535" s="14" t="s">
        <v>4202</v>
      </c>
      <c r="B535" t="str">
        <f>VLOOKUP(Healthcare!$A535,'Customer Names'!A535:C2869,3,FALSE)</f>
        <v>Meehan</v>
      </c>
      <c r="C535">
        <f>VLOOKUP(Healthcare!$A535,'Medical Examinations'!A535:B2869,2,FALSE)</f>
        <v>49.05</v>
      </c>
      <c r="D535">
        <f>VLOOKUP($A535,'Medical Examinations'!A535:D2869,4,FALSE)</f>
        <v>9.77</v>
      </c>
      <c r="E535" t="str">
        <f>VLOOKUP($A535,'Medical Examinations'!A535:F535,6,FALSE)</f>
        <v>Yes</v>
      </c>
      <c r="F535" t="str">
        <f>VLOOKUP($A535,'Medical Examinations'!A535:G2869,7,FALSE)</f>
        <v>No</v>
      </c>
      <c r="G535" t="str">
        <f>VLOOKUP($A535,'Medical Examinations'!A535:H2869,8,FALSE)</f>
        <v>No</v>
      </c>
      <c r="H535" s="4">
        <f>VLOOKUP($A535,'Medical Examinations'!A535:I2869,9,FALSE)</f>
        <v>0</v>
      </c>
      <c r="I535" t="str">
        <f>VLOOKUP($A535,'Medical Examinations'!A535:J535,10,FALSE)</f>
        <v>No</v>
      </c>
      <c r="J535" t="str">
        <f>VLOOKUP($A535,'Medical Examinations'!A535:C535,3,FALSE)</f>
        <v>Obesity</v>
      </c>
      <c r="K535" t="str">
        <f>VLOOKUP($A535,'Medical Examinations'!A535:E535,5,FALSE)</f>
        <v>Diabetes</v>
      </c>
      <c r="L535" t="str">
        <f>VLOOKUP($A535,'Hospitalisation Details'!$A$2:$E$2344,5,FALSE)</f>
        <v>2-Jul-1979</v>
      </c>
      <c r="M535" s="2">
        <f>VLOOKUP($A535,'Hospitalisation Details'!$A$2:$I$2344,9,FALSE)</f>
        <v>19144.580000000002</v>
      </c>
      <c r="N535" s="2" t="str">
        <f>VLOOKUP($A535,'Hospitalisation Details'!$A$2:$J$2344,10,FALSE)</f>
        <v>Tier - 1</v>
      </c>
      <c r="O535" s="2" t="str">
        <f>VLOOKUP($A535,'Hospitalisation Details'!$A$2:$K$2344,11,FALSE)</f>
        <v>Tier - 1</v>
      </c>
      <c r="P535" s="5" t="str">
        <f>VLOOKUP($A535,'Hospitalisation Details'!$A$2:$L$2344,12,FALSE)</f>
        <v>R1024</v>
      </c>
      <c r="Q535" s="15">
        <f>VLOOKUP($A535,'Hospitalisation Details'!$A$2:$G$2344,7,FALSE)</f>
        <v>43</v>
      </c>
    </row>
    <row r="536" spans="1:17" x14ac:dyDescent="0.25">
      <c r="A536" s="14" t="s">
        <v>4203</v>
      </c>
      <c r="B536" t="str">
        <f>VLOOKUP(Healthcare!$A536,'Customer Names'!A536:C2870,3,FALSE)</f>
        <v>Gammon</v>
      </c>
      <c r="C536">
        <f>VLOOKUP(Healthcare!$A536,'Medical Examinations'!A536:B2870,2,FALSE)</f>
        <v>51.94</v>
      </c>
      <c r="D536">
        <f>VLOOKUP($A536,'Medical Examinations'!A536:D2870,4,FALSE)</f>
        <v>8.8000000000000007</v>
      </c>
      <c r="E536" t="str">
        <f>VLOOKUP($A536,'Medical Examinations'!A536:F536,6,FALSE)</f>
        <v>Yes</v>
      </c>
      <c r="F536" t="str">
        <f>VLOOKUP($A536,'Medical Examinations'!A536:G2870,7,FALSE)</f>
        <v>No</v>
      </c>
      <c r="G536" t="str">
        <f>VLOOKUP($A536,'Medical Examinations'!A536:H2870,8,FALSE)</f>
        <v>No</v>
      </c>
      <c r="H536" s="4">
        <f>VLOOKUP($A536,'Medical Examinations'!A536:I2870,9,FALSE)</f>
        <v>2</v>
      </c>
      <c r="I536" t="str">
        <f>VLOOKUP($A536,'Medical Examinations'!A536:J536,10,FALSE)</f>
        <v>No</v>
      </c>
      <c r="J536" t="str">
        <f>VLOOKUP($A536,'Medical Examinations'!A536:C536,3,FALSE)</f>
        <v>Obesity</v>
      </c>
      <c r="K536" t="str">
        <f>VLOOKUP($A536,'Medical Examinations'!A536:E536,5,FALSE)</f>
        <v>Diabetes</v>
      </c>
      <c r="L536" t="str">
        <f>VLOOKUP($A536,'Hospitalisation Details'!$A$2:$E$2344,5,FALSE)</f>
        <v>16-Sep-1991</v>
      </c>
      <c r="M536" s="2">
        <f>VLOOKUP($A536,'Hospitalisation Details'!$A$2:$I$2344,9,FALSE)</f>
        <v>19199.939999999999</v>
      </c>
      <c r="N536" s="2" t="str">
        <f>VLOOKUP($A536,'Hospitalisation Details'!$A$2:$J$2344,10,FALSE)</f>
        <v>Tier - 1</v>
      </c>
      <c r="O536" s="2" t="str">
        <f>VLOOKUP($A536,'Hospitalisation Details'!$A$2:$K$2344,11,FALSE)</f>
        <v>Tier - 3</v>
      </c>
      <c r="P536" s="5" t="str">
        <f>VLOOKUP($A536,'Hospitalisation Details'!$A$2:$L$2344,12,FALSE)</f>
        <v>R1011</v>
      </c>
      <c r="Q536" s="15">
        <f>VLOOKUP($A536,'Hospitalisation Details'!$A$2:$G$2344,7,FALSE)</f>
        <v>31</v>
      </c>
    </row>
    <row r="537" spans="1:17" x14ac:dyDescent="0.25">
      <c r="A537" s="14" t="s">
        <v>4204</v>
      </c>
      <c r="B537" t="str">
        <f>VLOOKUP(Healthcare!$A537,'Customer Names'!A537:C2871,3,FALSE)</f>
        <v>Lee</v>
      </c>
      <c r="C537">
        <f>VLOOKUP(Healthcare!$A537,'Medical Examinations'!A537:B2871,2,FALSE)</f>
        <v>29.83</v>
      </c>
      <c r="D537">
        <f>VLOOKUP($A537,'Medical Examinations'!A537:D2871,4,FALSE)</f>
        <v>5.84</v>
      </c>
      <c r="E537" t="str">
        <f>VLOOKUP($A537,'Medical Examinations'!A537:F537,6,FALSE)</f>
        <v>No</v>
      </c>
      <c r="F537" t="str">
        <f>VLOOKUP($A537,'Medical Examinations'!A537:G2871,7,FALSE)</f>
        <v>No</v>
      </c>
      <c r="G537" t="str">
        <f>VLOOKUP($A537,'Medical Examinations'!A537:H2871,8,FALSE)</f>
        <v>No</v>
      </c>
      <c r="H537" s="4">
        <f>VLOOKUP($A537,'Medical Examinations'!A537:I2871,9,FALSE)</f>
        <v>1</v>
      </c>
      <c r="I537" t="str">
        <f>VLOOKUP($A537,'Medical Examinations'!A537:J537,10,FALSE)</f>
        <v>Yes</v>
      </c>
      <c r="J537" t="str">
        <f>VLOOKUP($A537,'Medical Examinations'!A537:C537,3,FALSE)</f>
        <v>Over Weight</v>
      </c>
      <c r="K537" t="str">
        <f>VLOOKUP($A537,'Medical Examinations'!A537:E537,5,FALSE)</f>
        <v>Prediabetes</v>
      </c>
      <c r="L537" t="str">
        <f>VLOOKUP($A537,'Hospitalisation Details'!$A$2:$E$2344,5,FALSE)</f>
        <v>28-Dec-1985</v>
      </c>
      <c r="M537" s="2">
        <f>VLOOKUP($A537,'Hospitalisation Details'!$A$2:$I$2344,9,FALSE)</f>
        <v>19214.71</v>
      </c>
      <c r="N537" s="2" t="str">
        <f>VLOOKUP($A537,'Hospitalisation Details'!$A$2:$J$2344,10,FALSE)</f>
        <v>Tier - 1</v>
      </c>
      <c r="O537" s="2" t="str">
        <f>VLOOKUP($A537,'Hospitalisation Details'!$A$2:$K$2344,11,FALSE)</f>
        <v>Tier - 3</v>
      </c>
      <c r="P537" s="5" t="str">
        <f>VLOOKUP($A537,'Hospitalisation Details'!$A$2:$L$2344,12,FALSE)</f>
        <v>R1013</v>
      </c>
      <c r="Q537" s="15">
        <f>VLOOKUP($A537,'Hospitalisation Details'!$A$2:$G$2344,7,FALSE)</f>
        <v>37</v>
      </c>
    </row>
    <row r="538" spans="1:17" x14ac:dyDescent="0.25">
      <c r="A538" s="14" t="s">
        <v>4205</v>
      </c>
      <c r="B538" t="str">
        <f>VLOOKUP(Healthcare!$A538,'Customer Names'!A538:C2872,3,FALSE)</f>
        <v>Franco</v>
      </c>
      <c r="C538">
        <f>VLOOKUP(Healthcare!$A538,'Medical Examinations'!A538:B2872,2,FALSE)</f>
        <v>22.6</v>
      </c>
      <c r="D538">
        <f>VLOOKUP($A538,'Medical Examinations'!A538:D2872,4,FALSE)</f>
        <v>10.43</v>
      </c>
      <c r="E538" t="str">
        <f>VLOOKUP($A538,'Medical Examinations'!A538:F538,6,FALSE)</f>
        <v>Yes</v>
      </c>
      <c r="F538" t="str">
        <f>VLOOKUP($A538,'Medical Examinations'!A538:G2872,7,FALSE)</f>
        <v>No</v>
      </c>
      <c r="G538" t="str">
        <f>VLOOKUP($A538,'Medical Examinations'!A538:H2872,8,FALSE)</f>
        <v>No</v>
      </c>
      <c r="H538" s="4">
        <f>VLOOKUP($A538,'Medical Examinations'!A538:I2872,9,FALSE)</f>
        <v>1</v>
      </c>
      <c r="I538" t="str">
        <f>VLOOKUP($A538,'Medical Examinations'!A538:J538,10,FALSE)</f>
        <v>Yes</v>
      </c>
      <c r="J538" t="str">
        <f>VLOOKUP($A538,'Medical Examinations'!A538:C538,3,FALSE)</f>
        <v>Health Weight</v>
      </c>
      <c r="K538" t="str">
        <f>VLOOKUP($A538,'Medical Examinations'!A538:E538,5,FALSE)</f>
        <v>Diabetes</v>
      </c>
      <c r="L538" t="str">
        <f>VLOOKUP($A538,'Hospitalisation Details'!$A$2:$E$2344,5,FALSE)</f>
        <v>29-Jul-1967</v>
      </c>
      <c r="M538" s="2">
        <f>VLOOKUP($A538,'Hospitalisation Details'!$A$2:$I$2344,9,FALSE)</f>
        <v>19259.96</v>
      </c>
      <c r="N538" s="2" t="str">
        <f>VLOOKUP($A538,'Hospitalisation Details'!$A$2:$J$2344,10,FALSE)</f>
        <v>Tier - 1</v>
      </c>
      <c r="O538" s="2" t="str">
        <f>VLOOKUP($A538,'Hospitalisation Details'!$A$2:$K$2344,11,FALSE)</f>
        <v>Tier - 1</v>
      </c>
      <c r="P538" s="5" t="str">
        <f>VLOOKUP($A538,'Hospitalisation Details'!$A$2:$L$2344,12,FALSE)</f>
        <v>R1012</v>
      </c>
      <c r="Q538" s="15">
        <f>VLOOKUP($A538,'Hospitalisation Details'!$A$2:$G$2344,7,FALSE)</f>
        <v>55</v>
      </c>
    </row>
    <row r="539" spans="1:17" x14ac:dyDescent="0.25">
      <c r="A539" s="14" t="s">
        <v>4206</v>
      </c>
      <c r="B539" t="str">
        <f>VLOOKUP(Healthcare!$A539,'Customer Names'!A539:C2873,3,FALSE)</f>
        <v>Patterson</v>
      </c>
      <c r="C539">
        <f>VLOOKUP(Healthcare!$A539,'Medical Examinations'!A539:B2873,2,FALSE)</f>
        <v>46.69</v>
      </c>
      <c r="D539">
        <f>VLOOKUP($A539,'Medical Examinations'!A539:D2873,4,FALSE)</f>
        <v>4.25</v>
      </c>
      <c r="E539" t="str">
        <f>VLOOKUP($A539,'Medical Examinations'!A539:F539,6,FALSE)</f>
        <v>Yes</v>
      </c>
      <c r="F539" t="str">
        <f>VLOOKUP($A539,'Medical Examinations'!A539:G2873,7,FALSE)</f>
        <v>No</v>
      </c>
      <c r="G539" t="str">
        <f>VLOOKUP($A539,'Medical Examinations'!A539:H2873,8,FALSE)</f>
        <v>No</v>
      </c>
      <c r="H539" s="4">
        <f>VLOOKUP($A539,'Medical Examinations'!A539:I2873,9,FALSE)</f>
        <v>1</v>
      </c>
      <c r="I539" t="str">
        <f>VLOOKUP($A539,'Medical Examinations'!A539:J539,10,FALSE)</f>
        <v>No</v>
      </c>
      <c r="J539" t="str">
        <f>VLOOKUP($A539,'Medical Examinations'!A539:C539,3,FALSE)</f>
        <v>Obesity</v>
      </c>
      <c r="K539" t="str">
        <f>VLOOKUP($A539,'Medical Examinations'!A539:E539,5,FALSE)</f>
        <v>Normal</v>
      </c>
      <c r="L539" t="str">
        <f>VLOOKUP($A539,'Hospitalisation Details'!$A$2:$E$2344,5,FALSE)</f>
        <v>15-Nov-1966</v>
      </c>
      <c r="M539" s="2">
        <f>VLOOKUP($A539,'Hospitalisation Details'!$A$2:$I$2344,9,FALSE)</f>
        <v>19321.060000000001</v>
      </c>
      <c r="N539" s="2" t="str">
        <f>VLOOKUP($A539,'Hospitalisation Details'!$A$2:$J$2344,10,FALSE)</f>
        <v>Tier - 1</v>
      </c>
      <c r="O539" s="2" t="str">
        <f>VLOOKUP($A539,'Hospitalisation Details'!$A$2:$K$2344,11,FALSE)</f>
        <v>Tier - 1</v>
      </c>
      <c r="P539" s="5" t="str">
        <f>VLOOKUP($A539,'Hospitalisation Details'!$A$2:$L$2344,12,FALSE)</f>
        <v>R1012</v>
      </c>
      <c r="Q539" s="15">
        <f>VLOOKUP($A539,'Hospitalisation Details'!$A$2:$G$2344,7,FALSE)</f>
        <v>56</v>
      </c>
    </row>
    <row r="540" spans="1:17" x14ac:dyDescent="0.25">
      <c r="A540" s="14" t="s">
        <v>4207</v>
      </c>
      <c r="B540" t="str">
        <f>VLOOKUP(Healthcare!$A540,'Customer Names'!A540:C2874,3,FALSE)</f>
        <v>Valdes</v>
      </c>
      <c r="C540">
        <f>VLOOKUP(Healthcare!$A540,'Medical Examinations'!A540:B2874,2,FALSE)</f>
        <v>28.49</v>
      </c>
      <c r="D540">
        <f>VLOOKUP($A540,'Medical Examinations'!A540:D2874,4,FALSE)</f>
        <v>4.8899999999999997</v>
      </c>
      <c r="E540" t="str">
        <f>VLOOKUP($A540,'Medical Examinations'!A540:F540,6,FALSE)</f>
        <v>No</v>
      </c>
      <c r="F540" t="str">
        <f>VLOOKUP($A540,'Medical Examinations'!A540:G2874,7,FALSE)</f>
        <v>No</v>
      </c>
      <c r="G540" t="str">
        <f>VLOOKUP($A540,'Medical Examinations'!A540:H2874,8,FALSE)</f>
        <v>No</v>
      </c>
      <c r="H540" s="4">
        <f>VLOOKUP($A540,'Medical Examinations'!A540:I2874,9,FALSE)</f>
        <v>0</v>
      </c>
      <c r="I540" t="str">
        <f>VLOOKUP($A540,'Medical Examinations'!A540:J540,10,FALSE)</f>
        <v>Yes</v>
      </c>
      <c r="J540" t="str">
        <f>VLOOKUP($A540,'Medical Examinations'!A540:C540,3,FALSE)</f>
        <v>Over Weight</v>
      </c>
      <c r="K540" t="str">
        <f>VLOOKUP($A540,'Medical Examinations'!A540:E540,5,FALSE)</f>
        <v>Normal</v>
      </c>
      <c r="L540" t="str">
        <f>VLOOKUP($A540,'Hospitalisation Details'!$A$2:$E$2344,5,FALSE)</f>
        <v>24-Aug-1991</v>
      </c>
      <c r="M540" s="2">
        <f>VLOOKUP($A540,'Hospitalisation Details'!$A$2:$I$2344,9,FALSE)</f>
        <v>19350.37</v>
      </c>
      <c r="N540" s="2" t="str">
        <f>VLOOKUP($A540,'Hospitalisation Details'!$A$2:$J$2344,10,FALSE)</f>
        <v>Tier - 1</v>
      </c>
      <c r="O540" s="2" t="str">
        <f>VLOOKUP($A540,'Hospitalisation Details'!$A$2:$K$2344,11,FALSE)</f>
        <v>Tier - 3</v>
      </c>
      <c r="P540" s="5" t="str">
        <f>VLOOKUP($A540,'Hospitalisation Details'!$A$2:$L$2344,12,FALSE)</f>
        <v>R1013</v>
      </c>
      <c r="Q540" s="15">
        <f>VLOOKUP($A540,'Hospitalisation Details'!$A$2:$G$2344,7,FALSE)</f>
        <v>31</v>
      </c>
    </row>
    <row r="541" spans="1:17" x14ac:dyDescent="0.25">
      <c r="A541" s="14" t="s">
        <v>4208</v>
      </c>
      <c r="B541" t="str">
        <f>VLOOKUP(Healthcare!$A541,'Customer Names'!A541:C2875,3,FALSE)</f>
        <v>Craig</v>
      </c>
      <c r="C541">
        <f>VLOOKUP(Healthcare!$A541,'Medical Examinations'!A541:B2875,2,FALSE)</f>
        <v>28.5</v>
      </c>
      <c r="D541">
        <f>VLOOKUP($A541,'Medical Examinations'!A541:D2875,4,FALSE)</f>
        <v>5.55</v>
      </c>
      <c r="E541" t="str">
        <f>VLOOKUP($A541,'Medical Examinations'!A541:F541,6,FALSE)</f>
        <v>Yes</v>
      </c>
      <c r="F541" t="str">
        <f>VLOOKUP($A541,'Medical Examinations'!A541:G2875,7,FALSE)</f>
        <v>No</v>
      </c>
      <c r="G541" t="str">
        <f>VLOOKUP($A541,'Medical Examinations'!A541:H2875,8,FALSE)</f>
        <v>No</v>
      </c>
      <c r="H541" s="4">
        <f>VLOOKUP($A541,'Medical Examinations'!A541:I2875,9,FALSE)</f>
        <v>1</v>
      </c>
      <c r="I541" t="str">
        <f>VLOOKUP($A541,'Medical Examinations'!A541:J541,10,FALSE)</f>
        <v>Yes</v>
      </c>
      <c r="J541" t="str">
        <f>VLOOKUP($A541,'Medical Examinations'!A541:C541,3,FALSE)</f>
        <v>Over Weight</v>
      </c>
      <c r="K541" t="str">
        <f>VLOOKUP($A541,'Medical Examinations'!A541:E541,5,FALSE)</f>
        <v>Normal</v>
      </c>
      <c r="L541" t="str">
        <f>VLOOKUP($A541,'Hospitalisation Details'!$A$2:$E$2344,5,FALSE)</f>
        <v>6-Sep-1993</v>
      </c>
      <c r="M541" s="2">
        <f>VLOOKUP($A541,'Hospitalisation Details'!$A$2:$I$2344,9,FALSE)</f>
        <v>19442.349999999999</v>
      </c>
      <c r="N541" s="2" t="str">
        <f>VLOOKUP($A541,'Hospitalisation Details'!$A$2:$J$2344,10,FALSE)</f>
        <v>Tier - 1</v>
      </c>
      <c r="O541" s="2" t="str">
        <f>VLOOKUP($A541,'Hospitalisation Details'!$A$2:$K$2344,11,FALSE)</f>
        <v>Tier - 3</v>
      </c>
      <c r="P541" s="5" t="str">
        <f>VLOOKUP($A541,'Hospitalisation Details'!$A$2:$L$2344,12,FALSE)</f>
        <v>R1012</v>
      </c>
      <c r="Q541" s="15">
        <f>VLOOKUP($A541,'Hospitalisation Details'!$A$2:$G$2344,7,FALSE)</f>
        <v>29</v>
      </c>
    </row>
    <row r="542" spans="1:17" x14ac:dyDescent="0.25">
      <c r="A542" s="14" t="s">
        <v>4209</v>
      </c>
      <c r="B542" t="str">
        <f>VLOOKUP(Healthcare!$A542,'Customer Names'!A542:C2876,3,FALSE)</f>
        <v>Whipple</v>
      </c>
      <c r="C542">
        <f>VLOOKUP(Healthcare!$A542,'Medical Examinations'!A542:B2876,2,FALSE)</f>
        <v>24.4</v>
      </c>
      <c r="D542">
        <f>VLOOKUP($A542,'Medical Examinations'!A542:D2876,4,FALSE)</f>
        <v>4.5199999999999996</v>
      </c>
      <c r="E542" t="str">
        <f>VLOOKUP($A542,'Medical Examinations'!A542:F542,6,FALSE)</f>
        <v>No</v>
      </c>
      <c r="F542" t="str">
        <f>VLOOKUP($A542,'Medical Examinations'!A542:G2876,7,FALSE)</f>
        <v>No</v>
      </c>
      <c r="G542" t="str">
        <f>VLOOKUP($A542,'Medical Examinations'!A542:H2876,8,FALSE)</f>
        <v>No</v>
      </c>
      <c r="H542" s="4">
        <f>VLOOKUP($A542,'Medical Examinations'!A542:I2876,9,FALSE)</f>
        <v>1</v>
      </c>
      <c r="I542" t="str">
        <f>VLOOKUP($A542,'Medical Examinations'!A542:J542,10,FALSE)</f>
        <v>Yes</v>
      </c>
      <c r="J542" t="str">
        <f>VLOOKUP($A542,'Medical Examinations'!A542:C542,3,FALSE)</f>
        <v>Health Weight</v>
      </c>
      <c r="K542" t="str">
        <f>VLOOKUP($A542,'Medical Examinations'!A542:E542,5,FALSE)</f>
        <v>Normal</v>
      </c>
      <c r="L542" t="str">
        <f>VLOOKUP($A542,'Hospitalisation Details'!$A$2:$E$2344,5,FALSE)</f>
        <v>15-Dec-1982</v>
      </c>
      <c r="M542" s="2">
        <f>VLOOKUP($A542,'Hospitalisation Details'!$A$2:$I$2344,9,FALSE)</f>
        <v>19444.27</v>
      </c>
      <c r="N542" s="2" t="str">
        <f>VLOOKUP($A542,'Hospitalisation Details'!$A$2:$J$2344,10,FALSE)</f>
        <v>Tier - 1</v>
      </c>
      <c r="O542" s="2" t="str">
        <f>VLOOKUP($A542,'Hospitalisation Details'!$A$2:$K$2344,11,FALSE)</f>
        <v>Tier - 1</v>
      </c>
      <c r="P542" s="5" t="str">
        <f>VLOOKUP($A542,'Hospitalisation Details'!$A$2:$L$2344,12,FALSE)</f>
        <v>R1013</v>
      </c>
      <c r="Q542" s="15">
        <f>VLOOKUP($A542,'Hospitalisation Details'!$A$2:$G$2344,7,FALSE)</f>
        <v>40</v>
      </c>
    </row>
    <row r="543" spans="1:17" x14ac:dyDescent="0.25">
      <c r="A543" s="14" t="s">
        <v>4210</v>
      </c>
      <c r="B543" t="str">
        <f>VLOOKUP(Healthcare!$A543,'Customer Names'!A543:C2877,3,FALSE)</f>
        <v>Marton</v>
      </c>
      <c r="C543">
        <f>VLOOKUP(Healthcare!$A543,'Medical Examinations'!A543:B2877,2,FALSE)</f>
        <v>29.15</v>
      </c>
      <c r="D543">
        <f>VLOOKUP($A543,'Medical Examinations'!A543:D2877,4,FALSE)</f>
        <v>4.45</v>
      </c>
      <c r="E543" t="str">
        <f>VLOOKUP($A543,'Medical Examinations'!A543:F543,6,FALSE)</f>
        <v>Yes</v>
      </c>
      <c r="F543" t="str">
        <f>VLOOKUP($A543,'Medical Examinations'!A543:G2877,7,FALSE)</f>
        <v>No</v>
      </c>
      <c r="G543" t="str">
        <f>VLOOKUP($A543,'Medical Examinations'!A543:H2877,8,FALSE)</f>
        <v>No</v>
      </c>
      <c r="H543" s="4">
        <f>VLOOKUP($A543,'Medical Examinations'!A543:I2877,9,FALSE)</f>
        <v>1</v>
      </c>
      <c r="I543" t="str">
        <f>VLOOKUP($A543,'Medical Examinations'!A543:J543,10,FALSE)</f>
        <v>Yes</v>
      </c>
      <c r="J543" t="str">
        <f>VLOOKUP($A543,'Medical Examinations'!A543:C543,3,FALSE)</f>
        <v>Over Weight</v>
      </c>
      <c r="K543" t="str">
        <f>VLOOKUP($A543,'Medical Examinations'!A543:E543,5,FALSE)</f>
        <v>Normal</v>
      </c>
      <c r="L543" t="str">
        <f>VLOOKUP($A543,'Hospitalisation Details'!$A$2:$E$2344,5,FALSE)</f>
        <v>30-Nov-1987</v>
      </c>
      <c r="M543" s="2">
        <f>VLOOKUP($A543,'Hospitalisation Details'!$A$2:$I$2344,9,FALSE)</f>
        <v>19496.72</v>
      </c>
      <c r="N543" s="2" t="str">
        <f>VLOOKUP($A543,'Hospitalisation Details'!$A$2:$J$2344,10,FALSE)</f>
        <v>Tier - 1</v>
      </c>
      <c r="O543" s="2" t="str">
        <f>VLOOKUP($A543,'Hospitalisation Details'!$A$2:$K$2344,11,FALSE)</f>
        <v>Tier - 3</v>
      </c>
      <c r="P543" s="5" t="str">
        <f>VLOOKUP($A543,'Hospitalisation Details'!$A$2:$L$2344,12,FALSE)</f>
        <v>R1019</v>
      </c>
      <c r="Q543" s="15">
        <f>VLOOKUP($A543,'Hospitalisation Details'!$A$2:$G$2344,7,FALSE)</f>
        <v>35</v>
      </c>
    </row>
    <row r="544" spans="1:17" x14ac:dyDescent="0.25">
      <c r="A544" s="14" t="s">
        <v>4211</v>
      </c>
      <c r="B544" t="str">
        <f>VLOOKUP(Healthcare!$A544,'Customer Names'!A544:C2878,3,FALSE)</f>
        <v>Hildebrandt</v>
      </c>
      <c r="C544">
        <f>VLOOKUP(Healthcare!$A544,'Medical Examinations'!A544:B2878,2,FALSE)</f>
        <v>27.28</v>
      </c>
      <c r="D544">
        <f>VLOOKUP($A544,'Medical Examinations'!A544:D2878,4,FALSE)</f>
        <v>4.72</v>
      </c>
      <c r="E544" t="str">
        <f>VLOOKUP($A544,'Medical Examinations'!A544:F544,6,FALSE)</f>
        <v>No</v>
      </c>
      <c r="F544" t="str">
        <f>VLOOKUP($A544,'Medical Examinations'!A544:G2878,7,FALSE)</f>
        <v>Yes</v>
      </c>
      <c r="G544" t="str">
        <f>VLOOKUP($A544,'Medical Examinations'!A544:H2878,8,FALSE)</f>
        <v>No</v>
      </c>
      <c r="H544" s="4">
        <f>VLOOKUP($A544,'Medical Examinations'!A544:I2878,9,FALSE)</f>
        <v>1</v>
      </c>
      <c r="I544" t="str">
        <f>VLOOKUP($A544,'Medical Examinations'!A544:J544,10,FALSE)</f>
        <v>Yes</v>
      </c>
      <c r="J544" t="str">
        <f>VLOOKUP($A544,'Medical Examinations'!A544:C544,3,FALSE)</f>
        <v>Over Weight</v>
      </c>
      <c r="K544" t="str">
        <f>VLOOKUP($A544,'Medical Examinations'!A544:E544,5,FALSE)</f>
        <v>Normal</v>
      </c>
      <c r="L544" t="str">
        <f>VLOOKUP($A544,'Hospitalisation Details'!$A$2:$E$2344,5,FALSE)</f>
        <v>8-Nov-1980</v>
      </c>
      <c r="M544" s="2">
        <f>VLOOKUP($A544,'Hospitalisation Details'!$A$2:$I$2344,9,FALSE)</f>
        <v>19515.54</v>
      </c>
      <c r="N544" s="2" t="str">
        <f>VLOOKUP($A544,'Hospitalisation Details'!$A$2:$J$2344,10,FALSE)</f>
        <v>Tier - 1</v>
      </c>
      <c r="O544" s="2" t="str">
        <f>VLOOKUP($A544,'Hospitalisation Details'!$A$2:$K$2344,11,FALSE)</f>
        <v>Tier - 1</v>
      </c>
      <c r="P544" s="5" t="str">
        <f>VLOOKUP($A544,'Hospitalisation Details'!$A$2:$L$2344,12,FALSE)</f>
        <v>R1013</v>
      </c>
      <c r="Q544" s="15">
        <f>VLOOKUP($A544,'Hospitalisation Details'!$A$2:$G$2344,7,FALSE)</f>
        <v>42</v>
      </c>
    </row>
    <row r="545" spans="1:17" x14ac:dyDescent="0.25">
      <c r="A545" s="14" t="s">
        <v>4212</v>
      </c>
      <c r="B545" t="str">
        <f>VLOOKUP(Healthcare!$A545,'Customer Names'!A545:C2879,3,FALSE)</f>
        <v>Biggs</v>
      </c>
      <c r="C545">
        <f>VLOOKUP(Healthcare!$A545,'Medical Examinations'!A545:B2879,2,FALSE)</f>
        <v>32.229999999999997</v>
      </c>
      <c r="D545">
        <f>VLOOKUP($A545,'Medical Examinations'!A545:D2879,4,FALSE)</f>
        <v>4.6500000000000004</v>
      </c>
      <c r="E545" t="str">
        <f>VLOOKUP($A545,'Medical Examinations'!A545:F545,6,FALSE)</f>
        <v>Yes</v>
      </c>
      <c r="F545" t="str">
        <f>VLOOKUP($A545,'Medical Examinations'!A545:G2879,7,FALSE)</f>
        <v>No</v>
      </c>
      <c r="G545" t="str">
        <f>VLOOKUP($A545,'Medical Examinations'!A545:H2879,8,FALSE)</f>
        <v>Yes</v>
      </c>
      <c r="H545" s="4">
        <f>VLOOKUP($A545,'Medical Examinations'!A545:I2879,9,FALSE)</f>
        <v>1</v>
      </c>
      <c r="I545" t="str">
        <f>VLOOKUP($A545,'Medical Examinations'!A545:J545,10,FALSE)</f>
        <v>No</v>
      </c>
      <c r="J545" t="str">
        <f>VLOOKUP($A545,'Medical Examinations'!A545:C545,3,FALSE)</f>
        <v>Obesity</v>
      </c>
      <c r="K545" t="str">
        <f>VLOOKUP($A545,'Medical Examinations'!A545:E545,5,FALSE)</f>
        <v>Normal</v>
      </c>
      <c r="L545" t="str">
        <f>VLOOKUP($A545,'Hospitalisation Details'!$A$2:$E$2344,5,FALSE)</f>
        <v>19-Aug-1992</v>
      </c>
      <c r="M545" s="2">
        <f>VLOOKUP($A545,'Hospitalisation Details'!$A$2:$I$2344,9,FALSE)</f>
        <v>19521.97</v>
      </c>
      <c r="N545" s="2" t="str">
        <f>VLOOKUP($A545,'Hospitalisation Details'!$A$2:$J$2344,10,FALSE)</f>
        <v>Tier - 1</v>
      </c>
      <c r="O545" s="2" t="str">
        <f>VLOOKUP($A545,'Hospitalisation Details'!$A$2:$K$2344,11,FALSE)</f>
        <v>Tier - 2</v>
      </c>
      <c r="P545" s="5" t="str">
        <f>VLOOKUP($A545,'Hospitalisation Details'!$A$2:$L$2344,12,FALSE)</f>
        <v>R1013</v>
      </c>
      <c r="Q545" s="15">
        <f>VLOOKUP($A545,'Hospitalisation Details'!$A$2:$G$2344,7,FALSE)</f>
        <v>30</v>
      </c>
    </row>
    <row r="546" spans="1:17" x14ac:dyDescent="0.25">
      <c r="A546" s="14" t="s">
        <v>4213</v>
      </c>
      <c r="B546" t="str">
        <f>VLOOKUP(Healthcare!$A546,'Customer Names'!A546:C2880,3,FALSE)</f>
        <v>Shigezumi</v>
      </c>
      <c r="C546">
        <f>VLOOKUP(Healthcare!$A546,'Medical Examinations'!A546:B2880,2,FALSE)</f>
        <v>44.2</v>
      </c>
      <c r="D546">
        <f>VLOOKUP($A546,'Medical Examinations'!A546:D2880,4,FALSE)</f>
        <v>11.34</v>
      </c>
      <c r="E546" t="str">
        <f>VLOOKUP($A546,'Medical Examinations'!A546:F546,6,FALSE)</f>
        <v>Yes</v>
      </c>
      <c r="F546" t="str">
        <f>VLOOKUP($A546,'Medical Examinations'!A546:G2880,7,FALSE)</f>
        <v>No</v>
      </c>
      <c r="G546" t="str">
        <f>VLOOKUP($A546,'Medical Examinations'!A546:H2880,8,FALSE)</f>
        <v>Yes</v>
      </c>
      <c r="H546" s="4">
        <f>VLOOKUP($A546,'Medical Examinations'!A546:I2880,9,FALSE)</f>
        <v>1</v>
      </c>
      <c r="I546" t="str">
        <f>VLOOKUP($A546,'Medical Examinations'!A546:J546,10,FALSE)</f>
        <v>No</v>
      </c>
      <c r="J546" t="str">
        <f>VLOOKUP($A546,'Medical Examinations'!A546:C546,3,FALSE)</f>
        <v>Obesity</v>
      </c>
      <c r="K546" t="str">
        <f>VLOOKUP($A546,'Medical Examinations'!A546:E546,5,FALSE)</f>
        <v>Diabetes</v>
      </c>
      <c r="L546" t="str">
        <f>VLOOKUP($A546,'Hospitalisation Details'!$A$2:$E$2344,5,FALSE)</f>
        <v>17-Sep-1985</v>
      </c>
      <c r="M546" s="2">
        <f>VLOOKUP($A546,'Hospitalisation Details'!$A$2:$I$2344,9,FALSE)</f>
        <v>19539.240000000002</v>
      </c>
      <c r="N546" s="2" t="str">
        <f>VLOOKUP($A546,'Hospitalisation Details'!$A$2:$J$2344,10,FALSE)</f>
        <v>Tier - 1</v>
      </c>
      <c r="O546" s="2" t="str">
        <f>VLOOKUP($A546,'Hospitalisation Details'!$A$2:$K$2344,11,FALSE)</f>
        <v>Tier - 1</v>
      </c>
      <c r="P546" s="5" t="str">
        <f>VLOOKUP($A546,'Hospitalisation Details'!$A$2:$L$2344,12,FALSE)</f>
        <v>R1013</v>
      </c>
      <c r="Q546" s="15">
        <f>VLOOKUP($A546,'Hospitalisation Details'!$A$2:$G$2344,7,FALSE)</f>
        <v>37</v>
      </c>
    </row>
    <row r="547" spans="1:17" x14ac:dyDescent="0.25">
      <c r="A547" s="14" t="s">
        <v>4214</v>
      </c>
      <c r="B547" t="str">
        <f>VLOOKUP(Healthcare!$A547,'Customer Names'!A547:C2881,3,FALSE)</f>
        <v>Meineke</v>
      </c>
      <c r="C547">
        <f>VLOOKUP(Healthcare!$A547,'Medical Examinations'!A547:B2881,2,FALSE)</f>
        <v>29.734999999999999</v>
      </c>
      <c r="D547">
        <f>VLOOKUP($A547,'Medical Examinations'!A547:D2881,4,FALSE)</f>
        <v>4.53</v>
      </c>
      <c r="E547" t="str">
        <f>VLOOKUP($A547,'Medical Examinations'!A547:F547,6,FALSE)</f>
        <v>No</v>
      </c>
      <c r="F547" t="str">
        <f>VLOOKUP($A547,'Medical Examinations'!A547:G2881,7,FALSE)</f>
        <v>No</v>
      </c>
      <c r="G547" t="str">
        <f>VLOOKUP($A547,'Medical Examinations'!A547:H2881,8,FALSE)</f>
        <v>Yes</v>
      </c>
      <c r="H547" s="4">
        <f>VLOOKUP($A547,'Medical Examinations'!A547:I2881,9,FALSE)</f>
        <v>1</v>
      </c>
      <c r="I547" t="str">
        <f>VLOOKUP($A547,'Medical Examinations'!A547:J547,10,FALSE)</f>
        <v>No</v>
      </c>
      <c r="J547" t="str">
        <f>VLOOKUP($A547,'Medical Examinations'!A547:C547,3,FALSE)</f>
        <v>Over Weight</v>
      </c>
      <c r="K547" t="str">
        <f>VLOOKUP($A547,'Medical Examinations'!A547:E547,5,FALSE)</f>
        <v>Normal</v>
      </c>
      <c r="L547" t="str">
        <f>VLOOKUP($A547,'Hospitalisation Details'!$A$2:$E$2344,5,FALSE)</f>
        <v>14-Jul-1963</v>
      </c>
      <c r="M547" s="2">
        <f>VLOOKUP($A547,'Hospitalisation Details'!$A$2:$I$2344,9,FALSE)</f>
        <v>19551.34</v>
      </c>
      <c r="N547" s="2" t="str">
        <f>VLOOKUP($A547,'Hospitalisation Details'!$A$2:$J$2344,10,FALSE)</f>
        <v>Tier - 1</v>
      </c>
      <c r="O547" s="2" t="str">
        <f>VLOOKUP($A547,'Hospitalisation Details'!$A$2:$K$2344,11,FALSE)</f>
        <v>Tier - 3</v>
      </c>
      <c r="P547" s="5" t="str">
        <f>VLOOKUP($A547,'Hospitalisation Details'!$A$2:$L$2344,12,FALSE)</f>
        <v>R1012</v>
      </c>
      <c r="Q547" s="15">
        <f>VLOOKUP($A547,'Hospitalisation Details'!$A$2:$G$2344,7,FALSE)</f>
        <v>59</v>
      </c>
    </row>
    <row r="548" spans="1:17" x14ac:dyDescent="0.25">
      <c r="A548" s="14" t="s">
        <v>4215</v>
      </c>
      <c r="B548" t="str">
        <f>VLOOKUP(Healthcare!$A548,'Customer Names'!A548:C2882,3,FALSE)</f>
        <v>Ludington</v>
      </c>
      <c r="C548">
        <f>VLOOKUP(Healthcare!$A548,'Medical Examinations'!A548:B2882,2,FALSE)</f>
        <v>28.31</v>
      </c>
      <c r="D548">
        <f>VLOOKUP($A548,'Medical Examinations'!A548:D2882,4,FALSE)</f>
        <v>6.35</v>
      </c>
      <c r="E548" t="str">
        <f>VLOOKUP($A548,'Medical Examinations'!A548:F548,6,FALSE)</f>
        <v>No</v>
      </c>
      <c r="F548" t="str">
        <f>VLOOKUP($A548,'Medical Examinations'!A548:G2882,7,FALSE)</f>
        <v>No</v>
      </c>
      <c r="G548" t="str">
        <f>VLOOKUP($A548,'Medical Examinations'!A548:H2882,8,FALSE)</f>
        <v>No</v>
      </c>
      <c r="H548" s="4">
        <f>VLOOKUP($A548,'Medical Examinations'!A548:I2882,9,FALSE)</f>
        <v>0</v>
      </c>
      <c r="I548" t="str">
        <f>VLOOKUP($A548,'Medical Examinations'!A548:J548,10,FALSE)</f>
        <v>Yes</v>
      </c>
      <c r="J548" t="str">
        <f>VLOOKUP($A548,'Medical Examinations'!A548:C548,3,FALSE)</f>
        <v>Over Weight</v>
      </c>
      <c r="K548" t="str">
        <f>VLOOKUP($A548,'Medical Examinations'!A548:E548,5,FALSE)</f>
        <v>Prediabetes</v>
      </c>
      <c r="L548" t="str">
        <f>VLOOKUP($A548,'Hospitalisation Details'!$A$2:$E$2344,5,FALSE)</f>
        <v>24-Sep-1978</v>
      </c>
      <c r="M548" s="2">
        <f>VLOOKUP($A548,'Hospitalisation Details'!$A$2:$I$2344,9,FALSE)</f>
        <v>19594.810000000001</v>
      </c>
      <c r="N548" s="2" t="str">
        <f>VLOOKUP($A548,'Hospitalisation Details'!$A$2:$J$2344,10,FALSE)</f>
        <v>Tier - 1</v>
      </c>
      <c r="O548" s="2" t="str">
        <f>VLOOKUP($A548,'Hospitalisation Details'!$A$2:$K$2344,11,FALSE)</f>
        <v>Tier - 1</v>
      </c>
      <c r="P548" s="5" t="str">
        <f>VLOOKUP($A548,'Hospitalisation Details'!$A$2:$L$2344,12,FALSE)</f>
        <v>R1024</v>
      </c>
      <c r="Q548" s="15">
        <f>VLOOKUP($A548,'Hospitalisation Details'!$A$2:$G$2344,7,FALSE)</f>
        <v>44</v>
      </c>
    </row>
    <row r="549" spans="1:17" x14ac:dyDescent="0.25">
      <c r="A549" s="14" t="s">
        <v>4216</v>
      </c>
      <c r="B549" t="str">
        <f>VLOOKUP(Healthcare!$A549,'Customer Names'!A549:C2883,3,FALSE)</f>
        <v>Perrich</v>
      </c>
      <c r="C549">
        <f>VLOOKUP(Healthcare!$A549,'Medical Examinations'!A549:B2883,2,FALSE)</f>
        <v>46.62</v>
      </c>
      <c r="D549">
        <f>VLOOKUP($A549,'Medical Examinations'!A549:D2883,4,FALSE)</f>
        <v>8.51</v>
      </c>
      <c r="E549" t="str">
        <f>VLOOKUP($A549,'Medical Examinations'!A549:F549,6,FALSE)</f>
        <v>No</v>
      </c>
      <c r="F549" t="str">
        <f>VLOOKUP($A549,'Medical Examinations'!A549:G2883,7,FALSE)</f>
        <v>No</v>
      </c>
      <c r="G549" t="str">
        <f>VLOOKUP($A549,'Medical Examinations'!A549:H2883,8,FALSE)</f>
        <v>No</v>
      </c>
      <c r="H549" s="4">
        <f>VLOOKUP($A549,'Medical Examinations'!A549:I2883,9,FALSE)</f>
        <v>0</v>
      </c>
      <c r="I549" t="str">
        <f>VLOOKUP($A549,'Medical Examinations'!A549:J549,10,FALSE)</f>
        <v>No</v>
      </c>
      <c r="J549" t="str">
        <f>VLOOKUP($A549,'Medical Examinations'!A549:C549,3,FALSE)</f>
        <v>Obesity</v>
      </c>
      <c r="K549" t="str">
        <f>VLOOKUP($A549,'Medical Examinations'!A549:E549,5,FALSE)</f>
        <v>Diabetes</v>
      </c>
      <c r="L549" t="str">
        <f>VLOOKUP($A549,'Hospitalisation Details'!$A$2:$E$2344,5,FALSE)</f>
        <v>27-Aug-1994</v>
      </c>
      <c r="M549" s="2">
        <f>VLOOKUP($A549,'Hospitalisation Details'!$A$2:$I$2344,9,FALSE)</f>
        <v>19673.34</v>
      </c>
      <c r="N549" s="2" t="str">
        <f>VLOOKUP($A549,'Hospitalisation Details'!$A$2:$J$2344,10,FALSE)</f>
        <v>Tier - 1</v>
      </c>
      <c r="O549" s="2" t="str">
        <f>VLOOKUP($A549,'Hospitalisation Details'!$A$2:$K$2344,11,FALSE)</f>
        <v>Tier - 2</v>
      </c>
      <c r="P549" s="5" t="str">
        <f>VLOOKUP($A549,'Hospitalisation Details'!$A$2:$L$2344,12,FALSE)</f>
        <v>R1012</v>
      </c>
      <c r="Q549" s="15">
        <f>VLOOKUP($A549,'Hospitalisation Details'!$A$2:$G$2344,7,FALSE)</f>
        <v>28</v>
      </c>
    </row>
    <row r="550" spans="1:17" x14ac:dyDescent="0.25">
      <c r="A550" s="14" t="s">
        <v>4217</v>
      </c>
      <c r="B550" t="str">
        <f>VLOOKUP(Healthcare!$A550,'Customer Names'!A550:C2884,3,FALSE)</f>
        <v>Cervantes</v>
      </c>
      <c r="C550">
        <f>VLOOKUP(Healthcare!$A550,'Medical Examinations'!A550:B2884,2,FALSE)</f>
        <v>51.75</v>
      </c>
      <c r="D550">
        <f>VLOOKUP($A550,'Medical Examinations'!A550:D2884,4,FALSE)</f>
        <v>8.59</v>
      </c>
      <c r="E550" t="str">
        <f>VLOOKUP($A550,'Medical Examinations'!A550:F550,6,FALSE)</f>
        <v>Yes</v>
      </c>
      <c r="F550" t="str">
        <f>VLOOKUP($A550,'Medical Examinations'!A550:G2884,7,FALSE)</f>
        <v>No</v>
      </c>
      <c r="G550" t="str">
        <f>VLOOKUP($A550,'Medical Examinations'!A550:H2884,8,FALSE)</f>
        <v>No</v>
      </c>
      <c r="H550" s="4">
        <f>VLOOKUP($A550,'Medical Examinations'!A550:I2884,9,FALSE)</f>
        <v>1</v>
      </c>
      <c r="I550" t="str">
        <f>VLOOKUP($A550,'Medical Examinations'!A550:J550,10,FALSE)</f>
        <v>No</v>
      </c>
      <c r="J550" t="str">
        <f>VLOOKUP($A550,'Medical Examinations'!A550:C550,3,FALSE)</f>
        <v>Obesity</v>
      </c>
      <c r="K550" t="str">
        <f>VLOOKUP($A550,'Medical Examinations'!A550:E550,5,FALSE)</f>
        <v>Diabetes</v>
      </c>
      <c r="L550" t="str">
        <f>VLOOKUP($A550,'Hospitalisation Details'!$A$2:$E$2344,5,FALSE)</f>
        <v>8-Aug-1990</v>
      </c>
      <c r="M550" s="2">
        <f>VLOOKUP($A550,'Hospitalisation Details'!$A$2:$I$2344,9,FALSE)</f>
        <v>19719.689999999999</v>
      </c>
      <c r="N550" s="2" t="str">
        <f>VLOOKUP($A550,'Hospitalisation Details'!$A$2:$J$2344,10,FALSE)</f>
        <v>Tier - 1</v>
      </c>
      <c r="O550" s="2" t="str">
        <f>VLOOKUP($A550,'Hospitalisation Details'!$A$2:$K$2344,11,FALSE)</f>
        <v>Tier - 2</v>
      </c>
      <c r="P550" s="5" t="str">
        <f>VLOOKUP($A550,'Hospitalisation Details'!$A$2:$L$2344,12,FALSE)</f>
        <v>R1013</v>
      </c>
      <c r="Q550" s="15">
        <f>VLOOKUP($A550,'Hospitalisation Details'!$A$2:$G$2344,7,FALSE)</f>
        <v>32</v>
      </c>
    </row>
    <row r="551" spans="1:17" x14ac:dyDescent="0.25">
      <c r="A551" s="14" t="s">
        <v>4218</v>
      </c>
      <c r="B551" t="str">
        <f>VLOOKUP(Healthcare!$A551,'Customer Names'!A551:C2885,3,FALSE)</f>
        <v>Andrews</v>
      </c>
      <c r="C551">
        <f>VLOOKUP(Healthcare!$A551,'Medical Examinations'!A551:B2885,2,FALSE)</f>
        <v>25.7</v>
      </c>
      <c r="D551">
        <f>VLOOKUP($A551,'Medical Examinations'!A551:D2885,4,FALSE)</f>
        <v>4.13</v>
      </c>
      <c r="E551" t="str">
        <f>VLOOKUP($A551,'Medical Examinations'!A551:F551,6,FALSE)</f>
        <v>Yes</v>
      </c>
      <c r="F551" t="str">
        <f>VLOOKUP($A551,'Medical Examinations'!A551:G2885,7,FALSE)</f>
        <v>No</v>
      </c>
      <c r="G551" t="str">
        <f>VLOOKUP($A551,'Medical Examinations'!A551:H2885,8,FALSE)</f>
        <v>No</v>
      </c>
      <c r="H551" s="4">
        <f>VLOOKUP($A551,'Medical Examinations'!A551:I2885,9,FALSE)</f>
        <v>0</v>
      </c>
      <c r="I551" t="str">
        <f>VLOOKUP($A551,'Medical Examinations'!A551:J551,10,FALSE)</f>
        <v>Yes</v>
      </c>
      <c r="J551" t="str">
        <f>VLOOKUP($A551,'Medical Examinations'!A551:C551,3,FALSE)</f>
        <v>Over Weight</v>
      </c>
      <c r="K551" t="str">
        <f>VLOOKUP($A551,'Medical Examinations'!A551:E551,5,FALSE)</f>
        <v>Normal</v>
      </c>
      <c r="L551" t="str">
        <f>VLOOKUP($A551,'Hospitalisation Details'!$A$2:$E$2344,5,FALSE)</f>
        <v>30-Oct-1979</v>
      </c>
      <c r="M551" s="2">
        <f>VLOOKUP($A551,'Hospitalisation Details'!$A$2:$I$2344,9,FALSE)</f>
        <v>19798.05</v>
      </c>
      <c r="N551" s="2" t="str">
        <f>VLOOKUP($A551,'Hospitalisation Details'!$A$2:$J$2344,10,FALSE)</f>
        <v>Tier - 1</v>
      </c>
      <c r="O551" s="2" t="str">
        <f>VLOOKUP($A551,'Hospitalisation Details'!$A$2:$K$2344,11,FALSE)</f>
        <v>Tier - 1</v>
      </c>
      <c r="P551" s="5" t="str">
        <f>VLOOKUP($A551,'Hospitalisation Details'!$A$2:$L$2344,12,FALSE)</f>
        <v>R1024</v>
      </c>
      <c r="Q551" s="15">
        <f>VLOOKUP($A551,'Hospitalisation Details'!$A$2:$G$2344,7,FALSE)</f>
        <v>43</v>
      </c>
    </row>
    <row r="552" spans="1:17" x14ac:dyDescent="0.25">
      <c r="A552" s="14" t="s">
        <v>4219</v>
      </c>
      <c r="B552" t="str">
        <f>VLOOKUP(Healthcare!$A552,'Customer Names'!A552:C2886,3,FALSE)</f>
        <v>Ruvalcaba</v>
      </c>
      <c r="C552">
        <f>VLOOKUP(Healthcare!$A552,'Medical Examinations'!A552:B2886,2,FALSE)</f>
        <v>31.79</v>
      </c>
      <c r="D552">
        <f>VLOOKUP($A552,'Medical Examinations'!A552:D2886,4,FALSE)</f>
        <v>4.55</v>
      </c>
      <c r="E552" t="str">
        <f>VLOOKUP($A552,'Medical Examinations'!A552:F552,6,FALSE)</f>
        <v>No</v>
      </c>
      <c r="F552" t="str">
        <f>VLOOKUP($A552,'Medical Examinations'!A552:G2886,7,FALSE)</f>
        <v>No</v>
      </c>
      <c r="G552" t="str">
        <f>VLOOKUP($A552,'Medical Examinations'!A552:H2886,8,FALSE)</f>
        <v>No</v>
      </c>
      <c r="H552" s="4">
        <f>VLOOKUP($A552,'Medical Examinations'!A552:I2886,9,FALSE)</f>
        <v>0</v>
      </c>
      <c r="I552" t="str">
        <f>VLOOKUP($A552,'Medical Examinations'!A552:J552,10,FALSE)</f>
        <v>No</v>
      </c>
      <c r="J552" t="str">
        <f>VLOOKUP($A552,'Medical Examinations'!A552:C552,3,FALSE)</f>
        <v>Obesity</v>
      </c>
      <c r="K552" t="str">
        <f>VLOOKUP($A552,'Medical Examinations'!A552:E552,5,FALSE)</f>
        <v>Normal</v>
      </c>
      <c r="L552" t="str">
        <f>VLOOKUP($A552,'Hospitalisation Details'!$A$2:$E$2344,5,FALSE)</f>
        <v>18-Oct-1997</v>
      </c>
      <c r="M552" s="2">
        <f>VLOOKUP($A552,'Hospitalisation Details'!$A$2:$I$2344,9,FALSE)</f>
        <v>19933.46</v>
      </c>
      <c r="N552" s="2" t="str">
        <f>VLOOKUP($A552,'Hospitalisation Details'!$A$2:$J$2344,10,FALSE)</f>
        <v>Tier - 1</v>
      </c>
      <c r="O552" s="2" t="str">
        <f>VLOOKUP($A552,'Hospitalisation Details'!$A$2:$K$2344,11,FALSE)</f>
        <v>Tier - 3</v>
      </c>
      <c r="P552" s="5" t="str">
        <f>VLOOKUP($A552,'Hospitalisation Details'!$A$2:$L$2344,12,FALSE)</f>
        <v>R1011</v>
      </c>
      <c r="Q552" s="15">
        <f>VLOOKUP($A552,'Hospitalisation Details'!$A$2:$G$2344,7,FALSE)</f>
        <v>25</v>
      </c>
    </row>
    <row r="553" spans="1:17" x14ac:dyDescent="0.25">
      <c r="A553" s="14" t="s">
        <v>4220</v>
      </c>
      <c r="B553" t="str">
        <f>VLOOKUP(Healthcare!$A553,'Customer Names'!A553:C2887,3,FALSE)</f>
        <v>King</v>
      </c>
      <c r="C553">
        <f>VLOOKUP(Healthcare!$A553,'Medical Examinations'!A553:B2887,2,FALSE)</f>
        <v>24.795000000000002</v>
      </c>
      <c r="D553">
        <f>VLOOKUP($A553,'Medical Examinations'!A553:D2887,4,FALSE)</f>
        <v>4.5199999999999996</v>
      </c>
      <c r="E553" t="str">
        <f>VLOOKUP($A553,'Medical Examinations'!A553:F553,6,FALSE)</f>
        <v>No</v>
      </c>
      <c r="F553" t="str">
        <f>VLOOKUP($A553,'Medical Examinations'!A553:G2887,7,FALSE)</f>
        <v>No</v>
      </c>
      <c r="G553" t="str">
        <f>VLOOKUP($A553,'Medical Examinations'!A553:H2887,8,FALSE)</f>
        <v>No</v>
      </c>
      <c r="H553" s="4">
        <f>VLOOKUP($A553,'Medical Examinations'!A553:I2887,9,FALSE)</f>
        <v>0</v>
      </c>
      <c r="I553" t="str">
        <f>VLOOKUP($A553,'Medical Examinations'!A553:J553,10,FALSE)</f>
        <v>Yes</v>
      </c>
      <c r="J553" t="str">
        <f>VLOOKUP($A553,'Medical Examinations'!A553:C553,3,FALSE)</f>
        <v>Health Weight</v>
      </c>
      <c r="K553" t="str">
        <f>VLOOKUP($A553,'Medical Examinations'!A553:E553,5,FALSE)</f>
        <v>Normal</v>
      </c>
      <c r="L553" t="str">
        <f>VLOOKUP($A553,'Hospitalisation Details'!$A$2:$E$2344,5,FALSE)</f>
        <v>9-Oct-1980</v>
      </c>
      <c r="M553" s="2">
        <f>VLOOKUP($A553,'Hospitalisation Details'!$A$2:$I$2344,9,FALSE)</f>
        <v>19964.75</v>
      </c>
      <c r="N553" s="2" t="str">
        <f>VLOOKUP($A553,'Hospitalisation Details'!$A$2:$J$2344,10,FALSE)</f>
        <v>Tier - 1</v>
      </c>
      <c r="O553" s="2" t="str">
        <f>VLOOKUP($A553,'Hospitalisation Details'!$A$2:$K$2344,11,FALSE)</f>
        <v>Tier - 2</v>
      </c>
      <c r="P553" s="5" t="str">
        <f>VLOOKUP($A553,'Hospitalisation Details'!$A$2:$L$2344,12,FALSE)</f>
        <v>R1024</v>
      </c>
      <c r="Q553" s="15">
        <f>VLOOKUP($A553,'Hospitalisation Details'!$A$2:$G$2344,7,FALSE)</f>
        <v>42</v>
      </c>
    </row>
    <row r="554" spans="1:17" x14ac:dyDescent="0.25">
      <c r="A554" s="14" t="s">
        <v>4221</v>
      </c>
      <c r="B554" t="str">
        <f>VLOOKUP(Healthcare!$A554,'Customer Names'!A554:C2888,3,FALSE)</f>
        <v>Stone</v>
      </c>
      <c r="C554">
        <f>VLOOKUP(Healthcare!$A554,'Medical Examinations'!A554:B2888,2,FALSE)</f>
        <v>53.98</v>
      </c>
      <c r="D554">
        <f>VLOOKUP($A554,'Medical Examinations'!A554:D2888,4,FALSE)</f>
        <v>5.07</v>
      </c>
      <c r="E554" t="str">
        <f>VLOOKUP($A554,'Medical Examinations'!A554:F554,6,FALSE)</f>
        <v>No</v>
      </c>
      <c r="F554" t="str">
        <f>VLOOKUP($A554,'Medical Examinations'!A554:G2888,7,FALSE)</f>
        <v>No</v>
      </c>
      <c r="G554" t="str">
        <f>VLOOKUP($A554,'Medical Examinations'!A554:H2888,8,FALSE)</f>
        <v>Yes</v>
      </c>
      <c r="H554" s="4">
        <f>VLOOKUP($A554,'Medical Examinations'!A554:I2888,9,FALSE)</f>
        <v>1</v>
      </c>
      <c r="I554" t="str">
        <f>VLOOKUP($A554,'Medical Examinations'!A554:J554,10,FALSE)</f>
        <v>No</v>
      </c>
      <c r="J554" t="str">
        <f>VLOOKUP($A554,'Medical Examinations'!A554:C554,3,FALSE)</f>
        <v>Obesity</v>
      </c>
      <c r="K554" t="str">
        <f>VLOOKUP($A554,'Medical Examinations'!A554:E554,5,FALSE)</f>
        <v>Normal</v>
      </c>
      <c r="L554" t="str">
        <f>VLOOKUP($A554,'Hospitalisation Details'!$A$2:$E$2344,5,FALSE)</f>
        <v>10-Aug-1966</v>
      </c>
      <c r="M554" s="2">
        <f>VLOOKUP($A554,'Hospitalisation Details'!$A$2:$I$2344,9,FALSE)</f>
        <v>19995.29</v>
      </c>
      <c r="N554" s="2" t="str">
        <f>VLOOKUP($A554,'Hospitalisation Details'!$A$2:$J$2344,10,FALSE)</f>
        <v>Tier - 1</v>
      </c>
      <c r="O554" s="2" t="str">
        <f>VLOOKUP($A554,'Hospitalisation Details'!$A$2:$K$2344,11,FALSE)</f>
        <v>Tier - 3</v>
      </c>
      <c r="P554" s="5" t="str">
        <f>VLOOKUP($A554,'Hospitalisation Details'!$A$2:$L$2344,12,FALSE)</f>
        <v>R1026</v>
      </c>
      <c r="Q554" s="15">
        <f>VLOOKUP($A554,'Hospitalisation Details'!$A$2:$G$2344,7,FALSE)</f>
        <v>56</v>
      </c>
    </row>
    <row r="555" spans="1:17" x14ac:dyDescent="0.25">
      <c r="A555" s="14" t="s">
        <v>4222</v>
      </c>
      <c r="B555" t="str">
        <f>VLOOKUP(Healthcare!$A555,'Customer Names'!A555:C2889,3,FALSE)</f>
        <v>Campbell</v>
      </c>
      <c r="C555">
        <f>VLOOKUP(Healthcare!$A555,'Medical Examinations'!A555:B2889,2,FALSE)</f>
        <v>41.325000000000003</v>
      </c>
      <c r="D555">
        <f>VLOOKUP($A555,'Medical Examinations'!A555:D2889,4,FALSE)</f>
        <v>4.04</v>
      </c>
      <c r="E555" t="str">
        <f>VLOOKUP($A555,'Medical Examinations'!A555:F555,6,FALSE)</f>
        <v>Yes</v>
      </c>
      <c r="F555" t="str">
        <f>VLOOKUP($A555,'Medical Examinations'!A555:G2889,7,FALSE)</f>
        <v>No</v>
      </c>
      <c r="G555" t="str">
        <f>VLOOKUP($A555,'Medical Examinations'!A555:H2889,8,FALSE)</f>
        <v>Yes</v>
      </c>
      <c r="H555" s="4">
        <f>VLOOKUP($A555,'Medical Examinations'!A555:I2889,9,FALSE)</f>
        <v>1</v>
      </c>
      <c r="I555" t="str">
        <f>VLOOKUP($A555,'Medical Examinations'!A555:J555,10,FALSE)</f>
        <v>No</v>
      </c>
      <c r="J555" t="str">
        <f>VLOOKUP($A555,'Medical Examinations'!A555:C555,3,FALSE)</f>
        <v>Obesity</v>
      </c>
      <c r="K555" t="str">
        <f>VLOOKUP($A555,'Medical Examinations'!A555:E555,5,FALSE)</f>
        <v>Normal</v>
      </c>
      <c r="L555" t="str">
        <f>VLOOKUP($A555,'Hospitalisation Details'!$A$2:$E$2344,5,FALSE)</f>
        <v>25-Jul-1988</v>
      </c>
      <c r="M555" s="2">
        <f>VLOOKUP($A555,'Hospitalisation Details'!$A$2:$I$2344,9,FALSE)</f>
        <v>20009.63</v>
      </c>
      <c r="N555" s="2" t="str">
        <f>VLOOKUP($A555,'Hospitalisation Details'!$A$2:$J$2344,10,FALSE)</f>
        <v>Tier - 2</v>
      </c>
      <c r="O555" s="2" t="str">
        <f>VLOOKUP($A555,'Hospitalisation Details'!$A$2:$K$2344,11,FALSE)</f>
        <v>Tier - 1</v>
      </c>
      <c r="P555" s="5" t="str">
        <f>VLOOKUP($A555,'Hospitalisation Details'!$A$2:$L$2344,12,FALSE)</f>
        <v>R1012</v>
      </c>
      <c r="Q555" s="15">
        <f>VLOOKUP($A555,'Hospitalisation Details'!$A$2:$G$2344,7,FALSE)</f>
        <v>34</v>
      </c>
    </row>
    <row r="556" spans="1:17" x14ac:dyDescent="0.25">
      <c r="A556" s="14" t="s">
        <v>4223</v>
      </c>
      <c r="B556" t="str">
        <f>VLOOKUP(Healthcare!$A556,'Customer Names'!A556:C2890,3,FALSE)</f>
        <v>Asher</v>
      </c>
      <c r="C556">
        <f>VLOOKUP(Healthcare!$A556,'Medical Examinations'!A556:B2890,2,FALSE)</f>
        <v>51.65</v>
      </c>
      <c r="D556">
        <f>VLOOKUP($A556,'Medical Examinations'!A556:D2890,4,FALSE)</f>
        <v>5.3</v>
      </c>
      <c r="E556" t="str">
        <f>VLOOKUP($A556,'Medical Examinations'!A556:F556,6,FALSE)</f>
        <v>Yes</v>
      </c>
      <c r="F556" t="str">
        <f>VLOOKUP($A556,'Medical Examinations'!A556:G2890,7,FALSE)</f>
        <v>No</v>
      </c>
      <c r="G556" t="str">
        <f>VLOOKUP($A556,'Medical Examinations'!A556:H2890,8,FALSE)</f>
        <v>No</v>
      </c>
      <c r="H556" s="4">
        <f>VLOOKUP($A556,'Medical Examinations'!A556:I2890,9,FALSE)</f>
        <v>0</v>
      </c>
      <c r="I556" t="str">
        <f>VLOOKUP($A556,'Medical Examinations'!A556:J556,10,FALSE)</f>
        <v>No</v>
      </c>
      <c r="J556" t="str">
        <f>VLOOKUP($A556,'Medical Examinations'!A556:C556,3,FALSE)</f>
        <v>Obesity</v>
      </c>
      <c r="K556" t="str">
        <f>VLOOKUP($A556,'Medical Examinations'!A556:E556,5,FALSE)</f>
        <v>Normal</v>
      </c>
      <c r="L556" t="str">
        <f>VLOOKUP($A556,'Hospitalisation Details'!$A$2:$E$2344,5,FALSE)</f>
        <v>6-Oct-1983</v>
      </c>
      <c r="M556" s="2">
        <f>VLOOKUP($A556,'Hospitalisation Details'!$A$2:$I$2344,9,FALSE)</f>
        <v>20149.32</v>
      </c>
      <c r="N556" s="2" t="str">
        <f>VLOOKUP($A556,'Hospitalisation Details'!$A$2:$J$2344,10,FALSE)</f>
        <v>Tier - 2</v>
      </c>
      <c r="O556" s="2" t="str">
        <f>VLOOKUP($A556,'Hospitalisation Details'!$A$2:$K$2344,11,FALSE)</f>
        <v>Tier - 1</v>
      </c>
      <c r="P556" s="5" t="str">
        <f>VLOOKUP($A556,'Hospitalisation Details'!$A$2:$L$2344,12,FALSE)</f>
        <v>R1016</v>
      </c>
      <c r="Q556" s="15">
        <f>VLOOKUP($A556,'Hospitalisation Details'!$A$2:$G$2344,7,FALSE)</f>
        <v>39</v>
      </c>
    </row>
    <row r="557" spans="1:17" x14ac:dyDescent="0.25">
      <c r="A557" s="14" t="s">
        <v>4224</v>
      </c>
      <c r="B557" t="str">
        <f>VLOOKUP(Healthcare!$A557,'Customer Names'!A557:C2891,3,FALSE)</f>
        <v>Mazzotta</v>
      </c>
      <c r="C557">
        <f>VLOOKUP(Healthcare!$A557,'Medical Examinations'!A557:B2891,2,FALSE)</f>
        <v>44.52</v>
      </c>
      <c r="D557">
        <f>VLOOKUP($A557,'Medical Examinations'!A557:D2891,4,FALSE)</f>
        <v>8.64</v>
      </c>
      <c r="E557" t="str">
        <f>VLOOKUP($A557,'Medical Examinations'!A557:F557,6,FALSE)</f>
        <v>Yes</v>
      </c>
      <c r="F557" t="str">
        <f>VLOOKUP($A557,'Medical Examinations'!A557:G2891,7,FALSE)</f>
        <v>No</v>
      </c>
      <c r="G557" t="str">
        <f>VLOOKUP($A557,'Medical Examinations'!A557:H2891,8,FALSE)</f>
        <v>Yes</v>
      </c>
      <c r="H557" s="4">
        <f>VLOOKUP($A557,'Medical Examinations'!A557:I2891,9,FALSE)</f>
        <v>1</v>
      </c>
      <c r="I557" t="str">
        <f>VLOOKUP($A557,'Medical Examinations'!A557:J557,10,FALSE)</f>
        <v>No</v>
      </c>
      <c r="J557" t="str">
        <f>VLOOKUP($A557,'Medical Examinations'!A557:C557,3,FALSE)</f>
        <v>Obesity</v>
      </c>
      <c r="K557" t="str">
        <f>VLOOKUP($A557,'Medical Examinations'!A557:E557,5,FALSE)</f>
        <v>Diabetes</v>
      </c>
      <c r="L557" t="str">
        <f>VLOOKUP($A557,'Hospitalisation Details'!$A$2:$E$2344,5,FALSE)</f>
        <v>9-Jul-2002</v>
      </c>
      <c r="M557" s="2">
        <f>VLOOKUP($A557,'Hospitalisation Details'!$A$2:$I$2344,9,FALSE)</f>
        <v>20167.34</v>
      </c>
      <c r="N557" s="2" t="str">
        <f>VLOOKUP($A557,'Hospitalisation Details'!$A$2:$J$2344,10,FALSE)</f>
        <v>Tier - 3</v>
      </c>
      <c r="O557" s="2" t="str">
        <f>VLOOKUP($A557,'Hospitalisation Details'!$A$2:$K$2344,11,FALSE)</f>
        <v>Tier - 3</v>
      </c>
      <c r="P557" s="5" t="str">
        <f>VLOOKUP($A557,'Hospitalisation Details'!$A$2:$L$2344,12,FALSE)</f>
        <v>R1011</v>
      </c>
      <c r="Q557" s="15">
        <f>VLOOKUP($A557,'Hospitalisation Details'!$A$2:$G$2344,7,FALSE)</f>
        <v>20</v>
      </c>
    </row>
    <row r="558" spans="1:17" x14ac:dyDescent="0.25">
      <c r="A558" s="14" t="s">
        <v>4225</v>
      </c>
      <c r="B558" t="str">
        <f>VLOOKUP(Healthcare!$A558,'Customer Names'!A558:C2892,3,FALSE)</f>
        <v>Huttl</v>
      </c>
      <c r="C558">
        <f>VLOOKUP(Healthcare!$A558,'Medical Examinations'!A558:B2892,2,FALSE)</f>
        <v>53.29</v>
      </c>
      <c r="D558">
        <f>VLOOKUP($A558,'Medical Examinations'!A558:D2892,4,FALSE)</f>
        <v>4.03</v>
      </c>
      <c r="E558" t="str">
        <f>VLOOKUP($A558,'Medical Examinations'!A558:F558,6,FALSE)</f>
        <v>No</v>
      </c>
      <c r="F558" t="str">
        <f>VLOOKUP($A558,'Medical Examinations'!A558:G2892,7,FALSE)</f>
        <v>No</v>
      </c>
      <c r="G558" t="str">
        <f>VLOOKUP($A558,'Medical Examinations'!A558:H2892,8,FALSE)</f>
        <v>Yes</v>
      </c>
      <c r="H558" s="4">
        <f>VLOOKUP($A558,'Medical Examinations'!A558:I2892,9,FALSE)</f>
        <v>1</v>
      </c>
      <c r="I558" t="str">
        <f>VLOOKUP($A558,'Medical Examinations'!A558:J558,10,FALSE)</f>
        <v>No</v>
      </c>
      <c r="J558" t="str">
        <f>VLOOKUP($A558,'Medical Examinations'!A558:C558,3,FALSE)</f>
        <v>Obesity</v>
      </c>
      <c r="K558" t="str">
        <f>VLOOKUP($A558,'Medical Examinations'!A558:E558,5,FALSE)</f>
        <v>Normal</v>
      </c>
      <c r="L558" t="str">
        <f>VLOOKUP($A558,'Hospitalisation Details'!$A$2:$E$2344,5,FALSE)</f>
        <v>8-Jun-1994</v>
      </c>
      <c r="M558" s="2">
        <f>VLOOKUP($A558,'Hospitalisation Details'!$A$2:$I$2344,9,FALSE)</f>
        <v>20177.669999999998</v>
      </c>
      <c r="N558" s="2" t="str">
        <f>VLOOKUP($A558,'Hospitalisation Details'!$A$2:$J$2344,10,FALSE)</f>
        <v>Tier - 2</v>
      </c>
      <c r="O558" s="2" t="str">
        <f>VLOOKUP($A558,'Hospitalisation Details'!$A$2:$K$2344,11,FALSE)</f>
        <v>Tier - 1</v>
      </c>
      <c r="P558" s="5" t="str">
        <f>VLOOKUP($A558,'Hospitalisation Details'!$A$2:$L$2344,12,FALSE)</f>
        <v>R1011</v>
      </c>
      <c r="Q558" s="15">
        <f>VLOOKUP($A558,'Hospitalisation Details'!$A$2:$G$2344,7,FALSE)</f>
        <v>29</v>
      </c>
    </row>
    <row r="559" spans="1:17" x14ac:dyDescent="0.25">
      <c r="A559" s="14" t="s">
        <v>4226</v>
      </c>
      <c r="B559" t="str">
        <f>VLOOKUP(Healthcare!$A559,'Customer Names'!A559:C2893,3,FALSE)</f>
        <v>Ferron</v>
      </c>
      <c r="C559">
        <f>VLOOKUP(Healthcare!$A559,'Medical Examinations'!A559:B2893,2,FALSE)</f>
        <v>46.63</v>
      </c>
      <c r="D559">
        <f>VLOOKUP($A559,'Medical Examinations'!A559:D2893,4,FALSE)</f>
        <v>4.26</v>
      </c>
      <c r="E559" t="str">
        <f>VLOOKUP($A559,'Medical Examinations'!A559:F559,6,FALSE)</f>
        <v>Yes</v>
      </c>
      <c r="F559" t="str">
        <f>VLOOKUP($A559,'Medical Examinations'!A559:G2893,7,FALSE)</f>
        <v>No</v>
      </c>
      <c r="G559" t="str">
        <f>VLOOKUP($A559,'Medical Examinations'!A559:H2893,8,FALSE)</f>
        <v>No</v>
      </c>
      <c r="H559" s="4">
        <f>VLOOKUP($A559,'Medical Examinations'!A559:I2893,9,FALSE)</f>
        <v>2</v>
      </c>
      <c r="I559" t="str">
        <f>VLOOKUP($A559,'Medical Examinations'!A559:J559,10,FALSE)</f>
        <v>No</v>
      </c>
      <c r="J559" t="str">
        <f>VLOOKUP($A559,'Medical Examinations'!A559:C559,3,FALSE)</f>
        <v>Obesity</v>
      </c>
      <c r="K559" t="str">
        <f>VLOOKUP($A559,'Medical Examinations'!A559:E559,5,FALSE)</f>
        <v>Normal</v>
      </c>
      <c r="L559" t="str">
        <f>VLOOKUP($A559,'Hospitalisation Details'!$A$2:$E$2344,5,FALSE)</f>
        <v>17-Oct-1987</v>
      </c>
      <c r="M559" s="2">
        <f>VLOOKUP($A559,'Hospitalisation Details'!$A$2:$I$2344,9,FALSE)</f>
        <v>20234.849999999999</v>
      </c>
      <c r="N559" s="2" t="str">
        <f>VLOOKUP($A559,'Hospitalisation Details'!$A$2:$J$2344,10,FALSE)</f>
        <v>Tier - 2</v>
      </c>
      <c r="O559" s="2" t="str">
        <f>VLOOKUP($A559,'Hospitalisation Details'!$A$2:$K$2344,11,FALSE)</f>
        <v>Tier - 3</v>
      </c>
      <c r="P559" s="5" t="str">
        <f>VLOOKUP($A559,'Hospitalisation Details'!$A$2:$L$2344,12,FALSE)</f>
        <v>R1012</v>
      </c>
      <c r="Q559" s="15">
        <f>VLOOKUP($A559,'Hospitalisation Details'!$A$2:$G$2344,7,FALSE)</f>
        <v>35</v>
      </c>
    </row>
    <row r="560" spans="1:17" x14ac:dyDescent="0.25">
      <c r="A560" s="14" t="s">
        <v>4227</v>
      </c>
      <c r="B560" t="str">
        <f>VLOOKUP(Healthcare!$A560,'Customer Names'!A560:C2894,3,FALSE)</f>
        <v>Colarusso</v>
      </c>
      <c r="C560">
        <f>VLOOKUP(Healthcare!$A560,'Medical Examinations'!A560:B2894,2,FALSE)</f>
        <v>28.88</v>
      </c>
      <c r="D560">
        <f>VLOOKUP($A560,'Medical Examinations'!A560:D2894,4,FALSE)</f>
        <v>5.35</v>
      </c>
      <c r="E560" t="str">
        <f>VLOOKUP($A560,'Medical Examinations'!A560:F560,6,FALSE)</f>
        <v>No</v>
      </c>
      <c r="F560" t="str">
        <f>VLOOKUP($A560,'Medical Examinations'!A560:G2894,7,FALSE)</f>
        <v>No</v>
      </c>
      <c r="G560" t="str">
        <f>VLOOKUP($A560,'Medical Examinations'!A560:H2894,8,FALSE)</f>
        <v>Yes</v>
      </c>
      <c r="H560" s="4">
        <f>VLOOKUP($A560,'Medical Examinations'!A560:I2894,9,FALSE)</f>
        <v>1</v>
      </c>
      <c r="I560" t="str">
        <f>VLOOKUP($A560,'Medical Examinations'!A560:J560,10,FALSE)</f>
        <v>Yes</v>
      </c>
      <c r="J560" t="str">
        <f>VLOOKUP($A560,'Medical Examinations'!A560:C560,3,FALSE)</f>
        <v>Over Weight</v>
      </c>
      <c r="K560" t="str">
        <f>VLOOKUP($A560,'Medical Examinations'!A560:E560,5,FALSE)</f>
        <v>Normal</v>
      </c>
      <c r="L560" t="str">
        <f>VLOOKUP($A560,'Hospitalisation Details'!$A$2:$E$2344,5,FALSE)</f>
        <v>22-Aug-1966</v>
      </c>
      <c r="M560" s="2">
        <f>VLOOKUP($A560,'Hospitalisation Details'!$A$2:$I$2344,9,FALSE)</f>
        <v>20253.84</v>
      </c>
      <c r="N560" s="2" t="str">
        <f>VLOOKUP($A560,'Hospitalisation Details'!$A$2:$J$2344,10,FALSE)</f>
        <v>Tier - 2</v>
      </c>
      <c r="O560" s="2" t="str">
        <f>VLOOKUP($A560,'Hospitalisation Details'!$A$2:$K$2344,11,FALSE)</f>
        <v>Tier - 3</v>
      </c>
      <c r="P560" s="5" t="str">
        <f>VLOOKUP($A560,'Hospitalisation Details'!$A$2:$L$2344,12,FALSE)</f>
        <v>R1012</v>
      </c>
      <c r="Q560" s="15">
        <f>VLOOKUP($A560,'Hospitalisation Details'!$A$2:$G$2344,7,FALSE)</f>
        <v>56</v>
      </c>
    </row>
    <row r="561" spans="1:17" x14ac:dyDescent="0.25">
      <c r="A561" s="14" t="s">
        <v>4228</v>
      </c>
      <c r="B561" t="str">
        <f>VLOOKUP(Healthcare!$A561,'Customer Names'!A561:C2895,3,FALSE)</f>
        <v>Pearlman</v>
      </c>
      <c r="C561">
        <f>VLOOKUP(Healthcare!$A561,'Medical Examinations'!A561:B2895,2,FALSE)</f>
        <v>23.98</v>
      </c>
      <c r="D561">
        <f>VLOOKUP($A561,'Medical Examinations'!A561:D2895,4,FALSE)</f>
        <v>4.9000000000000004</v>
      </c>
      <c r="E561" t="str">
        <f>VLOOKUP($A561,'Medical Examinations'!A561:F561,6,FALSE)</f>
        <v>No</v>
      </c>
      <c r="F561" t="str">
        <f>VLOOKUP($A561,'Medical Examinations'!A561:G2895,7,FALSE)</f>
        <v>No</v>
      </c>
      <c r="G561" t="str">
        <f>VLOOKUP($A561,'Medical Examinations'!A561:H2895,8,FALSE)</f>
        <v>No</v>
      </c>
      <c r="H561" s="4">
        <f>VLOOKUP($A561,'Medical Examinations'!A561:I2895,9,FALSE)</f>
        <v>0</v>
      </c>
      <c r="I561" t="str">
        <f>VLOOKUP($A561,'Medical Examinations'!A561:J561,10,FALSE)</f>
        <v>No</v>
      </c>
      <c r="J561" t="str">
        <f>VLOOKUP($A561,'Medical Examinations'!A561:C561,3,FALSE)</f>
        <v>Health Weight</v>
      </c>
      <c r="K561" t="str">
        <f>VLOOKUP($A561,'Medical Examinations'!A561:E561,5,FALSE)</f>
        <v>Normal</v>
      </c>
      <c r="L561" t="str">
        <f>VLOOKUP($A561,'Hospitalisation Details'!$A$2:$E$2344,5,FALSE)</f>
        <v>17-Sep-1985</v>
      </c>
      <c r="M561" s="2">
        <f>VLOOKUP($A561,'Hospitalisation Details'!$A$2:$I$2344,9,FALSE)</f>
        <v>20296.86</v>
      </c>
      <c r="N561" s="2" t="str">
        <f>VLOOKUP($A561,'Hospitalisation Details'!$A$2:$J$2344,10,FALSE)</f>
        <v>Tier - 3</v>
      </c>
      <c r="O561" s="2" t="str">
        <f>VLOOKUP($A561,'Hospitalisation Details'!$A$2:$K$2344,11,FALSE)</f>
        <v>Tier - 1</v>
      </c>
      <c r="P561" s="5" t="str">
        <f>VLOOKUP($A561,'Hospitalisation Details'!$A$2:$L$2344,12,FALSE)</f>
        <v>R1024</v>
      </c>
      <c r="Q561" s="15">
        <f>VLOOKUP($A561,'Hospitalisation Details'!$A$2:$G$2344,7,FALSE)</f>
        <v>37</v>
      </c>
    </row>
    <row r="562" spans="1:17" x14ac:dyDescent="0.25">
      <c r="A562" s="14" t="s">
        <v>4229</v>
      </c>
      <c r="B562" t="str">
        <f>VLOOKUP(Healthcare!$A562,'Customer Names'!A562:C2896,3,FALSE)</f>
        <v>O'Mara</v>
      </c>
      <c r="C562">
        <f>VLOOKUP(Healthcare!$A562,'Medical Examinations'!A562:B2896,2,FALSE)</f>
        <v>23.65</v>
      </c>
      <c r="D562">
        <f>VLOOKUP($A562,'Medical Examinations'!A562:D2896,4,FALSE)</f>
        <v>4.5</v>
      </c>
      <c r="E562" t="str">
        <f>VLOOKUP($A562,'Medical Examinations'!A562:F562,6,FALSE)</f>
        <v>No</v>
      </c>
      <c r="F562" t="str">
        <f>VLOOKUP($A562,'Medical Examinations'!A562:G2896,7,FALSE)</f>
        <v>No</v>
      </c>
      <c r="G562" t="str">
        <f>VLOOKUP($A562,'Medical Examinations'!A562:H2896,8,FALSE)</f>
        <v>No</v>
      </c>
      <c r="H562" s="4">
        <f>VLOOKUP($A562,'Medical Examinations'!A562:I2896,9,FALSE)</f>
        <v>0</v>
      </c>
      <c r="I562" t="str">
        <f>VLOOKUP($A562,'Medical Examinations'!A562:J562,10,FALSE)</f>
        <v>No</v>
      </c>
      <c r="J562" t="str">
        <f>VLOOKUP($A562,'Medical Examinations'!A562:C562,3,FALSE)</f>
        <v>Health Weight</v>
      </c>
      <c r="K562" t="str">
        <f>VLOOKUP($A562,'Medical Examinations'!A562:E562,5,FALSE)</f>
        <v>Normal</v>
      </c>
      <c r="L562" t="str">
        <f>VLOOKUP($A562,'Hospitalisation Details'!$A$2:$E$2344,5,FALSE)</f>
        <v>2-Jul-1962</v>
      </c>
      <c r="M562" s="2">
        <f>VLOOKUP($A562,'Hospitalisation Details'!$A$2:$I$2344,9,FALSE)</f>
        <v>20354.5</v>
      </c>
      <c r="N562" s="2" t="str">
        <f>VLOOKUP($A562,'Hospitalisation Details'!$A$2:$J$2344,10,FALSE)</f>
        <v>Tier - 3</v>
      </c>
      <c r="O562" s="2" t="str">
        <f>VLOOKUP($A562,'Hospitalisation Details'!$A$2:$K$2344,11,FALSE)</f>
        <v>Tier - 2</v>
      </c>
      <c r="P562" s="5" t="str">
        <f>VLOOKUP($A562,'Hospitalisation Details'!$A$2:$L$2344,12,FALSE)</f>
        <v>R1026</v>
      </c>
      <c r="Q562" s="15">
        <f>VLOOKUP($A562,'Hospitalisation Details'!$A$2:$G$2344,7,FALSE)</f>
        <v>60</v>
      </c>
    </row>
    <row r="563" spans="1:17" x14ac:dyDescent="0.25">
      <c r="A563" s="14" t="s">
        <v>4230</v>
      </c>
      <c r="B563" t="str">
        <f>VLOOKUP(Healthcare!$A563,'Customer Names'!A563:C2897,3,FALSE)</f>
        <v>Niska</v>
      </c>
      <c r="C563">
        <f>VLOOKUP(Healthcare!$A563,'Medical Examinations'!A563:B2897,2,FALSE)</f>
        <v>49.09</v>
      </c>
      <c r="D563">
        <f>VLOOKUP($A563,'Medical Examinations'!A563:D2897,4,FALSE)</f>
        <v>8.3800000000000008</v>
      </c>
      <c r="E563" t="str">
        <f>VLOOKUP($A563,'Medical Examinations'!A563:F563,6,FALSE)</f>
        <v>Yes</v>
      </c>
      <c r="F563" t="str">
        <f>VLOOKUP($A563,'Medical Examinations'!A563:G2897,7,FALSE)</f>
        <v>No</v>
      </c>
      <c r="G563" t="str">
        <f>VLOOKUP($A563,'Medical Examinations'!A563:H2897,8,FALSE)</f>
        <v>No</v>
      </c>
      <c r="H563" s="4">
        <f>VLOOKUP($A563,'Medical Examinations'!A563:I2897,9,FALSE)</f>
        <v>2</v>
      </c>
      <c r="I563" t="str">
        <f>VLOOKUP($A563,'Medical Examinations'!A563:J563,10,FALSE)</f>
        <v>No</v>
      </c>
      <c r="J563" t="str">
        <f>VLOOKUP($A563,'Medical Examinations'!A563:C563,3,FALSE)</f>
        <v>Obesity</v>
      </c>
      <c r="K563" t="str">
        <f>VLOOKUP($A563,'Medical Examinations'!A563:E563,5,FALSE)</f>
        <v>Diabetes</v>
      </c>
      <c r="L563" t="str">
        <f>VLOOKUP($A563,'Hospitalisation Details'!$A$2:$E$2344,5,FALSE)</f>
        <v>12-Jul-1985</v>
      </c>
      <c r="M563" s="2">
        <f>VLOOKUP($A563,'Hospitalisation Details'!$A$2:$I$2344,9,FALSE)</f>
        <v>20420.599999999999</v>
      </c>
      <c r="N563" s="2" t="str">
        <f>VLOOKUP($A563,'Hospitalisation Details'!$A$2:$J$2344,10,FALSE)</f>
        <v>Tier - 3</v>
      </c>
      <c r="O563" s="2" t="str">
        <f>VLOOKUP($A563,'Hospitalisation Details'!$A$2:$K$2344,11,FALSE)</f>
        <v>Tier - 2</v>
      </c>
      <c r="P563" s="5" t="str">
        <f>VLOOKUP($A563,'Hospitalisation Details'!$A$2:$L$2344,12,FALSE)</f>
        <v>R1011</v>
      </c>
      <c r="Q563" s="15">
        <f>VLOOKUP($A563,'Hospitalisation Details'!$A$2:$G$2344,7,FALSE)</f>
        <v>37</v>
      </c>
    </row>
    <row r="564" spans="1:17" x14ac:dyDescent="0.25">
      <c r="A564" s="14" t="s">
        <v>4231</v>
      </c>
      <c r="B564" t="str">
        <f>VLOOKUP(Healthcare!$A564,'Customer Names'!A564:C2898,3,FALSE)</f>
        <v>Schlich</v>
      </c>
      <c r="C564">
        <f>VLOOKUP(Healthcare!$A564,'Medical Examinations'!A564:B2898,2,FALSE)</f>
        <v>28.024999999999999</v>
      </c>
      <c r="D564">
        <f>VLOOKUP($A564,'Medical Examinations'!A564:D2898,4,FALSE)</f>
        <v>7.03</v>
      </c>
      <c r="E564" t="str">
        <f>VLOOKUP($A564,'Medical Examinations'!A564:F564,6,FALSE)</f>
        <v>No</v>
      </c>
      <c r="F564" t="str">
        <f>VLOOKUP($A564,'Medical Examinations'!A564:G2898,7,FALSE)</f>
        <v>No</v>
      </c>
      <c r="G564" t="str">
        <f>VLOOKUP($A564,'Medical Examinations'!A564:H2898,8,FALSE)</f>
        <v>No</v>
      </c>
      <c r="H564" s="4">
        <f>VLOOKUP($A564,'Medical Examinations'!A564:I2898,9,FALSE)</f>
        <v>0</v>
      </c>
      <c r="I564" t="str">
        <f>VLOOKUP($A564,'Medical Examinations'!A564:J564,10,FALSE)</f>
        <v>Yes</v>
      </c>
      <c r="J564" t="str">
        <f>VLOOKUP($A564,'Medical Examinations'!A564:C564,3,FALSE)</f>
        <v>Over Weight</v>
      </c>
      <c r="K564" t="str">
        <f>VLOOKUP($A564,'Medical Examinations'!A564:E564,5,FALSE)</f>
        <v>Diabetes</v>
      </c>
      <c r="L564" t="str">
        <f>VLOOKUP($A564,'Hospitalisation Details'!$A$2:$E$2344,5,FALSE)</f>
        <v>18-Oct-1962</v>
      </c>
      <c r="M564" s="2">
        <f>VLOOKUP($A564,'Hospitalisation Details'!$A$2:$I$2344,9,FALSE)</f>
        <v>20446.849999999999</v>
      </c>
      <c r="N564" s="2" t="str">
        <f>VLOOKUP($A564,'Hospitalisation Details'!$A$2:$J$2344,10,FALSE)</f>
        <v>Tier - 2</v>
      </c>
      <c r="O564" s="2" t="str">
        <f>VLOOKUP($A564,'Hospitalisation Details'!$A$2:$K$2344,11,FALSE)</f>
        <v>Tier - 1</v>
      </c>
      <c r="P564" s="5" t="str">
        <f>VLOOKUP($A564,'Hospitalisation Details'!$A$2:$L$2344,12,FALSE)</f>
        <v>R1012</v>
      </c>
      <c r="Q564" s="15">
        <f>VLOOKUP($A564,'Hospitalisation Details'!$A$2:$G$2344,7,FALSE)</f>
        <v>60</v>
      </c>
    </row>
    <row r="565" spans="1:17" x14ac:dyDescent="0.25">
      <c r="A565" s="14" t="s">
        <v>4232</v>
      </c>
      <c r="B565" t="str">
        <f>VLOOKUP(Healthcare!$A565,'Customer Names'!A565:C2899,3,FALSE)</f>
        <v>ZIDek</v>
      </c>
      <c r="C565">
        <f>VLOOKUP(Healthcare!$A565,'Medical Examinations'!A565:B2899,2,FALSE)</f>
        <v>43.32</v>
      </c>
      <c r="D565">
        <f>VLOOKUP($A565,'Medical Examinations'!A565:D2899,4,FALSE)</f>
        <v>8.75</v>
      </c>
      <c r="E565" t="str">
        <f>VLOOKUP($A565,'Medical Examinations'!A565:F565,6,FALSE)</f>
        <v>Yes</v>
      </c>
      <c r="F565" t="str">
        <f>VLOOKUP($A565,'Medical Examinations'!A565:G2899,7,FALSE)</f>
        <v>No</v>
      </c>
      <c r="G565" t="str">
        <f>VLOOKUP($A565,'Medical Examinations'!A565:H2899,8,FALSE)</f>
        <v>Yes</v>
      </c>
      <c r="H565" s="4">
        <f>VLOOKUP($A565,'Medical Examinations'!A565:I2899,9,FALSE)</f>
        <v>1</v>
      </c>
      <c r="I565" t="str">
        <f>VLOOKUP($A565,'Medical Examinations'!A565:J565,10,FALSE)</f>
        <v>No</v>
      </c>
      <c r="J565" t="str">
        <f>VLOOKUP($A565,'Medical Examinations'!A565:C565,3,FALSE)</f>
        <v>Obesity</v>
      </c>
      <c r="K565" t="str">
        <f>VLOOKUP($A565,'Medical Examinations'!A565:E565,5,FALSE)</f>
        <v>Diabetes</v>
      </c>
      <c r="L565" t="str">
        <f>VLOOKUP($A565,'Hospitalisation Details'!$A$2:$E$2344,5,FALSE)</f>
        <v>13-Oct-1969</v>
      </c>
      <c r="M565" s="2">
        <f>VLOOKUP($A565,'Hospitalisation Details'!$A$2:$I$2344,9,FALSE)</f>
        <v>20463</v>
      </c>
      <c r="N565" s="2" t="str">
        <f>VLOOKUP($A565,'Hospitalisation Details'!$A$2:$J$2344,10,FALSE)</f>
        <v>Tier - 2</v>
      </c>
      <c r="O565" s="2" t="str">
        <f>VLOOKUP($A565,'Hospitalisation Details'!$A$2:$K$2344,11,FALSE)</f>
        <v>Tier - 2</v>
      </c>
      <c r="P565" s="5" t="str">
        <f>VLOOKUP($A565,'Hospitalisation Details'!$A$2:$L$2344,12,FALSE)</f>
        <v>R1013</v>
      </c>
      <c r="Q565" s="15">
        <f>VLOOKUP($A565,'Hospitalisation Details'!$A$2:$G$2344,7,FALSE)</f>
        <v>53</v>
      </c>
    </row>
    <row r="566" spans="1:17" x14ac:dyDescent="0.25">
      <c r="A566" s="14" t="s">
        <v>4234</v>
      </c>
      <c r="B566" t="str">
        <f>VLOOKUP(Healthcare!$A566,'Customer Names'!A566:C2900,3,FALSE)</f>
        <v>Ellgass</v>
      </c>
      <c r="C566">
        <f>VLOOKUP(Healthcare!$A566,'Medical Examinations'!A566:B2900,2,FALSE)</f>
        <v>45.92</v>
      </c>
      <c r="D566">
        <f>VLOOKUP($A566,'Medical Examinations'!A566:D2900,4,FALSE)</f>
        <v>9.51</v>
      </c>
      <c r="E566" t="str">
        <f>VLOOKUP($A566,'Medical Examinations'!A566:F566,6,FALSE)</f>
        <v>No</v>
      </c>
      <c r="F566" t="str">
        <f>VLOOKUP($A566,'Medical Examinations'!A566:G2900,7,FALSE)</f>
        <v>No</v>
      </c>
      <c r="G566" t="str">
        <f>VLOOKUP($A566,'Medical Examinations'!A566:H2900,8,FALSE)</f>
        <v>No</v>
      </c>
      <c r="H566" s="4">
        <f>VLOOKUP($A566,'Medical Examinations'!A566:I2900,9,FALSE)</f>
        <v>0</v>
      </c>
      <c r="I566" t="str">
        <f>VLOOKUP($A566,'Medical Examinations'!A566:J566,10,FALSE)</f>
        <v>No</v>
      </c>
      <c r="J566" t="str">
        <f>VLOOKUP($A566,'Medical Examinations'!A566:C566,3,FALSE)</f>
        <v>Obesity</v>
      </c>
      <c r="K566" t="str">
        <f>VLOOKUP($A566,'Medical Examinations'!A566:E566,5,FALSE)</f>
        <v>Diabetes</v>
      </c>
      <c r="L566" t="str">
        <f>VLOOKUP($A566,'Hospitalisation Details'!$A$2:$E$2344,5,FALSE)</f>
        <v>9-Jul-1966</v>
      </c>
      <c r="M566" s="2">
        <f>VLOOKUP($A566,'Hospitalisation Details'!$A$2:$I$2344,9,FALSE)</f>
        <v>20568.32</v>
      </c>
      <c r="N566" s="2" t="str">
        <f>VLOOKUP($A566,'Hospitalisation Details'!$A$2:$J$2344,10,FALSE)</f>
        <v>Tier - 3</v>
      </c>
      <c r="O566" s="2" t="str">
        <f>VLOOKUP($A566,'Hospitalisation Details'!$A$2:$K$2344,11,FALSE)</f>
        <v>Tier - 2</v>
      </c>
      <c r="P566" s="5" t="str">
        <f>VLOOKUP($A566,'Hospitalisation Details'!$A$2:$L$2344,12,FALSE)</f>
        <v>R1012</v>
      </c>
      <c r="Q566" s="15">
        <f>VLOOKUP($A566,'Hospitalisation Details'!$A$2:$G$2344,7,FALSE)</f>
        <v>56</v>
      </c>
    </row>
    <row r="567" spans="1:17" x14ac:dyDescent="0.25">
      <c r="A567" s="14" t="s">
        <v>4235</v>
      </c>
      <c r="B567" t="str">
        <f>VLOOKUP(Healthcare!$A567,'Customer Names'!A567:C2901,3,FALSE)</f>
        <v>Lowe</v>
      </c>
      <c r="C567">
        <f>VLOOKUP(Healthcare!$A567,'Medical Examinations'!A567:B2901,2,FALSE)</f>
        <v>44.03</v>
      </c>
      <c r="D567">
        <f>VLOOKUP($A567,'Medical Examinations'!A567:D2901,4,FALSE)</f>
        <v>9.36</v>
      </c>
      <c r="E567" t="str">
        <f>VLOOKUP($A567,'Medical Examinations'!A567:F567,6,FALSE)</f>
        <v>No</v>
      </c>
      <c r="F567" t="str">
        <f>VLOOKUP($A567,'Medical Examinations'!A567:G2901,7,FALSE)</f>
        <v>No</v>
      </c>
      <c r="G567" t="str">
        <f>VLOOKUP($A567,'Medical Examinations'!A567:H2901,8,FALSE)</f>
        <v>No</v>
      </c>
      <c r="H567" s="4">
        <f>VLOOKUP($A567,'Medical Examinations'!A567:I2901,9,FALSE)</f>
        <v>0</v>
      </c>
      <c r="I567" t="str">
        <f>VLOOKUP($A567,'Medical Examinations'!A567:J567,10,FALSE)</f>
        <v>No</v>
      </c>
      <c r="J567" t="str">
        <f>VLOOKUP($A567,'Medical Examinations'!A567:C567,3,FALSE)</f>
        <v>Obesity</v>
      </c>
      <c r="K567" t="str">
        <f>VLOOKUP($A567,'Medical Examinations'!A567:E567,5,FALSE)</f>
        <v>Diabetes</v>
      </c>
      <c r="L567" t="str">
        <f>VLOOKUP($A567,'Hospitalisation Details'!$A$2:$E$2344,5,FALSE)</f>
        <v>17-Dec-1967</v>
      </c>
      <c r="M567" s="2">
        <f>VLOOKUP($A567,'Hospitalisation Details'!$A$2:$I$2344,9,FALSE)</f>
        <v>20630.28</v>
      </c>
      <c r="N567" s="2" t="str">
        <f>VLOOKUP($A567,'Hospitalisation Details'!$A$2:$J$2344,10,FALSE)</f>
        <v>Tier - 2</v>
      </c>
      <c r="O567" s="2" t="str">
        <f>VLOOKUP($A567,'Hospitalisation Details'!$A$2:$K$2344,11,FALSE)</f>
        <v>Tier - 3</v>
      </c>
      <c r="P567" s="5" t="str">
        <f>VLOOKUP($A567,'Hospitalisation Details'!$A$2:$L$2344,12,FALSE)</f>
        <v>R1011</v>
      </c>
      <c r="Q567" s="15">
        <f>VLOOKUP($A567,'Hospitalisation Details'!$A$2:$G$2344,7,FALSE)</f>
        <v>55</v>
      </c>
    </row>
    <row r="568" spans="1:17" x14ac:dyDescent="0.25">
      <c r="A568" s="14" t="s">
        <v>4236</v>
      </c>
      <c r="B568" t="str">
        <f>VLOOKUP(Healthcare!$A568,'Customer Names'!A568:C2902,3,FALSE)</f>
        <v>Malone</v>
      </c>
      <c r="C568">
        <f>VLOOKUP(Healthcare!$A568,'Medical Examinations'!A568:B2902,2,FALSE)</f>
        <v>24.6</v>
      </c>
      <c r="D568">
        <f>VLOOKUP($A568,'Medical Examinations'!A568:D2902,4,FALSE)</f>
        <v>4.8099999999999996</v>
      </c>
      <c r="E568" t="str">
        <f>VLOOKUP($A568,'Medical Examinations'!A568:F568,6,FALSE)</f>
        <v>No</v>
      </c>
      <c r="F568" t="str">
        <f>VLOOKUP($A568,'Medical Examinations'!A568:G2902,7,FALSE)</f>
        <v>No</v>
      </c>
      <c r="G568" t="str">
        <f>VLOOKUP($A568,'Medical Examinations'!A568:H2902,8,FALSE)</f>
        <v>No</v>
      </c>
      <c r="H568" s="4">
        <f>VLOOKUP($A568,'Medical Examinations'!A568:I2902,9,FALSE)</f>
        <v>0</v>
      </c>
      <c r="I568" t="str">
        <f>VLOOKUP($A568,'Medical Examinations'!A568:J568,10,FALSE)</f>
        <v>Yes</v>
      </c>
      <c r="J568" t="str">
        <f>VLOOKUP($A568,'Medical Examinations'!A568:C568,3,FALSE)</f>
        <v>Health Weight</v>
      </c>
      <c r="K568" t="str">
        <f>VLOOKUP($A568,'Medical Examinations'!A568:E568,5,FALSE)</f>
        <v>Normal</v>
      </c>
      <c r="L568" t="str">
        <f>VLOOKUP($A568,'Hospitalisation Details'!$A$2:$E$2344,5,FALSE)</f>
        <v>1-Aug-1965</v>
      </c>
      <c r="M568" s="2">
        <f>VLOOKUP($A568,'Hospitalisation Details'!$A$2:$I$2344,9,FALSE)</f>
        <v>20709.02</v>
      </c>
      <c r="N568" s="2" t="str">
        <f>VLOOKUP($A568,'Hospitalisation Details'!$A$2:$J$2344,10,FALSE)</f>
        <v>Tier - 3</v>
      </c>
      <c r="O568" s="2" t="str">
        <f>VLOOKUP($A568,'Hospitalisation Details'!$A$2:$K$2344,11,FALSE)</f>
        <v>Tier - 2</v>
      </c>
      <c r="P568" s="5" t="str">
        <f>VLOOKUP($A568,'Hospitalisation Details'!$A$2:$L$2344,12,FALSE)</f>
        <v>R1019</v>
      </c>
      <c r="Q568" s="15">
        <f>VLOOKUP($A568,'Hospitalisation Details'!$A$2:$G$2344,7,FALSE)</f>
        <v>57</v>
      </c>
    </row>
    <row r="569" spans="1:17" x14ac:dyDescent="0.25">
      <c r="A569" s="14" t="s">
        <v>4237</v>
      </c>
      <c r="B569" t="str">
        <f>VLOOKUP(Healthcare!$A569,'Customer Names'!A569:C2903,3,FALSE)</f>
        <v>Dumke</v>
      </c>
      <c r="C569">
        <f>VLOOKUP(Healthcare!$A569,'Medical Examinations'!A569:B2903,2,FALSE)</f>
        <v>49.15</v>
      </c>
      <c r="D569">
        <f>VLOOKUP($A569,'Medical Examinations'!A569:D2903,4,FALSE)</f>
        <v>8.08</v>
      </c>
      <c r="E569" t="str">
        <f>VLOOKUP($A569,'Medical Examinations'!A569:F569,6,FALSE)</f>
        <v>No</v>
      </c>
      <c r="F569" t="str">
        <f>VLOOKUP($A569,'Medical Examinations'!A569:G2903,7,FALSE)</f>
        <v>No</v>
      </c>
      <c r="G569" t="str">
        <f>VLOOKUP($A569,'Medical Examinations'!A569:H2903,8,FALSE)</f>
        <v>No</v>
      </c>
      <c r="H569" s="4">
        <f>VLOOKUP($A569,'Medical Examinations'!A569:I2903,9,FALSE)</f>
        <v>0</v>
      </c>
      <c r="I569" t="str">
        <f>VLOOKUP($A569,'Medical Examinations'!A569:J569,10,FALSE)</f>
        <v>No</v>
      </c>
      <c r="J569" t="str">
        <f>VLOOKUP($A569,'Medical Examinations'!A569:C569,3,FALSE)</f>
        <v>Obesity</v>
      </c>
      <c r="K569" t="str">
        <f>VLOOKUP($A569,'Medical Examinations'!A569:E569,5,FALSE)</f>
        <v>Diabetes</v>
      </c>
      <c r="L569" t="str">
        <f>VLOOKUP($A569,'Hospitalisation Details'!$A$2:$E$2344,5,FALSE)</f>
        <v>14-Sep-1992</v>
      </c>
      <c r="M569" s="2">
        <f>VLOOKUP($A569,'Hospitalisation Details'!$A$2:$I$2344,9,FALSE)</f>
        <v>20745.990000000002</v>
      </c>
      <c r="N569" s="2" t="str">
        <f>VLOOKUP($A569,'Hospitalisation Details'!$A$2:$J$2344,10,FALSE)</f>
        <v>Tier - 3</v>
      </c>
      <c r="O569" s="2" t="str">
        <f>VLOOKUP($A569,'Hospitalisation Details'!$A$2:$K$2344,11,FALSE)</f>
        <v>Tier - 1</v>
      </c>
      <c r="P569" s="5" t="str">
        <f>VLOOKUP($A569,'Hospitalisation Details'!$A$2:$L$2344,12,FALSE)</f>
        <v>R1012</v>
      </c>
      <c r="Q569" s="15">
        <f>VLOOKUP($A569,'Hospitalisation Details'!$A$2:$G$2344,7,FALSE)</f>
        <v>30</v>
      </c>
    </row>
    <row r="570" spans="1:17" x14ac:dyDescent="0.25">
      <c r="A570" s="14" t="s">
        <v>4238</v>
      </c>
      <c r="B570" t="str">
        <f>VLOOKUP(Healthcare!$A570,'Customer Names'!A570:C2904,3,FALSE)</f>
        <v>Strong</v>
      </c>
      <c r="C570">
        <f>VLOOKUP(Healthcare!$A570,'Medical Examinations'!A570:B2904,2,FALSE)</f>
        <v>28.31</v>
      </c>
      <c r="D570">
        <f>VLOOKUP($A570,'Medical Examinations'!A570:D2904,4,FALSE)</f>
        <v>6.29</v>
      </c>
      <c r="E570" t="str">
        <f>VLOOKUP($A570,'Medical Examinations'!A570:F570,6,FALSE)</f>
        <v>No</v>
      </c>
      <c r="F570" t="str">
        <f>VLOOKUP($A570,'Medical Examinations'!A570:G2904,7,FALSE)</f>
        <v>No</v>
      </c>
      <c r="G570" t="str">
        <f>VLOOKUP($A570,'Medical Examinations'!A570:H2904,8,FALSE)</f>
        <v>Yes</v>
      </c>
      <c r="H570" s="4">
        <f>VLOOKUP($A570,'Medical Examinations'!A570:I2904,9,FALSE)</f>
        <v>1</v>
      </c>
      <c r="I570" t="str">
        <f>VLOOKUP($A570,'Medical Examinations'!A570:J570,10,FALSE)</f>
        <v>Yes</v>
      </c>
      <c r="J570" t="str">
        <f>VLOOKUP($A570,'Medical Examinations'!A570:C570,3,FALSE)</f>
        <v>Over Weight</v>
      </c>
      <c r="K570" t="str">
        <f>VLOOKUP($A570,'Medical Examinations'!A570:E570,5,FALSE)</f>
        <v>Prediabetes</v>
      </c>
      <c r="L570" t="str">
        <f>VLOOKUP($A570,'Hospitalisation Details'!$A$2:$E$2344,5,FALSE)</f>
        <v>4-Aug-1986</v>
      </c>
      <c r="M570" s="2">
        <f>VLOOKUP($A570,'Hospitalisation Details'!$A$2:$I$2344,9,FALSE)</f>
        <v>20773.63</v>
      </c>
      <c r="N570" s="2" t="str">
        <f>VLOOKUP($A570,'Hospitalisation Details'!$A$2:$J$2344,10,FALSE)</f>
        <v>Tier - 2</v>
      </c>
      <c r="O570" s="2" t="str">
        <f>VLOOKUP($A570,'Hospitalisation Details'!$A$2:$K$2344,11,FALSE)</f>
        <v>Tier - 3</v>
      </c>
      <c r="P570" s="5" t="str">
        <f>VLOOKUP($A570,'Hospitalisation Details'!$A$2:$L$2344,12,FALSE)</f>
        <v>R1017</v>
      </c>
      <c r="Q570" s="15">
        <f>VLOOKUP($A570,'Hospitalisation Details'!$A$2:$G$2344,7,FALSE)</f>
        <v>36</v>
      </c>
    </row>
    <row r="571" spans="1:17" x14ac:dyDescent="0.25">
      <c r="A571" s="14" t="s">
        <v>4239</v>
      </c>
      <c r="B571" t="str">
        <f>VLOOKUP(Healthcare!$A571,'Customer Names'!A571:C2905,3,FALSE)</f>
        <v>Ferguson</v>
      </c>
      <c r="C571">
        <f>VLOOKUP(Healthcare!$A571,'Medical Examinations'!A571:B2905,2,FALSE)</f>
        <v>22.99</v>
      </c>
      <c r="D571">
        <f>VLOOKUP($A571,'Medical Examinations'!A571:D2905,4,FALSE)</f>
        <v>6.29</v>
      </c>
      <c r="E571" t="str">
        <f>VLOOKUP($A571,'Medical Examinations'!A571:F571,6,FALSE)</f>
        <v>No</v>
      </c>
      <c r="F571" t="str">
        <f>VLOOKUP($A571,'Medical Examinations'!A571:G2905,7,FALSE)</f>
        <v>No</v>
      </c>
      <c r="G571" t="str">
        <f>VLOOKUP($A571,'Medical Examinations'!A571:H2905,8,FALSE)</f>
        <v>No</v>
      </c>
      <c r="H571" s="4">
        <f>VLOOKUP($A571,'Medical Examinations'!A571:I2905,9,FALSE)</f>
        <v>1</v>
      </c>
      <c r="I571" t="str">
        <f>VLOOKUP($A571,'Medical Examinations'!A571:J571,10,FALSE)</f>
        <v>Yes</v>
      </c>
      <c r="J571" t="str">
        <f>VLOOKUP($A571,'Medical Examinations'!A571:C571,3,FALSE)</f>
        <v>Health Weight</v>
      </c>
      <c r="K571" t="str">
        <f>VLOOKUP($A571,'Medical Examinations'!A571:E571,5,FALSE)</f>
        <v>Prediabetes</v>
      </c>
      <c r="L571" t="str">
        <f>VLOOKUP($A571,'Hospitalisation Details'!$A$2:$E$2344,5,FALSE)</f>
        <v>8-Dec-1975</v>
      </c>
      <c r="M571" s="2">
        <f>VLOOKUP($A571,'Hospitalisation Details'!$A$2:$I$2344,9,FALSE)</f>
        <v>20878.78</v>
      </c>
      <c r="N571" s="2" t="str">
        <f>VLOOKUP($A571,'Hospitalisation Details'!$A$2:$J$2344,10,FALSE)</f>
        <v>Tier - 2</v>
      </c>
      <c r="O571" s="2" t="str">
        <f>VLOOKUP($A571,'Hospitalisation Details'!$A$2:$K$2344,11,FALSE)</f>
        <v>Tier - 1</v>
      </c>
      <c r="P571" s="5" t="str">
        <f>VLOOKUP($A571,'Hospitalisation Details'!$A$2:$L$2344,12,FALSE)</f>
        <v>R1024</v>
      </c>
      <c r="Q571" s="15">
        <f>VLOOKUP($A571,'Hospitalisation Details'!$A$2:$G$2344,7,FALSE)</f>
        <v>47</v>
      </c>
    </row>
    <row r="572" spans="1:17" x14ac:dyDescent="0.25">
      <c r="A572" s="14" t="s">
        <v>4240</v>
      </c>
      <c r="B572" t="str">
        <f>VLOOKUP(Healthcare!$A572,'Customer Names'!A572:C2906,3,FALSE)</f>
        <v>Klein</v>
      </c>
      <c r="C572">
        <f>VLOOKUP(Healthcare!$A572,'Medical Examinations'!A572:B2906,2,FALSE)</f>
        <v>29.07</v>
      </c>
      <c r="D572">
        <f>VLOOKUP($A572,'Medical Examinations'!A572:D2906,4,FALSE)</f>
        <v>5.12</v>
      </c>
      <c r="E572" t="str">
        <f>VLOOKUP($A572,'Medical Examinations'!A572:F572,6,FALSE)</f>
        <v>No</v>
      </c>
      <c r="F572" t="str">
        <f>VLOOKUP($A572,'Medical Examinations'!A572:G2906,7,FALSE)</f>
        <v>No</v>
      </c>
      <c r="G572" t="str">
        <f>VLOOKUP($A572,'Medical Examinations'!A572:H2906,8,FALSE)</f>
        <v>Yes</v>
      </c>
      <c r="H572" s="4">
        <f>VLOOKUP($A572,'Medical Examinations'!A572:I2906,9,FALSE)</f>
        <v>1</v>
      </c>
      <c r="I572" t="str">
        <f>VLOOKUP($A572,'Medical Examinations'!A572:J572,10,FALSE)</f>
        <v>Yes</v>
      </c>
      <c r="J572" t="str">
        <f>VLOOKUP($A572,'Medical Examinations'!A572:C572,3,FALSE)</f>
        <v>Over Weight</v>
      </c>
      <c r="K572" t="str">
        <f>VLOOKUP($A572,'Medical Examinations'!A572:E572,5,FALSE)</f>
        <v>Normal</v>
      </c>
      <c r="L572" t="str">
        <f>VLOOKUP($A572,'Hospitalisation Details'!$A$2:$E$2344,5,FALSE)</f>
        <v>19-Nov-1964</v>
      </c>
      <c r="M572" s="2">
        <f>VLOOKUP($A572,'Hospitalisation Details'!$A$2:$I$2344,9,FALSE)</f>
        <v>20893.060000000001</v>
      </c>
      <c r="N572" s="2" t="str">
        <f>VLOOKUP($A572,'Hospitalisation Details'!$A$2:$J$2344,10,FALSE)</f>
        <v>Tier - 2</v>
      </c>
      <c r="O572" s="2" t="str">
        <f>VLOOKUP($A572,'Hospitalisation Details'!$A$2:$K$2344,11,FALSE)</f>
        <v>Tier - 3</v>
      </c>
      <c r="P572" s="5" t="str">
        <f>VLOOKUP($A572,'Hospitalisation Details'!$A$2:$L$2344,12,FALSE)</f>
        <v>R1012</v>
      </c>
      <c r="Q572" s="15">
        <f>VLOOKUP($A572,'Hospitalisation Details'!$A$2:$G$2344,7,FALSE)</f>
        <v>58</v>
      </c>
    </row>
    <row r="573" spans="1:17" x14ac:dyDescent="0.25">
      <c r="A573" s="14" t="s">
        <v>4241</v>
      </c>
      <c r="B573" t="str">
        <f>VLOOKUP(Healthcare!$A573,'Customer Names'!A573:C2907,3,FALSE)</f>
        <v>Eusebio</v>
      </c>
      <c r="C573">
        <f>VLOOKUP(Healthcare!$A573,'Medical Examinations'!A573:B2907,2,FALSE)</f>
        <v>42.02</v>
      </c>
      <c r="D573">
        <f>VLOOKUP($A573,'Medical Examinations'!A573:D2907,4,FALSE)</f>
        <v>9.9499999999999993</v>
      </c>
      <c r="E573" t="str">
        <f>VLOOKUP($A573,'Medical Examinations'!A573:F573,6,FALSE)</f>
        <v>Yes</v>
      </c>
      <c r="F573" t="str">
        <f>VLOOKUP($A573,'Medical Examinations'!A573:G2907,7,FALSE)</f>
        <v>No</v>
      </c>
      <c r="G573" t="str">
        <f>VLOOKUP($A573,'Medical Examinations'!A573:H2907,8,FALSE)</f>
        <v>Yes</v>
      </c>
      <c r="H573" s="4">
        <f>VLOOKUP($A573,'Medical Examinations'!A573:I2907,9,FALSE)</f>
        <v>1</v>
      </c>
      <c r="I573" t="str">
        <f>VLOOKUP($A573,'Medical Examinations'!A573:J573,10,FALSE)</f>
        <v>No</v>
      </c>
      <c r="J573" t="str">
        <f>VLOOKUP($A573,'Medical Examinations'!A573:C573,3,FALSE)</f>
        <v>Obesity</v>
      </c>
      <c r="K573" t="str">
        <f>VLOOKUP($A573,'Medical Examinations'!A573:E573,5,FALSE)</f>
        <v>Diabetes</v>
      </c>
      <c r="L573" t="str">
        <f>VLOOKUP($A573,'Hospitalisation Details'!$A$2:$E$2344,5,FALSE)</f>
        <v>27-Nov-1987</v>
      </c>
      <c r="M573" s="2">
        <f>VLOOKUP($A573,'Hospitalisation Details'!$A$2:$I$2344,9,FALSE)</f>
        <v>20984.09</v>
      </c>
      <c r="N573" s="2" t="str">
        <f>VLOOKUP($A573,'Hospitalisation Details'!$A$2:$J$2344,10,FALSE)</f>
        <v>Tier - 2</v>
      </c>
      <c r="O573" s="2" t="str">
        <f>VLOOKUP($A573,'Hospitalisation Details'!$A$2:$K$2344,11,FALSE)</f>
        <v>Tier - 2</v>
      </c>
      <c r="P573" s="5" t="str">
        <f>VLOOKUP($A573,'Hospitalisation Details'!$A$2:$L$2344,12,FALSE)</f>
        <v>R1015</v>
      </c>
      <c r="Q573" s="15">
        <f>VLOOKUP($A573,'Hospitalisation Details'!$A$2:$G$2344,7,FALSE)</f>
        <v>35</v>
      </c>
    </row>
    <row r="574" spans="1:17" x14ac:dyDescent="0.25">
      <c r="A574" s="14" t="s">
        <v>4242</v>
      </c>
      <c r="B574" t="str">
        <f>VLOOKUP(Healthcare!$A574,'Customer Names'!A574:C2908,3,FALSE)</f>
        <v>Szolosi</v>
      </c>
      <c r="C574">
        <f>VLOOKUP(Healthcare!$A574,'Medical Examinations'!A574:B2908,2,FALSE)</f>
        <v>49.07</v>
      </c>
      <c r="D574">
        <f>VLOOKUP($A574,'Medical Examinations'!A574:D2908,4,FALSE)</f>
        <v>9.08</v>
      </c>
      <c r="E574" t="str">
        <f>VLOOKUP($A574,'Medical Examinations'!A574:F574,6,FALSE)</f>
        <v>Yes</v>
      </c>
      <c r="F574" t="str">
        <f>VLOOKUP($A574,'Medical Examinations'!A574:G2908,7,FALSE)</f>
        <v>No</v>
      </c>
      <c r="G574" t="str">
        <f>VLOOKUP($A574,'Medical Examinations'!A574:H2908,8,FALSE)</f>
        <v>No</v>
      </c>
      <c r="H574" s="4">
        <f>VLOOKUP($A574,'Medical Examinations'!A574:I2908,9,FALSE)</f>
        <v>1</v>
      </c>
      <c r="I574" t="str">
        <f>VLOOKUP($A574,'Medical Examinations'!A574:J574,10,FALSE)</f>
        <v>No</v>
      </c>
      <c r="J574" t="str">
        <f>VLOOKUP($A574,'Medical Examinations'!A574:C574,3,FALSE)</f>
        <v>Obesity</v>
      </c>
      <c r="K574" t="str">
        <f>VLOOKUP($A574,'Medical Examinations'!A574:E574,5,FALSE)</f>
        <v>Diabetes</v>
      </c>
      <c r="L574" t="str">
        <f>VLOOKUP($A574,'Hospitalisation Details'!$A$2:$E$2344,5,FALSE)</f>
        <v>2-Jul-1983</v>
      </c>
      <c r="M574" s="2">
        <f>VLOOKUP($A574,'Hospitalisation Details'!$A$2:$I$2344,9,FALSE)</f>
        <v>21082.16</v>
      </c>
      <c r="N574" s="2" t="str">
        <f>VLOOKUP($A574,'Hospitalisation Details'!$A$2:$J$2344,10,FALSE)</f>
        <v>Tier - 3</v>
      </c>
      <c r="O574" s="2" t="str">
        <f>VLOOKUP($A574,'Hospitalisation Details'!$A$2:$K$2344,11,FALSE)</f>
        <v>Tier - 2</v>
      </c>
      <c r="P574" s="5" t="str">
        <f>VLOOKUP($A574,'Hospitalisation Details'!$A$2:$L$2344,12,FALSE)</f>
        <v>R1011</v>
      </c>
      <c r="Q574" s="15">
        <f>VLOOKUP($A574,'Hospitalisation Details'!$A$2:$G$2344,7,FALSE)</f>
        <v>39</v>
      </c>
    </row>
    <row r="575" spans="1:17" x14ac:dyDescent="0.25">
      <c r="A575" s="14" t="s">
        <v>4243</v>
      </c>
      <c r="B575" t="str">
        <f>VLOOKUP(Healthcare!$A575,'Customer Names'!A575:C2909,3,FALSE)</f>
        <v>Butler</v>
      </c>
      <c r="C575">
        <f>VLOOKUP(Healthcare!$A575,'Medical Examinations'!A575:B2909,2,FALSE)</f>
        <v>19.8</v>
      </c>
      <c r="D575">
        <f>VLOOKUP($A575,'Medical Examinations'!A575:D2909,4,FALSE)</f>
        <v>4.82</v>
      </c>
      <c r="E575" t="str">
        <f>VLOOKUP($A575,'Medical Examinations'!A575:F575,6,FALSE)</f>
        <v>No</v>
      </c>
      <c r="F575" t="str">
        <f>VLOOKUP($A575,'Medical Examinations'!A575:G2909,7,FALSE)</f>
        <v>No</v>
      </c>
      <c r="G575" t="str">
        <f>VLOOKUP($A575,'Medical Examinations'!A575:H2909,8,FALSE)</f>
        <v>No</v>
      </c>
      <c r="H575" s="4">
        <f>VLOOKUP($A575,'Medical Examinations'!A575:I2909,9,FALSE)</f>
        <v>0</v>
      </c>
      <c r="I575" t="str">
        <f>VLOOKUP($A575,'Medical Examinations'!A575:J575,10,FALSE)</f>
        <v>Yes</v>
      </c>
      <c r="J575" t="str">
        <f>VLOOKUP($A575,'Medical Examinations'!A575:C575,3,FALSE)</f>
        <v>Health Weight</v>
      </c>
      <c r="K575" t="str">
        <f>VLOOKUP($A575,'Medical Examinations'!A575:E575,5,FALSE)</f>
        <v>Normal</v>
      </c>
      <c r="L575" t="str">
        <f>VLOOKUP($A575,'Hospitalisation Details'!$A$2:$E$2344,5,FALSE)</f>
        <v>23-Nov-1977</v>
      </c>
      <c r="M575" s="2">
        <f>VLOOKUP($A575,'Hospitalisation Details'!$A$2:$I$2344,9,FALSE)</f>
        <v>21098.55</v>
      </c>
      <c r="N575" s="2" t="str">
        <f>VLOOKUP($A575,'Hospitalisation Details'!$A$2:$J$2344,10,FALSE)</f>
        <v>Tier - 3</v>
      </c>
      <c r="O575" s="2" t="str">
        <f>VLOOKUP($A575,'Hospitalisation Details'!$A$2:$K$2344,11,FALSE)</f>
        <v>Tier - 3</v>
      </c>
      <c r="P575" s="5" t="str">
        <f>VLOOKUP($A575,'Hospitalisation Details'!$A$2:$L$2344,12,FALSE)</f>
        <v>R1012</v>
      </c>
      <c r="Q575" s="15">
        <f>VLOOKUP($A575,'Hospitalisation Details'!$A$2:$G$2344,7,FALSE)</f>
        <v>45</v>
      </c>
    </row>
    <row r="576" spans="1:17" x14ac:dyDescent="0.25">
      <c r="A576" s="14" t="s">
        <v>4244</v>
      </c>
      <c r="B576" t="str">
        <f>VLOOKUP(Healthcare!$A576,'Customer Names'!A576:C2910,3,FALSE)</f>
        <v>Fukuchi</v>
      </c>
      <c r="C576">
        <f>VLOOKUP(Healthcare!$A576,'Medical Examinations'!A576:B2910,2,FALSE)</f>
        <v>27.36</v>
      </c>
      <c r="D576">
        <f>VLOOKUP($A576,'Medical Examinations'!A576:D2910,4,FALSE)</f>
        <v>4.6500000000000004</v>
      </c>
      <c r="E576" t="str">
        <f>VLOOKUP($A576,'Medical Examinations'!A576:F576,6,FALSE)</f>
        <v>No</v>
      </c>
      <c r="F576" t="str">
        <f>VLOOKUP($A576,'Medical Examinations'!A576:G2910,7,FALSE)</f>
        <v>Yes</v>
      </c>
      <c r="G576" t="str">
        <f>VLOOKUP($A576,'Medical Examinations'!A576:H2910,8,FALSE)</f>
        <v>No</v>
      </c>
      <c r="H576" s="4">
        <f>VLOOKUP($A576,'Medical Examinations'!A576:I2910,9,FALSE)</f>
        <v>1</v>
      </c>
      <c r="I576" t="str">
        <f>VLOOKUP($A576,'Medical Examinations'!A576:J576,10,FALSE)</f>
        <v>Yes</v>
      </c>
      <c r="J576" t="str">
        <f>VLOOKUP($A576,'Medical Examinations'!A576:C576,3,FALSE)</f>
        <v>Over Weight</v>
      </c>
      <c r="K576" t="str">
        <f>VLOOKUP($A576,'Medical Examinations'!A576:E576,5,FALSE)</f>
        <v>Normal</v>
      </c>
      <c r="L576" t="str">
        <f>VLOOKUP($A576,'Hospitalisation Details'!$A$2:$E$2344,5,FALSE)</f>
        <v>26-Aug-1969</v>
      </c>
      <c r="M576" s="2">
        <f>VLOOKUP($A576,'Hospitalisation Details'!$A$2:$I$2344,9,FALSE)</f>
        <v>21195.82</v>
      </c>
      <c r="N576" s="2" t="str">
        <f>VLOOKUP($A576,'Hospitalisation Details'!$A$2:$J$2344,10,FALSE)</f>
        <v>Tier - 3</v>
      </c>
      <c r="O576" s="2" t="str">
        <f>VLOOKUP($A576,'Hospitalisation Details'!$A$2:$K$2344,11,FALSE)</f>
        <v>Tier - 1</v>
      </c>
      <c r="P576" s="5" t="str">
        <f>VLOOKUP($A576,'Hospitalisation Details'!$A$2:$L$2344,12,FALSE)</f>
        <v>R1013</v>
      </c>
      <c r="Q576" s="15">
        <f>VLOOKUP($A576,'Hospitalisation Details'!$A$2:$G$2344,7,FALSE)</f>
        <v>53</v>
      </c>
    </row>
    <row r="577" spans="1:17" x14ac:dyDescent="0.25">
      <c r="A577" s="14" t="s">
        <v>4245</v>
      </c>
      <c r="B577" t="str">
        <f>VLOOKUP(Healthcare!$A577,'Customer Names'!A577:C2911,3,FALSE)</f>
        <v>Drucker</v>
      </c>
      <c r="C577">
        <f>VLOOKUP(Healthcare!$A577,'Medical Examinations'!A577:B2911,2,FALSE)</f>
        <v>42.95</v>
      </c>
      <c r="D577">
        <f>VLOOKUP($A577,'Medical Examinations'!A577:D2911,4,FALSE)</f>
        <v>5.16</v>
      </c>
      <c r="E577" t="str">
        <f>VLOOKUP($A577,'Medical Examinations'!A577:F577,6,FALSE)</f>
        <v>Yes</v>
      </c>
      <c r="F577" t="str">
        <f>VLOOKUP($A577,'Medical Examinations'!A577:G2911,7,FALSE)</f>
        <v>No</v>
      </c>
      <c r="G577" t="str">
        <f>VLOOKUP($A577,'Medical Examinations'!A577:H2911,8,FALSE)</f>
        <v>No</v>
      </c>
      <c r="H577" s="4">
        <f>VLOOKUP($A577,'Medical Examinations'!A577:I2911,9,FALSE)</f>
        <v>1</v>
      </c>
      <c r="I577" t="str">
        <f>VLOOKUP($A577,'Medical Examinations'!A577:J577,10,FALSE)</f>
        <v>No</v>
      </c>
      <c r="J577" t="str">
        <f>VLOOKUP($A577,'Medical Examinations'!A577:C577,3,FALSE)</f>
        <v>Obesity</v>
      </c>
      <c r="K577" t="str">
        <f>VLOOKUP($A577,'Medical Examinations'!A577:E577,5,FALSE)</f>
        <v>Normal</v>
      </c>
      <c r="L577" t="str">
        <f>VLOOKUP($A577,'Hospitalisation Details'!$A$2:$E$2344,5,FALSE)</f>
        <v>14-Oct-1974</v>
      </c>
      <c r="M577" s="2">
        <f>VLOOKUP($A577,'Hospitalisation Details'!$A$2:$I$2344,9,FALSE)</f>
        <v>21223.68</v>
      </c>
      <c r="N577" s="2" t="str">
        <f>VLOOKUP($A577,'Hospitalisation Details'!$A$2:$J$2344,10,FALSE)</f>
        <v>Tier - 3</v>
      </c>
      <c r="O577" s="2" t="str">
        <f>VLOOKUP($A577,'Hospitalisation Details'!$A$2:$K$2344,11,FALSE)</f>
        <v>Tier - 2</v>
      </c>
      <c r="P577" s="5" t="str">
        <f>VLOOKUP($A577,'Hospitalisation Details'!$A$2:$L$2344,12,FALSE)</f>
        <v>R1013</v>
      </c>
      <c r="Q577" s="15">
        <f>VLOOKUP($A577,'Hospitalisation Details'!$A$2:$G$2344,7,FALSE)</f>
        <v>48</v>
      </c>
    </row>
    <row r="578" spans="1:17" x14ac:dyDescent="0.25">
      <c r="A578" s="14" t="s">
        <v>4246</v>
      </c>
      <c r="B578" t="str">
        <f>VLOOKUP(Healthcare!$A578,'Customer Names'!A578:C2912,3,FALSE)</f>
        <v>Aziz</v>
      </c>
      <c r="C578">
        <f>VLOOKUP(Healthcare!$A578,'Medical Examinations'!A578:B2912,2,FALSE)</f>
        <v>42.66</v>
      </c>
      <c r="D578">
        <f>VLOOKUP($A578,'Medical Examinations'!A578:D2912,4,FALSE)</f>
        <v>10.44</v>
      </c>
      <c r="E578" t="str">
        <f>VLOOKUP($A578,'Medical Examinations'!A578:F578,6,FALSE)</f>
        <v>No</v>
      </c>
      <c r="F578" t="str">
        <f>VLOOKUP($A578,'Medical Examinations'!A578:G2912,7,FALSE)</f>
        <v>No</v>
      </c>
      <c r="G578" t="str">
        <f>VLOOKUP($A578,'Medical Examinations'!A578:H2912,8,FALSE)</f>
        <v>No</v>
      </c>
      <c r="H578" s="4">
        <f>VLOOKUP($A578,'Medical Examinations'!A578:I2912,9,FALSE)</f>
        <v>0</v>
      </c>
      <c r="I578" t="str">
        <f>VLOOKUP($A578,'Medical Examinations'!A578:J578,10,FALSE)</f>
        <v>No</v>
      </c>
      <c r="J578" t="str">
        <f>VLOOKUP($A578,'Medical Examinations'!A578:C578,3,FALSE)</f>
        <v>Obesity</v>
      </c>
      <c r="K578" t="str">
        <f>VLOOKUP($A578,'Medical Examinations'!A578:E578,5,FALSE)</f>
        <v>Diabetes</v>
      </c>
      <c r="L578" t="str">
        <f>VLOOKUP($A578,'Hospitalisation Details'!$A$2:$E$2344,5,FALSE)</f>
        <v>3-Sep-1974</v>
      </c>
      <c r="M578" s="2">
        <f>VLOOKUP($A578,'Hospitalisation Details'!$A$2:$I$2344,9,FALSE)</f>
        <v>21232.18</v>
      </c>
      <c r="N578" s="2" t="str">
        <f>VLOOKUP($A578,'Hospitalisation Details'!$A$2:$J$2344,10,FALSE)</f>
        <v>Tier - 3</v>
      </c>
      <c r="O578" s="2" t="str">
        <f>VLOOKUP($A578,'Hospitalisation Details'!$A$2:$K$2344,11,FALSE)</f>
        <v>Tier - 2</v>
      </c>
      <c r="P578" s="5" t="str">
        <f>VLOOKUP($A578,'Hospitalisation Details'!$A$2:$L$2344,12,FALSE)</f>
        <v>R1011</v>
      </c>
      <c r="Q578" s="15">
        <f>VLOOKUP($A578,'Hospitalisation Details'!$A$2:$G$2344,7,FALSE)</f>
        <v>48</v>
      </c>
    </row>
    <row r="579" spans="1:17" x14ac:dyDescent="0.25">
      <c r="A579" s="14" t="s">
        <v>4247</v>
      </c>
      <c r="B579" t="str">
        <f>VLOOKUP(Healthcare!$A579,'Customer Names'!A579:C2913,3,FALSE)</f>
        <v>Pak</v>
      </c>
      <c r="C579">
        <f>VLOOKUP(Healthcare!$A579,'Medical Examinations'!A579:B2913,2,FALSE)</f>
        <v>33.630000000000003</v>
      </c>
      <c r="D579">
        <f>VLOOKUP($A579,'Medical Examinations'!A579:D2913,4,FALSE)</f>
        <v>5.69</v>
      </c>
      <c r="E579" t="str">
        <f>VLOOKUP($A579,'Medical Examinations'!A579:F579,6,FALSE)</f>
        <v>No</v>
      </c>
      <c r="F579" t="str">
        <f>VLOOKUP($A579,'Medical Examinations'!A579:G2913,7,FALSE)</f>
        <v>No</v>
      </c>
      <c r="G579" t="str">
        <f>VLOOKUP($A579,'Medical Examinations'!A579:H2913,8,FALSE)</f>
        <v>No</v>
      </c>
      <c r="H579" s="4">
        <f>VLOOKUP($A579,'Medical Examinations'!A579:I2913,9,FALSE)</f>
        <v>1</v>
      </c>
      <c r="I579" t="str">
        <f>VLOOKUP($A579,'Medical Examinations'!A579:J579,10,FALSE)</f>
        <v>No</v>
      </c>
      <c r="J579" t="str">
        <f>VLOOKUP($A579,'Medical Examinations'!A579:C579,3,FALSE)</f>
        <v>Obesity</v>
      </c>
      <c r="K579" t="str">
        <f>VLOOKUP($A579,'Medical Examinations'!A579:E579,5,FALSE)</f>
        <v>Normal</v>
      </c>
      <c r="L579" t="str">
        <f>VLOOKUP($A579,'Hospitalisation Details'!$A$2:$E$2344,5,FALSE)</f>
        <v>10-Dec-1980</v>
      </c>
      <c r="M579" s="2">
        <f>VLOOKUP($A579,'Hospitalisation Details'!$A$2:$I$2344,9,FALSE)</f>
        <v>21259.38</v>
      </c>
      <c r="N579" s="2" t="str">
        <f>VLOOKUP($A579,'Hospitalisation Details'!$A$2:$J$2344,10,FALSE)</f>
        <v>Tier - 3</v>
      </c>
      <c r="O579" s="2" t="str">
        <f>VLOOKUP($A579,'Hospitalisation Details'!$A$2:$K$2344,11,FALSE)</f>
        <v>Tier - 3</v>
      </c>
      <c r="P579" s="5" t="str">
        <f>VLOOKUP($A579,'Hospitalisation Details'!$A$2:$L$2344,12,FALSE)</f>
        <v>R1019</v>
      </c>
      <c r="Q579" s="15">
        <f>VLOOKUP($A579,'Hospitalisation Details'!$A$2:$G$2344,7,FALSE)</f>
        <v>42</v>
      </c>
    </row>
    <row r="580" spans="1:17" x14ac:dyDescent="0.25">
      <c r="A580" s="14" t="s">
        <v>4248</v>
      </c>
      <c r="B580" t="str">
        <f>VLOOKUP(Healthcare!$A580,'Customer Names'!A580:C2914,3,FALSE)</f>
        <v>Kieta</v>
      </c>
      <c r="C580">
        <f>VLOOKUP(Healthcare!$A580,'Medical Examinations'!A580:B2914,2,FALSE)</f>
        <v>26.84</v>
      </c>
      <c r="D580">
        <f>VLOOKUP($A580,'Medical Examinations'!A580:D2914,4,FALSE)</f>
        <v>6.5</v>
      </c>
      <c r="E580" t="str">
        <f>VLOOKUP($A580,'Medical Examinations'!A580:F580,6,FALSE)</f>
        <v>No</v>
      </c>
      <c r="F580" t="str">
        <f>VLOOKUP($A580,'Medical Examinations'!A580:G2914,7,FALSE)</f>
        <v>No</v>
      </c>
      <c r="G580" t="str">
        <f>VLOOKUP($A580,'Medical Examinations'!A580:H2914,8,FALSE)</f>
        <v>No</v>
      </c>
      <c r="H580" s="4">
        <f>VLOOKUP($A580,'Medical Examinations'!A580:I2914,9,FALSE)</f>
        <v>0</v>
      </c>
      <c r="I580" t="str">
        <f>VLOOKUP($A580,'Medical Examinations'!A580:J580,10,FALSE)</f>
        <v>Yes</v>
      </c>
      <c r="J580" t="str">
        <f>VLOOKUP($A580,'Medical Examinations'!A580:C580,3,FALSE)</f>
        <v>Over Weight</v>
      </c>
      <c r="K580" t="str">
        <f>VLOOKUP($A580,'Medical Examinations'!A580:E580,5,FALSE)</f>
        <v>Diabetes</v>
      </c>
      <c r="L580" t="str">
        <f>VLOOKUP($A580,'Hospitalisation Details'!$A$2:$E$2344,5,FALSE)</f>
        <v>4-Aug-2004</v>
      </c>
      <c r="M580" s="2">
        <f>VLOOKUP($A580,'Hospitalisation Details'!$A$2:$I$2344,9,FALSE)</f>
        <v>21344.85</v>
      </c>
      <c r="N580" s="2" t="str">
        <f>VLOOKUP($A580,'Hospitalisation Details'!$A$2:$J$2344,10,FALSE)</f>
        <v>Tier - 3</v>
      </c>
      <c r="O580" s="2" t="str">
        <f>VLOOKUP($A580,'Hospitalisation Details'!$A$2:$K$2344,11,FALSE)</f>
        <v>Tier - 1</v>
      </c>
      <c r="P580" s="5" t="str">
        <f>VLOOKUP($A580,'Hospitalisation Details'!$A$2:$L$2344,12,FALSE)</f>
        <v>R1024</v>
      </c>
      <c r="Q580" s="15">
        <f>VLOOKUP($A580,'Hospitalisation Details'!$A$2:$G$2344,7,FALSE)</f>
        <v>18</v>
      </c>
    </row>
    <row r="581" spans="1:17" x14ac:dyDescent="0.25">
      <c r="A581" s="14" t="s">
        <v>4249</v>
      </c>
      <c r="B581" t="str">
        <f>VLOOKUP(Healthcare!$A581,'Customer Names'!A581:C2915,3,FALSE)</f>
        <v>Velez</v>
      </c>
      <c r="C581">
        <f>VLOOKUP(Healthcare!$A581,'Medical Examinations'!A581:B2915,2,FALSE)</f>
        <v>28.3</v>
      </c>
      <c r="D581">
        <f>VLOOKUP($A581,'Medical Examinations'!A581:D2915,4,FALSE)</f>
        <v>5.73</v>
      </c>
      <c r="E581" t="str">
        <f>VLOOKUP($A581,'Medical Examinations'!A581:F581,6,FALSE)</f>
        <v>No</v>
      </c>
      <c r="F581" t="str">
        <f>VLOOKUP($A581,'Medical Examinations'!A581:G2915,7,FALSE)</f>
        <v>No</v>
      </c>
      <c r="G581" t="str">
        <f>VLOOKUP($A581,'Medical Examinations'!A581:H2915,8,FALSE)</f>
        <v>Yes</v>
      </c>
      <c r="H581" s="4">
        <f>VLOOKUP($A581,'Medical Examinations'!A581:I2915,9,FALSE)</f>
        <v>1</v>
      </c>
      <c r="I581" t="str">
        <f>VLOOKUP($A581,'Medical Examinations'!A581:J581,10,FALSE)</f>
        <v>Yes</v>
      </c>
      <c r="J581" t="str">
        <f>VLOOKUP($A581,'Medical Examinations'!A581:C581,3,FALSE)</f>
        <v>Over Weight</v>
      </c>
      <c r="K581" t="str">
        <f>VLOOKUP($A581,'Medical Examinations'!A581:E581,5,FALSE)</f>
        <v>Prediabetes</v>
      </c>
      <c r="L581" t="str">
        <f>VLOOKUP($A581,'Hospitalisation Details'!$A$2:$E$2344,5,FALSE)</f>
        <v>21-Nov-1990</v>
      </c>
      <c r="M581" s="2">
        <f>VLOOKUP($A581,'Hospitalisation Details'!$A$2:$I$2344,9,FALSE)</f>
        <v>21472.48</v>
      </c>
      <c r="N581" s="2" t="str">
        <f>VLOOKUP($A581,'Hospitalisation Details'!$A$2:$J$2344,10,FALSE)</f>
        <v>Tier - 2</v>
      </c>
      <c r="O581" s="2" t="str">
        <f>VLOOKUP($A581,'Hospitalisation Details'!$A$2:$K$2344,11,FALSE)</f>
        <v>Tier - 2</v>
      </c>
      <c r="P581" s="5" t="str">
        <f>VLOOKUP($A581,'Hospitalisation Details'!$A$2:$L$2344,12,FALSE)</f>
        <v>R1012</v>
      </c>
      <c r="Q581" s="15">
        <f>VLOOKUP($A581,'Hospitalisation Details'!$A$2:$G$2344,7,FALSE)</f>
        <v>32</v>
      </c>
    </row>
    <row r="582" spans="1:17" x14ac:dyDescent="0.25">
      <c r="A582" s="14" t="s">
        <v>4250</v>
      </c>
      <c r="B582" t="str">
        <f>VLOOKUP(Healthcare!$A582,'Customer Names'!A582:C2916,3,FALSE)</f>
        <v>Bussiere</v>
      </c>
      <c r="C582">
        <f>VLOOKUP(Healthcare!$A582,'Medical Examinations'!A582:B2916,2,FALSE)</f>
        <v>27.06</v>
      </c>
      <c r="D582">
        <f>VLOOKUP($A582,'Medical Examinations'!A582:D2916,4,FALSE)</f>
        <v>5.74</v>
      </c>
      <c r="E582" t="str">
        <f>VLOOKUP($A582,'Medical Examinations'!A582:F582,6,FALSE)</f>
        <v>Yes</v>
      </c>
      <c r="F582" t="str">
        <f>VLOOKUP($A582,'Medical Examinations'!A582:G2916,7,FALSE)</f>
        <v>No</v>
      </c>
      <c r="G582" t="str">
        <f>VLOOKUP($A582,'Medical Examinations'!A582:H2916,8,FALSE)</f>
        <v>No</v>
      </c>
      <c r="H582" s="4">
        <f>VLOOKUP($A582,'Medical Examinations'!A582:I2916,9,FALSE)</f>
        <v>0</v>
      </c>
      <c r="I582" t="str">
        <f>VLOOKUP($A582,'Medical Examinations'!A582:J582,10,FALSE)</f>
        <v>Yes</v>
      </c>
      <c r="J582" t="str">
        <f>VLOOKUP($A582,'Medical Examinations'!A582:C582,3,FALSE)</f>
        <v>Over Weight</v>
      </c>
      <c r="K582" t="str">
        <f>VLOOKUP($A582,'Medical Examinations'!A582:E582,5,FALSE)</f>
        <v>Prediabetes</v>
      </c>
      <c r="L582" t="str">
        <f>VLOOKUP($A582,'Hospitalisation Details'!$A$2:$E$2344,5,FALSE)</f>
        <v>12-Jun-1999</v>
      </c>
      <c r="M582" s="2">
        <f>VLOOKUP($A582,'Hospitalisation Details'!$A$2:$I$2344,9,FALSE)</f>
        <v>21595.38</v>
      </c>
      <c r="N582" s="2" t="str">
        <f>VLOOKUP($A582,'Hospitalisation Details'!$A$2:$J$2344,10,FALSE)</f>
        <v>Tier - 2</v>
      </c>
      <c r="O582" s="2" t="str">
        <f>VLOOKUP($A582,'Hospitalisation Details'!$A$2:$K$2344,11,FALSE)</f>
        <v>Tier - 3</v>
      </c>
      <c r="P582" s="5" t="str">
        <f>VLOOKUP($A582,'Hospitalisation Details'!$A$2:$L$2344,12,FALSE)</f>
        <v>R1012</v>
      </c>
      <c r="Q582" s="15">
        <f>VLOOKUP($A582,'Hospitalisation Details'!$A$2:$G$2344,7,FALSE)</f>
        <v>23</v>
      </c>
    </row>
    <row r="583" spans="1:17" x14ac:dyDescent="0.25">
      <c r="A583" s="14" t="s">
        <v>4251</v>
      </c>
      <c r="B583" t="str">
        <f>VLOOKUP(Healthcare!$A583,'Customer Names'!A583:C2917,3,FALSE)</f>
        <v>McCartney</v>
      </c>
      <c r="C583">
        <f>VLOOKUP(Healthcare!$A583,'Medical Examinations'!A583:B2917,2,FALSE)</f>
        <v>47.13</v>
      </c>
      <c r="D583">
        <f>VLOOKUP($A583,'Medical Examinations'!A583:D2917,4,FALSE)</f>
        <v>8.6999999999999993</v>
      </c>
      <c r="E583" t="str">
        <f>VLOOKUP($A583,'Medical Examinations'!A583:F583,6,FALSE)</f>
        <v>No</v>
      </c>
      <c r="F583" t="str">
        <f>VLOOKUP($A583,'Medical Examinations'!A583:G2917,7,FALSE)</f>
        <v>No</v>
      </c>
      <c r="G583" t="str">
        <f>VLOOKUP($A583,'Medical Examinations'!A583:H2917,8,FALSE)</f>
        <v>No</v>
      </c>
      <c r="H583" s="4">
        <f>VLOOKUP($A583,'Medical Examinations'!A583:I2917,9,FALSE)</f>
        <v>0</v>
      </c>
      <c r="I583" t="str">
        <f>VLOOKUP($A583,'Medical Examinations'!A583:J583,10,FALSE)</f>
        <v>No</v>
      </c>
      <c r="J583" t="str">
        <f>VLOOKUP($A583,'Medical Examinations'!A583:C583,3,FALSE)</f>
        <v>Obesity</v>
      </c>
      <c r="K583" t="str">
        <f>VLOOKUP($A583,'Medical Examinations'!A583:E583,5,FALSE)</f>
        <v>Diabetes</v>
      </c>
      <c r="L583" t="str">
        <f>VLOOKUP($A583,'Hospitalisation Details'!$A$2:$E$2344,5,FALSE)</f>
        <v>25-Dec-1983</v>
      </c>
      <c r="M583" s="2">
        <f>VLOOKUP($A583,'Hospitalisation Details'!$A$2:$I$2344,9,FALSE)</f>
        <v>21659.93</v>
      </c>
      <c r="N583" s="2" t="str">
        <f>VLOOKUP($A583,'Hospitalisation Details'!$A$2:$J$2344,10,FALSE)</f>
        <v>Tier - 3</v>
      </c>
      <c r="O583" s="2" t="str">
        <f>VLOOKUP($A583,'Hospitalisation Details'!$A$2:$K$2344,11,FALSE)</f>
        <v>Tier - 3</v>
      </c>
      <c r="P583" s="5" t="str">
        <f>VLOOKUP($A583,'Hospitalisation Details'!$A$2:$L$2344,12,FALSE)</f>
        <v>R1024</v>
      </c>
      <c r="Q583" s="15">
        <f>VLOOKUP($A583,'Hospitalisation Details'!$A$2:$G$2344,7,FALSE)</f>
        <v>39</v>
      </c>
    </row>
    <row r="584" spans="1:17" x14ac:dyDescent="0.25">
      <c r="A584" s="14" t="s">
        <v>4252</v>
      </c>
      <c r="B584" t="str">
        <f>VLOOKUP(Healthcare!$A584,'Customer Names'!A584:C2918,3,FALSE)</f>
        <v>Bambauer</v>
      </c>
      <c r="C584">
        <f>VLOOKUP(Healthcare!$A584,'Medical Examinations'!A584:B2918,2,FALSE)</f>
        <v>51.72</v>
      </c>
      <c r="D584">
        <f>VLOOKUP($A584,'Medical Examinations'!A584:D2918,4,FALSE)</f>
        <v>5.09</v>
      </c>
      <c r="E584" t="str">
        <f>VLOOKUP($A584,'Medical Examinations'!A584:F584,6,FALSE)</f>
        <v>No</v>
      </c>
      <c r="F584" t="str">
        <f>VLOOKUP($A584,'Medical Examinations'!A584:G2918,7,FALSE)</f>
        <v>No</v>
      </c>
      <c r="G584" t="str">
        <f>VLOOKUP($A584,'Medical Examinations'!A584:H2918,8,FALSE)</f>
        <v>No</v>
      </c>
      <c r="H584" s="4">
        <f>VLOOKUP($A584,'Medical Examinations'!A584:I2918,9,FALSE)</f>
        <v>0</v>
      </c>
      <c r="I584" t="str">
        <f>VLOOKUP($A584,'Medical Examinations'!A584:J584,10,FALSE)</f>
        <v>No</v>
      </c>
      <c r="J584" t="str">
        <f>VLOOKUP($A584,'Medical Examinations'!A584:C584,3,FALSE)</f>
        <v>Obesity</v>
      </c>
      <c r="K584" t="str">
        <f>VLOOKUP($A584,'Medical Examinations'!A584:E584,5,FALSE)</f>
        <v>Normal</v>
      </c>
      <c r="L584" t="str">
        <f>VLOOKUP($A584,'Hospitalisation Details'!$A$2:$E$2344,5,FALSE)</f>
        <v>16-Nov-1962</v>
      </c>
      <c r="M584" s="2">
        <f>VLOOKUP($A584,'Hospitalisation Details'!$A$2:$I$2344,9,FALSE)</f>
        <v>21661.16</v>
      </c>
      <c r="N584" s="2" t="str">
        <f>VLOOKUP($A584,'Hospitalisation Details'!$A$2:$J$2344,10,FALSE)</f>
        <v>Tier - 2</v>
      </c>
      <c r="O584" s="2" t="str">
        <f>VLOOKUP($A584,'Hospitalisation Details'!$A$2:$K$2344,11,FALSE)</f>
        <v>Tier - 2</v>
      </c>
      <c r="P584" s="5" t="str">
        <f>VLOOKUP($A584,'Hospitalisation Details'!$A$2:$L$2344,12,FALSE)</f>
        <v>R1012</v>
      </c>
      <c r="Q584" s="15">
        <f>VLOOKUP($A584,'Hospitalisation Details'!$A$2:$G$2344,7,FALSE)</f>
        <v>60</v>
      </c>
    </row>
    <row r="585" spans="1:17" x14ac:dyDescent="0.25">
      <c r="A585" s="14" t="s">
        <v>4253</v>
      </c>
      <c r="B585" t="str">
        <f>VLOOKUP(Healthcare!$A585,'Customer Names'!A585:C2919,3,FALSE)</f>
        <v>Mertz</v>
      </c>
      <c r="C585">
        <f>VLOOKUP(Healthcare!$A585,'Medical Examinations'!A585:B2919,2,FALSE)</f>
        <v>48.59</v>
      </c>
      <c r="D585">
        <f>VLOOKUP($A585,'Medical Examinations'!A585:D2919,4,FALSE)</f>
        <v>5.57</v>
      </c>
      <c r="E585" t="str">
        <f>VLOOKUP($A585,'Medical Examinations'!A585:F585,6,FALSE)</f>
        <v>No</v>
      </c>
      <c r="F585" t="str">
        <f>VLOOKUP($A585,'Medical Examinations'!A585:G2919,7,FALSE)</f>
        <v>No</v>
      </c>
      <c r="G585" t="str">
        <f>VLOOKUP($A585,'Medical Examinations'!A585:H2919,8,FALSE)</f>
        <v>No</v>
      </c>
      <c r="H585" s="4">
        <f>VLOOKUP($A585,'Medical Examinations'!A585:I2919,9,FALSE)</f>
        <v>0</v>
      </c>
      <c r="I585" t="str">
        <f>VLOOKUP($A585,'Medical Examinations'!A585:J585,10,FALSE)</f>
        <v>No</v>
      </c>
      <c r="J585" t="str">
        <f>VLOOKUP($A585,'Medical Examinations'!A585:C585,3,FALSE)</f>
        <v>Obesity</v>
      </c>
      <c r="K585" t="str">
        <f>VLOOKUP($A585,'Medical Examinations'!A585:E585,5,FALSE)</f>
        <v>Normal</v>
      </c>
      <c r="L585" t="str">
        <f>VLOOKUP($A585,'Hospitalisation Details'!$A$2:$E$2344,5,FALSE)</f>
        <v>18-Jul-1976</v>
      </c>
      <c r="M585" s="2">
        <f>VLOOKUP($A585,'Hospitalisation Details'!$A$2:$I$2344,9,FALSE)</f>
        <v>21677.279999999999</v>
      </c>
      <c r="N585" s="2" t="str">
        <f>VLOOKUP($A585,'Hospitalisation Details'!$A$2:$J$2344,10,FALSE)</f>
        <v>Tier - 3</v>
      </c>
      <c r="O585" s="2" t="str">
        <f>VLOOKUP($A585,'Hospitalisation Details'!$A$2:$K$2344,11,FALSE)</f>
        <v>Tier - 1</v>
      </c>
      <c r="P585" s="5" t="str">
        <f>VLOOKUP($A585,'Hospitalisation Details'!$A$2:$L$2344,12,FALSE)</f>
        <v>R1012</v>
      </c>
      <c r="Q585" s="15">
        <f>VLOOKUP($A585,'Hospitalisation Details'!$A$2:$G$2344,7,FALSE)</f>
        <v>46</v>
      </c>
    </row>
    <row r="586" spans="1:17" x14ac:dyDescent="0.25">
      <c r="A586" s="14" t="s">
        <v>4254</v>
      </c>
      <c r="B586" t="str">
        <f>VLOOKUP(Healthcare!$A586,'Customer Names'!A586:C2920,3,FALSE)</f>
        <v>Mason</v>
      </c>
      <c r="C586">
        <f>VLOOKUP(Healthcare!$A586,'Medical Examinations'!A586:B2920,2,FALSE)</f>
        <v>45.18</v>
      </c>
      <c r="D586">
        <f>VLOOKUP($A586,'Medical Examinations'!A586:D2920,4,FALSE)</f>
        <v>10.87</v>
      </c>
      <c r="E586" t="str">
        <f>VLOOKUP($A586,'Medical Examinations'!A586:F586,6,FALSE)</f>
        <v>No</v>
      </c>
      <c r="F586" t="str">
        <f>VLOOKUP($A586,'Medical Examinations'!A586:G2920,7,FALSE)</f>
        <v>No</v>
      </c>
      <c r="G586" t="str">
        <f>VLOOKUP($A586,'Medical Examinations'!A586:H2920,8,FALSE)</f>
        <v>No</v>
      </c>
      <c r="H586" s="4">
        <f>VLOOKUP($A586,'Medical Examinations'!A586:I2920,9,FALSE)</f>
        <v>0</v>
      </c>
      <c r="I586" t="str">
        <f>VLOOKUP($A586,'Medical Examinations'!A586:J586,10,FALSE)</f>
        <v>No</v>
      </c>
      <c r="J586" t="str">
        <f>VLOOKUP($A586,'Medical Examinations'!A586:C586,3,FALSE)</f>
        <v>Obesity</v>
      </c>
      <c r="K586" t="str">
        <f>VLOOKUP($A586,'Medical Examinations'!A586:E586,5,FALSE)</f>
        <v>Diabetes</v>
      </c>
      <c r="L586" t="str">
        <f>VLOOKUP($A586,'Hospitalisation Details'!$A$2:$E$2344,5,FALSE)</f>
        <v>20-Sep-1979</v>
      </c>
      <c r="M586" s="2">
        <f>VLOOKUP($A586,'Hospitalisation Details'!$A$2:$I$2344,9,FALSE)</f>
        <v>21771.34</v>
      </c>
      <c r="N586" s="2" t="str">
        <f>VLOOKUP($A586,'Hospitalisation Details'!$A$2:$J$2344,10,FALSE)</f>
        <v>Tier - 3</v>
      </c>
      <c r="O586" s="2" t="str">
        <f>VLOOKUP($A586,'Hospitalisation Details'!$A$2:$K$2344,11,FALSE)</f>
        <v>Tier - 1</v>
      </c>
      <c r="P586" s="5" t="str">
        <f>VLOOKUP($A586,'Hospitalisation Details'!$A$2:$L$2344,12,FALSE)</f>
        <v>R1024</v>
      </c>
      <c r="Q586" s="15">
        <f>VLOOKUP($A586,'Hospitalisation Details'!$A$2:$G$2344,7,FALSE)</f>
        <v>43</v>
      </c>
    </row>
    <row r="587" spans="1:17" x14ac:dyDescent="0.25">
      <c r="A587" s="14" t="s">
        <v>4255</v>
      </c>
      <c r="B587" t="str">
        <f>VLOOKUP(Healthcare!$A587,'Customer Names'!A587:C2921,3,FALSE)</f>
        <v>Rotich</v>
      </c>
      <c r="C587">
        <f>VLOOKUP(Healthcare!$A587,'Medical Examinations'!A587:B2921,2,FALSE)</f>
        <v>27.9</v>
      </c>
      <c r="D587">
        <f>VLOOKUP($A587,'Medical Examinations'!A587:D2921,4,FALSE)</f>
        <v>6.02</v>
      </c>
      <c r="E587" t="str">
        <f>VLOOKUP($A587,'Medical Examinations'!A587:F587,6,FALSE)</f>
        <v>No</v>
      </c>
      <c r="F587" t="str">
        <f>VLOOKUP($A587,'Medical Examinations'!A587:G2921,7,FALSE)</f>
        <v>No</v>
      </c>
      <c r="G587" t="str">
        <f>VLOOKUP($A587,'Medical Examinations'!A587:H2921,8,FALSE)</f>
        <v>Yes</v>
      </c>
      <c r="H587" s="4">
        <f>VLOOKUP($A587,'Medical Examinations'!A587:I2921,9,FALSE)</f>
        <v>1</v>
      </c>
      <c r="I587" t="str">
        <f>VLOOKUP($A587,'Medical Examinations'!A587:J587,10,FALSE)</f>
        <v>Yes</v>
      </c>
      <c r="J587" t="str">
        <f>VLOOKUP($A587,'Medical Examinations'!A587:C587,3,FALSE)</f>
        <v>Over Weight</v>
      </c>
      <c r="K587" t="str">
        <f>VLOOKUP($A587,'Medical Examinations'!A587:E587,5,FALSE)</f>
        <v>Prediabetes</v>
      </c>
      <c r="L587" t="str">
        <f>VLOOKUP($A587,'Hospitalisation Details'!$A$2:$E$2344,5,FALSE)</f>
        <v>28-Sep-1979</v>
      </c>
      <c r="M587" s="2">
        <f>VLOOKUP($A587,'Hospitalisation Details'!$A$2:$I$2344,9,FALSE)</f>
        <v>21774.32</v>
      </c>
      <c r="N587" s="2" t="str">
        <f>VLOOKUP($A587,'Hospitalisation Details'!$A$2:$J$2344,10,FALSE)</f>
        <v>Tier - 3</v>
      </c>
      <c r="O587" s="2" t="str">
        <f>VLOOKUP($A587,'Hospitalisation Details'!$A$2:$K$2344,11,FALSE)</f>
        <v>Tier - 2</v>
      </c>
      <c r="P587" s="5" t="str">
        <f>VLOOKUP($A587,'Hospitalisation Details'!$A$2:$L$2344,12,FALSE)</f>
        <v>R1012</v>
      </c>
      <c r="Q587" s="15">
        <f>VLOOKUP($A587,'Hospitalisation Details'!$A$2:$G$2344,7,FALSE)</f>
        <v>43</v>
      </c>
    </row>
    <row r="588" spans="1:17" x14ac:dyDescent="0.25">
      <c r="A588" s="14" t="s">
        <v>4256</v>
      </c>
      <c r="B588" t="str">
        <f>VLOOKUP(Healthcare!$A588,'Customer Names'!A588:C2922,3,FALSE)</f>
        <v>Fetzer</v>
      </c>
      <c r="C588">
        <f>VLOOKUP(Healthcare!$A588,'Medical Examinations'!A588:B2922,2,FALSE)</f>
        <v>51.33</v>
      </c>
      <c r="D588">
        <f>VLOOKUP($A588,'Medical Examinations'!A588:D2922,4,FALSE)</f>
        <v>7</v>
      </c>
      <c r="E588" t="str">
        <f>VLOOKUP($A588,'Medical Examinations'!A588:F588,6,FALSE)</f>
        <v>No</v>
      </c>
      <c r="F588" t="str">
        <f>VLOOKUP($A588,'Medical Examinations'!A588:G2922,7,FALSE)</f>
        <v>No</v>
      </c>
      <c r="G588" t="str">
        <f>VLOOKUP($A588,'Medical Examinations'!A588:H2922,8,FALSE)</f>
        <v>No</v>
      </c>
      <c r="H588" s="4">
        <f>VLOOKUP($A588,'Medical Examinations'!A588:I2922,9,FALSE)</f>
        <v>0</v>
      </c>
      <c r="I588" t="str">
        <f>VLOOKUP($A588,'Medical Examinations'!A588:J588,10,FALSE)</f>
        <v>No</v>
      </c>
      <c r="J588" t="str">
        <f>VLOOKUP($A588,'Medical Examinations'!A588:C588,3,FALSE)</f>
        <v>Obesity</v>
      </c>
      <c r="K588" t="str">
        <f>VLOOKUP($A588,'Medical Examinations'!A588:E588,5,FALSE)</f>
        <v>Diabetes</v>
      </c>
      <c r="L588" t="str">
        <f>VLOOKUP($A588,'Hospitalisation Details'!$A$2:$E$2344,5,FALSE)</f>
        <v>27-Aug-1963</v>
      </c>
      <c r="M588" s="2">
        <f>VLOOKUP($A588,'Hospitalisation Details'!$A$2:$I$2344,9,FALSE)</f>
        <v>21797</v>
      </c>
      <c r="N588" s="2" t="str">
        <f>VLOOKUP($A588,'Hospitalisation Details'!$A$2:$J$2344,10,FALSE)</f>
        <v>Tier - 3</v>
      </c>
      <c r="O588" s="2" t="str">
        <f>VLOOKUP($A588,'Hospitalisation Details'!$A$2:$K$2344,11,FALSE)</f>
        <v>Tier - 1</v>
      </c>
      <c r="P588" s="5" t="str">
        <f>VLOOKUP($A588,'Hospitalisation Details'!$A$2:$L$2344,12,FALSE)</f>
        <v>R1011</v>
      </c>
      <c r="Q588" s="15">
        <f>VLOOKUP($A588,'Hospitalisation Details'!$A$2:$G$2344,7,FALSE)</f>
        <v>59</v>
      </c>
    </row>
    <row r="589" spans="1:17" x14ac:dyDescent="0.25">
      <c r="A589" s="14" t="s">
        <v>4257</v>
      </c>
      <c r="B589" t="str">
        <f>VLOOKUP(Healthcare!$A589,'Customer Names'!A589:C2923,3,FALSE)</f>
        <v>Mattis</v>
      </c>
      <c r="C589">
        <f>VLOOKUP(Healthcare!$A589,'Medical Examinations'!A589:B2923,2,FALSE)</f>
        <v>30.59</v>
      </c>
      <c r="D589">
        <f>VLOOKUP($A589,'Medical Examinations'!A589:D2923,4,FALSE)</f>
        <v>5.56</v>
      </c>
      <c r="E589" t="str">
        <f>VLOOKUP($A589,'Medical Examinations'!A589:F589,6,FALSE)</f>
        <v>Yes</v>
      </c>
      <c r="F589" t="str">
        <f>VLOOKUP($A589,'Medical Examinations'!A589:G2923,7,FALSE)</f>
        <v>No</v>
      </c>
      <c r="G589" t="str">
        <f>VLOOKUP($A589,'Medical Examinations'!A589:H2923,8,FALSE)</f>
        <v>No</v>
      </c>
      <c r="H589" s="4">
        <f>VLOOKUP($A589,'Medical Examinations'!A589:I2923,9,FALSE)</f>
        <v>1</v>
      </c>
      <c r="I589" t="str">
        <f>VLOOKUP($A589,'Medical Examinations'!A589:J589,10,FALSE)</f>
        <v>No</v>
      </c>
      <c r="J589" t="str">
        <f>VLOOKUP($A589,'Medical Examinations'!A589:C589,3,FALSE)</f>
        <v>Obesity</v>
      </c>
      <c r="K589" t="str">
        <f>VLOOKUP($A589,'Medical Examinations'!A589:E589,5,FALSE)</f>
        <v>Normal</v>
      </c>
      <c r="L589" t="str">
        <f>VLOOKUP($A589,'Hospitalisation Details'!$A$2:$E$2344,5,FALSE)</f>
        <v>17-Aug-1979</v>
      </c>
      <c r="M589" s="2">
        <f>VLOOKUP($A589,'Hospitalisation Details'!$A$2:$I$2344,9,FALSE)</f>
        <v>21880.82</v>
      </c>
      <c r="N589" s="2" t="str">
        <f>VLOOKUP($A589,'Hospitalisation Details'!$A$2:$J$2344,10,FALSE)</f>
        <v>Tier - 3</v>
      </c>
      <c r="O589" s="2" t="str">
        <f>VLOOKUP($A589,'Hospitalisation Details'!$A$2:$K$2344,11,FALSE)</f>
        <v>Tier - 1</v>
      </c>
      <c r="P589" s="5" t="str">
        <f>VLOOKUP($A589,'Hospitalisation Details'!$A$2:$L$2344,12,FALSE)</f>
        <v>R1012</v>
      </c>
      <c r="Q589" s="15">
        <f>VLOOKUP($A589,'Hospitalisation Details'!$A$2:$G$2344,7,FALSE)</f>
        <v>43</v>
      </c>
    </row>
    <row r="590" spans="1:17" x14ac:dyDescent="0.25">
      <c r="A590" s="14" t="s">
        <v>4258</v>
      </c>
      <c r="B590" t="str">
        <f>VLOOKUP(Healthcare!$A590,'Customer Names'!A590:C2924,3,FALSE)</f>
        <v>Cochran</v>
      </c>
      <c r="C590">
        <f>VLOOKUP(Healthcare!$A590,'Medical Examinations'!A590:B2924,2,FALSE)</f>
        <v>39.229999999999997</v>
      </c>
      <c r="D590">
        <f>VLOOKUP($A590,'Medical Examinations'!A590:D2924,4,FALSE)</f>
        <v>8.4499999999999993</v>
      </c>
      <c r="E590" t="str">
        <f>VLOOKUP($A590,'Medical Examinations'!A590:F590,6,FALSE)</f>
        <v>No</v>
      </c>
      <c r="F590" t="str">
        <f>VLOOKUP($A590,'Medical Examinations'!A590:G2924,7,FALSE)</f>
        <v>No</v>
      </c>
      <c r="G590" t="str">
        <f>VLOOKUP($A590,'Medical Examinations'!A590:H2924,8,FALSE)</f>
        <v>No</v>
      </c>
      <c r="H590" s="4">
        <f>VLOOKUP($A590,'Medical Examinations'!A590:I2924,9,FALSE)</f>
        <v>0</v>
      </c>
      <c r="I590" t="str">
        <f>VLOOKUP($A590,'Medical Examinations'!A590:J590,10,FALSE)</f>
        <v>No</v>
      </c>
      <c r="J590" t="str">
        <f>VLOOKUP($A590,'Medical Examinations'!A590:C590,3,FALSE)</f>
        <v>Obesity</v>
      </c>
      <c r="K590" t="str">
        <f>VLOOKUP($A590,'Medical Examinations'!A590:E590,5,FALSE)</f>
        <v>Diabetes</v>
      </c>
      <c r="L590" t="str">
        <f>VLOOKUP($A590,'Hospitalisation Details'!$A$2:$E$2344,5,FALSE)</f>
        <v>28-Sep-2003</v>
      </c>
      <c r="M590" s="2">
        <f>VLOOKUP($A590,'Hospitalisation Details'!$A$2:$I$2344,9,FALSE)</f>
        <v>21882.400000000001</v>
      </c>
      <c r="N590" s="2" t="str">
        <f>VLOOKUP($A590,'Hospitalisation Details'!$A$2:$J$2344,10,FALSE)</f>
        <v>Tier - 2</v>
      </c>
      <c r="O590" s="2" t="str">
        <f>VLOOKUP($A590,'Hospitalisation Details'!$A$2:$K$2344,11,FALSE)</f>
        <v>Tier - 1</v>
      </c>
      <c r="P590" s="5" t="str">
        <f>VLOOKUP($A590,'Hospitalisation Details'!$A$2:$L$2344,12,FALSE)</f>
        <v>R1011</v>
      </c>
      <c r="Q590" s="15">
        <f>VLOOKUP($A590,'Hospitalisation Details'!$A$2:$G$2344,7,FALSE)</f>
        <v>19</v>
      </c>
    </row>
    <row r="591" spans="1:17" x14ac:dyDescent="0.25">
      <c r="A591" s="14" t="s">
        <v>4259</v>
      </c>
      <c r="B591" t="str">
        <f>VLOOKUP(Healthcare!$A591,'Customer Names'!A591:C2925,3,FALSE)</f>
        <v>Balinsky</v>
      </c>
      <c r="C591">
        <f>VLOOKUP(Healthcare!$A591,'Medical Examinations'!A591:B2925,2,FALSE)</f>
        <v>19.094999999999999</v>
      </c>
      <c r="D591">
        <f>VLOOKUP($A591,'Medical Examinations'!A591:D2925,4,FALSE)</f>
        <v>6.19</v>
      </c>
      <c r="E591" t="str">
        <f>VLOOKUP($A591,'Medical Examinations'!A591:F591,6,FALSE)</f>
        <v>No</v>
      </c>
      <c r="F591" t="str">
        <f>VLOOKUP($A591,'Medical Examinations'!A591:G2925,7,FALSE)</f>
        <v>No</v>
      </c>
      <c r="G591" t="str">
        <f>VLOOKUP($A591,'Medical Examinations'!A591:H2925,8,FALSE)</f>
        <v>No</v>
      </c>
      <c r="H591" s="4">
        <f>VLOOKUP($A591,'Medical Examinations'!A591:I2925,9,FALSE)</f>
        <v>0</v>
      </c>
      <c r="I591" t="str">
        <f>VLOOKUP($A591,'Medical Examinations'!A591:J591,10,FALSE)</f>
        <v>Yes</v>
      </c>
      <c r="J591" t="str">
        <f>VLOOKUP($A591,'Medical Examinations'!A591:C591,3,FALSE)</f>
        <v>Health Weight</v>
      </c>
      <c r="K591" t="str">
        <f>VLOOKUP($A591,'Medical Examinations'!A591:E591,5,FALSE)</f>
        <v>Prediabetes</v>
      </c>
      <c r="L591" t="str">
        <f>VLOOKUP($A591,'Hospitalisation Details'!$A$2:$E$2344,5,FALSE)</f>
        <v>14-Oct-1989</v>
      </c>
      <c r="M591" s="2">
        <f>VLOOKUP($A591,'Hospitalisation Details'!$A$2:$I$2344,9,FALSE)</f>
        <v>21984.47</v>
      </c>
      <c r="N591" s="2" t="str">
        <f>VLOOKUP($A591,'Hospitalisation Details'!$A$2:$J$2344,10,FALSE)</f>
        <v>Tier - 3</v>
      </c>
      <c r="O591" s="2" t="str">
        <f>VLOOKUP($A591,'Hospitalisation Details'!$A$2:$K$2344,11,FALSE)</f>
        <v>Tier - 1</v>
      </c>
      <c r="P591" s="5" t="str">
        <f>VLOOKUP($A591,'Hospitalisation Details'!$A$2:$L$2344,12,FALSE)</f>
        <v>R1012</v>
      </c>
      <c r="Q591" s="15">
        <f>VLOOKUP($A591,'Hospitalisation Details'!$A$2:$G$2344,7,FALSE)</f>
        <v>33</v>
      </c>
    </row>
    <row r="592" spans="1:17" x14ac:dyDescent="0.25">
      <c r="A592" s="14" t="s">
        <v>4260</v>
      </c>
      <c r="B592" t="str">
        <f>VLOOKUP(Healthcare!$A592,'Customer Names'!A592:C2926,3,FALSE)</f>
        <v>Reilly</v>
      </c>
      <c r="C592">
        <f>VLOOKUP(Healthcare!$A592,'Medical Examinations'!A592:B2926,2,FALSE)</f>
        <v>49.72</v>
      </c>
      <c r="D592">
        <f>VLOOKUP($A592,'Medical Examinations'!A592:D2926,4,FALSE)</f>
        <v>7.71</v>
      </c>
      <c r="E592" t="str">
        <f>VLOOKUP($A592,'Medical Examinations'!A592:F592,6,FALSE)</f>
        <v>No</v>
      </c>
      <c r="F592" t="str">
        <f>VLOOKUP($A592,'Medical Examinations'!A592:G2926,7,FALSE)</f>
        <v>No</v>
      </c>
      <c r="G592" t="str">
        <f>VLOOKUP($A592,'Medical Examinations'!A592:H2926,8,FALSE)</f>
        <v>No</v>
      </c>
      <c r="H592" s="4">
        <f>VLOOKUP($A592,'Medical Examinations'!A592:I2926,9,FALSE)</f>
        <v>0</v>
      </c>
      <c r="I592" t="str">
        <f>VLOOKUP($A592,'Medical Examinations'!A592:J592,10,FALSE)</f>
        <v>No</v>
      </c>
      <c r="J592" t="str">
        <f>VLOOKUP($A592,'Medical Examinations'!A592:C592,3,FALSE)</f>
        <v>Obesity</v>
      </c>
      <c r="K592" t="str">
        <f>VLOOKUP($A592,'Medical Examinations'!A592:E592,5,FALSE)</f>
        <v>Diabetes</v>
      </c>
      <c r="L592" t="str">
        <f>VLOOKUP($A592,'Hospitalisation Details'!$A$2:$E$2344,5,FALSE)</f>
        <v>28-Aug-2001</v>
      </c>
      <c r="M592" s="2">
        <f>VLOOKUP($A592,'Hospitalisation Details'!$A$2:$I$2344,9,FALSE)</f>
        <v>22097.62</v>
      </c>
      <c r="N592" s="2" t="str">
        <f>VLOOKUP($A592,'Hospitalisation Details'!$A$2:$J$2344,10,FALSE)</f>
        <v>Tier - 3</v>
      </c>
      <c r="O592" s="2" t="str">
        <f>VLOOKUP($A592,'Hospitalisation Details'!$A$2:$K$2344,11,FALSE)</f>
        <v>Tier - 1</v>
      </c>
      <c r="P592" s="5" t="str">
        <f>VLOOKUP($A592,'Hospitalisation Details'!$A$2:$L$2344,12,FALSE)</f>
        <v>R1011</v>
      </c>
      <c r="Q592" s="15">
        <f>VLOOKUP($A592,'Hospitalisation Details'!$A$2:$G$2344,7,FALSE)</f>
        <v>21</v>
      </c>
    </row>
    <row r="593" spans="1:17" x14ac:dyDescent="0.25">
      <c r="A593" s="14" t="s">
        <v>4261</v>
      </c>
      <c r="B593" t="str">
        <f>VLOOKUP(Healthcare!$A593,'Customer Names'!A593:C2927,3,FALSE)</f>
        <v>Johnson</v>
      </c>
      <c r="C593">
        <f>VLOOKUP(Healthcare!$A593,'Medical Examinations'!A593:B2927,2,FALSE)</f>
        <v>21.754999999999999</v>
      </c>
      <c r="D593">
        <f>VLOOKUP($A593,'Medical Examinations'!A593:D2927,4,FALSE)</f>
        <v>4.63</v>
      </c>
      <c r="E593" t="str">
        <f>VLOOKUP($A593,'Medical Examinations'!A593:F593,6,FALSE)</f>
        <v>No</v>
      </c>
      <c r="F593" t="str">
        <f>VLOOKUP($A593,'Medical Examinations'!A593:G2927,7,FALSE)</f>
        <v>No</v>
      </c>
      <c r="G593" t="str">
        <f>VLOOKUP($A593,'Medical Examinations'!A593:H2927,8,FALSE)</f>
        <v>Yes</v>
      </c>
      <c r="H593" s="4">
        <f>VLOOKUP($A593,'Medical Examinations'!A593:I2927,9,FALSE)</f>
        <v>1</v>
      </c>
      <c r="I593" t="str">
        <f>VLOOKUP($A593,'Medical Examinations'!A593:J593,10,FALSE)</f>
        <v>Yes</v>
      </c>
      <c r="J593" t="str">
        <f>VLOOKUP($A593,'Medical Examinations'!A593:C593,3,FALSE)</f>
        <v>Health Weight</v>
      </c>
      <c r="K593" t="str">
        <f>VLOOKUP($A593,'Medical Examinations'!A593:E593,5,FALSE)</f>
        <v>Normal</v>
      </c>
      <c r="L593" t="str">
        <f>VLOOKUP($A593,'Hospitalisation Details'!$A$2:$E$2344,5,FALSE)</f>
        <v>12-Sep-1980</v>
      </c>
      <c r="M593" s="2">
        <f>VLOOKUP($A593,'Hospitalisation Details'!$A$2:$I$2344,9,FALSE)</f>
        <v>22144.03</v>
      </c>
      <c r="N593" s="2" t="str">
        <f>VLOOKUP($A593,'Hospitalisation Details'!$A$2:$J$2344,10,FALSE)</f>
        <v>Tier - 2</v>
      </c>
      <c r="O593" s="2" t="str">
        <f>VLOOKUP($A593,'Hospitalisation Details'!$A$2:$K$2344,11,FALSE)</f>
        <v>Tier - 2</v>
      </c>
      <c r="P593" s="5" t="str">
        <f>VLOOKUP($A593,'Hospitalisation Details'!$A$2:$L$2344,12,FALSE)</f>
        <v>R1011</v>
      </c>
      <c r="Q593" s="15">
        <f>VLOOKUP($A593,'Hospitalisation Details'!$A$2:$G$2344,7,FALSE)</f>
        <v>42</v>
      </c>
    </row>
    <row r="594" spans="1:17" x14ac:dyDescent="0.25">
      <c r="A594" s="14" t="s">
        <v>4262</v>
      </c>
      <c r="B594" t="str">
        <f>VLOOKUP(Healthcare!$A594,'Customer Names'!A594:C2928,3,FALSE)</f>
        <v>Petry</v>
      </c>
      <c r="C594">
        <f>VLOOKUP(Healthcare!$A594,'Medical Examinations'!A594:B2928,2,FALSE)</f>
        <v>48.39</v>
      </c>
      <c r="D594">
        <f>VLOOKUP($A594,'Medical Examinations'!A594:D2928,4,FALSE)</f>
        <v>4.6100000000000003</v>
      </c>
      <c r="E594" t="str">
        <f>VLOOKUP($A594,'Medical Examinations'!A594:F594,6,FALSE)</f>
        <v>No</v>
      </c>
      <c r="F594" t="str">
        <f>VLOOKUP($A594,'Medical Examinations'!A594:G2928,7,FALSE)</f>
        <v>No</v>
      </c>
      <c r="G594" t="str">
        <f>VLOOKUP($A594,'Medical Examinations'!A594:H2928,8,FALSE)</f>
        <v>No</v>
      </c>
      <c r="H594" s="4">
        <f>VLOOKUP($A594,'Medical Examinations'!A594:I2928,9,FALSE)</f>
        <v>0</v>
      </c>
      <c r="I594" t="str">
        <f>VLOOKUP($A594,'Medical Examinations'!A594:J594,10,FALSE)</f>
        <v>No</v>
      </c>
      <c r="J594" t="str">
        <f>VLOOKUP($A594,'Medical Examinations'!A594:C594,3,FALSE)</f>
        <v>Obesity</v>
      </c>
      <c r="K594" t="str">
        <f>VLOOKUP($A594,'Medical Examinations'!A594:E594,5,FALSE)</f>
        <v>Normal</v>
      </c>
      <c r="L594" t="str">
        <f>VLOOKUP($A594,'Hospitalisation Details'!$A$2:$E$2344,5,FALSE)</f>
        <v>24-Aug-1965</v>
      </c>
      <c r="M594" s="2">
        <f>VLOOKUP($A594,'Hospitalisation Details'!$A$2:$I$2344,9,FALSE)</f>
        <v>22192.44</v>
      </c>
      <c r="N594" s="2" t="str">
        <f>VLOOKUP($A594,'Hospitalisation Details'!$A$2:$J$2344,10,FALSE)</f>
        <v>Tier - 3</v>
      </c>
      <c r="O594" s="2" t="str">
        <f>VLOOKUP($A594,'Hospitalisation Details'!$A$2:$K$2344,11,FALSE)</f>
        <v>Tier - 1</v>
      </c>
      <c r="P594" s="5" t="str">
        <f>VLOOKUP($A594,'Hospitalisation Details'!$A$2:$L$2344,12,FALSE)</f>
        <v>R1013</v>
      </c>
      <c r="Q594" s="15">
        <f>VLOOKUP($A594,'Hospitalisation Details'!$A$2:$G$2344,7,FALSE)</f>
        <v>57</v>
      </c>
    </row>
    <row r="595" spans="1:17" x14ac:dyDescent="0.25">
      <c r="A595" s="14" t="s">
        <v>4263</v>
      </c>
      <c r="B595" t="str">
        <f>VLOOKUP(Healthcare!$A595,'Customer Names'!A595:C2929,3,FALSE)</f>
        <v>Laleman</v>
      </c>
      <c r="C595">
        <f>VLOOKUP(Healthcare!$A595,'Medical Examinations'!A595:B2929,2,FALSE)</f>
        <v>47.15</v>
      </c>
      <c r="D595">
        <f>VLOOKUP($A595,'Medical Examinations'!A595:D2929,4,FALSE)</f>
        <v>9.5299999999999994</v>
      </c>
      <c r="E595" t="str">
        <f>VLOOKUP($A595,'Medical Examinations'!A595:F595,6,FALSE)</f>
        <v>Yes</v>
      </c>
      <c r="F595" t="str">
        <f>VLOOKUP($A595,'Medical Examinations'!A595:G2929,7,FALSE)</f>
        <v>No</v>
      </c>
      <c r="G595" t="str">
        <f>VLOOKUP($A595,'Medical Examinations'!A595:H2929,8,FALSE)</f>
        <v>No</v>
      </c>
      <c r="H595" s="4">
        <f>VLOOKUP($A595,'Medical Examinations'!A595:I2929,9,FALSE)</f>
        <v>1</v>
      </c>
      <c r="I595" t="str">
        <f>VLOOKUP($A595,'Medical Examinations'!A595:J595,10,FALSE)</f>
        <v>No</v>
      </c>
      <c r="J595" t="str">
        <f>VLOOKUP($A595,'Medical Examinations'!A595:C595,3,FALSE)</f>
        <v>Obesity</v>
      </c>
      <c r="K595" t="str">
        <f>VLOOKUP($A595,'Medical Examinations'!A595:E595,5,FALSE)</f>
        <v>Diabetes</v>
      </c>
      <c r="L595" t="str">
        <f>VLOOKUP($A595,'Hospitalisation Details'!$A$2:$E$2344,5,FALSE)</f>
        <v>16-Jun-1971</v>
      </c>
      <c r="M595" s="2">
        <f>VLOOKUP($A595,'Hospitalisation Details'!$A$2:$I$2344,9,FALSE)</f>
        <v>22218.11</v>
      </c>
      <c r="N595" s="2" t="str">
        <f>VLOOKUP($A595,'Hospitalisation Details'!$A$2:$J$2344,10,FALSE)</f>
        <v>Tier - 2</v>
      </c>
      <c r="O595" s="2" t="str">
        <f>VLOOKUP($A595,'Hospitalisation Details'!$A$2:$K$2344,11,FALSE)</f>
        <v>Tier - 3</v>
      </c>
      <c r="P595" s="5" t="str">
        <f>VLOOKUP($A595,'Hospitalisation Details'!$A$2:$L$2344,12,FALSE)</f>
        <v>R1013</v>
      </c>
      <c r="Q595" s="15">
        <f>VLOOKUP($A595,'Hospitalisation Details'!$A$2:$G$2344,7,FALSE)</f>
        <v>51</v>
      </c>
    </row>
    <row r="596" spans="1:17" x14ac:dyDescent="0.25">
      <c r="A596" s="14" t="s">
        <v>4264</v>
      </c>
      <c r="B596" t="str">
        <f>VLOOKUP(Healthcare!$A596,'Customer Names'!A596:C2930,3,FALSE)</f>
        <v>Colby</v>
      </c>
      <c r="C596">
        <f>VLOOKUP(Healthcare!$A596,'Medical Examinations'!A596:B2930,2,FALSE)</f>
        <v>47.59</v>
      </c>
      <c r="D596">
        <f>VLOOKUP($A596,'Medical Examinations'!A596:D2930,4,FALSE)</f>
        <v>11.43</v>
      </c>
      <c r="E596" t="str">
        <f>VLOOKUP($A596,'Medical Examinations'!A596:F596,6,FALSE)</f>
        <v>Yes</v>
      </c>
      <c r="F596" t="str">
        <f>VLOOKUP($A596,'Medical Examinations'!A596:G2930,7,FALSE)</f>
        <v>No</v>
      </c>
      <c r="G596" t="str">
        <f>VLOOKUP($A596,'Medical Examinations'!A596:H2930,8,FALSE)</f>
        <v>No</v>
      </c>
      <c r="H596" s="4">
        <f>VLOOKUP($A596,'Medical Examinations'!A596:I2930,9,FALSE)</f>
        <v>2</v>
      </c>
      <c r="I596" t="str">
        <f>VLOOKUP($A596,'Medical Examinations'!A596:J596,10,FALSE)</f>
        <v>No</v>
      </c>
      <c r="J596" t="str">
        <f>VLOOKUP($A596,'Medical Examinations'!A596:C596,3,FALSE)</f>
        <v>Obesity</v>
      </c>
      <c r="K596" t="str">
        <f>VLOOKUP($A596,'Medical Examinations'!A596:E596,5,FALSE)</f>
        <v>Diabetes</v>
      </c>
      <c r="L596" t="str">
        <f>VLOOKUP($A596,'Hospitalisation Details'!$A$2:$E$2344,5,FALSE)</f>
        <v>27-Dec-1982</v>
      </c>
      <c r="M596" s="2">
        <f>VLOOKUP($A596,'Hospitalisation Details'!$A$2:$I$2344,9,FALSE)</f>
        <v>22331.57</v>
      </c>
      <c r="N596" s="2" t="str">
        <f>VLOOKUP($A596,'Hospitalisation Details'!$A$2:$J$2344,10,FALSE)</f>
        <v>Tier - 2</v>
      </c>
      <c r="O596" s="2" t="str">
        <f>VLOOKUP($A596,'Hospitalisation Details'!$A$2:$K$2344,11,FALSE)</f>
        <v>Tier - 3</v>
      </c>
      <c r="P596" s="5" t="str">
        <f>VLOOKUP($A596,'Hospitalisation Details'!$A$2:$L$2344,12,FALSE)</f>
        <v>R1024</v>
      </c>
      <c r="Q596" s="15">
        <f>VLOOKUP($A596,'Hospitalisation Details'!$A$2:$G$2344,7,FALSE)</f>
        <v>40</v>
      </c>
    </row>
    <row r="597" spans="1:17" x14ac:dyDescent="0.25">
      <c r="A597" s="14" t="s">
        <v>4265</v>
      </c>
      <c r="B597" t="str">
        <f>VLOOKUP(Healthcare!$A597,'Customer Names'!A597:C2931,3,FALSE)</f>
        <v>Wathke</v>
      </c>
      <c r="C597">
        <f>VLOOKUP(Healthcare!$A597,'Medical Examinations'!A597:B2931,2,FALSE)</f>
        <v>39.81</v>
      </c>
      <c r="D597">
        <f>VLOOKUP($A597,'Medical Examinations'!A597:D2931,4,FALSE)</f>
        <v>7.65</v>
      </c>
      <c r="E597" t="str">
        <f>VLOOKUP($A597,'Medical Examinations'!A597:F597,6,FALSE)</f>
        <v>Yes</v>
      </c>
      <c r="F597" t="str">
        <f>VLOOKUP($A597,'Medical Examinations'!A597:G2931,7,FALSE)</f>
        <v>No</v>
      </c>
      <c r="G597" t="str">
        <f>VLOOKUP($A597,'Medical Examinations'!A597:H2931,8,FALSE)</f>
        <v>Yes</v>
      </c>
      <c r="H597" s="4">
        <f>VLOOKUP($A597,'Medical Examinations'!A597:I2931,9,FALSE)</f>
        <v>1</v>
      </c>
      <c r="I597" t="str">
        <f>VLOOKUP($A597,'Medical Examinations'!A597:J597,10,FALSE)</f>
        <v>No</v>
      </c>
      <c r="J597" t="str">
        <f>VLOOKUP($A597,'Medical Examinations'!A597:C597,3,FALSE)</f>
        <v>Obesity</v>
      </c>
      <c r="K597" t="str">
        <f>VLOOKUP($A597,'Medical Examinations'!A597:E597,5,FALSE)</f>
        <v>Diabetes</v>
      </c>
      <c r="L597" t="str">
        <f>VLOOKUP($A597,'Hospitalisation Details'!$A$2:$E$2344,5,FALSE)</f>
        <v>26-Aug-1999</v>
      </c>
      <c r="M597" s="2">
        <f>VLOOKUP($A597,'Hospitalisation Details'!$A$2:$I$2344,9,FALSE)</f>
        <v>22395.74</v>
      </c>
      <c r="N597" s="2" t="str">
        <f>VLOOKUP($A597,'Hospitalisation Details'!$A$2:$J$2344,10,FALSE)</f>
        <v>Tier - 3</v>
      </c>
      <c r="O597" s="2" t="str">
        <f>VLOOKUP($A597,'Hospitalisation Details'!$A$2:$K$2344,11,FALSE)</f>
        <v>Tier - 2</v>
      </c>
      <c r="P597" s="5" t="str">
        <f>VLOOKUP($A597,'Hospitalisation Details'!$A$2:$L$2344,12,FALSE)</f>
        <v>R1024</v>
      </c>
      <c r="Q597" s="15">
        <f>VLOOKUP($A597,'Hospitalisation Details'!$A$2:$G$2344,7,FALSE)</f>
        <v>23</v>
      </c>
    </row>
    <row r="598" spans="1:17" x14ac:dyDescent="0.25">
      <c r="A598" s="14" t="s">
        <v>4266</v>
      </c>
      <c r="B598" t="str">
        <f>VLOOKUP(Healthcare!$A598,'Customer Names'!A598:C2932,3,FALSE)</f>
        <v>Daly</v>
      </c>
      <c r="C598">
        <f>VLOOKUP(Healthcare!$A598,'Medical Examinations'!A598:B2932,2,FALSE)</f>
        <v>31.02</v>
      </c>
      <c r="D598">
        <f>VLOOKUP($A598,'Medical Examinations'!A598:D2932,4,FALSE)</f>
        <v>5.87</v>
      </c>
      <c r="E598" t="str">
        <f>VLOOKUP($A598,'Medical Examinations'!A598:F598,6,FALSE)</f>
        <v>Yes</v>
      </c>
      <c r="F598" t="str">
        <f>VLOOKUP($A598,'Medical Examinations'!A598:G2932,7,FALSE)</f>
        <v>No</v>
      </c>
      <c r="G598" t="str">
        <f>VLOOKUP($A598,'Medical Examinations'!A598:H2932,8,FALSE)</f>
        <v>No</v>
      </c>
      <c r="H598" s="4">
        <f>VLOOKUP($A598,'Medical Examinations'!A598:I2932,9,FALSE)</f>
        <v>0</v>
      </c>
      <c r="I598" t="str">
        <f>VLOOKUP($A598,'Medical Examinations'!A598:J598,10,FALSE)</f>
        <v>No</v>
      </c>
      <c r="J598" t="str">
        <f>VLOOKUP($A598,'Medical Examinations'!A598:C598,3,FALSE)</f>
        <v>Obesity</v>
      </c>
      <c r="K598" t="str">
        <f>VLOOKUP($A598,'Medical Examinations'!A598:E598,5,FALSE)</f>
        <v>Prediabetes</v>
      </c>
      <c r="L598" t="str">
        <f>VLOOKUP($A598,'Hospitalisation Details'!$A$2:$E$2344,5,FALSE)</f>
        <v>18-Aug-1966</v>
      </c>
      <c r="M598" s="2">
        <f>VLOOKUP($A598,'Hospitalisation Details'!$A$2:$I$2344,9,FALSE)</f>
        <v>22412.65</v>
      </c>
      <c r="N598" s="2" t="str">
        <f>VLOOKUP($A598,'Hospitalisation Details'!$A$2:$J$2344,10,FALSE)</f>
        <v>Tier - 3</v>
      </c>
      <c r="O598" s="2" t="str">
        <f>VLOOKUP($A598,'Hospitalisation Details'!$A$2:$K$2344,11,FALSE)</f>
        <v>Tier - 3</v>
      </c>
      <c r="P598" s="5" t="str">
        <f>VLOOKUP($A598,'Hospitalisation Details'!$A$2:$L$2344,12,FALSE)</f>
        <v>R1014</v>
      </c>
      <c r="Q598" s="15">
        <f>VLOOKUP($A598,'Hospitalisation Details'!$A$2:$G$2344,7,FALSE)</f>
        <v>56</v>
      </c>
    </row>
    <row r="599" spans="1:17" x14ac:dyDescent="0.25">
      <c r="A599" s="14" t="s">
        <v>4267</v>
      </c>
      <c r="B599" t="str">
        <f>VLOOKUP(Healthcare!$A599,'Customer Names'!A599:C2933,3,FALSE)</f>
        <v>Dillon</v>
      </c>
      <c r="C599">
        <f>VLOOKUP(Healthcare!$A599,'Medical Examinations'!A599:B2933,2,FALSE)</f>
        <v>24.75</v>
      </c>
      <c r="D599">
        <f>VLOOKUP($A599,'Medical Examinations'!A599:D2933,4,FALSE)</f>
        <v>4.3600000000000003</v>
      </c>
      <c r="E599" t="str">
        <f>VLOOKUP($A599,'Medical Examinations'!A599:F599,6,FALSE)</f>
        <v>Yes</v>
      </c>
      <c r="F599" t="str">
        <f>VLOOKUP($A599,'Medical Examinations'!A599:G2933,7,FALSE)</f>
        <v>No</v>
      </c>
      <c r="G599" t="str">
        <f>VLOOKUP($A599,'Medical Examinations'!A599:H2933,8,FALSE)</f>
        <v>No</v>
      </c>
      <c r="H599" s="4">
        <f>VLOOKUP($A599,'Medical Examinations'!A599:I2933,9,FALSE)</f>
        <v>1</v>
      </c>
      <c r="I599" t="str">
        <f>VLOOKUP($A599,'Medical Examinations'!A599:J599,10,FALSE)</f>
        <v>Yes</v>
      </c>
      <c r="J599" t="str">
        <f>VLOOKUP($A599,'Medical Examinations'!A599:C599,3,FALSE)</f>
        <v>Health Weight</v>
      </c>
      <c r="K599" t="str">
        <f>VLOOKUP($A599,'Medical Examinations'!A599:E599,5,FALSE)</f>
        <v>Normal</v>
      </c>
      <c r="L599" t="str">
        <f>VLOOKUP($A599,'Hospitalisation Details'!$A$2:$E$2344,5,FALSE)</f>
        <v>21-Dec-1983</v>
      </c>
      <c r="M599" s="2">
        <f>VLOOKUP($A599,'Hospitalisation Details'!$A$2:$I$2344,9,FALSE)</f>
        <v>22462.04</v>
      </c>
      <c r="N599" s="2" t="str">
        <f>VLOOKUP($A599,'Hospitalisation Details'!$A$2:$J$2344,10,FALSE)</f>
        <v>Tier - 3</v>
      </c>
      <c r="O599" s="2" t="str">
        <f>VLOOKUP($A599,'Hospitalisation Details'!$A$2:$K$2344,11,FALSE)</f>
        <v>Tier - 1</v>
      </c>
      <c r="P599" s="5" t="str">
        <f>VLOOKUP($A599,'Hospitalisation Details'!$A$2:$L$2344,12,FALSE)</f>
        <v>R1019</v>
      </c>
      <c r="Q599" s="15">
        <f>VLOOKUP($A599,'Hospitalisation Details'!$A$2:$G$2344,7,FALSE)</f>
        <v>39</v>
      </c>
    </row>
    <row r="600" spans="1:17" x14ac:dyDescent="0.25">
      <c r="A600" s="14" t="s">
        <v>4268</v>
      </c>
      <c r="B600" t="str">
        <f>VLOOKUP(Healthcare!$A600,'Customer Names'!A600:C2934,3,FALSE)</f>
        <v>Pontes</v>
      </c>
      <c r="C600">
        <f>VLOOKUP(Healthcare!$A600,'Medical Examinations'!A600:B2934,2,FALSE)</f>
        <v>30.114999999999998</v>
      </c>
      <c r="D600">
        <f>VLOOKUP($A600,'Medical Examinations'!A600:D2934,4,FALSE)</f>
        <v>10.119999999999999</v>
      </c>
      <c r="E600" t="str">
        <f>VLOOKUP($A600,'Medical Examinations'!A600:F600,6,FALSE)</f>
        <v>No</v>
      </c>
      <c r="F600" t="str">
        <f>VLOOKUP($A600,'Medical Examinations'!A600:G2934,7,FALSE)</f>
        <v>No</v>
      </c>
      <c r="G600" t="str">
        <f>VLOOKUP($A600,'Medical Examinations'!A600:H2934,8,FALSE)</f>
        <v>No</v>
      </c>
      <c r="H600" s="4">
        <f>VLOOKUP($A600,'Medical Examinations'!A600:I2934,9,FALSE)</f>
        <v>3</v>
      </c>
      <c r="I600" t="str">
        <f>VLOOKUP($A600,'Medical Examinations'!A600:J600,10,FALSE)</f>
        <v>No</v>
      </c>
      <c r="J600" t="str">
        <f>VLOOKUP($A600,'Medical Examinations'!A600:C600,3,FALSE)</f>
        <v>Obesity</v>
      </c>
      <c r="K600" t="str">
        <f>VLOOKUP($A600,'Medical Examinations'!A600:E600,5,FALSE)</f>
        <v>Diabetes</v>
      </c>
      <c r="L600" t="str">
        <f>VLOOKUP($A600,'Hospitalisation Details'!$A$2:$E$2344,5,FALSE)</f>
        <v>14-Nov-1979</v>
      </c>
      <c r="M600" s="2">
        <f>VLOOKUP($A600,'Hospitalisation Details'!$A$2:$I$2344,9,FALSE)</f>
        <v>22478.6</v>
      </c>
      <c r="N600" s="2" t="str">
        <f>VLOOKUP($A600,'Hospitalisation Details'!$A$2:$J$2344,10,FALSE)</f>
        <v>Tier - 3</v>
      </c>
      <c r="O600" s="2" t="str">
        <f>VLOOKUP($A600,'Hospitalisation Details'!$A$2:$K$2344,11,FALSE)</f>
        <v>Tier - 2</v>
      </c>
      <c r="P600" s="5" t="str">
        <f>VLOOKUP($A600,'Hospitalisation Details'!$A$2:$L$2344,12,FALSE)</f>
        <v>R1011</v>
      </c>
      <c r="Q600" s="15">
        <f>VLOOKUP($A600,'Hospitalisation Details'!$A$2:$G$2344,7,FALSE)</f>
        <v>43</v>
      </c>
    </row>
    <row r="601" spans="1:17" x14ac:dyDescent="0.25">
      <c r="A601" s="14" t="s">
        <v>4269</v>
      </c>
      <c r="B601" t="str">
        <f>VLOOKUP(Healthcare!$A601,'Customer Names'!A601:C2935,3,FALSE)</f>
        <v>Spies</v>
      </c>
      <c r="C601">
        <f>VLOOKUP(Healthcare!$A601,'Medical Examinations'!A601:B2935,2,FALSE)</f>
        <v>26.03</v>
      </c>
      <c r="D601">
        <f>VLOOKUP($A601,'Medical Examinations'!A601:D2935,4,FALSE)</f>
        <v>4.01</v>
      </c>
      <c r="E601" t="str">
        <f>VLOOKUP($A601,'Medical Examinations'!A601:F601,6,FALSE)</f>
        <v>No</v>
      </c>
      <c r="F601" t="str">
        <f>VLOOKUP($A601,'Medical Examinations'!A601:G2935,7,FALSE)</f>
        <v>No</v>
      </c>
      <c r="G601" t="str">
        <f>VLOOKUP($A601,'Medical Examinations'!A601:H2935,8,FALSE)</f>
        <v>Yes</v>
      </c>
      <c r="H601" s="4">
        <f>VLOOKUP($A601,'Medical Examinations'!A601:I2935,9,FALSE)</f>
        <v>1</v>
      </c>
      <c r="I601" t="str">
        <f>VLOOKUP($A601,'Medical Examinations'!A601:J601,10,FALSE)</f>
        <v>Yes</v>
      </c>
      <c r="J601" t="str">
        <f>VLOOKUP($A601,'Medical Examinations'!A601:C601,3,FALSE)</f>
        <v>Over Weight</v>
      </c>
      <c r="K601" t="str">
        <f>VLOOKUP($A601,'Medical Examinations'!A601:E601,5,FALSE)</f>
        <v>Normal</v>
      </c>
      <c r="L601" t="str">
        <f>VLOOKUP($A601,'Hospitalisation Details'!$A$2:$E$2344,5,FALSE)</f>
        <v>9-Sep-1975</v>
      </c>
      <c r="M601" s="2">
        <f>VLOOKUP($A601,'Hospitalisation Details'!$A$2:$I$2344,9,FALSE)</f>
        <v>23065.42</v>
      </c>
      <c r="N601" s="2" t="str">
        <f>VLOOKUP($A601,'Hospitalisation Details'!$A$2:$J$2344,10,FALSE)</f>
        <v>Tier - 2</v>
      </c>
      <c r="O601" s="2" t="str">
        <f>VLOOKUP($A601,'Hospitalisation Details'!$A$2:$K$2344,11,FALSE)</f>
        <v>Tier - 2</v>
      </c>
      <c r="P601" s="5" t="str">
        <f>VLOOKUP($A601,'Hospitalisation Details'!$A$2:$L$2344,12,FALSE)</f>
        <v>R1013</v>
      </c>
      <c r="Q601" s="15">
        <f>VLOOKUP($A601,'Hospitalisation Details'!$A$2:$G$2344,7,FALSE)</f>
        <v>47</v>
      </c>
    </row>
    <row r="602" spans="1:17" x14ac:dyDescent="0.25">
      <c r="A602" s="14" t="s">
        <v>4270</v>
      </c>
      <c r="B602" t="str">
        <f>VLOOKUP(Healthcare!$A602,'Customer Names'!A602:C2936,3,FALSE)</f>
        <v>Greig</v>
      </c>
      <c r="C602">
        <f>VLOOKUP(Healthcare!$A602,'Medical Examinations'!A602:B2936,2,FALSE)</f>
        <v>20.045000000000002</v>
      </c>
      <c r="D602">
        <f>VLOOKUP($A602,'Medical Examinations'!A602:D2936,4,FALSE)</f>
        <v>4.7699999999999996</v>
      </c>
      <c r="E602" t="str">
        <f>VLOOKUP($A602,'Medical Examinations'!A602:F602,6,FALSE)</f>
        <v>Yes</v>
      </c>
      <c r="F602" t="str">
        <f>VLOOKUP($A602,'Medical Examinations'!A602:G2936,7,FALSE)</f>
        <v>No</v>
      </c>
      <c r="G602" t="str">
        <f>VLOOKUP($A602,'Medical Examinations'!A602:H2936,8,FALSE)</f>
        <v>No</v>
      </c>
      <c r="H602" s="4">
        <f>VLOOKUP($A602,'Medical Examinations'!A602:I2936,9,FALSE)</f>
        <v>1</v>
      </c>
      <c r="I602" t="str">
        <f>VLOOKUP($A602,'Medical Examinations'!A602:J602,10,FALSE)</f>
        <v>Yes</v>
      </c>
      <c r="J602" t="str">
        <f>VLOOKUP($A602,'Medical Examinations'!A602:C602,3,FALSE)</f>
        <v>Health Weight</v>
      </c>
      <c r="K602" t="str">
        <f>VLOOKUP($A602,'Medical Examinations'!A602:E602,5,FALSE)</f>
        <v>Normal</v>
      </c>
      <c r="L602" t="str">
        <f>VLOOKUP($A602,'Hospitalisation Details'!$A$2:$E$2344,5,FALSE)</f>
        <v>14-Dec-2003</v>
      </c>
      <c r="M602" s="2">
        <f>VLOOKUP($A602,'Hospitalisation Details'!$A$2:$I$2344,9,FALSE)</f>
        <v>23082.959999999999</v>
      </c>
      <c r="N602" s="2" t="str">
        <f>VLOOKUP($A602,'Hospitalisation Details'!$A$2:$J$2344,10,FALSE)</f>
        <v>Tier - 2</v>
      </c>
      <c r="O602" s="2" t="str">
        <f>VLOOKUP($A602,'Hospitalisation Details'!$A$2:$K$2344,11,FALSE)</f>
        <v>Tier - 2</v>
      </c>
      <c r="P602" s="5" t="str">
        <f>VLOOKUP($A602,'Hospitalisation Details'!$A$2:$L$2344,12,FALSE)</f>
        <v>R1011</v>
      </c>
      <c r="Q602" s="15">
        <f>VLOOKUP($A602,'Hospitalisation Details'!$A$2:$G$2344,7,FALSE)</f>
        <v>19</v>
      </c>
    </row>
    <row r="603" spans="1:17" x14ac:dyDescent="0.25">
      <c r="A603" s="14" t="s">
        <v>4271</v>
      </c>
      <c r="B603" t="str">
        <f>VLOOKUP(Healthcare!$A603,'Customer Names'!A603:C2937,3,FALSE)</f>
        <v>Scott</v>
      </c>
      <c r="C603">
        <f>VLOOKUP(Healthcare!$A603,'Medical Examinations'!A603:B2937,2,FALSE)</f>
        <v>40.24</v>
      </c>
      <c r="D603">
        <f>VLOOKUP($A603,'Medical Examinations'!A603:D2937,4,FALSE)</f>
        <v>6.83</v>
      </c>
      <c r="E603" t="str">
        <f>VLOOKUP($A603,'Medical Examinations'!A603:F603,6,FALSE)</f>
        <v>No</v>
      </c>
      <c r="F603" t="str">
        <f>VLOOKUP($A603,'Medical Examinations'!A603:G2937,7,FALSE)</f>
        <v>No</v>
      </c>
      <c r="G603" t="str">
        <f>VLOOKUP($A603,'Medical Examinations'!A603:H2937,8,FALSE)</f>
        <v>No</v>
      </c>
      <c r="H603" s="4">
        <f>VLOOKUP($A603,'Medical Examinations'!A603:I2937,9,FALSE)</f>
        <v>0</v>
      </c>
      <c r="I603" t="str">
        <f>VLOOKUP($A603,'Medical Examinations'!A603:J603,10,FALSE)</f>
        <v>No</v>
      </c>
      <c r="J603" t="str">
        <f>VLOOKUP($A603,'Medical Examinations'!A603:C603,3,FALSE)</f>
        <v>Obesity</v>
      </c>
      <c r="K603" t="str">
        <f>VLOOKUP($A603,'Medical Examinations'!A603:E603,5,FALSE)</f>
        <v>Diabetes</v>
      </c>
      <c r="L603" t="str">
        <f>VLOOKUP($A603,'Hospitalisation Details'!$A$2:$E$2344,5,FALSE)</f>
        <v>7-Aug-1997</v>
      </c>
      <c r="M603" s="2">
        <f>VLOOKUP($A603,'Hospitalisation Details'!$A$2:$I$2344,9,FALSE)</f>
        <v>23241.47</v>
      </c>
      <c r="N603" s="2" t="str">
        <f>VLOOKUP($A603,'Hospitalisation Details'!$A$2:$J$2344,10,FALSE)</f>
        <v>Tier - 2</v>
      </c>
      <c r="O603" s="2" t="str">
        <f>VLOOKUP($A603,'Hospitalisation Details'!$A$2:$K$2344,11,FALSE)</f>
        <v>Tier - 3</v>
      </c>
      <c r="P603" s="5" t="str">
        <f>VLOOKUP($A603,'Hospitalisation Details'!$A$2:$L$2344,12,FALSE)</f>
        <v>R1018</v>
      </c>
      <c r="Q603" s="15">
        <f>VLOOKUP($A603,'Hospitalisation Details'!$A$2:$G$2344,7,FALSE)</f>
        <v>25</v>
      </c>
    </row>
    <row r="604" spans="1:17" x14ac:dyDescent="0.25">
      <c r="A604" s="14" t="s">
        <v>4272</v>
      </c>
      <c r="B604" t="str">
        <f>VLOOKUP(Healthcare!$A604,'Customer Names'!A604:C2938,3,FALSE)</f>
        <v>Erlandson</v>
      </c>
      <c r="C604">
        <f>VLOOKUP(Healthcare!$A604,'Medical Examinations'!A604:B2938,2,FALSE)</f>
        <v>43.15</v>
      </c>
      <c r="D604">
        <f>VLOOKUP($A604,'Medical Examinations'!A604:D2938,4,FALSE)</f>
        <v>6.14</v>
      </c>
      <c r="E604" t="str">
        <f>VLOOKUP($A604,'Medical Examinations'!A604:F604,6,FALSE)</f>
        <v>Yes</v>
      </c>
      <c r="F604" t="str">
        <f>VLOOKUP($A604,'Medical Examinations'!A604:G2938,7,FALSE)</f>
        <v>No</v>
      </c>
      <c r="G604" t="str">
        <f>VLOOKUP($A604,'Medical Examinations'!A604:H2938,8,FALSE)</f>
        <v>Yes</v>
      </c>
      <c r="H604" s="4">
        <f>VLOOKUP($A604,'Medical Examinations'!A604:I2938,9,FALSE)</f>
        <v>1</v>
      </c>
      <c r="I604" t="str">
        <f>VLOOKUP($A604,'Medical Examinations'!A604:J604,10,FALSE)</f>
        <v>No</v>
      </c>
      <c r="J604" t="str">
        <f>VLOOKUP($A604,'Medical Examinations'!A604:C604,3,FALSE)</f>
        <v>Obesity</v>
      </c>
      <c r="K604" t="str">
        <f>VLOOKUP($A604,'Medical Examinations'!A604:E604,5,FALSE)</f>
        <v>Prediabetes</v>
      </c>
      <c r="L604" t="str">
        <f>VLOOKUP($A604,'Hospitalisation Details'!$A$2:$E$2344,5,FALSE)</f>
        <v>14-Nov-1969</v>
      </c>
      <c r="M604" s="2">
        <f>VLOOKUP($A604,'Hospitalisation Details'!$A$2:$I$2344,9,FALSE)</f>
        <v>23244.79</v>
      </c>
      <c r="N604" s="2" t="str">
        <f>VLOOKUP($A604,'Hospitalisation Details'!$A$2:$J$2344,10,FALSE)</f>
        <v>Tier - 2</v>
      </c>
      <c r="O604" s="2" t="str">
        <f>VLOOKUP($A604,'Hospitalisation Details'!$A$2:$K$2344,11,FALSE)</f>
        <v>Tier - 3</v>
      </c>
      <c r="P604" s="5" t="str">
        <f>VLOOKUP($A604,'Hospitalisation Details'!$A$2:$L$2344,12,FALSE)</f>
        <v>R1013</v>
      </c>
      <c r="Q604" s="15">
        <f>VLOOKUP($A604,'Hospitalisation Details'!$A$2:$G$2344,7,FALSE)</f>
        <v>53</v>
      </c>
    </row>
    <row r="605" spans="1:17" x14ac:dyDescent="0.25">
      <c r="A605" s="14" t="s">
        <v>4273</v>
      </c>
      <c r="B605" t="str">
        <f>VLOOKUP(Healthcare!$A605,'Customer Names'!A605:C2939,3,FALSE)</f>
        <v>Autrey</v>
      </c>
      <c r="C605">
        <f>VLOOKUP(Healthcare!$A605,'Medical Examinations'!A605:B2939,2,FALSE)</f>
        <v>27.7</v>
      </c>
      <c r="D605">
        <f>VLOOKUP($A605,'Medical Examinations'!A605:D2939,4,FALSE)</f>
        <v>5.6</v>
      </c>
      <c r="E605" t="str">
        <f>VLOOKUP($A605,'Medical Examinations'!A605:F605,6,FALSE)</f>
        <v>No</v>
      </c>
      <c r="F605" t="str">
        <f>VLOOKUP($A605,'Medical Examinations'!A605:G2939,7,FALSE)</f>
        <v>No</v>
      </c>
      <c r="G605" t="str">
        <f>VLOOKUP($A605,'Medical Examinations'!A605:H2939,8,FALSE)</f>
        <v>Yes</v>
      </c>
      <c r="H605" s="4">
        <f>VLOOKUP($A605,'Medical Examinations'!A605:I2939,9,FALSE)</f>
        <v>1</v>
      </c>
      <c r="I605" t="str">
        <f>VLOOKUP($A605,'Medical Examinations'!A605:J605,10,FALSE)</f>
        <v>Yes</v>
      </c>
      <c r="J605" t="str">
        <f>VLOOKUP($A605,'Medical Examinations'!A605:C605,3,FALSE)</f>
        <v>Over Weight</v>
      </c>
      <c r="K605" t="str">
        <f>VLOOKUP($A605,'Medical Examinations'!A605:E605,5,FALSE)</f>
        <v>Normal</v>
      </c>
      <c r="L605" t="str">
        <f>VLOOKUP($A605,'Hospitalisation Details'!$A$2:$E$2344,5,FALSE)</f>
        <v>3-Oct-1994</v>
      </c>
      <c r="M605" s="2">
        <f>VLOOKUP($A605,'Hospitalisation Details'!$A$2:$I$2344,9,FALSE)</f>
        <v>23288.93</v>
      </c>
      <c r="N605" s="2" t="str">
        <f>VLOOKUP($A605,'Hospitalisation Details'!$A$2:$J$2344,10,FALSE)</f>
        <v>Tier - 2</v>
      </c>
      <c r="O605" s="2" t="str">
        <f>VLOOKUP($A605,'Hospitalisation Details'!$A$2:$K$2344,11,FALSE)</f>
        <v>Tier - 3</v>
      </c>
      <c r="P605" s="5" t="str">
        <f>VLOOKUP($A605,'Hospitalisation Details'!$A$2:$L$2344,12,FALSE)</f>
        <v>R1024</v>
      </c>
      <c r="Q605" s="15">
        <f>VLOOKUP($A605,'Hospitalisation Details'!$A$2:$G$2344,7,FALSE)</f>
        <v>28</v>
      </c>
    </row>
    <row r="606" spans="1:17" x14ac:dyDescent="0.25">
      <c r="A606" s="14" t="s">
        <v>4274</v>
      </c>
      <c r="B606" t="str">
        <f>VLOOKUP(Healthcare!$A606,'Customer Names'!A606:C2940,3,FALSE)</f>
        <v>Alleman</v>
      </c>
      <c r="C606">
        <f>VLOOKUP(Healthcare!$A606,'Medical Examinations'!A606:B2940,2,FALSE)</f>
        <v>45.68</v>
      </c>
      <c r="D606">
        <f>VLOOKUP($A606,'Medical Examinations'!A606:D2940,4,FALSE)</f>
        <v>4.8</v>
      </c>
      <c r="E606" t="str">
        <f>VLOOKUP($A606,'Medical Examinations'!A606:F606,6,FALSE)</f>
        <v>No</v>
      </c>
      <c r="F606" t="str">
        <f>VLOOKUP($A606,'Medical Examinations'!A606:G2940,7,FALSE)</f>
        <v>No</v>
      </c>
      <c r="G606" t="str">
        <f>VLOOKUP($A606,'Medical Examinations'!A606:H2940,8,FALSE)</f>
        <v>No</v>
      </c>
      <c r="H606" s="4">
        <f>VLOOKUP($A606,'Medical Examinations'!A606:I2940,9,FALSE)</f>
        <v>2</v>
      </c>
      <c r="I606" t="str">
        <f>VLOOKUP($A606,'Medical Examinations'!A606:J606,10,FALSE)</f>
        <v>No</v>
      </c>
      <c r="J606" t="str">
        <f>VLOOKUP($A606,'Medical Examinations'!A606:C606,3,FALSE)</f>
        <v>Obesity</v>
      </c>
      <c r="K606" t="str">
        <f>VLOOKUP($A606,'Medical Examinations'!A606:E606,5,FALSE)</f>
        <v>Normal</v>
      </c>
      <c r="L606" t="str">
        <f>VLOOKUP($A606,'Hospitalisation Details'!$A$2:$E$2344,5,FALSE)</f>
        <v>22-Oct-1973</v>
      </c>
      <c r="M606" s="2">
        <f>VLOOKUP($A606,'Hospitalisation Details'!$A$2:$I$2344,9,FALSE)</f>
        <v>23306.55</v>
      </c>
      <c r="N606" s="2" t="str">
        <f>VLOOKUP($A606,'Hospitalisation Details'!$A$2:$J$2344,10,FALSE)</f>
        <v>Tier - 2</v>
      </c>
      <c r="O606" s="2" t="str">
        <f>VLOOKUP($A606,'Hospitalisation Details'!$A$2:$K$2344,11,FALSE)</f>
        <v>Tier - 2</v>
      </c>
      <c r="P606" s="5" t="str">
        <f>VLOOKUP($A606,'Hospitalisation Details'!$A$2:$L$2344,12,FALSE)</f>
        <v>R1011</v>
      </c>
      <c r="Q606" s="15">
        <f>VLOOKUP($A606,'Hospitalisation Details'!$A$2:$G$2344,7,FALSE)</f>
        <v>49</v>
      </c>
    </row>
    <row r="607" spans="1:17" x14ac:dyDescent="0.25">
      <c r="A607" s="14" t="s">
        <v>4275</v>
      </c>
      <c r="B607" t="str">
        <f>VLOOKUP(Healthcare!$A607,'Customer Names'!A607:C2941,3,FALSE)</f>
        <v>Michalski</v>
      </c>
      <c r="C607">
        <f>VLOOKUP(Healthcare!$A607,'Medical Examinations'!A607:B2941,2,FALSE)</f>
        <v>27.3</v>
      </c>
      <c r="D607">
        <f>VLOOKUP($A607,'Medical Examinations'!A607:D2941,4,FALSE)</f>
        <v>11.89</v>
      </c>
      <c r="E607" t="str">
        <f>VLOOKUP($A607,'Medical Examinations'!A607:F607,6,FALSE)</f>
        <v>No</v>
      </c>
      <c r="F607" t="str">
        <f>VLOOKUP($A607,'Medical Examinations'!A607:G2941,7,FALSE)</f>
        <v>No</v>
      </c>
      <c r="G607" t="str">
        <f>VLOOKUP($A607,'Medical Examinations'!A607:H2941,8,FALSE)</f>
        <v>No</v>
      </c>
      <c r="H607" s="4">
        <f>VLOOKUP($A607,'Medical Examinations'!A607:I2941,9,FALSE)</f>
        <v>0</v>
      </c>
      <c r="I607" t="str">
        <f>VLOOKUP($A607,'Medical Examinations'!A607:J607,10,FALSE)</f>
        <v>Yes</v>
      </c>
      <c r="J607" t="str">
        <f>VLOOKUP($A607,'Medical Examinations'!A607:C607,3,FALSE)</f>
        <v>Over Weight</v>
      </c>
      <c r="K607" t="str">
        <f>VLOOKUP($A607,'Medical Examinations'!A607:E607,5,FALSE)</f>
        <v>Diabetes</v>
      </c>
      <c r="L607" t="str">
        <f>VLOOKUP($A607,'Hospitalisation Details'!$A$2:$E$2344,5,FALSE)</f>
        <v>13-Nov-1975</v>
      </c>
      <c r="M607" s="2">
        <f>VLOOKUP($A607,'Hospitalisation Details'!$A$2:$I$2344,9,FALSE)</f>
        <v>23401.31</v>
      </c>
      <c r="N607" s="2" t="str">
        <f>VLOOKUP($A607,'Hospitalisation Details'!$A$2:$J$2344,10,FALSE)</f>
        <v>Tier - 2</v>
      </c>
      <c r="O607" s="2" t="str">
        <f>VLOOKUP($A607,'Hospitalisation Details'!$A$2:$K$2344,11,FALSE)</f>
        <v>Tier - 3</v>
      </c>
      <c r="P607" s="5" t="str">
        <f>VLOOKUP($A607,'Hospitalisation Details'!$A$2:$L$2344,12,FALSE)</f>
        <v>R1024</v>
      </c>
      <c r="Q607" s="15">
        <f>VLOOKUP($A607,'Hospitalisation Details'!$A$2:$G$2344,7,FALSE)</f>
        <v>47</v>
      </c>
    </row>
    <row r="608" spans="1:17" x14ac:dyDescent="0.25">
      <c r="A608" s="14" t="s">
        <v>4276</v>
      </c>
      <c r="B608" t="str">
        <f>VLOOKUP(Healthcare!$A608,'Customer Names'!A608:C2942,3,FALSE)</f>
        <v>Grillo</v>
      </c>
      <c r="C608">
        <f>VLOOKUP(Healthcare!$A608,'Medical Examinations'!A608:B2942,2,FALSE)</f>
        <v>54.45</v>
      </c>
      <c r="D608">
        <f>VLOOKUP($A608,'Medical Examinations'!A608:D2942,4,FALSE)</f>
        <v>4.7300000000000004</v>
      </c>
      <c r="E608" t="str">
        <f>VLOOKUP($A608,'Medical Examinations'!A608:F608,6,FALSE)</f>
        <v>Yes</v>
      </c>
      <c r="F608" t="str">
        <f>VLOOKUP($A608,'Medical Examinations'!A608:G2942,7,FALSE)</f>
        <v>No</v>
      </c>
      <c r="G608" t="str">
        <f>VLOOKUP($A608,'Medical Examinations'!A608:H2942,8,FALSE)</f>
        <v>No</v>
      </c>
      <c r="H608" s="4">
        <f>VLOOKUP($A608,'Medical Examinations'!A608:I2942,9,FALSE)</f>
        <v>1</v>
      </c>
      <c r="I608" t="str">
        <f>VLOOKUP($A608,'Medical Examinations'!A608:J608,10,FALSE)</f>
        <v>No</v>
      </c>
      <c r="J608" t="str">
        <f>VLOOKUP($A608,'Medical Examinations'!A608:C608,3,FALSE)</f>
        <v>Obesity</v>
      </c>
      <c r="K608" t="str">
        <f>VLOOKUP($A608,'Medical Examinations'!A608:E608,5,FALSE)</f>
        <v>Normal</v>
      </c>
      <c r="L608" t="str">
        <f>VLOOKUP($A608,'Hospitalisation Details'!$A$2:$E$2344,5,FALSE)</f>
        <v>26-Aug-1983</v>
      </c>
      <c r="M608" s="2">
        <f>VLOOKUP($A608,'Hospitalisation Details'!$A$2:$I$2344,9,FALSE)</f>
        <v>23563.02</v>
      </c>
      <c r="N608" s="2" t="str">
        <f>VLOOKUP($A608,'Hospitalisation Details'!$A$2:$J$2344,10,FALSE)</f>
        <v>Tier - 2</v>
      </c>
      <c r="O608" s="2" t="str">
        <f>VLOOKUP($A608,'Hospitalisation Details'!$A$2:$K$2344,11,FALSE)</f>
        <v>Tier - 2</v>
      </c>
      <c r="P608" s="5" t="str">
        <f>VLOOKUP($A608,'Hospitalisation Details'!$A$2:$L$2344,12,FALSE)</f>
        <v>R1013</v>
      </c>
      <c r="Q608" s="15">
        <f>VLOOKUP($A608,'Hospitalisation Details'!$A$2:$G$2344,7,FALSE)</f>
        <v>39</v>
      </c>
    </row>
    <row r="609" spans="1:17" x14ac:dyDescent="0.25">
      <c r="A609" s="14" t="s">
        <v>4277</v>
      </c>
      <c r="B609" t="str">
        <f>VLOOKUP(Healthcare!$A609,'Customer Names'!A609:C2943,3,FALSE)</f>
        <v>Coronado</v>
      </c>
      <c r="C609">
        <f>VLOOKUP(Healthcare!$A609,'Medical Examinations'!A609:B2943,2,FALSE)</f>
        <v>54.43</v>
      </c>
      <c r="D609">
        <f>VLOOKUP($A609,'Medical Examinations'!A609:D2943,4,FALSE)</f>
        <v>4.6100000000000003</v>
      </c>
      <c r="E609" t="str">
        <f>VLOOKUP($A609,'Medical Examinations'!A609:F609,6,FALSE)</f>
        <v>Yes</v>
      </c>
      <c r="F609" t="str">
        <f>VLOOKUP($A609,'Medical Examinations'!A609:G2943,7,FALSE)</f>
        <v>No</v>
      </c>
      <c r="G609" t="str">
        <f>VLOOKUP($A609,'Medical Examinations'!A609:H2943,8,FALSE)</f>
        <v>No</v>
      </c>
      <c r="H609" s="4">
        <f>VLOOKUP($A609,'Medical Examinations'!A609:I2943,9,FALSE)</f>
        <v>1</v>
      </c>
      <c r="I609" t="str">
        <f>VLOOKUP($A609,'Medical Examinations'!A609:J609,10,FALSE)</f>
        <v>No</v>
      </c>
      <c r="J609" t="str">
        <f>VLOOKUP($A609,'Medical Examinations'!A609:C609,3,FALSE)</f>
        <v>Obesity</v>
      </c>
      <c r="K609" t="str">
        <f>VLOOKUP($A609,'Medical Examinations'!A609:E609,5,FALSE)</f>
        <v>Normal</v>
      </c>
      <c r="L609" t="str">
        <f>VLOOKUP($A609,'Hospitalisation Details'!$A$2:$E$2344,5,FALSE)</f>
        <v>2-Jun-1974</v>
      </c>
      <c r="M609" s="2">
        <f>VLOOKUP($A609,'Hospitalisation Details'!$A$2:$I$2344,9,FALSE)</f>
        <v>23568.27</v>
      </c>
      <c r="N609" s="2" t="str">
        <f>VLOOKUP($A609,'Hospitalisation Details'!$A$2:$J$2344,10,FALSE)</f>
        <v>Tier - 2</v>
      </c>
      <c r="O609" s="2" t="str">
        <f>VLOOKUP($A609,'Hospitalisation Details'!$A$2:$K$2344,11,FALSE)</f>
        <v>Tier - 2</v>
      </c>
      <c r="P609" s="5" t="str">
        <f>VLOOKUP($A609,'Hospitalisation Details'!$A$2:$L$2344,12,FALSE)</f>
        <v>R1011</v>
      </c>
      <c r="Q609" s="15">
        <f>VLOOKUP($A609,'Hospitalisation Details'!$A$2:$G$2344,7,FALSE)</f>
        <v>49</v>
      </c>
    </row>
    <row r="610" spans="1:17" x14ac:dyDescent="0.25">
      <c r="A610" s="14" t="s">
        <v>4278</v>
      </c>
      <c r="B610" t="str">
        <f>VLOOKUP(Healthcare!$A610,'Customer Names'!A610:C2944,3,FALSE)</f>
        <v>Dewine</v>
      </c>
      <c r="C610">
        <f>VLOOKUP(Healthcare!$A610,'Medical Examinations'!A610:B2944,2,FALSE)</f>
        <v>48.01</v>
      </c>
      <c r="D610">
        <f>VLOOKUP($A610,'Medical Examinations'!A610:D2944,4,FALSE)</f>
        <v>7.3</v>
      </c>
      <c r="E610" t="str">
        <f>VLOOKUP($A610,'Medical Examinations'!A610:F610,6,FALSE)</f>
        <v>No</v>
      </c>
      <c r="F610" t="str">
        <f>VLOOKUP($A610,'Medical Examinations'!A610:G2944,7,FALSE)</f>
        <v>No</v>
      </c>
      <c r="G610" t="str">
        <f>VLOOKUP($A610,'Medical Examinations'!A610:H2944,8,FALSE)</f>
        <v>No</v>
      </c>
      <c r="H610" s="4">
        <f>VLOOKUP($A610,'Medical Examinations'!A610:I2944,9,FALSE)</f>
        <v>0</v>
      </c>
      <c r="I610" t="str">
        <f>VLOOKUP($A610,'Medical Examinations'!A610:J610,10,FALSE)</f>
        <v>No</v>
      </c>
      <c r="J610" t="str">
        <f>VLOOKUP($A610,'Medical Examinations'!A610:C610,3,FALSE)</f>
        <v>Obesity</v>
      </c>
      <c r="K610" t="str">
        <f>VLOOKUP($A610,'Medical Examinations'!A610:E610,5,FALSE)</f>
        <v>Diabetes</v>
      </c>
      <c r="L610" t="str">
        <f>VLOOKUP($A610,'Hospitalisation Details'!$A$2:$E$2344,5,FALSE)</f>
        <v>27-Jun-1973</v>
      </c>
      <c r="M610" s="2">
        <f>VLOOKUP($A610,'Hospitalisation Details'!$A$2:$I$2344,9,FALSE)</f>
        <v>23807.24</v>
      </c>
      <c r="N610" s="2" t="str">
        <f>VLOOKUP($A610,'Hospitalisation Details'!$A$2:$J$2344,10,FALSE)</f>
        <v>Tier - 2</v>
      </c>
      <c r="O610" s="2" t="str">
        <f>VLOOKUP($A610,'Hospitalisation Details'!$A$2:$K$2344,11,FALSE)</f>
        <v>Tier - 3</v>
      </c>
      <c r="P610" s="5" t="str">
        <f>VLOOKUP($A610,'Hospitalisation Details'!$A$2:$L$2344,12,FALSE)</f>
        <v>R1012</v>
      </c>
      <c r="Q610" s="15">
        <f>VLOOKUP($A610,'Hospitalisation Details'!$A$2:$G$2344,7,FALSE)</f>
        <v>49</v>
      </c>
    </row>
    <row r="611" spans="1:17" x14ac:dyDescent="0.25">
      <c r="A611" s="14" t="s">
        <v>4279</v>
      </c>
      <c r="B611" t="str">
        <f>VLOOKUP(Healthcare!$A611,'Customer Names'!A611:C2945,3,FALSE)</f>
        <v>Carman</v>
      </c>
      <c r="C611">
        <f>VLOOKUP(Healthcare!$A611,'Medical Examinations'!A611:B2945,2,FALSE)</f>
        <v>48.32</v>
      </c>
      <c r="D611">
        <f>VLOOKUP($A611,'Medical Examinations'!A611:D2945,4,FALSE)</f>
        <v>5.88</v>
      </c>
      <c r="E611" t="str">
        <f>VLOOKUP($A611,'Medical Examinations'!A611:F611,6,FALSE)</f>
        <v>No</v>
      </c>
      <c r="F611" t="str">
        <f>VLOOKUP($A611,'Medical Examinations'!A611:G2945,7,FALSE)</f>
        <v>No</v>
      </c>
      <c r="G611" t="str">
        <f>VLOOKUP($A611,'Medical Examinations'!A611:H2945,8,FALSE)</f>
        <v>No</v>
      </c>
      <c r="H611" s="4">
        <f>VLOOKUP($A611,'Medical Examinations'!A611:I2945,9,FALSE)</f>
        <v>0</v>
      </c>
      <c r="I611" t="str">
        <f>VLOOKUP($A611,'Medical Examinations'!A611:J611,10,FALSE)</f>
        <v>No</v>
      </c>
      <c r="J611" t="str">
        <f>VLOOKUP($A611,'Medical Examinations'!A611:C611,3,FALSE)</f>
        <v>Obesity</v>
      </c>
      <c r="K611" t="str">
        <f>VLOOKUP($A611,'Medical Examinations'!A611:E611,5,FALSE)</f>
        <v>Prediabetes</v>
      </c>
      <c r="L611" t="str">
        <f>VLOOKUP($A611,'Hospitalisation Details'!$A$2:$E$2344,5,FALSE)</f>
        <v>10-Jul-1971</v>
      </c>
      <c r="M611" s="2">
        <f>VLOOKUP($A611,'Hospitalisation Details'!$A$2:$I$2344,9,FALSE)</f>
        <v>23967.38</v>
      </c>
      <c r="N611" s="2" t="str">
        <f>VLOOKUP($A611,'Hospitalisation Details'!$A$2:$J$2344,10,FALSE)</f>
        <v>Tier - 2</v>
      </c>
      <c r="O611" s="2" t="str">
        <f>VLOOKUP($A611,'Hospitalisation Details'!$A$2:$K$2344,11,FALSE)</f>
        <v>Tier - 2</v>
      </c>
      <c r="P611" s="5" t="str">
        <f>VLOOKUP($A611,'Hospitalisation Details'!$A$2:$L$2344,12,FALSE)</f>
        <v>R1012</v>
      </c>
      <c r="Q611" s="15">
        <f>VLOOKUP($A611,'Hospitalisation Details'!$A$2:$G$2344,7,FALSE)</f>
        <v>51</v>
      </c>
    </row>
    <row r="612" spans="1:17" x14ac:dyDescent="0.25">
      <c r="A612" s="14" t="s">
        <v>4280</v>
      </c>
      <c r="B612" t="str">
        <f>VLOOKUP(Healthcare!$A612,'Customer Names'!A612:C2946,3,FALSE)</f>
        <v>Neems</v>
      </c>
      <c r="C612">
        <f>VLOOKUP(Healthcare!$A612,'Medical Examinations'!A612:B2946,2,FALSE)</f>
        <v>22.895</v>
      </c>
      <c r="D612">
        <f>VLOOKUP($A612,'Medical Examinations'!A612:D2946,4,FALSE)</f>
        <v>4.0599999999999996</v>
      </c>
      <c r="E612" t="str">
        <f>VLOOKUP($A612,'Medical Examinations'!A612:F612,6,FALSE)</f>
        <v>No</v>
      </c>
      <c r="F612" t="str">
        <f>VLOOKUP($A612,'Medical Examinations'!A612:G2946,7,FALSE)</f>
        <v>No</v>
      </c>
      <c r="G612" t="str">
        <f>VLOOKUP($A612,'Medical Examinations'!A612:H2946,8,FALSE)</f>
        <v>Yes</v>
      </c>
      <c r="H612" s="4">
        <f>VLOOKUP($A612,'Medical Examinations'!A612:I2946,9,FALSE)</f>
        <v>1</v>
      </c>
      <c r="I612" t="str">
        <f>VLOOKUP($A612,'Medical Examinations'!A612:J612,10,FALSE)</f>
        <v>Yes</v>
      </c>
      <c r="J612" t="str">
        <f>VLOOKUP($A612,'Medical Examinations'!A612:C612,3,FALSE)</f>
        <v>Health Weight</v>
      </c>
      <c r="K612" t="str">
        <f>VLOOKUP($A612,'Medical Examinations'!A612:E612,5,FALSE)</f>
        <v>Normal</v>
      </c>
      <c r="L612" t="str">
        <f>VLOOKUP($A612,'Hospitalisation Details'!$A$2:$E$2344,5,FALSE)</f>
        <v>30-Dec-2003</v>
      </c>
      <c r="M612" s="2">
        <f>VLOOKUP($A612,'Hospitalisation Details'!$A$2:$I$2344,9,FALSE)</f>
        <v>24059.68</v>
      </c>
      <c r="N612" s="2" t="str">
        <f>VLOOKUP($A612,'Hospitalisation Details'!$A$2:$J$2344,10,FALSE)</f>
        <v>Tier - 2</v>
      </c>
      <c r="O612" s="2" t="str">
        <f>VLOOKUP($A612,'Hospitalisation Details'!$A$2:$K$2344,11,FALSE)</f>
        <v>Tier - 2</v>
      </c>
      <c r="P612" s="5" t="str">
        <f>VLOOKUP($A612,'Hospitalisation Details'!$A$2:$L$2344,12,FALSE)</f>
        <v>R1012</v>
      </c>
      <c r="Q612" s="15">
        <f>VLOOKUP($A612,'Hospitalisation Details'!$A$2:$G$2344,7,FALSE)</f>
        <v>19</v>
      </c>
    </row>
    <row r="613" spans="1:17" x14ac:dyDescent="0.25">
      <c r="A613" s="14" t="s">
        <v>4281</v>
      </c>
      <c r="B613" t="str">
        <f>VLOOKUP(Healthcare!$A613,'Customer Names'!A613:C2947,3,FALSE)</f>
        <v>Pesyna</v>
      </c>
      <c r="C613">
        <f>VLOOKUP(Healthcare!$A613,'Medical Examinations'!A613:B2947,2,FALSE)</f>
        <v>54.85</v>
      </c>
      <c r="D613">
        <f>VLOOKUP($A613,'Medical Examinations'!A613:D2947,4,FALSE)</f>
        <v>4.9000000000000004</v>
      </c>
      <c r="E613" t="str">
        <f>VLOOKUP($A613,'Medical Examinations'!A613:F613,6,FALSE)</f>
        <v>No</v>
      </c>
      <c r="F613" t="str">
        <f>VLOOKUP($A613,'Medical Examinations'!A613:G2947,7,FALSE)</f>
        <v>No</v>
      </c>
      <c r="G613" t="str">
        <f>VLOOKUP($A613,'Medical Examinations'!A613:H2947,8,FALSE)</f>
        <v>No</v>
      </c>
      <c r="H613" s="4">
        <f>VLOOKUP($A613,'Medical Examinations'!A613:I2947,9,FALSE)</f>
        <v>1</v>
      </c>
      <c r="I613" t="str">
        <f>VLOOKUP($A613,'Medical Examinations'!A613:J613,10,FALSE)</f>
        <v>No</v>
      </c>
      <c r="J613" t="str">
        <f>VLOOKUP($A613,'Medical Examinations'!A613:C613,3,FALSE)</f>
        <v>Obesity</v>
      </c>
      <c r="K613" t="str">
        <f>VLOOKUP($A613,'Medical Examinations'!A613:E613,5,FALSE)</f>
        <v>Normal</v>
      </c>
      <c r="L613" t="str">
        <f>VLOOKUP($A613,'Hospitalisation Details'!$A$2:$E$2344,5,FALSE)</f>
        <v>13-Jun-1973</v>
      </c>
      <c r="M613" s="2">
        <f>VLOOKUP($A613,'Hospitalisation Details'!$A$2:$I$2344,9,FALSE)</f>
        <v>24106.91</v>
      </c>
      <c r="N613" s="2" t="str">
        <f>VLOOKUP($A613,'Hospitalisation Details'!$A$2:$J$2344,10,FALSE)</f>
        <v>Tier - 2</v>
      </c>
      <c r="O613" s="2" t="str">
        <f>VLOOKUP($A613,'Hospitalisation Details'!$A$2:$K$2344,11,FALSE)</f>
        <v>Tier - 2</v>
      </c>
      <c r="P613" s="5" t="str">
        <f>VLOOKUP($A613,'Hospitalisation Details'!$A$2:$L$2344,12,FALSE)</f>
        <v>R1024</v>
      </c>
      <c r="Q613" s="15">
        <f>VLOOKUP($A613,'Hospitalisation Details'!$A$2:$G$2344,7,FALSE)</f>
        <v>49</v>
      </c>
    </row>
    <row r="614" spans="1:17" x14ac:dyDescent="0.25">
      <c r="A614" s="14" t="s">
        <v>4282</v>
      </c>
      <c r="B614" t="str">
        <f>VLOOKUP(Healthcare!$A614,'Customer Names'!A614:C2948,3,FALSE)</f>
        <v>Meling</v>
      </c>
      <c r="C614">
        <f>VLOOKUP(Healthcare!$A614,'Medical Examinations'!A614:B2948,2,FALSE)</f>
        <v>21.85</v>
      </c>
      <c r="D614">
        <f>VLOOKUP($A614,'Medical Examinations'!A614:D2948,4,FALSE)</f>
        <v>5.52</v>
      </c>
      <c r="E614" t="str">
        <f>VLOOKUP($A614,'Medical Examinations'!A614:F614,6,FALSE)</f>
        <v>No</v>
      </c>
      <c r="F614" t="str">
        <f>VLOOKUP($A614,'Medical Examinations'!A614:G2948,7,FALSE)</f>
        <v>No</v>
      </c>
      <c r="G614" t="str">
        <f>VLOOKUP($A614,'Medical Examinations'!A614:H2948,8,FALSE)</f>
        <v>Yes</v>
      </c>
      <c r="H614" s="4">
        <f>VLOOKUP($A614,'Medical Examinations'!A614:I2948,9,FALSE)</f>
        <v>1</v>
      </c>
      <c r="I614" t="str">
        <f>VLOOKUP($A614,'Medical Examinations'!A614:J614,10,FALSE)</f>
        <v>Yes</v>
      </c>
      <c r="J614" t="str">
        <f>VLOOKUP($A614,'Medical Examinations'!A614:C614,3,FALSE)</f>
        <v>Health Weight</v>
      </c>
      <c r="K614" t="str">
        <f>VLOOKUP($A614,'Medical Examinations'!A614:E614,5,FALSE)</f>
        <v>Normal</v>
      </c>
      <c r="L614" t="str">
        <f>VLOOKUP($A614,'Hospitalisation Details'!$A$2:$E$2344,5,FALSE)</f>
        <v>10-Sep-1974</v>
      </c>
      <c r="M614" s="2">
        <f>VLOOKUP($A614,'Hospitalisation Details'!$A$2:$I$2344,9,FALSE)</f>
        <v>24180.93</v>
      </c>
      <c r="N614" s="2" t="str">
        <f>VLOOKUP($A614,'Hospitalisation Details'!$A$2:$J$2344,10,FALSE)</f>
        <v>Tier - 2</v>
      </c>
      <c r="O614" s="2" t="str">
        <f>VLOOKUP($A614,'Hospitalisation Details'!$A$2:$K$2344,11,FALSE)</f>
        <v>Tier - 1</v>
      </c>
      <c r="P614" s="5" t="str">
        <f>VLOOKUP($A614,'Hospitalisation Details'!$A$2:$L$2344,12,FALSE)</f>
        <v>R1013</v>
      </c>
      <c r="Q614" s="15">
        <f>VLOOKUP($A614,'Hospitalisation Details'!$A$2:$G$2344,7,FALSE)</f>
        <v>48</v>
      </c>
    </row>
    <row r="615" spans="1:17" x14ac:dyDescent="0.25">
      <c r="A615" s="14" t="s">
        <v>4283</v>
      </c>
      <c r="B615" t="str">
        <f>VLOOKUP(Healthcare!$A615,'Customer Names'!A615:C2949,3,FALSE)</f>
        <v>WIDlowski</v>
      </c>
      <c r="C615">
        <f>VLOOKUP(Healthcare!$A615,'Medical Examinations'!A615:B2949,2,FALSE)</f>
        <v>51.86</v>
      </c>
      <c r="D615">
        <f>VLOOKUP($A615,'Medical Examinations'!A615:D2949,4,FALSE)</f>
        <v>5.2</v>
      </c>
      <c r="E615" t="str">
        <f>VLOOKUP($A615,'Medical Examinations'!A615:F615,6,FALSE)</f>
        <v>Yes</v>
      </c>
      <c r="F615" t="str">
        <f>VLOOKUP($A615,'Medical Examinations'!A615:G2949,7,FALSE)</f>
        <v>No</v>
      </c>
      <c r="G615" t="str">
        <f>VLOOKUP($A615,'Medical Examinations'!A615:H2949,8,FALSE)</f>
        <v>No</v>
      </c>
      <c r="H615" s="4">
        <f>VLOOKUP($A615,'Medical Examinations'!A615:I2949,9,FALSE)</f>
        <v>0</v>
      </c>
      <c r="I615" t="str">
        <f>VLOOKUP($A615,'Medical Examinations'!A615:J615,10,FALSE)</f>
        <v>No</v>
      </c>
      <c r="J615" t="str">
        <f>VLOOKUP($A615,'Medical Examinations'!A615:C615,3,FALSE)</f>
        <v>Obesity</v>
      </c>
      <c r="K615" t="str">
        <f>VLOOKUP($A615,'Medical Examinations'!A615:E615,5,FALSE)</f>
        <v>Normal</v>
      </c>
      <c r="L615" t="str">
        <f>VLOOKUP($A615,'Hospitalisation Details'!$A$2:$E$2344,5,FALSE)</f>
        <v>16-Dec-1964</v>
      </c>
      <c r="M615" s="2">
        <f>VLOOKUP($A615,'Hospitalisation Details'!$A$2:$I$2344,9,FALSE)</f>
        <v>24227.34</v>
      </c>
      <c r="N615" s="2" t="str">
        <f>VLOOKUP($A615,'Hospitalisation Details'!$A$2:$J$2344,10,FALSE)</f>
        <v>Tier - 2</v>
      </c>
      <c r="O615" s="2" t="str">
        <f>VLOOKUP($A615,'Hospitalisation Details'!$A$2:$K$2344,11,FALSE)</f>
        <v>Tier - 1</v>
      </c>
      <c r="P615" s="5" t="str">
        <f>VLOOKUP($A615,'Hospitalisation Details'!$A$2:$L$2344,12,FALSE)</f>
        <v>R1013</v>
      </c>
      <c r="Q615" s="15">
        <f>VLOOKUP($A615,'Hospitalisation Details'!$A$2:$G$2344,7,FALSE)</f>
        <v>58</v>
      </c>
    </row>
    <row r="616" spans="1:17" x14ac:dyDescent="0.25">
      <c r="A616" s="14" t="s">
        <v>4285</v>
      </c>
      <c r="B616" t="str">
        <f>VLOOKUP(Healthcare!$A616,'Customer Names'!A616:C2950,3,FALSE)</f>
        <v>Nadar</v>
      </c>
      <c r="C616">
        <f>VLOOKUP(Healthcare!$A616,'Medical Examinations'!A616:B2950,2,FALSE)</f>
        <v>39.049999999999997</v>
      </c>
      <c r="D616">
        <f>VLOOKUP($A616,'Medical Examinations'!A616:D2950,4,FALSE)</f>
        <v>7.59</v>
      </c>
      <c r="E616" t="str">
        <f>VLOOKUP($A616,'Medical Examinations'!A616:F616,6,FALSE)</f>
        <v>No</v>
      </c>
      <c r="F616" t="str">
        <f>VLOOKUP($A616,'Medical Examinations'!A616:G2950,7,FALSE)</f>
        <v>No</v>
      </c>
      <c r="G616" t="str">
        <f>VLOOKUP($A616,'Medical Examinations'!A616:H2950,8,FALSE)</f>
        <v>No</v>
      </c>
      <c r="H616" s="4">
        <f>VLOOKUP($A616,'Medical Examinations'!A616:I2950,9,FALSE)</f>
        <v>3</v>
      </c>
      <c r="I616" t="str">
        <f>VLOOKUP($A616,'Medical Examinations'!A616:J616,10,FALSE)</f>
        <v>No</v>
      </c>
      <c r="J616" t="str">
        <f>VLOOKUP($A616,'Medical Examinations'!A616:C616,3,FALSE)</f>
        <v>Obesity</v>
      </c>
      <c r="K616" t="str">
        <f>VLOOKUP($A616,'Medical Examinations'!A616:E616,5,FALSE)</f>
        <v>Diabetes</v>
      </c>
      <c r="L616" t="str">
        <f>VLOOKUP($A616,'Hospitalisation Details'!$A$2:$E$2344,5,FALSE)</f>
        <v>3-Aug-2004</v>
      </c>
      <c r="M616" s="2">
        <f>VLOOKUP($A616,'Hospitalisation Details'!$A$2:$I$2344,9,FALSE)</f>
        <v>24294.02</v>
      </c>
      <c r="N616" s="2" t="str">
        <f>VLOOKUP($A616,'Hospitalisation Details'!$A$2:$J$2344,10,FALSE)</f>
        <v>Tier - 2</v>
      </c>
      <c r="O616" s="2" t="str">
        <f>VLOOKUP($A616,'Hospitalisation Details'!$A$2:$K$2344,11,FALSE)</f>
        <v>Tier - 1</v>
      </c>
      <c r="P616" s="5" t="str">
        <f>VLOOKUP($A616,'Hospitalisation Details'!$A$2:$L$2344,12,FALSE)</f>
        <v>R1011</v>
      </c>
      <c r="Q616" s="15">
        <f>VLOOKUP($A616,'Hospitalisation Details'!$A$2:$G$2344,7,FALSE)</f>
        <v>18</v>
      </c>
    </row>
    <row r="617" spans="1:17" x14ac:dyDescent="0.25">
      <c r="A617" s="14" t="s">
        <v>4286</v>
      </c>
      <c r="B617" t="str">
        <f>VLOOKUP(Healthcare!$A617,'Customer Names'!A617:C2951,3,FALSE)</f>
        <v>Turner</v>
      </c>
      <c r="C617">
        <f>VLOOKUP(Healthcare!$A617,'Medical Examinations'!A617:B2951,2,FALSE)</f>
        <v>31.824999999999999</v>
      </c>
      <c r="D617">
        <f>VLOOKUP($A617,'Medical Examinations'!A617:D2951,4,FALSE)</f>
        <v>8.2799999999999994</v>
      </c>
      <c r="E617" t="str">
        <f>VLOOKUP($A617,'Medical Examinations'!A617:F617,6,FALSE)</f>
        <v>No</v>
      </c>
      <c r="F617" t="str">
        <f>VLOOKUP($A617,'Medical Examinations'!A617:G2951,7,FALSE)</f>
        <v>No</v>
      </c>
      <c r="G617" t="str">
        <f>VLOOKUP($A617,'Medical Examinations'!A617:H2951,8,FALSE)</f>
        <v>No</v>
      </c>
      <c r="H617" s="4">
        <f>VLOOKUP($A617,'Medical Examinations'!A617:I2951,9,FALSE)</f>
        <v>3</v>
      </c>
      <c r="I617" t="str">
        <f>VLOOKUP($A617,'Medical Examinations'!A617:J617,10,FALSE)</f>
        <v>No</v>
      </c>
      <c r="J617" t="str">
        <f>VLOOKUP($A617,'Medical Examinations'!A617:C617,3,FALSE)</f>
        <v>Obesity</v>
      </c>
      <c r="K617" t="str">
        <f>VLOOKUP($A617,'Medical Examinations'!A617:E617,5,FALSE)</f>
        <v>Diabetes</v>
      </c>
      <c r="L617" t="str">
        <f>VLOOKUP($A617,'Hospitalisation Details'!$A$2:$E$2344,5,FALSE)</f>
        <v>7-Oct-1999</v>
      </c>
      <c r="M617" s="2">
        <f>VLOOKUP($A617,'Hospitalisation Details'!$A$2:$I$2344,9,FALSE)</f>
        <v>24387.74</v>
      </c>
      <c r="N617" s="2" t="str">
        <f>VLOOKUP($A617,'Hospitalisation Details'!$A$2:$J$2344,10,FALSE)</f>
        <v>Tier - 2</v>
      </c>
      <c r="O617" s="2" t="str">
        <f>VLOOKUP($A617,'Hospitalisation Details'!$A$2:$K$2344,11,FALSE)</f>
        <v>Tier - 1</v>
      </c>
      <c r="P617" s="5" t="str">
        <f>VLOOKUP($A617,'Hospitalisation Details'!$A$2:$L$2344,12,FALSE)</f>
        <v>R1011</v>
      </c>
      <c r="Q617" s="15">
        <f>VLOOKUP($A617,'Hospitalisation Details'!$A$2:$G$2344,7,FALSE)</f>
        <v>23</v>
      </c>
    </row>
    <row r="618" spans="1:17" x14ac:dyDescent="0.25">
      <c r="A618" s="14" t="s">
        <v>4287</v>
      </c>
      <c r="B618" t="str">
        <f>VLOOKUP(Healthcare!$A618,'Customer Names'!A618:C2952,3,FALSE)</f>
        <v>Walker</v>
      </c>
      <c r="C618">
        <f>VLOOKUP(Healthcare!$A618,'Medical Examinations'!A618:B2952,2,FALSE)</f>
        <v>46.43</v>
      </c>
      <c r="D618">
        <f>VLOOKUP($A618,'Medical Examinations'!A618:D2952,4,FALSE)</f>
        <v>6.72</v>
      </c>
      <c r="E618" t="str">
        <f>VLOOKUP($A618,'Medical Examinations'!A618:F618,6,FALSE)</f>
        <v>No</v>
      </c>
      <c r="F618" t="str">
        <f>VLOOKUP($A618,'Medical Examinations'!A618:G2952,7,FALSE)</f>
        <v>No</v>
      </c>
      <c r="G618" t="str">
        <f>VLOOKUP($A618,'Medical Examinations'!A618:H2952,8,FALSE)</f>
        <v>No</v>
      </c>
      <c r="H618" s="4">
        <f>VLOOKUP($A618,'Medical Examinations'!A618:I2952,9,FALSE)</f>
        <v>0</v>
      </c>
      <c r="I618" t="str">
        <f>VLOOKUP($A618,'Medical Examinations'!A618:J618,10,FALSE)</f>
        <v>No</v>
      </c>
      <c r="J618" t="str">
        <f>VLOOKUP($A618,'Medical Examinations'!A618:C618,3,FALSE)</f>
        <v>Obesity</v>
      </c>
      <c r="K618" t="str">
        <f>VLOOKUP($A618,'Medical Examinations'!A618:E618,5,FALSE)</f>
        <v>Diabetes</v>
      </c>
      <c r="L618" t="str">
        <f>VLOOKUP($A618,'Hospitalisation Details'!$A$2:$E$2344,5,FALSE)</f>
        <v>30-Nov-1970</v>
      </c>
      <c r="M618" s="2">
        <f>VLOOKUP($A618,'Hospitalisation Details'!$A$2:$I$2344,9,FALSE)</f>
        <v>24393.62</v>
      </c>
      <c r="N618" s="2" t="str">
        <f>VLOOKUP($A618,'Hospitalisation Details'!$A$2:$J$2344,10,FALSE)</f>
        <v>Tier - 2</v>
      </c>
      <c r="O618" s="2" t="str">
        <f>VLOOKUP($A618,'Hospitalisation Details'!$A$2:$K$2344,11,FALSE)</f>
        <v>Tier - 3</v>
      </c>
      <c r="P618" s="5" t="str">
        <f>VLOOKUP($A618,'Hospitalisation Details'!$A$2:$L$2344,12,FALSE)</f>
        <v>R1012</v>
      </c>
      <c r="Q618" s="15">
        <f>VLOOKUP($A618,'Hospitalisation Details'!$A$2:$G$2344,7,FALSE)</f>
        <v>52</v>
      </c>
    </row>
    <row r="619" spans="1:17" x14ac:dyDescent="0.25">
      <c r="A619" s="14" t="s">
        <v>4288</v>
      </c>
      <c r="B619" t="str">
        <f>VLOOKUP(Healthcare!$A619,'Customer Names'!A619:C2953,3,FALSE)</f>
        <v>Leedham</v>
      </c>
      <c r="C619">
        <f>VLOOKUP(Healthcare!$A619,'Medical Examinations'!A619:B2953,2,FALSE)</f>
        <v>53.63</v>
      </c>
      <c r="D619">
        <f>VLOOKUP($A619,'Medical Examinations'!A619:D2953,4,FALSE)</f>
        <v>5.47</v>
      </c>
      <c r="E619" t="str">
        <f>VLOOKUP($A619,'Medical Examinations'!A619:F619,6,FALSE)</f>
        <v>Yes</v>
      </c>
      <c r="F619" t="str">
        <f>VLOOKUP($A619,'Medical Examinations'!A619:G2953,7,FALSE)</f>
        <v>No</v>
      </c>
      <c r="G619" t="str">
        <f>VLOOKUP($A619,'Medical Examinations'!A619:H2953,8,FALSE)</f>
        <v>No</v>
      </c>
      <c r="H619" s="4">
        <f>VLOOKUP($A619,'Medical Examinations'!A619:I2953,9,FALSE)</f>
        <v>1</v>
      </c>
      <c r="I619" t="str">
        <f>VLOOKUP($A619,'Medical Examinations'!A619:J619,10,FALSE)</f>
        <v>No</v>
      </c>
      <c r="J619" t="str">
        <f>VLOOKUP($A619,'Medical Examinations'!A619:C619,3,FALSE)</f>
        <v>Obesity</v>
      </c>
      <c r="K619" t="str">
        <f>VLOOKUP($A619,'Medical Examinations'!A619:E619,5,FALSE)</f>
        <v>Normal</v>
      </c>
      <c r="L619" t="str">
        <f>VLOOKUP($A619,'Hospitalisation Details'!$A$2:$E$2344,5,FALSE)</f>
        <v>6-Jul-1968</v>
      </c>
      <c r="M619" s="2">
        <f>VLOOKUP($A619,'Hospitalisation Details'!$A$2:$I$2344,9,FALSE)</f>
        <v>24476.48</v>
      </c>
      <c r="N619" s="2" t="str">
        <f>VLOOKUP($A619,'Hospitalisation Details'!$A$2:$J$2344,10,FALSE)</f>
        <v>Tier - 2</v>
      </c>
      <c r="O619" s="2" t="str">
        <f>VLOOKUP($A619,'Hospitalisation Details'!$A$2:$K$2344,11,FALSE)</f>
        <v>Tier - 2</v>
      </c>
      <c r="P619" s="5" t="str">
        <f>VLOOKUP($A619,'Hospitalisation Details'!$A$2:$L$2344,12,FALSE)</f>
        <v>R1012</v>
      </c>
      <c r="Q619" s="15">
        <f>VLOOKUP($A619,'Hospitalisation Details'!$A$2:$G$2344,7,FALSE)</f>
        <v>54</v>
      </c>
    </row>
    <row r="620" spans="1:17" x14ac:dyDescent="0.25">
      <c r="A620" s="14" t="s">
        <v>4289</v>
      </c>
      <c r="B620" t="str">
        <f>VLOOKUP(Healthcare!$A620,'Customer Names'!A620:C2954,3,FALSE)</f>
        <v>Haglund</v>
      </c>
      <c r="C620">
        <f>VLOOKUP(Healthcare!$A620,'Medical Examinations'!A620:B2954,2,FALSE)</f>
        <v>48.7</v>
      </c>
      <c r="D620">
        <f>VLOOKUP($A620,'Medical Examinations'!A620:D2954,4,FALSE)</f>
        <v>4.71</v>
      </c>
      <c r="E620" t="str">
        <f>VLOOKUP($A620,'Medical Examinations'!A620:F620,6,FALSE)</f>
        <v>No</v>
      </c>
      <c r="F620" t="str">
        <f>VLOOKUP($A620,'Medical Examinations'!A620:G2954,7,FALSE)</f>
        <v>No</v>
      </c>
      <c r="G620" t="str">
        <f>VLOOKUP($A620,'Medical Examinations'!A620:H2954,8,FALSE)</f>
        <v>No</v>
      </c>
      <c r="H620" s="4">
        <f>VLOOKUP($A620,'Medical Examinations'!A620:I2954,9,FALSE)</f>
        <v>0</v>
      </c>
      <c r="I620" t="str">
        <f>VLOOKUP($A620,'Medical Examinations'!A620:J620,10,FALSE)</f>
        <v>No</v>
      </c>
      <c r="J620" t="str">
        <f>VLOOKUP($A620,'Medical Examinations'!A620:C620,3,FALSE)</f>
        <v>Obesity</v>
      </c>
      <c r="K620" t="str">
        <f>VLOOKUP($A620,'Medical Examinations'!A620:E620,5,FALSE)</f>
        <v>Normal</v>
      </c>
      <c r="L620" t="str">
        <f>VLOOKUP($A620,'Hospitalisation Details'!$A$2:$E$2344,5,FALSE)</f>
        <v>21-Oct-1961</v>
      </c>
      <c r="M620" s="2">
        <f>VLOOKUP($A620,'Hospitalisation Details'!$A$2:$I$2344,9,FALSE)</f>
        <v>24513.09</v>
      </c>
      <c r="N620" s="2" t="str">
        <f>VLOOKUP($A620,'Hospitalisation Details'!$A$2:$J$2344,10,FALSE)</f>
        <v>Tier - 2</v>
      </c>
      <c r="O620" s="2" t="str">
        <f>VLOOKUP($A620,'Hospitalisation Details'!$A$2:$K$2344,11,FALSE)</f>
        <v>Tier - 2</v>
      </c>
      <c r="P620" s="5" t="str">
        <f>VLOOKUP($A620,'Hospitalisation Details'!$A$2:$L$2344,12,FALSE)</f>
        <v>R1013</v>
      </c>
      <c r="Q620" s="15">
        <f>VLOOKUP($A620,'Hospitalisation Details'!$A$2:$G$2344,7,FALSE)</f>
        <v>61</v>
      </c>
    </row>
    <row r="621" spans="1:17" x14ac:dyDescent="0.25">
      <c r="A621" s="14" t="s">
        <v>4290</v>
      </c>
      <c r="B621" t="str">
        <f>VLOOKUP(Healthcare!$A621,'Customer Names'!A621:C2955,3,FALSE)</f>
        <v>Mills</v>
      </c>
      <c r="C621">
        <f>VLOOKUP(Healthcare!$A621,'Medical Examinations'!A621:B2955,2,FALSE)</f>
        <v>48.81</v>
      </c>
      <c r="D621">
        <f>VLOOKUP($A621,'Medical Examinations'!A621:D2955,4,FALSE)</f>
        <v>5.49</v>
      </c>
      <c r="E621" t="str">
        <f>VLOOKUP($A621,'Medical Examinations'!A621:F621,6,FALSE)</f>
        <v>No</v>
      </c>
      <c r="F621" t="str">
        <f>VLOOKUP($A621,'Medical Examinations'!A621:G2955,7,FALSE)</f>
        <v>No</v>
      </c>
      <c r="G621" t="str">
        <f>VLOOKUP($A621,'Medical Examinations'!A621:H2955,8,FALSE)</f>
        <v>No</v>
      </c>
      <c r="H621" s="4">
        <f>VLOOKUP($A621,'Medical Examinations'!A621:I2955,9,FALSE)</f>
        <v>0</v>
      </c>
      <c r="I621" t="str">
        <f>VLOOKUP($A621,'Medical Examinations'!A621:J621,10,FALSE)</f>
        <v>No</v>
      </c>
      <c r="J621" t="str">
        <f>VLOOKUP($A621,'Medical Examinations'!A621:C621,3,FALSE)</f>
        <v>Obesity</v>
      </c>
      <c r="K621" t="str">
        <f>VLOOKUP($A621,'Medical Examinations'!A621:E621,5,FALSE)</f>
        <v>Normal</v>
      </c>
      <c r="L621" t="str">
        <f>VLOOKUP($A621,'Hospitalisation Details'!$A$2:$E$2344,5,FALSE)</f>
        <v>13-Jun-1975</v>
      </c>
      <c r="M621" s="2">
        <f>VLOOKUP($A621,'Hospitalisation Details'!$A$2:$I$2344,9,FALSE)</f>
        <v>24535.7</v>
      </c>
      <c r="N621" s="2" t="str">
        <f>VLOOKUP($A621,'Hospitalisation Details'!$A$2:$J$2344,10,FALSE)</f>
        <v>Tier - 2</v>
      </c>
      <c r="O621" s="2" t="str">
        <f>VLOOKUP($A621,'Hospitalisation Details'!$A$2:$K$2344,11,FALSE)</f>
        <v>Tier - 2</v>
      </c>
      <c r="P621" s="5" t="str">
        <f>VLOOKUP($A621,'Hospitalisation Details'!$A$2:$L$2344,12,FALSE)</f>
        <v>R1012</v>
      </c>
      <c r="Q621" s="15">
        <f>VLOOKUP($A621,'Hospitalisation Details'!$A$2:$G$2344,7,FALSE)</f>
        <v>47</v>
      </c>
    </row>
    <row r="622" spans="1:17" x14ac:dyDescent="0.25">
      <c r="A622" s="14" t="s">
        <v>4291</v>
      </c>
      <c r="B622" t="str">
        <f>VLOOKUP(Healthcare!$A622,'Customer Names'!A622:C2956,3,FALSE)</f>
        <v>Drnjevich</v>
      </c>
      <c r="C622">
        <f>VLOOKUP(Healthcare!$A622,'Medical Examinations'!A622:B2956,2,FALSE)</f>
        <v>47.53</v>
      </c>
      <c r="D622">
        <f>VLOOKUP($A622,'Medical Examinations'!A622:D2956,4,FALSE)</f>
        <v>4.72</v>
      </c>
      <c r="E622" t="str">
        <f>VLOOKUP($A622,'Medical Examinations'!A622:F622,6,FALSE)</f>
        <v>No</v>
      </c>
      <c r="F622" t="str">
        <f>VLOOKUP($A622,'Medical Examinations'!A622:G2956,7,FALSE)</f>
        <v>No</v>
      </c>
      <c r="G622" t="str">
        <f>VLOOKUP($A622,'Medical Examinations'!A622:H2956,8,FALSE)</f>
        <v>No</v>
      </c>
      <c r="H622" s="4">
        <f>VLOOKUP($A622,'Medical Examinations'!A622:I2956,9,FALSE)</f>
        <v>0</v>
      </c>
      <c r="I622" t="str">
        <f>VLOOKUP($A622,'Medical Examinations'!A622:J622,10,FALSE)</f>
        <v>No</v>
      </c>
      <c r="J622" t="str">
        <f>VLOOKUP($A622,'Medical Examinations'!A622:C622,3,FALSE)</f>
        <v>Obesity</v>
      </c>
      <c r="K622" t="str">
        <f>VLOOKUP($A622,'Medical Examinations'!A622:E622,5,FALSE)</f>
        <v>Normal</v>
      </c>
      <c r="L622" t="str">
        <f>VLOOKUP($A622,'Hospitalisation Details'!$A$2:$E$2344,5,FALSE)</f>
        <v>12-Oct-1976</v>
      </c>
      <c r="M622" s="2">
        <f>VLOOKUP($A622,'Hospitalisation Details'!$A$2:$I$2344,9,FALSE)</f>
        <v>24603.05</v>
      </c>
      <c r="N622" s="2" t="str">
        <f>VLOOKUP($A622,'Hospitalisation Details'!$A$2:$J$2344,10,FALSE)</f>
        <v>Tier - 2</v>
      </c>
      <c r="O622" s="2" t="str">
        <f>VLOOKUP($A622,'Hospitalisation Details'!$A$2:$K$2344,11,FALSE)</f>
        <v>Tier - 2</v>
      </c>
      <c r="P622" s="5" t="str">
        <f>VLOOKUP($A622,'Hospitalisation Details'!$A$2:$L$2344,12,FALSE)</f>
        <v>R1011</v>
      </c>
      <c r="Q622" s="15">
        <f>VLOOKUP($A622,'Hospitalisation Details'!$A$2:$G$2344,7,FALSE)</f>
        <v>46</v>
      </c>
    </row>
    <row r="623" spans="1:17" x14ac:dyDescent="0.25">
      <c r="A623" s="14" t="s">
        <v>4292</v>
      </c>
      <c r="B623" t="str">
        <f>VLOOKUP(Healthcare!$A623,'Customer Names'!A623:C2957,3,FALSE)</f>
        <v>Clay</v>
      </c>
      <c r="C623">
        <f>VLOOKUP(Healthcare!$A623,'Medical Examinations'!A623:B2957,2,FALSE)</f>
        <v>36.85</v>
      </c>
      <c r="D623">
        <f>VLOOKUP($A623,'Medical Examinations'!A623:D2957,4,FALSE)</f>
        <v>6.7</v>
      </c>
      <c r="E623" t="str">
        <f>VLOOKUP($A623,'Medical Examinations'!A623:F623,6,FALSE)</f>
        <v>No</v>
      </c>
      <c r="F623" t="str">
        <f>VLOOKUP($A623,'Medical Examinations'!A623:G2957,7,FALSE)</f>
        <v>No</v>
      </c>
      <c r="G623" t="str">
        <f>VLOOKUP($A623,'Medical Examinations'!A623:H2957,8,FALSE)</f>
        <v>No</v>
      </c>
      <c r="H623" s="4">
        <f>VLOOKUP($A623,'Medical Examinations'!A623:I2957,9,FALSE)</f>
        <v>0</v>
      </c>
      <c r="I623" t="str">
        <f>VLOOKUP($A623,'Medical Examinations'!A623:J623,10,FALSE)</f>
        <v>No</v>
      </c>
      <c r="J623" t="str">
        <f>VLOOKUP($A623,'Medical Examinations'!A623:C623,3,FALSE)</f>
        <v>Obesity</v>
      </c>
      <c r="K623" t="str">
        <f>VLOOKUP($A623,'Medical Examinations'!A623:E623,5,FALSE)</f>
        <v>Diabetes</v>
      </c>
      <c r="L623" t="str">
        <f>VLOOKUP($A623,'Hospitalisation Details'!$A$2:$E$2344,5,FALSE)</f>
        <v>12-Jun-1970</v>
      </c>
      <c r="M623" s="2">
        <f>VLOOKUP($A623,'Hospitalisation Details'!$A$2:$I$2344,9,FALSE)</f>
        <v>24667.42</v>
      </c>
      <c r="N623" s="2" t="str">
        <f>VLOOKUP($A623,'Hospitalisation Details'!$A$2:$J$2344,10,FALSE)</f>
        <v>Tier - 2</v>
      </c>
      <c r="O623" s="2" t="str">
        <f>VLOOKUP($A623,'Hospitalisation Details'!$A$2:$K$2344,11,FALSE)</f>
        <v>Tier - 3</v>
      </c>
      <c r="P623" s="5" t="str">
        <f>VLOOKUP($A623,'Hospitalisation Details'!$A$2:$L$2344,12,FALSE)</f>
        <v>R1013</v>
      </c>
      <c r="Q623" s="15">
        <f>VLOOKUP($A623,'Hospitalisation Details'!$A$2:$G$2344,7,FALSE)</f>
        <v>52</v>
      </c>
    </row>
    <row r="624" spans="1:17" x14ac:dyDescent="0.25">
      <c r="A624" s="14" t="s">
        <v>4293</v>
      </c>
      <c r="B624" t="str">
        <f>VLOOKUP(Healthcare!$A624,'Customer Names'!A624:C2958,3,FALSE)</f>
        <v>Marbury</v>
      </c>
      <c r="C624">
        <f>VLOOKUP(Healthcare!$A624,'Medical Examinations'!A624:B2958,2,FALSE)</f>
        <v>29.3</v>
      </c>
      <c r="D624">
        <f>VLOOKUP($A624,'Medical Examinations'!A624:D2958,4,FALSE)</f>
        <v>5.5</v>
      </c>
      <c r="E624" t="str">
        <f>VLOOKUP($A624,'Medical Examinations'!A624:F624,6,FALSE)</f>
        <v>No</v>
      </c>
      <c r="F624" t="str">
        <f>VLOOKUP($A624,'Medical Examinations'!A624:G2958,7,FALSE)</f>
        <v>No</v>
      </c>
      <c r="G624" t="str">
        <f>VLOOKUP($A624,'Medical Examinations'!A624:H2958,8,FALSE)</f>
        <v>No</v>
      </c>
      <c r="H624" s="4">
        <f>VLOOKUP($A624,'Medical Examinations'!A624:I2958,9,FALSE)</f>
        <v>0</v>
      </c>
      <c r="I624" t="str">
        <f>VLOOKUP($A624,'Medical Examinations'!A624:J624,10,FALSE)</f>
        <v>No</v>
      </c>
      <c r="J624" t="str">
        <f>VLOOKUP($A624,'Medical Examinations'!A624:C624,3,FALSE)</f>
        <v>Over Weight</v>
      </c>
      <c r="K624" t="str">
        <f>VLOOKUP($A624,'Medical Examinations'!A624:E624,5,FALSE)</f>
        <v>Normal</v>
      </c>
      <c r="L624" t="str">
        <f>VLOOKUP($A624,'Hospitalisation Details'!$A$2:$E$2344,5,FALSE)</f>
        <v>28-Aug-1996</v>
      </c>
      <c r="M624" s="2">
        <f>VLOOKUP($A624,'Hospitalisation Details'!$A$2:$I$2344,9,FALSE)</f>
        <v>24671.66</v>
      </c>
      <c r="N624" s="2" t="str">
        <f>VLOOKUP($A624,'Hospitalisation Details'!$A$2:$J$2344,10,FALSE)</f>
        <v>Tier - 2</v>
      </c>
      <c r="O624" s="2" t="str">
        <f>VLOOKUP($A624,'Hospitalisation Details'!$A$2:$K$2344,11,FALSE)</f>
        <v>Tier - 1</v>
      </c>
      <c r="P624" s="5" t="str">
        <f>VLOOKUP($A624,'Hospitalisation Details'!$A$2:$L$2344,12,FALSE)</f>
        <v>R1024</v>
      </c>
      <c r="Q624" s="15">
        <f>VLOOKUP($A624,'Hospitalisation Details'!$A$2:$G$2344,7,FALSE)</f>
        <v>26</v>
      </c>
    </row>
    <row r="625" spans="1:17" x14ac:dyDescent="0.25">
      <c r="A625" s="14" t="s">
        <v>4294</v>
      </c>
      <c r="B625" t="str">
        <f>VLOOKUP(Healthcare!$A625,'Customer Names'!A625:C2959,3,FALSE)</f>
        <v>Coon</v>
      </c>
      <c r="C625">
        <f>VLOOKUP(Healthcare!$A625,'Medical Examinations'!A625:B2959,2,FALSE)</f>
        <v>19.3</v>
      </c>
      <c r="D625">
        <f>VLOOKUP($A625,'Medical Examinations'!A625:D2959,4,FALSE)</f>
        <v>4.46</v>
      </c>
      <c r="E625" t="str">
        <f>VLOOKUP($A625,'Medical Examinations'!A625:F625,6,FALSE)</f>
        <v>No</v>
      </c>
      <c r="F625" t="str">
        <f>VLOOKUP($A625,'Medical Examinations'!A625:G2959,7,FALSE)</f>
        <v>No</v>
      </c>
      <c r="G625" t="str">
        <f>VLOOKUP($A625,'Medical Examinations'!A625:H2959,8,FALSE)</f>
        <v>No</v>
      </c>
      <c r="H625" s="4">
        <f>VLOOKUP($A625,'Medical Examinations'!A625:I2959,9,FALSE)</f>
        <v>1</v>
      </c>
      <c r="I625" t="str">
        <f>VLOOKUP($A625,'Medical Examinations'!A625:J625,10,FALSE)</f>
        <v>Yes</v>
      </c>
      <c r="J625" t="str">
        <f>VLOOKUP($A625,'Medical Examinations'!A625:C625,3,FALSE)</f>
        <v>Health Weight</v>
      </c>
      <c r="K625" t="str">
        <f>VLOOKUP($A625,'Medical Examinations'!A625:E625,5,FALSE)</f>
        <v>Normal</v>
      </c>
      <c r="L625" t="str">
        <f>VLOOKUP($A625,'Hospitalisation Details'!$A$2:$E$2344,5,FALSE)</f>
        <v>11-Oct-1992</v>
      </c>
      <c r="M625" s="2">
        <f>VLOOKUP($A625,'Hospitalisation Details'!$A$2:$I$2344,9,FALSE)</f>
        <v>24795.040000000001</v>
      </c>
      <c r="N625" s="2" t="str">
        <f>VLOOKUP($A625,'Hospitalisation Details'!$A$2:$J$2344,10,FALSE)</f>
        <v>Tier - 2</v>
      </c>
      <c r="O625" s="2" t="str">
        <f>VLOOKUP($A625,'Hospitalisation Details'!$A$2:$K$2344,11,FALSE)</f>
        <v>Tier - 3</v>
      </c>
      <c r="P625" s="5" t="str">
        <f>VLOOKUP($A625,'Hospitalisation Details'!$A$2:$L$2344,12,FALSE)</f>
        <v>R1011</v>
      </c>
      <c r="Q625" s="15">
        <f>VLOOKUP($A625,'Hospitalisation Details'!$A$2:$G$2344,7,FALSE)</f>
        <v>30</v>
      </c>
    </row>
    <row r="626" spans="1:17" x14ac:dyDescent="0.25">
      <c r="A626" s="14" t="s">
        <v>4295</v>
      </c>
      <c r="B626" t="str">
        <f>VLOOKUP(Healthcare!$A626,'Customer Names'!A626:C2960,3,FALSE)</f>
        <v>Vanttinen</v>
      </c>
      <c r="C626">
        <f>VLOOKUP(Healthcare!$A626,'Medical Examinations'!A626:B2960,2,FALSE)</f>
        <v>24.13</v>
      </c>
      <c r="D626">
        <f>VLOOKUP($A626,'Medical Examinations'!A626:D2960,4,FALSE)</f>
        <v>5.29</v>
      </c>
      <c r="E626" t="str">
        <f>VLOOKUP($A626,'Medical Examinations'!A626:F626,6,FALSE)</f>
        <v>Yes</v>
      </c>
      <c r="F626" t="str">
        <f>VLOOKUP($A626,'Medical Examinations'!A626:G2960,7,FALSE)</f>
        <v>No</v>
      </c>
      <c r="G626" t="str">
        <f>VLOOKUP($A626,'Medical Examinations'!A626:H2960,8,FALSE)</f>
        <v>Yes</v>
      </c>
      <c r="H626" s="4">
        <f>VLOOKUP($A626,'Medical Examinations'!A626:I2960,9,FALSE)</f>
        <v>1</v>
      </c>
      <c r="I626" t="str">
        <f>VLOOKUP($A626,'Medical Examinations'!A626:J626,10,FALSE)</f>
        <v>Yes</v>
      </c>
      <c r="J626" t="str">
        <f>VLOOKUP($A626,'Medical Examinations'!A626:C626,3,FALSE)</f>
        <v>Health Weight</v>
      </c>
      <c r="K626" t="str">
        <f>VLOOKUP($A626,'Medical Examinations'!A626:E626,5,FALSE)</f>
        <v>Normal</v>
      </c>
      <c r="L626" t="str">
        <f>VLOOKUP($A626,'Hospitalisation Details'!$A$2:$E$2344,5,FALSE)</f>
        <v>9-Sep-1994</v>
      </c>
      <c r="M626" s="2">
        <f>VLOOKUP($A626,'Hospitalisation Details'!$A$2:$I$2344,9,FALSE)</f>
        <v>24817.25</v>
      </c>
      <c r="N626" s="2" t="str">
        <f>VLOOKUP($A626,'Hospitalisation Details'!$A$2:$J$2344,10,FALSE)</f>
        <v>Tier - 2</v>
      </c>
      <c r="O626" s="2" t="str">
        <f>VLOOKUP($A626,'Hospitalisation Details'!$A$2:$K$2344,11,FALSE)</f>
        <v>Tier - 2</v>
      </c>
      <c r="P626" s="5" t="str">
        <f>VLOOKUP($A626,'Hospitalisation Details'!$A$2:$L$2344,12,FALSE)</f>
        <v>R1011</v>
      </c>
      <c r="Q626" s="15">
        <f>VLOOKUP($A626,'Hospitalisation Details'!$A$2:$G$2344,7,FALSE)</f>
        <v>28</v>
      </c>
    </row>
    <row r="627" spans="1:17" x14ac:dyDescent="0.25">
      <c r="A627" s="14" t="s">
        <v>4296</v>
      </c>
      <c r="B627" t="str">
        <f>VLOOKUP(Healthcare!$A627,'Customer Names'!A627:C2961,3,FALSE)</f>
        <v>Garges</v>
      </c>
      <c r="C627">
        <f>VLOOKUP(Healthcare!$A627,'Medical Examinations'!A627:B2961,2,FALSE)</f>
        <v>46.7</v>
      </c>
      <c r="D627">
        <f>VLOOKUP($A627,'Medical Examinations'!A627:D2961,4,FALSE)</f>
        <v>10.99</v>
      </c>
      <c r="E627" t="str">
        <f>VLOOKUP($A627,'Medical Examinations'!A627:F627,6,FALSE)</f>
        <v>No</v>
      </c>
      <c r="F627" t="str">
        <f>VLOOKUP($A627,'Medical Examinations'!A627:G2961,7,FALSE)</f>
        <v>No</v>
      </c>
      <c r="G627" t="str">
        <f>VLOOKUP($A627,'Medical Examinations'!A627:H2961,8,FALSE)</f>
        <v>No</v>
      </c>
      <c r="H627" s="4">
        <f>VLOOKUP($A627,'Medical Examinations'!A627:I2961,9,FALSE)</f>
        <v>0</v>
      </c>
      <c r="I627" t="str">
        <f>VLOOKUP($A627,'Medical Examinations'!A627:J627,10,FALSE)</f>
        <v>No</v>
      </c>
      <c r="J627" t="str">
        <f>VLOOKUP($A627,'Medical Examinations'!A627:C627,3,FALSE)</f>
        <v>Obesity</v>
      </c>
      <c r="K627" t="str">
        <f>VLOOKUP($A627,'Medical Examinations'!A627:E627,5,FALSE)</f>
        <v>Diabetes</v>
      </c>
      <c r="L627" t="str">
        <f>VLOOKUP($A627,'Hospitalisation Details'!$A$2:$E$2344,5,FALSE)</f>
        <v>10-Jun-1995</v>
      </c>
      <c r="M627" s="2">
        <f>VLOOKUP($A627,'Hospitalisation Details'!$A$2:$I$2344,9,FALSE)</f>
        <v>24863.25</v>
      </c>
      <c r="N627" s="2" t="str">
        <f>VLOOKUP($A627,'Hospitalisation Details'!$A$2:$J$2344,10,FALSE)</f>
        <v>Tier - 2</v>
      </c>
      <c r="O627" s="2" t="str">
        <f>VLOOKUP($A627,'Hospitalisation Details'!$A$2:$K$2344,11,FALSE)</f>
        <v>Tier - 3</v>
      </c>
      <c r="P627" s="5" t="str">
        <f>VLOOKUP($A627,'Hospitalisation Details'!$A$2:$L$2344,12,FALSE)</f>
        <v>R1011</v>
      </c>
      <c r="Q627" s="15">
        <f>VLOOKUP($A627,'Hospitalisation Details'!$A$2:$G$2344,7,FALSE)</f>
        <v>27</v>
      </c>
    </row>
    <row r="628" spans="1:17" x14ac:dyDescent="0.25">
      <c r="A628" s="14" t="s">
        <v>4297</v>
      </c>
      <c r="B628" t="str">
        <f>VLOOKUP(Healthcare!$A628,'Customer Names'!A628:C2962,3,FALSE)</f>
        <v>Rivel</v>
      </c>
      <c r="C628">
        <f>VLOOKUP(Healthcare!$A628,'Medical Examinations'!A628:B2962,2,FALSE)</f>
        <v>45.27</v>
      </c>
      <c r="D628">
        <f>VLOOKUP($A628,'Medical Examinations'!A628:D2962,4,FALSE)</f>
        <v>5.2</v>
      </c>
      <c r="E628" t="str">
        <f>VLOOKUP($A628,'Medical Examinations'!A628:F628,6,FALSE)</f>
        <v>Yes</v>
      </c>
      <c r="F628" t="str">
        <f>VLOOKUP($A628,'Medical Examinations'!A628:G2962,7,FALSE)</f>
        <v>No</v>
      </c>
      <c r="G628" t="str">
        <f>VLOOKUP($A628,'Medical Examinations'!A628:H2962,8,FALSE)</f>
        <v>No</v>
      </c>
      <c r="H628" s="4">
        <f>VLOOKUP($A628,'Medical Examinations'!A628:I2962,9,FALSE)</f>
        <v>0</v>
      </c>
      <c r="I628" t="str">
        <f>VLOOKUP($A628,'Medical Examinations'!A628:J628,10,FALSE)</f>
        <v>No</v>
      </c>
      <c r="J628" t="str">
        <f>VLOOKUP($A628,'Medical Examinations'!A628:C628,3,FALSE)</f>
        <v>Obesity</v>
      </c>
      <c r="K628" t="str">
        <f>VLOOKUP($A628,'Medical Examinations'!A628:E628,5,FALSE)</f>
        <v>Normal</v>
      </c>
      <c r="L628" t="str">
        <f>VLOOKUP($A628,'Hospitalisation Details'!$A$2:$E$2344,5,FALSE)</f>
        <v>26-Nov-1970</v>
      </c>
      <c r="M628" s="2">
        <f>VLOOKUP($A628,'Hospitalisation Details'!$A$2:$I$2344,9,FALSE)</f>
        <v>24869.84</v>
      </c>
      <c r="N628" s="2" t="str">
        <f>VLOOKUP($A628,'Hospitalisation Details'!$A$2:$J$2344,10,FALSE)</f>
        <v>Tier - 2</v>
      </c>
      <c r="O628" s="2" t="str">
        <f>VLOOKUP($A628,'Hospitalisation Details'!$A$2:$K$2344,11,FALSE)</f>
        <v>Tier - 2</v>
      </c>
      <c r="P628" s="5" t="str">
        <f>VLOOKUP($A628,'Hospitalisation Details'!$A$2:$L$2344,12,FALSE)</f>
        <v>R1016</v>
      </c>
      <c r="Q628" s="15">
        <f>VLOOKUP($A628,'Hospitalisation Details'!$A$2:$G$2344,7,FALSE)</f>
        <v>52</v>
      </c>
    </row>
    <row r="629" spans="1:17" x14ac:dyDescent="0.25">
      <c r="A629" s="14" t="s">
        <v>4298</v>
      </c>
      <c r="B629" t="str">
        <f>VLOOKUP(Healthcare!$A629,'Customer Names'!A629:C2963,3,FALSE)</f>
        <v>Lawson</v>
      </c>
      <c r="C629">
        <f>VLOOKUP(Healthcare!$A629,'Medical Examinations'!A629:B2963,2,FALSE)</f>
        <v>44.29</v>
      </c>
      <c r="D629">
        <f>VLOOKUP($A629,'Medical Examinations'!A629:D2963,4,FALSE)</f>
        <v>9.66</v>
      </c>
      <c r="E629" t="str">
        <f>VLOOKUP($A629,'Medical Examinations'!A629:F629,6,FALSE)</f>
        <v>No</v>
      </c>
      <c r="F629" t="str">
        <f>VLOOKUP($A629,'Medical Examinations'!A629:G2963,7,FALSE)</f>
        <v>No</v>
      </c>
      <c r="G629" t="str">
        <f>VLOOKUP($A629,'Medical Examinations'!A629:H2963,8,FALSE)</f>
        <v>No</v>
      </c>
      <c r="H629" s="4">
        <f>VLOOKUP($A629,'Medical Examinations'!A629:I2963,9,FALSE)</f>
        <v>2</v>
      </c>
      <c r="I629" t="str">
        <f>VLOOKUP($A629,'Medical Examinations'!A629:J629,10,FALSE)</f>
        <v>No</v>
      </c>
      <c r="J629" t="str">
        <f>VLOOKUP($A629,'Medical Examinations'!A629:C629,3,FALSE)</f>
        <v>Obesity</v>
      </c>
      <c r="K629" t="str">
        <f>VLOOKUP($A629,'Medical Examinations'!A629:E629,5,FALSE)</f>
        <v>Diabetes</v>
      </c>
      <c r="L629" t="str">
        <f>VLOOKUP($A629,'Hospitalisation Details'!$A$2:$E$2344,5,FALSE)</f>
        <v>23-Jul-1969</v>
      </c>
      <c r="M629" s="2">
        <f>VLOOKUP($A629,'Hospitalisation Details'!$A$2:$I$2344,9,FALSE)</f>
        <v>24873.38</v>
      </c>
      <c r="N629" s="2" t="str">
        <f>VLOOKUP($A629,'Hospitalisation Details'!$A$2:$J$2344,10,FALSE)</f>
        <v>Tier - 2</v>
      </c>
      <c r="O629" s="2" t="str">
        <f>VLOOKUP($A629,'Hospitalisation Details'!$A$2:$K$2344,11,FALSE)</f>
        <v>Tier - 1</v>
      </c>
      <c r="P629" s="5" t="str">
        <f>VLOOKUP($A629,'Hospitalisation Details'!$A$2:$L$2344,12,FALSE)</f>
        <v>R1024</v>
      </c>
      <c r="Q629" s="15">
        <f>VLOOKUP($A629,'Hospitalisation Details'!$A$2:$G$2344,7,FALSE)</f>
        <v>53</v>
      </c>
    </row>
    <row r="630" spans="1:17" x14ac:dyDescent="0.25">
      <c r="A630" s="14" t="s">
        <v>4299</v>
      </c>
      <c r="B630" t="str">
        <f>VLOOKUP(Healthcare!$A630,'Customer Names'!A630:C2964,3,FALSE)</f>
        <v>Cale</v>
      </c>
      <c r="C630">
        <f>VLOOKUP(Healthcare!$A630,'Medical Examinations'!A630:B2964,2,FALSE)</f>
        <v>54.59</v>
      </c>
      <c r="D630">
        <f>VLOOKUP($A630,'Medical Examinations'!A630:D2964,4,FALSE)</f>
        <v>4.22</v>
      </c>
      <c r="E630" t="str">
        <f>VLOOKUP($A630,'Medical Examinations'!A630:F630,6,FALSE)</f>
        <v>Yes</v>
      </c>
      <c r="F630" t="str">
        <f>VLOOKUP($A630,'Medical Examinations'!A630:G2964,7,FALSE)</f>
        <v>No</v>
      </c>
      <c r="G630" t="str">
        <f>VLOOKUP($A630,'Medical Examinations'!A630:H2964,8,FALSE)</f>
        <v>No</v>
      </c>
      <c r="H630" s="4">
        <f>VLOOKUP($A630,'Medical Examinations'!A630:I2964,9,FALSE)</f>
        <v>1</v>
      </c>
      <c r="I630" t="str">
        <f>VLOOKUP($A630,'Medical Examinations'!A630:J630,10,FALSE)</f>
        <v>No</v>
      </c>
      <c r="J630" t="str">
        <f>VLOOKUP($A630,'Medical Examinations'!A630:C630,3,FALSE)</f>
        <v>Obesity</v>
      </c>
      <c r="K630" t="str">
        <f>VLOOKUP($A630,'Medical Examinations'!A630:E630,5,FALSE)</f>
        <v>Normal</v>
      </c>
      <c r="L630" t="str">
        <f>VLOOKUP($A630,'Hospitalisation Details'!$A$2:$E$2344,5,FALSE)</f>
        <v>14-Jun-1987</v>
      </c>
      <c r="M630" s="2">
        <f>VLOOKUP($A630,'Hospitalisation Details'!$A$2:$I$2344,9,FALSE)</f>
        <v>24915.05</v>
      </c>
      <c r="N630" s="2" t="str">
        <f>VLOOKUP($A630,'Hospitalisation Details'!$A$2:$J$2344,10,FALSE)</f>
        <v>Tier - 2</v>
      </c>
      <c r="O630" s="2" t="str">
        <f>VLOOKUP($A630,'Hospitalisation Details'!$A$2:$K$2344,11,FALSE)</f>
        <v>Tier - 1</v>
      </c>
      <c r="P630" s="5" t="str">
        <f>VLOOKUP($A630,'Hospitalisation Details'!$A$2:$L$2344,12,FALSE)</f>
        <v>R1024</v>
      </c>
      <c r="Q630" s="15">
        <f>VLOOKUP($A630,'Hospitalisation Details'!$A$2:$G$2344,7,FALSE)</f>
        <v>35</v>
      </c>
    </row>
    <row r="631" spans="1:17" x14ac:dyDescent="0.25">
      <c r="A631" s="14" t="s">
        <v>4300</v>
      </c>
      <c r="B631" t="str">
        <f>VLOOKUP(Healthcare!$A631,'Customer Names'!A631:C2965,3,FALSE)</f>
        <v>Phillips</v>
      </c>
      <c r="C631">
        <f>VLOOKUP(Healthcare!$A631,'Medical Examinations'!A631:B2965,2,FALSE)</f>
        <v>32.965000000000003</v>
      </c>
      <c r="D631">
        <f>VLOOKUP($A631,'Medical Examinations'!A631:D2965,4,FALSE)</f>
        <v>11.78</v>
      </c>
      <c r="E631" t="str">
        <f>VLOOKUP($A631,'Medical Examinations'!A631:F631,6,FALSE)</f>
        <v>No</v>
      </c>
      <c r="F631" t="str">
        <f>VLOOKUP($A631,'Medical Examinations'!A631:G2965,7,FALSE)</f>
        <v>No</v>
      </c>
      <c r="G631" t="str">
        <f>VLOOKUP($A631,'Medical Examinations'!A631:H2965,8,FALSE)</f>
        <v>No</v>
      </c>
      <c r="H631" s="4">
        <f>VLOOKUP($A631,'Medical Examinations'!A631:I2965,9,FALSE)</f>
        <v>0</v>
      </c>
      <c r="I631" t="str">
        <f>VLOOKUP($A631,'Medical Examinations'!A631:J631,10,FALSE)</f>
        <v>No</v>
      </c>
      <c r="J631" t="str">
        <f>VLOOKUP($A631,'Medical Examinations'!A631:C631,3,FALSE)</f>
        <v>Obesity</v>
      </c>
      <c r="K631" t="str">
        <f>VLOOKUP($A631,'Medical Examinations'!A631:E631,5,FALSE)</f>
        <v>Diabetes</v>
      </c>
      <c r="L631" t="str">
        <f>VLOOKUP($A631,'Hospitalisation Details'!$A$2:$E$2344,5,FALSE)</f>
        <v>4-Dec-1995</v>
      </c>
      <c r="M631" s="2">
        <f>VLOOKUP($A631,'Hospitalisation Details'!$A$2:$I$2344,9,FALSE)</f>
        <v>25075.97</v>
      </c>
      <c r="N631" s="2" t="str">
        <f>VLOOKUP($A631,'Hospitalisation Details'!$A$2:$J$2344,10,FALSE)</f>
        <v>Tier - 2</v>
      </c>
      <c r="O631" s="2" t="str">
        <f>VLOOKUP($A631,'Hospitalisation Details'!$A$2:$K$2344,11,FALSE)</f>
        <v>Tier - 2</v>
      </c>
      <c r="P631" s="5" t="str">
        <f>VLOOKUP($A631,'Hospitalisation Details'!$A$2:$L$2344,12,FALSE)</f>
        <v>R1011</v>
      </c>
      <c r="Q631" s="15">
        <f>VLOOKUP($A631,'Hospitalisation Details'!$A$2:$G$2344,7,FALSE)</f>
        <v>27</v>
      </c>
    </row>
    <row r="632" spans="1:17" x14ac:dyDescent="0.25">
      <c r="A632" s="14" t="s">
        <v>4301</v>
      </c>
      <c r="B632" t="str">
        <f>VLOOKUP(Healthcare!$A632,'Customer Names'!A632:C2966,3,FALSE)</f>
        <v>Stewart</v>
      </c>
      <c r="C632">
        <f>VLOOKUP(Healthcare!$A632,'Medical Examinations'!A632:B2966,2,FALSE)</f>
        <v>38.049999999999997</v>
      </c>
      <c r="D632">
        <f>VLOOKUP($A632,'Medical Examinations'!A632:D2966,4,FALSE)</f>
        <v>9.6199999999999992</v>
      </c>
      <c r="E632" t="str">
        <f>VLOOKUP($A632,'Medical Examinations'!A632:F632,6,FALSE)</f>
        <v>No</v>
      </c>
      <c r="F632" t="str">
        <f>VLOOKUP($A632,'Medical Examinations'!A632:G2966,7,FALSE)</f>
        <v>No</v>
      </c>
      <c r="G632" t="str">
        <f>VLOOKUP($A632,'Medical Examinations'!A632:H2966,8,FALSE)</f>
        <v>No</v>
      </c>
      <c r="H632" s="4">
        <f>VLOOKUP($A632,'Medical Examinations'!A632:I2966,9,FALSE)</f>
        <v>0</v>
      </c>
      <c r="I632" t="str">
        <f>VLOOKUP($A632,'Medical Examinations'!A632:J632,10,FALSE)</f>
        <v>No</v>
      </c>
      <c r="J632" t="str">
        <f>VLOOKUP($A632,'Medical Examinations'!A632:C632,3,FALSE)</f>
        <v>Obesity</v>
      </c>
      <c r="K632" t="str">
        <f>VLOOKUP($A632,'Medical Examinations'!A632:E632,5,FALSE)</f>
        <v>Diabetes</v>
      </c>
      <c r="L632" t="str">
        <f>VLOOKUP($A632,'Hospitalisation Details'!$A$2:$E$2344,5,FALSE)</f>
        <v>14-Jun-1998</v>
      </c>
      <c r="M632" s="2">
        <f>VLOOKUP($A632,'Hospitalisation Details'!$A$2:$I$2344,9,FALSE)</f>
        <v>25081.77</v>
      </c>
      <c r="N632" s="2" t="str">
        <f>VLOOKUP($A632,'Hospitalisation Details'!$A$2:$J$2344,10,FALSE)</f>
        <v>Tier - 2</v>
      </c>
      <c r="O632" s="2" t="str">
        <f>VLOOKUP($A632,'Hospitalisation Details'!$A$2:$K$2344,11,FALSE)</f>
        <v>Tier - 2</v>
      </c>
      <c r="P632" s="5" t="str">
        <f>VLOOKUP($A632,'Hospitalisation Details'!$A$2:$L$2344,12,FALSE)</f>
        <v>R1013</v>
      </c>
      <c r="Q632" s="15">
        <f>VLOOKUP($A632,'Hospitalisation Details'!$A$2:$G$2344,7,FALSE)</f>
        <v>24</v>
      </c>
    </row>
    <row r="633" spans="1:17" x14ac:dyDescent="0.25">
      <c r="A633" s="14" t="s">
        <v>4302</v>
      </c>
      <c r="B633" t="str">
        <f>VLOOKUP(Healthcare!$A633,'Customer Names'!A633:C2967,3,FALSE)</f>
        <v>Drotz</v>
      </c>
      <c r="C633">
        <f>VLOOKUP(Healthcare!$A633,'Medical Examinations'!A633:B2967,2,FALSE)</f>
        <v>46.14</v>
      </c>
      <c r="D633">
        <f>VLOOKUP($A633,'Medical Examinations'!A633:D2967,4,FALSE)</f>
        <v>10.78</v>
      </c>
      <c r="E633" t="str">
        <f>VLOOKUP($A633,'Medical Examinations'!A633:F633,6,FALSE)</f>
        <v>No</v>
      </c>
      <c r="F633" t="str">
        <f>VLOOKUP($A633,'Medical Examinations'!A633:G2967,7,FALSE)</f>
        <v>No</v>
      </c>
      <c r="G633" t="str">
        <f>VLOOKUP($A633,'Medical Examinations'!A633:H2967,8,FALSE)</f>
        <v>No</v>
      </c>
      <c r="H633" s="4">
        <f>VLOOKUP($A633,'Medical Examinations'!A633:I2967,9,FALSE)</f>
        <v>0</v>
      </c>
      <c r="I633" t="str">
        <f>VLOOKUP($A633,'Medical Examinations'!A633:J633,10,FALSE)</f>
        <v>No</v>
      </c>
      <c r="J633" t="str">
        <f>VLOOKUP($A633,'Medical Examinations'!A633:C633,3,FALSE)</f>
        <v>Obesity</v>
      </c>
      <c r="K633" t="str">
        <f>VLOOKUP($A633,'Medical Examinations'!A633:E633,5,FALSE)</f>
        <v>Diabetes</v>
      </c>
      <c r="L633" t="str">
        <f>VLOOKUP($A633,'Hospitalisation Details'!$A$2:$E$2344,5,FALSE)</f>
        <v>24-Nov-1998</v>
      </c>
      <c r="M633" s="2">
        <f>VLOOKUP($A633,'Hospitalisation Details'!$A$2:$I$2344,9,FALSE)</f>
        <v>25127.22</v>
      </c>
      <c r="N633" s="2" t="str">
        <f>VLOOKUP($A633,'Hospitalisation Details'!$A$2:$J$2344,10,FALSE)</f>
        <v>Tier - 2</v>
      </c>
      <c r="O633" s="2" t="str">
        <f>VLOOKUP($A633,'Hospitalisation Details'!$A$2:$K$2344,11,FALSE)</f>
        <v>Tier - 3</v>
      </c>
      <c r="P633" s="5" t="str">
        <f>VLOOKUP($A633,'Hospitalisation Details'!$A$2:$L$2344,12,FALSE)</f>
        <v>R1011</v>
      </c>
      <c r="Q633" s="15">
        <f>VLOOKUP($A633,'Hospitalisation Details'!$A$2:$G$2344,7,FALSE)</f>
        <v>24</v>
      </c>
    </row>
    <row r="634" spans="1:17" x14ac:dyDescent="0.25">
      <c r="A634" s="14" t="s">
        <v>4303</v>
      </c>
      <c r="B634" t="str">
        <f>VLOOKUP(Healthcare!$A634,'Customer Names'!A634:C2968,3,FALSE)</f>
        <v>Mutai</v>
      </c>
      <c r="C634">
        <f>VLOOKUP(Healthcare!$A634,'Medical Examinations'!A634:B2968,2,FALSE)</f>
        <v>41.325000000000003</v>
      </c>
      <c r="D634">
        <f>VLOOKUP($A634,'Medical Examinations'!A634:D2968,4,FALSE)</f>
        <v>5.1100000000000003</v>
      </c>
      <c r="E634" t="str">
        <f>VLOOKUP($A634,'Medical Examinations'!A634:F634,6,FALSE)</f>
        <v>Yes</v>
      </c>
      <c r="F634" t="str">
        <f>VLOOKUP($A634,'Medical Examinations'!A634:G2968,7,FALSE)</f>
        <v>No</v>
      </c>
      <c r="G634" t="str">
        <f>VLOOKUP($A634,'Medical Examinations'!A634:H2968,8,FALSE)</f>
        <v>No</v>
      </c>
      <c r="H634" s="4">
        <f>VLOOKUP($A634,'Medical Examinations'!A634:I2968,9,FALSE)</f>
        <v>2</v>
      </c>
      <c r="I634" t="str">
        <f>VLOOKUP($A634,'Medical Examinations'!A634:J634,10,FALSE)</f>
        <v>No</v>
      </c>
      <c r="J634" t="str">
        <f>VLOOKUP($A634,'Medical Examinations'!A634:C634,3,FALSE)</f>
        <v>Obesity</v>
      </c>
      <c r="K634" t="str">
        <f>VLOOKUP($A634,'Medical Examinations'!A634:E634,5,FALSE)</f>
        <v>Normal</v>
      </c>
      <c r="L634" t="str">
        <f>VLOOKUP($A634,'Hospitalisation Details'!$A$2:$E$2344,5,FALSE)</f>
        <v>14-Dec-1975</v>
      </c>
      <c r="M634" s="2">
        <f>VLOOKUP($A634,'Hospitalisation Details'!$A$2:$I$2344,9,FALSE)</f>
        <v>25309.49</v>
      </c>
      <c r="N634" s="2" t="str">
        <f>VLOOKUP($A634,'Hospitalisation Details'!$A$2:$J$2344,10,FALSE)</f>
        <v>Tier - 2</v>
      </c>
      <c r="O634" s="2" t="str">
        <f>VLOOKUP($A634,'Hospitalisation Details'!$A$2:$K$2344,11,FALSE)</f>
        <v>Tier - 1</v>
      </c>
      <c r="P634" s="5" t="str">
        <f>VLOOKUP($A634,'Hospitalisation Details'!$A$2:$L$2344,12,FALSE)</f>
        <v>R1011</v>
      </c>
      <c r="Q634" s="15">
        <f>VLOOKUP($A634,'Hospitalisation Details'!$A$2:$G$2344,7,FALSE)</f>
        <v>47</v>
      </c>
    </row>
    <row r="635" spans="1:17" x14ac:dyDescent="0.25">
      <c r="A635" s="14" t="s">
        <v>4304</v>
      </c>
      <c r="B635" t="str">
        <f>VLOOKUP(Healthcare!$A635,'Customer Names'!A635:C2969,3,FALSE)</f>
        <v>Lovlien</v>
      </c>
      <c r="C635">
        <f>VLOOKUP(Healthcare!$A635,'Medical Examinations'!A635:B2969,2,FALSE)</f>
        <v>44.64</v>
      </c>
      <c r="D635">
        <f>VLOOKUP($A635,'Medical Examinations'!A635:D2969,4,FALSE)</f>
        <v>7.18</v>
      </c>
      <c r="E635" t="str">
        <f>VLOOKUP($A635,'Medical Examinations'!A635:F635,6,FALSE)</f>
        <v>No</v>
      </c>
      <c r="F635" t="str">
        <f>VLOOKUP($A635,'Medical Examinations'!A635:G2969,7,FALSE)</f>
        <v>No</v>
      </c>
      <c r="G635" t="str">
        <f>VLOOKUP($A635,'Medical Examinations'!A635:H2969,8,FALSE)</f>
        <v>No</v>
      </c>
      <c r="H635" s="4">
        <f>VLOOKUP($A635,'Medical Examinations'!A635:I2969,9,FALSE)</f>
        <v>0</v>
      </c>
      <c r="I635" t="str">
        <f>VLOOKUP($A635,'Medical Examinations'!A635:J635,10,FALSE)</f>
        <v>No</v>
      </c>
      <c r="J635" t="str">
        <f>VLOOKUP($A635,'Medical Examinations'!A635:C635,3,FALSE)</f>
        <v>Obesity</v>
      </c>
      <c r="K635" t="str">
        <f>VLOOKUP($A635,'Medical Examinations'!A635:E635,5,FALSE)</f>
        <v>Diabetes</v>
      </c>
      <c r="L635" t="str">
        <f>VLOOKUP($A635,'Hospitalisation Details'!$A$2:$E$2344,5,FALSE)</f>
        <v>26-Sep-1972</v>
      </c>
      <c r="M635" s="2">
        <f>VLOOKUP($A635,'Hospitalisation Details'!$A$2:$I$2344,9,FALSE)</f>
        <v>25333.33</v>
      </c>
      <c r="N635" s="2" t="str">
        <f>VLOOKUP($A635,'Hospitalisation Details'!$A$2:$J$2344,10,FALSE)</f>
        <v>Tier - 2</v>
      </c>
      <c r="O635" s="2" t="str">
        <f>VLOOKUP($A635,'Hospitalisation Details'!$A$2:$K$2344,11,FALSE)</f>
        <v>Tier - 2</v>
      </c>
      <c r="P635" s="5" t="str">
        <f>VLOOKUP($A635,'Hospitalisation Details'!$A$2:$L$2344,12,FALSE)</f>
        <v>R1017</v>
      </c>
      <c r="Q635" s="15">
        <f>VLOOKUP($A635,'Hospitalisation Details'!$A$2:$G$2344,7,FALSE)</f>
        <v>50</v>
      </c>
    </row>
    <row r="636" spans="1:17" x14ac:dyDescent="0.25">
      <c r="A636" s="14" t="s">
        <v>4305</v>
      </c>
      <c r="B636" t="str">
        <f>VLOOKUP(Healthcare!$A636,'Customer Names'!A636:C2970,3,FALSE)</f>
        <v>Bruns</v>
      </c>
      <c r="C636">
        <f>VLOOKUP(Healthcare!$A636,'Medical Examinations'!A636:B2970,2,FALSE)</f>
        <v>25.175000000000001</v>
      </c>
      <c r="D636">
        <f>VLOOKUP($A636,'Medical Examinations'!A636:D2970,4,FALSE)</f>
        <v>4.96</v>
      </c>
      <c r="E636" t="str">
        <f>VLOOKUP($A636,'Medical Examinations'!A636:F636,6,FALSE)</f>
        <v>No</v>
      </c>
      <c r="F636" t="str">
        <f>VLOOKUP($A636,'Medical Examinations'!A636:G2970,7,FALSE)</f>
        <v>Yes</v>
      </c>
      <c r="G636" t="str">
        <f>VLOOKUP($A636,'Medical Examinations'!A636:H2970,8,FALSE)</f>
        <v>No</v>
      </c>
      <c r="H636" s="4">
        <f>VLOOKUP($A636,'Medical Examinations'!A636:I2970,9,FALSE)</f>
        <v>1</v>
      </c>
      <c r="I636" t="str">
        <f>VLOOKUP($A636,'Medical Examinations'!A636:J636,10,FALSE)</f>
        <v>No</v>
      </c>
      <c r="J636" t="str">
        <f>VLOOKUP($A636,'Medical Examinations'!A636:C636,3,FALSE)</f>
        <v>Over Weight</v>
      </c>
      <c r="K636" t="str">
        <f>VLOOKUP($A636,'Medical Examinations'!A636:E636,5,FALSE)</f>
        <v>Normal</v>
      </c>
      <c r="L636" t="str">
        <f>VLOOKUP($A636,'Hospitalisation Details'!$A$2:$E$2344,5,FALSE)</f>
        <v>22-Aug-1968</v>
      </c>
      <c r="M636" s="2">
        <f>VLOOKUP($A636,'Hospitalisation Details'!$A$2:$I$2344,9,FALSE)</f>
        <v>25382.3</v>
      </c>
      <c r="N636" s="2" t="str">
        <f>VLOOKUP($A636,'Hospitalisation Details'!$A$2:$J$2344,10,FALSE)</f>
        <v>Tier - 2</v>
      </c>
      <c r="O636" s="2" t="str">
        <f>VLOOKUP($A636,'Hospitalisation Details'!$A$2:$K$2344,11,FALSE)</f>
        <v>Tier - 2</v>
      </c>
      <c r="P636" s="5" t="str">
        <f>VLOOKUP($A636,'Hospitalisation Details'!$A$2:$L$2344,12,FALSE)</f>
        <v>R1011</v>
      </c>
      <c r="Q636" s="15">
        <f>VLOOKUP($A636,'Hospitalisation Details'!$A$2:$G$2344,7,FALSE)</f>
        <v>54</v>
      </c>
    </row>
    <row r="637" spans="1:17" x14ac:dyDescent="0.25">
      <c r="A637" s="14" t="s">
        <v>4306</v>
      </c>
      <c r="B637" t="str">
        <f>VLOOKUP(Healthcare!$A637,'Customer Names'!A637:C2971,3,FALSE)</f>
        <v>Stoney</v>
      </c>
      <c r="C637">
        <f>VLOOKUP(Healthcare!$A637,'Medical Examinations'!A637:B2971,2,FALSE)</f>
        <v>43.11</v>
      </c>
      <c r="D637">
        <f>VLOOKUP($A637,'Medical Examinations'!A637:D2971,4,FALSE)</f>
        <v>4.67</v>
      </c>
      <c r="E637" t="str">
        <f>VLOOKUP($A637,'Medical Examinations'!A637:F637,6,FALSE)</f>
        <v>Yes</v>
      </c>
      <c r="F637" t="str">
        <f>VLOOKUP($A637,'Medical Examinations'!A637:G2971,7,FALSE)</f>
        <v>No</v>
      </c>
      <c r="G637" t="str">
        <f>VLOOKUP($A637,'Medical Examinations'!A637:H2971,8,FALSE)</f>
        <v>No</v>
      </c>
      <c r="H637" s="4">
        <f>VLOOKUP($A637,'Medical Examinations'!A637:I2971,9,FALSE)</f>
        <v>0</v>
      </c>
      <c r="I637" t="str">
        <f>VLOOKUP($A637,'Medical Examinations'!A637:J637,10,FALSE)</f>
        <v>No</v>
      </c>
      <c r="J637" t="str">
        <f>VLOOKUP($A637,'Medical Examinations'!A637:C637,3,FALSE)</f>
        <v>Obesity</v>
      </c>
      <c r="K637" t="str">
        <f>VLOOKUP($A637,'Medical Examinations'!A637:E637,5,FALSE)</f>
        <v>Normal</v>
      </c>
      <c r="L637" t="str">
        <f>VLOOKUP($A637,'Hospitalisation Details'!$A$2:$E$2344,5,FALSE)</f>
        <v>11-Dec-1968</v>
      </c>
      <c r="M637" s="2">
        <f>VLOOKUP($A637,'Hospitalisation Details'!$A$2:$I$2344,9,FALSE)</f>
        <v>25517.11</v>
      </c>
      <c r="N637" s="2" t="str">
        <f>VLOOKUP($A637,'Hospitalisation Details'!$A$2:$J$2344,10,FALSE)</f>
        <v>Tier - 2</v>
      </c>
      <c r="O637" s="2" t="str">
        <f>VLOOKUP($A637,'Hospitalisation Details'!$A$2:$K$2344,11,FALSE)</f>
        <v>Tier - 3</v>
      </c>
      <c r="P637" s="5" t="str">
        <f>VLOOKUP($A637,'Hospitalisation Details'!$A$2:$L$2344,12,FALSE)</f>
        <v>R1017</v>
      </c>
      <c r="Q637" s="15">
        <f>VLOOKUP($A637,'Hospitalisation Details'!$A$2:$G$2344,7,FALSE)</f>
        <v>54</v>
      </c>
    </row>
    <row r="638" spans="1:17" x14ac:dyDescent="0.25">
      <c r="A638" s="14" t="s">
        <v>4307</v>
      </c>
      <c r="B638" t="str">
        <f>VLOOKUP(Healthcare!$A638,'Customer Names'!A638:C2972,3,FALSE)</f>
        <v>Markert</v>
      </c>
      <c r="C638">
        <f>VLOOKUP(Healthcare!$A638,'Medical Examinations'!A638:B2972,2,FALSE)</f>
        <v>53.32</v>
      </c>
      <c r="D638">
        <f>VLOOKUP($A638,'Medical Examinations'!A638:D2972,4,FALSE)</f>
        <v>5.0599999999999996</v>
      </c>
      <c r="E638" t="str">
        <f>VLOOKUP($A638,'Medical Examinations'!A638:F638,6,FALSE)</f>
        <v>No</v>
      </c>
      <c r="F638" t="str">
        <f>VLOOKUP($A638,'Medical Examinations'!A638:G2972,7,FALSE)</f>
        <v>No</v>
      </c>
      <c r="G638" t="str">
        <f>VLOOKUP($A638,'Medical Examinations'!A638:H2972,8,FALSE)</f>
        <v>No</v>
      </c>
      <c r="H638" s="4">
        <f>VLOOKUP($A638,'Medical Examinations'!A638:I2972,9,FALSE)</f>
        <v>0</v>
      </c>
      <c r="I638" t="str">
        <f>VLOOKUP($A638,'Medical Examinations'!A638:J638,10,FALSE)</f>
        <v>No</v>
      </c>
      <c r="J638" t="str">
        <f>VLOOKUP($A638,'Medical Examinations'!A638:C638,3,FALSE)</f>
        <v>Obesity</v>
      </c>
      <c r="K638" t="str">
        <f>VLOOKUP($A638,'Medical Examinations'!A638:E638,5,FALSE)</f>
        <v>Normal</v>
      </c>
      <c r="L638" t="str">
        <f>VLOOKUP($A638,'Hospitalisation Details'!$A$2:$E$2344,5,FALSE)</f>
        <v>2-Aug-2001</v>
      </c>
      <c r="M638" s="2">
        <f>VLOOKUP($A638,'Hospitalisation Details'!$A$2:$I$2344,9,FALSE)</f>
        <v>25648.98</v>
      </c>
      <c r="N638" s="2" t="str">
        <f>VLOOKUP($A638,'Hospitalisation Details'!$A$2:$J$2344,10,FALSE)</f>
        <v>Tier - 2</v>
      </c>
      <c r="O638" s="2" t="str">
        <f>VLOOKUP($A638,'Hospitalisation Details'!$A$2:$K$2344,11,FALSE)</f>
        <v>Tier - 1</v>
      </c>
      <c r="P638" s="5" t="str">
        <f>VLOOKUP($A638,'Hospitalisation Details'!$A$2:$L$2344,12,FALSE)</f>
        <v>R1011</v>
      </c>
      <c r="Q638" s="15">
        <f>VLOOKUP($A638,'Hospitalisation Details'!$A$2:$G$2344,7,FALSE)</f>
        <v>21</v>
      </c>
    </row>
    <row r="639" spans="1:17" x14ac:dyDescent="0.25">
      <c r="A639" s="14" t="s">
        <v>4308</v>
      </c>
      <c r="B639" t="str">
        <f>VLOOKUP(Healthcare!$A639,'Customer Names'!A639:C2973,3,FALSE)</f>
        <v>McLucas</v>
      </c>
      <c r="C639">
        <f>VLOOKUP(Healthcare!$A639,'Medical Examinations'!A639:B2973,2,FALSE)</f>
        <v>38.04</v>
      </c>
      <c r="D639">
        <f>VLOOKUP($A639,'Medical Examinations'!A639:D2973,4,FALSE)</f>
        <v>5.0199999999999996</v>
      </c>
      <c r="E639" t="str">
        <f>VLOOKUP($A639,'Medical Examinations'!A639:F639,6,FALSE)</f>
        <v>Yes</v>
      </c>
      <c r="F639" t="str">
        <f>VLOOKUP($A639,'Medical Examinations'!A639:G2973,7,FALSE)</f>
        <v>No</v>
      </c>
      <c r="G639" t="str">
        <f>VLOOKUP($A639,'Medical Examinations'!A639:H2973,8,FALSE)</f>
        <v>No</v>
      </c>
      <c r="H639" s="4">
        <f>VLOOKUP($A639,'Medical Examinations'!A639:I2973,9,FALSE)</f>
        <v>1</v>
      </c>
      <c r="I639" t="str">
        <f>VLOOKUP($A639,'Medical Examinations'!A639:J639,10,FALSE)</f>
        <v>No</v>
      </c>
      <c r="J639" t="str">
        <f>VLOOKUP($A639,'Medical Examinations'!A639:C639,3,FALSE)</f>
        <v>Obesity</v>
      </c>
      <c r="K639" t="str">
        <f>VLOOKUP($A639,'Medical Examinations'!A639:E639,5,FALSE)</f>
        <v>Normal</v>
      </c>
      <c r="L639" t="str">
        <f>VLOOKUP($A639,'Hospitalisation Details'!$A$2:$E$2344,5,FALSE)</f>
        <v>17-Jul-1972</v>
      </c>
      <c r="M639" s="2">
        <f>VLOOKUP($A639,'Hospitalisation Details'!$A$2:$I$2344,9,FALSE)</f>
        <v>25656.58</v>
      </c>
      <c r="N639" s="2" t="str">
        <f>VLOOKUP($A639,'Hospitalisation Details'!$A$2:$J$2344,10,FALSE)</f>
        <v>Tier - 2</v>
      </c>
      <c r="O639" s="2" t="str">
        <f>VLOOKUP($A639,'Hospitalisation Details'!$A$2:$K$2344,11,FALSE)</f>
        <v>Tier - 3</v>
      </c>
      <c r="P639" s="5" t="str">
        <f>VLOOKUP($A639,'Hospitalisation Details'!$A$2:$L$2344,12,FALSE)</f>
        <v>R1024</v>
      </c>
      <c r="Q639" s="15">
        <f>VLOOKUP($A639,'Hospitalisation Details'!$A$2:$G$2344,7,FALSE)</f>
        <v>50</v>
      </c>
    </row>
    <row r="640" spans="1:17" x14ac:dyDescent="0.25">
      <c r="A640" s="14" t="s">
        <v>4309</v>
      </c>
      <c r="B640" t="str">
        <f>VLOOKUP(Healthcare!$A640,'Customer Names'!A640:C2974,3,FALSE)</f>
        <v>Erwin</v>
      </c>
      <c r="C640">
        <f>VLOOKUP(Healthcare!$A640,'Medical Examinations'!A640:B2974,2,FALSE)</f>
        <v>37.9</v>
      </c>
      <c r="D640">
        <f>VLOOKUP($A640,'Medical Examinations'!A640:D2974,4,FALSE)</f>
        <v>7.76</v>
      </c>
      <c r="E640" t="str">
        <f>VLOOKUP($A640,'Medical Examinations'!A640:F640,6,FALSE)</f>
        <v>No</v>
      </c>
      <c r="F640" t="str">
        <f>VLOOKUP($A640,'Medical Examinations'!A640:G2974,7,FALSE)</f>
        <v>No</v>
      </c>
      <c r="G640" t="str">
        <f>VLOOKUP($A640,'Medical Examinations'!A640:H2974,8,FALSE)</f>
        <v>No</v>
      </c>
      <c r="H640" s="4">
        <f>VLOOKUP($A640,'Medical Examinations'!A640:I2974,9,FALSE)</f>
        <v>0</v>
      </c>
      <c r="I640" t="str">
        <f>VLOOKUP($A640,'Medical Examinations'!A640:J640,10,FALSE)</f>
        <v>No</v>
      </c>
      <c r="J640" t="str">
        <f>VLOOKUP($A640,'Medical Examinations'!A640:C640,3,FALSE)</f>
        <v>Obesity</v>
      </c>
      <c r="K640" t="str">
        <f>VLOOKUP($A640,'Medical Examinations'!A640:E640,5,FALSE)</f>
        <v>Diabetes</v>
      </c>
      <c r="L640" t="str">
        <f>VLOOKUP($A640,'Hospitalisation Details'!$A$2:$E$2344,5,FALSE)</f>
        <v>21-Aug-1963</v>
      </c>
      <c r="M640" s="2">
        <f>VLOOKUP($A640,'Hospitalisation Details'!$A$2:$I$2344,9,FALSE)</f>
        <v>25678.78</v>
      </c>
      <c r="N640" s="2" t="str">
        <f>VLOOKUP($A640,'Hospitalisation Details'!$A$2:$J$2344,10,FALSE)</f>
        <v>Tier - 2</v>
      </c>
      <c r="O640" s="2" t="str">
        <f>VLOOKUP($A640,'Hospitalisation Details'!$A$2:$K$2344,11,FALSE)</f>
        <v>Tier - 3</v>
      </c>
      <c r="P640" s="5" t="str">
        <f>VLOOKUP($A640,'Hospitalisation Details'!$A$2:$L$2344,12,FALSE)</f>
        <v>R1012</v>
      </c>
      <c r="Q640" s="15">
        <f>VLOOKUP($A640,'Hospitalisation Details'!$A$2:$G$2344,7,FALSE)</f>
        <v>59</v>
      </c>
    </row>
    <row r="641" spans="1:17" x14ac:dyDescent="0.25">
      <c r="A641" s="14" t="s">
        <v>4310</v>
      </c>
      <c r="B641" t="str">
        <f>VLOOKUP(Healthcare!$A641,'Customer Names'!A641:C2975,3,FALSE)</f>
        <v>Osborne</v>
      </c>
      <c r="C641">
        <f>VLOOKUP(Healthcare!$A641,'Medical Examinations'!A641:B2975,2,FALSE)</f>
        <v>39.6</v>
      </c>
      <c r="D641">
        <f>VLOOKUP($A641,'Medical Examinations'!A641:D2975,4,FALSE)</f>
        <v>9.32</v>
      </c>
      <c r="E641" t="str">
        <f>VLOOKUP($A641,'Medical Examinations'!A641:F641,6,FALSE)</f>
        <v>No</v>
      </c>
      <c r="F641" t="str">
        <f>VLOOKUP($A641,'Medical Examinations'!A641:G2975,7,FALSE)</f>
        <v>No</v>
      </c>
      <c r="G641" t="str">
        <f>VLOOKUP($A641,'Medical Examinations'!A641:H2975,8,FALSE)</f>
        <v>No</v>
      </c>
      <c r="H641" s="4">
        <f>VLOOKUP($A641,'Medical Examinations'!A641:I2975,9,FALSE)</f>
        <v>0</v>
      </c>
      <c r="I641" t="str">
        <f>VLOOKUP($A641,'Medical Examinations'!A641:J641,10,FALSE)</f>
        <v>No</v>
      </c>
      <c r="J641" t="str">
        <f>VLOOKUP($A641,'Medical Examinations'!A641:C641,3,FALSE)</f>
        <v>Obesity</v>
      </c>
      <c r="K641" t="str">
        <f>VLOOKUP($A641,'Medical Examinations'!A641:E641,5,FALSE)</f>
        <v>Diabetes</v>
      </c>
      <c r="L641" t="str">
        <f>VLOOKUP($A641,'Hospitalisation Details'!$A$2:$E$2344,5,FALSE)</f>
        <v>5-Jun-2001</v>
      </c>
      <c r="M641" s="2">
        <f>VLOOKUP($A641,'Hospitalisation Details'!$A$2:$I$2344,9,FALSE)</f>
        <v>26018.95</v>
      </c>
      <c r="N641" s="2" t="str">
        <f>VLOOKUP($A641,'Hospitalisation Details'!$A$2:$J$2344,10,FALSE)</f>
        <v>Tier - 2</v>
      </c>
      <c r="O641" s="2" t="str">
        <f>VLOOKUP($A641,'Hospitalisation Details'!$A$2:$K$2344,11,FALSE)</f>
        <v>Tier - 2</v>
      </c>
      <c r="P641" s="5" t="str">
        <f>VLOOKUP($A641,'Hospitalisation Details'!$A$2:$L$2344,12,FALSE)</f>
        <v>R1012</v>
      </c>
      <c r="Q641" s="15">
        <f>VLOOKUP($A641,'Hospitalisation Details'!$A$2:$G$2344,7,FALSE)</f>
        <v>22</v>
      </c>
    </row>
    <row r="642" spans="1:17" x14ac:dyDescent="0.25">
      <c r="A642" s="14" t="s">
        <v>4311</v>
      </c>
      <c r="B642" t="str">
        <f>VLOOKUP(Healthcare!$A642,'Customer Names'!A642:C2976,3,FALSE)</f>
        <v>Otsuka</v>
      </c>
      <c r="C642">
        <f>VLOOKUP(Healthcare!$A642,'Medical Examinations'!A642:B2976,2,FALSE)</f>
        <v>50.92</v>
      </c>
      <c r="D642">
        <f>VLOOKUP($A642,'Medical Examinations'!A642:D2976,4,FALSE)</f>
        <v>5.31</v>
      </c>
      <c r="E642" t="str">
        <f>VLOOKUP($A642,'Medical Examinations'!A642:F642,6,FALSE)</f>
        <v>Yes</v>
      </c>
      <c r="F642" t="str">
        <f>VLOOKUP($A642,'Medical Examinations'!A642:G2976,7,FALSE)</f>
        <v>No</v>
      </c>
      <c r="G642" t="str">
        <f>VLOOKUP($A642,'Medical Examinations'!A642:H2976,8,FALSE)</f>
        <v>No</v>
      </c>
      <c r="H642" s="4">
        <f>VLOOKUP($A642,'Medical Examinations'!A642:I2976,9,FALSE)</f>
        <v>1</v>
      </c>
      <c r="I642" t="str">
        <f>VLOOKUP($A642,'Medical Examinations'!A642:J642,10,FALSE)</f>
        <v>No</v>
      </c>
      <c r="J642" t="str">
        <f>VLOOKUP($A642,'Medical Examinations'!A642:C642,3,FALSE)</f>
        <v>Obesity</v>
      </c>
      <c r="K642" t="str">
        <f>VLOOKUP($A642,'Medical Examinations'!A642:E642,5,FALSE)</f>
        <v>Normal</v>
      </c>
      <c r="L642" t="str">
        <f>VLOOKUP($A642,'Hospitalisation Details'!$A$2:$E$2344,5,FALSE)</f>
        <v>26-Dec-2000</v>
      </c>
      <c r="M642" s="2">
        <f>VLOOKUP($A642,'Hospitalisation Details'!$A$2:$I$2344,9,FALSE)</f>
        <v>26026.97</v>
      </c>
      <c r="N642" s="2" t="str">
        <f>VLOOKUP($A642,'Hospitalisation Details'!$A$2:$J$2344,10,FALSE)</f>
        <v>Tier - 2</v>
      </c>
      <c r="O642" s="2" t="str">
        <f>VLOOKUP($A642,'Hospitalisation Details'!$A$2:$K$2344,11,FALSE)</f>
        <v>Tier - 3</v>
      </c>
      <c r="P642" s="5" t="str">
        <f>VLOOKUP($A642,'Hospitalisation Details'!$A$2:$L$2344,12,FALSE)</f>
        <v>R1011</v>
      </c>
      <c r="Q642" s="15">
        <f>VLOOKUP($A642,'Hospitalisation Details'!$A$2:$G$2344,7,FALSE)</f>
        <v>22</v>
      </c>
    </row>
    <row r="643" spans="1:17" x14ac:dyDescent="0.25">
      <c r="A643" s="14" t="s">
        <v>4312</v>
      </c>
      <c r="B643" t="str">
        <f>VLOOKUP(Healthcare!$A643,'Customer Names'!A643:C2977,3,FALSE)</f>
        <v>Smith</v>
      </c>
      <c r="C643">
        <f>VLOOKUP(Healthcare!$A643,'Medical Examinations'!A643:B2977,2,FALSE)</f>
        <v>21.85</v>
      </c>
      <c r="D643">
        <f>VLOOKUP($A643,'Medical Examinations'!A643:D2977,4,FALSE)</f>
        <v>5.56</v>
      </c>
      <c r="E643" t="str">
        <f>VLOOKUP($A643,'Medical Examinations'!A643:F643,6,FALSE)</f>
        <v>Yes</v>
      </c>
      <c r="F643" t="str">
        <f>VLOOKUP($A643,'Medical Examinations'!A643:G2977,7,FALSE)</f>
        <v>No</v>
      </c>
      <c r="G643" t="str">
        <f>VLOOKUP($A643,'Medical Examinations'!A643:H2977,8,FALSE)</f>
        <v>No</v>
      </c>
      <c r="H643" s="4">
        <f>VLOOKUP($A643,'Medical Examinations'!A643:I2977,9,FALSE)</f>
        <v>0</v>
      </c>
      <c r="I643" t="str">
        <f>VLOOKUP($A643,'Medical Examinations'!A643:J643,10,FALSE)</f>
        <v>Yes</v>
      </c>
      <c r="J643" t="str">
        <f>VLOOKUP($A643,'Medical Examinations'!A643:C643,3,FALSE)</f>
        <v>Health Weight</v>
      </c>
      <c r="K643" t="str">
        <f>VLOOKUP($A643,'Medical Examinations'!A643:E643,5,FALSE)</f>
        <v>Normal</v>
      </c>
      <c r="L643" t="str">
        <f>VLOOKUP($A643,'Hospitalisation Details'!$A$2:$E$2344,5,FALSE)</f>
        <v>9-Jul-1966</v>
      </c>
      <c r="M643" s="2">
        <f>VLOOKUP($A643,'Hospitalisation Details'!$A$2:$I$2344,9,FALSE)</f>
        <v>26109.33</v>
      </c>
      <c r="N643" s="2" t="str">
        <f>VLOOKUP($A643,'Hospitalisation Details'!$A$2:$J$2344,10,FALSE)</f>
        <v>Tier - 2</v>
      </c>
      <c r="O643" s="2" t="str">
        <f>VLOOKUP($A643,'Hospitalisation Details'!$A$2:$K$2344,11,FALSE)</f>
        <v>Tier - 3</v>
      </c>
      <c r="P643" s="5" t="str">
        <f>VLOOKUP($A643,'Hospitalisation Details'!$A$2:$L$2344,12,FALSE)</f>
        <v>R1012</v>
      </c>
      <c r="Q643" s="15">
        <f>VLOOKUP($A643,'Hospitalisation Details'!$A$2:$G$2344,7,FALSE)</f>
        <v>56</v>
      </c>
    </row>
    <row r="644" spans="1:17" x14ac:dyDescent="0.25">
      <c r="A644" s="14" t="s">
        <v>4313</v>
      </c>
      <c r="B644" t="str">
        <f>VLOOKUP(Healthcare!$A644,'Customer Names'!A644:C2978,3,FALSE)</f>
        <v>Myers</v>
      </c>
      <c r="C644">
        <f>VLOOKUP(Healthcare!$A644,'Medical Examinations'!A644:B2978,2,FALSE)</f>
        <v>36.08</v>
      </c>
      <c r="D644">
        <f>VLOOKUP($A644,'Medical Examinations'!A644:D2978,4,FALSE)</f>
        <v>7.11</v>
      </c>
      <c r="E644" t="str">
        <f>VLOOKUP($A644,'Medical Examinations'!A644:F644,6,FALSE)</f>
        <v>Yes</v>
      </c>
      <c r="F644" t="str">
        <f>VLOOKUP($A644,'Medical Examinations'!A644:G2978,7,FALSE)</f>
        <v>No</v>
      </c>
      <c r="G644" t="str">
        <f>VLOOKUP($A644,'Medical Examinations'!A644:H2978,8,FALSE)</f>
        <v>Yes</v>
      </c>
      <c r="H644" s="4">
        <f>VLOOKUP($A644,'Medical Examinations'!A644:I2978,9,FALSE)</f>
        <v>1</v>
      </c>
      <c r="I644" t="str">
        <f>VLOOKUP($A644,'Medical Examinations'!A644:J644,10,FALSE)</f>
        <v>No</v>
      </c>
      <c r="J644" t="str">
        <f>VLOOKUP($A644,'Medical Examinations'!A644:C644,3,FALSE)</f>
        <v>Obesity</v>
      </c>
      <c r="K644" t="str">
        <f>VLOOKUP($A644,'Medical Examinations'!A644:E644,5,FALSE)</f>
        <v>Diabetes</v>
      </c>
      <c r="L644" t="str">
        <f>VLOOKUP($A644,'Hospitalisation Details'!$A$2:$E$2344,5,FALSE)</f>
        <v>11-Oct-2002</v>
      </c>
      <c r="M644" s="2">
        <f>VLOOKUP($A644,'Hospitalisation Details'!$A$2:$I$2344,9,FALSE)</f>
        <v>26125.67</v>
      </c>
      <c r="N644" s="2" t="str">
        <f>VLOOKUP($A644,'Hospitalisation Details'!$A$2:$J$2344,10,FALSE)</f>
        <v>Tier - 2</v>
      </c>
      <c r="O644" s="2" t="str">
        <f>VLOOKUP($A644,'Hospitalisation Details'!$A$2:$K$2344,11,FALSE)</f>
        <v>Tier - 1</v>
      </c>
      <c r="P644" s="5" t="str">
        <f>VLOOKUP($A644,'Hospitalisation Details'!$A$2:$L$2344,12,FALSE)</f>
        <v>R1013</v>
      </c>
      <c r="Q644" s="15">
        <f>VLOOKUP($A644,'Hospitalisation Details'!$A$2:$G$2344,7,FALSE)</f>
        <v>20</v>
      </c>
    </row>
    <row r="645" spans="1:17" x14ac:dyDescent="0.25">
      <c r="A645" s="14" t="s">
        <v>4314</v>
      </c>
      <c r="B645" t="str">
        <f>VLOOKUP(Healthcare!$A645,'Customer Names'!A645:C2979,3,FALSE)</f>
        <v>Cote</v>
      </c>
      <c r="C645">
        <f>VLOOKUP(Healthcare!$A645,'Medical Examinations'!A645:B2979,2,FALSE)</f>
        <v>40.44</v>
      </c>
      <c r="D645">
        <f>VLOOKUP($A645,'Medical Examinations'!A645:D2979,4,FALSE)</f>
        <v>5.13</v>
      </c>
      <c r="E645" t="str">
        <f>VLOOKUP($A645,'Medical Examinations'!A645:F645,6,FALSE)</f>
        <v>Yes</v>
      </c>
      <c r="F645" t="str">
        <f>VLOOKUP($A645,'Medical Examinations'!A645:G2979,7,FALSE)</f>
        <v>No</v>
      </c>
      <c r="G645" t="str">
        <f>VLOOKUP($A645,'Medical Examinations'!A645:H2979,8,FALSE)</f>
        <v>Yes</v>
      </c>
      <c r="H645" s="4">
        <f>VLOOKUP($A645,'Medical Examinations'!A645:I2979,9,FALSE)</f>
        <v>1</v>
      </c>
      <c r="I645" t="str">
        <f>VLOOKUP($A645,'Medical Examinations'!A645:J645,10,FALSE)</f>
        <v>No</v>
      </c>
      <c r="J645" t="str">
        <f>VLOOKUP($A645,'Medical Examinations'!A645:C645,3,FALSE)</f>
        <v>Obesity</v>
      </c>
      <c r="K645" t="str">
        <f>VLOOKUP($A645,'Medical Examinations'!A645:E645,5,FALSE)</f>
        <v>Normal</v>
      </c>
      <c r="L645" t="str">
        <f>VLOOKUP($A645,'Hospitalisation Details'!$A$2:$E$2344,5,FALSE)</f>
        <v>7-Jul-1973</v>
      </c>
      <c r="M645" s="2">
        <f>VLOOKUP($A645,'Hospitalisation Details'!$A$2:$I$2344,9,FALSE)</f>
        <v>26140.36</v>
      </c>
      <c r="N645" s="2" t="str">
        <f>VLOOKUP($A645,'Hospitalisation Details'!$A$2:$J$2344,10,FALSE)</f>
        <v>Tier - 2</v>
      </c>
      <c r="O645" s="2" t="str">
        <f>VLOOKUP($A645,'Hospitalisation Details'!$A$2:$K$2344,11,FALSE)</f>
        <v>Tier - 3</v>
      </c>
      <c r="P645" s="5" t="str">
        <f>VLOOKUP($A645,'Hospitalisation Details'!$A$2:$L$2344,12,FALSE)</f>
        <v>R1011</v>
      </c>
      <c r="Q645" s="15">
        <f>VLOOKUP($A645,'Hospitalisation Details'!$A$2:$G$2344,7,FALSE)</f>
        <v>49</v>
      </c>
    </row>
    <row r="646" spans="1:17" x14ac:dyDescent="0.25">
      <c r="A646" s="14" t="s">
        <v>4315</v>
      </c>
      <c r="B646" t="str">
        <f>VLOOKUP(Healthcare!$A646,'Customer Names'!A646:C2980,3,FALSE)</f>
        <v>Ehrhardt</v>
      </c>
      <c r="C646">
        <f>VLOOKUP(Healthcare!$A646,'Medical Examinations'!A646:B2980,2,FALSE)</f>
        <v>38.094999999999999</v>
      </c>
      <c r="D646">
        <f>VLOOKUP($A646,'Medical Examinations'!A646:D2980,4,FALSE)</f>
        <v>10.199999999999999</v>
      </c>
      <c r="E646" t="str">
        <f>VLOOKUP($A646,'Medical Examinations'!A646:F646,6,FALSE)</f>
        <v>No</v>
      </c>
      <c r="F646" t="str">
        <f>VLOOKUP($A646,'Medical Examinations'!A646:G2980,7,FALSE)</f>
        <v>No</v>
      </c>
      <c r="G646" t="str">
        <f>VLOOKUP($A646,'Medical Examinations'!A646:H2980,8,FALSE)</f>
        <v>No</v>
      </c>
      <c r="H646" s="4">
        <f>VLOOKUP($A646,'Medical Examinations'!A646:I2980,9,FALSE)</f>
        <v>0</v>
      </c>
      <c r="I646" t="str">
        <f>VLOOKUP($A646,'Medical Examinations'!A646:J646,10,FALSE)</f>
        <v>No</v>
      </c>
      <c r="J646" t="str">
        <f>VLOOKUP($A646,'Medical Examinations'!A646:C646,3,FALSE)</f>
        <v>Obesity</v>
      </c>
      <c r="K646" t="str">
        <f>VLOOKUP($A646,'Medical Examinations'!A646:E646,5,FALSE)</f>
        <v>Diabetes</v>
      </c>
      <c r="L646" t="str">
        <f>VLOOKUP($A646,'Hospitalisation Details'!$A$2:$E$2344,5,FALSE)</f>
        <v>4-Jun-1975</v>
      </c>
      <c r="M646" s="2">
        <f>VLOOKUP($A646,'Hospitalisation Details'!$A$2:$I$2344,9,FALSE)</f>
        <v>26236.58</v>
      </c>
      <c r="N646" s="2" t="str">
        <f>VLOOKUP($A646,'Hospitalisation Details'!$A$2:$J$2344,10,FALSE)</f>
        <v>Tier - 2</v>
      </c>
      <c r="O646" s="2" t="str">
        <f>VLOOKUP($A646,'Hospitalisation Details'!$A$2:$K$2344,11,FALSE)</f>
        <v>Tier - 1</v>
      </c>
      <c r="P646" s="5" t="str">
        <f>VLOOKUP($A646,'Hospitalisation Details'!$A$2:$L$2344,12,FALSE)</f>
        <v>R1011</v>
      </c>
      <c r="Q646" s="15">
        <f>VLOOKUP($A646,'Hospitalisation Details'!$A$2:$G$2344,7,FALSE)</f>
        <v>48</v>
      </c>
    </row>
    <row r="647" spans="1:17" x14ac:dyDescent="0.25">
      <c r="A647" s="14" t="s">
        <v>4316</v>
      </c>
      <c r="B647" t="str">
        <f>VLOOKUP(Healthcare!$A647,'Customer Names'!A647:C2981,3,FALSE)</f>
        <v>Petersen</v>
      </c>
      <c r="C647">
        <f>VLOOKUP(Healthcare!$A647,'Medical Examinations'!A647:B2981,2,FALSE)</f>
        <v>44.95</v>
      </c>
      <c r="D647">
        <f>VLOOKUP($A647,'Medical Examinations'!A647:D2981,4,FALSE)</f>
        <v>10.4</v>
      </c>
      <c r="E647" t="str">
        <f>VLOOKUP($A647,'Medical Examinations'!A647:F647,6,FALSE)</f>
        <v>No</v>
      </c>
      <c r="F647" t="str">
        <f>VLOOKUP($A647,'Medical Examinations'!A647:G2981,7,FALSE)</f>
        <v>No</v>
      </c>
      <c r="G647" t="str">
        <f>VLOOKUP($A647,'Medical Examinations'!A647:H2981,8,FALSE)</f>
        <v>No</v>
      </c>
      <c r="H647" s="4">
        <f>VLOOKUP($A647,'Medical Examinations'!A647:I2981,9,FALSE)</f>
        <v>0</v>
      </c>
      <c r="I647" t="str">
        <f>VLOOKUP($A647,'Medical Examinations'!A647:J647,10,FALSE)</f>
        <v>No</v>
      </c>
      <c r="J647" t="str">
        <f>VLOOKUP($A647,'Medical Examinations'!A647:C647,3,FALSE)</f>
        <v>Obesity</v>
      </c>
      <c r="K647" t="str">
        <f>VLOOKUP($A647,'Medical Examinations'!A647:E647,5,FALSE)</f>
        <v>Diabetes</v>
      </c>
      <c r="L647" t="str">
        <f>VLOOKUP($A647,'Hospitalisation Details'!$A$2:$E$2344,5,FALSE)</f>
        <v>5-Dec-2004</v>
      </c>
      <c r="M647" s="2">
        <f>VLOOKUP($A647,'Hospitalisation Details'!$A$2:$I$2344,9,FALSE)</f>
        <v>26316.59</v>
      </c>
      <c r="N647" s="2" t="str">
        <f>VLOOKUP($A647,'Hospitalisation Details'!$A$2:$J$2344,10,FALSE)</f>
        <v>Tier - 2</v>
      </c>
      <c r="O647" s="2" t="str">
        <f>VLOOKUP($A647,'Hospitalisation Details'!$A$2:$K$2344,11,FALSE)</f>
        <v>Tier - 3</v>
      </c>
      <c r="P647" s="5" t="str">
        <f>VLOOKUP($A647,'Hospitalisation Details'!$A$2:$L$2344,12,FALSE)</f>
        <v>R1011</v>
      </c>
      <c r="Q647" s="15">
        <f>VLOOKUP($A647,'Hospitalisation Details'!$A$2:$G$2344,7,FALSE)</f>
        <v>18</v>
      </c>
    </row>
    <row r="648" spans="1:17" x14ac:dyDescent="0.25">
      <c r="A648" s="14" t="s">
        <v>4317</v>
      </c>
      <c r="B648" t="str">
        <f>VLOOKUP(Healthcare!$A648,'Customer Names'!A648:C2982,3,FALSE)</f>
        <v>Ertel</v>
      </c>
      <c r="C648">
        <f>VLOOKUP(Healthcare!$A648,'Medical Examinations'!A648:B2982,2,FALSE)</f>
        <v>35.54</v>
      </c>
      <c r="D648">
        <f>VLOOKUP($A648,'Medical Examinations'!A648:D2982,4,FALSE)</f>
        <v>10.67</v>
      </c>
      <c r="E648" t="str">
        <f>VLOOKUP($A648,'Medical Examinations'!A648:F648,6,FALSE)</f>
        <v>No</v>
      </c>
      <c r="F648" t="str">
        <f>VLOOKUP($A648,'Medical Examinations'!A648:G2982,7,FALSE)</f>
        <v>No</v>
      </c>
      <c r="G648" t="str">
        <f>VLOOKUP($A648,'Medical Examinations'!A648:H2982,8,FALSE)</f>
        <v>No</v>
      </c>
      <c r="H648" s="4">
        <f>VLOOKUP($A648,'Medical Examinations'!A648:I2982,9,FALSE)</f>
        <v>0</v>
      </c>
      <c r="I648" t="str">
        <f>VLOOKUP($A648,'Medical Examinations'!A648:J648,10,FALSE)</f>
        <v>No</v>
      </c>
      <c r="J648" t="str">
        <f>VLOOKUP($A648,'Medical Examinations'!A648:C648,3,FALSE)</f>
        <v>Obesity</v>
      </c>
      <c r="K648" t="str">
        <f>VLOOKUP($A648,'Medical Examinations'!A648:E648,5,FALSE)</f>
        <v>Diabetes</v>
      </c>
      <c r="L648" t="str">
        <f>VLOOKUP($A648,'Hospitalisation Details'!$A$2:$E$2344,5,FALSE)</f>
        <v>21-Sep-1974</v>
      </c>
      <c r="M648" s="2">
        <f>VLOOKUP($A648,'Hospitalisation Details'!$A$2:$I$2344,9,FALSE)</f>
        <v>26392.26</v>
      </c>
      <c r="N648" s="2" t="str">
        <f>VLOOKUP($A648,'Hospitalisation Details'!$A$2:$J$2344,10,FALSE)</f>
        <v>Tier - 2</v>
      </c>
      <c r="O648" s="2" t="str">
        <f>VLOOKUP($A648,'Hospitalisation Details'!$A$2:$K$2344,11,FALSE)</f>
        <v>Tier - 2</v>
      </c>
      <c r="P648" s="5" t="str">
        <f>VLOOKUP($A648,'Hospitalisation Details'!$A$2:$L$2344,12,FALSE)</f>
        <v>R1024</v>
      </c>
      <c r="Q648" s="15">
        <f>VLOOKUP($A648,'Hospitalisation Details'!$A$2:$G$2344,7,FALSE)</f>
        <v>48</v>
      </c>
    </row>
    <row r="649" spans="1:17" x14ac:dyDescent="0.25">
      <c r="A649" s="14" t="s">
        <v>4318</v>
      </c>
      <c r="B649" t="str">
        <f>VLOOKUP(Healthcare!$A649,'Customer Names'!A649:C2983,3,FALSE)</f>
        <v>Lanza</v>
      </c>
      <c r="C649">
        <f>VLOOKUP(Healthcare!$A649,'Medical Examinations'!A649:B2983,2,FALSE)</f>
        <v>39.799999999999997</v>
      </c>
      <c r="D649">
        <f>VLOOKUP($A649,'Medical Examinations'!A649:D2983,4,FALSE)</f>
        <v>4.6500000000000004</v>
      </c>
      <c r="E649" t="str">
        <f>VLOOKUP($A649,'Medical Examinations'!A649:F649,6,FALSE)</f>
        <v>Yes</v>
      </c>
      <c r="F649" t="str">
        <f>VLOOKUP($A649,'Medical Examinations'!A649:G2983,7,FALSE)</f>
        <v>No</v>
      </c>
      <c r="G649" t="str">
        <f>VLOOKUP($A649,'Medical Examinations'!A649:H2983,8,FALSE)</f>
        <v>No</v>
      </c>
      <c r="H649" s="4">
        <f>VLOOKUP($A649,'Medical Examinations'!A649:I2983,9,FALSE)</f>
        <v>2</v>
      </c>
      <c r="I649" t="str">
        <f>VLOOKUP($A649,'Medical Examinations'!A649:J649,10,FALSE)</f>
        <v>No</v>
      </c>
      <c r="J649" t="str">
        <f>VLOOKUP($A649,'Medical Examinations'!A649:C649,3,FALSE)</f>
        <v>Obesity</v>
      </c>
      <c r="K649" t="str">
        <f>VLOOKUP($A649,'Medical Examinations'!A649:E649,5,FALSE)</f>
        <v>Normal</v>
      </c>
      <c r="L649" t="str">
        <f>VLOOKUP($A649,'Hospitalisation Details'!$A$2:$E$2344,5,FALSE)</f>
        <v>27-Aug-1970</v>
      </c>
      <c r="M649" s="2">
        <f>VLOOKUP($A649,'Hospitalisation Details'!$A$2:$I$2344,9,FALSE)</f>
        <v>26467.1</v>
      </c>
      <c r="N649" s="2" t="str">
        <f>VLOOKUP($A649,'Hospitalisation Details'!$A$2:$J$2344,10,FALSE)</f>
        <v>Tier - 2</v>
      </c>
      <c r="O649" s="2" t="str">
        <f>VLOOKUP($A649,'Hospitalisation Details'!$A$2:$K$2344,11,FALSE)</f>
        <v>Tier - 3</v>
      </c>
      <c r="P649" s="5" t="str">
        <f>VLOOKUP($A649,'Hospitalisation Details'!$A$2:$L$2344,12,FALSE)</f>
        <v>R1012</v>
      </c>
      <c r="Q649" s="15">
        <f>VLOOKUP($A649,'Hospitalisation Details'!$A$2:$G$2344,7,FALSE)</f>
        <v>52</v>
      </c>
    </row>
    <row r="650" spans="1:17" x14ac:dyDescent="0.25">
      <c r="A650" s="14" t="s">
        <v>4319</v>
      </c>
      <c r="B650" t="str">
        <f>VLOOKUP(Healthcare!$A650,'Customer Names'!A650:C2984,3,FALSE)</f>
        <v>Picklesimer</v>
      </c>
      <c r="C650">
        <f>VLOOKUP(Healthcare!$A650,'Medical Examinations'!A650:B2984,2,FALSE)</f>
        <v>33.659999999999997</v>
      </c>
      <c r="D650">
        <f>VLOOKUP($A650,'Medical Examinations'!A650:D2984,4,FALSE)</f>
        <v>5.65</v>
      </c>
      <c r="E650" t="str">
        <f>VLOOKUP($A650,'Medical Examinations'!A650:F650,6,FALSE)</f>
        <v>Yes</v>
      </c>
      <c r="F650" t="str">
        <f>VLOOKUP($A650,'Medical Examinations'!A650:G2984,7,FALSE)</f>
        <v>No</v>
      </c>
      <c r="G650" t="str">
        <f>VLOOKUP($A650,'Medical Examinations'!A650:H2984,8,FALSE)</f>
        <v>No</v>
      </c>
      <c r="H650" s="4">
        <f>VLOOKUP($A650,'Medical Examinations'!A650:I2984,9,FALSE)</f>
        <v>2</v>
      </c>
      <c r="I650" t="str">
        <f>VLOOKUP($A650,'Medical Examinations'!A650:J650,10,FALSE)</f>
        <v>No</v>
      </c>
      <c r="J650" t="str">
        <f>VLOOKUP($A650,'Medical Examinations'!A650:C650,3,FALSE)</f>
        <v>Obesity</v>
      </c>
      <c r="K650" t="str">
        <f>VLOOKUP($A650,'Medical Examinations'!A650:E650,5,FALSE)</f>
        <v>Normal</v>
      </c>
      <c r="L650" t="str">
        <f>VLOOKUP($A650,'Hospitalisation Details'!$A$2:$E$2344,5,FALSE)</f>
        <v>5-Sep-2004</v>
      </c>
      <c r="M650" s="2">
        <f>VLOOKUP($A650,'Hospitalisation Details'!$A$2:$I$2344,9,FALSE)</f>
        <v>26479.4</v>
      </c>
      <c r="N650" s="2" t="str">
        <f>VLOOKUP($A650,'Hospitalisation Details'!$A$2:$J$2344,10,FALSE)</f>
        <v>Tier - 2</v>
      </c>
      <c r="O650" s="2" t="str">
        <f>VLOOKUP($A650,'Hospitalisation Details'!$A$2:$K$2344,11,FALSE)</f>
        <v>Tier - 2</v>
      </c>
      <c r="P650" s="5" t="str">
        <f>VLOOKUP($A650,'Hospitalisation Details'!$A$2:$L$2344,12,FALSE)</f>
        <v>R1011</v>
      </c>
      <c r="Q650" s="15">
        <f>VLOOKUP($A650,'Hospitalisation Details'!$A$2:$G$2344,7,FALSE)</f>
        <v>18</v>
      </c>
    </row>
    <row r="651" spans="1:17" x14ac:dyDescent="0.25">
      <c r="A651" s="14" t="s">
        <v>4320</v>
      </c>
      <c r="B651" t="str">
        <f>VLOOKUP(Healthcare!$A651,'Customer Names'!A651:C2985,3,FALSE)</f>
        <v>Giles</v>
      </c>
      <c r="C651">
        <f>VLOOKUP(Healthcare!$A651,'Medical Examinations'!A651:B2985,2,FALSE)</f>
        <v>35.5</v>
      </c>
      <c r="D651">
        <f>VLOOKUP($A651,'Medical Examinations'!A651:D2985,4,FALSE)</f>
        <v>11.97</v>
      </c>
      <c r="E651" t="str">
        <f>VLOOKUP($A651,'Medical Examinations'!A651:F651,6,FALSE)</f>
        <v>No</v>
      </c>
      <c r="F651" t="str">
        <f>VLOOKUP($A651,'Medical Examinations'!A651:G2985,7,FALSE)</f>
        <v>No</v>
      </c>
      <c r="G651" t="str">
        <f>VLOOKUP($A651,'Medical Examinations'!A651:H2985,8,FALSE)</f>
        <v>No</v>
      </c>
      <c r="H651" s="4">
        <f>VLOOKUP($A651,'Medical Examinations'!A651:I2985,9,FALSE)</f>
        <v>0</v>
      </c>
      <c r="I651" t="str">
        <f>VLOOKUP($A651,'Medical Examinations'!A651:J651,10,FALSE)</f>
        <v>No</v>
      </c>
      <c r="J651" t="str">
        <f>VLOOKUP($A651,'Medical Examinations'!A651:C651,3,FALSE)</f>
        <v>Obesity</v>
      </c>
      <c r="K651" t="str">
        <f>VLOOKUP($A651,'Medical Examinations'!A651:E651,5,FALSE)</f>
        <v>Diabetes</v>
      </c>
      <c r="L651" t="str">
        <f>VLOOKUP($A651,'Hospitalisation Details'!$A$2:$E$2344,5,FALSE)</f>
        <v>22-Aug-1991</v>
      </c>
      <c r="M651" s="2">
        <f>VLOOKUP($A651,'Hospitalisation Details'!$A$2:$I$2344,9,FALSE)</f>
        <v>26912.560000000001</v>
      </c>
      <c r="N651" s="2" t="str">
        <f>VLOOKUP($A651,'Hospitalisation Details'!$A$2:$J$2344,10,FALSE)</f>
        <v>Tier - 2</v>
      </c>
      <c r="O651" s="2" t="str">
        <f>VLOOKUP($A651,'Hospitalisation Details'!$A$2:$K$2344,11,FALSE)</f>
        <v>Tier - 2</v>
      </c>
      <c r="P651" s="5" t="str">
        <f>VLOOKUP($A651,'Hospitalisation Details'!$A$2:$L$2344,12,FALSE)</f>
        <v>R1011</v>
      </c>
      <c r="Q651" s="15">
        <f>VLOOKUP($A651,'Hospitalisation Details'!$A$2:$G$2344,7,FALSE)</f>
        <v>31</v>
      </c>
    </row>
    <row r="652" spans="1:17" x14ac:dyDescent="0.25">
      <c r="A652" s="14" t="s">
        <v>4321</v>
      </c>
      <c r="B652" t="str">
        <f>VLOOKUP(Healthcare!$A652,'Customer Names'!A652:C2986,3,FALSE)</f>
        <v>Harmon</v>
      </c>
      <c r="C652">
        <f>VLOOKUP(Healthcare!$A652,'Medical Examinations'!A652:B2986,2,FALSE)</f>
        <v>41.63</v>
      </c>
      <c r="D652">
        <f>VLOOKUP($A652,'Medical Examinations'!A652:D2986,4,FALSE)</f>
        <v>6.71</v>
      </c>
      <c r="E652" t="str">
        <f>VLOOKUP($A652,'Medical Examinations'!A652:F652,6,FALSE)</f>
        <v>No</v>
      </c>
      <c r="F652" t="str">
        <f>VLOOKUP($A652,'Medical Examinations'!A652:G2986,7,FALSE)</f>
        <v>No</v>
      </c>
      <c r="G652" t="str">
        <f>VLOOKUP($A652,'Medical Examinations'!A652:H2986,8,FALSE)</f>
        <v>No</v>
      </c>
      <c r="H652" s="4">
        <f>VLOOKUP($A652,'Medical Examinations'!A652:I2986,9,FALSE)</f>
        <v>0</v>
      </c>
      <c r="I652" t="str">
        <f>VLOOKUP($A652,'Medical Examinations'!A652:J652,10,FALSE)</f>
        <v>No</v>
      </c>
      <c r="J652" t="str">
        <f>VLOOKUP($A652,'Medical Examinations'!A652:C652,3,FALSE)</f>
        <v>Obesity</v>
      </c>
      <c r="K652" t="str">
        <f>VLOOKUP($A652,'Medical Examinations'!A652:E652,5,FALSE)</f>
        <v>Diabetes</v>
      </c>
      <c r="L652" t="str">
        <f>VLOOKUP($A652,'Hospitalisation Details'!$A$2:$E$2344,5,FALSE)</f>
        <v>25-Dec-1958</v>
      </c>
      <c r="M652" s="2">
        <f>VLOOKUP($A652,'Hospitalisation Details'!$A$2:$I$2344,9,FALSE)</f>
        <v>26926.51</v>
      </c>
      <c r="N652" s="2" t="str">
        <f>VLOOKUP($A652,'Hospitalisation Details'!$A$2:$J$2344,10,FALSE)</f>
        <v>Tier - 2</v>
      </c>
      <c r="O652" s="2" t="str">
        <f>VLOOKUP($A652,'Hospitalisation Details'!$A$2:$K$2344,11,FALSE)</f>
        <v>Tier - 1</v>
      </c>
      <c r="P652" s="5" t="str">
        <f>VLOOKUP($A652,'Hospitalisation Details'!$A$2:$L$2344,12,FALSE)</f>
        <v>R1013</v>
      </c>
      <c r="Q652" s="15">
        <f>VLOOKUP($A652,'Hospitalisation Details'!$A$2:$G$2344,7,FALSE)</f>
        <v>64</v>
      </c>
    </row>
    <row r="653" spans="1:17" x14ac:dyDescent="0.25">
      <c r="A653" s="14" t="s">
        <v>4322</v>
      </c>
      <c r="B653" t="str">
        <f>VLOOKUP(Healthcare!$A653,'Customer Names'!A653:C2987,3,FALSE)</f>
        <v>Pennings</v>
      </c>
      <c r="C653">
        <f>VLOOKUP(Healthcare!$A653,'Medical Examinations'!A653:B2987,2,FALSE)</f>
        <v>46.49</v>
      </c>
      <c r="D653">
        <f>VLOOKUP($A653,'Medical Examinations'!A653:D2987,4,FALSE)</f>
        <v>11.92</v>
      </c>
      <c r="E653" t="str">
        <f>VLOOKUP($A653,'Medical Examinations'!A653:F653,6,FALSE)</f>
        <v>No</v>
      </c>
      <c r="F653" t="str">
        <f>VLOOKUP($A653,'Medical Examinations'!A653:G2987,7,FALSE)</f>
        <v>No</v>
      </c>
      <c r="G653" t="str">
        <f>VLOOKUP($A653,'Medical Examinations'!A653:H2987,8,FALSE)</f>
        <v>No</v>
      </c>
      <c r="H653" s="4">
        <f>VLOOKUP($A653,'Medical Examinations'!A653:I2987,9,FALSE)</f>
        <v>0</v>
      </c>
      <c r="I653" t="str">
        <f>VLOOKUP($A653,'Medical Examinations'!A653:J653,10,FALSE)</f>
        <v>No</v>
      </c>
      <c r="J653" t="str">
        <f>VLOOKUP($A653,'Medical Examinations'!A653:C653,3,FALSE)</f>
        <v>Obesity</v>
      </c>
      <c r="K653" t="str">
        <f>VLOOKUP($A653,'Medical Examinations'!A653:E653,5,FALSE)</f>
        <v>Diabetes</v>
      </c>
      <c r="L653" t="str">
        <f>VLOOKUP($A653,'Hospitalisation Details'!$A$2:$E$2344,5,FALSE)</f>
        <v>17-Jun-2002</v>
      </c>
      <c r="M653" s="2">
        <f>VLOOKUP($A653,'Hospitalisation Details'!$A$2:$I$2344,9,FALSE)</f>
        <v>26927.69</v>
      </c>
      <c r="N653" s="2" t="str">
        <f>VLOOKUP($A653,'Hospitalisation Details'!$A$2:$J$2344,10,FALSE)</f>
        <v>Tier - 2</v>
      </c>
      <c r="O653" s="2" t="str">
        <f>VLOOKUP($A653,'Hospitalisation Details'!$A$2:$K$2344,11,FALSE)</f>
        <v>Tier - 2</v>
      </c>
      <c r="P653" s="5" t="str">
        <f>VLOOKUP($A653,'Hospitalisation Details'!$A$2:$L$2344,12,FALSE)</f>
        <v>R1011</v>
      </c>
      <c r="Q653" s="15">
        <f>VLOOKUP($A653,'Hospitalisation Details'!$A$2:$G$2344,7,FALSE)</f>
        <v>20</v>
      </c>
    </row>
    <row r="654" spans="1:17" x14ac:dyDescent="0.25">
      <c r="A654" s="14" t="s">
        <v>4323</v>
      </c>
      <c r="B654" t="str">
        <f>VLOOKUP(Healthcare!$A654,'Customer Names'!A654:C2988,3,FALSE)</f>
        <v>Tseronis</v>
      </c>
      <c r="C654">
        <f>VLOOKUP(Healthcare!$A654,'Medical Examinations'!A654:B2988,2,FALSE)</f>
        <v>43.29</v>
      </c>
      <c r="D654">
        <f>VLOOKUP($A654,'Medical Examinations'!A654:D2988,4,FALSE)</f>
        <v>5.35</v>
      </c>
      <c r="E654" t="str">
        <f>VLOOKUP($A654,'Medical Examinations'!A654:F654,6,FALSE)</f>
        <v>No</v>
      </c>
      <c r="F654" t="str">
        <f>VLOOKUP($A654,'Medical Examinations'!A654:G2988,7,FALSE)</f>
        <v>No</v>
      </c>
      <c r="G654" t="str">
        <f>VLOOKUP($A654,'Medical Examinations'!A654:H2988,8,FALSE)</f>
        <v>No</v>
      </c>
      <c r="H654" s="4">
        <f>VLOOKUP($A654,'Medical Examinations'!A654:I2988,9,FALSE)</f>
        <v>2</v>
      </c>
      <c r="I654" t="str">
        <f>VLOOKUP($A654,'Medical Examinations'!A654:J654,10,FALSE)</f>
        <v>No</v>
      </c>
      <c r="J654" t="str">
        <f>VLOOKUP($A654,'Medical Examinations'!A654:C654,3,FALSE)</f>
        <v>Obesity</v>
      </c>
      <c r="K654" t="str">
        <f>VLOOKUP($A654,'Medical Examinations'!A654:E654,5,FALSE)</f>
        <v>Normal</v>
      </c>
      <c r="L654" t="str">
        <f>VLOOKUP($A654,'Hospitalisation Details'!$A$2:$E$2344,5,FALSE)</f>
        <v>9-Nov-2000</v>
      </c>
      <c r="M654" s="2">
        <f>VLOOKUP($A654,'Hospitalisation Details'!$A$2:$I$2344,9,FALSE)</f>
        <v>26936.98</v>
      </c>
      <c r="N654" s="2" t="str">
        <f>VLOOKUP($A654,'Hospitalisation Details'!$A$2:$J$2344,10,FALSE)</f>
        <v>Tier - 2</v>
      </c>
      <c r="O654" s="2" t="str">
        <f>VLOOKUP($A654,'Hospitalisation Details'!$A$2:$K$2344,11,FALSE)</f>
        <v>Tier - 3</v>
      </c>
      <c r="P654" s="5" t="str">
        <f>VLOOKUP($A654,'Hospitalisation Details'!$A$2:$L$2344,12,FALSE)</f>
        <v>R1011</v>
      </c>
      <c r="Q654" s="15">
        <f>VLOOKUP($A654,'Hospitalisation Details'!$A$2:$G$2344,7,FALSE)</f>
        <v>22</v>
      </c>
    </row>
    <row r="655" spans="1:17" x14ac:dyDescent="0.25">
      <c r="A655" s="14" t="s">
        <v>4324</v>
      </c>
      <c r="B655" t="str">
        <f>VLOOKUP(Healthcare!$A655,'Customer Names'!A655:C2989,3,FALSE)</f>
        <v>Aliff</v>
      </c>
      <c r="C655">
        <f>VLOOKUP(Healthcare!$A655,'Medical Examinations'!A655:B2989,2,FALSE)</f>
        <v>43.08</v>
      </c>
      <c r="D655">
        <f>VLOOKUP($A655,'Medical Examinations'!A655:D2989,4,FALSE)</f>
        <v>8.9600000000000009</v>
      </c>
      <c r="E655" t="str">
        <f>VLOOKUP($A655,'Medical Examinations'!A655:F655,6,FALSE)</f>
        <v>Yes</v>
      </c>
      <c r="F655" t="str">
        <f>VLOOKUP($A655,'Medical Examinations'!A655:G2989,7,FALSE)</f>
        <v>No</v>
      </c>
      <c r="G655" t="str">
        <f>VLOOKUP($A655,'Medical Examinations'!A655:H2989,8,FALSE)</f>
        <v>No</v>
      </c>
      <c r="H655" s="4">
        <f>VLOOKUP($A655,'Medical Examinations'!A655:I2989,9,FALSE)</f>
        <v>1</v>
      </c>
      <c r="I655" t="str">
        <f>VLOOKUP($A655,'Medical Examinations'!A655:J655,10,FALSE)</f>
        <v>No</v>
      </c>
      <c r="J655" t="str">
        <f>VLOOKUP($A655,'Medical Examinations'!A655:C655,3,FALSE)</f>
        <v>Obesity</v>
      </c>
      <c r="K655" t="str">
        <f>VLOOKUP($A655,'Medical Examinations'!A655:E655,5,FALSE)</f>
        <v>Diabetes</v>
      </c>
      <c r="L655" t="str">
        <f>VLOOKUP($A655,'Hospitalisation Details'!$A$2:$E$2344,5,FALSE)</f>
        <v>9-Jul-1960</v>
      </c>
      <c r="M655" s="2">
        <f>VLOOKUP($A655,'Hospitalisation Details'!$A$2:$I$2344,9,FALSE)</f>
        <v>27000.98</v>
      </c>
      <c r="N655" s="2" t="str">
        <f>VLOOKUP($A655,'Hospitalisation Details'!$A$2:$J$2344,10,FALSE)</f>
        <v>Tier - 2</v>
      </c>
      <c r="O655" s="2" t="str">
        <f>VLOOKUP($A655,'Hospitalisation Details'!$A$2:$K$2344,11,FALSE)</f>
        <v>Tier - 2</v>
      </c>
      <c r="P655" s="5" t="str">
        <f>VLOOKUP($A655,'Hospitalisation Details'!$A$2:$L$2344,12,FALSE)</f>
        <v>R1013</v>
      </c>
      <c r="Q655" s="15">
        <f>VLOOKUP($A655,'Hospitalisation Details'!$A$2:$G$2344,7,FALSE)</f>
        <v>62</v>
      </c>
    </row>
    <row r="656" spans="1:17" x14ac:dyDescent="0.25">
      <c r="A656" s="14" t="s">
        <v>4325</v>
      </c>
      <c r="B656" t="str">
        <f>VLOOKUP(Healthcare!$A656,'Customer Names'!A656:C2990,3,FALSE)</f>
        <v>Willenberg</v>
      </c>
      <c r="C656">
        <f>VLOOKUP(Healthcare!$A656,'Medical Examinations'!A656:B2990,2,FALSE)</f>
        <v>39.07</v>
      </c>
      <c r="D656">
        <f>VLOOKUP($A656,'Medical Examinations'!A656:D2990,4,FALSE)</f>
        <v>11.93</v>
      </c>
      <c r="E656" t="str">
        <f>VLOOKUP($A656,'Medical Examinations'!A656:F656,6,FALSE)</f>
        <v>No</v>
      </c>
      <c r="F656" t="str">
        <f>VLOOKUP($A656,'Medical Examinations'!A656:G2990,7,FALSE)</f>
        <v>No</v>
      </c>
      <c r="G656" t="str">
        <f>VLOOKUP($A656,'Medical Examinations'!A656:H2990,8,FALSE)</f>
        <v>No</v>
      </c>
      <c r="H656" s="4">
        <f>VLOOKUP($A656,'Medical Examinations'!A656:I2990,9,FALSE)</f>
        <v>0</v>
      </c>
      <c r="I656" t="str">
        <f>VLOOKUP($A656,'Medical Examinations'!A656:J656,10,FALSE)</f>
        <v>No</v>
      </c>
      <c r="J656" t="str">
        <f>VLOOKUP($A656,'Medical Examinations'!A656:C656,3,FALSE)</f>
        <v>Obesity</v>
      </c>
      <c r="K656" t="str">
        <f>VLOOKUP($A656,'Medical Examinations'!A656:E656,5,FALSE)</f>
        <v>Diabetes</v>
      </c>
      <c r="L656" t="str">
        <f>VLOOKUP($A656,'Hospitalisation Details'!$A$2:$E$2344,5,FALSE)</f>
        <v>30-Jun-1958</v>
      </c>
      <c r="M656" s="2">
        <f>VLOOKUP($A656,'Hospitalisation Details'!$A$2:$I$2344,9,FALSE)</f>
        <v>27037.91</v>
      </c>
      <c r="N656" s="2" t="str">
        <f>VLOOKUP($A656,'Hospitalisation Details'!$A$2:$J$2344,10,FALSE)</f>
        <v>Tier - 2</v>
      </c>
      <c r="O656" s="2" t="str">
        <f>VLOOKUP($A656,'Hospitalisation Details'!$A$2:$K$2344,11,FALSE)</f>
        <v>Tier - 2</v>
      </c>
      <c r="P656" s="5" t="str">
        <f>VLOOKUP($A656,'Hospitalisation Details'!$A$2:$L$2344,12,FALSE)</f>
        <v>R1013</v>
      </c>
      <c r="Q656" s="15">
        <f>VLOOKUP($A656,'Hospitalisation Details'!$A$2:$G$2344,7,FALSE)</f>
        <v>64</v>
      </c>
    </row>
    <row r="657" spans="1:17" x14ac:dyDescent="0.25">
      <c r="A657" s="14" t="s">
        <v>4326</v>
      </c>
      <c r="B657" t="str">
        <f>VLOOKUP(Healthcare!$A657,'Customer Names'!A657:C2991,3,FALSE)</f>
        <v>Millett</v>
      </c>
      <c r="C657">
        <f>VLOOKUP(Healthcare!$A657,'Medical Examinations'!A657:B2991,2,FALSE)</f>
        <v>41.3</v>
      </c>
      <c r="D657">
        <f>VLOOKUP($A657,'Medical Examinations'!A657:D2991,4,FALSE)</f>
        <v>9.59</v>
      </c>
      <c r="E657" t="str">
        <f>VLOOKUP($A657,'Medical Examinations'!A657:F657,6,FALSE)</f>
        <v>No</v>
      </c>
      <c r="F657" t="str">
        <f>VLOOKUP($A657,'Medical Examinations'!A657:G2991,7,FALSE)</f>
        <v>No</v>
      </c>
      <c r="G657" t="str">
        <f>VLOOKUP($A657,'Medical Examinations'!A657:H2991,8,FALSE)</f>
        <v>No</v>
      </c>
      <c r="H657" s="4">
        <f>VLOOKUP($A657,'Medical Examinations'!A657:I2991,9,FALSE)</f>
        <v>0</v>
      </c>
      <c r="I657" t="str">
        <f>VLOOKUP($A657,'Medical Examinations'!A657:J657,10,FALSE)</f>
        <v>No</v>
      </c>
      <c r="J657" t="str">
        <f>VLOOKUP($A657,'Medical Examinations'!A657:C657,3,FALSE)</f>
        <v>Obesity</v>
      </c>
      <c r="K657" t="str">
        <f>VLOOKUP($A657,'Medical Examinations'!A657:E657,5,FALSE)</f>
        <v>Diabetes</v>
      </c>
      <c r="L657" t="str">
        <f>VLOOKUP($A657,'Hospitalisation Details'!$A$2:$E$2344,5,FALSE)</f>
        <v>2-Jul-1994</v>
      </c>
      <c r="M657" s="2">
        <f>VLOOKUP($A657,'Hospitalisation Details'!$A$2:$I$2344,9,FALSE)</f>
        <v>27080.639999999999</v>
      </c>
      <c r="N657" s="2" t="str">
        <f>VLOOKUP($A657,'Hospitalisation Details'!$A$2:$J$2344,10,FALSE)</f>
        <v>Tier - 2</v>
      </c>
      <c r="O657" s="2" t="str">
        <f>VLOOKUP($A657,'Hospitalisation Details'!$A$2:$K$2344,11,FALSE)</f>
        <v>Tier - 2</v>
      </c>
      <c r="P657" s="5" t="str">
        <f>VLOOKUP($A657,'Hospitalisation Details'!$A$2:$L$2344,12,FALSE)</f>
        <v>R1011</v>
      </c>
      <c r="Q657" s="15">
        <f>VLOOKUP($A657,'Hospitalisation Details'!$A$2:$G$2344,7,FALSE)</f>
        <v>28</v>
      </c>
    </row>
    <row r="658" spans="1:17" x14ac:dyDescent="0.25">
      <c r="A658" s="14" t="s">
        <v>4327</v>
      </c>
      <c r="B658" t="str">
        <f>VLOOKUP(Healthcare!$A658,'Customer Names'!A658:C2992,3,FALSE)</f>
        <v>Haley</v>
      </c>
      <c r="C658">
        <f>VLOOKUP(Healthcare!$A658,'Medical Examinations'!A658:B2992,2,FALSE)</f>
        <v>42.95</v>
      </c>
      <c r="D658">
        <f>VLOOKUP($A658,'Medical Examinations'!A658:D2992,4,FALSE)</f>
        <v>11.88</v>
      </c>
      <c r="E658" t="str">
        <f>VLOOKUP($A658,'Medical Examinations'!A658:F658,6,FALSE)</f>
        <v>Yes</v>
      </c>
      <c r="F658" t="str">
        <f>VLOOKUP($A658,'Medical Examinations'!A658:G2992,7,FALSE)</f>
        <v>No</v>
      </c>
      <c r="G658" t="str">
        <f>VLOOKUP($A658,'Medical Examinations'!A658:H2992,8,FALSE)</f>
        <v>No</v>
      </c>
      <c r="H658" s="4">
        <f>VLOOKUP($A658,'Medical Examinations'!A658:I2992,9,FALSE)</f>
        <v>2</v>
      </c>
      <c r="I658" t="str">
        <f>VLOOKUP($A658,'Medical Examinations'!A658:J658,10,FALSE)</f>
        <v>No</v>
      </c>
      <c r="J658" t="str">
        <f>VLOOKUP($A658,'Medical Examinations'!A658:C658,3,FALSE)</f>
        <v>Obesity</v>
      </c>
      <c r="K658" t="str">
        <f>VLOOKUP($A658,'Medical Examinations'!A658:E658,5,FALSE)</f>
        <v>Diabetes</v>
      </c>
      <c r="L658" t="str">
        <f>VLOOKUP($A658,'Hospitalisation Details'!$A$2:$E$2344,5,FALSE)</f>
        <v>13-Dec-1990</v>
      </c>
      <c r="M658" s="2">
        <f>VLOOKUP($A658,'Hospitalisation Details'!$A$2:$I$2344,9,FALSE)</f>
        <v>27092.38</v>
      </c>
      <c r="N658" s="2" t="str">
        <f>VLOOKUP($A658,'Hospitalisation Details'!$A$2:$J$2344,10,FALSE)</f>
        <v>Tier - 2</v>
      </c>
      <c r="O658" s="2" t="str">
        <f>VLOOKUP($A658,'Hospitalisation Details'!$A$2:$K$2344,11,FALSE)</f>
        <v>Tier - 3</v>
      </c>
      <c r="P658" s="5" t="str">
        <f>VLOOKUP($A658,'Hospitalisation Details'!$A$2:$L$2344,12,FALSE)</f>
        <v>R1011</v>
      </c>
      <c r="Q658" s="15">
        <f>VLOOKUP($A658,'Hospitalisation Details'!$A$2:$G$2344,7,FALSE)</f>
        <v>32</v>
      </c>
    </row>
    <row r="659" spans="1:17" x14ac:dyDescent="0.25">
      <c r="A659" s="14" t="s">
        <v>4328</v>
      </c>
      <c r="B659" t="str">
        <f>VLOOKUP(Healthcare!$A659,'Customer Names'!A659:C2993,3,FALSE)</f>
        <v>Ackerman</v>
      </c>
      <c r="C659">
        <f>VLOOKUP(Healthcare!$A659,'Medical Examinations'!A659:B2993,2,FALSE)</f>
        <v>46.96</v>
      </c>
      <c r="D659">
        <f>VLOOKUP($A659,'Medical Examinations'!A659:D2993,4,FALSE)</f>
        <v>4.6399999999999997</v>
      </c>
      <c r="E659" t="str">
        <f>VLOOKUP($A659,'Medical Examinations'!A659:F659,6,FALSE)</f>
        <v>No</v>
      </c>
      <c r="F659" t="str">
        <f>VLOOKUP($A659,'Medical Examinations'!A659:G2993,7,FALSE)</f>
        <v>No</v>
      </c>
      <c r="G659" t="str">
        <f>VLOOKUP($A659,'Medical Examinations'!A659:H2993,8,FALSE)</f>
        <v>Yes</v>
      </c>
      <c r="H659" s="4">
        <f>VLOOKUP($A659,'Medical Examinations'!A659:I2993,9,FALSE)</f>
        <v>1</v>
      </c>
      <c r="I659" t="str">
        <f>VLOOKUP($A659,'Medical Examinations'!A659:J659,10,FALSE)</f>
        <v>No</v>
      </c>
      <c r="J659" t="str">
        <f>VLOOKUP($A659,'Medical Examinations'!A659:C659,3,FALSE)</f>
        <v>Obesity</v>
      </c>
      <c r="K659" t="str">
        <f>VLOOKUP($A659,'Medical Examinations'!A659:E659,5,FALSE)</f>
        <v>Normal</v>
      </c>
      <c r="L659" t="str">
        <f>VLOOKUP($A659,'Hospitalisation Details'!$A$2:$E$2344,5,FALSE)</f>
        <v>2-Oct-1970</v>
      </c>
      <c r="M659" s="2">
        <f>VLOOKUP($A659,'Hospitalisation Details'!$A$2:$I$2344,9,FALSE)</f>
        <v>27117.99</v>
      </c>
      <c r="N659" s="2" t="str">
        <f>VLOOKUP($A659,'Hospitalisation Details'!$A$2:$J$2344,10,FALSE)</f>
        <v>Tier - 2</v>
      </c>
      <c r="O659" s="2" t="str">
        <f>VLOOKUP($A659,'Hospitalisation Details'!$A$2:$K$2344,11,FALSE)</f>
        <v>Tier - 2</v>
      </c>
      <c r="P659" s="5" t="str">
        <f>VLOOKUP($A659,'Hospitalisation Details'!$A$2:$L$2344,12,FALSE)</f>
        <v>R1013</v>
      </c>
      <c r="Q659" s="15">
        <f>VLOOKUP($A659,'Hospitalisation Details'!$A$2:$G$2344,7,FALSE)</f>
        <v>52</v>
      </c>
    </row>
    <row r="660" spans="1:17" x14ac:dyDescent="0.25">
      <c r="A660" s="14" t="s">
        <v>4329</v>
      </c>
      <c r="B660" t="str">
        <f>VLOOKUP(Healthcare!$A660,'Customer Names'!A660:C2994,3,FALSE)</f>
        <v>Valdez</v>
      </c>
      <c r="C660">
        <f>VLOOKUP(Healthcare!$A660,'Medical Examinations'!A660:B2994,2,FALSE)</f>
        <v>30.495000000000001</v>
      </c>
      <c r="D660">
        <f>VLOOKUP($A660,'Medical Examinations'!A660:D2994,4,FALSE)</f>
        <v>9.5299999999999994</v>
      </c>
      <c r="E660" t="str">
        <f>VLOOKUP($A660,'Medical Examinations'!A660:F660,6,FALSE)</f>
        <v>No</v>
      </c>
      <c r="F660" t="str">
        <f>VLOOKUP($A660,'Medical Examinations'!A660:G2994,7,FALSE)</f>
        <v>No</v>
      </c>
      <c r="G660" t="str">
        <f>VLOOKUP($A660,'Medical Examinations'!A660:H2994,8,FALSE)</f>
        <v>No</v>
      </c>
      <c r="H660" s="4">
        <f>VLOOKUP($A660,'Medical Examinations'!A660:I2994,9,FALSE)</f>
        <v>0</v>
      </c>
      <c r="I660" t="str">
        <f>VLOOKUP($A660,'Medical Examinations'!A660:J660,10,FALSE)</f>
        <v>No</v>
      </c>
      <c r="J660" t="str">
        <f>VLOOKUP($A660,'Medical Examinations'!A660:C660,3,FALSE)</f>
        <v>Obesity</v>
      </c>
      <c r="K660" t="str">
        <f>VLOOKUP($A660,'Medical Examinations'!A660:E660,5,FALSE)</f>
        <v>Diabetes</v>
      </c>
      <c r="L660" t="str">
        <f>VLOOKUP($A660,'Hospitalisation Details'!$A$2:$E$2344,5,FALSE)</f>
        <v>21-Dec-1965</v>
      </c>
      <c r="M660" s="2">
        <f>VLOOKUP($A660,'Hospitalisation Details'!$A$2:$I$2344,9,FALSE)</f>
        <v>27218.44</v>
      </c>
      <c r="N660" s="2" t="str">
        <f>VLOOKUP($A660,'Hospitalisation Details'!$A$2:$J$2344,10,FALSE)</f>
        <v>Tier - 2</v>
      </c>
      <c r="O660" s="2" t="str">
        <f>VLOOKUP($A660,'Hospitalisation Details'!$A$2:$K$2344,11,FALSE)</f>
        <v>Tier - 1</v>
      </c>
      <c r="P660" s="5" t="str">
        <f>VLOOKUP($A660,'Hospitalisation Details'!$A$2:$L$2344,12,FALSE)</f>
        <v>R1017</v>
      </c>
      <c r="Q660" s="15">
        <f>VLOOKUP($A660,'Hospitalisation Details'!$A$2:$G$2344,7,FALSE)</f>
        <v>57</v>
      </c>
    </row>
    <row r="661" spans="1:17" x14ac:dyDescent="0.25">
      <c r="A661" s="14" t="s">
        <v>4330</v>
      </c>
      <c r="B661" t="str">
        <f>VLOOKUP(Healthcare!$A661,'Customer Names'!A661:C2995,3,FALSE)</f>
        <v>Michaud</v>
      </c>
      <c r="C661">
        <f>VLOOKUP(Healthcare!$A661,'Medical Examinations'!A661:B2995,2,FALSE)</f>
        <v>17.954999999999998</v>
      </c>
      <c r="D661">
        <f>VLOOKUP($A661,'Medical Examinations'!A661:D2995,4,FALSE)</f>
        <v>5.29</v>
      </c>
      <c r="E661" t="str">
        <f>VLOOKUP($A661,'Medical Examinations'!A661:F661,6,FALSE)</f>
        <v>Yes</v>
      </c>
      <c r="F661" t="str">
        <f>VLOOKUP($A661,'Medical Examinations'!A661:G2995,7,FALSE)</f>
        <v>No</v>
      </c>
      <c r="G661" t="str">
        <f>VLOOKUP($A661,'Medical Examinations'!A661:H2995,8,FALSE)</f>
        <v>No</v>
      </c>
      <c r="H661" s="4">
        <f>VLOOKUP($A661,'Medical Examinations'!A661:I2995,9,FALSE)</f>
        <v>1</v>
      </c>
      <c r="I661" t="str">
        <f>VLOOKUP($A661,'Medical Examinations'!A661:J661,10,FALSE)</f>
        <v>Yes</v>
      </c>
      <c r="J661" t="str">
        <f>VLOOKUP($A661,'Medical Examinations'!A661:C661,3,FALSE)</f>
        <v>Under Weight</v>
      </c>
      <c r="K661" t="str">
        <f>VLOOKUP($A661,'Medical Examinations'!A661:E661,5,FALSE)</f>
        <v>Normal</v>
      </c>
      <c r="L661" t="str">
        <f>VLOOKUP($A661,'Hospitalisation Details'!$A$2:$E$2344,5,FALSE)</f>
        <v>6-Jun-1968</v>
      </c>
      <c r="M661" s="2">
        <f>VLOOKUP($A661,'Hospitalisation Details'!$A$2:$I$2344,9,FALSE)</f>
        <v>27322.73</v>
      </c>
      <c r="N661" s="2" t="str">
        <f>VLOOKUP($A661,'Hospitalisation Details'!$A$2:$J$2344,10,FALSE)</f>
        <v>Tier - 2</v>
      </c>
      <c r="O661" s="2" t="str">
        <f>VLOOKUP($A661,'Hospitalisation Details'!$A$2:$K$2344,11,FALSE)</f>
        <v>Tier - 2</v>
      </c>
      <c r="P661" s="5" t="str">
        <f>VLOOKUP($A661,'Hospitalisation Details'!$A$2:$L$2344,12,FALSE)</f>
        <v>R1013</v>
      </c>
      <c r="Q661" s="15">
        <f>VLOOKUP($A661,'Hospitalisation Details'!$A$2:$G$2344,7,FALSE)</f>
        <v>55</v>
      </c>
    </row>
    <row r="662" spans="1:17" x14ac:dyDescent="0.25">
      <c r="A662" s="14" t="s">
        <v>4331</v>
      </c>
      <c r="B662" t="str">
        <f>VLOOKUP(Healthcare!$A662,'Customer Names'!A662:C2996,3,FALSE)</f>
        <v>Gunnink</v>
      </c>
      <c r="C662">
        <f>VLOOKUP(Healthcare!$A662,'Medical Examinations'!A662:B2996,2,FALSE)</f>
        <v>25.6</v>
      </c>
      <c r="D662">
        <f>VLOOKUP($A662,'Medical Examinations'!A662:D2996,4,FALSE)</f>
        <v>10.95</v>
      </c>
      <c r="E662" t="str">
        <f>VLOOKUP($A662,'Medical Examinations'!A662:F662,6,FALSE)</f>
        <v>No</v>
      </c>
      <c r="F662" t="str">
        <f>VLOOKUP($A662,'Medical Examinations'!A662:G2996,7,FALSE)</f>
        <v>No</v>
      </c>
      <c r="G662" t="str">
        <f>VLOOKUP($A662,'Medical Examinations'!A662:H2996,8,FALSE)</f>
        <v>No</v>
      </c>
      <c r="H662" s="4">
        <f>VLOOKUP($A662,'Medical Examinations'!A662:I2996,9,FALSE)</f>
        <v>3</v>
      </c>
      <c r="I662" t="str">
        <f>VLOOKUP($A662,'Medical Examinations'!A662:J662,10,FALSE)</f>
        <v>No</v>
      </c>
      <c r="J662" t="str">
        <f>VLOOKUP($A662,'Medical Examinations'!A662:C662,3,FALSE)</f>
        <v>Over Weight</v>
      </c>
      <c r="K662" t="str">
        <f>VLOOKUP($A662,'Medical Examinations'!A662:E662,5,FALSE)</f>
        <v>Diabetes</v>
      </c>
      <c r="L662" t="str">
        <f>VLOOKUP($A662,'Hospitalisation Details'!$A$2:$E$2344,5,FALSE)</f>
        <v>16-Oct-1969</v>
      </c>
      <c r="M662" s="2">
        <f>VLOOKUP($A662,'Hospitalisation Details'!$A$2:$I$2344,9,FALSE)</f>
        <v>27346.04</v>
      </c>
      <c r="N662" s="2" t="str">
        <f>VLOOKUP($A662,'Hospitalisation Details'!$A$2:$J$2344,10,FALSE)</f>
        <v>Tier - 2</v>
      </c>
      <c r="O662" s="2" t="str">
        <f>VLOOKUP($A662,'Hospitalisation Details'!$A$2:$K$2344,11,FALSE)</f>
        <v>Tier - 2</v>
      </c>
      <c r="P662" s="5" t="str">
        <f>VLOOKUP($A662,'Hospitalisation Details'!$A$2:$L$2344,12,FALSE)</f>
        <v>R1013</v>
      </c>
      <c r="Q662" s="15">
        <f>VLOOKUP($A662,'Hospitalisation Details'!$A$2:$G$2344,7,FALSE)</f>
        <v>53</v>
      </c>
    </row>
    <row r="663" spans="1:17" x14ac:dyDescent="0.25">
      <c r="A663" s="14" t="s">
        <v>4332</v>
      </c>
      <c r="B663" t="str">
        <f>VLOOKUP(Healthcare!$A663,'Customer Names'!A663:C2997,3,FALSE)</f>
        <v>Knight</v>
      </c>
      <c r="C663">
        <f>VLOOKUP(Healthcare!$A663,'Medical Examinations'!A663:B2997,2,FALSE)</f>
        <v>34.21</v>
      </c>
      <c r="D663">
        <f>VLOOKUP($A663,'Medical Examinations'!A663:D2997,4,FALSE)</f>
        <v>9.17</v>
      </c>
      <c r="E663" t="str">
        <f>VLOOKUP($A663,'Medical Examinations'!A663:F663,6,FALSE)</f>
        <v>No</v>
      </c>
      <c r="F663" t="str">
        <f>VLOOKUP($A663,'Medical Examinations'!A663:G2997,7,FALSE)</f>
        <v>No</v>
      </c>
      <c r="G663" t="str">
        <f>VLOOKUP($A663,'Medical Examinations'!A663:H2997,8,FALSE)</f>
        <v>No</v>
      </c>
      <c r="H663" s="4">
        <f>VLOOKUP($A663,'Medical Examinations'!A663:I2997,9,FALSE)</f>
        <v>0</v>
      </c>
      <c r="I663" t="str">
        <f>VLOOKUP($A663,'Medical Examinations'!A663:J663,10,FALSE)</f>
        <v>No</v>
      </c>
      <c r="J663" t="str">
        <f>VLOOKUP($A663,'Medical Examinations'!A663:C663,3,FALSE)</f>
        <v>Obesity</v>
      </c>
      <c r="K663" t="str">
        <f>VLOOKUP($A663,'Medical Examinations'!A663:E663,5,FALSE)</f>
        <v>Diabetes</v>
      </c>
      <c r="L663" t="str">
        <f>VLOOKUP($A663,'Hospitalisation Details'!$A$2:$E$2344,5,FALSE)</f>
        <v>15-Sep-1988</v>
      </c>
      <c r="M663" s="2">
        <f>VLOOKUP($A663,'Hospitalisation Details'!$A$2:$I$2344,9,FALSE)</f>
        <v>27375.9</v>
      </c>
      <c r="N663" s="2" t="str">
        <f>VLOOKUP($A663,'Hospitalisation Details'!$A$2:$J$2344,10,FALSE)</f>
        <v>Tier - 2</v>
      </c>
      <c r="O663" s="2" t="str">
        <f>VLOOKUP($A663,'Hospitalisation Details'!$A$2:$K$2344,11,FALSE)</f>
        <v>Tier - 3</v>
      </c>
      <c r="P663" s="5" t="str">
        <f>VLOOKUP($A663,'Hospitalisation Details'!$A$2:$L$2344,12,FALSE)</f>
        <v>R1015</v>
      </c>
      <c r="Q663" s="15">
        <f>VLOOKUP($A663,'Hospitalisation Details'!$A$2:$G$2344,7,FALSE)</f>
        <v>34</v>
      </c>
    </row>
    <row r="664" spans="1:17" x14ac:dyDescent="0.25">
      <c r="A664" s="14" t="s">
        <v>4333</v>
      </c>
      <c r="B664" t="str">
        <f>VLOOKUP(Healthcare!$A664,'Customer Names'!A664:C2998,3,FALSE)</f>
        <v>Grosscup</v>
      </c>
      <c r="C664">
        <f>VLOOKUP(Healthcare!$A664,'Medical Examinations'!A664:B2998,2,FALSE)</f>
        <v>39.74</v>
      </c>
      <c r="D664">
        <f>VLOOKUP($A664,'Medical Examinations'!A664:D2998,4,FALSE)</f>
        <v>7.39</v>
      </c>
      <c r="E664" t="str">
        <f>VLOOKUP($A664,'Medical Examinations'!A664:F664,6,FALSE)</f>
        <v>No</v>
      </c>
      <c r="F664" t="str">
        <f>VLOOKUP($A664,'Medical Examinations'!A664:G2998,7,FALSE)</f>
        <v>No</v>
      </c>
      <c r="G664" t="str">
        <f>VLOOKUP($A664,'Medical Examinations'!A664:H2998,8,FALSE)</f>
        <v>No</v>
      </c>
      <c r="H664" s="4">
        <f>VLOOKUP($A664,'Medical Examinations'!A664:I2998,9,FALSE)</f>
        <v>0</v>
      </c>
      <c r="I664" t="str">
        <f>VLOOKUP($A664,'Medical Examinations'!A664:J664,10,FALSE)</f>
        <v>No</v>
      </c>
      <c r="J664" t="str">
        <f>VLOOKUP($A664,'Medical Examinations'!A664:C664,3,FALSE)</f>
        <v>Obesity</v>
      </c>
      <c r="K664" t="str">
        <f>VLOOKUP($A664,'Medical Examinations'!A664:E664,5,FALSE)</f>
        <v>Diabetes</v>
      </c>
      <c r="L664" t="str">
        <f>VLOOKUP($A664,'Hospitalisation Details'!$A$2:$E$2344,5,FALSE)</f>
        <v>5-Dec-1985</v>
      </c>
      <c r="M664" s="2">
        <f>VLOOKUP($A664,'Hospitalisation Details'!$A$2:$I$2344,9,FALSE)</f>
        <v>27432.73</v>
      </c>
      <c r="N664" s="2" t="str">
        <f>VLOOKUP($A664,'Hospitalisation Details'!$A$2:$J$2344,10,FALSE)</f>
        <v>Tier - 2</v>
      </c>
      <c r="O664" s="2" t="str">
        <f>VLOOKUP($A664,'Hospitalisation Details'!$A$2:$K$2344,11,FALSE)</f>
        <v>Tier - 1</v>
      </c>
      <c r="P664" s="5" t="str">
        <f>VLOOKUP($A664,'Hospitalisation Details'!$A$2:$L$2344,12,FALSE)</f>
        <v>R1011</v>
      </c>
      <c r="Q664" s="15">
        <f>VLOOKUP($A664,'Hospitalisation Details'!$A$2:$G$2344,7,FALSE)</f>
        <v>37</v>
      </c>
    </row>
    <row r="665" spans="1:17" x14ac:dyDescent="0.25">
      <c r="A665" s="14" t="s">
        <v>4334</v>
      </c>
      <c r="B665" t="str">
        <f>VLOOKUP(Healthcare!$A665,'Customer Names'!A665:C2999,3,FALSE)</f>
        <v>Koniuch</v>
      </c>
      <c r="C665">
        <f>VLOOKUP(Healthcare!$A665,'Medical Examinations'!A665:B2999,2,FALSE)</f>
        <v>49.53</v>
      </c>
      <c r="D665">
        <f>VLOOKUP($A665,'Medical Examinations'!A665:D2999,4,FALSE)</f>
        <v>9.1300000000000008</v>
      </c>
      <c r="E665" t="str">
        <f>VLOOKUP($A665,'Medical Examinations'!A665:F665,6,FALSE)</f>
        <v>Yes</v>
      </c>
      <c r="F665" t="str">
        <f>VLOOKUP($A665,'Medical Examinations'!A665:G2999,7,FALSE)</f>
        <v>No</v>
      </c>
      <c r="G665" t="str">
        <f>VLOOKUP($A665,'Medical Examinations'!A665:H2999,8,FALSE)</f>
        <v>No</v>
      </c>
      <c r="H665" s="4">
        <f>VLOOKUP($A665,'Medical Examinations'!A665:I2999,9,FALSE)</f>
        <v>0</v>
      </c>
      <c r="I665" t="str">
        <f>VLOOKUP($A665,'Medical Examinations'!A665:J665,10,FALSE)</f>
        <v>No</v>
      </c>
      <c r="J665" t="str">
        <f>VLOOKUP($A665,'Medical Examinations'!A665:C665,3,FALSE)</f>
        <v>Obesity</v>
      </c>
      <c r="K665" t="str">
        <f>VLOOKUP($A665,'Medical Examinations'!A665:E665,5,FALSE)</f>
        <v>Diabetes</v>
      </c>
      <c r="L665" t="str">
        <f>VLOOKUP($A665,'Hospitalisation Details'!$A$2:$E$2344,5,FALSE)</f>
        <v>3-Oct-1981</v>
      </c>
      <c r="M665" s="2">
        <f>VLOOKUP($A665,'Hospitalisation Details'!$A$2:$I$2344,9,FALSE)</f>
        <v>27495.59</v>
      </c>
      <c r="N665" s="2" t="str">
        <f>VLOOKUP($A665,'Hospitalisation Details'!$A$2:$J$2344,10,FALSE)</f>
        <v>Tier - 2</v>
      </c>
      <c r="O665" s="2" t="str">
        <f>VLOOKUP($A665,'Hospitalisation Details'!$A$2:$K$2344,11,FALSE)</f>
        <v>Tier - 1</v>
      </c>
      <c r="P665" s="5" t="str">
        <f>VLOOKUP($A665,'Hospitalisation Details'!$A$2:$L$2344,12,FALSE)</f>
        <v>R1011</v>
      </c>
      <c r="Q665" s="15">
        <f>VLOOKUP($A665,'Hospitalisation Details'!$A$2:$G$2344,7,FALSE)</f>
        <v>41</v>
      </c>
    </row>
    <row r="666" spans="1:17" x14ac:dyDescent="0.25">
      <c r="A666" s="14" t="s">
        <v>4335</v>
      </c>
      <c r="B666" t="str">
        <f>VLOOKUP(Healthcare!$A666,'Customer Names'!A666:C3000,3,FALSE)</f>
        <v>Heitzman</v>
      </c>
      <c r="C666">
        <f>VLOOKUP(Healthcare!$A666,'Medical Examinations'!A666:B3000,2,FALSE)</f>
        <v>39.33</v>
      </c>
      <c r="D666">
        <f>VLOOKUP($A666,'Medical Examinations'!A666:D3000,4,FALSE)</f>
        <v>10.4</v>
      </c>
      <c r="E666" t="str">
        <f>VLOOKUP($A666,'Medical Examinations'!A666:F666,6,FALSE)</f>
        <v>No</v>
      </c>
      <c r="F666" t="str">
        <f>VLOOKUP($A666,'Medical Examinations'!A666:G3000,7,FALSE)</f>
        <v>No</v>
      </c>
      <c r="G666" t="str">
        <f>VLOOKUP($A666,'Medical Examinations'!A666:H3000,8,FALSE)</f>
        <v>No</v>
      </c>
      <c r="H666" s="4">
        <f>VLOOKUP($A666,'Medical Examinations'!A666:I3000,9,FALSE)</f>
        <v>3</v>
      </c>
      <c r="I666" t="str">
        <f>VLOOKUP($A666,'Medical Examinations'!A666:J666,10,FALSE)</f>
        <v>No</v>
      </c>
      <c r="J666" t="str">
        <f>VLOOKUP($A666,'Medical Examinations'!A666:C666,3,FALSE)</f>
        <v>Obesity</v>
      </c>
      <c r="K666" t="str">
        <f>VLOOKUP($A666,'Medical Examinations'!A666:E666,5,FALSE)</f>
        <v>Diabetes</v>
      </c>
      <c r="L666" t="str">
        <f>VLOOKUP($A666,'Hospitalisation Details'!$A$2:$E$2344,5,FALSE)</f>
        <v>19-Oct-1965</v>
      </c>
      <c r="M666" s="2">
        <f>VLOOKUP($A666,'Hospitalisation Details'!$A$2:$I$2344,9,FALSE)</f>
        <v>27533.91</v>
      </c>
      <c r="N666" s="2" t="str">
        <f>VLOOKUP($A666,'Hospitalisation Details'!$A$2:$J$2344,10,FALSE)</f>
        <v>Tier - 2</v>
      </c>
      <c r="O666" s="2" t="str">
        <f>VLOOKUP($A666,'Hospitalisation Details'!$A$2:$K$2344,11,FALSE)</f>
        <v>Tier - 3</v>
      </c>
      <c r="P666" s="5" t="str">
        <f>VLOOKUP($A666,'Hospitalisation Details'!$A$2:$L$2344,12,FALSE)</f>
        <v>R1013</v>
      </c>
      <c r="Q666" s="15">
        <f>VLOOKUP($A666,'Hospitalisation Details'!$A$2:$G$2344,7,FALSE)</f>
        <v>57</v>
      </c>
    </row>
    <row r="667" spans="1:17" x14ac:dyDescent="0.25">
      <c r="A667" s="14" t="s">
        <v>4336</v>
      </c>
      <c r="B667" t="str">
        <f>VLOOKUP(Healthcare!$A667,'Customer Names'!A667:C3001,3,FALSE)</f>
        <v>Tatton</v>
      </c>
      <c r="C667">
        <f>VLOOKUP(Healthcare!$A667,'Medical Examinations'!A667:B3001,2,FALSE)</f>
        <v>39.979999999999997</v>
      </c>
      <c r="D667">
        <f>VLOOKUP($A667,'Medical Examinations'!A667:D3001,4,FALSE)</f>
        <v>9.4600000000000009</v>
      </c>
      <c r="E667" t="str">
        <f>VLOOKUP($A667,'Medical Examinations'!A667:F667,6,FALSE)</f>
        <v>Yes</v>
      </c>
      <c r="F667" t="str">
        <f>VLOOKUP($A667,'Medical Examinations'!A667:G3001,7,FALSE)</f>
        <v>No</v>
      </c>
      <c r="G667" t="str">
        <f>VLOOKUP($A667,'Medical Examinations'!A667:H3001,8,FALSE)</f>
        <v>No</v>
      </c>
      <c r="H667" s="4">
        <f>VLOOKUP($A667,'Medical Examinations'!A667:I3001,9,FALSE)</f>
        <v>2</v>
      </c>
      <c r="I667" t="str">
        <f>VLOOKUP($A667,'Medical Examinations'!A667:J667,10,FALSE)</f>
        <v>No</v>
      </c>
      <c r="J667" t="str">
        <f>VLOOKUP($A667,'Medical Examinations'!A667:C667,3,FALSE)</f>
        <v>Obesity</v>
      </c>
      <c r="K667" t="str">
        <f>VLOOKUP($A667,'Medical Examinations'!A667:E667,5,FALSE)</f>
        <v>Diabetes</v>
      </c>
      <c r="L667" t="str">
        <f>VLOOKUP($A667,'Hospitalisation Details'!$A$2:$E$2344,5,FALSE)</f>
        <v>22-Jul-1984</v>
      </c>
      <c r="M667" s="2">
        <f>VLOOKUP($A667,'Hospitalisation Details'!$A$2:$I$2344,9,FALSE)</f>
        <v>27534.53</v>
      </c>
      <c r="N667" s="2" t="str">
        <f>VLOOKUP($A667,'Hospitalisation Details'!$A$2:$J$2344,10,FALSE)</f>
        <v>Tier - 2</v>
      </c>
      <c r="O667" s="2" t="str">
        <f>VLOOKUP($A667,'Hospitalisation Details'!$A$2:$K$2344,11,FALSE)</f>
        <v>Tier - 2</v>
      </c>
      <c r="P667" s="5" t="str">
        <f>VLOOKUP($A667,'Hospitalisation Details'!$A$2:$L$2344,12,FALSE)</f>
        <v>R1011</v>
      </c>
      <c r="Q667" s="15">
        <f>VLOOKUP($A667,'Hospitalisation Details'!$A$2:$G$2344,7,FALSE)</f>
        <v>38</v>
      </c>
    </row>
    <row r="668" spans="1:17" x14ac:dyDescent="0.25">
      <c r="A668" s="14" t="s">
        <v>4337</v>
      </c>
      <c r="B668" t="str">
        <f>VLOOKUP(Healthcare!$A668,'Customer Names'!A668:C3002,3,FALSE)</f>
        <v>Flanagan</v>
      </c>
      <c r="C668">
        <f>VLOOKUP(Healthcare!$A668,'Medical Examinations'!A668:B3002,2,FALSE)</f>
        <v>46.51</v>
      </c>
      <c r="D668">
        <f>VLOOKUP($A668,'Medical Examinations'!A668:D3002,4,FALSE)</f>
        <v>8.69</v>
      </c>
      <c r="E668" t="str">
        <f>VLOOKUP($A668,'Medical Examinations'!A668:F668,6,FALSE)</f>
        <v>Yes</v>
      </c>
      <c r="F668" t="str">
        <f>VLOOKUP($A668,'Medical Examinations'!A668:G3002,7,FALSE)</f>
        <v>No</v>
      </c>
      <c r="G668" t="str">
        <f>VLOOKUP($A668,'Medical Examinations'!A668:H3002,8,FALSE)</f>
        <v>No</v>
      </c>
      <c r="H668" s="4">
        <f>VLOOKUP($A668,'Medical Examinations'!A668:I3002,9,FALSE)</f>
        <v>0</v>
      </c>
      <c r="I668" t="str">
        <f>VLOOKUP($A668,'Medical Examinations'!A668:J668,10,FALSE)</f>
        <v>No</v>
      </c>
      <c r="J668" t="str">
        <f>VLOOKUP($A668,'Medical Examinations'!A668:C668,3,FALSE)</f>
        <v>Obesity</v>
      </c>
      <c r="K668" t="str">
        <f>VLOOKUP($A668,'Medical Examinations'!A668:E668,5,FALSE)</f>
        <v>Diabetes</v>
      </c>
      <c r="L668" t="str">
        <f>VLOOKUP($A668,'Hospitalisation Details'!$A$2:$E$2344,5,FALSE)</f>
        <v>6-Nov-1985</v>
      </c>
      <c r="M668" s="2">
        <f>VLOOKUP($A668,'Hospitalisation Details'!$A$2:$I$2344,9,FALSE)</f>
        <v>27598.93</v>
      </c>
      <c r="N668" s="2" t="str">
        <f>VLOOKUP($A668,'Hospitalisation Details'!$A$2:$J$2344,10,FALSE)</f>
        <v>Tier - 2</v>
      </c>
      <c r="O668" s="2" t="str">
        <f>VLOOKUP($A668,'Hospitalisation Details'!$A$2:$K$2344,11,FALSE)</f>
        <v>Tier - 1</v>
      </c>
      <c r="P668" s="5" t="str">
        <f>VLOOKUP($A668,'Hospitalisation Details'!$A$2:$L$2344,12,FALSE)</f>
        <v>R1011</v>
      </c>
      <c r="Q668" s="15">
        <f>VLOOKUP($A668,'Hospitalisation Details'!$A$2:$G$2344,7,FALSE)</f>
        <v>37</v>
      </c>
    </row>
    <row r="669" spans="1:17" x14ac:dyDescent="0.25">
      <c r="A669" s="14" t="s">
        <v>4338</v>
      </c>
      <c r="B669" t="str">
        <f>VLOOKUP(Healthcare!$A669,'Customer Names'!A669:C3003,3,FALSE)</f>
        <v>Funk</v>
      </c>
      <c r="C669">
        <f>VLOOKUP(Healthcare!$A669,'Medical Examinations'!A669:B3003,2,FALSE)</f>
        <v>43.58</v>
      </c>
      <c r="D669">
        <f>VLOOKUP($A669,'Medical Examinations'!A669:D3003,4,FALSE)</f>
        <v>4.2300000000000004</v>
      </c>
      <c r="E669" t="str">
        <f>VLOOKUP($A669,'Medical Examinations'!A669:F669,6,FALSE)</f>
        <v>No</v>
      </c>
      <c r="F669" t="str">
        <f>VLOOKUP($A669,'Medical Examinations'!A669:G3003,7,FALSE)</f>
        <v>No</v>
      </c>
      <c r="G669" t="str">
        <f>VLOOKUP($A669,'Medical Examinations'!A669:H3003,8,FALSE)</f>
        <v>Yes</v>
      </c>
      <c r="H669" s="4">
        <f>VLOOKUP($A669,'Medical Examinations'!A669:I3003,9,FALSE)</f>
        <v>1</v>
      </c>
      <c r="I669" t="str">
        <f>VLOOKUP($A669,'Medical Examinations'!A669:J669,10,FALSE)</f>
        <v>No</v>
      </c>
      <c r="J669" t="str">
        <f>VLOOKUP($A669,'Medical Examinations'!A669:C669,3,FALSE)</f>
        <v>Obesity</v>
      </c>
      <c r="K669" t="str">
        <f>VLOOKUP($A669,'Medical Examinations'!A669:E669,5,FALSE)</f>
        <v>Normal</v>
      </c>
      <c r="L669" t="str">
        <f>VLOOKUP($A669,'Hospitalisation Details'!$A$2:$E$2344,5,FALSE)</f>
        <v>11-Jun-1992</v>
      </c>
      <c r="M669" s="2">
        <f>VLOOKUP($A669,'Hospitalisation Details'!$A$2:$I$2344,9,FALSE)</f>
        <v>27614.71</v>
      </c>
      <c r="N669" s="2" t="str">
        <f>VLOOKUP($A669,'Hospitalisation Details'!$A$2:$J$2344,10,FALSE)</f>
        <v>Tier - 2</v>
      </c>
      <c r="O669" s="2" t="str">
        <f>VLOOKUP($A669,'Hospitalisation Details'!$A$2:$K$2344,11,FALSE)</f>
        <v>Tier - 3</v>
      </c>
      <c r="P669" s="5" t="str">
        <f>VLOOKUP($A669,'Hospitalisation Details'!$A$2:$L$2344,12,FALSE)</f>
        <v>R1011</v>
      </c>
      <c r="Q669" s="15">
        <f>VLOOKUP($A669,'Hospitalisation Details'!$A$2:$G$2344,7,FALSE)</f>
        <v>30</v>
      </c>
    </row>
    <row r="670" spans="1:17" x14ac:dyDescent="0.25">
      <c r="A670" s="14" t="s">
        <v>4339</v>
      </c>
      <c r="B670" t="str">
        <f>VLOOKUP(Healthcare!$A670,'Customer Names'!A670:C3004,3,FALSE)</f>
        <v>Davenport</v>
      </c>
      <c r="C670">
        <f>VLOOKUP(Healthcare!$A670,'Medical Examinations'!A670:B3004,2,FALSE)</f>
        <v>42.28</v>
      </c>
      <c r="D670">
        <f>VLOOKUP($A670,'Medical Examinations'!A670:D3004,4,FALSE)</f>
        <v>9.16</v>
      </c>
      <c r="E670" t="str">
        <f>VLOOKUP($A670,'Medical Examinations'!A670:F670,6,FALSE)</f>
        <v>Yes</v>
      </c>
      <c r="F670" t="str">
        <f>VLOOKUP($A670,'Medical Examinations'!A670:G3004,7,FALSE)</f>
        <v>No</v>
      </c>
      <c r="G670" t="str">
        <f>VLOOKUP($A670,'Medical Examinations'!A670:H3004,8,FALSE)</f>
        <v>No</v>
      </c>
      <c r="H670" s="4">
        <f>VLOOKUP($A670,'Medical Examinations'!A670:I3004,9,FALSE)</f>
        <v>1</v>
      </c>
      <c r="I670" t="str">
        <f>VLOOKUP($A670,'Medical Examinations'!A670:J670,10,FALSE)</f>
        <v>No</v>
      </c>
      <c r="J670" t="str">
        <f>VLOOKUP($A670,'Medical Examinations'!A670:C670,3,FALSE)</f>
        <v>Obesity</v>
      </c>
      <c r="K670" t="str">
        <f>VLOOKUP($A670,'Medical Examinations'!A670:E670,5,FALSE)</f>
        <v>Diabetes</v>
      </c>
      <c r="L670" t="str">
        <f>VLOOKUP($A670,'Hospitalisation Details'!$A$2:$E$2344,5,FALSE)</f>
        <v>9-Sep-1997</v>
      </c>
      <c r="M670" s="2">
        <f>VLOOKUP($A670,'Hospitalisation Details'!$A$2:$I$2344,9,FALSE)</f>
        <v>27619.360000000001</v>
      </c>
      <c r="N670" s="2" t="str">
        <f>VLOOKUP($A670,'Hospitalisation Details'!$A$2:$J$2344,10,FALSE)</f>
        <v>Tier - 2</v>
      </c>
      <c r="O670" s="2" t="str">
        <f>VLOOKUP($A670,'Hospitalisation Details'!$A$2:$K$2344,11,FALSE)</f>
        <v>Tier - 3</v>
      </c>
      <c r="P670" s="5" t="str">
        <f>VLOOKUP($A670,'Hospitalisation Details'!$A$2:$L$2344,12,FALSE)</f>
        <v>R1011</v>
      </c>
      <c r="Q670" s="15">
        <f>VLOOKUP($A670,'Hospitalisation Details'!$A$2:$G$2344,7,FALSE)</f>
        <v>25</v>
      </c>
    </row>
    <row r="671" spans="1:17" x14ac:dyDescent="0.25">
      <c r="A671" s="14" t="s">
        <v>4340</v>
      </c>
      <c r="B671" t="str">
        <f>VLOOKUP(Healthcare!$A671,'Customer Names'!A671:C3005,3,FALSE)</f>
        <v>Nicholson</v>
      </c>
      <c r="C671">
        <f>VLOOKUP(Healthcare!$A671,'Medical Examinations'!A671:B3005,2,FALSE)</f>
        <v>35.520000000000003</v>
      </c>
      <c r="D671">
        <f>VLOOKUP($A671,'Medical Examinations'!A671:D3005,4,FALSE)</f>
        <v>8.26</v>
      </c>
      <c r="E671" t="str">
        <f>VLOOKUP($A671,'Medical Examinations'!A671:F671,6,FALSE)</f>
        <v>No</v>
      </c>
      <c r="F671" t="str">
        <f>VLOOKUP($A671,'Medical Examinations'!A671:G3005,7,FALSE)</f>
        <v>No</v>
      </c>
      <c r="G671" t="str">
        <f>VLOOKUP($A671,'Medical Examinations'!A671:H3005,8,FALSE)</f>
        <v>No</v>
      </c>
      <c r="H671" s="4">
        <f>VLOOKUP($A671,'Medical Examinations'!A671:I3005,9,FALSE)</f>
        <v>0</v>
      </c>
      <c r="I671" t="str">
        <f>VLOOKUP($A671,'Medical Examinations'!A671:J671,10,FALSE)</f>
        <v>No</v>
      </c>
      <c r="J671" t="str">
        <f>VLOOKUP($A671,'Medical Examinations'!A671:C671,3,FALSE)</f>
        <v>Obesity</v>
      </c>
      <c r="K671" t="str">
        <f>VLOOKUP($A671,'Medical Examinations'!A671:E671,5,FALSE)</f>
        <v>Diabetes</v>
      </c>
      <c r="L671" t="str">
        <f>VLOOKUP($A671,'Hospitalisation Details'!$A$2:$E$2344,5,FALSE)</f>
        <v>3-Jul-1992</v>
      </c>
      <c r="M671" s="2">
        <f>VLOOKUP($A671,'Hospitalisation Details'!$A$2:$I$2344,9,FALSE)</f>
        <v>27696.11</v>
      </c>
      <c r="N671" s="2" t="str">
        <f>VLOOKUP($A671,'Hospitalisation Details'!$A$2:$J$2344,10,FALSE)</f>
        <v>Tier - 1</v>
      </c>
      <c r="O671" s="2" t="str">
        <f>VLOOKUP($A671,'Hospitalisation Details'!$A$2:$K$2344,11,FALSE)</f>
        <v>Tier - 2</v>
      </c>
      <c r="P671" s="5" t="str">
        <f>VLOOKUP($A671,'Hospitalisation Details'!$A$2:$L$2344,12,FALSE)</f>
        <v>R1011</v>
      </c>
      <c r="Q671" s="15">
        <f>VLOOKUP($A671,'Hospitalisation Details'!$A$2:$G$2344,7,FALSE)</f>
        <v>30</v>
      </c>
    </row>
    <row r="672" spans="1:17" x14ac:dyDescent="0.25">
      <c r="A672" s="14" t="s">
        <v>4341</v>
      </c>
      <c r="B672" t="str">
        <f>VLOOKUP(Healthcare!$A672,'Customer Names'!A672:C3006,3,FALSE)</f>
        <v>Lindbloom</v>
      </c>
      <c r="C672">
        <f>VLOOKUP(Healthcare!$A672,'Medical Examinations'!A672:B3006,2,FALSE)</f>
        <v>33.6</v>
      </c>
      <c r="D672">
        <f>VLOOKUP($A672,'Medical Examinations'!A672:D3006,4,FALSE)</f>
        <v>11.25</v>
      </c>
      <c r="E672" t="str">
        <f>VLOOKUP($A672,'Medical Examinations'!A672:F672,6,FALSE)</f>
        <v>No</v>
      </c>
      <c r="F672" t="str">
        <f>VLOOKUP($A672,'Medical Examinations'!A672:G3006,7,FALSE)</f>
        <v>No</v>
      </c>
      <c r="G672" t="str">
        <f>VLOOKUP($A672,'Medical Examinations'!A672:H3006,8,FALSE)</f>
        <v>No</v>
      </c>
      <c r="H672" s="4">
        <f>VLOOKUP($A672,'Medical Examinations'!A672:I3006,9,FALSE)</f>
        <v>0</v>
      </c>
      <c r="I672" t="str">
        <f>VLOOKUP($A672,'Medical Examinations'!A672:J672,10,FALSE)</f>
        <v>No</v>
      </c>
      <c r="J672" t="str">
        <f>VLOOKUP($A672,'Medical Examinations'!A672:C672,3,FALSE)</f>
        <v>Obesity</v>
      </c>
      <c r="K672" t="str">
        <f>VLOOKUP($A672,'Medical Examinations'!A672:E672,5,FALSE)</f>
        <v>Diabetes</v>
      </c>
      <c r="L672" t="str">
        <f>VLOOKUP($A672,'Hospitalisation Details'!$A$2:$E$2344,5,FALSE)</f>
        <v>6-Dec-2002</v>
      </c>
      <c r="M672" s="2">
        <f>VLOOKUP($A672,'Hospitalisation Details'!$A$2:$I$2344,9,FALSE)</f>
        <v>27724.29</v>
      </c>
      <c r="N672" s="2" t="str">
        <f>VLOOKUP($A672,'Hospitalisation Details'!$A$2:$J$2344,10,FALSE)</f>
        <v>Tier - 1</v>
      </c>
      <c r="O672" s="2" t="str">
        <f>VLOOKUP($A672,'Hospitalisation Details'!$A$2:$K$2344,11,FALSE)</f>
        <v>Tier - 3</v>
      </c>
      <c r="P672" s="5" t="str">
        <f>VLOOKUP($A672,'Hospitalisation Details'!$A$2:$L$2344,12,FALSE)</f>
        <v>R1013</v>
      </c>
      <c r="Q672" s="15">
        <f>VLOOKUP($A672,'Hospitalisation Details'!$A$2:$G$2344,7,FALSE)</f>
        <v>20</v>
      </c>
    </row>
    <row r="673" spans="1:17" x14ac:dyDescent="0.25">
      <c r="A673" s="14" t="s">
        <v>4342</v>
      </c>
      <c r="B673" t="str">
        <f>VLOOKUP(Healthcare!$A673,'Customer Names'!A673:C3007,3,FALSE)</f>
        <v>Wijayaratne</v>
      </c>
      <c r="C673">
        <f>VLOOKUP(Healthcare!$A673,'Medical Examinations'!A673:B3007,2,FALSE)</f>
        <v>22.42</v>
      </c>
      <c r="D673">
        <f>VLOOKUP($A673,'Medical Examinations'!A673:D3007,4,FALSE)</f>
        <v>6.74</v>
      </c>
      <c r="E673" t="str">
        <f>VLOOKUP($A673,'Medical Examinations'!A673:F673,6,FALSE)</f>
        <v>No</v>
      </c>
      <c r="F673" t="str">
        <f>VLOOKUP($A673,'Medical Examinations'!A673:G3007,7,FALSE)</f>
        <v>No</v>
      </c>
      <c r="G673" t="str">
        <f>VLOOKUP($A673,'Medical Examinations'!A673:H3007,8,FALSE)</f>
        <v>No</v>
      </c>
      <c r="H673" s="4">
        <f>VLOOKUP($A673,'Medical Examinations'!A673:I3007,9,FALSE)</f>
        <v>0</v>
      </c>
      <c r="I673" t="str">
        <f>VLOOKUP($A673,'Medical Examinations'!A673:J673,10,FALSE)</f>
        <v>Yes</v>
      </c>
      <c r="J673" t="str">
        <f>VLOOKUP($A673,'Medical Examinations'!A673:C673,3,FALSE)</f>
        <v>Health Weight</v>
      </c>
      <c r="K673" t="str">
        <f>VLOOKUP($A673,'Medical Examinations'!A673:E673,5,FALSE)</f>
        <v>Diabetes</v>
      </c>
      <c r="L673" t="str">
        <f>VLOOKUP($A673,'Hospitalisation Details'!$A$2:$E$2344,5,FALSE)</f>
        <v>6-Jul-1960</v>
      </c>
      <c r="M673" s="2">
        <f>VLOOKUP($A673,'Hospitalisation Details'!$A$2:$I$2344,9,FALSE)</f>
        <v>27808.73</v>
      </c>
      <c r="N673" s="2" t="str">
        <f>VLOOKUP($A673,'Hospitalisation Details'!$A$2:$J$2344,10,FALSE)</f>
        <v>Tier - 1</v>
      </c>
      <c r="O673" s="2" t="str">
        <f>VLOOKUP($A673,'Hospitalisation Details'!$A$2:$K$2344,11,FALSE)</f>
        <v>Tier - 1</v>
      </c>
      <c r="P673" s="5" t="str">
        <f>VLOOKUP($A673,'Hospitalisation Details'!$A$2:$L$2344,12,FALSE)</f>
        <v>R1013</v>
      </c>
      <c r="Q673" s="15">
        <f>VLOOKUP($A673,'Hospitalisation Details'!$A$2:$G$2344,7,FALSE)</f>
        <v>62</v>
      </c>
    </row>
    <row r="674" spans="1:17" x14ac:dyDescent="0.25">
      <c r="A674" s="14" t="s">
        <v>4343</v>
      </c>
      <c r="B674" t="str">
        <f>VLOOKUP(Healthcare!$A674,'Customer Names'!A674:C3008,3,FALSE)</f>
        <v>Ainsworth</v>
      </c>
      <c r="C674">
        <f>VLOOKUP(Healthcare!$A674,'Medical Examinations'!A674:B3008,2,FALSE)</f>
        <v>46.86</v>
      </c>
      <c r="D674">
        <f>VLOOKUP($A674,'Medical Examinations'!A674:D3008,4,FALSE)</f>
        <v>4.87</v>
      </c>
      <c r="E674" t="str">
        <f>VLOOKUP($A674,'Medical Examinations'!A674:F674,6,FALSE)</f>
        <v>No</v>
      </c>
      <c r="F674" t="str">
        <f>VLOOKUP($A674,'Medical Examinations'!A674:G3008,7,FALSE)</f>
        <v>No</v>
      </c>
      <c r="G674" t="str">
        <f>VLOOKUP($A674,'Medical Examinations'!A674:H3008,8,FALSE)</f>
        <v>No</v>
      </c>
      <c r="H674" s="4">
        <f>VLOOKUP($A674,'Medical Examinations'!A674:I3008,9,FALSE)</f>
        <v>0</v>
      </c>
      <c r="I674" t="str">
        <f>VLOOKUP($A674,'Medical Examinations'!A674:J674,10,FALSE)</f>
        <v>No</v>
      </c>
      <c r="J674" t="str">
        <f>VLOOKUP($A674,'Medical Examinations'!A674:C674,3,FALSE)</f>
        <v>Obesity</v>
      </c>
      <c r="K674" t="str">
        <f>VLOOKUP($A674,'Medical Examinations'!A674:E674,5,FALSE)</f>
        <v>Normal</v>
      </c>
      <c r="L674" t="str">
        <f>VLOOKUP($A674,'Hospitalisation Details'!$A$2:$E$2344,5,FALSE)</f>
        <v>4-Dec-1985</v>
      </c>
      <c r="M674" s="2">
        <f>VLOOKUP($A674,'Hospitalisation Details'!$A$2:$I$2344,9,FALSE)</f>
        <v>27849.94</v>
      </c>
      <c r="N674" s="2" t="str">
        <f>VLOOKUP($A674,'Hospitalisation Details'!$A$2:$J$2344,10,FALSE)</f>
        <v>Tier - 1</v>
      </c>
      <c r="O674" s="2" t="str">
        <f>VLOOKUP($A674,'Hospitalisation Details'!$A$2:$K$2344,11,FALSE)</f>
        <v>Tier - 1</v>
      </c>
      <c r="P674" s="5" t="str">
        <f>VLOOKUP($A674,'Hospitalisation Details'!$A$2:$L$2344,12,FALSE)</f>
        <v>R1011</v>
      </c>
      <c r="Q674" s="15">
        <f>VLOOKUP($A674,'Hospitalisation Details'!$A$2:$G$2344,7,FALSE)</f>
        <v>37</v>
      </c>
    </row>
    <row r="675" spans="1:17" x14ac:dyDescent="0.25">
      <c r="A675" s="14" t="s">
        <v>4344</v>
      </c>
      <c r="B675" t="str">
        <f>VLOOKUP(Healthcare!$A675,'Customer Names'!A675:C3009,3,FALSE)</f>
        <v>Gayagoy</v>
      </c>
      <c r="C675">
        <f>VLOOKUP(Healthcare!$A675,'Medical Examinations'!A675:B3009,2,FALSE)</f>
        <v>32.965000000000003</v>
      </c>
      <c r="D675">
        <f>VLOOKUP($A675,'Medical Examinations'!A675:D3009,4,FALSE)</f>
        <v>6.68</v>
      </c>
      <c r="E675" t="str">
        <f>VLOOKUP($A675,'Medical Examinations'!A675:F675,6,FALSE)</f>
        <v>No</v>
      </c>
      <c r="F675" t="str">
        <f>VLOOKUP($A675,'Medical Examinations'!A675:G3009,7,FALSE)</f>
        <v>No</v>
      </c>
      <c r="G675" t="str">
        <f>VLOOKUP($A675,'Medical Examinations'!A675:H3009,8,FALSE)</f>
        <v>No</v>
      </c>
      <c r="H675" s="4">
        <f>VLOOKUP($A675,'Medical Examinations'!A675:I3009,9,FALSE)</f>
        <v>3</v>
      </c>
      <c r="I675" t="str">
        <f>VLOOKUP($A675,'Medical Examinations'!A675:J675,10,FALSE)</f>
        <v>No</v>
      </c>
      <c r="J675" t="str">
        <f>VLOOKUP($A675,'Medical Examinations'!A675:C675,3,FALSE)</f>
        <v>Obesity</v>
      </c>
      <c r="K675" t="str">
        <f>VLOOKUP($A675,'Medical Examinations'!A675:E675,5,FALSE)</f>
        <v>Diabetes</v>
      </c>
      <c r="L675" t="str">
        <f>VLOOKUP($A675,'Hospitalisation Details'!$A$2:$E$2344,5,FALSE)</f>
        <v>21-Nov-1989</v>
      </c>
      <c r="M675" s="2">
        <f>VLOOKUP($A675,'Hospitalisation Details'!$A$2:$I$2344,9,FALSE)</f>
        <v>27925.86</v>
      </c>
      <c r="N675" s="2" t="str">
        <f>VLOOKUP($A675,'Hospitalisation Details'!$A$2:$J$2344,10,FALSE)</f>
        <v>Tier - 1</v>
      </c>
      <c r="O675" s="2" t="str">
        <f>VLOOKUP($A675,'Hospitalisation Details'!$A$2:$K$2344,11,FALSE)</f>
        <v>Tier - 2</v>
      </c>
      <c r="P675" s="5" t="str">
        <f>VLOOKUP($A675,'Hospitalisation Details'!$A$2:$L$2344,12,FALSE)</f>
        <v>R1011</v>
      </c>
      <c r="Q675" s="15">
        <f>VLOOKUP($A675,'Hospitalisation Details'!$A$2:$G$2344,7,FALSE)</f>
        <v>33</v>
      </c>
    </row>
    <row r="676" spans="1:17" x14ac:dyDescent="0.25">
      <c r="A676" s="14" t="s">
        <v>4345</v>
      </c>
      <c r="B676" t="str">
        <f>VLOOKUP(Healthcare!$A676,'Customer Names'!A676:C3010,3,FALSE)</f>
        <v>Fitzmaurice</v>
      </c>
      <c r="C676">
        <f>VLOOKUP(Healthcare!$A676,'Medical Examinations'!A676:B3010,2,FALSE)</f>
        <v>39.340000000000003</v>
      </c>
      <c r="D676">
        <f>VLOOKUP($A676,'Medical Examinations'!A676:D3010,4,FALSE)</f>
        <v>5.0199999999999996</v>
      </c>
      <c r="E676" t="str">
        <f>VLOOKUP($A676,'Medical Examinations'!A676:F676,6,FALSE)</f>
        <v>Yes</v>
      </c>
      <c r="F676" t="str">
        <f>VLOOKUP($A676,'Medical Examinations'!A676:G3010,7,FALSE)</f>
        <v>No</v>
      </c>
      <c r="G676" t="str">
        <f>VLOOKUP($A676,'Medical Examinations'!A676:H3010,8,FALSE)</f>
        <v>Yes</v>
      </c>
      <c r="H676" s="4">
        <f>VLOOKUP($A676,'Medical Examinations'!A676:I3010,9,FALSE)</f>
        <v>1</v>
      </c>
      <c r="I676" t="str">
        <f>VLOOKUP($A676,'Medical Examinations'!A676:J676,10,FALSE)</f>
        <v>No</v>
      </c>
      <c r="J676" t="str">
        <f>VLOOKUP($A676,'Medical Examinations'!A676:C676,3,FALSE)</f>
        <v>Obesity</v>
      </c>
      <c r="K676" t="str">
        <f>VLOOKUP($A676,'Medical Examinations'!A676:E676,5,FALSE)</f>
        <v>Normal</v>
      </c>
      <c r="L676" t="str">
        <f>VLOOKUP($A676,'Hospitalisation Details'!$A$2:$E$2344,5,FALSE)</f>
        <v>4-Jun-1991</v>
      </c>
      <c r="M676" s="2">
        <f>VLOOKUP($A676,'Hospitalisation Details'!$A$2:$I$2344,9,FALSE)</f>
        <v>27931.11</v>
      </c>
      <c r="N676" s="2" t="str">
        <f>VLOOKUP($A676,'Hospitalisation Details'!$A$2:$J$2344,10,FALSE)</f>
        <v>Tier - 1</v>
      </c>
      <c r="O676" s="2" t="str">
        <f>VLOOKUP($A676,'Hospitalisation Details'!$A$2:$K$2344,11,FALSE)</f>
        <v>Tier - 3</v>
      </c>
      <c r="P676" s="5" t="str">
        <f>VLOOKUP($A676,'Hospitalisation Details'!$A$2:$L$2344,12,FALSE)</f>
        <v>R1011</v>
      </c>
      <c r="Q676" s="15">
        <f>VLOOKUP($A676,'Hospitalisation Details'!$A$2:$G$2344,7,FALSE)</f>
        <v>32</v>
      </c>
    </row>
    <row r="677" spans="1:17" x14ac:dyDescent="0.25">
      <c r="A677" s="14" t="s">
        <v>4346</v>
      </c>
      <c r="B677" t="str">
        <f>VLOOKUP(Healthcare!$A677,'Customer Names'!A677:C3011,3,FALSE)</f>
        <v>Rodriguez</v>
      </c>
      <c r="C677">
        <f>VLOOKUP(Healthcare!$A677,'Medical Examinations'!A677:B3011,2,FALSE)</f>
        <v>47</v>
      </c>
      <c r="D677">
        <f>VLOOKUP($A677,'Medical Examinations'!A677:D3011,4,FALSE)</f>
        <v>10.64</v>
      </c>
      <c r="E677" t="str">
        <f>VLOOKUP($A677,'Medical Examinations'!A677:F677,6,FALSE)</f>
        <v>Yes</v>
      </c>
      <c r="F677" t="str">
        <f>VLOOKUP($A677,'Medical Examinations'!A677:G3011,7,FALSE)</f>
        <v>No</v>
      </c>
      <c r="G677" t="str">
        <f>VLOOKUP($A677,'Medical Examinations'!A677:H3011,8,FALSE)</f>
        <v>No</v>
      </c>
      <c r="H677" s="4">
        <f>VLOOKUP($A677,'Medical Examinations'!A677:I3011,9,FALSE)</f>
        <v>0</v>
      </c>
      <c r="I677" t="str">
        <f>VLOOKUP($A677,'Medical Examinations'!A677:J677,10,FALSE)</f>
        <v>No</v>
      </c>
      <c r="J677" t="str">
        <f>VLOOKUP($A677,'Medical Examinations'!A677:C677,3,FALSE)</f>
        <v>Obesity</v>
      </c>
      <c r="K677" t="str">
        <f>VLOOKUP($A677,'Medical Examinations'!A677:E677,5,FALSE)</f>
        <v>Diabetes</v>
      </c>
      <c r="L677" t="str">
        <f>VLOOKUP($A677,'Hospitalisation Details'!$A$2:$E$2344,5,FALSE)</f>
        <v>28-Jul-1961</v>
      </c>
      <c r="M677" s="2">
        <f>VLOOKUP($A677,'Hospitalisation Details'!$A$2:$I$2344,9,FALSE)</f>
        <v>27941.29</v>
      </c>
      <c r="N677" s="2" t="str">
        <f>VLOOKUP($A677,'Hospitalisation Details'!$A$2:$J$2344,10,FALSE)</f>
        <v>Tier - 1</v>
      </c>
      <c r="O677" s="2" t="str">
        <f>VLOOKUP($A677,'Hospitalisation Details'!$A$2:$K$2344,11,FALSE)</f>
        <v>Tier - 3</v>
      </c>
      <c r="P677" s="5" t="str">
        <f>VLOOKUP($A677,'Hospitalisation Details'!$A$2:$L$2344,12,FALSE)</f>
        <v>R1011</v>
      </c>
      <c r="Q677" s="15">
        <f>VLOOKUP($A677,'Hospitalisation Details'!$A$2:$G$2344,7,FALSE)</f>
        <v>61</v>
      </c>
    </row>
    <row r="678" spans="1:17" x14ac:dyDescent="0.25">
      <c r="A678" s="14" t="s">
        <v>4347</v>
      </c>
      <c r="B678" t="str">
        <f>VLOOKUP(Healthcare!$A678,'Customer Names'!A678:C3012,3,FALSE)</f>
        <v>Tsoucas</v>
      </c>
      <c r="C678">
        <f>VLOOKUP(Healthcare!$A678,'Medical Examinations'!A678:B3012,2,FALSE)</f>
        <v>36.71</v>
      </c>
      <c r="D678">
        <f>VLOOKUP($A678,'Medical Examinations'!A678:D3012,4,FALSE)</f>
        <v>8.74</v>
      </c>
      <c r="E678" t="str">
        <f>VLOOKUP($A678,'Medical Examinations'!A678:F678,6,FALSE)</f>
        <v>Yes</v>
      </c>
      <c r="F678" t="str">
        <f>VLOOKUP($A678,'Medical Examinations'!A678:G3012,7,FALSE)</f>
        <v>No</v>
      </c>
      <c r="G678" t="str">
        <f>VLOOKUP($A678,'Medical Examinations'!A678:H3012,8,FALSE)</f>
        <v>No</v>
      </c>
      <c r="H678" s="4">
        <f>VLOOKUP($A678,'Medical Examinations'!A678:I3012,9,FALSE)</f>
        <v>0</v>
      </c>
      <c r="I678" t="str">
        <f>VLOOKUP($A678,'Medical Examinations'!A678:J678,10,FALSE)</f>
        <v>No</v>
      </c>
      <c r="J678" t="str">
        <f>VLOOKUP($A678,'Medical Examinations'!A678:C678,3,FALSE)</f>
        <v>Obesity</v>
      </c>
      <c r="K678" t="str">
        <f>VLOOKUP($A678,'Medical Examinations'!A678:E678,5,FALSE)</f>
        <v>Diabetes</v>
      </c>
      <c r="L678" t="str">
        <f>VLOOKUP($A678,'Hospitalisation Details'!$A$2:$E$2344,5,FALSE)</f>
        <v>21-Dec-1999</v>
      </c>
      <c r="M678" s="2">
        <f>VLOOKUP($A678,'Hospitalisation Details'!$A$2:$I$2344,9,FALSE)</f>
        <v>27980.77</v>
      </c>
      <c r="N678" s="2" t="str">
        <f>VLOOKUP($A678,'Hospitalisation Details'!$A$2:$J$2344,10,FALSE)</f>
        <v>Tier - 1</v>
      </c>
      <c r="O678" s="2" t="str">
        <f>VLOOKUP($A678,'Hospitalisation Details'!$A$2:$K$2344,11,FALSE)</f>
        <v>Tier - 1</v>
      </c>
      <c r="P678" s="5" t="str">
        <f>VLOOKUP($A678,'Hospitalisation Details'!$A$2:$L$2344,12,FALSE)</f>
        <v>R1011</v>
      </c>
      <c r="Q678" s="15">
        <f>VLOOKUP($A678,'Hospitalisation Details'!$A$2:$G$2344,7,FALSE)</f>
        <v>23</v>
      </c>
    </row>
    <row r="679" spans="1:17" x14ac:dyDescent="0.25">
      <c r="A679" s="14" t="s">
        <v>4348</v>
      </c>
      <c r="B679" t="str">
        <f>VLOOKUP(Healthcare!$A679,'Customer Names'!A679:C3013,3,FALSE)</f>
        <v>Muhly</v>
      </c>
      <c r="C679">
        <f>VLOOKUP(Healthcare!$A679,'Medical Examinations'!A679:B3013,2,FALSE)</f>
        <v>53.48</v>
      </c>
      <c r="D679">
        <f>VLOOKUP($A679,'Medical Examinations'!A679:D3013,4,FALSE)</f>
        <v>5.64</v>
      </c>
      <c r="E679" t="str">
        <f>VLOOKUP($A679,'Medical Examinations'!A679:F679,6,FALSE)</f>
        <v>No</v>
      </c>
      <c r="F679" t="str">
        <f>VLOOKUP($A679,'Medical Examinations'!A679:G3013,7,FALSE)</f>
        <v>No</v>
      </c>
      <c r="G679" t="str">
        <f>VLOOKUP($A679,'Medical Examinations'!A679:H3013,8,FALSE)</f>
        <v>No</v>
      </c>
      <c r="H679" s="4">
        <f>VLOOKUP($A679,'Medical Examinations'!A679:I3013,9,FALSE)</f>
        <v>0</v>
      </c>
      <c r="I679" t="str">
        <f>VLOOKUP($A679,'Medical Examinations'!A679:J679,10,FALSE)</f>
        <v>No</v>
      </c>
      <c r="J679" t="str">
        <f>VLOOKUP($A679,'Medical Examinations'!A679:C679,3,FALSE)</f>
        <v>Obesity</v>
      </c>
      <c r="K679" t="str">
        <f>VLOOKUP($A679,'Medical Examinations'!A679:E679,5,FALSE)</f>
        <v>Normal</v>
      </c>
      <c r="L679" t="str">
        <f>VLOOKUP($A679,'Hospitalisation Details'!$A$2:$E$2344,5,FALSE)</f>
        <v>29-Nov-1985</v>
      </c>
      <c r="M679" s="2">
        <f>VLOOKUP($A679,'Hospitalisation Details'!$A$2:$I$2344,9,FALSE)</f>
        <v>28006.94</v>
      </c>
      <c r="N679" s="2" t="str">
        <f>VLOOKUP($A679,'Hospitalisation Details'!$A$2:$J$2344,10,FALSE)</f>
        <v>Tier - 1</v>
      </c>
      <c r="O679" s="2" t="str">
        <f>VLOOKUP($A679,'Hospitalisation Details'!$A$2:$K$2344,11,FALSE)</f>
        <v>Tier - 2</v>
      </c>
      <c r="P679" s="5" t="str">
        <f>VLOOKUP($A679,'Hospitalisation Details'!$A$2:$L$2344,12,FALSE)</f>
        <v>R1011</v>
      </c>
      <c r="Q679" s="15">
        <f>VLOOKUP($A679,'Hospitalisation Details'!$A$2:$G$2344,7,FALSE)</f>
        <v>37</v>
      </c>
    </row>
    <row r="680" spans="1:17" x14ac:dyDescent="0.25">
      <c r="A680" s="14" t="s">
        <v>4349</v>
      </c>
      <c r="B680" t="str">
        <f>VLOOKUP(Healthcare!$A680,'Customer Names'!A680:C3014,3,FALSE)</f>
        <v>Lund</v>
      </c>
      <c r="C680">
        <f>VLOOKUP(Healthcare!$A680,'Medical Examinations'!A680:B3014,2,FALSE)</f>
        <v>35.5</v>
      </c>
      <c r="D680">
        <f>VLOOKUP($A680,'Medical Examinations'!A680:D3014,4,FALSE)</f>
        <v>10.37</v>
      </c>
      <c r="E680" t="str">
        <f>VLOOKUP($A680,'Medical Examinations'!A680:F680,6,FALSE)</f>
        <v>No</v>
      </c>
      <c r="F680" t="str">
        <f>VLOOKUP($A680,'Medical Examinations'!A680:G3014,7,FALSE)</f>
        <v>No</v>
      </c>
      <c r="G680" t="str">
        <f>VLOOKUP($A680,'Medical Examinations'!A680:H3014,8,FALSE)</f>
        <v>No</v>
      </c>
      <c r="H680" s="4">
        <f>VLOOKUP($A680,'Medical Examinations'!A680:I3014,9,FALSE)</f>
        <v>0</v>
      </c>
      <c r="I680" t="str">
        <f>VLOOKUP($A680,'Medical Examinations'!A680:J680,10,FALSE)</f>
        <v>No</v>
      </c>
      <c r="J680" t="str">
        <f>VLOOKUP($A680,'Medical Examinations'!A680:C680,3,FALSE)</f>
        <v>Obesity</v>
      </c>
      <c r="K680" t="str">
        <f>VLOOKUP($A680,'Medical Examinations'!A680:E680,5,FALSE)</f>
        <v>Diabetes</v>
      </c>
      <c r="L680" t="str">
        <f>VLOOKUP($A680,'Hospitalisation Details'!$A$2:$E$2344,5,FALSE)</f>
        <v>22-Nov-1960</v>
      </c>
      <c r="M680" s="2">
        <f>VLOOKUP($A680,'Hospitalisation Details'!$A$2:$I$2344,9,FALSE)</f>
        <v>28101.33</v>
      </c>
      <c r="N680" s="2" t="str">
        <f>VLOOKUP($A680,'Hospitalisation Details'!$A$2:$J$2344,10,FALSE)</f>
        <v>Tier - 1</v>
      </c>
      <c r="O680" s="2" t="str">
        <f>VLOOKUP($A680,'Hospitalisation Details'!$A$2:$K$2344,11,FALSE)</f>
        <v>Tier - 2</v>
      </c>
      <c r="P680" s="5" t="str">
        <f>VLOOKUP($A680,'Hospitalisation Details'!$A$2:$L$2344,12,FALSE)</f>
        <v>R1019</v>
      </c>
      <c r="Q680" s="15">
        <f>VLOOKUP($A680,'Hospitalisation Details'!$A$2:$G$2344,7,FALSE)</f>
        <v>62</v>
      </c>
    </row>
    <row r="681" spans="1:17" x14ac:dyDescent="0.25">
      <c r="A681" s="14" t="s">
        <v>4350</v>
      </c>
      <c r="B681" t="str">
        <f>VLOOKUP(Healthcare!$A681,'Customer Names'!A681:C3015,3,FALSE)</f>
        <v>Battaglino</v>
      </c>
      <c r="C681">
        <f>VLOOKUP(Healthcare!$A681,'Medical Examinations'!A681:B3015,2,FALSE)</f>
        <v>36.979999999999997</v>
      </c>
      <c r="D681">
        <f>VLOOKUP($A681,'Medical Examinations'!A681:D3015,4,FALSE)</f>
        <v>9.56</v>
      </c>
      <c r="E681" t="str">
        <f>VLOOKUP($A681,'Medical Examinations'!A681:F681,6,FALSE)</f>
        <v>Yes</v>
      </c>
      <c r="F681" t="str">
        <f>VLOOKUP($A681,'Medical Examinations'!A681:G3015,7,FALSE)</f>
        <v>No</v>
      </c>
      <c r="G681" t="str">
        <f>VLOOKUP($A681,'Medical Examinations'!A681:H3015,8,FALSE)</f>
        <v>No</v>
      </c>
      <c r="H681" s="4">
        <f>VLOOKUP($A681,'Medical Examinations'!A681:I3015,9,FALSE)</f>
        <v>0</v>
      </c>
      <c r="I681" t="str">
        <f>VLOOKUP($A681,'Medical Examinations'!A681:J681,10,FALSE)</f>
        <v>No</v>
      </c>
      <c r="J681" t="str">
        <f>VLOOKUP($A681,'Medical Examinations'!A681:C681,3,FALSE)</f>
        <v>Obesity</v>
      </c>
      <c r="K681" t="str">
        <f>VLOOKUP($A681,'Medical Examinations'!A681:E681,5,FALSE)</f>
        <v>Diabetes</v>
      </c>
      <c r="L681" t="str">
        <f>VLOOKUP($A681,'Hospitalisation Details'!$A$2:$E$2344,5,FALSE)</f>
        <v>25-Nov-1963</v>
      </c>
      <c r="M681" s="2">
        <f>VLOOKUP($A681,'Hospitalisation Details'!$A$2:$I$2344,9,FALSE)</f>
        <v>28287.9</v>
      </c>
      <c r="N681" s="2" t="str">
        <f>VLOOKUP($A681,'Hospitalisation Details'!$A$2:$J$2344,10,FALSE)</f>
        <v>Tier - 1</v>
      </c>
      <c r="O681" s="2" t="str">
        <f>VLOOKUP($A681,'Hospitalisation Details'!$A$2:$K$2344,11,FALSE)</f>
        <v>Tier - 1</v>
      </c>
      <c r="P681" s="5" t="str">
        <f>VLOOKUP($A681,'Hospitalisation Details'!$A$2:$L$2344,12,FALSE)</f>
        <v>R1013</v>
      </c>
      <c r="Q681" s="15">
        <f>VLOOKUP($A681,'Hospitalisation Details'!$A$2:$G$2344,7,FALSE)</f>
        <v>59</v>
      </c>
    </row>
    <row r="682" spans="1:17" x14ac:dyDescent="0.25">
      <c r="A682" s="14" t="s">
        <v>4351</v>
      </c>
      <c r="B682" t="str">
        <f>VLOOKUP(Healthcare!$A682,'Customer Names'!A682:C3016,3,FALSE)</f>
        <v>Pena</v>
      </c>
      <c r="C682">
        <f>VLOOKUP(Healthcare!$A682,'Medical Examinations'!A682:B3016,2,FALSE)</f>
        <v>32.395000000000003</v>
      </c>
      <c r="D682">
        <f>VLOOKUP($A682,'Medical Examinations'!A682:D3016,4,FALSE)</f>
        <v>8.23</v>
      </c>
      <c r="E682" t="str">
        <f>VLOOKUP($A682,'Medical Examinations'!A682:F682,6,FALSE)</f>
        <v>Yes</v>
      </c>
      <c r="F682" t="str">
        <f>VLOOKUP($A682,'Medical Examinations'!A682:G3016,7,FALSE)</f>
        <v>No</v>
      </c>
      <c r="G682" t="str">
        <f>VLOOKUP($A682,'Medical Examinations'!A682:H3016,8,FALSE)</f>
        <v>Yes</v>
      </c>
      <c r="H682" s="4">
        <f>VLOOKUP($A682,'Medical Examinations'!A682:I3016,9,FALSE)</f>
        <v>1</v>
      </c>
      <c r="I682" t="str">
        <f>VLOOKUP($A682,'Medical Examinations'!A682:J682,10,FALSE)</f>
        <v>No</v>
      </c>
      <c r="J682" t="str">
        <f>VLOOKUP($A682,'Medical Examinations'!A682:C682,3,FALSE)</f>
        <v>Obesity</v>
      </c>
      <c r="K682" t="str">
        <f>VLOOKUP($A682,'Medical Examinations'!A682:E682,5,FALSE)</f>
        <v>Diabetes</v>
      </c>
      <c r="L682" t="str">
        <f>VLOOKUP($A682,'Hospitalisation Details'!$A$2:$E$2344,5,FALSE)</f>
        <v>24-Dec-1990</v>
      </c>
      <c r="M682" s="2">
        <f>VLOOKUP($A682,'Hospitalisation Details'!$A$2:$I$2344,9,FALSE)</f>
        <v>28302.33</v>
      </c>
      <c r="N682" s="2" t="str">
        <f>VLOOKUP($A682,'Hospitalisation Details'!$A$2:$J$2344,10,FALSE)</f>
        <v>Tier - 1</v>
      </c>
      <c r="O682" s="2" t="str">
        <f>VLOOKUP($A682,'Hospitalisation Details'!$A$2:$K$2344,11,FALSE)</f>
        <v>Tier - 2</v>
      </c>
      <c r="P682" s="5" t="str">
        <f>VLOOKUP($A682,'Hospitalisation Details'!$A$2:$L$2344,12,FALSE)</f>
        <v>R1011</v>
      </c>
      <c r="Q682" s="15">
        <f>VLOOKUP($A682,'Hospitalisation Details'!$A$2:$G$2344,7,FALSE)</f>
        <v>32</v>
      </c>
    </row>
    <row r="683" spans="1:17" x14ac:dyDescent="0.25">
      <c r="A683" s="14" t="s">
        <v>4352</v>
      </c>
      <c r="B683" t="str">
        <f>VLOOKUP(Healthcare!$A683,'Customer Names'!A683:C3017,3,FALSE)</f>
        <v>Thomason</v>
      </c>
      <c r="C683">
        <f>VLOOKUP(Healthcare!$A683,'Medical Examinations'!A683:B3017,2,FALSE)</f>
        <v>32.729999999999997</v>
      </c>
      <c r="D683">
        <f>VLOOKUP($A683,'Medical Examinations'!A683:D3017,4,FALSE)</f>
        <v>7.03</v>
      </c>
      <c r="E683" t="str">
        <f>VLOOKUP($A683,'Medical Examinations'!A683:F683,6,FALSE)</f>
        <v>No</v>
      </c>
      <c r="F683" t="str">
        <f>VLOOKUP($A683,'Medical Examinations'!A683:G3017,7,FALSE)</f>
        <v>No</v>
      </c>
      <c r="G683" t="str">
        <f>VLOOKUP($A683,'Medical Examinations'!A683:H3017,8,FALSE)</f>
        <v>No</v>
      </c>
      <c r="H683" s="4">
        <f>VLOOKUP($A683,'Medical Examinations'!A683:I3017,9,FALSE)</f>
        <v>0</v>
      </c>
      <c r="I683" t="str">
        <f>VLOOKUP($A683,'Medical Examinations'!A683:J683,10,FALSE)</f>
        <v>No</v>
      </c>
      <c r="J683" t="str">
        <f>VLOOKUP($A683,'Medical Examinations'!A683:C683,3,FALSE)</f>
        <v>Obesity</v>
      </c>
      <c r="K683" t="str">
        <f>VLOOKUP($A683,'Medical Examinations'!A683:E683,5,FALSE)</f>
        <v>Diabetes</v>
      </c>
      <c r="L683" t="str">
        <f>VLOOKUP($A683,'Hospitalisation Details'!$A$2:$E$2344,5,FALSE)</f>
        <v>2-Dec-1977</v>
      </c>
      <c r="M683" s="2">
        <f>VLOOKUP($A683,'Hospitalisation Details'!$A$2:$I$2344,9,FALSE)</f>
        <v>28340.19</v>
      </c>
      <c r="N683" s="2" t="str">
        <f>VLOOKUP($A683,'Hospitalisation Details'!$A$2:$J$2344,10,FALSE)</f>
        <v>Tier - 1</v>
      </c>
      <c r="O683" s="2" t="str">
        <f>VLOOKUP($A683,'Hospitalisation Details'!$A$2:$K$2344,11,FALSE)</f>
        <v>Tier - 2</v>
      </c>
      <c r="P683" s="5" t="str">
        <f>VLOOKUP($A683,'Hospitalisation Details'!$A$2:$L$2344,12,FALSE)</f>
        <v>R1012</v>
      </c>
      <c r="Q683" s="15">
        <f>VLOOKUP($A683,'Hospitalisation Details'!$A$2:$G$2344,7,FALSE)</f>
        <v>45</v>
      </c>
    </row>
    <row r="684" spans="1:17" x14ac:dyDescent="0.25">
      <c r="A684" s="14" t="s">
        <v>4353</v>
      </c>
      <c r="B684" t="str">
        <f>VLOOKUP(Healthcare!$A684,'Customer Names'!A684:C3018,3,FALSE)</f>
        <v>Hancox</v>
      </c>
      <c r="C684">
        <f>VLOOKUP(Healthcare!$A684,'Medical Examinations'!A684:B3018,2,FALSE)</f>
        <v>20.52</v>
      </c>
      <c r="D684">
        <f>VLOOKUP($A684,'Medical Examinations'!A684:D3018,4,FALSE)</f>
        <v>5.45</v>
      </c>
      <c r="E684" t="str">
        <f>VLOOKUP($A684,'Medical Examinations'!A684:F684,6,FALSE)</f>
        <v>No</v>
      </c>
      <c r="F684" t="str">
        <f>VLOOKUP($A684,'Medical Examinations'!A684:G3018,7,FALSE)</f>
        <v>No</v>
      </c>
      <c r="G684" t="str">
        <f>VLOOKUP($A684,'Medical Examinations'!A684:H3018,8,FALSE)</f>
        <v>No</v>
      </c>
      <c r="H684" s="4">
        <f>VLOOKUP($A684,'Medical Examinations'!A684:I3018,9,FALSE)</f>
        <v>1</v>
      </c>
      <c r="I684" t="str">
        <f>VLOOKUP($A684,'Medical Examinations'!A684:J684,10,FALSE)</f>
        <v>Yes</v>
      </c>
      <c r="J684" t="str">
        <f>VLOOKUP($A684,'Medical Examinations'!A684:C684,3,FALSE)</f>
        <v>Health Weight</v>
      </c>
      <c r="K684" t="str">
        <f>VLOOKUP($A684,'Medical Examinations'!A684:E684,5,FALSE)</f>
        <v>Normal</v>
      </c>
      <c r="L684" t="str">
        <f>VLOOKUP($A684,'Hospitalisation Details'!$A$2:$E$2344,5,FALSE)</f>
        <v>16-Sep-1974</v>
      </c>
      <c r="M684" s="2">
        <f>VLOOKUP($A684,'Hospitalisation Details'!$A$2:$I$2344,9,FALSE)</f>
        <v>28468.92</v>
      </c>
      <c r="N684" s="2" t="str">
        <f>VLOOKUP($A684,'Hospitalisation Details'!$A$2:$J$2344,10,FALSE)</f>
        <v>Tier - 1</v>
      </c>
      <c r="O684" s="2" t="str">
        <f>VLOOKUP($A684,'Hospitalisation Details'!$A$2:$K$2344,11,FALSE)</f>
        <v>Tier - 1</v>
      </c>
      <c r="P684" s="5" t="str">
        <f>VLOOKUP($A684,'Hospitalisation Details'!$A$2:$L$2344,12,FALSE)</f>
        <v>R1012</v>
      </c>
      <c r="Q684" s="15">
        <f>VLOOKUP($A684,'Hospitalisation Details'!$A$2:$G$2344,7,FALSE)</f>
        <v>48</v>
      </c>
    </row>
    <row r="685" spans="1:17" x14ac:dyDescent="0.25">
      <c r="A685" s="14" t="s">
        <v>4354</v>
      </c>
      <c r="B685" t="str">
        <f>VLOOKUP(Healthcare!$A685,'Customer Names'!A685:C3019,3,FALSE)</f>
        <v>Canarecci</v>
      </c>
      <c r="C685">
        <f>VLOOKUP(Healthcare!$A685,'Medical Examinations'!A685:B3019,2,FALSE)</f>
        <v>51.72</v>
      </c>
      <c r="D685">
        <f>VLOOKUP($A685,'Medical Examinations'!A685:D3019,4,FALSE)</f>
        <v>5.76</v>
      </c>
      <c r="E685" t="str">
        <f>VLOOKUP($A685,'Medical Examinations'!A685:F685,6,FALSE)</f>
        <v>No</v>
      </c>
      <c r="F685" t="str">
        <f>VLOOKUP($A685,'Medical Examinations'!A685:G3019,7,FALSE)</f>
        <v>No</v>
      </c>
      <c r="G685" t="str">
        <f>VLOOKUP($A685,'Medical Examinations'!A685:H3019,8,FALSE)</f>
        <v>No</v>
      </c>
      <c r="H685" s="4">
        <f>VLOOKUP($A685,'Medical Examinations'!A685:I3019,9,FALSE)</f>
        <v>0</v>
      </c>
      <c r="I685" t="str">
        <f>VLOOKUP($A685,'Medical Examinations'!A685:J685,10,FALSE)</f>
        <v>No</v>
      </c>
      <c r="J685" t="str">
        <f>VLOOKUP($A685,'Medical Examinations'!A685:C685,3,FALSE)</f>
        <v>Obesity</v>
      </c>
      <c r="K685" t="str">
        <f>VLOOKUP($A685,'Medical Examinations'!A685:E685,5,FALSE)</f>
        <v>Prediabetes</v>
      </c>
      <c r="L685" t="str">
        <f>VLOOKUP($A685,'Hospitalisation Details'!$A$2:$E$2344,5,FALSE)</f>
        <v>11-Dec-1982</v>
      </c>
      <c r="M685" s="2">
        <f>VLOOKUP($A685,'Hospitalisation Details'!$A$2:$I$2344,9,FALSE)</f>
        <v>28476.73</v>
      </c>
      <c r="N685" s="2" t="str">
        <f>VLOOKUP($A685,'Hospitalisation Details'!$A$2:$J$2344,10,FALSE)</f>
        <v>Tier - 1</v>
      </c>
      <c r="O685" s="2" t="str">
        <f>VLOOKUP($A685,'Hospitalisation Details'!$A$2:$K$2344,11,FALSE)</f>
        <v>Tier - 2</v>
      </c>
      <c r="P685" s="5" t="str">
        <f>VLOOKUP($A685,'Hospitalisation Details'!$A$2:$L$2344,12,FALSE)</f>
        <v>R1012</v>
      </c>
      <c r="Q685" s="15">
        <f>VLOOKUP($A685,'Hospitalisation Details'!$A$2:$G$2344,7,FALSE)</f>
        <v>40</v>
      </c>
    </row>
    <row r="686" spans="1:17" x14ac:dyDescent="0.25">
      <c r="A686" s="14" t="s">
        <v>4355</v>
      </c>
      <c r="B686" t="str">
        <f>VLOOKUP(Healthcare!$A686,'Customer Names'!A686:C3020,3,FALSE)</f>
        <v>Toupin</v>
      </c>
      <c r="C686">
        <f>VLOOKUP(Healthcare!$A686,'Medical Examinations'!A686:B3020,2,FALSE)</f>
        <v>50.2</v>
      </c>
      <c r="D686">
        <f>VLOOKUP($A686,'Medical Examinations'!A686:D3020,4,FALSE)</f>
        <v>5.4</v>
      </c>
      <c r="E686" t="str">
        <f>VLOOKUP($A686,'Medical Examinations'!A686:F686,6,FALSE)</f>
        <v>No</v>
      </c>
      <c r="F686" t="str">
        <f>VLOOKUP($A686,'Medical Examinations'!A686:G3020,7,FALSE)</f>
        <v>No</v>
      </c>
      <c r="G686" t="str">
        <f>VLOOKUP($A686,'Medical Examinations'!A686:H3020,8,FALSE)</f>
        <v>No</v>
      </c>
      <c r="H686" s="4">
        <f>VLOOKUP($A686,'Medical Examinations'!A686:I3020,9,FALSE)</f>
        <v>0</v>
      </c>
      <c r="I686" t="str">
        <f>VLOOKUP($A686,'Medical Examinations'!A686:J686,10,FALSE)</f>
        <v>No</v>
      </c>
      <c r="J686" t="str">
        <f>VLOOKUP($A686,'Medical Examinations'!A686:C686,3,FALSE)</f>
        <v>Obesity</v>
      </c>
      <c r="K686" t="str">
        <f>VLOOKUP($A686,'Medical Examinations'!A686:E686,5,FALSE)</f>
        <v>Normal</v>
      </c>
      <c r="L686" t="str">
        <f>VLOOKUP($A686,'Hospitalisation Details'!$A$2:$E$2344,5,FALSE)</f>
        <v>27-Sep-1985</v>
      </c>
      <c r="M686" s="2">
        <f>VLOOKUP($A686,'Hospitalisation Details'!$A$2:$I$2344,9,FALSE)</f>
        <v>28542.86</v>
      </c>
      <c r="N686" s="2" t="str">
        <f>VLOOKUP($A686,'Hospitalisation Details'!$A$2:$J$2344,10,FALSE)</f>
        <v>Tier - 1</v>
      </c>
      <c r="O686" s="2" t="str">
        <f>VLOOKUP($A686,'Hospitalisation Details'!$A$2:$K$2344,11,FALSE)</f>
        <v>Tier - 3</v>
      </c>
      <c r="P686" s="5" t="str">
        <f>VLOOKUP($A686,'Hospitalisation Details'!$A$2:$L$2344,12,FALSE)</f>
        <v>R1011</v>
      </c>
      <c r="Q686" s="15">
        <f>VLOOKUP($A686,'Hospitalisation Details'!$A$2:$G$2344,7,FALSE)</f>
        <v>37</v>
      </c>
    </row>
    <row r="687" spans="1:17" x14ac:dyDescent="0.25">
      <c r="A687" s="14" t="s">
        <v>4356</v>
      </c>
      <c r="B687" t="str">
        <f>VLOOKUP(Healthcare!$A687,'Customer Names'!A687:C3021,3,FALSE)</f>
        <v>Mulley</v>
      </c>
      <c r="C687">
        <f>VLOOKUP(Healthcare!$A687,'Medical Examinations'!A687:B3021,2,FALSE)</f>
        <v>25.52</v>
      </c>
      <c r="D687">
        <f>VLOOKUP($A687,'Medical Examinations'!A687:D3021,4,FALSE)</f>
        <v>6.35</v>
      </c>
      <c r="E687" t="str">
        <f>VLOOKUP($A687,'Medical Examinations'!A687:F687,6,FALSE)</f>
        <v>No</v>
      </c>
      <c r="F687" t="str">
        <f>VLOOKUP($A687,'Medical Examinations'!A687:G3021,7,FALSE)</f>
        <v>No</v>
      </c>
      <c r="G687" t="str">
        <f>VLOOKUP($A687,'Medical Examinations'!A687:H3021,8,FALSE)</f>
        <v>Yes</v>
      </c>
      <c r="H687" s="4">
        <f>VLOOKUP($A687,'Medical Examinations'!A687:I3021,9,FALSE)</f>
        <v>1</v>
      </c>
      <c r="I687" t="str">
        <f>VLOOKUP($A687,'Medical Examinations'!A687:J687,10,FALSE)</f>
        <v>No</v>
      </c>
      <c r="J687" t="str">
        <f>VLOOKUP($A687,'Medical Examinations'!A687:C687,3,FALSE)</f>
        <v>Over Weight</v>
      </c>
      <c r="K687" t="str">
        <f>VLOOKUP($A687,'Medical Examinations'!A687:E687,5,FALSE)</f>
        <v>Prediabetes</v>
      </c>
      <c r="L687" t="str">
        <f>VLOOKUP($A687,'Hospitalisation Details'!$A$2:$E$2344,5,FALSE)</f>
        <v>5-Dec-1990</v>
      </c>
      <c r="M687" s="2">
        <f>VLOOKUP($A687,'Hospitalisation Details'!$A$2:$I$2344,9,FALSE)</f>
        <v>28716.14</v>
      </c>
      <c r="N687" s="2" t="str">
        <f>VLOOKUP($A687,'Hospitalisation Details'!$A$2:$J$2344,10,FALSE)</f>
        <v>Tier - 1</v>
      </c>
      <c r="O687" s="2" t="str">
        <f>VLOOKUP($A687,'Hospitalisation Details'!$A$2:$K$2344,11,FALSE)</f>
        <v>Tier - 3</v>
      </c>
      <c r="P687" s="5" t="str">
        <f>VLOOKUP($A687,'Hospitalisation Details'!$A$2:$L$2344,12,FALSE)</f>
        <v>R1011</v>
      </c>
      <c r="Q687" s="15">
        <f>VLOOKUP($A687,'Hospitalisation Details'!$A$2:$G$2344,7,FALSE)</f>
        <v>32</v>
      </c>
    </row>
    <row r="688" spans="1:17" x14ac:dyDescent="0.25">
      <c r="A688" s="14" t="s">
        <v>4357</v>
      </c>
      <c r="B688" t="str">
        <f>VLOOKUP(Healthcare!$A688,'Customer Names'!A688:C3022,3,FALSE)</f>
        <v>Parry</v>
      </c>
      <c r="C688">
        <f>VLOOKUP(Healthcare!$A688,'Medical Examinations'!A688:B3022,2,FALSE)</f>
        <v>35.200000000000003</v>
      </c>
      <c r="D688">
        <f>VLOOKUP($A688,'Medical Examinations'!A688:D3022,4,FALSE)</f>
        <v>6.26</v>
      </c>
      <c r="E688" t="str">
        <f>VLOOKUP($A688,'Medical Examinations'!A688:F688,6,FALSE)</f>
        <v>Yes</v>
      </c>
      <c r="F688" t="str">
        <f>VLOOKUP($A688,'Medical Examinations'!A688:G3022,7,FALSE)</f>
        <v>No</v>
      </c>
      <c r="G688" t="str">
        <f>VLOOKUP($A688,'Medical Examinations'!A688:H3022,8,FALSE)</f>
        <v>No</v>
      </c>
      <c r="H688" s="4">
        <f>VLOOKUP($A688,'Medical Examinations'!A688:I3022,9,FALSE)</f>
        <v>2</v>
      </c>
      <c r="I688" t="str">
        <f>VLOOKUP($A688,'Medical Examinations'!A688:J688,10,FALSE)</f>
        <v>No</v>
      </c>
      <c r="J688" t="str">
        <f>VLOOKUP($A688,'Medical Examinations'!A688:C688,3,FALSE)</f>
        <v>Obesity</v>
      </c>
      <c r="K688" t="str">
        <f>VLOOKUP($A688,'Medical Examinations'!A688:E688,5,FALSE)</f>
        <v>Prediabetes</v>
      </c>
      <c r="L688" t="str">
        <f>VLOOKUP($A688,'Hospitalisation Details'!$A$2:$E$2344,5,FALSE)</f>
        <v>3-Aug-1961</v>
      </c>
      <c r="M688" s="2">
        <f>VLOOKUP($A688,'Hospitalisation Details'!$A$2:$I$2344,9,FALSE)</f>
        <v>28868.66</v>
      </c>
      <c r="N688" s="2" t="str">
        <f>VLOOKUP($A688,'Hospitalisation Details'!$A$2:$J$2344,10,FALSE)</f>
        <v>Tier - 1</v>
      </c>
      <c r="O688" s="2" t="str">
        <f>VLOOKUP($A688,'Hospitalisation Details'!$A$2:$K$2344,11,FALSE)</f>
        <v>Tier - 2</v>
      </c>
      <c r="P688" s="5" t="str">
        <f>VLOOKUP($A688,'Hospitalisation Details'!$A$2:$L$2344,12,FALSE)</f>
        <v>R1012</v>
      </c>
      <c r="Q688" s="15">
        <f>VLOOKUP($A688,'Hospitalisation Details'!$A$2:$G$2344,7,FALSE)</f>
        <v>61</v>
      </c>
    </row>
    <row r="689" spans="1:17" x14ac:dyDescent="0.25">
      <c r="A689" s="14" t="s">
        <v>4358</v>
      </c>
      <c r="B689" t="str">
        <f>VLOOKUP(Healthcare!$A689,'Customer Names'!A689:C3023,3,FALSE)</f>
        <v>Mason Cox</v>
      </c>
      <c r="C689">
        <f>VLOOKUP(Healthcare!$A689,'Medical Examinations'!A689:B3023,2,FALSE)</f>
        <v>41.26</v>
      </c>
      <c r="D689">
        <f>VLOOKUP($A689,'Medical Examinations'!A689:D3023,4,FALSE)</f>
        <v>5.97</v>
      </c>
      <c r="E689" t="str">
        <f>VLOOKUP($A689,'Medical Examinations'!A689:F689,6,FALSE)</f>
        <v>Yes</v>
      </c>
      <c r="F689" t="str">
        <f>VLOOKUP($A689,'Medical Examinations'!A689:G3023,7,FALSE)</f>
        <v>No</v>
      </c>
      <c r="G689" t="str">
        <f>VLOOKUP($A689,'Medical Examinations'!A689:H3023,8,FALSE)</f>
        <v>No</v>
      </c>
      <c r="H689" s="4">
        <f>VLOOKUP($A689,'Medical Examinations'!A689:I3023,9,FALSE)</f>
        <v>0</v>
      </c>
      <c r="I689" t="str">
        <f>VLOOKUP($A689,'Medical Examinations'!A689:J689,10,FALSE)</f>
        <v>No</v>
      </c>
      <c r="J689" t="str">
        <f>VLOOKUP($A689,'Medical Examinations'!A689:C689,3,FALSE)</f>
        <v>Obesity</v>
      </c>
      <c r="K689" t="str">
        <f>VLOOKUP($A689,'Medical Examinations'!A689:E689,5,FALSE)</f>
        <v>Prediabetes</v>
      </c>
      <c r="L689" t="str">
        <f>VLOOKUP($A689,'Hospitalisation Details'!$A$2:$E$2344,5,FALSE)</f>
        <v>25-Jul-1962</v>
      </c>
      <c r="M689" s="2">
        <f>VLOOKUP($A689,'Hospitalisation Details'!$A$2:$I$2344,9,FALSE)</f>
        <v>28923.14</v>
      </c>
      <c r="N689" s="2" t="str">
        <f>VLOOKUP($A689,'Hospitalisation Details'!$A$2:$J$2344,10,FALSE)</f>
        <v>Tier - 1</v>
      </c>
      <c r="O689" s="2" t="str">
        <f>VLOOKUP($A689,'Hospitalisation Details'!$A$2:$K$2344,11,FALSE)</f>
        <v>Tier - 1</v>
      </c>
      <c r="P689" s="5" t="str">
        <f>VLOOKUP($A689,'Hospitalisation Details'!$A$2:$L$2344,12,FALSE)</f>
        <v>R1012</v>
      </c>
      <c r="Q689" s="15">
        <f>VLOOKUP($A689,'Hospitalisation Details'!$A$2:$G$2344,7,FALSE)</f>
        <v>60</v>
      </c>
    </row>
    <row r="690" spans="1:17" x14ac:dyDescent="0.25">
      <c r="A690" s="14" t="s">
        <v>4359</v>
      </c>
      <c r="B690" t="str">
        <f>VLOOKUP(Healthcare!$A690,'Customer Names'!A690:C3024,3,FALSE)</f>
        <v>Thompson</v>
      </c>
      <c r="C690">
        <f>VLOOKUP(Healthcare!$A690,'Medical Examinations'!A690:B3024,2,FALSE)</f>
        <v>17.195</v>
      </c>
      <c r="D690">
        <f>VLOOKUP($A690,'Medical Examinations'!A690:D3024,4,FALSE)</f>
        <v>5.29</v>
      </c>
      <c r="E690" t="str">
        <f>VLOOKUP($A690,'Medical Examinations'!A690:F690,6,FALSE)</f>
        <v>Yes</v>
      </c>
      <c r="F690" t="str">
        <f>VLOOKUP($A690,'Medical Examinations'!A690:G3024,7,FALSE)</f>
        <v>No</v>
      </c>
      <c r="G690" t="str">
        <f>VLOOKUP($A690,'Medical Examinations'!A690:H3024,8,FALSE)</f>
        <v>No</v>
      </c>
      <c r="H690" s="4">
        <f>VLOOKUP($A690,'Medical Examinations'!A690:I3024,9,FALSE)</f>
        <v>0</v>
      </c>
      <c r="I690" t="str">
        <f>VLOOKUP($A690,'Medical Examinations'!A690:J690,10,FALSE)</f>
        <v>Yes</v>
      </c>
      <c r="J690" t="str">
        <f>VLOOKUP($A690,'Medical Examinations'!A690:C690,3,FALSE)</f>
        <v>Under Weight</v>
      </c>
      <c r="K690" t="str">
        <f>VLOOKUP($A690,'Medical Examinations'!A690:E690,5,FALSE)</f>
        <v>Normal</v>
      </c>
      <c r="L690" t="str">
        <f>VLOOKUP($A690,'Hospitalisation Details'!$A$2:$E$2344,5,FALSE)</f>
        <v>5-Dec-1959</v>
      </c>
      <c r="M690" s="2">
        <f>VLOOKUP($A690,'Hospitalisation Details'!$A$2:$I$2344,9,FALSE)</f>
        <v>28950.47</v>
      </c>
      <c r="N690" s="2" t="str">
        <f>VLOOKUP($A690,'Hospitalisation Details'!$A$2:$J$2344,10,FALSE)</f>
        <v>Tier - 1</v>
      </c>
      <c r="O690" s="2" t="str">
        <f>VLOOKUP($A690,'Hospitalisation Details'!$A$2:$K$2344,11,FALSE)</f>
        <v>Tier - 1</v>
      </c>
      <c r="P690" s="5" t="str">
        <f>VLOOKUP($A690,'Hospitalisation Details'!$A$2:$L$2344,12,FALSE)</f>
        <v>R1012</v>
      </c>
      <c r="Q690" s="15">
        <f>VLOOKUP($A690,'Hospitalisation Details'!$A$2:$G$2344,7,FALSE)</f>
        <v>63</v>
      </c>
    </row>
    <row r="691" spans="1:17" x14ac:dyDescent="0.25">
      <c r="A691" s="14" t="s">
        <v>4360</v>
      </c>
      <c r="B691" t="str">
        <f>VLOOKUP(Healthcare!$A691,'Customer Names'!A691:C3025,3,FALSE)</f>
        <v>Nelson</v>
      </c>
      <c r="C691">
        <f>VLOOKUP(Healthcare!$A691,'Medical Examinations'!A691:B3025,2,FALSE)</f>
        <v>23.085000000000001</v>
      </c>
      <c r="D691">
        <f>VLOOKUP($A691,'Medical Examinations'!A691:D3025,4,FALSE)</f>
        <v>4.2699999999999996</v>
      </c>
      <c r="E691" t="str">
        <f>VLOOKUP($A691,'Medical Examinations'!A691:F691,6,FALSE)</f>
        <v>Yes</v>
      </c>
      <c r="F691" t="str">
        <f>VLOOKUP($A691,'Medical Examinations'!A691:G3025,7,FALSE)</f>
        <v>No</v>
      </c>
      <c r="G691" t="str">
        <f>VLOOKUP($A691,'Medical Examinations'!A691:H3025,8,FALSE)</f>
        <v>No</v>
      </c>
      <c r="H691" s="4">
        <f>VLOOKUP($A691,'Medical Examinations'!A691:I3025,9,FALSE)</f>
        <v>2</v>
      </c>
      <c r="I691" t="str">
        <f>VLOOKUP($A691,'Medical Examinations'!A691:J691,10,FALSE)</f>
        <v>No</v>
      </c>
      <c r="J691" t="str">
        <f>VLOOKUP($A691,'Medical Examinations'!A691:C691,3,FALSE)</f>
        <v>Health Weight</v>
      </c>
      <c r="K691" t="str">
        <f>VLOOKUP($A691,'Medical Examinations'!A691:E691,5,FALSE)</f>
        <v>Normal</v>
      </c>
      <c r="L691" t="str">
        <f>VLOOKUP($A691,'Hospitalisation Details'!$A$2:$E$2344,5,FALSE)</f>
        <v>7-Jul-1992</v>
      </c>
      <c r="M691" s="2">
        <f>VLOOKUP($A691,'Hospitalisation Details'!$A$2:$I$2344,9,FALSE)</f>
        <v>29007.82</v>
      </c>
      <c r="N691" s="2" t="str">
        <f>VLOOKUP($A691,'Hospitalisation Details'!$A$2:$J$2344,10,FALSE)</f>
        <v>Tier - 1</v>
      </c>
      <c r="O691" s="2" t="str">
        <f>VLOOKUP($A691,'Hospitalisation Details'!$A$2:$K$2344,11,FALSE)</f>
        <v>Tier - 3</v>
      </c>
      <c r="P691" s="5" t="str">
        <f>VLOOKUP($A691,'Hospitalisation Details'!$A$2:$L$2344,12,FALSE)</f>
        <v>R1011</v>
      </c>
      <c r="Q691" s="15">
        <f>VLOOKUP($A691,'Hospitalisation Details'!$A$2:$G$2344,7,FALSE)</f>
        <v>30</v>
      </c>
    </row>
    <row r="692" spans="1:17" x14ac:dyDescent="0.25">
      <c r="A692" s="14" t="s">
        <v>4361</v>
      </c>
      <c r="B692" t="str">
        <f>VLOOKUP(Healthcare!$A692,'Customer Names'!A692:C3026,3,FALSE)</f>
        <v>Forte</v>
      </c>
      <c r="C692">
        <f>VLOOKUP(Healthcare!$A692,'Medical Examinations'!A692:B3026,2,FALSE)</f>
        <v>21.66</v>
      </c>
      <c r="D692">
        <f>VLOOKUP($A692,'Medical Examinations'!A692:D3026,4,FALSE)</f>
        <v>5.2</v>
      </c>
      <c r="E692" t="str">
        <f>VLOOKUP($A692,'Medical Examinations'!A692:F692,6,FALSE)</f>
        <v>Yes</v>
      </c>
      <c r="F692" t="str">
        <f>VLOOKUP($A692,'Medical Examinations'!A692:G3026,7,FALSE)</f>
        <v>No</v>
      </c>
      <c r="G692" t="str">
        <f>VLOOKUP($A692,'Medical Examinations'!A692:H3026,8,FALSE)</f>
        <v>No</v>
      </c>
      <c r="H692" s="4">
        <f>VLOOKUP($A692,'Medical Examinations'!A692:I3026,9,FALSE)</f>
        <v>2</v>
      </c>
      <c r="I692" t="str">
        <f>VLOOKUP($A692,'Medical Examinations'!A692:J692,10,FALSE)</f>
        <v>No</v>
      </c>
      <c r="J692" t="str">
        <f>VLOOKUP($A692,'Medical Examinations'!A692:C692,3,FALSE)</f>
        <v>Health Weight</v>
      </c>
      <c r="K692" t="str">
        <f>VLOOKUP($A692,'Medical Examinations'!A692:E692,5,FALSE)</f>
        <v>Normal</v>
      </c>
      <c r="L692" t="str">
        <f>VLOOKUP($A692,'Hospitalisation Details'!$A$2:$E$2344,5,FALSE)</f>
        <v>14-Jul-1980</v>
      </c>
      <c r="M692" s="2">
        <f>VLOOKUP($A692,'Hospitalisation Details'!$A$2:$I$2344,9,FALSE)</f>
        <v>29114.21</v>
      </c>
      <c r="N692" s="2" t="str">
        <f>VLOOKUP($A692,'Hospitalisation Details'!$A$2:$J$2344,10,FALSE)</f>
        <v>Tier - 1</v>
      </c>
      <c r="O692" s="2" t="str">
        <f>VLOOKUP($A692,'Hospitalisation Details'!$A$2:$K$2344,11,FALSE)</f>
        <v>Tier - 3</v>
      </c>
      <c r="P692" s="5" t="str">
        <f>VLOOKUP($A692,'Hospitalisation Details'!$A$2:$L$2344,12,FALSE)</f>
        <v>R1011</v>
      </c>
      <c r="Q692" s="15">
        <f>VLOOKUP($A692,'Hospitalisation Details'!$A$2:$G$2344,7,FALSE)</f>
        <v>42</v>
      </c>
    </row>
    <row r="693" spans="1:17" x14ac:dyDescent="0.25">
      <c r="A693" s="14" t="s">
        <v>4362</v>
      </c>
      <c r="B693" t="str">
        <f>VLOOKUP(Healthcare!$A693,'Customer Names'!A693:C3027,3,FALSE)</f>
        <v>Corona Iturriaga</v>
      </c>
      <c r="C693">
        <f>VLOOKUP(Healthcare!$A693,'Medical Examinations'!A693:B3027,2,FALSE)</f>
        <v>36.47</v>
      </c>
      <c r="D693">
        <f>VLOOKUP($A693,'Medical Examinations'!A693:D3027,4,FALSE)</f>
        <v>8.23</v>
      </c>
      <c r="E693" t="str">
        <f>VLOOKUP($A693,'Medical Examinations'!A693:F693,6,FALSE)</f>
        <v>Yes</v>
      </c>
      <c r="F693" t="str">
        <f>VLOOKUP($A693,'Medical Examinations'!A693:G3027,7,FALSE)</f>
        <v>No</v>
      </c>
      <c r="G693" t="str">
        <f>VLOOKUP($A693,'Medical Examinations'!A693:H3027,8,FALSE)</f>
        <v>No</v>
      </c>
      <c r="H693" s="4">
        <f>VLOOKUP($A693,'Medical Examinations'!A693:I3027,9,FALSE)</f>
        <v>0</v>
      </c>
      <c r="I693" t="str">
        <f>VLOOKUP($A693,'Medical Examinations'!A693:J693,10,FALSE)</f>
        <v>No</v>
      </c>
      <c r="J693" t="str">
        <f>VLOOKUP($A693,'Medical Examinations'!A693:C693,3,FALSE)</f>
        <v>Obesity</v>
      </c>
      <c r="K693" t="str">
        <f>VLOOKUP($A693,'Medical Examinations'!A693:E693,5,FALSE)</f>
        <v>Diabetes</v>
      </c>
      <c r="L693" t="str">
        <f>VLOOKUP($A693,'Hospitalisation Details'!$A$2:$E$2344,5,FALSE)</f>
        <v>29-Nov-1978</v>
      </c>
      <c r="M693" s="2">
        <f>VLOOKUP($A693,'Hospitalisation Details'!$A$2:$I$2344,9,FALSE)</f>
        <v>29114.77</v>
      </c>
      <c r="N693" s="2" t="str">
        <f>VLOOKUP($A693,'Hospitalisation Details'!$A$2:$J$2344,10,FALSE)</f>
        <v>Tier - 1</v>
      </c>
      <c r="O693" s="2" t="str">
        <f>VLOOKUP($A693,'Hospitalisation Details'!$A$2:$K$2344,11,FALSE)</f>
        <v>Tier - 1</v>
      </c>
      <c r="P693" s="5" t="str">
        <f>VLOOKUP($A693,'Hospitalisation Details'!$A$2:$L$2344,12,FALSE)</f>
        <v>R1011</v>
      </c>
      <c r="Q693" s="15">
        <f>VLOOKUP($A693,'Hospitalisation Details'!$A$2:$G$2344,7,FALSE)</f>
        <v>44</v>
      </c>
    </row>
    <row r="694" spans="1:17" x14ac:dyDescent="0.25">
      <c r="A694" s="14" t="s">
        <v>4363</v>
      </c>
      <c r="B694" t="str">
        <f>VLOOKUP(Healthcare!$A694,'Customer Names'!A694:C3028,3,FALSE)</f>
        <v>McCollum</v>
      </c>
      <c r="C694">
        <f>VLOOKUP(Healthcare!$A694,'Medical Examinations'!A694:B3028,2,FALSE)</f>
        <v>36.08</v>
      </c>
      <c r="D694">
        <f>VLOOKUP($A694,'Medical Examinations'!A694:D3028,4,FALSE)</f>
        <v>10.33</v>
      </c>
      <c r="E694" t="str">
        <f>VLOOKUP($A694,'Medical Examinations'!A694:F694,6,FALSE)</f>
        <v>Yes</v>
      </c>
      <c r="F694" t="str">
        <f>VLOOKUP($A694,'Medical Examinations'!A694:G3028,7,FALSE)</f>
        <v>No</v>
      </c>
      <c r="G694" t="str">
        <f>VLOOKUP($A694,'Medical Examinations'!A694:H3028,8,FALSE)</f>
        <v>No</v>
      </c>
      <c r="H694" s="4">
        <f>VLOOKUP($A694,'Medical Examinations'!A694:I3028,9,FALSE)</f>
        <v>0</v>
      </c>
      <c r="I694" t="str">
        <f>VLOOKUP($A694,'Medical Examinations'!A694:J694,10,FALSE)</f>
        <v>No</v>
      </c>
      <c r="J694" t="str">
        <f>VLOOKUP($A694,'Medical Examinations'!A694:C694,3,FALSE)</f>
        <v>Obesity</v>
      </c>
      <c r="K694" t="str">
        <f>VLOOKUP($A694,'Medical Examinations'!A694:E694,5,FALSE)</f>
        <v>Diabetes</v>
      </c>
      <c r="L694" t="str">
        <f>VLOOKUP($A694,'Hospitalisation Details'!$A$2:$E$2344,5,FALSE)</f>
        <v>24-Dec-1961</v>
      </c>
      <c r="M694" s="2">
        <f>VLOOKUP($A694,'Hospitalisation Details'!$A$2:$I$2344,9,FALSE)</f>
        <v>29141.360000000001</v>
      </c>
      <c r="N694" s="2" t="str">
        <f>VLOOKUP($A694,'Hospitalisation Details'!$A$2:$J$2344,10,FALSE)</f>
        <v>Tier - 1</v>
      </c>
      <c r="O694" s="2" t="str">
        <f>VLOOKUP($A694,'Hospitalisation Details'!$A$2:$K$2344,11,FALSE)</f>
        <v>Tier - 3</v>
      </c>
      <c r="P694" s="5" t="str">
        <f>VLOOKUP($A694,'Hospitalisation Details'!$A$2:$L$2344,12,FALSE)</f>
        <v>R1012</v>
      </c>
      <c r="Q694" s="15">
        <f>VLOOKUP($A694,'Hospitalisation Details'!$A$2:$G$2344,7,FALSE)</f>
        <v>61</v>
      </c>
    </row>
    <row r="695" spans="1:17" x14ac:dyDescent="0.25">
      <c r="A695" s="14" t="s">
        <v>4364</v>
      </c>
      <c r="B695" t="str">
        <f>VLOOKUP(Healthcare!$A695,'Customer Names'!A695:C3029,3,FALSE)</f>
        <v>Hevner</v>
      </c>
      <c r="C695">
        <f>VLOOKUP(Healthcare!$A695,'Medical Examinations'!A695:B3029,2,FALSE)</f>
        <v>23.18</v>
      </c>
      <c r="D695">
        <f>VLOOKUP($A695,'Medical Examinations'!A695:D3029,4,FALSE)</f>
        <v>6.13</v>
      </c>
      <c r="E695" t="str">
        <f>VLOOKUP($A695,'Medical Examinations'!A695:F695,6,FALSE)</f>
        <v>No</v>
      </c>
      <c r="F695" t="str">
        <f>VLOOKUP($A695,'Medical Examinations'!A695:G3029,7,FALSE)</f>
        <v>No</v>
      </c>
      <c r="G695" t="str">
        <f>VLOOKUP($A695,'Medical Examinations'!A695:H3029,8,FALSE)</f>
        <v>No</v>
      </c>
      <c r="H695" s="4">
        <f>VLOOKUP($A695,'Medical Examinations'!A695:I3029,9,FALSE)</f>
        <v>0</v>
      </c>
      <c r="I695" t="str">
        <f>VLOOKUP($A695,'Medical Examinations'!A695:J695,10,FALSE)</f>
        <v>No</v>
      </c>
      <c r="J695" t="str">
        <f>VLOOKUP($A695,'Medical Examinations'!A695:C695,3,FALSE)</f>
        <v>Health Weight</v>
      </c>
      <c r="K695" t="str">
        <f>VLOOKUP($A695,'Medical Examinations'!A695:E695,5,FALSE)</f>
        <v>Prediabetes</v>
      </c>
      <c r="L695" t="str">
        <f>VLOOKUP($A695,'Hospitalisation Details'!$A$2:$E$2344,5,FALSE)</f>
        <v>8-Nov-1976</v>
      </c>
      <c r="M695" s="2">
        <f>VLOOKUP($A695,'Hospitalisation Details'!$A$2:$I$2344,9,FALSE)</f>
        <v>29160.39</v>
      </c>
      <c r="N695" s="2" t="str">
        <f>VLOOKUP($A695,'Hospitalisation Details'!$A$2:$J$2344,10,FALSE)</f>
        <v>Tier - 1</v>
      </c>
      <c r="O695" s="2" t="str">
        <f>VLOOKUP($A695,'Hospitalisation Details'!$A$2:$K$2344,11,FALSE)</f>
        <v>Tier - 2</v>
      </c>
      <c r="P695" s="5" t="str">
        <f>VLOOKUP($A695,'Hospitalisation Details'!$A$2:$L$2344,12,FALSE)</f>
        <v>R1011</v>
      </c>
      <c r="Q695" s="15">
        <f>VLOOKUP($A695,'Hospitalisation Details'!$A$2:$G$2344,7,FALSE)</f>
        <v>46</v>
      </c>
    </row>
    <row r="696" spans="1:17" x14ac:dyDescent="0.25">
      <c r="A696" s="14" t="s">
        <v>4365</v>
      </c>
      <c r="B696" t="str">
        <f>VLOOKUP(Healthcare!$A696,'Customer Names'!A696:C3030,3,FALSE)</f>
        <v>Looi</v>
      </c>
      <c r="C696">
        <f>VLOOKUP(Healthcare!$A696,'Medical Examinations'!A696:B3030,2,FALSE)</f>
        <v>39.159999999999997</v>
      </c>
      <c r="D696">
        <f>VLOOKUP($A696,'Medical Examinations'!A696:D3030,4,FALSE)</f>
        <v>8.08</v>
      </c>
      <c r="E696" t="str">
        <f>VLOOKUP($A696,'Medical Examinations'!A696:F696,6,FALSE)</f>
        <v>No</v>
      </c>
      <c r="F696" t="str">
        <f>VLOOKUP($A696,'Medical Examinations'!A696:G3030,7,FALSE)</f>
        <v>No</v>
      </c>
      <c r="G696" t="str">
        <f>VLOOKUP($A696,'Medical Examinations'!A696:H3030,8,FALSE)</f>
        <v>No</v>
      </c>
      <c r="H696" s="4">
        <f>VLOOKUP($A696,'Medical Examinations'!A696:I3030,9,FALSE)</f>
        <v>3</v>
      </c>
      <c r="I696" t="str">
        <f>VLOOKUP($A696,'Medical Examinations'!A696:J696,10,FALSE)</f>
        <v>No</v>
      </c>
      <c r="J696" t="str">
        <f>VLOOKUP($A696,'Medical Examinations'!A696:C696,3,FALSE)</f>
        <v>Obesity</v>
      </c>
      <c r="K696" t="str">
        <f>VLOOKUP($A696,'Medical Examinations'!A696:E696,5,FALSE)</f>
        <v>Diabetes</v>
      </c>
      <c r="L696" t="str">
        <f>VLOOKUP($A696,'Hospitalisation Details'!$A$2:$E$2344,5,FALSE)</f>
        <v>9-Jul-1969</v>
      </c>
      <c r="M696" s="2">
        <f>VLOOKUP($A696,'Hospitalisation Details'!$A$2:$I$2344,9,FALSE)</f>
        <v>29186.48</v>
      </c>
      <c r="N696" s="2" t="str">
        <f>VLOOKUP($A696,'Hospitalisation Details'!$A$2:$J$2344,10,FALSE)</f>
        <v>Tier - 1</v>
      </c>
      <c r="O696" s="2" t="str">
        <f>VLOOKUP($A696,'Hospitalisation Details'!$A$2:$K$2344,11,FALSE)</f>
        <v>Tier - 3</v>
      </c>
      <c r="P696" s="5" t="str">
        <f>VLOOKUP($A696,'Hospitalisation Details'!$A$2:$L$2344,12,FALSE)</f>
        <v>R1024</v>
      </c>
      <c r="Q696" s="15">
        <f>VLOOKUP($A696,'Hospitalisation Details'!$A$2:$G$2344,7,FALSE)</f>
        <v>53</v>
      </c>
    </row>
    <row r="697" spans="1:17" x14ac:dyDescent="0.25">
      <c r="A697" s="14" t="s">
        <v>4366</v>
      </c>
      <c r="B697" t="str">
        <f>VLOOKUP(Healthcare!$A697,'Customer Names'!A697:C3031,3,FALSE)</f>
        <v>Power</v>
      </c>
      <c r="C697">
        <f>VLOOKUP(Healthcare!$A697,'Medical Examinations'!A697:B3031,2,FALSE)</f>
        <v>38.19</v>
      </c>
      <c r="D697">
        <f>VLOOKUP($A697,'Medical Examinations'!A697:D3031,4,FALSE)</f>
        <v>10.49</v>
      </c>
      <c r="E697" t="str">
        <f>VLOOKUP($A697,'Medical Examinations'!A697:F697,6,FALSE)</f>
        <v>No</v>
      </c>
      <c r="F697" t="str">
        <f>VLOOKUP($A697,'Medical Examinations'!A697:G3031,7,FALSE)</f>
        <v>No</v>
      </c>
      <c r="G697" t="str">
        <f>VLOOKUP($A697,'Medical Examinations'!A697:H3031,8,FALSE)</f>
        <v>No</v>
      </c>
      <c r="H697" s="4">
        <f>VLOOKUP($A697,'Medical Examinations'!A697:I3031,9,FALSE)</f>
        <v>3</v>
      </c>
      <c r="I697" t="str">
        <f>VLOOKUP($A697,'Medical Examinations'!A697:J697,10,FALSE)</f>
        <v>No</v>
      </c>
      <c r="J697" t="str">
        <f>VLOOKUP($A697,'Medical Examinations'!A697:C697,3,FALSE)</f>
        <v>Obesity</v>
      </c>
      <c r="K697" t="str">
        <f>VLOOKUP($A697,'Medical Examinations'!A697:E697,5,FALSE)</f>
        <v>Diabetes</v>
      </c>
      <c r="L697" t="str">
        <f>VLOOKUP($A697,'Hospitalisation Details'!$A$2:$E$2344,5,FALSE)</f>
        <v>21-Jul-1978</v>
      </c>
      <c r="M697" s="2">
        <f>VLOOKUP($A697,'Hospitalisation Details'!$A$2:$I$2344,9,FALSE)</f>
        <v>29227.599999999999</v>
      </c>
      <c r="N697" s="2" t="str">
        <f>VLOOKUP($A697,'Hospitalisation Details'!$A$2:$J$2344,10,FALSE)</f>
        <v>Tier - 1</v>
      </c>
      <c r="O697" s="2" t="str">
        <f>VLOOKUP($A697,'Hospitalisation Details'!$A$2:$K$2344,11,FALSE)</f>
        <v>Tier - 3</v>
      </c>
      <c r="P697" s="5" t="str">
        <f>VLOOKUP($A697,'Hospitalisation Details'!$A$2:$L$2344,12,FALSE)</f>
        <v>R1012</v>
      </c>
      <c r="Q697" s="15">
        <f>VLOOKUP($A697,'Hospitalisation Details'!$A$2:$G$2344,7,FALSE)</f>
        <v>44</v>
      </c>
    </row>
    <row r="698" spans="1:17" x14ac:dyDescent="0.25">
      <c r="A698" s="14" t="s">
        <v>4367</v>
      </c>
      <c r="B698" t="str">
        <f>VLOOKUP(Healthcare!$A698,'Customer Names'!A698:C3032,3,FALSE)</f>
        <v>Routon</v>
      </c>
      <c r="C698">
        <f>VLOOKUP(Healthcare!$A698,'Medical Examinations'!A698:B3032,2,FALSE)</f>
        <v>26.41</v>
      </c>
      <c r="D698">
        <f>VLOOKUP($A698,'Medical Examinations'!A698:D3032,4,FALSE)</f>
        <v>8.11</v>
      </c>
      <c r="E698" t="str">
        <f>VLOOKUP($A698,'Medical Examinations'!A698:F698,6,FALSE)</f>
        <v>No</v>
      </c>
      <c r="F698" t="str">
        <f>VLOOKUP($A698,'Medical Examinations'!A698:G3032,7,FALSE)</f>
        <v>No</v>
      </c>
      <c r="G698" t="str">
        <f>VLOOKUP($A698,'Medical Examinations'!A698:H3032,8,FALSE)</f>
        <v>No</v>
      </c>
      <c r="H698" s="4">
        <f>VLOOKUP($A698,'Medical Examinations'!A698:I3032,9,FALSE)</f>
        <v>3</v>
      </c>
      <c r="I698" t="str">
        <f>VLOOKUP($A698,'Medical Examinations'!A698:J698,10,FALSE)</f>
        <v>No</v>
      </c>
      <c r="J698" t="str">
        <f>VLOOKUP($A698,'Medical Examinations'!A698:C698,3,FALSE)</f>
        <v>Over Weight</v>
      </c>
      <c r="K698" t="str">
        <f>VLOOKUP($A698,'Medical Examinations'!A698:E698,5,FALSE)</f>
        <v>Diabetes</v>
      </c>
      <c r="L698" t="str">
        <f>VLOOKUP($A698,'Hospitalisation Details'!$A$2:$E$2344,5,FALSE)</f>
        <v>5-Jun-1958</v>
      </c>
      <c r="M698" s="2">
        <f>VLOOKUP($A698,'Hospitalisation Details'!$A$2:$I$2344,9,FALSE)</f>
        <v>29330.98</v>
      </c>
      <c r="N698" s="2" t="str">
        <f>VLOOKUP($A698,'Hospitalisation Details'!$A$2:$J$2344,10,FALSE)</f>
        <v>Tier - 1</v>
      </c>
      <c r="O698" s="2" t="str">
        <f>VLOOKUP($A698,'Hospitalisation Details'!$A$2:$K$2344,11,FALSE)</f>
        <v>Tier - 2</v>
      </c>
      <c r="P698" s="5" t="str">
        <f>VLOOKUP($A698,'Hospitalisation Details'!$A$2:$L$2344,12,FALSE)</f>
        <v>R1012</v>
      </c>
      <c r="Q698" s="15">
        <f>VLOOKUP($A698,'Hospitalisation Details'!$A$2:$G$2344,7,FALSE)</f>
        <v>65</v>
      </c>
    </row>
    <row r="699" spans="1:17" x14ac:dyDescent="0.25">
      <c r="A699" s="14" t="s">
        <v>4368</v>
      </c>
      <c r="B699" t="str">
        <f>VLOOKUP(Healthcare!$A699,'Customer Names'!A699:C3033,3,FALSE)</f>
        <v>Dochelli</v>
      </c>
      <c r="C699">
        <f>VLOOKUP(Healthcare!$A699,'Medical Examinations'!A699:B3033,2,FALSE)</f>
        <v>28.785</v>
      </c>
      <c r="D699">
        <f>VLOOKUP($A699,'Medical Examinations'!A699:D3033,4,FALSE)</f>
        <v>6.6</v>
      </c>
      <c r="E699" t="str">
        <f>VLOOKUP($A699,'Medical Examinations'!A699:F699,6,FALSE)</f>
        <v>No</v>
      </c>
      <c r="F699" t="str">
        <f>VLOOKUP($A699,'Medical Examinations'!A699:G3033,7,FALSE)</f>
        <v>No</v>
      </c>
      <c r="G699" t="str">
        <f>VLOOKUP($A699,'Medical Examinations'!A699:H3033,8,FALSE)</f>
        <v>No</v>
      </c>
      <c r="H699" s="4">
        <f>VLOOKUP($A699,'Medical Examinations'!A699:I3033,9,FALSE)</f>
        <v>0</v>
      </c>
      <c r="I699" t="str">
        <f>VLOOKUP($A699,'Medical Examinations'!A699:J699,10,FALSE)</f>
        <v>No</v>
      </c>
      <c r="J699" t="str">
        <f>VLOOKUP($A699,'Medical Examinations'!A699:C699,3,FALSE)</f>
        <v>Over Weight</v>
      </c>
      <c r="K699" t="str">
        <f>VLOOKUP($A699,'Medical Examinations'!A699:E699,5,FALSE)</f>
        <v>Diabetes</v>
      </c>
      <c r="L699" t="str">
        <f>VLOOKUP($A699,'Hospitalisation Details'!$A$2:$E$2344,5,FALSE)</f>
        <v>7-Nov-1985</v>
      </c>
      <c r="M699" s="2">
        <f>VLOOKUP($A699,'Hospitalisation Details'!$A$2:$I$2344,9,FALSE)</f>
        <v>29352.560000000001</v>
      </c>
      <c r="N699" s="2" t="str">
        <f>VLOOKUP($A699,'Hospitalisation Details'!$A$2:$J$2344,10,FALSE)</f>
        <v>Tier - 1</v>
      </c>
      <c r="O699" s="2" t="str">
        <f>VLOOKUP($A699,'Hospitalisation Details'!$A$2:$K$2344,11,FALSE)</f>
        <v>Tier - 1</v>
      </c>
      <c r="P699" s="5" t="str">
        <f>VLOOKUP($A699,'Hospitalisation Details'!$A$2:$L$2344,12,FALSE)</f>
        <v>R1011</v>
      </c>
      <c r="Q699" s="15">
        <f>VLOOKUP($A699,'Hospitalisation Details'!$A$2:$G$2344,7,FALSE)</f>
        <v>37</v>
      </c>
    </row>
    <row r="700" spans="1:17" x14ac:dyDescent="0.25">
      <c r="A700" s="14" t="s">
        <v>4369</v>
      </c>
      <c r="B700" t="str">
        <f>VLOOKUP(Healthcare!$A700,'Customer Names'!A700:C3034,3,FALSE)</f>
        <v>Gillespie</v>
      </c>
      <c r="C700">
        <f>VLOOKUP(Healthcare!$A700,'Medical Examinations'!A700:B3034,2,FALSE)</f>
        <v>26.695</v>
      </c>
      <c r="D700">
        <f>VLOOKUP($A700,'Medical Examinations'!A700:D3034,4,FALSE)</f>
        <v>10.14</v>
      </c>
      <c r="E700" t="str">
        <f>VLOOKUP($A700,'Medical Examinations'!A700:F700,6,FALSE)</f>
        <v>Yes</v>
      </c>
      <c r="F700" t="str">
        <f>VLOOKUP($A700,'Medical Examinations'!A700:G3034,7,FALSE)</f>
        <v>No</v>
      </c>
      <c r="G700" t="str">
        <f>VLOOKUP($A700,'Medical Examinations'!A700:H3034,8,FALSE)</f>
        <v>Yes</v>
      </c>
      <c r="H700" s="4">
        <f>VLOOKUP($A700,'Medical Examinations'!A700:I3034,9,FALSE)</f>
        <v>1</v>
      </c>
      <c r="I700" t="str">
        <f>VLOOKUP($A700,'Medical Examinations'!A700:J700,10,FALSE)</f>
        <v>No</v>
      </c>
      <c r="J700" t="str">
        <f>VLOOKUP($A700,'Medical Examinations'!A700:C700,3,FALSE)</f>
        <v>Over Weight</v>
      </c>
      <c r="K700" t="str">
        <f>VLOOKUP($A700,'Medical Examinations'!A700:E700,5,FALSE)</f>
        <v>Diabetes</v>
      </c>
      <c r="L700" t="str">
        <f>VLOOKUP($A700,'Hospitalisation Details'!$A$2:$E$2344,5,FALSE)</f>
        <v>16-Jul-1987</v>
      </c>
      <c r="M700" s="2">
        <f>VLOOKUP($A700,'Hospitalisation Details'!$A$2:$I$2344,9,FALSE)</f>
        <v>29443.59</v>
      </c>
      <c r="N700" s="2" t="str">
        <f>VLOOKUP($A700,'Hospitalisation Details'!$A$2:$J$2344,10,FALSE)</f>
        <v>Tier - 1</v>
      </c>
      <c r="O700" s="2" t="str">
        <f>VLOOKUP($A700,'Hospitalisation Details'!$A$2:$K$2344,11,FALSE)</f>
        <v>Tier - 1</v>
      </c>
      <c r="P700" s="5" t="str">
        <f>VLOOKUP($A700,'Hospitalisation Details'!$A$2:$L$2344,12,FALSE)</f>
        <v>R1011</v>
      </c>
      <c r="Q700" s="15">
        <f>VLOOKUP($A700,'Hospitalisation Details'!$A$2:$G$2344,7,FALSE)</f>
        <v>35</v>
      </c>
    </row>
    <row r="701" spans="1:17" x14ac:dyDescent="0.25">
      <c r="A701" s="14" t="s">
        <v>4370</v>
      </c>
      <c r="B701" t="str">
        <f>VLOOKUP(Healthcare!$A701,'Customer Names'!A701:C3035,3,FALSE)</f>
        <v>Oskvig</v>
      </c>
      <c r="C701">
        <f>VLOOKUP(Healthcare!$A701,'Medical Examinations'!A701:B3035,2,FALSE)</f>
        <v>32.799999999999997</v>
      </c>
      <c r="D701">
        <f>VLOOKUP($A701,'Medical Examinations'!A701:D3035,4,FALSE)</f>
        <v>6.06</v>
      </c>
      <c r="E701" t="str">
        <f>VLOOKUP($A701,'Medical Examinations'!A701:F701,6,FALSE)</f>
        <v>Yes</v>
      </c>
      <c r="F701" t="str">
        <f>VLOOKUP($A701,'Medical Examinations'!A701:G3035,7,FALSE)</f>
        <v>No</v>
      </c>
      <c r="G701" t="str">
        <f>VLOOKUP($A701,'Medical Examinations'!A701:H3035,8,FALSE)</f>
        <v>No</v>
      </c>
      <c r="H701" s="4">
        <f>VLOOKUP($A701,'Medical Examinations'!A701:I3035,9,FALSE)</f>
        <v>1</v>
      </c>
      <c r="I701" t="str">
        <f>VLOOKUP($A701,'Medical Examinations'!A701:J701,10,FALSE)</f>
        <v>No</v>
      </c>
      <c r="J701" t="str">
        <f>VLOOKUP($A701,'Medical Examinations'!A701:C701,3,FALSE)</f>
        <v>Obesity</v>
      </c>
      <c r="K701" t="str">
        <f>VLOOKUP($A701,'Medical Examinations'!A701:E701,5,FALSE)</f>
        <v>Prediabetes</v>
      </c>
      <c r="L701" t="str">
        <f>VLOOKUP($A701,'Hospitalisation Details'!$A$2:$E$2344,5,FALSE)</f>
        <v>27-Jul-1993</v>
      </c>
      <c r="M701" s="2">
        <f>VLOOKUP($A701,'Hospitalisation Details'!$A$2:$I$2344,9,FALSE)</f>
        <v>29622.69</v>
      </c>
      <c r="N701" s="2" t="str">
        <f>VLOOKUP($A701,'Hospitalisation Details'!$A$2:$J$2344,10,FALSE)</f>
        <v>Tier - 1</v>
      </c>
      <c r="O701" s="2" t="str">
        <f>VLOOKUP($A701,'Hospitalisation Details'!$A$2:$K$2344,11,FALSE)</f>
        <v>Tier - 1</v>
      </c>
      <c r="P701" s="5" t="str">
        <f>VLOOKUP($A701,'Hospitalisation Details'!$A$2:$L$2344,12,FALSE)</f>
        <v>R1011</v>
      </c>
      <c r="Q701" s="15">
        <f>VLOOKUP($A701,'Hospitalisation Details'!$A$2:$G$2344,7,FALSE)</f>
        <v>29</v>
      </c>
    </row>
    <row r="702" spans="1:17" x14ac:dyDescent="0.25">
      <c r="A702" s="14" t="s">
        <v>4371</v>
      </c>
      <c r="B702" t="str">
        <f>VLOOKUP(Healthcare!$A702,'Customer Names'!A702:C3036,3,FALSE)</f>
        <v>Holland-Stergar</v>
      </c>
      <c r="C702">
        <f>VLOOKUP(Healthcare!$A702,'Medical Examinations'!A702:B3036,2,FALSE)</f>
        <v>35.869999999999997</v>
      </c>
      <c r="D702">
        <f>VLOOKUP($A702,'Medical Examinations'!A702:D3036,4,FALSE)</f>
        <v>9.91</v>
      </c>
      <c r="E702" t="str">
        <f>VLOOKUP($A702,'Medical Examinations'!A702:F702,6,FALSE)</f>
        <v>Yes</v>
      </c>
      <c r="F702" t="str">
        <f>VLOOKUP($A702,'Medical Examinations'!A702:G3036,7,FALSE)</f>
        <v>No</v>
      </c>
      <c r="G702" t="str">
        <f>VLOOKUP($A702,'Medical Examinations'!A702:H3036,8,FALSE)</f>
        <v>No</v>
      </c>
      <c r="H702" s="4">
        <f>VLOOKUP($A702,'Medical Examinations'!A702:I3036,9,FALSE)</f>
        <v>0</v>
      </c>
      <c r="I702" t="str">
        <f>VLOOKUP($A702,'Medical Examinations'!A702:J702,10,FALSE)</f>
        <v>No</v>
      </c>
      <c r="J702" t="str">
        <f>VLOOKUP($A702,'Medical Examinations'!A702:C702,3,FALSE)</f>
        <v>Obesity</v>
      </c>
      <c r="K702" t="str">
        <f>VLOOKUP($A702,'Medical Examinations'!A702:E702,5,FALSE)</f>
        <v>Diabetes</v>
      </c>
      <c r="L702" t="str">
        <f>VLOOKUP($A702,'Hospitalisation Details'!$A$2:$E$2344,5,FALSE)</f>
        <v>23-Aug-1973</v>
      </c>
      <c r="M702" s="2">
        <f>VLOOKUP($A702,'Hospitalisation Details'!$A$2:$I$2344,9,FALSE)</f>
        <v>29757.69</v>
      </c>
      <c r="N702" s="2" t="str">
        <f>VLOOKUP($A702,'Hospitalisation Details'!$A$2:$J$2344,10,FALSE)</f>
        <v>Tier - 1</v>
      </c>
      <c r="O702" s="2" t="str">
        <f>VLOOKUP($A702,'Hospitalisation Details'!$A$2:$K$2344,11,FALSE)</f>
        <v>Tier - 3</v>
      </c>
      <c r="P702" s="5" t="str">
        <f>VLOOKUP($A702,'Hospitalisation Details'!$A$2:$L$2344,12,FALSE)</f>
        <v>R1011</v>
      </c>
      <c r="Q702" s="15">
        <f>VLOOKUP($A702,'Hospitalisation Details'!$A$2:$G$2344,7,FALSE)</f>
        <v>49</v>
      </c>
    </row>
    <row r="703" spans="1:17" x14ac:dyDescent="0.25">
      <c r="A703" s="14" t="s">
        <v>4372</v>
      </c>
      <c r="B703" t="str">
        <f>VLOOKUP(Healthcare!$A703,'Customer Names'!A703:C3037,3,FALSE)</f>
        <v>Arai</v>
      </c>
      <c r="C703">
        <f>VLOOKUP(Healthcare!$A703,'Medical Examinations'!A703:B3037,2,FALSE)</f>
        <v>21.66</v>
      </c>
      <c r="D703">
        <f>VLOOKUP($A703,'Medical Examinations'!A703:D3037,4,FALSE)</f>
        <v>4.1399999999999997</v>
      </c>
      <c r="E703" t="str">
        <f>VLOOKUP($A703,'Medical Examinations'!A703:F703,6,FALSE)</f>
        <v>Yes</v>
      </c>
      <c r="F703" t="str">
        <f>VLOOKUP($A703,'Medical Examinations'!A703:G3037,7,FALSE)</f>
        <v>No</v>
      </c>
      <c r="G703" t="str">
        <f>VLOOKUP($A703,'Medical Examinations'!A703:H3037,8,FALSE)</f>
        <v>No</v>
      </c>
      <c r="H703" s="4">
        <f>VLOOKUP($A703,'Medical Examinations'!A703:I3037,9,FALSE)</f>
        <v>2</v>
      </c>
      <c r="I703" t="str">
        <f>VLOOKUP($A703,'Medical Examinations'!A703:J703,10,FALSE)</f>
        <v>No</v>
      </c>
      <c r="J703" t="str">
        <f>VLOOKUP($A703,'Medical Examinations'!A703:C703,3,FALSE)</f>
        <v>Health Weight</v>
      </c>
      <c r="K703" t="str">
        <f>VLOOKUP($A703,'Medical Examinations'!A703:E703,5,FALSE)</f>
        <v>Normal</v>
      </c>
      <c r="L703" t="str">
        <f>VLOOKUP($A703,'Hospitalisation Details'!$A$2:$E$2344,5,FALSE)</f>
        <v>20-Jun-1998</v>
      </c>
      <c r="M703" s="2">
        <f>VLOOKUP($A703,'Hospitalisation Details'!$A$2:$I$2344,9,FALSE)</f>
        <v>29760.6</v>
      </c>
      <c r="N703" s="2" t="str">
        <f>VLOOKUP($A703,'Hospitalisation Details'!$A$2:$J$2344,10,FALSE)</f>
        <v>Tier - 1</v>
      </c>
      <c r="O703" s="2" t="str">
        <f>VLOOKUP($A703,'Hospitalisation Details'!$A$2:$K$2344,11,FALSE)</f>
        <v>Tier - 2</v>
      </c>
      <c r="P703" s="5" t="str">
        <f>VLOOKUP($A703,'Hospitalisation Details'!$A$2:$L$2344,12,FALSE)</f>
        <v>R1011</v>
      </c>
      <c r="Q703" s="15">
        <f>VLOOKUP($A703,'Hospitalisation Details'!$A$2:$G$2344,7,FALSE)</f>
        <v>24</v>
      </c>
    </row>
    <row r="704" spans="1:17" x14ac:dyDescent="0.25">
      <c r="A704" s="14" t="s">
        <v>4373</v>
      </c>
      <c r="B704" t="str">
        <f>VLOOKUP(Healthcare!$A704,'Customer Names'!A704:C3038,3,FALSE)</f>
        <v>Olausson</v>
      </c>
      <c r="C704">
        <f>VLOOKUP(Healthcare!$A704,'Medical Examinations'!A704:B3038,2,FALSE)</f>
        <v>37.72</v>
      </c>
      <c r="D704">
        <f>VLOOKUP($A704,'Medical Examinations'!A704:D3038,4,FALSE)</f>
        <v>4.38</v>
      </c>
      <c r="E704" t="str">
        <f>VLOOKUP($A704,'Medical Examinations'!A704:F704,6,FALSE)</f>
        <v>Yes</v>
      </c>
      <c r="F704" t="str">
        <f>VLOOKUP($A704,'Medical Examinations'!A704:G3038,7,FALSE)</f>
        <v>No</v>
      </c>
      <c r="G704" t="str">
        <f>VLOOKUP($A704,'Medical Examinations'!A704:H3038,8,FALSE)</f>
        <v>Yes</v>
      </c>
      <c r="H704" s="4">
        <f>VLOOKUP($A704,'Medical Examinations'!A704:I3038,9,FALSE)</f>
        <v>1</v>
      </c>
      <c r="I704" t="str">
        <f>VLOOKUP($A704,'Medical Examinations'!A704:J704,10,FALSE)</f>
        <v>No</v>
      </c>
      <c r="J704" t="str">
        <f>VLOOKUP($A704,'Medical Examinations'!A704:C704,3,FALSE)</f>
        <v>Obesity</v>
      </c>
      <c r="K704" t="str">
        <f>VLOOKUP($A704,'Medical Examinations'!A704:E704,5,FALSE)</f>
        <v>Normal</v>
      </c>
      <c r="L704" t="str">
        <f>VLOOKUP($A704,'Hospitalisation Details'!$A$2:$E$2344,5,FALSE)</f>
        <v>13-Aug-1981</v>
      </c>
      <c r="M704" s="2">
        <f>VLOOKUP($A704,'Hospitalisation Details'!$A$2:$I$2344,9,FALSE)</f>
        <v>29816.639999999999</v>
      </c>
      <c r="N704" s="2" t="str">
        <f>VLOOKUP($A704,'Hospitalisation Details'!$A$2:$J$2344,10,FALSE)</f>
        <v>Tier - 1</v>
      </c>
      <c r="O704" s="2" t="str">
        <f>VLOOKUP($A704,'Hospitalisation Details'!$A$2:$K$2344,11,FALSE)</f>
        <v>Tier - 2</v>
      </c>
      <c r="P704" s="5" t="str">
        <f>VLOOKUP($A704,'Hospitalisation Details'!$A$2:$L$2344,12,FALSE)</f>
        <v>R1011</v>
      </c>
      <c r="Q704" s="15">
        <f>VLOOKUP($A704,'Hospitalisation Details'!$A$2:$G$2344,7,FALSE)</f>
        <v>41</v>
      </c>
    </row>
    <row r="705" spans="1:17" x14ac:dyDescent="0.25">
      <c r="A705" s="14" t="s">
        <v>4374</v>
      </c>
      <c r="B705" t="str">
        <f>VLOOKUP(Healthcare!$A705,'Customer Names'!A705:C3039,3,FALSE)</f>
        <v>Wagner</v>
      </c>
      <c r="C705">
        <f>VLOOKUP(Healthcare!$A705,'Medical Examinations'!A705:B3039,2,FALSE)</f>
        <v>39.700000000000003</v>
      </c>
      <c r="D705">
        <f>VLOOKUP($A705,'Medical Examinations'!A705:D3039,4,FALSE)</f>
        <v>9.83</v>
      </c>
      <c r="E705" t="str">
        <f>VLOOKUP($A705,'Medical Examinations'!A705:F705,6,FALSE)</f>
        <v>No</v>
      </c>
      <c r="F705" t="str">
        <f>VLOOKUP($A705,'Medical Examinations'!A705:G3039,7,FALSE)</f>
        <v>No</v>
      </c>
      <c r="G705" t="str">
        <f>VLOOKUP($A705,'Medical Examinations'!A705:H3039,8,FALSE)</f>
        <v>No</v>
      </c>
      <c r="H705" s="4">
        <f>VLOOKUP($A705,'Medical Examinations'!A705:I3039,9,FALSE)</f>
        <v>3</v>
      </c>
      <c r="I705" t="str">
        <f>VLOOKUP($A705,'Medical Examinations'!A705:J705,10,FALSE)</f>
        <v>No</v>
      </c>
      <c r="J705" t="str">
        <f>VLOOKUP($A705,'Medical Examinations'!A705:C705,3,FALSE)</f>
        <v>Obesity</v>
      </c>
      <c r="K705" t="str">
        <f>VLOOKUP($A705,'Medical Examinations'!A705:E705,5,FALSE)</f>
        <v>Diabetes</v>
      </c>
      <c r="L705" t="str">
        <f>VLOOKUP($A705,'Hospitalisation Details'!$A$2:$E$2344,5,FALSE)</f>
        <v>29-Oct-1982</v>
      </c>
      <c r="M705" s="2">
        <f>VLOOKUP($A705,'Hospitalisation Details'!$A$2:$I$2344,9,FALSE)</f>
        <v>29818.76</v>
      </c>
      <c r="N705" s="2" t="str">
        <f>VLOOKUP($A705,'Hospitalisation Details'!$A$2:$J$2344,10,FALSE)</f>
        <v>Tier - 1</v>
      </c>
      <c r="O705" s="2" t="str">
        <f>VLOOKUP($A705,'Hospitalisation Details'!$A$2:$K$2344,11,FALSE)</f>
        <v>Tier - 1</v>
      </c>
      <c r="P705" s="5" t="str">
        <f>VLOOKUP($A705,'Hospitalisation Details'!$A$2:$L$2344,12,FALSE)</f>
        <v>R1012</v>
      </c>
      <c r="Q705" s="15">
        <f>VLOOKUP($A705,'Hospitalisation Details'!$A$2:$G$2344,7,FALSE)</f>
        <v>40</v>
      </c>
    </row>
    <row r="706" spans="1:17" x14ac:dyDescent="0.25">
      <c r="A706" s="14" t="s">
        <v>4375</v>
      </c>
      <c r="B706" t="str">
        <f>VLOOKUP(Healthcare!$A706,'Customer Names'!A706:C3040,3,FALSE)</f>
        <v>Delong</v>
      </c>
      <c r="C706">
        <f>VLOOKUP(Healthcare!$A706,'Medical Examinations'!A706:B3040,2,FALSE)</f>
        <v>35.97</v>
      </c>
      <c r="D706">
        <f>VLOOKUP($A706,'Medical Examinations'!A706:D3040,4,FALSE)</f>
        <v>11.08</v>
      </c>
      <c r="E706" t="str">
        <f>VLOOKUP($A706,'Medical Examinations'!A706:F706,6,FALSE)</f>
        <v>No</v>
      </c>
      <c r="F706" t="str">
        <f>VLOOKUP($A706,'Medical Examinations'!A706:G3040,7,FALSE)</f>
        <v>No</v>
      </c>
      <c r="G706" t="str">
        <f>VLOOKUP($A706,'Medical Examinations'!A706:H3040,8,FALSE)</f>
        <v>No</v>
      </c>
      <c r="H706" s="4">
        <f>VLOOKUP($A706,'Medical Examinations'!A706:I3040,9,FALSE)</f>
        <v>3</v>
      </c>
      <c r="I706" t="str">
        <f>VLOOKUP($A706,'Medical Examinations'!A706:J706,10,FALSE)</f>
        <v>No</v>
      </c>
      <c r="J706" t="str">
        <f>VLOOKUP($A706,'Medical Examinations'!A706:C706,3,FALSE)</f>
        <v>Obesity</v>
      </c>
      <c r="K706" t="str">
        <f>VLOOKUP($A706,'Medical Examinations'!A706:E706,5,FALSE)</f>
        <v>Diabetes</v>
      </c>
      <c r="L706" t="str">
        <f>VLOOKUP($A706,'Hospitalisation Details'!$A$2:$E$2344,5,FALSE)</f>
        <v>30-Dec-1989</v>
      </c>
      <c r="M706" s="2">
        <f>VLOOKUP($A706,'Hospitalisation Details'!$A$2:$I$2344,9,FALSE)</f>
        <v>29852.48</v>
      </c>
      <c r="N706" s="2" t="str">
        <f>VLOOKUP($A706,'Hospitalisation Details'!$A$2:$J$2344,10,FALSE)</f>
        <v>Tier - 1</v>
      </c>
      <c r="O706" s="2" t="str">
        <f>VLOOKUP($A706,'Hospitalisation Details'!$A$2:$K$2344,11,FALSE)</f>
        <v>Tier - 3</v>
      </c>
      <c r="P706" s="5" t="str">
        <f>VLOOKUP($A706,'Hospitalisation Details'!$A$2:$L$2344,12,FALSE)</f>
        <v>R1011</v>
      </c>
      <c r="Q706" s="15">
        <f>VLOOKUP($A706,'Hospitalisation Details'!$A$2:$G$2344,7,FALSE)</f>
        <v>33</v>
      </c>
    </row>
    <row r="707" spans="1:17" x14ac:dyDescent="0.25">
      <c r="A707" s="14" t="s">
        <v>4376</v>
      </c>
      <c r="B707" t="str">
        <f>VLOOKUP(Healthcare!$A707,'Customer Names'!A707:C3041,3,FALSE)</f>
        <v>Mehech</v>
      </c>
      <c r="C707">
        <f>VLOOKUP(Healthcare!$A707,'Medical Examinations'!A707:B3041,2,FALSE)</f>
        <v>37.85</v>
      </c>
      <c r="D707">
        <f>VLOOKUP($A707,'Medical Examinations'!A707:D3041,4,FALSE)</f>
        <v>11.01</v>
      </c>
      <c r="E707" t="str">
        <f>VLOOKUP($A707,'Medical Examinations'!A707:F707,6,FALSE)</f>
        <v>No</v>
      </c>
      <c r="F707" t="str">
        <f>VLOOKUP($A707,'Medical Examinations'!A707:G3041,7,FALSE)</f>
        <v>No</v>
      </c>
      <c r="G707" t="str">
        <f>VLOOKUP($A707,'Medical Examinations'!A707:H3041,8,FALSE)</f>
        <v>No</v>
      </c>
      <c r="H707" s="4">
        <f>VLOOKUP($A707,'Medical Examinations'!A707:I3041,9,FALSE)</f>
        <v>0</v>
      </c>
      <c r="I707" t="str">
        <f>VLOOKUP($A707,'Medical Examinations'!A707:J707,10,FALSE)</f>
        <v>No</v>
      </c>
      <c r="J707" t="str">
        <f>VLOOKUP($A707,'Medical Examinations'!A707:C707,3,FALSE)</f>
        <v>Obesity</v>
      </c>
      <c r="K707" t="str">
        <f>VLOOKUP($A707,'Medical Examinations'!A707:E707,5,FALSE)</f>
        <v>Diabetes</v>
      </c>
      <c r="L707" t="str">
        <f>VLOOKUP($A707,'Hospitalisation Details'!$A$2:$E$2344,5,FALSE)</f>
        <v>19-Aug-1975</v>
      </c>
      <c r="M707" s="2">
        <f>VLOOKUP($A707,'Hospitalisation Details'!$A$2:$I$2344,9,FALSE)</f>
        <v>29899.25</v>
      </c>
      <c r="N707" s="2" t="str">
        <f>VLOOKUP($A707,'Hospitalisation Details'!$A$2:$J$2344,10,FALSE)</f>
        <v>Tier - 1</v>
      </c>
      <c r="O707" s="2" t="str">
        <f>VLOOKUP($A707,'Hospitalisation Details'!$A$2:$K$2344,11,FALSE)</f>
        <v>Tier - 3</v>
      </c>
      <c r="P707" s="5" t="str">
        <f>VLOOKUP($A707,'Hospitalisation Details'!$A$2:$L$2344,12,FALSE)</f>
        <v>R1011</v>
      </c>
      <c r="Q707" s="15">
        <f>VLOOKUP($A707,'Hospitalisation Details'!$A$2:$G$2344,7,FALSE)</f>
        <v>47</v>
      </c>
    </row>
    <row r="708" spans="1:17" x14ac:dyDescent="0.25">
      <c r="A708" s="14" t="s">
        <v>4377</v>
      </c>
      <c r="B708" t="str">
        <f>VLOOKUP(Healthcare!$A708,'Customer Names'!A708:C3042,3,FALSE)</f>
        <v>Machiela</v>
      </c>
      <c r="C708">
        <f>VLOOKUP(Healthcare!$A708,'Medical Examinations'!A708:B3042,2,FALSE)</f>
        <v>21.66</v>
      </c>
      <c r="D708">
        <f>VLOOKUP($A708,'Medical Examinations'!A708:D3042,4,FALSE)</f>
        <v>4.37</v>
      </c>
      <c r="E708" t="str">
        <f>VLOOKUP($A708,'Medical Examinations'!A708:F708,6,FALSE)</f>
        <v>No</v>
      </c>
      <c r="F708" t="str">
        <f>VLOOKUP($A708,'Medical Examinations'!A708:G3042,7,FALSE)</f>
        <v>Yes</v>
      </c>
      <c r="G708" t="str">
        <f>VLOOKUP($A708,'Medical Examinations'!A708:H3042,8,FALSE)</f>
        <v>No</v>
      </c>
      <c r="H708" s="4">
        <f>VLOOKUP($A708,'Medical Examinations'!A708:I3042,9,FALSE)</f>
        <v>1</v>
      </c>
      <c r="I708" t="str">
        <f>VLOOKUP($A708,'Medical Examinations'!A708:J708,10,FALSE)</f>
        <v>Yes</v>
      </c>
      <c r="J708" t="str">
        <f>VLOOKUP($A708,'Medical Examinations'!A708:C708,3,FALSE)</f>
        <v>Health Weight</v>
      </c>
      <c r="K708" t="str">
        <f>VLOOKUP($A708,'Medical Examinations'!A708:E708,5,FALSE)</f>
        <v>Normal</v>
      </c>
      <c r="L708" t="str">
        <f>VLOOKUP($A708,'Hospitalisation Details'!$A$2:$E$2344,5,FALSE)</f>
        <v>30-Dec-1988</v>
      </c>
      <c r="M708" s="2">
        <f>VLOOKUP($A708,'Hospitalisation Details'!$A$2:$I$2344,9,FALSE)</f>
        <v>29929.56</v>
      </c>
      <c r="N708" s="2" t="str">
        <f>VLOOKUP($A708,'Hospitalisation Details'!$A$2:$J$2344,10,FALSE)</f>
        <v>Tier - 1</v>
      </c>
      <c r="O708" s="2" t="str">
        <f>VLOOKUP($A708,'Hospitalisation Details'!$A$2:$K$2344,11,FALSE)</f>
        <v>Tier - 1</v>
      </c>
      <c r="P708" s="5" t="str">
        <f>VLOOKUP($A708,'Hospitalisation Details'!$A$2:$L$2344,12,FALSE)</f>
        <v>R1011</v>
      </c>
      <c r="Q708" s="15">
        <f>VLOOKUP($A708,'Hospitalisation Details'!$A$2:$G$2344,7,FALSE)</f>
        <v>34</v>
      </c>
    </row>
    <row r="709" spans="1:17" x14ac:dyDescent="0.25">
      <c r="A709" s="14" t="s">
        <v>4378</v>
      </c>
      <c r="B709" t="str">
        <f>VLOOKUP(Healthcare!$A709,'Customer Names'!A709:C3043,3,FALSE)</f>
        <v>Young</v>
      </c>
      <c r="C709">
        <f>VLOOKUP(Healthcare!$A709,'Medical Examinations'!A709:B3043,2,FALSE)</f>
        <v>39.369999999999997</v>
      </c>
      <c r="D709">
        <f>VLOOKUP($A709,'Medical Examinations'!A709:D3043,4,FALSE)</f>
        <v>5.91</v>
      </c>
      <c r="E709" t="str">
        <f>VLOOKUP($A709,'Medical Examinations'!A709:F709,6,FALSE)</f>
        <v>No</v>
      </c>
      <c r="F709" t="str">
        <f>VLOOKUP($A709,'Medical Examinations'!A709:G3043,7,FALSE)</f>
        <v>No</v>
      </c>
      <c r="G709" t="str">
        <f>VLOOKUP($A709,'Medical Examinations'!A709:H3043,8,FALSE)</f>
        <v>No</v>
      </c>
      <c r="H709" s="4">
        <f>VLOOKUP($A709,'Medical Examinations'!A709:I3043,9,FALSE)</f>
        <v>2</v>
      </c>
      <c r="I709" t="str">
        <f>VLOOKUP($A709,'Medical Examinations'!A709:J709,10,FALSE)</f>
        <v>No</v>
      </c>
      <c r="J709" t="str">
        <f>VLOOKUP($A709,'Medical Examinations'!A709:C709,3,FALSE)</f>
        <v>Obesity</v>
      </c>
      <c r="K709" t="str">
        <f>VLOOKUP($A709,'Medical Examinations'!A709:E709,5,FALSE)</f>
        <v>Prediabetes</v>
      </c>
      <c r="L709" t="str">
        <f>VLOOKUP($A709,'Hospitalisation Details'!$A$2:$E$2344,5,FALSE)</f>
        <v>12-Jun-1976</v>
      </c>
      <c r="M709" s="2">
        <f>VLOOKUP($A709,'Hospitalisation Details'!$A$2:$I$2344,9,FALSE)</f>
        <v>29933.75</v>
      </c>
      <c r="N709" s="2" t="str">
        <f>VLOOKUP($A709,'Hospitalisation Details'!$A$2:$J$2344,10,FALSE)</f>
        <v>Tier - 1</v>
      </c>
      <c r="O709" s="2" t="str">
        <f>VLOOKUP($A709,'Hospitalisation Details'!$A$2:$K$2344,11,FALSE)</f>
        <v>Tier - 1</v>
      </c>
      <c r="P709" s="5" t="str">
        <f>VLOOKUP($A709,'Hospitalisation Details'!$A$2:$L$2344,12,FALSE)</f>
        <v>R1011</v>
      </c>
      <c r="Q709" s="15">
        <f>VLOOKUP($A709,'Hospitalisation Details'!$A$2:$G$2344,7,FALSE)</f>
        <v>46</v>
      </c>
    </row>
    <row r="710" spans="1:17" x14ac:dyDescent="0.25">
      <c r="A710" s="14" t="s">
        <v>4379</v>
      </c>
      <c r="B710" t="str">
        <f>VLOOKUP(Healthcare!$A710,'Customer Names'!A710:C3044,3,FALSE)</f>
        <v>Dupere</v>
      </c>
      <c r="C710">
        <f>VLOOKUP(Healthcare!$A710,'Medical Examinations'!A710:B3044,2,FALSE)</f>
        <v>40.880000000000003</v>
      </c>
      <c r="D710">
        <f>VLOOKUP($A710,'Medical Examinations'!A710:D3044,4,FALSE)</f>
        <v>7.65</v>
      </c>
      <c r="E710" t="str">
        <f>VLOOKUP($A710,'Medical Examinations'!A710:F710,6,FALSE)</f>
        <v>No</v>
      </c>
      <c r="F710" t="str">
        <f>VLOOKUP($A710,'Medical Examinations'!A710:G3044,7,FALSE)</f>
        <v>No</v>
      </c>
      <c r="G710" t="str">
        <f>VLOOKUP($A710,'Medical Examinations'!A710:H3044,8,FALSE)</f>
        <v>No</v>
      </c>
      <c r="H710" s="4">
        <f>VLOOKUP($A710,'Medical Examinations'!A710:I3044,9,FALSE)</f>
        <v>0</v>
      </c>
      <c r="I710" t="str">
        <f>VLOOKUP($A710,'Medical Examinations'!A710:J710,10,FALSE)</f>
        <v>No</v>
      </c>
      <c r="J710" t="str">
        <f>VLOOKUP($A710,'Medical Examinations'!A710:C710,3,FALSE)</f>
        <v>Obesity</v>
      </c>
      <c r="K710" t="str">
        <f>VLOOKUP($A710,'Medical Examinations'!A710:E710,5,FALSE)</f>
        <v>Diabetes</v>
      </c>
      <c r="L710" t="str">
        <f>VLOOKUP($A710,'Hospitalisation Details'!$A$2:$E$2344,5,FALSE)</f>
        <v>5-Oct-1991</v>
      </c>
      <c r="M710" s="2">
        <f>VLOOKUP($A710,'Hospitalisation Details'!$A$2:$I$2344,9,FALSE)</f>
        <v>29969.67</v>
      </c>
      <c r="N710" s="2" t="str">
        <f>VLOOKUP($A710,'Hospitalisation Details'!$A$2:$J$2344,10,FALSE)</f>
        <v>Tier - 1</v>
      </c>
      <c r="O710" s="2" t="str">
        <f>VLOOKUP($A710,'Hospitalisation Details'!$A$2:$K$2344,11,FALSE)</f>
        <v>Tier - 1</v>
      </c>
      <c r="P710" s="5" t="str">
        <f>VLOOKUP($A710,'Hospitalisation Details'!$A$2:$L$2344,12,FALSE)</f>
        <v>R1011</v>
      </c>
      <c r="Q710" s="15">
        <f>VLOOKUP($A710,'Hospitalisation Details'!$A$2:$G$2344,7,FALSE)</f>
        <v>31</v>
      </c>
    </row>
    <row r="711" spans="1:17" x14ac:dyDescent="0.25">
      <c r="A711" s="14" t="s">
        <v>4380</v>
      </c>
      <c r="B711" t="str">
        <f>VLOOKUP(Healthcare!$A711,'Customer Names'!A711:C3045,3,FALSE)</f>
        <v>Iandolo</v>
      </c>
      <c r="C711">
        <f>VLOOKUP(Healthcare!$A711,'Medical Examinations'!A711:B3045,2,FALSE)</f>
        <v>26.22</v>
      </c>
      <c r="D711">
        <f>VLOOKUP($A711,'Medical Examinations'!A711:D3045,4,FALSE)</f>
        <v>5.37</v>
      </c>
      <c r="E711" t="str">
        <f>VLOOKUP($A711,'Medical Examinations'!A711:F711,6,FALSE)</f>
        <v>Yes</v>
      </c>
      <c r="F711" t="str">
        <f>VLOOKUP($A711,'Medical Examinations'!A711:G3045,7,FALSE)</f>
        <v>No</v>
      </c>
      <c r="G711" t="str">
        <f>VLOOKUP($A711,'Medical Examinations'!A711:H3045,8,FALSE)</f>
        <v>No</v>
      </c>
      <c r="H711" s="4">
        <f>VLOOKUP($A711,'Medical Examinations'!A711:I3045,9,FALSE)</f>
        <v>2</v>
      </c>
      <c r="I711" t="str">
        <f>VLOOKUP($A711,'Medical Examinations'!A711:J711,10,FALSE)</f>
        <v>No</v>
      </c>
      <c r="J711" t="str">
        <f>VLOOKUP($A711,'Medical Examinations'!A711:C711,3,FALSE)</f>
        <v>Over Weight</v>
      </c>
      <c r="K711" t="str">
        <f>VLOOKUP($A711,'Medical Examinations'!A711:E711,5,FALSE)</f>
        <v>Normal</v>
      </c>
      <c r="L711" t="str">
        <f>VLOOKUP($A711,'Hospitalisation Details'!$A$2:$E$2344,5,FALSE)</f>
        <v>16-Jun-1967</v>
      </c>
      <c r="M711" s="2">
        <f>VLOOKUP($A711,'Hospitalisation Details'!$A$2:$I$2344,9,FALSE)</f>
        <v>30063.58</v>
      </c>
      <c r="N711" s="2" t="str">
        <f>VLOOKUP($A711,'Hospitalisation Details'!$A$2:$J$2344,10,FALSE)</f>
        <v>Tier - 1</v>
      </c>
      <c r="O711" s="2" t="str">
        <f>VLOOKUP($A711,'Hospitalisation Details'!$A$2:$K$2344,11,FALSE)</f>
        <v>Tier - 1</v>
      </c>
      <c r="P711" s="5" t="str">
        <f>VLOOKUP($A711,'Hospitalisation Details'!$A$2:$L$2344,12,FALSE)</f>
        <v>R1012</v>
      </c>
      <c r="Q711" s="15">
        <f>VLOOKUP($A711,'Hospitalisation Details'!$A$2:$G$2344,7,FALSE)</f>
        <v>55</v>
      </c>
    </row>
    <row r="712" spans="1:17" x14ac:dyDescent="0.25">
      <c r="A712" s="14" t="s">
        <v>4381</v>
      </c>
      <c r="B712" t="str">
        <f>VLOOKUP(Healthcare!$A712,'Customer Names'!A712:C3046,3,FALSE)</f>
        <v>Ito</v>
      </c>
      <c r="C712">
        <f>VLOOKUP(Healthcare!$A712,'Medical Examinations'!A712:B3046,2,FALSE)</f>
        <v>25.08</v>
      </c>
      <c r="D712">
        <f>VLOOKUP($A712,'Medical Examinations'!A712:D3046,4,FALSE)</f>
        <v>5.75</v>
      </c>
      <c r="E712" t="str">
        <f>VLOOKUP($A712,'Medical Examinations'!A712:F712,6,FALSE)</f>
        <v>Yes</v>
      </c>
      <c r="F712" t="str">
        <f>VLOOKUP($A712,'Medical Examinations'!A712:G3046,7,FALSE)</f>
        <v>No</v>
      </c>
      <c r="G712" t="str">
        <f>VLOOKUP($A712,'Medical Examinations'!A712:H3046,8,FALSE)</f>
        <v>No</v>
      </c>
      <c r="H712" s="4">
        <f>VLOOKUP($A712,'Medical Examinations'!A712:I3046,9,FALSE)</f>
        <v>2</v>
      </c>
      <c r="I712" t="str">
        <f>VLOOKUP($A712,'Medical Examinations'!A712:J712,10,FALSE)</f>
        <v>No</v>
      </c>
      <c r="J712" t="str">
        <f>VLOOKUP($A712,'Medical Examinations'!A712:C712,3,FALSE)</f>
        <v>Over Weight</v>
      </c>
      <c r="K712" t="str">
        <f>VLOOKUP($A712,'Medical Examinations'!A712:E712,5,FALSE)</f>
        <v>Prediabetes</v>
      </c>
      <c r="L712" t="str">
        <f>VLOOKUP($A712,'Hospitalisation Details'!$A$2:$E$2344,5,FALSE)</f>
        <v>2-Sep-1979</v>
      </c>
      <c r="M712" s="2">
        <f>VLOOKUP($A712,'Hospitalisation Details'!$A$2:$I$2344,9,FALSE)</f>
        <v>30095.97</v>
      </c>
      <c r="N712" s="2" t="str">
        <f>VLOOKUP($A712,'Hospitalisation Details'!$A$2:$J$2344,10,FALSE)</f>
        <v>Tier - 2</v>
      </c>
      <c r="O712" s="2" t="str">
        <f>VLOOKUP($A712,'Hospitalisation Details'!$A$2:$K$2344,11,FALSE)</f>
        <v>Tier - 3</v>
      </c>
      <c r="P712" s="5" t="str">
        <f>VLOOKUP($A712,'Hospitalisation Details'!$A$2:$L$2344,12,FALSE)</f>
        <v>R1011</v>
      </c>
      <c r="Q712" s="15">
        <f>VLOOKUP($A712,'Hospitalisation Details'!$A$2:$G$2344,7,FALSE)</f>
        <v>43</v>
      </c>
    </row>
    <row r="713" spans="1:17" x14ac:dyDescent="0.25">
      <c r="A713" s="14" t="s">
        <v>4382</v>
      </c>
      <c r="B713" t="str">
        <f>VLOOKUP(Healthcare!$A713,'Customer Names'!A713:C3047,3,FALSE)</f>
        <v>Barry</v>
      </c>
      <c r="C713">
        <f>VLOOKUP(Healthcare!$A713,'Medical Examinations'!A713:B3047,2,FALSE)</f>
        <v>39.1</v>
      </c>
      <c r="D713">
        <f>VLOOKUP($A713,'Medical Examinations'!A713:D3047,4,FALSE)</f>
        <v>6.79</v>
      </c>
      <c r="E713" t="str">
        <f>VLOOKUP($A713,'Medical Examinations'!A713:F713,6,FALSE)</f>
        <v>Yes</v>
      </c>
      <c r="F713" t="str">
        <f>VLOOKUP($A713,'Medical Examinations'!A713:G3047,7,FALSE)</f>
        <v>No</v>
      </c>
      <c r="G713" t="str">
        <f>VLOOKUP($A713,'Medical Examinations'!A713:H3047,8,FALSE)</f>
        <v>No</v>
      </c>
      <c r="H713" s="4">
        <f>VLOOKUP($A713,'Medical Examinations'!A713:I3047,9,FALSE)</f>
        <v>2</v>
      </c>
      <c r="I713" t="str">
        <f>VLOOKUP($A713,'Medical Examinations'!A713:J713,10,FALSE)</f>
        <v>No</v>
      </c>
      <c r="J713" t="str">
        <f>VLOOKUP($A713,'Medical Examinations'!A713:C713,3,FALSE)</f>
        <v>Obesity</v>
      </c>
      <c r="K713" t="str">
        <f>VLOOKUP($A713,'Medical Examinations'!A713:E713,5,FALSE)</f>
        <v>Diabetes</v>
      </c>
      <c r="L713" t="str">
        <f>VLOOKUP($A713,'Hospitalisation Details'!$A$2:$E$2344,5,FALSE)</f>
        <v>25-Dec-1971</v>
      </c>
      <c r="M713" s="2">
        <f>VLOOKUP($A713,'Hospitalisation Details'!$A$2:$I$2344,9,FALSE)</f>
        <v>30134.75</v>
      </c>
      <c r="N713" s="2" t="str">
        <f>VLOOKUP($A713,'Hospitalisation Details'!$A$2:$J$2344,10,FALSE)</f>
        <v>Tier - 2</v>
      </c>
      <c r="O713" s="2" t="str">
        <f>VLOOKUP($A713,'Hospitalisation Details'!$A$2:$K$2344,11,FALSE)</f>
        <v>Tier - 3</v>
      </c>
      <c r="P713" s="5" t="str">
        <f>VLOOKUP($A713,'Hospitalisation Details'!$A$2:$L$2344,12,FALSE)</f>
        <v>R1011</v>
      </c>
      <c r="Q713" s="15">
        <f>VLOOKUP($A713,'Hospitalisation Details'!$A$2:$G$2344,7,FALSE)</f>
        <v>51</v>
      </c>
    </row>
    <row r="714" spans="1:17" x14ac:dyDescent="0.25">
      <c r="A714" s="14" t="s">
        <v>4383</v>
      </c>
      <c r="B714" t="str">
        <f>VLOOKUP(Healthcare!$A714,'Customer Names'!A714:C3048,3,FALSE)</f>
        <v>Boyce</v>
      </c>
      <c r="C714">
        <f>VLOOKUP(Healthcare!$A714,'Medical Examinations'!A714:B3048,2,FALSE)</f>
        <v>37.905000000000001</v>
      </c>
      <c r="D714">
        <f>VLOOKUP($A714,'Medical Examinations'!A714:D3048,4,FALSE)</f>
        <v>7.03</v>
      </c>
      <c r="E714" t="str">
        <f>VLOOKUP($A714,'Medical Examinations'!A714:F714,6,FALSE)</f>
        <v>No</v>
      </c>
      <c r="F714" t="str">
        <f>VLOOKUP($A714,'Medical Examinations'!A714:G3048,7,FALSE)</f>
        <v>No</v>
      </c>
      <c r="G714" t="str">
        <f>VLOOKUP($A714,'Medical Examinations'!A714:H3048,8,FALSE)</f>
        <v>No</v>
      </c>
      <c r="H714" s="4">
        <f>VLOOKUP($A714,'Medical Examinations'!A714:I3048,9,FALSE)</f>
        <v>3</v>
      </c>
      <c r="I714" t="str">
        <f>VLOOKUP($A714,'Medical Examinations'!A714:J714,10,FALSE)</f>
        <v>No</v>
      </c>
      <c r="J714" t="str">
        <f>VLOOKUP($A714,'Medical Examinations'!A714:C714,3,FALSE)</f>
        <v>Obesity</v>
      </c>
      <c r="K714" t="str">
        <f>VLOOKUP($A714,'Medical Examinations'!A714:E714,5,FALSE)</f>
        <v>Diabetes</v>
      </c>
      <c r="L714" t="str">
        <f>VLOOKUP($A714,'Hospitalisation Details'!$A$2:$E$2344,5,FALSE)</f>
        <v>11-Aug-1958</v>
      </c>
      <c r="M714" s="2">
        <f>VLOOKUP($A714,'Hospitalisation Details'!$A$2:$I$2344,9,FALSE)</f>
        <v>30166.62</v>
      </c>
      <c r="N714" s="2" t="str">
        <f>VLOOKUP($A714,'Hospitalisation Details'!$A$2:$J$2344,10,FALSE)</f>
        <v>Tier - 1</v>
      </c>
      <c r="O714" s="2" t="str">
        <f>VLOOKUP($A714,'Hospitalisation Details'!$A$2:$K$2344,11,FALSE)</f>
        <v>Tier - 3</v>
      </c>
      <c r="P714" s="5" t="str">
        <f>VLOOKUP($A714,'Hospitalisation Details'!$A$2:$L$2344,12,FALSE)</f>
        <v>R1012</v>
      </c>
      <c r="Q714" s="15">
        <f>VLOOKUP($A714,'Hospitalisation Details'!$A$2:$G$2344,7,FALSE)</f>
        <v>64</v>
      </c>
    </row>
    <row r="715" spans="1:17" x14ac:dyDescent="0.25">
      <c r="A715" s="14" t="s">
        <v>4384</v>
      </c>
      <c r="B715" t="str">
        <f>VLOOKUP(Healthcare!$A715,'Customer Names'!A715:C3049,3,FALSE)</f>
        <v>Lin</v>
      </c>
      <c r="C715">
        <f>VLOOKUP(Healthcare!$A715,'Medical Examinations'!A715:B3049,2,FALSE)</f>
        <v>43.35</v>
      </c>
      <c r="D715">
        <f>VLOOKUP($A715,'Medical Examinations'!A715:D3049,4,FALSE)</f>
        <v>5.41</v>
      </c>
      <c r="E715" t="str">
        <f>VLOOKUP($A715,'Medical Examinations'!A715:F715,6,FALSE)</f>
        <v>Yes</v>
      </c>
      <c r="F715" t="str">
        <f>VLOOKUP($A715,'Medical Examinations'!A715:G3049,7,FALSE)</f>
        <v>No</v>
      </c>
      <c r="G715" t="str">
        <f>VLOOKUP($A715,'Medical Examinations'!A715:H3049,8,FALSE)</f>
        <v>Yes</v>
      </c>
      <c r="H715" s="4">
        <f>VLOOKUP($A715,'Medical Examinations'!A715:I3049,9,FALSE)</f>
        <v>1</v>
      </c>
      <c r="I715" t="str">
        <f>VLOOKUP($A715,'Medical Examinations'!A715:J715,10,FALSE)</f>
        <v>No</v>
      </c>
      <c r="J715" t="str">
        <f>VLOOKUP($A715,'Medical Examinations'!A715:C715,3,FALSE)</f>
        <v>Obesity</v>
      </c>
      <c r="K715" t="str">
        <f>VLOOKUP($A715,'Medical Examinations'!A715:E715,5,FALSE)</f>
        <v>Normal</v>
      </c>
      <c r="L715" t="str">
        <f>VLOOKUP($A715,'Hospitalisation Details'!$A$2:$E$2344,5,FALSE)</f>
        <v>13-Sep-1963</v>
      </c>
      <c r="M715" s="2">
        <f>VLOOKUP($A715,'Hospitalisation Details'!$A$2:$I$2344,9,FALSE)</f>
        <v>30184.94</v>
      </c>
      <c r="N715" s="2" t="str">
        <f>VLOOKUP($A715,'Hospitalisation Details'!$A$2:$J$2344,10,FALSE)</f>
        <v>Tier - 1</v>
      </c>
      <c r="O715" s="2" t="str">
        <f>VLOOKUP($A715,'Hospitalisation Details'!$A$2:$K$2344,11,FALSE)</f>
        <v>Tier - 1</v>
      </c>
      <c r="P715" s="5" t="str">
        <f>VLOOKUP($A715,'Hospitalisation Details'!$A$2:$L$2344,12,FALSE)</f>
        <v>R1014</v>
      </c>
      <c r="Q715" s="15">
        <f>VLOOKUP($A715,'Hospitalisation Details'!$A$2:$G$2344,7,FALSE)</f>
        <v>59</v>
      </c>
    </row>
    <row r="716" spans="1:17" x14ac:dyDescent="0.25">
      <c r="A716" s="14" t="s">
        <v>4385</v>
      </c>
      <c r="B716" t="str">
        <f>VLOOKUP(Healthcare!$A716,'Customer Names'!A716:C3050,3,FALSE)</f>
        <v>Smith</v>
      </c>
      <c r="C716">
        <f>VLOOKUP(Healthcare!$A716,'Medical Examinations'!A716:B3050,2,FALSE)</f>
        <v>36.15</v>
      </c>
      <c r="D716">
        <f>VLOOKUP($A716,'Medical Examinations'!A716:D3050,4,FALSE)</f>
        <v>8.0500000000000007</v>
      </c>
      <c r="E716" t="str">
        <f>VLOOKUP($A716,'Medical Examinations'!A716:F716,6,FALSE)</f>
        <v>No</v>
      </c>
      <c r="F716" t="str">
        <f>VLOOKUP($A716,'Medical Examinations'!A716:G3050,7,FALSE)</f>
        <v>No</v>
      </c>
      <c r="G716" t="str">
        <f>VLOOKUP($A716,'Medical Examinations'!A716:H3050,8,FALSE)</f>
        <v>No</v>
      </c>
      <c r="H716" s="4">
        <f>VLOOKUP($A716,'Medical Examinations'!A716:I3050,9,FALSE)</f>
        <v>0</v>
      </c>
      <c r="I716" t="str">
        <f>VLOOKUP($A716,'Medical Examinations'!A716:J716,10,FALSE)</f>
        <v>No</v>
      </c>
      <c r="J716" t="str">
        <f>VLOOKUP($A716,'Medical Examinations'!A716:C716,3,FALSE)</f>
        <v>Obesity</v>
      </c>
      <c r="K716" t="str">
        <f>VLOOKUP($A716,'Medical Examinations'!A716:E716,5,FALSE)</f>
        <v>Diabetes</v>
      </c>
      <c r="L716" t="str">
        <f>VLOOKUP($A716,'Hospitalisation Details'!$A$2:$E$2344,5,FALSE)</f>
        <v>15-Sep-1962</v>
      </c>
      <c r="M716" s="2">
        <f>VLOOKUP($A716,'Hospitalisation Details'!$A$2:$I$2344,9,FALSE)</f>
        <v>30260</v>
      </c>
      <c r="N716" s="2" t="str">
        <f>VLOOKUP($A716,'Hospitalisation Details'!$A$2:$J$2344,10,FALSE)</f>
        <v>Tier - 1</v>
      </c>
      <c r="O716" s="2" t="str">
        <f>VLOOKUP($A716,'Hospitalisation Details'!$A$2:$K$2344,11,FALSE)</f>
        <v>Tier - 1</v>
      </c>
      <c r="P716" s="5" t="str">
        <f>VLOOKUP($A716,'Hospitalisation Details'!$A$2:$L$2344,12,FALSE)</f>
        <v>R1014</v>
      </c>
      <c r="Q716" s="15">
        <f>VLOOKUP($A716,'Hospitalisation Details'!$A$2:$G$2344,7,FALSE)</f>
        <v>60</v>
      </c>
    </row>
    <row r="717" spans="1:17" x14ac:dyDescent="0.25">
      <c r="A717" s="14" t="s">
        <v>4386</v>
      </c>
      <c r="B717" t="str">
        <f>VLOOKUP(Healthcare!$A717,'Customer Names'!A717:C3051,3,FALSE)</f>
        <v>Nalven</v>
      </c>
      <c r="C717">
        <f>VLOOKUP(Healthcare!$A717,'Medical Examinations'!A717:B3051,2,FALSE)</f>
        <v>44.98</v>
      </c>
      <c r="D717">
        <f>VLOOKUP($A717,'Medical Examinations'!A717:D3051,4,FALSE)</f>
        <v>5.94</v>
      </c>
      <c r="E717" t="str">
        <f>VLOOKUP($A717,'Medical Examinations'!A717:F717,6,FALSE)</f>
        <v>No</v>
      </c>
      <c r="F717" t="str">
        <f>VLOOKUP($A717,'Medical Examinations'!A717:G3051,7,FALSE)</f>
        <v>No</v>
      </c>
      <c r="G717" t="str">
        <f>VLOOKUP($A717,'Medical Examinations'!A717:H3051,8,FALSE)</f>
        <v>No</v>
      </c>
      <c r="H717" s="4">
        <f>VLOOKUP($A717,'Medical Examinations'!A717:I3051,9,FALSE)</f>
        <v>1</v>
      </c>
      <c r="I717" t="str">
        <f>VLOOKUP($A717,'Medical Examinations'!A717:J717,10,FALSE)</f>
        <v>No</v>
      </c>
      <c r="J717" t="str">
        <f>VLOOKUP($A717,'Medical Examinations'!A717:C717,3,FALSE)</f>
        <v>Obesity</v>
      </c>
      <c r="K717" t="str">
        <f>VLOOKUP($A717,'Medical Examinations'!A717:E717,5,FALSE)</f>
        <v>Prediabetes</v>
      </c>
      <c r="L717" t="str">
        <f>VLOOKUP($A717,'Hospitalisation Details'!$A$2:$E$2344,5,FALSE)</f>
        <v>24-Jul-1972</v>
      </c>
      <c r="M717" s="2">
        <f>VLOOKUP($A717,'Hospitalisation Details'!$A$2:$I$2344,9,FALSE)</f>
        <v>30284.639999999999</v>
      </c>
      <c r="N717" s="2" t="str">
        <f>VLOOKUP($A717,'Hospitalisation Details'!$A$2:$J$2344,10,FALSE)</f>
        <v>Tier - 1</v>
      </c>
      <c r="O717" s="2" t="str">
        <f>VLOOKUP($A717,'Hospitalisation Details'!$A$2:$K$2344,11,FALSE)</f>
        <v>Tier - 1</v>
      </c>
      <c r="P717" s="5" t="str">
        <f>VLOOKUP($A717,'Hospitalisation Details'!$A$2:$L$2344,12,FALSE)</f>
        <v>R1012</v>
      </c>
      <c r="Q717" s="15">
        <f>VLOOKUP($A717,'Hospitalisation Details'!$A$2:$G$2344,7,FALSE)</f>
        <v>50</v>
      </c>
    </row>
    <row r="718" spans="1:17" x14ac:dyDescent="0.25">
      <c r="A718" s="14" t="s">
        <v>4387</v>
      </c>
      <c r="B718" t="str">
        <f>VLOOKUP(Healthcare!$A718,'Customer Names'!A718:C3052,3,FALSE)</f>
        <v>Bourgeois</v>
      </c>
      <c r="C718">
        <f>VLOOKUP(Healthcare!$A718,'Medical Examinations'!A718:B3052,2,FALSE)</f>
        <v>38.28</v>
      </c>
      <c r="D718">
        <f>VLOOKUP($A718,'Medical Examinations'!A718:D3052,4,FALSE)</f>
        <v>5.51</v>
      </c>
      <c r="E718" t="str">
        <f>VLOOKUP($A718,'Medical Examinations'!A718:F718,6,FALSE)</f>
        <v>No</v>
      </c>
      <c r="F718" t="str">
        <f>VLOOKUP($A718,'Medical Examinations'!A718:G3052,7,FALSE)</f>
        <v>Yes</v>
      </c>
      <c r="G718" t="str">
        <f>VLOOKUP($A718,'Medical Examinations'!A718:H3052,8,FALSE)</f>
        <v>No</v>
      </c>
      <c r="H718" s="4">
        <f>VLOOKUP($A718,'Medical Examinations'!A718:I3052,9,FALSE)</f>
        <v>1</v>
      </c>
      <c r="I718" t="str">
        <f>VLOOKUP($A718,'Medical Examinations'!A718:J718,10,FALSE)</f>
        <v>No</v>
      </c>
      <c r="J718" t="str">
        <f>VLOOKUP($A718,'Medical Examinations'!A718:C718,3,FALSE)</f>
        <v>Obesity</v>
      </c>
      <c r="K718" t="str">
        <f>VLOOKUP($A718,'Medical Examinations'!A718:E718,5,FALSE)</f>
        <v>Normal</v>
      </c>
      <c r="L718" t="str">
        <f>VLOOKUP($A718,'Hospitalisation Details'!$A$2:$E$2344,5,FALSE)</f>
        <v>1-Jun-2004</v>
      </c>
      <c r="M718" s="2">
        <f>VLOOKUP($A718,'Hospitalisation Details'!$A$2:$I$2344,9,FALSE)</f>
        <v>30328.27</v>
      </c>
      <c r="N718" s="2" t="str">
        <f>VLOOKUP($A718,'Hospitalisation Details'!$A$2:$J$2344,10,FALSE)</f>
        <v>Tier - 2</v>
      </c>
      <c r="O718" s="2" t="str">
        <f>VLOOKUP($A718,'Hospitalisation Details'!$A$2:$K$2344,11,FALSE)</f>
        <v>Tier - 2</v>
      </c>
      <c r="P718" s="5" t="str">
        <f>VLOOKUP($A718,'Hospitalisation Details'!$A$2:$L$2344,12,FALSE)</f>
        <v>R1011</v>
      </c>
      <c r="Q718" s="15">
        <f>VLOOKUP($A718,'Hospitalisation Details'!$A$2:$G$2344,7,FALSE)</f>
        <v>19</v>
      </c>
    </row>
    <row r="719" spans="1:17" x14ac:dyDescent="0.25">
      <c r="A719" s="14" t="s">
        <v>4388</v>
      </c>
      <c r="B719" t="str">
        <f>VLOOKUP(Healthcare!$A719,'Customer Names'!A719:C3053,3,FALSE)</f>
        <v>Orloff</v>
      </c>
      <c r="C719">
        <f>VLOOKUP(Healthcare!$A719,'Medical Examinations'!A719:B3053,2,FALSE)</f>
        <v>32.299999999999997</v>
      </c>
      <c r="D719">
        <f>VLOOKUP($A719,'Medical Examinations'!A719:D3053,4,FALSE)</f>
        <v>6.55</v>
      </c>
      <c r="E719" t="str">
        <f>VLOOKUP($A719,'Medical Examinations'!A719:F719,6,FALSE)</f>
        <v>Yes</v>
      </c>
      <c r="F719" t="str">
        <f>VLOOKUP($A719,'Medical Examinations'!A719:G3053,7,FALSE)</f>
        <v>No</v>
      </c>
      <c r="G719" t="str">
        <f>VLOOKUP($A719,'Medical Examinations'!A719:H3053,8,FALSE)</f>
        <v>No</v>
      </c>
      <c r="H719" s="4">
        <f>VLOOKUP($A719,'Medical Examinations'!A719:I3053,9,FALSE)</f>
        <v>2</v>
      </c>
      <c r="I719" t="str">
        <f>VLOOKUP($A719,'Medical Examinations'!A719:J719,10,FALSE)</f>
        <v>No</v>
      </c>
      <c r="J719" t="str">
        <f>VLOOKUP($A719,'Medical Examinations'!A719:C719,3,FALSE)</f>
        <v>Obesity</v>
      </c>
      <c r="K719" t="str">
        <f>VLOOKUP($A719,'Medical Examinations'!A719:E719,5,FALSE)</f>
        <v>Diabetes</v>
      </c>
      <c r="L719" t="str">
        <f>VLOOKUP($A719,'Hospitalisation Details'!$A$2:$E$2344,5,FALSE)</f>
        <v>30-Jul-1969</v>
      </c>
      <c r="M719" s="2">
        <f>VLOOKUP($A719,'Hospitalisation Details'!$A$2:$I$2344,9,FALSE)</f>
        <v>30366.93</v>
      </c>
      <c r="N719" s="2" t="str">
        <f>VLOOKUP($A719,'Hospitalisation Details'!$A$2:$J$2344,10,FALSE)</f>
        <v>Tier - 2</v>
      </c>
      <c r="O719" s="2" t="str">
        <f>VLOOKUP($A719,'Hospitalisation Details'!$A$2:$K$2344,11,FALSE)</f>
        <v>Tier - 2</v>
      </c>
      <c r="P719" s="5" t="str">
        <f>VLOOKUP($A719,'Hospitalisation Details'!$A$2:$L$2344,12,FALSE)</f>
        <v>R1011</v>
      </c>
      <c r="Q719" s="15">
        <f>VLOOKUP($A719,'Hospitalisation Details'!$A$2:$G$2344,7,FALSE)</f>
        <v>53</v>
      </c>
    </row>
    <row r="720" spans="1:17" x14ac:dyDescent="0.25">
      <c r="A720" s="14" t="s">
        <v>4389</v>
      </c>
      <c r="B720" t="str">
        <f>VLOOKUP(Healthcare!$A720,'Customer Names'!A720:C3054,3,FALSE)</f>
        <v>Ramirez</v>
      </c>
      <c r="C720">
        <f>VLOOKUP(Healthcare!$A720,'Medical Examinations'!A720:B3054,2,FALSE)</f>
        <v>39.51</v>
      </c>
      <c r="D720">
        <f>VLOOKUP($A720,'Medical Examinations'!A720:D3054,4,FALSE)</f>
        <v>5.79</v>
      </c>
      <c r="E720" t="str">
        <f>VLOOKUP($A720,'Medical Examinations'!A720:F720,6,FALSE)</f>
        <v>Yes</v>
      </c>
      <c r="F720" t="str">
        <f>VLOOKUP($A720,'Medical Examinations'!A720:G3054,7,FALSE)</f>
        <v>No</v>
      </c>
      <c r="G720" t="str">
        <f>VLOOKUP($A720,'Medical Examinations'!A720:H3054,8,FALSE)</f>
        <v>No</v>
      </c>
      <c r="H720" s="4">
        <f>VLOOKUP($A720,'Medical Examinations'!A720:I3054,9,FALSE)</f>
        <v>0</v>
      </c>
      <c r="I720" t="str">
        <f>VLOOKUP($A720,'Medical Examinations'!A720:J720,10,FALSE)</f>
        <v>No</v>
      </c>
      <c r="J720" t="str">
        <f>VLOOKUP($A720,'Medical Examinations'!A720:C720,3,FALSE)</f>
        <v>Obesity</v>
      </c>
      <c r="K720" t="str">
        <f>VLOOKUP($A720,'Medical Examinations'!A720:E720,5,FALSE)</f>
        <v>Prediabetes</v>
      </c>
      <c r="L720" t="str">
        <f>VLOOKUP($A720,'Hospitalisation Details'!$A$2:$E$2344,5,FALSE)</f>
        <v>3-Sep-1976</v>
      </c>
      <c r="M720" s="2">
        <f>VLOOKUP($A720,'Hospitalisation Details'!$A$2:$I$2344,9,FALSE)</f>
        <v>30409.53</v>
      </c>
      <c r="N720" s="2" t="str">
        <f>VLOOKUP($A720,'Hospitalisation Details'!$A$2:$J$2344,10,FALSE)</f>
        <v>Tier - 2</v>
      </c>
      <c r="O720" s="2" t="str">
        <f>VLOOKUP($A720,'Hospitalisation Details'!$A$2:$K$2344,11,FALSE)</f>
        <v>Tier - 3</v>
      </c>
      <c r="P720" s="5" t="str">
        <f>VLOOKUP($A720,'Hospitalisation Details'!$A$2:$L$2344,12,FALSE)</f>
        <v>R1012</v>
      </c>
      <c r="Q720" s="15">
        <f>VLOOKUP($A720,'Hospitalisation Details'!$A$2:$G$2344,7,FALSE)</f>
        <v>46</v>
      </c>
    </row>
    <row r="721" spans="1:17" x14ac:dyDescent="0.25">
      <c r="A721" s="14" t="s">
        <v>4390</v>
      </c>
      <c r="B721" t="str">
        <f>VLOOKUP(Healthcare!$A721,'Customer Names'!A721:C3055,3,FALSE)</f>
        <v>Fouquet</v>
      </c>
      <c r="C721">
        <f>VLOOKUP(Healthcare!$A721,'Medical Examinations'!A721:B3055,2,FALSE)</f>
        <v>50.46</v>
      </c>
      <c r="D721">
        <f>VLOOKUP($A721,'Medical Examinations'!A721:D3055,4,FALSE)</f>
        <v>4.5599999999999996</v>
      </c>
      <c r="E721" t="str">
        <f>VLOOKUP($A721,'Medical Examinations'!A721:F721,6,FALSE)</f>
        <v>No</v>
      </c>
      <c r="F721" t="str">
        <f>VLOOKUP($A721,'Medical Examinations'!A721:G3055,7,FALSE)</f>
        <v>No</v>
      </c>
      <c r="G721" t="str">
        <f>VLOOKUP($A721,'Medical Examinations'!A721:H3055,8,FALSE)</f>
        <v>No</v>
      </c>
      <c r="H721" s="4">
        <f>VLOOKUP($A721,'Medical Examinations'!A721:I3055,9,FALSE)</f>
        <v>0</v>
      </c>
      <c r="I721" t="str">
        <f>VLOOKUP($A721,'Medical Examinations'!A721:J721,10,FALSE)</f>
        <v>No</v>
      </c>
      <c r="J721" t="str">
        <f>VLOOKUP($A721,'Medical Examinations'!A721:C721,3,FALSE)</f>
        <v>Obesity</v>
      </c>
      <c r="K721" t="str">
        <f>VLOOKUP($A721,'Medical Examinations'!A721:E721,5,FALSE)</f>
        <v>Normal</v>
      </c>
      <c r="L721" t="str">
        <f>VLOOKUP($A721,'Hospitalisation Details'!$A$2:$E$2344,5,FALSE)</f>
        <v>3-Sep-1983</v>
      </c>
      <c r="M721" s="2">
        <f>VLOOKUP($A721,'Hospitalisation Details'!$A$2:$I$2344,9,FALSE)</f>
        <v>30457.37</v>
      </c>
      <c r="N721" s="2" t="str">
        <f>VLOOKUP($A721,'Hospitalisation Details'!$A$2:$J$2344,10,FALSE)</f>
        <v>Tier - 2</v>
      </c>
      <c r="O721" s="2" t="str">
        <f>VLOOKUP($A721,'Hospitalisation Details'!$A$2:$K$2344,11,FALSE)</f>
        <v>Tier - 1</v>
      </c>
      <c r="P721" s="5" t="str">
        <f>VLOOKUP($A721,'Hospitalisation Details'!$A$2:$L$2344,12,FALSE)</f>
        <v>R1012</v>
      </c>
      <c r="Q721" s="15">
        <f>VLOOKUP($A721,'Hospitalisation Details'!$A$2:$G$2344,7,FALSE)</f>
        <v>39</v>
      </c>
    </row>
    <row r="722" spans="1:17" x14ac:dyDescent="0.25">
      <c r="A722" s="14" t="s">
        <v>4391</v>
      </c>
      <c r="B722" t="str">
        <f>VLOOKUP(Healthcare!$A722,'Customer Names'!A722:C3056,3,FALSE)</f>
        <v>McPhillips</v>
      </c>
      <c r="C722">
        <f>VLOOKUP(Healthcare!$A722,'Medical Examinations'!A722:B3056,2,FALSE)</f>
        <v>31.73</v>
      </c>
      <c r="D722">
        <f>VLOOKUP($A722,'Medical Examinations'!A722:D3056,4,FALSE)</f>
        <v>7</v>
      </c>
      <c r="E722" t="str">
        <f>VLOOKUP($A722,'Medical Examinations'!A722:F722,6,FALSE)</f>
        <v>No</v>
      </c>
      <c r="F722" t="str">
        <f>VLOOKUP($A722,'Medical Examinations'!A722:G3056,7,FALSE)</f>
        <v>No</v>
      </c>
      <c r="G722" t="str">
        <f>VLOOKUP($A722,'Medical Examinations'!A722:H3056,8,FALSE)</f>
        <v>No</v>
      </c>
      <c r="H722" s="4">
        <f>VLOOKUP($A722,'Medical Examinations'!A722:I3056,9,FALSE)</f>
        <v>0</v>
      </c>
      <c r="I722" t="str">
        <f>VLOOKUP($A722,'Medical Examinations'!A722:J722,10,FALSE)</f>
        <v>No</v>
      </c>
      <c r="J722" t="str">
        <f>VLOOKUP($A722,'Medical Examinations'!A722:C722,3,FALSE)</f>
        <v>Obesity</v>
      </c>
      <c r="K722" t="str">
        <f>VLOOKUP($A722,'Medical Examinations'!A722:E722,5,FALSE)</f>
        <v>Diabetes</v>
      </c>
      <c r="L722" t="str">
        <f>VLOOKUP($A722,'Hospitalisation Details'!$A$2:$E$2344,5,FALSE)</f>
        <v>10-Aug-1986</v>
      </c>
      <c r="M722" s="2">
        <f>VLOOKUP($A722,'Hospitalisation Details'!$A$2:$I$2344,9,FALSE)</f>
        <v>30530.5</v>
      </c>
      <c r="N722" s="2" t="str">
        <f>VLOOKUP($A722,'Hospitalisation Details'!$A$2:$J$2344,10,FALSE)</f>
        <v>Tier - 2</v>
      </c>
      <c r="O722" s="2" t="str">
        <f>VLOOKUP($A722,'Hospitalisation Details'!$A$2:$K$2344,11,FALSE)</f>
        <v>Tier - 1</v>
      </c>
      <c r="P722" s="5" t="str">
        <f>VLOOKUP($A722,'Hospitalisation Details'!$A$2:$L$2344,12,FALSE)</f>
        <v>R1011</v>
      </c>
      <c r="Q722" s="15">
        <f>VLOOKUP($A722,'Hospitalisation Details'!$A$2:$G$2344,7,FALSE)</f>
        <v>36</v>
      </c>
    </row>
    <row r="723" spans="1:17" x14ac:dyDescent="0.25">
      <c r="A723" s="14" t="s">
        <v>4392</v>
      </c>
      <c r="B723" t="str">
        <f>VLOOKUP(Healthcare!$A723,'Customer Names'!A723:C3057,3,FALSE)</f>
        <v>Burgin</v>
      </c>
      <c r="C723">
        <f>VLOOKUP(Healthcare!$A723,'Medical Examinations'!A723:B3057,2,FALSE)</f>
        <v>32.1</v>
      </c>
      <c r="D723">
        <f>VLOOKUP($A723,'Medical Examinations'!A723:D3057,4,FALSE)</f>
        <v>6.57</v>
      </c>
      <c r="E723" t="str">
        <f>VLOOKUP($A723,'Medical Examinations'!A723:F723,6,FALSE)</f>
        <v>Yes</v>
      </c>
      <c r="F723" t="str">
        <f>VLOOKUP($A723,'Medical Examinations'!A723:G3057,7,FALSE)</f>
        <v>No</v>
      </c>
      <c r="G723" t="str">
        <f>VLOOKUP($A723,'Medical Examinations'!A723:H3057,8,FALSE)</f>
        <v>Yes</v>
      </c>
      <c r="H723" s="4">
        <f>VLOOKUP($A723,'Medical Examinations'!A723:I3057,9,FALSE)</f>
        <v>1</v>
      </c>
      <c r="I723" t="str">
        <f>VLOOKUP($A723,'Medical Examinations'!A723:J723,10,FALSE)</f>
        <v>No</v>
      </c>
      <c r="J723" t="str">
        <f>VLOOKUP($A723,'Medical Examinations'!A723:C723,3,FALSE)</f>
        <v>Obesity</v>
      </c>
      <c r="K723" t="str">
        <f>VLOOKUP($A723,'Medical Examinations'!A723:E723,5,FALSE)</f>
        <v>Diabetes</v>
      </c>
      <c r="L723" t="str">
        <f>VLOOKUP($A723,'Hospitalisation Details'!$A$2:$E$2344,5,FALSE)</f>
        <v>11-Nov-1970</v>
      </c>
      <c r="M723" s="2">
        <f>VLOOKUP($A723,'Hospitalisation Details'!$A$2:$I$2344,9,FALSE)</f>
        <v>30625.65</v>
      </c>
      <c r="N723" s="2" t="str">
        <f>VLOOKUP($A723,'Hospitalisation Details'!$A$2:$J$2344,10,FALSE)</f>
        <v>Tier - 2</v>
      </c>
      <c r="O723" s="2" t="str">
        <f>VLOOKUP($A723,'Hospitalisation Details'!$A$2:$K$2344,11,FALSE)</f>
        <v>Tier - 3</v>
      </c>
      <c r="P723" s="5" t="str">
        <f>VLOOKUP($A723,'Hospitalisation Details'!$A$2:$L$2344,12,FALSE)</f>
        <v>R1011</v>
      </c>
      <c r="Q723" s="15">
        <f>VLOOKUP($A723,'Hospitalisation Details'!$A$2:$G$2344,7,FALSE)</f>
        <v>52</v>
      </c>
    </row>
    <row r="724" spans="1:17" x14ac:dyDescent="0.25">
      <c r="A724" s="14" t="s">
        <v>4393</v>
      </c>
      <c r="B724" t="str">
        <f>VLOOKUP(Healthcare!$A724,'Customer Names'!A724:C3058,3,FALSE)</f>
        <v>Roberts</v>
      </c>
      <c r="C724">
        <f>VLOOKUP(Healthcare!$A724,'Medical Examinations'!A724:B3058,2,FALSE)</f>
        <v>27.83</v>
      </c>
      <c r="D724">
        <f>VLOOKUP($A724,'Medical Examinations'!A724:D3058,4,FALSE)</f>
        <v>11.61</v>
      </c>
      <c r="E724" t="str">
        <f>VLOOKUP($A724,'Medical Examinations'!A724:F724,6,FALSE)</f>
        <v>Yes</v>
      </c>
      <c r="F724" t="str">
        <f>VLOOKUP($A724,'Medical Examinations'!A724:G3058,7,FALSE)</f>
        <v>No</v>
      </c>
      <c r="G724" t="str">
        <f>VLOOKUP($A724,'Medical Examinations'!A724:H3058,8,FALSE)</f>
        <v>Yes</v>
      </c>
      <c r="H724" s="4">
        <f>VLOOKUP($A724,'Medical Examinations'!A724:I3058,9,FALSE)</f>
        <v>1</v>
      </c>
      <c r="I724" t="str">
        <f>VLOOKUP($A724,'Medical Examinations'!A724:J724,10,FALSE)</f>
        <v>No</v>
      </c>
      <c r="J724" t="str">
        <f>VLOOKUP($A724,'Medical Examinations'!A724:C724,3,FALSE)</f>
        <v>Over Weight</v>
      </c>
      <c r="K724" t="str">
        <f>VLOOKUP($A724,'Medical Examinations'!A724:E724,5,FALSE)</f>
        <v>Diabetes</v>
      </c>
      <c r="L724" t="str">
        <f>VLOOKUP($A724,'Hospitalisation Details'!$A$2:$E$2344,5,FALSE)</f>
        <v>21-Sep-1999</v>
      </c>
      <c r="M724" s="2">
        <f>VLOOKUP($A724,'Hospitalisation Details'!$A$2:$I$2344,9,FALSE)</f>
        <v>30697.71</v>
      </c>
      <c r="N724" s="2" t="str">
        <f>VLOOKUP($A724,'Hospitalisation Details'!$A$2:$J$2344,10,FALSE)</f>
        <v>Tier - 1</v>
      </c>
      <c r="O724" s="2" t="str">
        <f>VLOOKUP($A724,'Hospitalisation Details'!$A$2:$K$2344,11,FALSE)</f>
        <v>Tier - 2</v>
      </c>
      <c r="P724" s="5" t="str">
        <f>VLOOKUP($A724,'Hospitalisation Details'!$A$2:$L$2344,12,FALSE)</f>
        <v>R1011</v>
      </c>
      <c r="Q724" s="15">
        <f>VLOOKUP($A724,'Hospitalisation Details'!$A$2:$G$2344,7,FALSE)</f>
        <v>23</v>
      </c>
    </row>
    <row r="725" spans="1:17" x14ac:dyDescent="0.25">
      <c r="A725" s="14" t="s">
        <v>4394</v>
      </c>
      <c r="B725" t="str">
        <f>VLOOKUP(Healthcare!$A725,'Customer Names'!A725:C3059,3,FALSE)</f>
        <v>Nemec</v>
      </c>
      <c r="C725">
        <f>VLOOKUP(Healthcare!$A725,'Medical Examinations'!A725:B3059,2,FALSE)</f>
        <v>27.72</v>
      </c>
      <c r="D725">
        <f>VLOOKUP($A725,'Medical Examinations'!A725:D3059,4,FALSE)</f>
        <v>8.16</v>
      </c>
      <c r="E725" t="str">
        <f>VLOOKUP($A725,'Medical Examinations'!A725:F725,6,FALSE)</f>
        <v>Yes</v>
      </c>
      <c r="F725" t="str">
        <f>VLOOKUP($A725,'Medical Examinations'!A725:G3059,7,FALSE)</f>
        <v>No</v>
      </c>
      <c r="G725" t="str">
        <f>VLOOKUP($A725,'Medical Examinations'!A725:H3059,8,FALSE)</f>
        <v>Yes</v>
      </c>
      <c r="H725" s="4">
        <f>VLOOKUP($A725,'Medical Examinations'!A725:I3059,9,FALSE)</f>
        <v>1</v>
      </c>
      <c r="I725" t="str">
        <f>VLOOKUP($A725,'Medical Examinations'!A725:J725,10,FALSE)</f>
        <v>No</v>
      </c>
      <c r="J725" t="str">
        <f>VLOOKUP($A725,'Medical Examinations'!A725:C725,3,FALSE)</f>
        <v>Over Weight</v>
      </c>
      <c r="K725" t="str">
        <f>VLOOKUP($A725,'Medical Examinations'!A725:E725,5,FALSE)</f>
        <v>Diabetes</v>
      </c>
      <c r="L725" t="str">
        <f>VLOOKUP($A725,'Hospitalisation Details'!$A$2:$E$2344,5,FALSE)</f>
        <v>21-Dec-1983</v>
      </c>
      <c r="M725" s="2">
        <f>VLOOKUP($A725,'Hospitalisation Details'!$A$2:$I$2344,9,FALSE)</f>
        <v>30724.44</v>
      </c>
      <c r="N725" s="2" t="str">
        <f>VLOOKUP($A725,'Hospitalisation Details'!$A$2:$J$2344,10,FALSE)</f>
        <v>Tier - 2</v>
      </c>
      <c r="O725" s="2" t="str">
        <f>VLOOKUP($A725,'Hospitalisation Details'!$A$2:$K$2344,11,FALSE)</f>
        <v>Tier - 3</v>
      </c>
      <c r="P725" s="5" t="str">
        <f>VLOOKUP($A725,'Hospitalisation Details'!$A$2:$L$2344,12,FALSE)</f>
        <v>R1011</v>
      </c>
      <c r="Q725" s="15">
        <f>VLOOKUP($A725,'Hospitalisation Details'!$A$2:$G$2344,7,FALSE)</f>
        <v>39</v>
      </c>
    </row>
    <row r="726" spans="1:17" x14ac:dyDescent="0.25">
      <c r="A726" s="14" t="s">
        <v>4395</v>
      </c>
      <c r="B726" t="str">
        <f>VLOOKUP(Healthcare!$A726,'Customer Names'!A726:C3060,3,FALSE)</f>
        <v>Appman</v>
      </c>
      <c r="C726">
        <f>VLOOKUP(Healthcare!$A726,'Medical Examinations'!A726:B3060,2,FALSE)</f>
        <v>36.765000000000001</v>
      </c>
      <c r="D726">
        <f>VLOOKUP($A726,'Medical Examinations'!A726:D3060,4,FALSE)</f>
        <v>4.4800000000000004</v>
      </c>
      <c r="E726" t="str">
        <f>VLOOKUP($A726,'Medical Examinations'!A726:F726,6,FALSE)</f>
        <v>Yes</v>
      </c>
      <c r="F726" t="str">
        <f>VLOOKUP($A726,'Medical Examinations'!A726:G3060,7,FALSE)</f>
        <v>No</v>
      </c>
      <c r="G726" t="str">
        <f>VLOOKUP($A726,'Medical Examinations'!A726:H3060,8,FALSE)</f>
        <v>No</v>
      </c>
      <c r="H726" s="4">
        <f>VLOOKUP($A726,'Medical Examinations'!A726:I3060,9,FALSE)</f>
        <v>2</v>
      </c>
      <c r="I726" t="str">
        <f>VLOOKUP($A726,'Medical Examinations'!A726:J726,10,FALSE)</f>
        <v>No</v>
      </c>
      <c r="J726" t="str">
        <f>VLOOKUP($A726,'Medical Examinations'!A726:C726,3,FALSE)</f>
        <v>Obesity</v>
      </c>
      <c r="K726" t="str">
        <f>VLOOKUP($A726,'Medical Examinations'!A726:E726,5,FALSE)</f>
        <v>Normal</v>
      </c>
      <c r="L726" t="str">
        <f>VLOOKUP($A726,'Hospitalisation Details'!$A$2:$E$2344,5,FALSE)</f>
        <v>5-Sep-1988</v>
      </c>
      <c r="M726" s="2">
        <f>VLOOKUP($A726,'Hospitalisation Details'!$A$2:$I$2344,9,FALSE)</f>
        <v>30763.01</v>
      </c>
      <c r="N726" s="2" t="str">
        <f>VLOOKUP($A726,'Hospitalisation Details'!$A$2:$J$2344,10,FALSE)</f>
        <v>Tier - 2</v>
      </c>
      <c r="O726" s="2" t="str">
        <f>VLOOKUP($A726,'Hospitalisation Details'!$A$2:$K$2344,11,FALSE)</f>
        <v>Tier - 1</v>
      </c>
      <c r="P726" s="5" t="str">
        <f>VLOOKUP($A726,'Hospitalisation Details'!$A$2:$L$2344,12,FALSE)</f>
        <v>R1011</v>
      </c>
      <c r="Q726" s="15">
        <f>VLOOKUP($A726,'Hospitalisation Details'!$A$2:$G$2344,7,FALSE)</f>
        <v>34</v>
      </c>
    </row>
    <row r="727" spans="1:17" x14ac:dyDescent="0.25">
      <c r="A727" s="14" t="s">
        <v>4396</v>
      </c>
      <c r="B727" t="str">
        <f>VLOOKUP(Healthcare!$A727,'Customer Names'!A727:C3061,3,FALSE)</f>
        <v>Driscoll</v>
      </c>
      <c r="C727">
        <f>VLOOKUP(Healthcare!$A727,'Medical Examinations'!A727:B3061,2,FALSE)</f>
        <v>48.36</v>
      </c>
      <c r="D727">
        <f>VLOOKUP($A727,'Medical Examinations'!A727:D3061,4,FALSE)</f>
        <v>4.08</v>
      </c>
      <c r="E727" t="str">
        <f>VLOOKUP($A727,'Medical Examinations'!A727:F727,6,FALSE)</f>
        <v>No</v>
      </c>
      <c r="F727" t="str">
        <f>VLOOKUP($A727,'Medical Examinations'!A727:G3061,7,FALSE)</f>
        <v>No</v>
      </c>
      <c r="G727" t="str">
        <f>VLOOKUP($A727,'Medical Examinations'!A727:H3061,8,FALSE)</f>
        <v>No</v>
      </c>
      <c r="H727" s="4">
        <f>VLOOKUP($A727,'Medical Examinations'!A727:I3061,9,FALSE)</f>
        <v>0</v>
      </c>
      <c r="I727" t="str">
        <f>VLOOKUP($A727,'Medical Examinations'!A727:J727,10,FALSE)</f>
        <v>No</v>
      </c>
      <c r="J727" t="str">
        <f>VLOOKUP($A727,'Medical Examinations'!A727:C727,3,FALSE)</f>
        <v>Obesity</v>
      </c>
      <c r="K727" t="str">
        <f>VLOOKUP($A727,'Medical Examinations'!A727:E727,5,FALSE)</f>
        <v>Normal</v>
      </c>
      <c r="L727" t="str">
        <f>VLOOKUP($A727,'Hospitalisation Details'!$A$2:$E$2344,5,FALSE)</f>
        <v>9-Sep-1961</v>
      </c>
      <c r="M727" s="2">
        <f>VLOOKUP($A727,'Hospitalisation Details'!$A$2:$I$2344,9,FALSE)</f>
        <v>30942.19</v>
      </c>
      <c r="N727" s="2" t="str">
        <f>VLOOKUP($A727,'Hospitalisation Details'!$A$2:$J$2344,10,FALSE)</f>
        <v>Tier - 2</v>
      </c>
      <c r="O727" s="2" t="str">
        <f>VLOOKUP($A727,'Hospitalisation Details'!$A$2:$K$2344,11,FALSE)</f>
        <v>Tier - 2</v>
      </c>
      <c r="P727" s="5" t="str">
        <f>VLOOKUP($A727,'Hospitalisation Details'!$A$2:$L$2344,12,FALSE)</f>
        <v>R1013</v>
      </c>
      <c r="Q727" s="15">
        <f>VLOOKUP($A727,'Hospitalisation Details'!$A$2:$G$2344,7,FALSE)</f>
        <v>61</v>
      </c>
    </row>
    <row r="728" spans="1:17" x14ac:dyDescent="0.25">
      <c r="A728" s="14" t="s">
        <v>4397</v>
      </c>
      <c r="B728" t="str">
        <f>VLOOKUP(Healthcare!$A728,'Customer Names'!A728:C3062,3,FALSE)</f>
        <v>Glotzbach</v>
      </c>
      <c r="C728">
        <f>VLOOKUP(Healthcare!$A728,'Medical Examinations'!A728:B3062,2,FALSE)</f>
        <v>31.445</v>
      </c>
      <c r="D728">
        <f>VLOOKUP($A728,'Medical Examinations'!A728:D3062,4,FALSE)</f>
        <v>4.4000000000000004</v>
      </c>
      <c r="E728" t="str">
        <f>VLOOKUP($A728,'Medical Examinations'!A728:F728,6,FALSE)</f>
        <v>Yes</v>
      </c>
      <c r="F728" t="str">
        <f>VLOOKUP($A728,'Medical Examinations'!A728:G3062,7,FALSE)</f>
        <v>No</v>
      </c>
      <c r="G728" t="str">
        <f>VLOOKUP($A728,'Medical Examinations'!A728:H3062,8,FALSE)</f>
        <v>No</v>
      </c>
      <c r="H728" s="4">
        <f>VLOOKUP($A728,'Medical Examinations'!A728:I3062,9,FALSE)</f>
        <v>2</v>
      </c>
      <c r="I728" t="str">
        <f>VLOOKUP($A728,'Medical Examinations'!A728:J728,10,FALSE)</f>
        <v>No</v>
      </c>
      <c r="J728" t="str">
        <f>VLOOKUP($A728,'Medical Examinations'!A728:C728,3,FALSE)</f>
        <v>Obesity</v>
      </c>
      <c r="K728" t="str">
        <f>VLOOKUP($A728,'Medical Examinations'!A728:E728,5,FALSE)</f>
        <v>Normal</v>
      </c>
      <c r="L728" t="str">
        <f>VLOOKUP($A728,'Hospitalisation Details'!$A$2:$E$2344,5,FALSE)</f>
        <v>9-Nov-2004</v>
      </c>
      <c r="M728" s="2">
        <f>VLOOKUP($A728,'Hospitalisation Details'!$A$2:$I$2344,9,FALSE)</f>
        <v>31196.61</v>
      </c>
      <c r="N728" s="2" t="str">
        <f>VLOOKUP($A728,'Hospitalisation Details'!$A$2:$J$2344,10,FALSE)</f>
        <v>Tier - 2</v>
      </c>
      <c r="O728" s="2" t="str">
        <f>VLOOKUP($A728,'Hospitalisation Details'!$A$2:$K$2344,11,FALSE)</f>
        <v>Tier - 1</v>
      </c>
      <c r="P728" s="5" t="str">
        <f>VLOOKUP($A728,'Hospitalisation Details'!$A$2:$L$2344,12,FALSE)</f>
        <v>R1011</v>
      </c>
      <c r="Q728" s="15">
        <f>VLOOKUP($A728,'Hospitalisation Details'!$A$2:$G$2344,7,FALSE)</f>
        <v>18</v>
      </c>
    </row>
    <row r="729" spans="1:17" x14ac:dyDescent="0.25">
      <c r="A729" s="14" t="s">
        <v>4398</v>
      </c>
      <c r="B729" t="str">
        <f>VLOOKUP(Healthcare!$A729,'Customer Names'!A729:C3063,3,FALSE)</f>
        <v>Tenforde</v>
      </c>
      <c r="C729">
        <f>VLOOKUP(Healthcare!$A729,'Medical Examinations'!A729:B3063,2,FALSE)</f>
        <v>27.55</v>
      </c>
      <c r="D729">
        <f>VLOOKUP($A729,'Medical Examinations'!A729:D3063,4,FALSE)</f>
        <v>9.02</v>
      </c>
      <c r="E729" t="str">
        <f>VLOOKUP($A729,'Medical Examinations'!A729:F729,6,FALSE)</f>
        <v>No</v>
      </c>
      <c r="F729" t="str">
        <f>VLOOKUP($A729,'Medical Examinations'!A729:G3063,7,FALSE)</f>
        <v>No</v>
      </c>
      <c r="G729" t="str">
        <f>VLOOKUP($A729,'Medical Examinations'!A729:H3063,8,FALSE)</f>
        <v>No</v>
      </c>
      <c r="H729" s="4">
        <f>VLOOKUP($A729,'Medical Examinations'!A729:I3063,9,FALSE)</f>
        <v>0</v>
      </c>
      <c r="I729" t="str">
        <f>VLOOKUP($A729,'Medical Examinations'!A729:J729,10,FALSE)</f>
        <v>No</v>
      </c>
      <c r="J729" t="str">
        <f>VLOOKUP($A729,'Medical Examinations'!A729:C729,3,FALSE)</f>
        <v>Over Weight</v>
      </c>
      <c r="K729" t="str">
        <f>VLOOKUP($A729,'Medical Examinations'!A729:E729,5,FALSE)</f>
        <v>Diabetes</v>
      </c>
      <c r="L729" t="str">
        <f>VLOOKUP($A729,'Hospitalisation Details'!$A$2:$E$2344,5,FALSE)</f>
        <v>22-Jul-2000</v>
      </c>
      <c r="M729" s="2">
        <f>VLOOKUP($A729,'Hospitalisation Details'!$A$2:$I$2344,9,FALSE)</f>
        <v>31234.560000000001</v>
      </c>
      <c r="N729" s="2" t="str">
        <f>VLOOKUP($A729,'Hospitalisation Details'!$A$2:$J$2344,10,FALSE)</f>
        <v>Tier - 1</v>
      </c>
      <c r="O729" s="2" t="str">
        <f>VLOOKUP($A729,'Hospitalisation Details'!$A$2:$K$2344,11,FALSE)</f>
        <v>Tier - 1</v>
      </c>
      <c r="P729" s="5" t="str">
        <f>VLOOKUP($A729,'Hospitalisation Details'!$A$2:$L$2344,12,FALSE)</f>
        <v>R1011</v>
      </c>
      <c r="Q729" s="15">
        <f>VLOOKUP($A729,'Hospitalisation Details'!$A$2:$G$2344,7,FALSE)</f>
        <v>22</v>
      </c>
    </row>
    <row r="730" spans="1:17" x14ac:dyDescent="0.25">
      <c r="A730" s="14" t="s">
        <v>4399</v>
      </c>
      <c r="B730" t="str">
        <f>VLOOKUP(Healthcare!$A730,'Customer Names'!A730:C3064,3,FALSE)</f>
        <v>Ramirez</v>
      </c>
      <c r="C730">
        <f>VLOOKUP(Healthcare!$A730,'Medical Examinations'!A730:B3064,2,FALSE)</f>
        <v>33.11</v>
      </c>
      <c r="D730">
        <f>VLOOKUP($A730,'Medical Examinations'!A730:D3064,4,FALSE)</f>
        <v>8.06</v>
      </c>
      <c r="E730" t="str">
        <f>VLOOKUP($A730,'Medical Examinations'!A730:F730,6,FALSE)</f>
        <v>No</v>
      </c>
      <c r="F730" t="str">
        <f>VLOOKUP($A730,'Medical Examinations'!A730:G3064,7,FALSE)</f>
        <v>No</v>
      </c>
      <c r="G730" t="str">
        <f>VLOOKUP($A730,'Medical Examinations'!A730:H3064,8,FALSE)</f>
        <v>No</v>
      </c>
      <c r="H730" s="4">
        <f>VLOOKUP($A730,'Medical Examinations'!A730:I3064,9,FALSE)</f>
        <v>0</v>
      </c>
      <c r="I730" t="str">
        <f>VLOOKUP($A730,'Medical Examinations'!A730:J730,10,FALSE)</f>
        <v>No</v>
      </c>
      <c r="J730" t="str">
        <f>VLOOKUP($A730,'Medical Examinations'!A730:C730,3,FALSE)</f>
        <v>Obesity</v>
      </c>
      <c r="K730" t="str">
        <f>VLOOKUP($A730,'Medical Examinations'!A730:E730,5,FALSE)</f>
        <v>Diabetes</v>
      </c>
      <c r="L730" t="str">
        <f>VLOOKUP($A730,'Hospitalisation Details'!$A$2:$E$2344,5,FALSE)</f>
        <v>9-Jul-1968</v>
      </c>
      <c r="M730" s="2">
        <f>VLOOKUP($A730,'Hospitalisation Details'!$A$2:$I$2344,9,FALSE)</f>
        <v>31322.53</v>
      </c>
      <c r="N730" s="2" t="str">
        <f>VLOOKUP($A730,'Hospitalisation Details'!$A$2:$J$2344,10,FALSE)</f>
        <v>Tier - 2</v>
      </c>
      <c r="O730" s="2" t="str">
        <f>VLOOKUP($A730,'Hospitalisation Details'!$A$2:$K$2344,11,FALSE)</f>
        <v>Tier - 1</v>
      </c>
      <c r="P730" s="5" t="str">
        <f>VLOOKUP($A730,'Hospitalisation Details'!$A$2:$L$2344,12,FALSE)</f>
        <v>R1011</v>
      </c>
      <c r="Q730" s="15">
        <f>VLOOKUP($A730,'Hospitalisation Details'!$A$2:$G$2344,7,FALSE)</f>
        <v>54</v>
      </c>
    </row>
    <row r="731" spans="1:17" x14ac:dyDescent="0.25">
      <c r="A731" s="14" t="s">
        <v>4400</v>
      </c>
      <c r="B731" t="str">
        <f>VLOOKUP(Healthcare!$A731,'Customer Names'!A731:C3065,3,FALSE)</f>
        <v>Stanley Torres</v>
      </c>
      <c r="C731">
        <f>VLOOKUP(Healthcare!$A731,'Medical Examinations'!A731:B3065,2,FALSE)</f>
        <v>36.85</v>
      </c>
      <c r="D731">
        <f>VLOOKUP($A731,'Medical Examinations'!A731:D3065,4,FALSE)</f>
        <v>6.21</v>
      </c>
      <c r="E731" t="str">
        <f>VLOOKUP($A731,'Medical Examinations'!A731:F731,6,FALSE)</f>
        <v>Yes</v>
      </c>
      <c r="F731" t="str">
        <f>VLOOKUP($A731,'Medical Examinations'!A731:G3065,7,FALSE)</f>
        <v>No</v>
      </c>
      <c r="G731" t="str">
        <f>VLOOKUP($A731,'Medical Examinations'!A731:H3065,8,FALSE)</f>
        <v>No</v>
      </c>
      <c r="H731" s="4">
        <f>VLOOKUP($A731,'Medical Examinations'!A731:I3065,9,FALSE)</f>
        <v>2</v>
      </c>
      <c r="I731" t="str">
        <f>VLOOKUP($A731,'Medical Examinations'!A731:J731,10,FALSE)</f>
        <v>No</v>
      </c>
      <c r="J731" t="str">
        <f>VLOOKUP($A731,'Medical Examinations'!A731:C731,3,FALSE)</f>
        <v>Obesity</v>
      </c>
      <c r="K731" t="str">
        <f>VLOOKUP($A731,'Medical Examinations'!A731:E731,5,FALSE)</f>
        <v>Prediabetes</v>
      </c>
      <c r="L731" t="str">
        <f>VLOOKUP($A731,'Hospitalisation Details'!$A$2:$E$2344,5,FALSE)</f>
        <v>8-Oct-1974</v>
      </c>
      <c r="M731" s="2">
        <f>VLOOKUP($A731,'Hospitalisation Details'!$A$2:$I$2344,9,FALSE)</f>
        <v>31368.81</v>
      </c>
      <c r="N731" s="2" t="str">
        <f>VLOOKUP($A731,'Hospitalisation Details'!$A$2:$J$2344,10,FALSE)</f>
        <v>Tier - 2</v>
      </c>
      <c r="O731" s="2" t="str">
        <f>VLOOKUP($A731,'Hospitalisation Details'!$A$2:$K$2344,11,FALSE)</f>
        <v>Tier - 3</v>
      </c>
      <c r="P731" s="5" t="str">
        <f>VLOOKUP($A731,'Hospitalisation Details'!$A$2:$L$2344,12,FALSE)</f>
        <v>R1011</v>
      </c>
      <c r="Q731" s="15">
        <f>VLOOKUP($A731,'Hospitalisation Details'!$A$2:$G$2344,7,FALSE)</f>
        <v>48</v>
      </c>
    </row>
    <row r="732" spans="1:17" x14ac:dyDescent="0.25">
      <c r="A732" s="14" t="s">
        <v>4401</v>
      </c>
      <c r="B732" t="str">
        <f>VLOOKUP(Healthcare!$A732,'Customer Names'!A732:C3066,3,FALSE)</f>
        <v>Vandongen</v>
      </c>
      <c r="C732">
        <f>VLOOKUP(Healthcare!$A732,'Medical Examinations'!A732:B3066,2,FALSE)</f>
        <v>36.299999999999997</v>
      </c>
      <c r="D732">
        <f>VLOOKUP($A732,'Medical Examinations'!A732:D3066,4,FALSE)</f>
        <v>5.79</v>
      </c>
      <c r="E732" t="str">
        <f>VLOOKUP($A732,'Medical Examinations'!A732:F732,6,FALSE)</f>
        <v>Yes</v>
      </c>
      <c r="F732" t="str">
        <f>VLOOKUP($A732,'Medical Examinations'!A732:G3066,7,FALSE)</f>
        <v>No</v>
      </c>
      <c r="G732" t="str">
        <f>VLOOKUP($A732,'Medical Examinations'!A732:H3066,8,FALSE)</f>
        <v>No</v>
      </c>
      <c r="H732" s="4">
        <f>VLOOKUP($A732,'Medical Examinations'!A732:I3066,9,FALSE)</f>
        <v>2</v>
      </c>
      <c r="I732" t="str">
        <f>VLOOKUP($A732,'Medical Examinations'!A732:J732,10,FALSE)</f>
        <v>No</v>
      </c>
      <c r="J732" t="str">
        <f>VLOOKUP($A732,'Medical Examinations'!A732:C732,3,FALSE)</f>
        <v>Obesity</v>
      </c>
      <c r="K732" t="str">
        <f>VLOOKUP($A732,'Medical Examinations'!A732:E732,5,FALSE)</f>
        <v>Prediabetes</v>
      </c>
      <c r="L732" t="str">
        <f>VLOOKUP($A732,'Hospitalisation Details'!$A$2:$E$2344,5,FALSE)</f>
        <v>29-Oct-1975</v>
      </c>
      <c r="M732" s="2">
        <f>VLOOKUP($A732,'Hospitalisation Details'!$A$2:$I$2344,9,FALSE)</f>
        <v>31591.82</v>
      </c>
      <c r="N732" s="2" t="str">
        <f>VLOOKUP($A732,'Hospitalisation Details'!$A$2:$J$2344,10,FALSE)</f>
        <v>Tier - 2</v>
      </c>
      <c r="O732" s="2" t="str">
        <f>VLOOKUP($A732,'Hospitalisation Details'!$A$2:$K$2344,11,FALSE)</f>
        <v>Tier - 1</v>
      </c>
      <c r="P732" s="5" t="str">
        <f>VLOOKUP($A732,'Hospitalisation Details'!$A$2:$L$2344,12,FALSE)</f>
        <v>R1011</v>
      </c>
      <c r="Q732" s="15">
        <f>VLOOKUP($A732,'Hospitalisation Details'!$A$2:$G$2344,7,FALSE)</f>
        <v>47</v>
      </c>
    </row>
    <row r="733" spans="1:17" x14ac:dyDescent="0.25">
      <c r="A733" s="14" t="s">
        <v>4402</v>
      </c>
      <c r="B733" t="str">
        <f>VLOOKUP(Healthcare!$A733,'Customer Names'!A733:C3067,3,FALSE)</f>
        <v>Liebald</v>
      </c>
      <c r="C733">
        <f>VLOOKUP(Healthcare!$A733,'Medical Examinations'!A733:B3067,2,FALSE)</f>
        <v>45.34</v>
      </c>
      <c r="D733">
        <f>VLOOKUP($A733,'Medical Examinations'!A733:D3067,4,FALSE)</f>
        <v>5.69</v>
      </c>
      <c r="E733" t="str">
        <f>VLOOKUP($A733,'Medical Examinations'!A733:F733,6,FALSE)</f>
        <v>Yes</v>
      </c>
      <c r="F733" t="str">
        <f>VLOOKUP($A733,'Medical Examinations'!A733:G3067,7,FALSE)</f>
        <v>No</v>
      </c>
      <c r="G733" t="str">
        <f>VLOOKUP($A733,'Medical Examinations'!A733:H3067,8,FALSE)</f>
        <v>No</v>
      </c>
      <c r="H733" s="4">
        <f>VLOOKUP($A733,'Medical Examinations'!A733:I3067,9,FALSE)</f>
        <v>0</v>
      </c>
      <c r="I733" t="str">
        <f>VLOOKUP($A733,'Medical Examinations'!A733:J733,10,FALSE)</f>
        <v>No</v>
      </c>
      <c r="J733" t="str">
        <f>VLOOKUP($A733,'Medical Examinations'!A733:C733,3,FALSE)</f>
        <v>Obesity</v>
      </c>
      <c r="K733" t="str">
        <f>VLOOKUP($A733,'Medical Examinations'!A733:E733,5,FALSE)</f>
        <v>Normal</v>
      </c>
      <c r="L733" t="str">
        <f>VLOOKUP($A733,'Hospitalisation Details'!$A$2:$E$2344,5,FALSE)</f>
        <v>13-Dec-1960</v>
      </c>
      <c r="M733" s="2">
        <f>VLOOKUP($A733,'Hospitalisation Details'!$A$2:$I$2344,9,FALSE)</f>
        <v>31620</v>
      </c>
      <c r="N733" s="2" t="str">
        <f>VLOOKUP($A733,'Hospitalisation Details'!$A$2:$J$2344,10,FALSE)</f>
        <v>Tier - 2</v>
      </c>
      <c r="O733" s="2" t="str">
        <f>VLOOKUP($A733,'Hospitalisation Details'!$A$2:$K$2344,11,FALSE)</f>
        <v>Tier - 1</v>
      </c>
      <c r="P733" s="5" t="str">
        <f>VLOOKUP($A733,'Hospitalisation Details'!$A$2:$L$2344,12,FALSE)</f>
        <v>R1024</v>
      </c>
      <c r="Q733" s="15">
        <f>VLOOKUP($A733,'Hospitalisation Details'!$A$2:$G$2344,7,FALSE)</f>
        <v>62</v>
      </c>
    </row>
    <row r="734" spans="1:17" x14ac:dyDescent="0.25">
      <c r="A734" s="14" t="s">
        <v>4403</v>
      </c>
      <c r="B734" t="str">
        <f>VLOOKUP(Healthcare!$A734,'Customer Names'!A734:C3068,3,FALSE)</f>
        <v>Holte</v>
      </c>
      <c r="C734">
        <f>VLOOKUP(Healthcare!$A734,'Medical Examinations'!A734:B3068,2,FALSE)</f>
        <v>31.8</v>
      </c>
      <c r="D734">
        <f>VLOOKUP($A734,'Medical Examinations'!A734:D3068,4,FALSE)</f>
        <v>5.36</v>
      </c>
      <c r="E734" t="str">
        <f>VLOOKUP($A734,'Medical Examinations'!A734:F734,6,FALSE)</f>
        <v>Yes</v>
      </c>
      <c r="F734" t="str">
        <f>VLOOKUP($A734,'Medical Examinations'!A734:G3068,7,FALSE)</f>
        <v>No</v>
      </c>
      <c r="G734" t="str">
        <f>VLOOKUP($A734,'Medical Examinations'!A734:H3068,8,FALSE)</f>
        <v>No</v>
      </c>
      <c r="H734" s="4">
        <f>VLOOKUP($A734,'Medical Examinations'!A734:I3068,9,FALSE)</f>
        <v>2</v>
      </c>
      <c r="I734" t="str">
        <f>VLOOKUP($A734,'Medical Examinations'!A734:J734,10,FALSE)</f>
        <v>No</v>
      </c>
      <c r="J734" t="str">
        <f>VLOOKUP($A734,'Medical Examinations'!A734:C734,3,FALSE)</f>
        <v>Obesity</v>
      </c>
      <c r="K734" t="str">
        <f>VLOOKUP($A734,'Medical Examinations'!A734:E734,5,FALSE)</f>
        <v>Normal</v>
      </c>
      <c r="L734" t="str">
        <f>VLOOKUP($A734,'Hospitalisation Details'!$A$2:$E$2344,5,FALSE)</f>
        <v>14-Oct-1977</v>
      </c>
      <c r="M734" s="2">
        <f>VLOOKUP($A734,'Hospitalisation Details'!$A$2:$I$2344,9,FALSE)</f>
        <v>31736.7</v>
      </c>
      <c r="N734" s="2" t="str">
        <f>VLOOKUP($A734,'Hospitalisation Details'!$A$2:$J$2344,10,FALSE)</f>
        <v>Tier - 2</v>
      </c>
      <c r="O734" s="2" t="str">
        <f>VLOOKUP($A734,'Hospitalisation Details'!$A$2:$K$2344,11,FALSE)</f>
        <v>Tier - 2</v>
      </c>
      <c r="P734" s="5" t="str">
        <f>VLOOKUP($A734,'Hospitalisation Details'!$A$2:$L$2344,12,FALSE)</f>
        <v>R1012</v>
      </c>
      <c r="Q734" s="15">
        <f>VLOOKUP($A734,'Hospitalisation Details'!$A$2:$G$2344,7,FALSE)</f>
        <v>45</v>
      </c>
    </row>
    <row r="735" spans="1:17" x14ac:dyDescent="0.25">
      <c r="A735" s="14" t="s">
        <v>4404</v>
      </c>
      <c r="B735" t="str">
        <f>VLOOKUP(Healthcare!$A735,'Customer Names'!A735:C3069,3,FALSE)</f>
        <v>Johnson</v>
      </c>
      <c r="C735">
        <f>VLOOKUP(Healthcare!$A735,'Medical Examinations'!A735:B3069,2,FALSE)</f>
        <v>41.02</v>
      </c>
      <c r="D735">
        <f>VLOOKUP($A735,'Medical Examinations'!A735:D3069,4,FALSE)</f>
        <v>11.37</v>
      </c>
      <c r="E735" t="str">
        <f>VLOOKUP($A735,'Medical Examinations'!A735:F735,6,FALSE)</f>
        <v>No</v>
      </c>
      <c r="F735" t="str">
        <f>VLOOKUP($A735,'Medical Examinations'!A735:G3069,7,FALSE)</f>
        <v>No</v>
      </c>
      <c r="G735" t="str">
        <f>VLOOKUP($A735,'Medical Examinations'!A735:H3069,8,FALSE)</f>
        <v>No</v>
      </c>
      <c r="H735" s="4">
        <f>VLOOKUP($A735,'Medical Examinations'!A735:I3069,9,FALSE)</f>
        <v>0</v>
      </c>
      <c r="I735" t="str">
        <f>VLOOKUP($A735,'Medical Examinations'!A735:J735,10,FALSE)</f>
        <v>No</v>
      </c>
      <c r="J735" t="str">
        <f>VLOOKUP($A735,'Medical Examinations'!A735:C735,3,FALSE)</f>
        <v>Obesity</v>
      </c>
      <c r="K735" t="str">
        <f>VLOOKUP($A735,'Medical Examinations'!A735:E735,5,FALSE)</f>
        <v>Diabetes</v>
      </c>
      <c r="L735" t="str">
        <f>VLOOKUP($A735,'Hospitalisation Details'!$A$2:$E$2344,5,FALSE)</f>
        <v>10-Sep-1984</v>
      </c>
      <c r="M735" s="2">
        <f>VLOOKUP($A735,'Hospitalisation Details'!$A$2:$I$2344,9,FALSE)</f>
        <v>31743.919999999998</v>
      </c>
      <c r="N735" s="2" t="str">
        <f>VLOOKUP($A735,'Hospitalisation Details'!$A$2:$J$2344,10,FALSE)</f>
        <v>Tier - 2</v>
      </c>
      <c r="O735" s="2" t="str">
        <f>VLOOKUP($A735,'Hospitalisation Details'!$A$2:$K$2344,11,FALSE)</f>
        <v>Tier - 1</v>
      </c>
      <c r="P735" s="5" t="str">
        <f>VLOOKUP($A735,'Hospitalisation Details'!$A$2:$L$2344,12,FALSE)</f>
        <v>R1011</v>
      </c>
      <c r="Q735" s="15">
        <f>VLOOKUP($A735,'Hospitalisation Details'!$A$2:$G$2344,7,FALSE)</f>
        <v>38</v>
      </c>
    </row>
    <row r="736" spans="1:17" x14ac:dyDescent="0.25">
      <c r="A736" s="14" t="s">
        <v>4405</v>
      </c>
      <c r="B736" t="str">
        <f>VLOOKUP(Healthcare!$A736,'Customer Names'!A736:C3070,3,FALSE)</f>
        <v>Bartlett</v>
      </c>
      <c r="C736">
        <f>VLOOKUP(Healthcare!$A736,'Medical Examinations'!A736:B3070,2,FALSE)</f>
        <v>32.68</v>
      </c>
      <c r="D736">
        <f>VLOOKUP($A736,'Medical Examinations'!A736:D3070,4,FALSE)</f>
        <v>11.87</v>
      </c>
      <c r="E736" t="str">
        <f>VLOOKUP($A736,'Medical Examinations'!A736:F736,6,FALSE)</f>
        <v>No</v>
      </c>
      <c r="F736" t="str">
        <f>VLOOKUP($A736,'Medical Examinations'!A736:G3070,7,FALSE)</f>
        <v>No</v>
      </c>
      <c r="G736" t="str">
        <f>VLOOKUP($A736,'Medical Examinations'!A736:H3070,8,FALSE)</f>
        <v>No</v>
      </c>
      <c r="H736" s="4">
        <f>VLOOKUP($A736,'Medical Examinations'!A736:I3070,9,FALSE)</f>
        <v>0</v>
      </c>
      <c r="I736" t="str">
        <f>VLOOKUP($A736,'Medical Examinations'!A736:J736,10,FALSE)</f>
        <v>No</v>
      </c>
      <c r="J736" t="str">
        <f>VLOOKUP($A736,'Medical Examinations'!A736:C736,3,FALSE)</f>
        <v>Obesity</v>
      </c>
      <c r="K736" t="str">
        <f>VLOOKUP($A736,'Medical Examinations'!A736:E736,5,FALSE)</f>
        <v>Diabetes</v>
      </c>
      <c r="L736" t="str">
        <f>VLOOKUP($A736,'Hospitalisation Details'!$A$2:$E$2344,5,FALSE)</f>
        <v>25-Sep-1975</v>
      </c>
      <c r="M736" s="2">
        <f>VLOOKUP($A736,'Hospitalisation Details'!$A$2:$I$2344,9,FALSE)</f>
        <v>31897.1</v>
      </c>
      <c r="N736" s="2" t="str">
        <f>VLOOKUP($A736,'Hospitalisation Details'!$A$2:$J$2344,10,FALSE)</f>
        <v>Tier - 2</v>
      </c>
      <c r="O736" s="2" t="str">
        <f>VLOOKUP($A736,'Hospitalisation Details'!$A$2:$K$2344,11,FALSE)</f>
        <v>Tier - 3</v>
      </c>
      <c r="P736" s="5" t="str">
        <f>VLOOKUP($A736,'Hospitalisation Details'!$A$2:$L$2344,12,FALSE)</f>
        <v>R1011</v>
      </c>
      <c r="Q736" s="15">
        <f>VLOOKUP($A736,'Hospitalisation Details'!$A$2:$G$2344,7,FALSE)</f>
        <v>47</v>
      </c>
    </row>
    <row r="737" spans="1:17" x14ac:dyDescent="0.25">
      <c r="A737" s="14" t="s">
        <v>4406</v>
      </c>
      <c r="B737" t="str">
        <f>VLOOKUP(Healthcare!$A737,'Customer Names'!A737:C3071,3,FALSE)</f>
        <v>Bergman</v>
      </c>
      <c r="C737">
        <f>VLOOKUP(Healthcare!$A737,'Medical Examinations'!A737:B3071,2,FALSE)</f>
        <v>21.7</v>
      </c>
      <c r="D737">
        <f>VLOOKUP($A737,'Medical Examinations'!A737:D3071,4,FALSE)</f>
        <v>4.9000000000000004</v>
      </c>
      <c r="E737" t="str">
        <f>VLOOKUP($A737,'Medical Examinations'!A737:F737,6,FALSE)</f>
        <v>No</v>
      </c>
      <c r="F737" t="str">
        <f>VLOOKUP($A737,'Medical Examinations'!A737:G3071,7,FALSE)</f>
        <v>No</v>
      </c>
      <c r="G737" t="str">
        <f>VLOOKUP($A737,'Medical Examinations'!A737:H3071,8,FALSE)</f>
        <v>Yes</v>
      </c>
      <c r="H737" s="4">
        <f>VLOOKUP($A737,'Medical Examinations'!A737:I3071,9,FALSE)</f>
        <v>1</v>
      </c>
      <c r="I737" t="str">
        <f>VLOOKUP($A737,'Medical Examinations'!A737:J737,10,FALSE)</f>
        <v>Yes</v>
      </c>
      <c r="J737" t="str">
        <f>VLOOKUP($A737,'Medical Examinations'!A737:C737,3,FALSE)</f>
        <v>Health Weight</v>
      </c>
      <c r="K737" t="str">
        <f>VLOOKUP($A737,'Medical Examinations'!A737:E737,5,FALSE)</f>
        <v>Normal</v>
      </c>
      <c r="L737" t="str">
        <f>VLOOKUP($A737,'Hospitalisation Details'!$A$2:$E$2344,5,FALSE)</f>
        <v>21-Sep-1972</v>
      </c>
      <c r="M737" s="2">
        <f>VLOOKUP($A737,'Hospitalisation Details'!$A$2:$I$2344,9,FALSE)</f>
        <v>31980.89</v>
      </c>
      <c r="N737" s="2" t="str">
        <f>VLOOKUP($A737,'Hospitalisation Details'!$A$2:$J$2344,10,FALSE)</f>
        <v>Tier - 2</v>
      </c>
      <c r="O737" s="2" t="str">
        <f>VLOOKUP($A737,'Hospitalisation Details'!$A$2:$K$2344,11,FALSE)</f>
        <v>Tier - 1</v>
      </c>
      <c r="P737" s="5" t="str">
        <f>VLOOKUP($A737,'Hospitalisation Details'!$A$2:$L$2344,12,FALSE)</f>
        <v>R1011</v>
      </c>
      <c r="Q737" s="15">
        <f>VLOOKUP($A737,'Hospitalisation Details'!$A$2:$G$2344,7,FALSE)</f>
        <v>50</v>
      </c>
    </row>
    <row r="738" spans="1:17" x14ac:dyDescent="0.25">
      <c r="A738" s="14" t="s">
        <v>4407</v>
      </c>
      <c r="B738" t="str">
        <f>VLOOKUP(Healthcare!$A738,'Customer Names'!A738:C3072,3,FALSE)</f>
        <v>Aitken</v>
      </c>
      <c r="C738">
        <f>VLOOKUP(Healthcare!$A738,'Medical Examinations'!A738:B3072,2,FALSE)</f>
        <v>40.479999999999997</v>
      </c>
      <c r="D738">
        <f>VLOOKUP($A738,'Medical Examinations'!A738:D3072,4,FALSE)</f>
        <v>6.7</v>
      </c>
      <c r="E738" t="str">
        <f>VLOOKUP($A738,'Medical Examinations'!A738:F738,6,FALSE)</f>
        <v>No</v>
      </c>
      <c r="F738" t="str">
        <f>VLOOKUP($A738,'Medical Examinations'!A738:G3072,7,FALSE)</f>
        <v>No</v>
      </c>
      <c r="G738" t="str">
        <f>VLOOKUP($A738,'Medical Examinations'!A738:H3072,8,FALSE)</f>
        <v>No</v>
      </c>
      <c r="H738" s="4">
        <f>VLOOKUP($A738,'Medical Examinations'!A738:I3072,9,FALSE)</f>
        <v>3</v>
      </c>
      <c r="I738" t="str">
        <f>VLOOKUP($A738,'Medical Examinations'!A738:J738,10,FALSE)</f>
        <v>No</v>
      </c>
      <c r="J738" t="str">
        <f>VLOOKUP($A738,'Medical Examinations'!A738:C738,3,FALSE)</f>
        <v>Obesity</v>
      </c>
      <c r="K738" t="str">
        <f>VLOOKUP($A738,'Medical Examinations'!A738:E738,5,FALSE)</f>
        <v>Diabetes</v>
      </c>
      <c r="L738" t="str">
        <f>VLOOKUP($A738,'Hospitalisation Details'!$A$2:$E$2344,5,FALSE)</f>
        <v>13-Sep-1993</v>
      </c>
      <c r="M738" s="2">
        <f>VLOOKUP($A738,'Hospitalisation Details'!$A$2:$I$2344,9,FALSE)</f>
        <v>32086.21</v>
      </c>
      <c r="N738" s="2" t="str">
        <f>VLOOKUP($A738,'Hospitalisation Details'!$A$2:$J$2344,10,FALSE)</f>
        <v>Tier - 1</v>
      </c>
      <c r="O738" s="2" t="str">
        <f>VLOOKUP($A738,'Hospitalisation Details'!$A$2:$K$2344,11,FALSE)</f>
        <v>Tier - 3</v>
      </c>
      <c r="P738" s="5" t="str">
        <f>VLOOKUP($A738,'Hospitalisation Details'!$A$2:$L$2344,12,FALSE)</f>
        <v>R1011</v>
      </c>
      <c r="Q738" s="15">
        <f>VLOOKUP($A738,'Hospitalisation Details'!$A$2:$G$2344,7,FALSE)</f>
        <v>29</v>
      </c>
    </row>
    <row r="739" spans="1:17" x14ac:dyDescent="0.25">
      <c r="A739" s="14" t="s">
        <v>4408</v>
      </c>
      <c r="B739" t="str">
        <f>VLOOKUP(Healthcare!$A739,'Customer Names'!A739:C3073,3,FALSE)</f>
        <v>Berger</v>
      </c>
      <c r="C739">
        <f>VLOOKUP(Healthcare!$A739,'Medical Examinations'!A739:B3073,2,FALSE)</f>
        <v>34.5</v>
      </c>
      <c r="D739">
        <f>VLOOKUP($A739,'Medical Examinations'!A739:D3073,4,FALSE)</f>
        <v>10.3</v>
      </c>
      <c r="E739" t="str">
        <f>VLOOKUP($A739,'Medical Examinations'!A739:F739,6,FALSE)</f>
        <v>No</v>
      </c>
      <c r="F739" t="str">
        <f>VLOOKUP($A739,'Medical Examinations'!A739:G3073,7,FALSE)</f>
        <v>No</v>
      </c>
      <c r="G739" t="str">
        <f>VLOOKUP($A739,'Medical Examinations'!A739:H3073,8,FALSE)</f>
        <v>No</v>
      </c>
      <c r="H739" s="4">
        <f>VLOOKUP($A739,'Medical Examinations'!A739:I3073,9,FALSE)</f>
        <v>3</v>
      </c>
      <c r="I739" t="str">
        <f>VLOOKUP($A739,'Medical Examinations'!A739:J739,10,FALSE)</f>
        <v>No</v>
      </c>
      <c r="J739" t="str">
        <f>VLOOKUP($A739,'Medical Examinations'!A739:C739,3,FALSE)</f>
        <v>Obesity</v>
      </c>
      <c r="K739" t="str">
        <f>VLOOKUP($A739,'Medical Examinations'!A739:E739,5,FALSE)</f>
        <v>Diabetes</v>
      </c>
      <c r="L739" t="str">
        <f>VLOOKUP($A739,'Hospitalisation Details'!$A$2:$E$2344,5,FALSE)</f>
        <v>10-Nov-1978</v>
      </c>
      <c r="M739" s="2">
        <f>VLOOKUP($A739,'Hospitalisation Details'!$A$2:$I$2344,9,FALSE)</f>
        <v>32108.66</v>
      </c>
      <c r="N739" s="2" t="str">
        <f>VLOOKUP($A739,'Hospitalisation Details'!$A$2:$J$2344,10,FALSE)</f>
        <v>Tier - 1</v>
      </c>
      <c r="O739" s="2" t="str">
        <f>VLOOKUP($A739,'Hospitalisation Details'!$A$2:$K$2344,11,FALSE)</f>
        <v>Tier - 3</v>
      </c>
      <c r="P739" s="5" t="str">
        <f>VLOOKUP($A739,'Hospitalisation Details'!$A$2:$L$2344,12,FALSE)</f>
        <v>R1017</v>
      </c>
      <c r="Q739" s="15">
        <f>VLOOKUP($A739,'Hospitalisation Details'!$A$2:$G$2344,7,FALSE)</f>
        <v>44</v>
      </c>
    </row>
    <row r="740" spans="1:17" x14ac:dyDescent="0.25">
      <c r="A740" s="14" t="s">
        <v>4409</v>
      </c>
      <c r="B740" t="str">
        <f>VLOOKUP(Healthcare!$A740,'Customer Names'!A740:C3074,3,FALSE)</f>
        <v>Richey</v>
      </c>
      <c r="C740">
        <f>VLOOKUP(Healthcare!$A740,'Medical Examinations'!A740:B3074,2,FALSE)</f>
        <v>45.9</v>
      </c>
      <c r="D740">
        <f>VLOOKUP($A740,'Medical Examinations'!A740:D3074,4,FALSE)</f>
        <v>11.14</v>
      </c>
      <c r="E740" t="str">
        <f>VLOOKUP($A740,'Medical Examinations'!A740:F740,6,FALSE)</f>
        <v>Yes</v>
      </c>
      <c r="F740" t="str">
        <f>VLOOKUP($A740,'Medical Examinations'!A740:G3074,7,FALSE)</f>
        <v>No</v>
      </c>
      <c r="G740" t="str">
        <f>VLOOKUP($A740,'Medical Examinations'!A740:H3074,8,FALSE)</f>
        <v>No</v>
      </c>
      <c r="H740" s="4">
        <f>VLOOKUP($A740,'Medical Examinations'!A740:I3074,9,FALSE)</f>
        <v>1</v>
      </c>
      <c r="I740" t="str">
        <f>VLOOKUP($A740,'Medical Examinations'!A740:J740,10,FALSE)</f>
        <v>No</v>
      </c>
      <c r="J740" t="str">
        <f>VLOOKUP($A740,'Medical Examinations'!A740:C740,3,FALSE)</f>
        <v>Obesity</v>
      </c>
      <c r="K740" t="str">
        <f>VLOOKUP($A740,'Medical Examinations'!A740:E740,5,FALSE)</f>
        <v>Diabetes</v>
      </c>
      <c r="L740" t="str">
        <f>VLOOKUP($A740,'Hospitalisation Details'!$A$2:$E$2344,5,FALSE)</f>
        <v>11-Sep-1969</v>
      </c>
      <c r="M740" s="2">
        <f>VLOOKUP($A740,'Hospitalisation Details'!$A$2:$I$2344,9,FALSE)</f>
        <v>32192.76</v>
      </c>
      <c r="N740" s="2" t="str">
        <f>VLOOKUP($A740,'Hospitalisation Details'!$A$2:$J$2344,10,FALSE)</f>
        <v>Tier - 1</v>
      </c>
      <c r="O740" s="2" t="str">
        <f>VLOOKUP($A740,'Hospitalisation Details'!$A$2:$K$2344,11,FALSE)</f>
        <v>Tier - 2</v>
      </c>
      <c r="P740" s="5" t="str">
        <f>VLOOKUP($A740,'Hospitalisation Details'!$A$2:$L$2344,12,FALSE)</f>
        <v>R1011</v>
      </c>
      <c r="Q740" s="15">
        <f>VLOOKUP($A740,'Hospitalisation Details'!$A$2:$G$2344,7,FALSE)</f>
        <v>53</v>
      </c>
    </row>
    <row r="741" spans="1:17" x14ac:dyDescent="0.25">
      <c r="A741" s="14" t="s">
        <v>4410</v>
      </c>
      <c r="B741" t="str">
        <f>VLOOKUP(Healthcare!$A741,'Customer Names'!A741:C3075,3,FALSE)</f>
        <v>Trotter</v>
      </c>
      <c r="C741">
        <f>VLOOKUP(Healthcare!$A741,'Medical Examinations'!A741:B3075,2,FALSE)</f>
        <v>33.479999999999997</v>
      </c>
      <c r="D741">
        <f>VLOOKUP($A741,'Medical Examinations'!A741:D3075,4,FALSE)</f>
        <v>4.74</v>
      </c>
      <c r="E741" t="str">
        <f>VLOOKUP($A741,'Medical Examinations'!A741:F741,6,FALSE)</f>
        <v>Yes</v>
      </c>
      <c r="F741" t="str">
        <f>VLOOKUP($A741,'Medical Examinations'!A741:G3075,7,FALSE)</f>
        <v>No</v>
      </c>
      <c r="G741" t="str">
        <f>VLOOKUP($A741,'Medical Examinations'!A741:H3075,8,FALSE)</f>
        <v>No</v>
      </c>
      <c r="H741" s="4">
        <f>VLOOKUP($A741,'Medical Examinations'!A741:I3075,9,FALSE)</f>
        <v>2</v>
      </c>
      <c r="I741" t="str">
        <f>VLOOKUP($A741,'Medical Examinations'!A741:J741,10,FALSE)</f>
        <v>No</v>
      </c>
      <c r="J741" t="str">
        <f>VLOOKUP($A741,'Medical Examinations'!A741:C741,3,FALSE)</f>
        <v>Obesity</v>
      </c>
      <c r="K741" t="str">
        <f>VLOOKUP($A741,'Medical Examinations'!A741:E741,5,FALSE)</f>
        <v>Normal</v>
      </c>
      <c r="L741" t="str">
        <f>VLOOKUP($A741,'Hospitalisation Details'!$A$2:$E$2344,5,FALSE)</f>
        <v>17-Dec-1975</v>
      </c>
      <c r="M741" s="2">
        <f>VLOOKUP($A741,'Hospitalisation Details'!$A$2:$I$2344,9,FALSE)</f>
        <v>32259.96</v>
      </c>
      <c r="N741" s="2" t="str">
        <f>VLOOKUP($A741,'Hospitalisation Details'!$A$2:$J$2344,10,FALSE)</f>
        <v>Tier - 2</v>
      </c>
      <c r="O741" s="2" t="str">
        <f>VLOOKUP($A741,'Hospitalisation Details'!$A$2:$K$2344,11,FALSE)</f>
        <v>Tier - 3</v>
      </c>
      <c r="P741" s="5" t="str">
        <f>VLOOKUP($A741,'Hospitalisation Details'!$A$2:$L$2344,12,FALSE)</f>
        <v>R1012</v>
      </c>
      <c r="Q741" s="15">
        <f>VLOOKUP($A741,'Hospitalisation Details'!$A$2:$G$2344,7,FALSE)</f>
        <v>47</v>
      </c>
    </row>
    <row r="742" spans="1:17" x14ac:dyDescent="0.25">
      <c r="A742" s="14" t="s">
        <v>4411</v>
      </c>
      <c r="B742" t="str">
        <f>VLOOKUP(Healthcare!$A742,'Customer Names'!A742:C3076,3,FALSE)</f>
        <v>Chavez</v>
      </c>
      <c r="C742">
        <f>VLOOKUP(Healthcare!$A742,'Medical Examinations'!A742:B3076,2,FALSE)</f>
        <v>28.31</v>
      </c>
      <c r="D742">
        <f>VLOOKUP($A742,'Medical Examinations'!A742:D3076,4,FALSE)</f>
        <v>5.96</v>
      </c>
      <c r="E742" t="str">
        <f>VLOOKUP($A742,'Medical Examinations'!A742:F742,6,FALSE)</f>
        <v>Yes</v>
      </c>
      <c r="F742" t="str">
        <f>VLOOKUP($A742,'Medical Examinations'!A742:G3076,7,FALSE)</f>
        <v>No</v>
      </c>
      <c r="G742" t="str">
        <f>VLOOKUP($A742,'Medical Examinations'!A742:H3076,8,FALSE)</f>
        <v>No</v>
      </c>
      <c r="H742" s="4">
        <f>VLOOKUP($A742,'Medical Examinations'!A742:I3076,9,FALSE)</f>
        <v>2</v>
      </c>
      <c r="I742" t="str">
        <f>VLOOKUP($A742,'Medical Examinations'!A742:J742,10,FALSE)</f>
        <v>No</v>
      </c>
      <c r="J742" t="str">
        <f>VLOOKUP($A742,'Medical Examinations'!A742:C742,3,FALSE)</f>
        <v>Over Weight</v>
      </c>
      <c r="K742" t="str">
        <f>VLOOKUP($A742,'Medical Examinations'!A742:E742,5,FALSE)</f>
        <v>Prediabetes</v>
      </c>
      <c r="L742" t="str">
        <f>VLOOKUP($A742,'Hospitalisation Details'!$A$2:$E$2344,5,FALSE)</f>
        <v>2-Dec-1986</v>
      </c>
      <c r="M742" s="2">
        <f>VLOOKUP($A742,'Hospitalisation Details'!$A$2:$I$2344,9,FALSE)</f>
        <v>32288.49</v>
      </c>
      <c r="N742" s="2" t="str">
        <f>VLOOKUP($A742,'Hospitalisation Details'!$A$2:$J$2344,10,FALSE)</f>
        <v>Tier - 2</v>
      </c>
      <c r="O742" s="2" t="str">
        <f>VLOOKUP($A742,'Hospitalisation Details'!$A$2:$K$2344,11,FALSE)</f>
        <v>Tier - 2</v>
      </c>
      <c r="P742" s="5" t="str">
        <f>VLOOKUP($A742,'Hospitalisation Details'!$A$2:$L$2344,12,FALSE)</f>
        <v>R1011</v>
      </c>
      <c r="Q742" s="15">
        <f>VLOOKUP($A742,'Hospitalisation Details'!$A$2:$G$2344,7,FALSE)</f>
        <v>36</v>
      </c>
    </row>
    <row r="743" spans="1:17" x14ac:dyDescent="0.25">
      <c r="A743" s="14" t="s">
        <v>4412</v>
      </c>
      <c r="B743" t="str">
        <f>VLOOKUP(Healthcare!$A743,'Customer Names'!A743:C3077,3,FALSE)</f>
        <v>Orifice</v>
      </c>
      <c r="C743">
        <f>VLOOKUP(Healthcare!$A743,'Medical Examinations'!A743:B3077,2,FALSE)</f>
        <v>21.565000000000001</v>
      </c>
      <c r="D743">
        <f>VLOOKUP($A743,'Medical Examinations'!A743:D3077,4,FALSE)</f>
        <v>4.95</v>
      </c>
      <c r="E743" t="str">
        <f>VLOOKUP($A743,'Medical Examinations'!A743:F743,6,FALSE)</f>
        <v>No</v>
      </c>
      <c r="F743" t="str">
        <f>VLOOKUP($A743,'Medical Examinations'!A743:G3077,7,FALSE)</f>
        <v>Yes</v>
      </c>
      <c r="G743" t="str">
        <f>VLOOKUP($A743,'Medical Examinations'!A743:H3077,8,FALSE)</f>
        <v>No</v>
      </c>
      <c r="H743" s="4">
        <f>VLOOKUP($A743,'Medical Examinations'!A743:I3077,9,FALSE)</f>
        <v>1</v>
      </c>
      <c r="I743" t="str">
        <f>VLOOKUP($A743,'Medical Examinations'!A743:J743,10,FALSE)</f>
        <v>Yes</v>
      </c>
      <c r="J743" t="str">
        <f>VLOOKUP($A743,'Medical Examinations'!A743:C743,3,FALSE)</f>
        <v>Health Weight</v>
      </c>
      <c r="K743" t="str">
        <f>VLOOKUP($A743,'Medical Examinations'!A743:E743,5,FALSE)</f>
        <v>Normal</v>
      </c>
      <c r="L743" t="str">
        <f>VLOOKUP($A743,'Hospitalisation Details'!$A$2:$E$2344,5,FALSE)</f>
        <v>19-Oct-1972</v>
      </c>
      <c r="M743" s="2">
        <f>VLOOKUP($A743,'Hospitalisation Details'!$A$2:$I$2344,9,FALSE)</f>
        <v>32428.63</v>
      </c>
      <c r="N743" s="2" t="str">
        <f>VLOOKUP($A743,'Hospitalisation Details'!$A$2:$J$2344,10,FALSE)</f>
        <v>Tier - 2</v>
      </c>
      <c r="O743" s="2" t="str">
        <f>VLOOKUP($A743,'Hospitalisation Details'!$A$2:$K$2344,11,FALSE)</f>
        <v>Tier - 2</v>
      </c>
      <c r="P743" s="5" t="str">
        <f>VLOOKUP($A743,'Hospitalisation Details'!$A$2:$L$2344,12,FALSE)</f>
        <v>R1011</v>
      </c>
      <c r="Q743" s="15">
        <f>VLOOKUP($A743,'Hospitalisation Details'!$A$2:$G$2344,7,FALSE)</f>
        <v>50</v>
      </c>
    </row>
    <row r="744" spans="1:17" x14ac:dyDescent="0.25">
      <c r="A744" s="14" t="s">
        <v>4413</v>
      </c>
      <c r="B744" t="str">
        <f>VLOOKUP(Healthcare!$A744,'Customer Names'!A744:C3078,3,FALSE)</f>
        <v>Farkash</v>
      </c>
      <c r="C744">
        <f>VLOOKUP(Healthcare!$A744,'Medical Examinations'!A744:B3078,2,FALSE)</f>
        <v>35.590000000000003</v>
      </c>
      <c r="D744">
        <f>VLOOKUP($A744,'Medical Examinations'!A744:D3078,4,FALSE)</f>
        <v>5.21</v>
      </c>
      <c r="E744" t="str">
        <f>VLOOKUP($A744,'Medical Examinations'!A744:F744,6,FALSE)</f>
        <v>Yes</v>
      </c>
      <c r="F744" t="str">
        <f>VLOOKUP($A744,'Medical Examinations'!A744:G3078,7,FALSE)</f>
        <v>No</v>
      </c>
      <c r="G744" t="str">
        <f>VLOOKUP($A744,'Medical Examinations'!A744:H3078,8,FALSE)</f>
        <v>Yes</v>
      </c>
      <c r="H744" s="4">
        <f>VLOOKUP($A744,'Medical Examinations'!A744:I3078,9,FALSE)</f>
        <v>1</v>
      </c>
      <c r="I744" t="str">
        <f>VLOOKUP($A744,'Medical Examinations'!A744:J744,10,FALSE)</f>
        <v>No</v>
      </c>
      <c r="J744" t="str">
        <f>VLOOKUP($A744,'Medical Examinations'!A744:C744,3,FALSE)</f>
        <v>Obesity</v>
      </c>
      <c r="K744" t="str">
        <f>VLOOKUP($A744,'Medical Examinations'!A744:E744,5,FALSE)</f>
        <v>Normal</v>
      </c>
      <c r="L744" t="str">
        <f>VLOOKUP($A744,'Hospitalisation Details'!$A$2:$E$2344,5,FALSE)</f>
        <v>9-Aug-1976</v>
      </c>
      <c r="M744" s="2">
        <f>VLOOKUP($A744,'Hospitalisation Details'!$A$2:$I$2344,9,FALSE)</f>
        <v>32430.22</v>
      </c>
      <c r="N744" s="2" t="str">
        <f>VLOOKUP($A744,'Hospitalisation Details'!$A$2:$J$2344,10,FALSE)</f>
        <v>Tier - 2</v>
      </c>
      <c r="O744" s="2" t="str">
        <f>VLOOKUP($A744,'Hospitalisation Details'!$A$2:$K$2344,11,FALSE)</f>
        <v>Tier - 3</v>
      </c>
      <c r="P744" s="5" t="str">
        <f>VLOOKUP($A744,'Hospitalisation Details'!$A$2:$L$2344,12,FALSE)</f>
        <v>R1011</v>
      </c>
      <c r="Q744" s="15">
        <f>VLOOKUP($A744,'Hospitalisation Details'!$A$2:$G$2344,7,FALSE)</f>
        <v>46</v>
      </c>
    </row>
    <row r="745" spans="1:17" x14ac:dyDescent="0.25">
      <c r="A745" s="14" t="s">
        <v>4414</v>
      </c>
      <c r="B745" t="str">
        <f>VLOOKUP(Healthcare!$A745,'Customer Names'!A745:C3079,3,FALSE)</f>
        <v>Hribar</v>
      </c>
      <c r="C745">
        <f>VLOOKUP(Healthcare!$A745,'Medical Examinations'!A745:B3079,2,FALSE)</f>
        <v>43.44</v>
      </c>
      <c r="D745">
        <f>VLOOKUP($A745,'Medical Examinations'!A745:D3079,4,FALSE)</f>
        <v>4.8600000000000003</v>
      </c>
      <c r="E745" t="str">
        <f>VLOOKUP($A745,'Medical Examinations'!A745:F745,6,FALSE)</f>
        <v>Yes</v>
      </c>
      <c r="F745" t="str">
        <f>VLOOKUP($A745,'Medical Examinations'!A745:G3079,7,FALSE)</f>
        <v>No</v>
      </c>
      <c r="G745" t="str">
        <f>VLOOKUP($A745,'Medical Examinations'!A745:H3079,8,FALSE)</f>
        <v>No</v>
      </c>
      <c r="H745" s="4">
        <f>VLOOKUP($A745,'Medical Examinations'!A745:I3079,9,FALSE)</f>
        <v>0</v>
      </c>
      <c r="I745" t="str">
        <f>VLOOKUP($A745,'Medical Examinations'!A745:J745,10,FALSE)</f>
        <v>No</v>
      </c>
      <c r="J745" t="str">
        <f>VLOOKUP($A745,'Medical Examinations'!A745:C745,3,FALSE)</f>
        <v>Obesity</v>
      </c>
      <c r="K745" t="str">
        <f>VLOOKUP($A745,'Medical Examinations'!A745:E745,5,FALSE)</f>
        <v>Normal</v>
      </c>
      <c r="L745" t="str">
        <f>VLOOKUP($A745,'Hospitalisation Details'!$A$2:$E$2344,5,FALSE)</f>
        <v>27-Sep-1981</v>
      </c>
      <c r="M745" s="2">
        <f>VLOOKUP($A745,'Hospitalisation Details'!$A$2:$I$2344,9,FALSE)</f>
        <v>32462.35</v>
      </c>
      <c r="N745" s="2" t="str">
        <f>VLOOKUP($A745,'Hospitalisation Details'!$A$2:$J$2344,10,FALSE)</f>
        <v>Tier - 2</v>
      </c>
      <c r="O745" s="2" t="str">
        <f>VLOOKUP($A745,'Hospitalisation Details'!$A$2:$K$2344,11,FALSE)</f>
        <v>Tier - 2</v>
      </c>
      <c r="P745" s="5" t="str">
        <f>VLOOKUP($A745,'Hospitalisation Details'!$A$2:$L$2344,12,FALSE)</f>
        <v>R1011</v>
      </c>
      <c r="Q745" s="15">
        <f>VLOOKUP($A745,'Hospitalisation Details'!$A$2:$G$2344,7,FALSE)</f>
        <v>41</v>
      </c>
    </row>
    <row r="746" spans="1:17" x14ac:dyDescent="0.25">
      <c r="A746" s="14" t="s">
        <v>4415</v>
      </c>
      <c r="B746" t="str">
        <f>VLOOKUP(Healthcare!$A746,'Customer Names'!A746:C3080,3,FALSE)</f>
        <v>Crawford</v>
      </c>
      <c r="C746">
        <f>VLOOKUP(Healthcare!$A746,'Medical Examinations'!A746:B3080,2,FALSE)</f>
        <v>21.754999999999999</v>
      </c>
      <c r="D746">
        <f>VLOOKUP($A746,'Medical Examinations'!A746:D3080,4,FALSE)</f>
        <v>7.79</v>
      </c>
      <c r="E746" t="str">
        <f>VLOOKUP($A746,'Medical Examinations'!A746:F746,6,FALSE)</f>
        <v>Yes</v>
      </c>
      <c r="F746" t="str">
        <f>VLOOKUP($A746,'Medical Examinations'!A746:G3080,7,FALSE)</f>
        <v>No</v>
      </c>
      <c r="G746" t="str">
        <f>VLOOKUP($A746,'Medical Examinations'!A746:H3080,8,FALSE)</f>
        <v>No</v>
      </c>
      <c r="H746" s="4">
        <f>VLOOKUP($A746,'Medical Examinations'!A746:I3080,9,FALSE)</f>
        <v>0</v>
      </c>
      <c r="I746" t="str">
        <f>VLOOKUP($A746,'Medical Examinations'!A746:J746,10,FALSE)</f>
        <v>No</v>
      </c>
      <c r="J746" t="str">
        <f>VLOOKUP($A746,'Medical Examinations'!A746:C746,3,FALSE)</f>
        <v>Health Weight</v>
      </c>
      <c r="K746" t="str">
        <f>VLOOKUP($A746,'Medical Examinations'!A746:E746,5,FALSE)</f>
        <v>Diabetes</v>
      </c>
      <c r="L746" t="str">
        <f>VLOOKUP($A746,'Hospitalisation Details'!$A$2:$E$2344,5,FALSE)</f>
        <v>19-Sep-1976</v>
      </c>
      <c r="M746" s="2">
        <f>VLOOKUP($A746,'Hospitalisation Details'!$A$2:$I$2344,9,FALSE)</f>
        <v>32485.46</v>
      </c>
      <c r="N746" s="2" t="str">
        <f>VLOOKUP($A746,'Hospitalisation Details'!$A$2:$J$2344,10,FALSE)</f>
        <v>Tier - 2</v>
      </c>
      <c r="O746" s="2" t="str">
        <f>VLOOKUP($A746,'Hospitalisation Details'!$A$2:$K$2344,11,FALSE)</f>
        <v>Tier - 1</v>
      </c>
      <c r="P746" s="5" t="str">
        <f>VLOOKUP($A746,'Hospitalisation Details'!$A$2:$L$2344,12,FALSE)</f>
        <v>R1011</v>
      </c>
      <c r="Q746" s="15">
        <f>VLOOKUP($A746,'Hospitalisation Details'!$A$2:$G$2344,7,FALSE)</f>
        <v>46</v>
      </c>
    </row>
    <row r="747" spans="1:17" x14ac:dyDescent="0.25">
      <c r="A747" s="14" t="s">
        <v>4416</v>
      </c>
      <c r="B747" t="str">
        <f>VLOOKUP(Healthcare!$A747,'Customer Names'!A747:C3081,3,FALSE)</f>
        <v>Sittlington</v>
      </c>
      <c r="C747">
        <f>VLOOKUP(Healthcare!$A747,'Medical Examinations'!A747:B3081,2,FALSE)</f>
        <v>44.55</v>
      </c>
      <c r="D747">
        <f>VLOOKUP($A747,'Medical Examinations'!A747:D3081,4,FALSE)</f>
        <v>7.12</v>
      </c>
      <c r="E747" t="str">
        <f>VLOOKUP($A747,'Medical Examinations'!A747:F747,6,FALSE)</f>
        <v>Yes</v>
      </c>
      <c r="F747" t="str">
        <f>VLOOKUP($A747,'Medical Examinations'!A747:G3081,7,FALSE)</f>
        <v>No</v>
      </c>
      <c r="G747" t="str">
        <f>VLOOKUP($A747,'Medical Examinations'!A747:H3081,8,FALSE)</f>
        <v>No</v>
      </c>
      <c r="H747" s="4">
        <f>VLOOKUP($A747,'Medical Examinations'!A747:I3081,9,FALSE)</f>
        <v>1</v>
      </c>
      <c r="I747" t="str">
        <f>VLOOKUP($A747,'Medical Examinations'!A747:J747,10,FALSE)</f>
        <v>No</v>
      </c>
      <c r="J747" t="str">
        <f>VLOOKUP($A747,'Medical Examinations'!A747:C747,3,FALSE)</f>
        <v>Obesity</v>
      </c>
      <c r="K747" t="str">
        <f>VLOOKUP($A747,'Medical Examinations'!A747:E747,5,FALSE)</f>
        <v>Diabetes</v>
      </c>
      <c r="L747" t="str">
        <f>VLOOKUP($A747,'Hospitalisation Details'!$A$2:$E$2344,5,FALSE)</f>
        <v>8-Oct-2003</v>
      </c>
      <c r="M747" s="2">
        <f>VLOOKUP($A747,'Hospitalisation Details'!$A$2:$I$2344,9,FALSE)</f>
        <v>32548.34</v>
      </c>
      <c r="N747" s="2" t="str">
        <f>VLOOKUP($A747,'Hospitalisation Details'!$A$2:$J$2344,10,FALSE)</f>
        <v>Tier - 1</v>
      </c>
      <c r="O747" s="2" t="str">
        <f>VLOOKUP($A747,'Hospitalisation Details'!$A$2:$K$2344,11,FALSE)</f>
        <v>Tier - 2</v>
      </c>
      <c r="P747" s="5" t="str">
        <f>VLOOKUP($A747,'Hospitalisation Details'!$A$2:$L$2344,12,FALSE)</f>
        <v>R1013</v>
      </c>
      <c r="Q747" s="15">
        <f>VLOOKUP($A747,'Hospitalisation Details'!$A$2:$G$2344,7,FALSE)</f>
        <v>19</v>
      </c>
    </row>
    <row r="748" spans="1:17" x14ac:dyDescent="0.25">
      <c r="A748" s="14" t="s">
        <v>4417</v>
      </c>
      <c r="B748" t="str">
        <f>VLOOKUP(Healthcare!$A748,'Customer Names'!A748:C3082,3,FALSE)</f>
        <v>Silbert</v>
      </c>
      <c r="C748">
        <f>VLOOKUP(Healthcare!$A748,'Medical Examinations'!A748:B3082,2,FALSE)</f>
        <v>43.32</v>
      </c>
      <c r="D748">
        <f>VLOOKUP($A748,'Medical Examinations'!A748:D3082,4,FALSE)</f>
        <v>4.67</v>
      </c>
      <c r="E748" t="str">
        <f>VLOOKUP($A748,'Medical Examinations'!A748:F748,6,FALSE)</f>
        <v>Yes</v>
      </c>
      <c r="F748" t="str">
        <f>VLOOKUP($A748,'Medical Examinations'!A748:G3082,7,FALSE)</f>
        <v>No</v>
      </c>
      <c r="G748" t="str">
        <f>VLOOKUP($A748,'Medical Examinations'!A748:H3082,8,FALSE)</f>
        <v>No</v>
      </c>
      <c r="H748" s="4">
        <f>VLOOKUP($A748,'Medical Examinations'!A748:I3082,9,FALSE)</f>
        <v>0</v>
      </c>
      <c r="I748" t="str">
        <f>VLOOKUP($A748,'Medical Examinations'!A748:J748,10,FALSE)</f>
        <v>No</v>
      </c>
      <c r="J748" t="str">
        <f>VLOOKUP($A748,'Medical Examinations'!A748:C748,3,FALSE)</f>
        <v>Obesity</v>
      </c>
      <c r="K748" t="str">
        <f>VLOOKUP($A748,'Medical Examinations'!A748:E748,5,FALSE)</f>
        <v>Normal</v>
      </c>
      <c r="L748" t="str">
        <f>VLOOKUP($A748,'Hospitalisation Details'!$A$2:$E$2344,5,FALSE)</f>
        <v>13-Jul-1990</v>
      </c>
      <c r="M748" s="2">
        <f>VLOOKUP($A748,'Hospitalisation Details'!$A$2:$I$2344,9,FALSE)</f>
        <v>32672.11</v>
      </c>
      <c r="N748" s="2" t="str">
        <f>VLOOKUP($A748,'Hospitalisation Details'!$A$2:$J$2344,10,FALSE)</f>
        <v>Tier - 1</v>
      </c>
      <c r="O748" s="2" t="str">
        <f>VLOOKUP($A748,'Hospitalisation Details'!$A$2:$K$2344,11,FALSE)</f>
        <v>Tier - 1</v>
      </c>
      <c r="P748" s="5" t="str">
        <f>VLOOKUP($A748,'Hospitalisation Details'!$A$2:$L$2344,12,FALSE)</f>
        <v>R1011</v>
      </c>
      <c r="Q748" s="15">
        <f>VLOOKUP($A748,'Hospitalisation Details'!$A$2:$G$2344,7,FALSE)</f>
        <v>32</v>
      </c>
    </row>
    <row r="749" spans="1:17" x14ac:dyDescent="0.25">
      <c r="A749" s="14" t="s">
        <v>4418</v>
      </c>
      <c r="B749" t="str">
        <f>VLOOKUP(Healthcare!$A749,'Customer Names'!A749:C3083,3,FALSE)</f>
        <v>Carrique</v>
      </c>
      <c r="C749">
        <f>VLOOKUP(Healthcare!$A749,'Medical Examinations'!A749:B3083,2,FALSE)</f>
        <v>31.23</v>
      </c>
      <c r="D749">
        <f>VLOOKUP($A749,'Medical Examinations'!A749:D3083,4,FALSE)</f>
        <v>9.1199999999999992</v>
      </c>
      <c r="E749" t="str">
        <f>VLOOKUP($A749,'Medical Examinations'!A749:F749,6,FALSE)</f>
        <v>Yes</v>
      </c>
      <c r="F749" t="str">
        <f>VLOOKUP($A749,'Medical Examinations'!A749:G3083,7,FALSE)</f>
        <v>No</v>
      </c>
      <c r="G749" t="str">
        <f>VLOOKUP($A749,'Medical Examinations'!A749:H3083,8,FALSE)</f>
        <v>Yes</v>
      </c>
      <c r="H749" s="4">
        <f>VLOOKUP($A749,'Medical Examinations'!A749:I3083,9,FALSE)</f>
        <v>1</v>
      </c>
      <c r="I749" t="str">
        <f>VLOOKUP($A749,'Medical Examinations'!A749:J749,10,FALSE)</f>
        <v>No</v>
      </c>
      <c r="J749" t="str">
        <f>VLOOKUP($A749,'Medical Examinations'!A749:C749,3,FALSE)</f>
        <v>Obesity</v>
      </c>
      <c r="K749" t="str">
        <f>VLOOKUP($A749,'Medical Examinations'!A749:E749,5,FALSE)</f>
        <v>Diabetes</v>
      </c>
      <c r="L749" t="str">
        <f>VLOOKUP($A749,'Hospitalisation Details'!$A$2:$E$2344,5,FALSE)</f>
        <v>1-Nov-1968</v>
      </c>
      <c r="M749" s="2">
        <f>VLOOKUP($A749,'Hospitalisation Details'!$A$2:$I$2344,9,FALSE)</f>
        <v>32686.080000000002</v>
      </c>
      <c r="N749" s="2" t="str">
        <f>VLOOKUP($A749,'Hospitalisation Details'!$A$2:$J$2344,10,FALSE)</f>
        <v>Tier - 2</v>
      </c>
      <c r="O749" s="2" t="str">
        <f>VLOOKUP($A749,'Hospitalisation Details'!$A$2:$K$2344,11,FALSE)</f>
        <v>Tier - 3</v>
      </c>
      <c r="P749" s="5" t="str">
        <f>VLOOKUP($A749,'Hospitalisation Details'!$A$2:$L$2344,12,FALSE)</f>
        <v>R1011</v>
      </c>
      <c r="Q749" s="15">
        <f>VLOOKUP($A749,'Hospitalisation Details'!$A$2:$G$2344,7,FALSE)</f>
        <v>54</v>
      </c>
    </row>
    <row r="750" spans="1:17" x14ac:dyDescent="0.25">
      <c r="A750" s="14" t="s">
        <v>4419</v>
      </c>
      <c r="B750" t="str">
        <f>VLOOKUP(Healthcare!$A750,'Customer Names'!A750:C3084,3,FALSE)</f>
        <v>Kosla</v>
      </c>
      <c r="C750">
        <f>VLOOKUP(Healthcare!$A750,'Medical Examinations'!A750:B3084,2,FALSE)</f>
        <v>42.81</v>
      </c>
      <c r="D750">
        <f>VLOOKUP($A750,'Medical Examinations'!A750:D3084,4,FALSE)</f>
        <v>4.1500000000000004</v>
      </c>
      <c r="E750" t="str">
        <f>VLOOKUP($A750,'Medical Examinations'!A750:F750,6,FALSE)</f>
        <v>No</v>
      </c>
      <c r="F750" t="str">
        <f>VLOOKUP($A750,'Medical Examinations'!A750:G3084,7,FALSE)</f>
        <v>No</v>
      </c>
      <c r="G750" t="str">
        <f>VLOOKUP($A750,'Medical Examinations'!A750:H3084,8,FALSE)</f>
        <v>No</v>
      </c>
      <c r="H750" s="4">
        <f>VLOOKUP($A750,'Medical Examinations'!A750:I3084,9,FALSE)</f>
        <v>1</v>
      </c>
      <c r="I750" t="str">
        <f>VLOOKUP($A750,'Medical Examinations'!A750:J750,10,FALSE)</f>
        <v>No</v>
      </c>
      <c r="J750" t="str">
        <f>VLOOKUP($A750,'Medical Examinations'!A750:C750,3,FALSE)</f>
        <v>Obesity</v>
      </c>
      <c r="K750" t="str">
        <f>VLOOKUP($A750,'Medical Examinations'!A750:E750,5,FALSE)</f>
        <v>Normal</v>
      </c>
      <c r="L750" t="str">
        <f>VLOOKUP($A750,'Hospitalisation Details'!$A$2:$E$2344,5,FALSE)</f>
        <v>30-Sep-1990</v>
      </c>
      <c r="M750" s="2">
        <f>VLOOKUP($A750,'Hospitalisation Details'!$A$2:$I$2344,9,FALSE)</f>
        <v>32716.2</v>
      </c>
      <c r="N750" s="2" t="str">
        <f>VLOOKUP($A750,'Hospitalisation Details'!$A$2:$J$2344,10,FALSE)</f>
        <v>Tier - 1</v>
      </c>
      <c r="O750" s="2" t="str">
        <f>VLOOKUP($A750,'Hospitalisation Details'!$A$2:$K$2344,11,FALSE)</f>
        <v>Tier - 2</v>
      </c>
      <c r="P750" s="5" t="str">
        <f>VLOOKUP($A750,'Hospitalisation Details'!$A$2:$L$2344,12,FALSE)</f>
        <v>R1011</v>
      </c>
      <c r="Q750" s="15">
        <f>VLOOKUP($A750,'Hospitalisation Details'!$A$2:$G$2344,7,FALSE)</f>
        <v>32</v>
      </c>
    </row>
    <row r="751" spans="1:17" x14ac:dyDescent="0.25">
      <c r="A751" s="14" t="s">
        <v>4420</v>
      </c>
      <c r="B751" t="str">
        <f>VLOOKUP(Healthcare!$A751,'Customer Names'!A751:C3085,3,FALSE)</f>
        <v>Parker</v>
      </c>
      <c r="C751">
        <f>VLOOKUP(Healthcare!$A751,'Medical Examinations'!A751:B3085,2,FALSE)</f>
        <v>35.909999999999997</v>
      </c>
      <c r="D751">
        <f>VLOOKUP($A751,'Medical Examinations'!A751:D3085,4,FALSE)</f>
        <v>6.72</v>
      </c>
      <c r="E751" t="str">
        <f>VLOOKUP($A751,'Medical Examinations'!A751:F751,6,FALSE)</f>
        <v>Yes</v>
      </c>
      <c r="F751" t="str">
        <f>VLOOKUP($A751,'Medical Examinations'!A751:G3085,7,FALSE)</f>
        <v>No</v>
      </c>
      <c r="G751" t="str">
        <f>VLOOKUP($A751,'Medical Examinations'!A751:H3085,8,FALSE)</f>
        <v>No</v>
      </c>
      <c r="H751" s="4">
        <f>VLOOKUP($A751,'Medical Examinations'!A751:I3085,9,FALSE)</f>
        <v>2</v>
      </c>
      <c r="I751" t="str">
        <f>VLOOKUP($A751,'Medical Examinations'!A751:J751,10,FALSE)</f>
        <v>No</v>
      </c>
      <c r="J751" t="str">
        <f>VLOOKUP($A751,'Medical Examinations'!A751:C751,3,FALSE)</f>
        <v>Obesity</v>
      </c>
      <c r="K751" t="str">
        <f>VLOOKUP($A751,'Medical Examinations'!A751:E751,5,FALSE)</f>
        <v>Diabetes</v>
      </c>
      <c r="L751" t="str">
        <f>VLOOKUP($A751,'Hospitalisation Details'!$A$2:$E$2344,5,FALSE)</f>
        <v>6-Dec-1974</v>
      </c>
      <c r="M751" s="2">
        <f>VLOOKUP($A751,'Hospitalisation Details'!$A$2:$I$2344,9,FALSE)</f>
        <v>32760.48</v>
      </c>
      <c r="N751" s="2" t="str">
        <f>VLOOKUP($A751,'Hospitalisation Details'!$A$2:$J$2344,10,FALSE)</f>
        <v>Tier - 1</v>
      </c>
      <c r="O751" s="2" t="str">
        <f>VLOOKUP($A751,'Hospitalisation Details'!$A$2:$K$2344,11,FALSE)</f>
        <v>Tier - 1</v>
      </c>
      <c r="P751" s="5" t="str">
        <f>VLOOKUP($A751,'Hospitalisation Details'!$A$2:$L$2344,12,FALSE)</f>
        <v>R1011</v>
      </c>
      <c r="Q751" s="15">
        <f>VLOOKUP($A751,'Hospitalisation Details'!$A$2:$G$2344,7,FALSE)</f>
        <v>48</v>
      </c>
    </row>
    <row r="752" spans="1:17" x14ac:dyDescent="0.25">
      <c r="A752" s="14" t="s">
        <v>4421</v>
      </c>
      <c r="B752" t="str">
        <f>VLOOKUP(Healthcare!$A752,'Customer Names'!A752:C3086,3,FALSE)</f>
        <v>Horton</v>
      </c>
      <c r="C752">
        <f>VLOOKUP(Healthcare!$A752,'Medical Examinations'!A752:B3086,2,FALSE)</f>
        <v>36.65</v>
      </c>
      <c r="D752">
        <f>VLOOKUP($A752,'Medical Examinations'!A752:D3086,4,FALSE)</f>
        <v>5.01</v>
      </c>
      <c r="E752" t="str">
        <f>VLOOKUP($A752,'Medical Examinations'!A752:F752,6,FALSE)</f>
        <v>Yes</v>
      </c>
      <c r="F752" t="str">
        <f>VLOOKUP($A752,'Medical Examinations'!A752:G3086,7,FALSE)</f>
        <v>No</v>
      </c>
      <c r="G752" t="str">
        <f>VLOOKUP($A752,'Medical Examinations'!A752:H3086,8,FALSE)</f>
        <v>Yes</v>
      </c>
      <c r="H752" s="4">
        <f>VLOOKUP($A752,'Medical Examinations'!A752:I3086,9,FALSE)</f>
        <v>1</v>
      </c>
      <c r="I752" t="str">
        <f>VLOOKUP($A752,'Medical Examinations'!A752:J752,10,FALSE)</f>
        <v>No</v>
      </c>
      <c r="J752" t="str">
        <f>VLOOKUP($A752,'Medical Examinations'!A752:C752,3,FALSE)</f>
        <v>Obesity</v>
      </c>
      <c r="K752" t="str">
        <f>VLOOKUP($A752,'Medical Examinations'!A752:E752,5,FALSE)</f>
        <v>Normal</v>
      </c>
      <c r="L752" t="str">
        <f>VLOOKUP($A752,'Hospitalisation Details'!$A$2:$E$2344,5,FALSE)</f>
        <v>7-Nov-1972</v>
      </c>
      <c r="M752" s="2">
        <f>VLOOKUP($A752,'Hospitalisation Details'!$A$2:$I$2344,9,FALSE)</f>
        <v>32765.33</v>
      </c>
      <c r="N752" s="2" t="str">
        <f>VLOOKUP($A752,'Hospitalisation Details'!$A$2:$J$2344,10,FALSE)</f>
        <v>Tier - 2</v>
      </c>
      <c r="O752" s="2" t="str">
        <f>VLOOKUP($A752,'Hospitalisation Details'!$A$2:$K$2344,11,FALSE)</f>
        <v>Tier - 2</v>
      </c>
      <c r="P752" s="5" t="str">
        <f>VLOOKUP($A752,'Hospitalisation Details'!$A$2:$L$2344,12,FALSE)</f>
        <v>R1012</v>
      </c>
      <c r="Q752" s="15">
        <f>VLOOKUP($A752,'Hospitalisation Details'!$A$2:$G$2344,7,FALSE)</f>
        <v>50</v>
      </c>
    </row>
    <row r="753" spans="1:17" x14ac:dyDescent="0.25">
      <c r="A753" s="14" t="s">
        <v>4422</v>
      </c>
      <c r="B753" t="str">
        <f>VLOOKUP(Healthcare!$A753,'Customer Names'!A753:C3087,3,FALSE)</f>
        <v>Boller</v>
      </c>
      <c r="C753">
        <f>VLOOKUP(Healthcare!$A753,'Medical Examinations'!A753:B3087,2,FALSE)</f>
        <v>22.04</v>
      </c>
      <c r="D753">
        <f>VLOOKUP($A753,'Medical Examinations'!A753:D3087,4,FALSE)</f>
        <v>10.9</v>
      </c>
      <c r="E753" t="str">
        <f>VLOOKUP($A753,'Medical Examinations'!A753:F753,6,FALSE)</f>
        <v>Yes</v>
      </c>
      <c r="F753" t="str">
        <f>VLOOKUP($A753,'Medical Examinations'!A753:G3087,7,FALSE)</f>
        <v>No</v>
      </c>
      <c r="G753" t="str">
        <f>VLOOKUP($A753,'Medical Examinations'!A753:H3087,8,FALSE)</f>
        <v>No</v>
      </c>
      <c r="H753" s="4">
        <f>VLOOKUP($A753,'Medical Examinations'!A753:I3087,9,FALSE)</f>
        <v>2</v>
      </c>
      <c r="I753" t="str">
        <f>VLOOKUP($A753,'Medical Examinations'!A753:J753,10,FALSE)</f>
        <v>No</v>
      </c>
      <c r="J753" t="str">
        <f>VLOOKUP($A753,'Medical Examinations'!A753:C753,3,FALSE)</f>
        <v>Health Weight</v>
      </c>
      <c r="K753" t="str">
        <f>VLOOKUP($A753,'Medical Examinations'!A753:E753,5,FALSE)</f>
        <v>Diabetes</v>
      </c>
      <c r="L753" t="str">
        <f>VLOOKUP($A753,'Hospitalisation Details'!$A$2:$E$2344,5,FALSE)</f>
        <v>12-Dec-1980</v>
      </c>
      <c r="M753" s="2">
        <f>VLOOKUP($A753,'Hospitalisation Details'!$A$2:$I$2344,9,FALSE)</f>
        <v>32787.46</v>
      </c>
      <c r="N753" s="2" t="str">
        <f>VLOOKUP($A753,'Hospitalisation Details'!$A$2:$J$2344,10,FALSE)</f>
        <v>Tier - 1</v>
      </c>
      <c r="O753" s="2" t="str">
        <f>VLOOKUP($A753,'Hospitalisation Details'!$A$2:$K$2344,11,FALSE)</f>
        <v>Tier - 3</v>
      </c>
      <c r="P753" s="5" t="str">
        <f>VLOOKUP($A753,'Hospitalisation Details'!$A$2:$L$2344,12,FALSE)</f>
        <v>R1012</v>
      </c>
      <c r="Q753" s="15">
        <f>VLOOKUP($A753,'Hospitalisation Details'!$A$2:$G$2344,7,FALSE)</f>
        <v>42</v>
      </c>
    </row>
    <row r="754" spans="1:17" x14ac:dyDescent="0.25">
      <c r="A754" s="14" t="s">
        <v>4423</v>
      </c>
      <c r="B754" t="str">
        <f>VLOOKUP(Healthcare!$A754,'Customer Names'!A754:C3088,3,FALSE)</f>
        <v>Olaru</v>
      </c>
      <c r="C754">
        <f>VLOOKUP(Healthcare!$A754,'Medical Examinations'!A754:B3088,2,FALSE)</f>
        <v>31.824999999999999</v>
      </c>
      <c r="D754">
        <f>VLOOKUP($A754,'Medical Examinations'!A754:D3088,4,FALSE)</f>
        <v>5.52</v>
      </c>
      <c r="E754" t="str">
        <f>VLOOKUP($A754,'Medical Examinations'!A754:F754,6,FALSE)</f>
        <v>Yes</v>
      </c>
      <c r="F754" t="str">
        <f>VLOOKUP($A754,'Medical Examinations'!A754:G3088,7,FALSE)</f>
        <v>No</v>
      </c>
      <c r="G754" t="str">
        <f>VLOOKUP($A754,'Medical Examinations'!A754:H3088,8,FALSE)</f>
        <v>No</v>
      </c>
      <c r="H754" s="4">
        <f>VLOOKUP($A754,'Medical Examinations'!A754:I3088,9,FALSE)</f>
        <v>1</v>
      </c>
      <c r="I754" t="str">
        <f>VLOOKUP($A754,'Medical Examinations'!A754:J754,10,FALSE)</f>
        <v>No</v>
      </c>
      <c r="J754" t="str">
        <f>VLOOKUP($A754,'Medical Examinations'!A754:C754,3,FALSE)</f>
        <v>Obesity</v>
      </c>
      <c r="K754" t="str">
        <f>VLOOKUP($A754,'Medical Examinations'!A754:E754,5,FALSE)</f>
        <v>Normal</v>
      </c>
      <c r="L754" t="str">
        <f>VLOOKUP($A754,'Hospitalisation Details'!$A$2:$E$2344,5,FALSE)</f>
        <v>4-Dec-1995</v>
      </c>
      <c r="M754" s="2">
        <f>VLOOKUP($A754,'Hospitalisation Details'!$A$2:$I$2344,9,FALSE)</f>
        <v>32827.51</v>
      </c>
      <c r="N754" s="2" t="str">
        <f>VLOOKUP($A754,'Hospitalisation Details'!$A$2:$J$2344,10,FALSE)</f>
        <v>Tier - 1</v>
      </c>
      <c r="O754" s="2" t="str">
        <f>VLOOKUP($A754,'Hospitalisation Details'!$A$2:$K$2344,11,FALSE)</f>
        <v>Tier - 2</v>
      </c>
      <c r="P754" s="5" t="str">
        <f>VLOOKUP($A754,'Hospitalisation Details'!$A$2:$L$2344,12,FALSE)</f>
        <v>R1011</v>
      </c>
      <c r="Q754" s="15">
        <f>VLOOKUP($A754,'Hospitalisation Details'!$A$2:$G$2344,7,FALSE)</f>
        <v>27</v>
      </c>
    </row>
    <row r="755" spans="1:17" x14ac:dyDescent="0.25">
      <c r="A755" s="14" t="s">
        <v>4424</v>
      </c>
      <c r="B755" t="str">
        <f>VLOOKUP(Healthcare!$A755,'Customer Names'!A755:C3089,3,FALSE)</f>
        <v>Prescott</v>
      </c>
      <c r="C755">
        <f>VLOOKUP(Healthcare!$A755,'Medical Examinations'!A755:B3089,2,FALSE)</f>
        <v>53.58</v>
      </c>
      <c r="D755">
        <f>VLOOKUP($A755,'Medical Examinations'!A755:D3089,4,FALSE)</f>
        <v>4.55</v>
      </c>
      <c r="E755" t="str">
        <f>VLOOKUP($A755,'Medical Examinations'!A755:F755,6,FALSE)</f>
        <v>No</v>
      </c>
      <c r="F755" t="str">
        <f>VLOOKUP($A755,'Medical Examinations'!A755:G3089,7,FALSE)</f>
        <v>No</v>
      </c>
      <c r="G755" t="str">
        <f>VLOOKUP($A755,'Medical Examinations'!A755:H3089,8,FALSE)</f>
        <v>No</v>
      </c>
      <c r="H755" s="4">
        <f>VLOOKUP($A755,'Medical Examinations'!A755:I3089,9,FALSE)</f>
        <v>1</v>
      </c>
      <c r="I755" t="str">
        <f>VLOOKUP($A755,'Medical Examinations'!A755:J755,10,FALSE)</f>
        <v>No</v>
      </c>
      <c r="J755" t="str">
        <f>VLOOKUP($A755,'Medical Examinations'!A755:C755,3,FALSE)</f>
        <v>Obesity</v>
      </c>
      <c r="K755" t="str">
        <f>VLOOKUP($A755,'Medical Examinations'!A755:E755,5,FALSE)</f>
        <v>Normal</v>
      </c>
      <c r="L755" t="str">
        <f>VLOOKUP($A755,'Hospitalisation Details'!$A$2:$E$2344,5,FALSE)</f>
        <v>17-Nov-1981</v>
      </c>
      <c r="M755" s="2">
        <f>VLOOKUP($A755,'Hospitalisation Details'!$A$2:$I$2344,9,FALSE)</f>
        <v>32906.69</v>
      </c>
      <c r="N755" s="2" t="str">
        <f>VLOOKUP($A755,'Hospitalisation Details'!$A$2:$J$2344,10,FALSE)</f>
        <v>Tier - 2</v>
      </c>
      <c r="O755" s="2" t="str">
        <f>VLOOKUP($A755,'Hospitalisation Details'!$A$2:$K$2344,11,FALSE)</f>
        <v>Tier - 3</v>
      </c>
      <c r="P755" s="5" t="str">
        <f>VLOOKUP($A755,'Hospitalisation Details'!$A$2:$L$2344,12,FALSE)</f>
        <v>R1011</v>
      </c>
      <c r="Q755" s="15">
        <f>VLOOKUP($A755,'Hospitalisation Details'!$A$2:$G$2344,7,FALSE)</f>
        <v>41</v>
      </c>
    </row>
    <row r="756" spans="1:17" x14ac:dyDescent="0.25">
      <c r="A756" s="14" t="s">
        <v>4425</v>
      </c>
      <c r="B756" t="str">
        <f>VLOOKUP(Healthcare!$A756,'Customer Names'!A756:C3090,3,FALSE)</f>
        <v>Hines</v>
      </c>
      <c r="C756">
        <f>VLOOKUP(Healthcare!$A756,'Medical Examinations'!A756:B3090,2,FALSE)</f>
        <v>34.299999999999997</v>
      </c>
      <c r="D756">
        <f>VLOOKUP($A756,'Medical Examinations'!A756:D3090,4,FALSE)</f>
        <v>11.76</v>
      </c>
      <c r="E756" t="str">
        <f>VLOOKUP($A756,'Medical Examinations'!A756:F756,6,FALSE)</f>
        <v>No</v>
      </c>
      <c r="F756" t="str">
        <f>VLOOKUP($A756,'Medical Examinations'!A756:G3090,7,FALSE)</f>
        <v>No</v>
      </c>
      <c r="G756" t="str">
        <f>VLOOKUP($A756,'Medical Examinations'!A756:H3090,8,FALSE)</f>
        <v>No</v>
      </c>
      <c r="H756" s="4">
        <f>VLOOKUP($A756,'Medical Examinations'!A756:I3090,9,FALSE)</f>
        <v>0</v>
      </c>
      <c r="I756" t="str">
        <f>VLOOKUP($A756,'Medical Examinations'!A756:J756,10,FALSE)</f>
        <v>No</v>
      </c>
      <c r="J756" t="str">
        <f>VLOOKUP($A756,'Medical Examinations'!A756:C756,3,FALSE)</f>
        <v>Obesity</v>
      </c>
      <c r="K756" t="str">
        <f>VLOOKUP($A756,'Medical Examinations'!A756:E756,5,FALSE)</f>
        <v>Diabetes</v>
      </c>
      <c r="L756" t="str">
        <f>VLOOKUP($A756,'Hospitalisation Details'!$A$2:$E$2344,5,FALSE)</f>
        <v>24-Aug-1971</v>
      </c>
      <c r="M756" s="2">
        <f>VLOOKUP($A756,'Hospitalisation Details'!$A$2:$I$2344,9,FALSE)</f>
        <v>32947.629999999997</v>
      </c>
      <c r="N756" s="2" t="str">
        <f>VLOOKUP($A756,'Hospitalisation Details'!$A$2:$J$2344,10,FALSE)</f>
        <v>Tier - 2</v>
      </c>
      <c r="O756" s="2" t="str">
        <f>VLOOKUP($A756,'Hospitalisation Details'!$A$2:$K$2344,11,FALSE)</f>
        <v>Tier - 1</v>
      </c>
      <c r="P756" s="5" t="str">
        <f>VLOOKUP($A756,'Hospitalisation Details'!$A$2:$L$2344,12,FALSE)</f>
        <v>R1011</v>
      </c>
      <c r="Q756" s="15">
        <f>VLOOKUP($A756,'Hospitalisation Details'!$A$2:$G$2344,7,FALSE)</f>
        <v>51</v>
      </c>
    </row>
    <row r="757" spans="1:17" x14ac:dyDescent="0.25">
      <c r="A757" s="14" t="s">
        <v>4427</v>
      </c>
      <c r="B757" t="str">
        <f>VLOOKUP(Healthcare!$A757,'Customer Names'!A757:C3091,3,FALSE)</f>
        <v>Blanton</v>
      </c>
      <c r="C757">
        <f>VLOOKUP(Healthcare!$A757,'Medical Examinations'!A757:B3091,2,FALSE)</f>
        <v>32.11</v>
      </c>
      <c r="D757">
        <f>VLOOKUP($A757,'Medical Examinations'!A757:D3091,4,FALSE)</f>
        <v>7.06</v>
      </c>
      <c r="E757" t="str">
        <f>VLOOKUP($A757,'Medical Examinations'!A757:F757,6,FALSE)</f>
        <v>No</v>
      </c>
      <c r="F757" t="str">
        <f>VLOOKUP($A757,'Medical Examinations'!A757:G3091,7,FALSE)</f>
        <v>No</v>
      </c>
      <c r="G757" t="str">
        <f>VLOOKUP($A757,'Medical Examinations'!A757:H3091,8,FALSE)</f>
        <v>No</v>
      </c>
      <c r="H757" s="4">
        <f>VLOOKUP($A757,'Medical Examinations'!A757:I3091,9,FALSE)</f>
        <v>0</v>
      </c>
      <c r="I757" t="str">
        <f>VLOOKUP($A757,'Medical Examinations'!A757:J757,10,FALSE)</f>
        <v>No</v>
      </c>
      <c r="J757" t="str">
        <f>VLOOKUP($A757,'Medical Examinations'!A757:C757,3,FALSE)</f>
        <v>Obesity</v>
      </c>
      <c r="K757" t="str">
        <f>VLOOKUP($A757,'Medical Examinations'!A757:E757,5,FALSE)</f>
        <v>Diabetes</v>
      </c>
      <c r="L757" t="str">
        <f>VLOOKUP($A757,'Hospitalisation Details'!$A$2:$E$2344,5,FALSE)</f>
        <v>8-Jul-1995</v>
      </c>
      <c r="M757" s="2">
        <f>VLOOKUP($A757,'Hospitalisation Details'!$A$2:$I$2344,9,FALSE)</f>
        <v>33017.46</v>
      </c>
      <c r="N757" s="2" t="str">
        <f>VLOOKUP($A757,'Hospitalisation Details'!$A$2:$J$2344,10,FALSE)</f>
        <v>Tier - 1</v>
      </c>
      <c r="O757" s="2" t="str">
        <f>VLOOKUP($A757,'Hospitalisation Details'!$A$2:$K$2344,11,FALSE)</f>
        <v>Tier - 1</v>
      </c>
      <c r="P757" s="5" t="str">
        <f>VLOOKUP($A757,'Hospitalisation Details'!$A$2:$L$2344,12,FALSE)</f>
        <v>R1011</v>
      </c>
      <c r="Q757" s="15">
        <f>VLOOKUP($A757,'Hospitalisation Details'!$A$2:$G$2344,7,FALSE)</f>
        <v>27</v>
      </c>
    </row>
    <row r="758" spans="1:17" x14ac:dyDescent="0.25">
      <c r="A758" s="14" t="s">
        <v>4428</v>
      </c>
      <c r="B758" t="str">
        <f>VLOOKUP(Healthcare!$A758,'Customer Names'!A758:C3092,3,FALSE)</f>
        <v>Bustamante</v>
      </c>
      <c r="C758">
        <f>VLOOKUP(Healthcare!$A758,'Medical Examinations'!A758:B3092,2,FALSE)</f>
        <v>31.78</v>
      </c>
      <c r="D758">
        <f>VLOOKUP($A758,'Medical Examinations'!A758:D3092,4,FALSE)</f>
        <v>11.35</v>
      </c>
      <c r="E758" t="str">
        <f>VLOOKUP($A758,'Medical Examinations'!A758:F758,6,FALSE)</f>
        <v>Yes</v>
      </c>
      <c r="F758" t="str">
        <f>VLOOKUP($A758,'Medical Examinations'!A758:G3092,7,FALSE)</f>
        <v>No</v>
      </c>
      <c r="G758" t="str">
        <f>VLOOKUP($A758,'Medical Examinations'!A758:H3092,8,FALSE)</f>
        <v>Yes</v>
      </c>
      <c r="H758" s="4">
        <f>VLOOKUP($A758,'Medical Examinations'!A758:I3092,9,FALSE)</f>
        <v>1</v>
      </c>
      <c r="I758" t="str">
        <f>VLOOKUP($A758,'Medical Examinations'!A758:J758,10,FALSE)</f>
        <v>No</v>
      </c>
      <c r="J758" t="str">
        <f>VLOOKUP($A758,'Medical Examinations'!A758:C758,3,FALSE)</f>
        <v>Obesity</v>
      </c>
      <c r="K758" t="str">
        <f>VLOOKUP($A758,'Medical Examinations'!A758:E758,5,FALSE)</f>
        <v>Diabetes</v>
      </c>
      <c r="L758" t="str">
        <f>VLOOKUP($A758,'Hospitalisation Details'!$A$2:$E$2344,5,FALSE)</f>
        <v>10-Jul-1967</v>
      </c>
      <c r="M758" s="2">
        <f>VLOOKUP($A758,'Hospitalisation Details'!$A$2:$I$2344,9,FALSE)</f>
        <v>33025.32</v>
      </c>
      <c r="N758" s="2" t="str">
        <f>VLOOKUP($A758,'Hospitalisation Details'!$A$2:$J$2344,10,FALSE)</f>
        <v>Tier - 2</v>
      </c>
      <c r="O758" s="2" t="str">
        <f>VLOOKUP($A758,'Hospitalisation Details'!$A$2:$K$2344,11,FALSE)</f>
        <v>Tier - 3</v>
      </c>
      <c r="P758" s="5" t="str">
        <f>VLOOKUP($A758,'Hospitalisation Details'!$A$2:$L$2344,12,FALSE)</f>
        <v>R1011</v>
      </c>
      <c r="Q758" s="15">
        <f>VLOOKUP($A758,'Hospitalisation Details'!$A$2:$G$2344,7,FALSE)</f>
        <v>55</v>
      </c>
    </row>
    <row r="759" spans="1:17" x14ac:dyDescent="0.25">
      <c r="A759" s="14" t="s">
        <v>4429</v>
      </c>
      <c r="B759" t="str">
        <f>VLOOKUP(Healthcare!$A759,'Customer Names'!A759:C3093,3,FALSE)</f>
        <v>McCann</v>
      </c>
      <c r="C759">
        <f>VLOOKUP(Healthcare!$A759,'Medical Examinations'!A759:B3093,2,FALSE)</f>
        <v>46.89</v>
      </c>
      <c r="D759">
        <f>VLOOKUP($A759,'Medical Examinations'!A759:D3093,4,FALSE)</f>
        <v>5.52</v>
      </c>
      <c r="E759" t="str">
        <f>VLOOKUP($A759,'Medical Examinations'!A759:F759,6,FALSE)</f>
        <v>No</v>
      </c>
      <c r="F759" t="str">
        <f>VLOOKUP($A759,'Medical Examinations'!A759:G3093,7,FALSE)</f>
        <v>No</v>
      </c>
      <c r="G759" t="str">
        <f>VLOOKUP($A759,'Medical Examinations'!A759:H3093,8,FALSE)</f>
        <v>No</v>
      </c>
      <c r="H759" s="4">
        <f>VLOOKUP($A759,'Medical Examinations'!A759:I3093,9,FALSE)</f>
        <v>0</v>
      </c>
      <c r="I759" t="str">
        <f>VLOOKUP($A759,'Medical Examinations'!A759:J759,10,FALSE)</f>
        <v>No</v>
      </c>
      <c r="J759" t="str">
        <f>VLOOKUP($A759,'Medical Examinations'!A759:C759,3,FALSE)</f>
        <v>Obesity</v>
      </c>
      <c r="K759" t="str">
        <f>VLOOKUP($A759,'Medical Examinations'!A759:E759,5,FALSE)</f>
        <v>Normal</v>
      </c>
      <c r="L759" t="str">
        <f>VLOOKUP($A759,'Hospitalisation Details'!$A$2:$E$2344,5,FALSE)</f>
        <v>28-Jul-1994</v>
      </c>
      <c r="M759" s="2">
        <f>VLOOKUP($A759,'Hospitalisation Details'!$A$2:$I$2344,9,FALSE)</f>
        <v>33057.230000000003</v>
      </c>
      <c r="N759" s="2" t="str">
        <f>VLOOKUP($A759,'Hospitalisation Details'!$A$2:$J$2344,10,FALSE)</f>
        <v>Tier - 1</v>
      </c>
      <c r="O759" s="2" t="str">
        <f>VLOOKUP($A759,'Hospitalisation Details'!$A$2:$K$2344,11,FALSE)</f>
        <v>Tier - 2</v>
      </c>
      <c r="P759" s="5" t="str">
        <f>VLOOKUP($A759,'Hospitalisation Details'!$A$2:$L$2344,12,FALSE)</f>
        <v>R1011</v>
      </c>
      <c r="Q759" s="15">
        <f>VLOOKUP($A759,'Hospitalisation Details'!$A$2:$G$2344,7,FALSE)</f>
        <v>28</v>
      </c>
    </row>
    <row r="760" spans="1:17" x14ac:dyDescent="0.25">
      <c r="A760" s="14" t="s">
        <v>4430</v>
      </c>
      <c r="B760" t="str">
        <f>VLOOKUP(Healthcare!$A760,'Customer Names'!A760:C3094,3,FALSE)</f>
        <v>Schmole</v>
      </c>
      <c r="C760">
        <f>VLOOKUP(Healthcare!$A760,'Medical Examinations'!A760:B3094,2,FALSE)</f>
        <v>39.35</v>
      </c>
      <c r="D760">
        <f>VLOOKUP($A760,'Medical Examinations'!A760:D3094,4,FALSE)</f>
        <v>7.86</v>
      </c>
      <c r="E760" t="str">
        <f>VLOOKUP($A760,'Medical Examinations'!A760:F760,6,FALSE)</f>
        <v>Yes</v>
      </c>
      <c r="F760" t="str">
        <f>VLOOKUP($A760,'Medical Examinations'!A760:G3094,7,FALSE)</f>
        <v>No</v>
      </c>
      <c r="G760" t="str">
        <f>VLOOKUP($A760,'Medical Examinations'!A760:H3094,8,FALSE)</f>
        <v>No</v>
      </c>
      <c r="H760" s="4">
        <f>VLOOKUP($A760,'Medical Examinations'!A760:I3094,9,FALSE)</f>
        <v>1</v>
      </c>
      <c r="I760" t="str">
        <f>VLOOKUP($A760,'Medical Examinations'!A760:J760,10,FALSE)</f>
        <v>No</v>
      </c>
      <c r="J760" t="str">
        <f>VLOOKUP($A760,'Medical Examinations'!A760:C760,3,FALSE)</f>
        <v>Obesity</v>
      </c>
      <c r="K760" t="str">
        <f>VLOOKUP($A760,'Medical Examinations'!A760:E760,5,FALSE)</f>
        <v>Diabetes</v>
      </c>
      <c r="L760" t="str">
        <f>VLOOKUP($A760,'Hospitalisation Details'!$A$2:$E$2344,5,FALSE)</f>
        <v>1-Jul-1962</v>
      </c>
      <c r="M760" s="2">
        <f>VLOOKUP($A760,'Hospitalisation Details'!$A$2:$I$2344,9,FALSE)</f>
        <v>33074.94</v>
      </c>
      <c r="N760" s="2" t="str">
        <f>VLOOKUP($A760,'Hospitalisation Details'!$A$2:$J$2344,10,FALSE)</f>
        <v>Tier - 1</v>
      </c>
      <c r="O760" s="2" t="str">
        <f>VLOOKUP($A760,'Hospitalisation Details'!$A$2:$K$2344,11,FALSE)</f>
        <v>Tier - 2</v>
      </c>
      <c r="P760" s="5" t="str">
        <f>VLOOKUP($A760,'Hospitalisation Details'!$A$2:$L$2344,12,FALSE)</f>
        <v>R1011</v>
      </c>
      <c r="Q760" s="15">
        <f>VLOOKUP($A760,'Hospitalisation Details'!$A$2:$G$2344,7,FALSE)</f>
        <v>60</v>
      </c>
    </row>
    <row r="761" spans="1:17" x14ac:dyDescent="0.25">
      <c r="A761" s="14" t="s">
        <v>4431</v>
      </c>
      <c r="B761" t="str">
        <f>VLOOKUP(Healthcare!$A761,'Customer Names'!A761:C3095,3,FALSE)</f>
        <v>Barber</v>
      </c>
      <c r="C761">
        <f>VLOOKUP(Healthcare!$A761,'Medical Examinations'!A761:B3095,2,FALSE)</f>
        <v>39.200000000000003</v>
      </c>
      <c r="D761">
        <f>VLOOKUP($A761,'Medical Examinations'!A761:D3095,4,FALSE)</f>
        <v>11.38</v>
      </c>
      <c r="E761" t="str">
        <f>VLOOKUP($A761,'Medical Examinations'!A761:F761,6,FALSE)</f>
        <v>No</v>
      </c>
      <c r="F761" t="str">
        <f>VLOOKUP($A761,'Medical Examinations'!A761:G3095,7,FALSE)</f>
        <v>No</v>
      </c>
      <c r="G761" t="str">
        <f>VLOOKUP($A761,'Medical Examinations'!A761:H3095,8,FALSE)</f>
        <v>No</v>
      </c>
      <c r="H761" s="4">
        <f>VLOOKUP($A761,'Medical Examinations'!A761:I3095,9,FALSE)</f>
        <v>0</v>
      </c>
      <c r="I761" t="str">
        <f>VLOOKUP($A761,'Medical Examinations'!A761:J761,10,FALSE)</f>
        <v>No</v>
      </c>
      <c r="J761" t="str">
        <f>VLOOKUP($A761,'Medical Examinations'!A761:C761,3,FALSE)</f>
        <v>Obesity</v>
      </c>
      <c r="K761" t="str">
        <f>VLOOKUP($A761,'Medical Examinations'!A761:E761,5,FALSE)</f>
        <v>Diabetes</v>
      </c>
      <c r="L761" t="str">
        <f>VLOOKUP($A761,'Hospitalisation Details'!$A$2:$E$2344,5,FALSE)</f>
        <v>15-Jul-1985</v>
      </c>
      <c r="M761" s="2">
        <f>VLOOKUP($A761,'Hospitalisation Details'!$A$2:$I$2344,9,FALSE)</f>
        <v>33121</v>
      </c>
      <c r="N761" s="2" t="str">
        <f>VLOOKUP($A761,'Hospitalisation Details'!$A$2:$J$2344,10,FALSE)</f>
        <v>Tier - 2</v>
      </c>
      <c r="O761" s="2" t="str">
        <f>VLOOKUP($A761,'Hospitalisation Details'!$A$2:$K$2344,11,FALSE)</f>
        <v>Tier - 1</v>
      </c>
      <c r="P761" s="5" t="str">
        <f>VLOOKUP($A761,'Hospitalisation Details'!$A$2:$L$2344,12,FALSE)</f>
        <v>R1011</v>
      </c>
      <c r="Q761" s="15">
        <f>VLOOKUP($A761,'Hospitalisation Details'!$A$2:$G$2344,7,FALSE)</f>
        <v>37</v>
      </c>
    </row>
    <row r="762" spans="1:17" x14ac:dyDescent="0.25">
      <c r="A762" s="14" t="s">
        <v>4432</v>
      </c>
      <c r="B762" t="str">
        <f>VLOOKUP(Healthcare!$A762,'Customer Names'!A762:C3096,3,FALSE)</f>
        <v>Reichmann</v>
      </c>
      <c r="C762">
        <f>VLOOKUP(Healthcare!$A762,'Medical Examinations'!A762:B3096,2,FALSE)</f>
        <v>39.159999999999997</v>
      </c>
      <c r="D762">
        <f>VLOOKUP($A762,'Medical Examinations'!A762:D3096,4,FALSE)</f>
        <v>10.48</v>
      </c>
      <c r="E762" t="str">
        <f>VLOOKUP($A762,'Medical Examinations'!A762:F762,6,FALSE)</f>
        <v>No</v>
      </c>
      <c r="F762" t="str">
        <f>VLOOKUP($A762,'Medical Examinations'!A762:G3096,7,FALSE)</f>
        <v>No</v>
      </c>
      <c r="G762" t="str">
        <f>VLOOKUP($A762,'Medical Examinations'!A762:H3096,8,FALSE)</f>
        <v>No</v>
      </c>
      <c r="H762" s="4">
        <f>VLOOKUP($A762,'Medical Examinations'!A762:I3096,9,FALSE)</f>
        <v>0</v>
      </c>
      <c r="I762" t="str">
        <f>VLOOKUP($A762,'Medical Examinations'!A762:J762,10,FALSE)</f>
        <v>No</v>
      </c>
      <c r="J762" t="str">
        <f>VLOOKUP($A762,'Medical Examinations'!A762:C762,3,FALSE)</f>
        <v>Obesity</v>
      </c>
      <c r="K762" t="str">
        <f>VLOOKUP($A762,'Medical Examinations'!A762:E762,5,FALSE)</f>
        <v>Diabetes</v>
      </c>
      <c r="L762" t="str">
        <f>VLOOKUP($A762,'Hospitalisation Details'!$A$2:$E$2344,5,FALSE)</f>
        <v>12-Oct-1990</v>
      </c>
      <c r="M762" s="2">
        <f>VLOOKUP($A762,'Hospitalisation Details'!$A$2:$I$2344,9,FALSE)</f>
        <v>33292.83</v>
      </c>
      <c r="N762" s="2" t="str">
        <f>VLOOKUP($A762,'Hospitalisation Details'!$A$2:$J$2344,10,FALSE)</f>
        <v>Tier - 2</v>
      </c>
      <c r="O762" s="2" t="str">
        <f>VLOOKUP($A762,'Hospitalisation Details'!$A$2:$K$2344,11,FALSE)</f>
        <v>Tier - 1</v>
      </c>
      <c r="P762" s="5" t="str">
        <f>VLOOKUP($A762,'Hospitalisation Details'!$A$2:$L$2344,12,FALSE)</f>
        <v>R1011</v>
      </c>
      <c r="Q762" s="15">
        <f>VLOOKUP($A762,'Hospitalisation Details'!$A$2:$G$2344,7,FALSE)</f>
        <v>32</v>
      </c>
    </row>
    <row r="763" spans="1:17" x14ac:dyDescent="0.25">
      <c r="A763" s="14" t="s">
        <v>4433</v>
      </c>
      <c r="B763" t="str">
        <f>VLOOKUP(Healthcare!$A763,'Customer Names'!A763:C3097,3,FALSE)</f>
        <v>Cavatorta</v>
      </c>
      <c r="C763">
        <f>VLOOKUP(Healthcare!$A763,'Medical Examinations'!A763:B3097,2,FALSE)</f>
        <v>44.1</v>
      </c>
      <c r="D763">
        <f>VLOOKUP($A763,'Medical Examinations'!A763:D3097,4,FALSE)</f>
        <v>5.04</v>
      </c>
      <c r="E763" t="str">
        <f>VLOOKUP($A763,'Medical Examinations'!A763:F763,6,FALSE)</f>
        <v>Yes</v>
      </c>
      <c r="F763" t="str">
        <f>VLOOKUP($A763,'Medical Examinations'!A763:G3097,7,FALSE)</f>
        <v>No</v>
      </c>
      <c r="G763" t="str">
        <f>VLOOKUP($A763,'Medical Examinations'!A763:H3097,8,FALSE)</f>
        <v>No</v>
      </c>
      <c r="H763" s="4">
        <f>VLOOKUP($A763,'Medical Examinations'!A763:I3097,9,FALSE)</f>
        <v>0</v>
      </c>
      <c r="I763" t="str">
        <f>VLOOKUP($A763,'Medical Examinations'!A763:J763,10,FALSE)</f>
        <v>No</v>
      </c>
      <c r="J763" t="str">
        <f>VLOOKUP($A763,'Medical Examinations'!A763:C763,3,FALSE)</f>
        <v>Obesity</v>
      </c>
      <c r="K763" t="str">
        <f>VLOOKUP($A763,'Medical Examinations'!A763:E763,5,FALSE)</f>
        <v>Normal</v>
      </c>
      <c r="L763" t="str">
        <f>VLOOKUP($A763,'Hospitalisation Details'!$A$2:$E$2344,5,FALSE)</f>
        <v>28-Nov-2003</v>
      </c>
      <c r="M763" s="2">
        <f>VLOOKUP($A763,'Hospitalisation Details'!$A$2:$I$2344,9,FALSE)</f>
        <v>33307.550000000003</v>
      </c>
      <c r="N763" s="2" t="str">
        <f>VLOOKUP($A763,'Hospitalisation Details'!$A$2:$J$2344,10,FALSE)</f>
        <v>Tier - 2</v>
      </c>
      <c r="O763" s="2" t="str">
        <f>VLOOKUP($A763,'Hospitalisation Details'!$A$2:$K$2344,11,FALSE)</f>
        <v>Tier - 3</v>
      </c>
      <c r="P763" s="5" t="str">
        <f>VLOOKUP($A763,'Hospitalisation Details'!$A$2:$L$2344,12,FALSE)</f>
        <v>R1012</v>
      </c>
      <c r="Q763" s="15">
        <f>VLOOKUP($A763,'Hospitalisation Details'!$A$2:$G$2344,7,FALSE)</f>
        <v>19</v>
      </c>
    </row>
    <row r="764" spans="1:17" x14ac:dyDescent="0.25">
      <c r="A764" s="14" t="s">
        <v>4434</v>
      </c>
      <c r="B764" t="str">
        <f>VLOOKUP(Healthcare!$A764,'Customer Names'!A764:C3098,3,FALSE)</f>
        <v>Yaeger</v>
      </c>
      <c r="C764">
        <f>VLOOKUP(Healthcare!$A764,'Medical Examinations'!A764:B3098,2,FALSE)</f>
        <v>33.200000000000003</v>
      </c>
      <c r="D764">
        <f>VLOOKUP($A764,'Medical Examinations'!A764:D3098,4,FALSE)</f>
        <v>9.06</v>
      </c>
      <c r="E764" t="str">
        <f>VLOOKUP($A764,'Medical Examinations'!A764:F764,6,FALSE)</f>
        <v>No</v>
      </c>
      <c r="F764" t="str">
        <f>VLOOKUP($A764,'Medical Examinations'!A764:G3098,7,FALSE)</f>
        <v>No</v>
      </c>
      <c r="G764" t="str">
        <f>VLOOKUP($A764,'Medical Examinations'!A764:H3098,8,FALSE)</f>
        <v>No</v>
      </c>
      <c r="H764" s="4">
        <f>VLOOKUP($A764,'Medical Examinations'!A764:I3098,9,FALSE)</f>
        <v>0</v>
      </c>
      <c r="I764" t="str">
        <f>VLOOKUP($A764,'Medical Examinations'!A764:J764,10,FALSE)</f>
        <v>No</v>
      </c>
      <c r="J764" t="str">
        <f>VLOOKUP($A764,'Medical Examinations'!A764:C764,3,FALSE)</f>
        <v>Obesity</v>
      </c>
      <c r="K764" t="str">
        <f>VLOOKUP($A764,'Medical Examinations'!A764:E764,5,FALSE)</f>
        <v>Diabetes</v>
      </c>
      <c r="L764" t="str">
        <f>VLOOKUP($A764,'Hospitalisation Details'!$A$2:$E$2344,5,FALSE)</f>
        <v>5-Sep-1972</v>
      </c>
      <c r="M764" s="2">
        <f>VLOOKUP($A764,'Hospitalisation Details'!$A$2:$I$2344,9,FALSE)</f>
        <v>33344.449999999997</v>
      </c>
      <c r="N764" s="2" t="str">
        <f>VLOOKUP($A764,'Hospitalisation Details'!$A$2:$J$2344,10,FALSE)</f>
        <v>Tier - 2</v>
      </c>
      <c r="O764" s="2" t="str">
        <f>VLOOKUP($A764,'Hospitalisation Details'!$A$2:$K$2344,11,FALSE)</f>
        <v>Tier - 3</v>
      </c>
      <c r="P764" s="5" t="str">
        <f>VLOOKUP($A764,'Hospitalisation Details'!$A$2:$L$2344,12,FALSE)</f>
        <v>R1011</v>
      </c>
      <c r="Q764" s="15">
        <f>VLOOKUP($A764,'Hospitalisation Details'!$A$2:$G$2344,7,FALSE)</f>
        <v>50</v>
      </c>
    </row>
    <row r="765" spans="1:17" x14ac:dyDescent="0.25">
      <c r="A765" s="14" t="s">
        <v>4435</v>
      </c>
      <c r="B765" t="str">
        <f>VLOOKUP(Healthcare!$A765,'Customer Names'!A765:C3099,3,FALSE)</f>
        <v>Hughes</v>
      </c>
      <c r="C765">
        <f>VLOOKUP(Healthcare!$A765,'Medical Examinations'!A765:B3099,2,FALSE)</f>
        <v>29.92</v>
      </c>
      <c r="D765">
        <f>VLOOKUP($A765,'Medical Examinations'!A765:D3099,4,FALSE)</f>
        <v>11.07</v>
      </c>
      <c r="E765" t="str">
        <f>VLOOKUP($A765,'Medical Examinations'!A765:F765,6,FALSE)</f>
        <v>No</v>
      </c>
      <c r="F765" t="str">
        <f>VLOOKUP($A765,'Medical Examinations'!A765:G3099,7,FALSE)</f>
        <v>No</v>
      </c>
      <c r="G765" t="str">
        <f>VLOOKUP($A765,'Medical Examinations'!A765:H3099,8,FALSE)</f>
        <v>No</v>
      </c>
      <c r="H765" s="4">
        <f>VLOOKUP($A765,'Medical Examinations'!A765:I3099,9,FALSE)</f>
        <v>0</v>
      </c>
      <c r="I765" t="str">
        <f>VLOOKUP($A765,'Medical Examinations'!A765:J765,10,FALSE)</f>
        <v>No</v>
      </c>
      <c r="J765" t="str">
        <f>VLOOKUP($A765,'Medical Examinations'!A765:C765,3,FALSE)</f>
        <v>Obesity</v>
      </c>
      <c r="K765" t="str">
        <f>VLOOKUP($A765,'Medical Examinations'!A765:E765,5,FALSE)</f>
        <v>Diabetes</v>
      </c>
      <c r="L765" t="str">
        <f>VLOOKUP($A765,'Hospitalisation Details'!$A$2:$E$2344,5,FALSE)</f>
        <v>7-Dec-1985</v>
      </c>
      <c r="M765" s="2">
        <f>VLOOKUP($A765,'Hospitalisation Details'!$A$2:$I$2344,9,FALSE)</f>
        <v>33450.99</v>
      </c>
      <c r="N765" s="2" t="str">
        <f>VLOOKUP($A765,'Hospitalisation Details'!$A$2:$J$2344,10,FALSE)</f>
        <v>Tier - 2</v>
      </c>
      <c r="O765" s="2" t="str">
        <f>VLOOKUP($A765,'Hospitalisation Details'!$A$2:$K$2344,11,FALSE)</f>
        <v>Tier - 2</v>
      </c>
      <c r="P765" s="5" t="str">
        <f>VLOOKUP($A765,'Hospitalisation Details'!$A$2:$L$2344,12,FALSE)</f>
        <v>R1011</v>
      </c>
      <c r="Q765" s="15">
        <f>VLOOKUP($A765,'Hospitalisation Details'!$A$2:$G$2344,7,FALSE)</f>
        <v>37</v>
      </c>
    </row>
    <row r="766" spans="1:17" x14ac:dyDescent="0.25">
      <c r="A766" s="14" t="s">
        <v>4436</v>
      </c>
      <c r="B766" t="str">
        <f>VLOOKUP(Healthcare!$A766,'Customer Names'!A766:C3100,3,FALSE)</f>
        <v>Donahue</v>
      </c>
      <c r="C766">
        <f>VLOOKUP(Healthcare!$A766,'Medical Examinations'!A766:B3100,2,FALSE)</f>
        <v>25</v>
      </c>
      <c r="D766">
        <f>VLOOKUP($A766,'Medical Examinations'!A766:D3100,4,FALSE)</f>
        <v>10.45</v>
      </c>
      <c r="E766" t="str">
        <f>VLOOKUP($A766,'Medical Examinations'!A766:F766,6,FALSE)</f>
        <v>No</v>
      </c>
      <c r="F766" t="str">
        <f>VLOOKUP($A766,'Medical Examinations'!A766:G3100,7,FALSE)</f>
        <v>No</v>
      </c>
      <c r="G766" t="str">
        <f>VLOOKUP($A766,'Medical Examinations'!A766:H3100,8,FALSE)</f>
        <v>No</v>
      </c>
      <c r="H766" s="4">
        <f>VLOOKUP($A766,'Medical Examinations'!A766:I3100,9,FALSE)</f>
        <v>0</v>
      </c>
      <c r="I766" t="str">
        <f>VLOOKUP($A766,'Medical Examinations'!A766:J766,10,FALSE)</f>
        <v>No</v>
      </c>
      <c r="J766" t="str">
        <f>VLOOKUP($A766,'Medical Examinations'!A766:C766,3,FALSE)</f>
        <v>Over Weight</v>
      </c>
      <c r="K766" t="str">
        <f>VLOOKUP($A766,'Medical Examinations'!A766:E766,5,FALSE)</f>
        <v>Diabetes</v>
      </c>
      <c r="L766" t="str">
        <f>VLOOKUP($A766,'Hospitalisation Details'!$A$2:$E$2344,5,FALSE)</f>
        <v>18-Jun-1970</v>
      </c>
      <c r="M766" s="2">
        <f>VLOOKUP($A766,'Hospitalisation Details'!$A$2:$I$2344,9,FALSE)</f>
        <v>33471.97</v>
      </c>
      <c r="N766" s="2" t="str">
        <f>VLOOKUP($A766,'Hospitalisation Details'!$A$2:$J$2344,10,FALSE)</f>
        <v>Tier - 2</v>
      </c>
      <c r="O766" s="2" t="str">
        <f>VLOOKUP($A766,'Hospitalisation Details'!$A$2:$K$2344,11,FALSE)</f>
        <v>Tier - 2</v>
      </c>
      <c r="P766" s="5" t="str">
        <f>VLOOKUP($A766,'Hospitalisation Details'!$A$2:$L$2344,12,FALSE)</f>
        <v>R1012</v>
      </c>
      <c r="Q766" s="15">
        <f>VLOOKUP($A766,'Hospitalisation Details'!$A$2:$G$2344,7,FALSE)</f>
        <v>52</v>
      </c>
    </row>
    <row r="767" spans="1:17" x14ac:dyDescent="0.25">
      <c r="A767" s="14" t="s">
        <v>4437</v>
      </c>
      <c r="B767" t="str">
        <f>VLOOKUP(Healthcare!$A767,'Customer Names'!A767:C3101,3,FALSE)</f>
        <v>Greenwell</v>
      </c>
      <c r="C767">
        <f>VLOOKUP(Healthcare!$A767,'Medical Examinations'!A767:B3101,2,FALSE)</f>
        <v>38.869999999999997</v>
      </c>
      <c r="D767">
        <f>VLOOKUP($A767,'Medical Examinations'!A767:D3101,4,FALSE)</f>
        <v>8.6300000000000008</v>
      </c>
      <c r="E767" t="str">
        <f>VLOOKUP($A767,'Medical Examinations'!A767:F767,6,FALSE)</f>
        <v>Yes</v>
      </c>
      <c r="F767" t="str">
        <f>VLOOKUP($A767,'Medical Examinations'!A767:G3101,7,FALSE)</f>
        <v>No</v>
      </c>
      <c r="G767" t="str">
        <f>VLOOKUP($A767,'Medical Examinations'!A767:H3101,8,FALSE)</f>
        <v>No</v>
      </c>
      <c r="H767" s="4">
        <f>VLOOKUP($A767,'Medical Examinations'!A767:I3101,9,FALSE)</f>
        <v>1</v>
      </c>
      <c r="I767" t="str">
        <f>VLOOKUP($A767,'Medical Examinations'!A767:J767,10,FALSE)</f>
        <v>No</v>
      </c>
      <c r="J767" t="str">
        <f>VLOOKUP($A767,'Medical Examinations'!A767:C767,3,FALSE)</f>
        <v>Obesity</v>
      </c>
      <c r="K767" t="str">
        <f>VLOOKUP($A767,'Medical Examinations'!A767:E767,5,FALSE)</f>
        <v>Diabetes</v>
      </c>
      <c r="L767" t="str">
        <f>VLOOKUP($A767,'Hospitalisation Details'!$A$2:$E$2344,5,FALSE)</f>
        <v>25-Aug-2002</v>
      </c>
      <c r="M767" s="2">
        <f>VLOOKUP($A767,'Hospitalisation Details'!$A$2:$I$2344,9,FALSE)</f>
        <v>33475.82</v>
      </c>
      <c r="N767" s="2" t="str">
        <f>VLOOKUP($A767,'Hospitalisation Details'!$A$2:$J$2344,10,FALSE)</f>
        <v>Tier - 1</v>
      </c>
      <c r="O767" s="2" t="str">
        <f>VLOOKUP($A767,'Hospitalisation Details'!$A$2:$K$2344,11,FALSE)</f>
        <v>Tier - 1</v>
      </c>
      <c r="P767" s="5" t="str">
        <f>VLOOKUP($A767,'Hospitalisation Details'!$A$2:$L$2344,12,FALSE)</f>
        <v>R1018</v>
      </c>
      <c r="Q767" s="15">
        <f>VLOOKUP($A767,'Hospitalisation Details'!$A$2:$G$2344,7,FALSE)</f>
        <v>20</v>
      </c>
    </row>
    <row r="768" spans="1:17" x14ac:dyDescent="0.25">
      <c r="A768" s="14" t="s">
        <v>4438</v>
      </c>
      <c r="B768" t="str">
        <f>VLOOKUP(Healthcare!$A768,'Customer Names'!A768:C3102,3,FALSE)</f>
        <v>Steele</v>
      </c>
      <c r="C768">
        <f>VLOOKUP(Healthcare!$A768,'Medical Examinations'!A768:B3102,2,FALSE)</f>
        <v>32.299999999999997</v>
      </c>
      <c r="D768">
        <f>VLOOKUP($A768,'Medical Examinations'!A768:D3102,4,FALSE)</f>
        <v>5.28</v>
      </c>
      <c r="E768" t="str">
        <f>VLOOKUP($A768,'Medical Examinations'!A768:F768,6,FALSE)</f>
        <v>Yes</v>
      </c>
      <c r="F768" t="str">
        <f>VLOOKUP($A768,'Medical Examinations'!A768:G3102,7,FALSE)</f>
        <v>No</v>
      </c>
      <c r="G768" t="str">
        <f>VLOOKUP($A768,'Medical Examinations'!A768:H3102,8,FALSE)</f>
        <v>No</v>
      </c>
      <c r="H768" s="4">
        <f>VLOOKUP($A768,'Medical Examinations'!A768:I3102,9,FALSE)</f>
        <v>2</v>
      </c>
      <c r="I768" t="str">
        <f>VLOOKUP($A768,'Medical Examinations'!A768:J768,10,FALSE)</f>
        <v>No</v>
      </c>
      <c r="J768" t="str">
        <f>VLOOKUP($A768,'Medical Examinations'!A768:C768,3,FALSE)</f>
        <v>Obesity</v>
      </c>
      <c r="K768" t="str">
        <f>VLOOKUP($A768,'Medical Examinations'!A768:E768,5,FALSE)</f>
        <v>Normal</v>
      </c>
      <c r="L768" t="str">
        <f>VLOOKUP($A768,'Hospitalisation Details'!$A$2:$E$2344,5,FALSE)</f>
        <v>22-Jul-1984</v>
      </c>
      <c r="M768" s="2">
        <f>VLOOKUP($A768,'Hospitalisation Details'!$A$2:$I$2344,9,FALSE)</f>
        <v>33527.1</v>
      </c>
      <c r="N768" s="2" t="str">
        <f>VLOOKUP($A768,'Hospitalisation Details'!$A$2:$J$2344,10,FALSE)</f>
        <v>Tier - 2</v>
      </c>
      <c r="O768" s="2" t="str">
        <f>VLOOKUP($A768,'Hospitalisation Details'!$A$2:$K$2344,11,FALSE)</f>
        <v>Tier - 3</v>
      </c>
      <c r="P768" s="5" t="str">
        <f>VLOOKUP($A768,'Hospitalisation Details'!$A$2:$L$2344,12,FALSE)</f>
        <v>R1011</v>
      </c>
      <c r="Q768" s="15">
        <f>VLOOKUP($A768,'Hospitalisation Details'!$A$2:$G$2344,7,FALSE)</f>
        <v>38</v>
      </c>
    </row>
    <row r="769" spans="1:17" x14ac:dyDescent="0.25">
      <c r="A769" s="14" t="s">
        <v>4439</v>
      </c>
      <c r="B769" t="str">
        <f>VLOOKUP(Healthcare!$A769,'Customer Names'!A769:C3103,3,FALSE)</f>
        <v>Gunter</v>
      </c>
      <c r="C769">
        <f>VLOOKUP(Healthcare!$A769,'Medical Examinations'!A769:B3103,2,FALSE)</f>
        <v>31.16</v>
      </c>
      <c r="D769">
        <f>VLOOKUP($A769,'Medical Examinations'!A769:D3103,4,FALSE)</f>
        <v>7.49</v>
      </c>
      <c r="E769" t="str">
        <f>VLOOKUP($A769,'Medical Examinations'!A769:F769,6,FALSE)</f>
        <v>Yes</v>
      </c>
      <c r="F769" t="str">
        <f>VLOOKUP($A769,'Medical Examinations'!A769:G3103,7,FALSE)</f>
        <v>No</v>
      </c>
      <c r="G769" t="str">
        <f>VLOOKUP($A769,'Medical Examinations'!A769:H3103,8,FALSE)</f>
        <v>No</v>
      </c>
      <c r="H769" s="4">
        <f>VLOOKUP($A769,'Medical Examinations'!A769:I3103,9,FALSE)</f>
        <v>2</v>
      </c>
      <c r="I769" t="str">
        <f>VLOOKUP($A769,'Medical Examinations'!A769:J769,10,FALSE)</f>
        <v>No</v>
      </c>
      <c r="J769" t="str">
        <f>VLOOKUP($A769,'Medical Examinations'!A769:C769,3,FALSE)</f>
        <v>Obesity</v>
      </c>
      <c r="K769" t="str">
        <f>VLOOKUP($A769,'Medical Examinations'!A769:E769,5,FALSE)</f>
        <v>Diabetes</v>
      </c>
      <c r="L769" t="str">
        <f>VLOOKUP($A769,'Hospitalisation Details'!$A$2:$E$2344,5,FALSE)</f>
        <v>9-Sep-2003</v>
      </c>
      <c r="M769" s="2">
        <f>VLOOKUP($A769,'Hospitalisation Details'!$A$2:$I$2344,9,FALSE)</f>
        <v>33611.71</v>
      </c>
      <c r="N769" s="2" t="str">
        <f>VLOOKUP($A769,'Hospitalisation Details'!$A$2:$J$2344,10,FALSE)</f>
        <v>Tier - 1</v>
      </c>
      <c r="O769" s="2" t="str">
        <f>VLOOKUP($A769,'Hospitalisation Details'!$A$2:$K$2344,11,FALSE)</f>
        <v>Tier - 2</v>
      </c>
      <c r="P769" s="5" t="str">
        <f>VLOOKUP($A769,'Hospitalisation Details'!$A$2:$L$2344,12,FALSE)</f>
        <v>R1011</v>
      </c>
      <c r="Q769" s="15">
        <f>VLOOKUP($A769,'Hospitalisation Details'!$A$2:$G$2344,7,FALSE)</f>
        <v>19</v>
      </c>
    </row>
    <row r="770" spans="1:17" x14ac:dyDescent="0.25">
      <c r="A770" s="14" t="s">
        <v>4440</v>
      </c>
      <c r="B770" t="str">
        <f>VLOOKUP(Healthcare!$A770,'Customer Names'!A770:C3104,3,FALSE)</f>
        <v>McDonough</v>
      </c>
      <c r="C770">
        <f>VLOOKUP(Healthcare!$A770,'Medical Examinations'!A770:B3104,2,FALSE)</f>
        <v>54.59</v>
      </c>
      <c r="D770">
        <f>VLOOKUP($A770,'Medical Examinations'!A770:D3104,4,FALSE)</f>
        <v>4.2699999999999996</v>
      </c>
      <c r="E770" t="str">
        <f>VLOOKUP($A770,'Medical Examinations'!A770:F770,6,FALSE)</f>
        <v>No</v>
      </c>
      <c r="F770" t="str">
        <f>VLOOKUP($A770,'Medical Examinations'!A770:G3104,7,FALSE)</f>
        <v>No</v>
      </c>
      <c r="G770" t="str">
        <f>VLOOKUP($A770,'Medical Examinations'!A770:H3104,8,FALSE)</f>
        <v>No</v>
      </c>
      <c r="H770" s="4">
        <f>VLOOKUP($A770,'Medical Examinations'!A770:I3104,9,FALSE)</f>
        <v>0</v>
      </c>
      <c r="I770" t="str">
        <f>VLOOKUP($A770,'Medical Examinations'!A770:J770,10,FALSE)</f>
        <v>No</v>
      </c>
      <c r="J770" t="str">
        <f>VLOOKUP($A770,'Medical Examinations'!A770:C770,3,FALSE)</f>
        <v>Obesity</v>
      </c>
      <c r="K770" t="str">
        <f>VLOOKUP($A770,'Medical Examinations'!A770:E770,5,FALSE)</f>
        <v>Normal</v>
      </c>
      <c r="L770" t="str">
        <f>VLOOKUP($A770,'Hospitalisation Details'!$A$2:$E$2344,5,FALSE)</f>
        <v>28-Nov-1993</v>
      </c>
      <c r="M770" s="2">
        <f>VLOOKUP($A770,'Hospitalisation Details'!$A$2:$I$2344,9,FALSE)</f>
        <v>33707.550000000003</v>
      </c>
      <c r="N770" s="2" t="str">
        <f>VLOOKUP($A770,'Hospitalisation Details'!$A$2:$J$2344,10,FALSE)</f>
        <v>Tier - 2</v>
      </c>
      <c r="O770" s="2" t="str">
        <f>VLOOKUP($A770,'Hospitalisation Details'!$A$2:$K$2344,11,FALSE)</f>
        <v>Tier - 2</v>
      </c>
      <c r="P770" s="5" t="str">
        <f>VLOOKUP($A770,'Hospitalisation Details'!$A$2:$L$2344,12,FALSE)</f>
        <v>R1011</v>
      </c>
      <c r="Q770" s="15">
        <f>VLOOKUP($A770,'Hospitalisation Details'!$A$2:$G$2344,7,FALSE)</f>
        <v>29</v>
      </c>
    </row>
    <row r="771" spans="1:17" x14ac:dyDescent="0.25">
      <c r="A771" s="14" t="s">
        <v>4441</v>
      </c>
      <c r="B771" t="str">
        <f>VLOOKUP(Healthcare!$A771,'Customer Names'!A771:C3105,3,FALSE)</f>
        <v>Sweetland</v>
      </c>
      <c r="C771">
        <f>VLOOKUP(Healthcare!$A771,'Medical Examinations'!A771:B3105,2,FALSE)</f>
        <v>21.09</v>
      </c>
      <c r="D771">
        <f>VLOOKUP($A771,'Medical Examinations'!A771:D3105,4,FALSE)</f>
        <v>9.2200000000000006</v>
      </c>
      <c r="E771" t="str">
        <f>VLOOKUP($A771,'Medical Examinations'!A771:F771,6,FALSE)</f>
        <v>Yes</v>
      </c>
      <c r="F771" t="str">
        <f>VLOOKUP($A771,'Medical Examinations'!A771:G3105,7,FALSE)</f>
        <v>No</v>
      </c>
      <c r="G771" t="str">
        <f>VLOOKUP($A771,'Medical Examinations'!A771:H3105,8,FALSE)</f>
        <v>No</v>
      </c>
      <c r="H771" s="4">
        <f>VLOOKUP($A771,'Medical Examinations'!A771:I3105,9,FALSE)</f>
        <v>2</v>
      </c>
      <c r="I771" t="str">
        <f>VLOOKUP($A771,'Medical Examinations'!A771:J771,10,FALSE)</f>
        <v>No</v>
      </c>
      <c r="J771" t="str">
        <f>VLOOKUP($A771,'Medical Examinations'!A771:C771,3,FALSE)</f>
        <v>Health Weight</v>
      </c>
      <c r="K771" t="str">
        <f>VLOOKUP($A771,'Medical Examinations'!A771:E771,5,FALSE)</f>
        <v>Diabetes</v>
      </c>
      <c r="L771" t="str">
        <f>VLOOKUP($A771,'Hospitalisation Details'!$A$2:$E$2344,5,FALSE)</f>
        <v>12-Sep-2003</v>
      </c>
      <c r="M771" s="2">
        <f>VLOOKUP($A771,'Hospitalisation Details'!$A$2:$I$2344,9,FALSE)</f>
        <v>33750.29</v>
      </c>
      <c r="N771" s="2" t="str">
        <f>VLOOKUP($A771,'Hospitalisation Details'!$A$2:$J$2344,10,FALSE)</f>
        <v>Tier - 1</v>
      </c>
      <c r="O771" s="2" t="str">
        <f>VLOOKUP($A771,'Hospitalisation Details'!$A$2:$K$2344,11,FALSE)</f>
        <v>Tier - 3</v>
      </c>
      <c r="P771" s="5" t="str">
        <f>VLOOKUP($A771,'Hospitalisation Details'!$A$2:$L$2344,12,FALSE)</f>
        <v>R1012</v>
      </c>
      <c r="Q771" s="15">
        <f>VLOOKUP($A771,'Hospitalisation Details'!$A$2:$G$2344,7,FALSE)</f>
        <v>19</v>
      </c>
    </row>
    <row r="772" spans="1:17" x14ac:dyDescent="0.25">
      <c r="A772" s="14" t="s">
        <v>4442</v>
      </c>
      <c r="B772" t="str">
        <f>VLOOKUP(Healthcare!$A772,'Customer Names'!A772:C3106,3,FALSE)</f>
        <v>Hammersmith</v>
      </c>
      <c r="C772">
        <f>VLOOKUP(Healthcare!$A772,'Medical Examinations'!A772:B3106,2,FALSE)</f>
        <v>52.41</v>
      </c>
      <c r="D772">
        <f>VLOOKUP($A772,'Medical Examinations'!A772:D3106,4,FALSE)</f>
        <v>5.99</v>
      </c>
      <c r="E772" t="str">
        <f>VLOOKUP($A772,'Medical Examinations'!A772:F772,6,FALSE)</f>
        <v>No</v>
      </c>
      <c r="F772" t="str">
        <f>VLOOKUP($A772,'Medical Examinations'!A772:G3106,7,FALSE)</f>
        <v>No</v>
      </c>
      <c r="G772" t="str">
        <f>VLOOKUP($A772,'Medical Examinations'!A772:H3106,8,FALSE)</f>
        <v>No</v>
      </c>
      <c r="H772" s="4">
        <f>VLOOKUP($A772,'Medical Examinations'!A772:I3106,9,FALSE)</f>
        <v>1</v>
      </c>
      <c r="I772" t="str">
        <f>VLOOKUP($A772,'Medical Examinations'!A772:J772,10,FALSE)</f>
        <v>No</v>
      </c>
      <c r="J772" t="str">
        <f>VLOOKUP($A772,'Medical Examinations'!A772:C772,3,FALSE)</f>
        <v>Obesity</v>
      </c>
      <c r="K772" t="str">
        <f>VLOOKUP($A772,'Medical Examinations'!A772:E772,5,FALSE)</f>
        <v>Prediabetes</v>
      </c>
      <c r="L772" t="str">
        <f>VLOOKUP($A772,'Hospitalisation Details'!$A$2:$E$2344,5,FALSE)</f>
        <v>11-Dec-1962</v>
      </c>
      <c r="M772" s="2">
        <f>VLOOKUP($A772,'Hospitalisation Details'!$A$2:$I$2344,9,FALSE)</f>
        <v>33753.32</v>
      </c>
      <c r="N772" s="2" t="str">
        <f>VLOOKUP($A772,'Hospitalisation Details'!$A$2:$J$2344,10,FALSE)</f>
        <v>Tier - 1</v>
      </c>
      <c r="O772" s="2" t="str">
        <f>VLOOKUP($A772,'Hospitalisation Details'!$A$2:$K$2344,11,FALSE)</f>
        <v>Tier - 3</v>
      </c>
      <c r="P772" s="5" t="str">
        <f>VLOOKUP($A772,'Hospitalisation Details'!$A$2:$L$2344,12,FALSE)</f>
        <v>R1011</v>
      </c>
      <c r="Q772" s="15">
        <f>VLOOKUP($A772,'Hospitalisation Details'!$A$2:$G$2344,7,FALSE)</f>
        <v>60</v>
      </c>
    </row>
    <row r="773" spans="1:17" x14ac:dyDescent="0.25">
      <c r="A773" s="14" t="s">
        <v>4443</v>
      </c>
      <c r="B773" t="str">
        <f>VLOOKUP(Healthcare!$A773,'Customer Names'!A773:C3107,3,FALSE)</f>
        <v>French</v>
      </c>
      <c r="C773">
        <f>VLOOKUP(Healthcare!$A773,'Medical Examinations'!A773:B3107,2,FALSE)</f>
        <v>41.47</v>
      </c>
      <c r="D773">
        <f>VLOOKUP($A773,'Medical Examinations'!A773:D3107,4,FALSE)</f>
        <v>5.86</v>
      </c>
      <c r="E773" t="str">
        <f>VLOOKUP($A773,'Medical Examinations'!A773:F773,6,FALSE)</f>
        <v>Yes</v>
      </c>
      <c r="F773" t="str">
        <f>VLOOKUP($A773,'Medical Examinations'!A773:G3107,7,FALSE)</f>
        <v>No</v>
      </c>
      <c r="G773" t="str">
        <f>VLOOKUP($A773,'Medical Examinations'!A773:H3107,8,FALSE)</f>
        <v>No</v>
      </c>
      <c r="H773" s="4">
        <f>VLOOKUP($A773,'Medical Examinations'!A773:I3107,9,FALSE)</f>
        <v>2</v>
      </c>
      <c r="I773" t="str">
        <f>VLOOKUP($A773,'Medical Examinations'!A773:J773,10,FALSE)</f>
        <v>No</v>
      </c>
      <c r="J773" t="str">
        <f>VLOOKUP($A773,'Medical Examinations'!A773:C773,3,FALSE)</f>
        <v>Obesity</v>
      </c>
      <c r="K773" t="str">
        <f>VLOOKUP($A773,'Medical Examinations'!A773:E773,5,FALSE)</f>
        <v>Prediabetes</v>
      </c>
      <c r="L773" t="str">
        <f>VLOOKUP($A773,'Hospitalisation Details'!$A$2:$E$2344,5,FALSE)</f>
        <v>26-Oct-2000</v>
      </c>
      <c r="M773" s="2">
        <f>VLOOKUP($A773,'Hospitalisation Details'!$A$2:$I$2344,9,FALSE)</f>
        <v>33829.39</v>
      </c>
      <c r="N773" s="2" t="str">
        <f>VLOOKUP($A773,'Hospitalisation Details'!$A$2:$J$2344,10,FALSE)</f>
        <v>Tier - 2</v>
      </c>
      <c r="O773" s="2" t="str">
        <f>VLOOKUP($A773,'Hospitalisation Details'!$A$2:$K$2344,11,FALSE)</f>
        <v>Tier - 3</v>
      </c>
      <c r="P773" s="5" t="str">
        <f>VLOOKUP($A773,'Hospitalisation Details'!$A$2:$L$2344,12,FALSE)</f>
        <v>R1011</v>
      </c>
      <c r="Q773" s="15">
        <f>VLOOKUP($A773,'Hospitalisation Details'!$A$2:$G$2344,7,FALSE)</f>
        <v>22</v>
      </c>
    </row>
    <row r="774" spans="1:17" x14ac:dyDescent="0.25">
      <c r="A774" s="14" t="s">
        <v>4444</v>
      </c>
      <c r="B774" t="str">
        <f>VLOOKUP(Healthcare!$A774,'Customer Names'!A774:C3108,3,FALSE)</f>
        <v>Garbe</v>
      </c>
      <c r="C774">
        <f>VLOOKUP(Healthcare!$A774,'Medical Examinations'!A774:B3108,2,FALSE)</f>
        <v>33.1</v>
      </c>
      <c r="D774">
        <f>VLOOKUP($A774,'Medical Examinations'!A774:D3108,4,FALSE)</f>
        <v>5.19</v>
      </c>
      <c r="E774" t="str">
        <f>VLOOKUP($A774,'Medical Examinations'!A774:F774,6,FALSE)</f>
        <v>Yes</v>
      </c>
      <c r="F774" t="str">
        <f>VLOOKUP($A774,'Medical Examinations'!A774:G3108,7,FALSE)</f>
        <v>No</v>
      </c>
      <c r="G774" t="str">
        <f>VLOOKUP($A774,'Medical Examinations'!A774:H3108,8,FALSE)</f>
        <v>No</v>
      </c>
      <c r="H774" s="4">
        <f>VLOOKUP($A774,'Medical Examinations'!A774:I3108,9,FALSE)</f>
        <v>2</v>
      </c>
      <c r="I774" t="str">
        <f>VLOOKUP($A774,'Medical Examinations'!A774:J774,10,FALSE)</f>
        <v>No</v>
      </c>
      <c r="J774" t="str">
        <f>VLOOKUP($A774,'Medical Examinations'!A774:C774,3,FALSE)</f>
        <v>Obesity</v>
      </c>
      <c r="K774" t="str">
        <f>VLOOKUP($A774,'Medical Examinations'!A774:E774,5,FALSE)</f>
        <v>Normal</v>
      </c>
      <c r="L774" t="str">
        <f>VLOOKUP($A774,'Hospitalisation Details'!$A$2:$E$2344,5,FALSE)</f>
        <v>9-Aug-1997</v>
      </c>
      <c r="M774" s="2">
        <f>VLOOKUP($A774,'Hospitalisation Details'!$A$2:$I$2344,9,FALSE)</f>
        <v>33900.65</v>
      </c>
      <c r="N774" s="2" t="str">
        <f>VLOOKUP($A774,'Hospitalisation Details'!$A$2:$J$2344,10,FALSE)</f>
        <v>Tier - 2</v>
      </c>
      <c r="O774" s="2" t="str">
        <f>VLOOKUP($A774,'Hospitalisation Details'!$A$2:$K$2344,11,FALSE)</f>
        <v>Tier - 3</v>
      </c>
      <c r="P774" s="5" t="str">
        <f>VLOOKUP($A774,'Hospitalisation Details'!$A$2:$L$2344,12,FALSE)</f>
        <v>R1011</v>
      </c>
      <c r="Q774" s="15">
        <f>VLOOKUP($A774,'Hospitalisation Details'!$A$2:$G$2344,7,FALSE)</f>
        <v>25</v>
      </c>
    </row>
    <row r="775" spans="1:17" x14ac:dyDescent="0.25">
      <c r="A775" s="14" t="s">
        <v>4445</v>
      </c>
      <c r="B775" t="str">
        <f>VLOOKUP(Healthcare!$A775,'Customer Names'!A775:C3109,3,FALSE)</f>
        <v>Duncan</v>
      </c>
      <c r="C775">
        <f>VLOOKUP(Healthcare!$A775,'Medical Examinations'!A775:B3109,2,FALSE)</f>
        <v>30.8</v>
      </c>
      <c r="D775">
        <f>VLOOKUP($A775,'Medical Examinations'!A775:D3109,4,FALSE)</f>
        <v>4.37</v>
      </c>
      <c r="E775" t="str">
        <f>VLOOKUP($A775,'Medical Examinations'!A775:F775,6,FALSE)</f>
        <v>Yes</v>
      </c>
      <c r="F775" t="str">
        <f>VLOOKUP($A775,'Medical Examinations'!A775:G3109,7,FALSE)</f>
        <v>No</v>
      </c>
      <c r="G775" t="str">
        <f>VLOOKUP($A775,'Medical Examinations'!A775:H3109,8,FALSE)</f>
        <v>No</v>
      </c>
      <c r="H775" s="4">
        <f>VLOOKUP($A775,'Medical Examinations'!A775:I3109,9,FALSE)</f>
        <v>2</v>
      </c>
      <c r="I775" t="str">
        <f>VLOOKUP($A775,'Medical Examinations'!A775:J775,10,FALSE)</f>
        <v>No</v>
      </c>
      <c r="J775" t="str">
        <f>VLOOKUP($A775,'Medical Examinations'!A775:C775,3,FALSE)</f>
        <v>Obesity</v>
      </c>
      <c r="K775" t="str">
        <f>VLOOKUP($A775,'Medical Examinations'!A775:E775,5,FALSE)</f>
        <v>Normal</v>
      </c>
      <c r="L775" t="str">
        <f>VLOOKUP($A775,'Hospitalisation Details'!$A$2:$E$2344,5,FALSE)</f>
        <v>27-Dec-2000</v>
      </c>
      <c r="M775" s="2">
        <f>VLOOKUP($A775,'Hospitalisation Details'!$A$2:$I$2344,9,FALSE)</f>
        <v>33907.550000000003</v>
      </c>
      <c r="N775" s="2" t="str">
        <f>VLOOKUP($A775,'Hospitalisation Details'!$A$2:$J$2344,10,FALSE)</f>
        <v>Tier - 2</v>
      </c>
      <c r="O775" s="2" t="str">
        <f>VLOOKUP($A775,'Hospitalisation Details'!$A$2:$K$2344,11,FALSE)</f>
        <v>Tier - 2</v>
      </c>
      <c r="P775" s="5" t="str">
        <f>VLOOKUP($A775,'Hospitalisation Details'!$A$2:$L$2344,12,FALSE)</f>
        <v>R1012</v>
      </c>
      <c r="Q775" s="15">
        <f>VLOOKUP($A775,'Hospitalisation Details'!$A$2:$G$2344,7,FALSE)</f>
        <v>22</v>
      </c>
    </row>
    <row r="776" spans="1:17" x14ac:dyDescent="0.25">
      <c r="A776" s="14" t="s">
        <v>4446</v>
      </c>
      <c r="B776" t="str">
        <f>VLOOKUP(Healthcare!$A776,'Customer Names'!A776:C3110,3,FALSE)</f>
        <v>Wallace</v>
      </c>
      <c r="C776">
        <f>VLOOKUP(Healthcare!$A776,'Medical Examinations'!A776:B3110,2,FALSE)</f>
        <v>42.06</v>
      </c>
      <c r="D776">
        <f>VLOOKUP($A776,'Medical Examinations'!A776:D3110,4,FALSE)</f>
        <v>5.32</v>
      </c>
      <c r="E776" t="str">
        <f>VLOOKUP($A776,'Medical Examinations'!A776:F776,6,FALSE)</f>
        <v>No</v>
      </c>
      <c r="F776" t="str">
        <f>VLOOKUP($A776,'Medical Examinations'!A776:G3110,7,FALSE)</f>
        <v>No</v>
      </c>
      <c r="G776" t="str">
        <f>VLOOKUP($A776,'Medical Examinations'!A776:H3110,8,FALSE)</f>
        <v>No</v>
      </c>
      <c r="H776" s="4">
        <f>VLOOKUP($A776,'Medical Examinations'!A776:I3110,9,FALSE)</f>
        <v>1</v>
      </c>
      <c r="I776" t="str">
        <f>VLOOKUP($A776,'Medical Examinations'!A776:J776,10,FALSE)</f>
        <v>No</v>
      </c>
      <c r="J776" t="str">
        <f>VLOOKUP($A776,'Medical Examinations'!A776:C776,3,FALSE)</f>
        <v>Obesity</v>
      </c>
      <c r="K776" t="str">
        <f>VLOOKUP($A776,'Medical Examinations'!A776:E776,5,FALSE)</f>
        <v>Normal</v>
      </c>
      <c r="L776" t="str">
        <f>VLOOKUP($A776,'Hospitalisation Details'!$A$2:$E$2344,5,FALSE)</f>
        <v>25-Sep-1994</v>
      </c>
      <c r="M776" s="2">
        <f>VLOOKUP($A776,'Hospitalisation Details'!$A$2:$I$2344,9,FALSE)</f>
        <v>33975.47</v>
      </c>
      <c r="N776" s="2" t="str">
        <f>VLOOKUP($A776,'Hospitalisation Details'!$A$2:$J$2344,10,FALSE)</f>
        <v>Tier - 2</v>
      </c>
      <c r="O776" s="2" t="str">
        <f>VLOOKUP($A776,'Hospitalisation Details'!$A$2:$K$2344,11,FALSE)</f>
        <v>Tier - 2</v>
      </c>
      <c r="P776" s="5" t="str">
        <f>VLOOKUP($A776,'Hospitalisation Details'!$A$2:$L$2344,12,FALSE)</f>
        <v>R1011</v>
      </c>
      <c r="Q776" s="15">
        <f>VLOOKUP($A776,'Hospitalisation Details'!$A$2:$G$2344,7,FALSE)</f>
        <v>28</v>
      </c>
    </row>
    <row r="777" spans="1:17" x14ac:dyDescent="0.25">
      <c r="A777" s="14" t="s">
        <v>4447</v>
      </c>
      <c r="B777" t="str">
        <f>VLOOKUP(Healthcare!$A777,'Customer Names'!A777:C3111,3,FALSE)</f>
        <v>Tillman</v>
      </c>
      <c r="C777">
        <f>VLOOKUP(Healthcare!$A777,'Medical Examinations'!A777:B3111,2,FALSE)</f>
        <v>39.270000000000003</v>
      </c>
      <c r="D777">
        <f>VLOOKUP($A777,'Medical Examinations'!A777:D3111,4,FALSE)</f>
        <v>5.64</v>
      </c>
      <c r="E777" t="str">
        <f>VLOOKUP($A777,'Medical Examinations'!A777:F777,6,FALSE)</f>
        <v>No</v>
      </c>
      <c r="F777" t="str">
        <f>VLOOKUP($A777,'Medical Examinations'!A777:G3111,7,FALSE)</f>
        <v>No</v>
      </c>
      <c r="G777" t="str">
        <f>VLOOKUP($A777,'Medical Examinations'!A777:H3111,8,FALSE)</f>
        <v>Yes</v>
      </c>
      <c r="H777" s="4">
        <f>VLOOKUP($A777,'Medical Examinations'!A777:I3111,9,FALSE)</f>
        <v>1</v>
      </c>
      <c r="I777" t="str">
        <f>VLOOKUP($A777,'Medical Examinations'!A777:J777,10,FALSE)</f>
        <v>No</v>
      </c>
      <c r="J777" t="str">
        <f>VLOOKUP($A777,'Medical Examinations'!A777:C777,3,FALSE)</f>
        <v>Obesity</v>
      </c>
      <c r="K777" t="str">
        <f>VLOOKUP($A777,'Medical Examinations'!A777:E777,5,FALSE)</f>
        <v>Normal</v>
      </c>
      <c r="L777" t="str">
        <f>VLOOKUP($A777,'Hospitalisation Details'!$A$2:$E$2344,5,FALSE)</f>
        <v>26-Jul-1972</v>
      </c>
      <c r="M777" s="2">
        <f>VLOOKUP($A777,'Hospitalisation Details'!$A$2:$I$2344,9,FALSE)</f>
        <v>34053.360000000001</v>
      </c>
      <c r="N777" s="2" t="str">
        <f>VLOOKUP($A777,'Hospitalisation Details'!$A$2:$J$2344,10,FALSE)</f>
        <v>Tier - 2</v>
      </c>
      <c r="O777" s="2" t="str">
        <f>VLOOKUP($A777,'Hospitalisation Details'!$A$2:$K$2344,11,FALSE)</f>
        <v>Tier - 2</v>
      </c>
      <c r="P777" s="5" t="str">
        <f>VLOOKUP($A777,'Hospitalisation Details'!$A$2:$L$2344,12,FALSE)</f>
        <v>R1011</v>
      </c>
      <c r="Q777" s="15">
        <f>VLOOKUP($A777,'Hospitalisation Details'!$A$2:$G$2344,7,FALSE)</f>
        <v>50</v>
      </c>
    </row>
    <row r="778" spans="1:17" x14ac:dyDescent="0.25">
      <c r="A778" s="14" t="s">
        <v>4448</v>
      </c>
      <c r="B778" t="str">
        <f>VLOOKUP(Healthcare!$A778,'Customer Names'!A778:C3112,3,FALSE)</f>
        <v>Lee</v>
      </c>
      <c r="C778">
        <f>VLOOKUP(Healthcare!$A778,'Medical Examinations'!A778:B3112,2,FALSE)</f>
        <v>30.71</v>
      </c>
      <c r="D778">
        <f>VLOOKUP($A778,'Medical Examinations'!A778:D3112,4,FALSE)</f>
        <v>5.59</v>
      </c>
      <c r="E778" t="str">
        <f>VLOOKUP($A778,'Medical Examinations'!A778:F778,6,FALSE)</f>
        <v>Yes</v>
      </c>
      <c r="F778" t="str">
        <f>VLOOKUP($A778,'Medical Examinations'!A778:G3112,7,FALSE)</f>
        <v>No</v>
      </c>
      <c r="G778" t="str">
        <f>VLOOKUP($A778,'Medical Examinations'!A778:H3112,8,FALSE)</f>
        <v>No</v>
      </c>
      <c r="H778" s="4">
        <f>VLOOKUP($A778,'Medical Examinations'!A778:I3112,9,FALSE)</f>
        <v>1</v>
      </c>
      <c r="I778" t="str">
        <f>VLOOKUP($A778,'Medical Examinations'!A778:J778,10,FALSE)</f>
        <v>No</v>
      </c>
      <c r="J778" t="str">
        <f>VLOOKUP($A778,'Medical Examinations'!A778:C778,3,FALSE)</f>
        <v>Obesity</v>
      </c>
      <c r="K778" t="str">
        <f>VLOOKUP($A778,'Medical Examinations'!A778:E778,5,FALSE)</f>
        <v>Normal</v>
      </c>
      <c r="L778" t="str">
        <f>VLOOKUP($A778,'Hospitalisation Details'!$A$2:$E$2344,5,FALSE)</f>
        <v>26-Dec-2002</v>
      </c>
      <c r="M778" s="2">
        <f>VLOOKUP($A778,'Hospitalisation Details'!$A$2:$I$2344,9,FALSE)</f>
        <v>34084.68</v>
      </c>
      <c r="N778" s="2" t="str">
        <f>VLOOKUP($A778,'Hospitalisation Details'!$A$2:$J$2344,10,FALSE)</f>
        <v>Tier - 2</v>
      </c>
      <c r="O778" s="2" t="str">
        <f>VLOOKUP($A778,'Hospitalisation Details'!$A$2:$K$2344,11,FALSE)</f>
        <v>Tier - 3</v>
      </c>
      <c r="P778" s="5" t="str">
        <f>VLOOKUP($A778,'Hospitalisation Details'!$A$2:$L$2344,12,FALSE)</f>
        <v>R1011</v>
      </c>
      <c r="Q778" s="15">
        <f>VLOOKUP($A778,'Hospitalisation Details'!$A$2:$G$2344,7,FALSE)</f>
        <v>20</v>
      </c>
    </row>
    <row r="779" spans="1:17" x14ac:dyDescent="0.25">
      <c r="A779" s="14" t="s">
        <v>4449</v>
      </c>
      <c r="B779" t="str">
        <f>VLOOKUP(Healthcare!$A779,'Customer Names'!A779:C3113,3,FALSE)</f>
        <v>Taylor</v>
      </c>
      <c r="C779">
        <f>VLOOKUP(Healthcare!$A779,'Medical Examinations'!A779:B3113,2,FALSE)</f>
        <v>47.19</v>
      </c>
      <c r="D779">
        <f>VLOOKUP($A779,'Medical Examinations'!A779:D3113,4,FALSE)</f>
        <v>5.29</v>
      </c>
      <c r="E779" t="str">
        <f>VLOOKUP($A779,'Medical Examinations'!A779:F779,6,FALSE)</f>
        <v>No</v>
      </c>
      <c r="F779" t="str">
        <f>VLOOKUP($A779,'Medical Examinations'!A779:G3113,7,FALSE)</f>
        <v>No</v>
      </c>
      <c r="G779" t="str">
        <f>VLOOKUP($A779,'Medical Examinations'!A779:H3113,8,FALSE)</f>
        <v>No</v>
      </c>
      <c r="H779" s="4">
        <f>VLOOKUP($A779,'Medical Examinations'!A779:I3113,9,FALSE)</f>
        <v>0</v>
      </c>
      <c r="I779" t="str">
        <f>VLOOKUP($A779,'Medical Examinations'!A779:J779,10,FALSE)</f>
        <v>No</v>
      </c>
      <c r="J779" t="str">
        <f>VLOOKUP($A779,'Medical Examinations'!A779:C779,3,FALSE)</f>
        <v>Obesity</v>
      </c>
      <c r="K779" t="str">
        <f>VLOOKUP($A779,'Medical Examinations'!A779:E779,5,FALSE)</f>
        <v>Normal</v>
      </c>
      <c r="L779" t="str">
        <f>VLOOKUP($A779,'Hospitalisation Details'!$A$2:$E$2344,5,FALSE)</f>
        <v>6-Nov-1999</v>
      </c>
      <c r="M779" s="2">
        <f>VLOOKUP($A779,'Hospitalisation Details'!$A$2:$I$2344,9,FALSE)</f>
        <v>34166.269999999997</v>
      </c>
      <c r="N779" s="2" t="str">
        <f>VLOOKUP($A779,'Hospitalisation Details'!$A$2:$J$2344,10,FALSE)</f>
        <v>Tier - 2</v>
      </c>
      <c r="O779" s="2" t="str">
        <f>VLOOKUP($A779,'Hospitalisation Details'!$A$2:$K$2344,11,FALSE)</f>
        <v>Tier - 3</v>
      </c>
      <c r="P779" s="5" t="str">
        <f>VLOOKUP($A779,'Hospitalisation Details'!$A$2:$L$2344,12,FALSE)</f>
        <v>R1011</v>
      </c>
      <c r="Q779" s="15">
        <f>VLOOKUP($A779,'Hospitalisation Details'!$A$2:$G$2344,7,FALSE)</f>
        <v>23</v>
      </c>
    </row>
    <row r="780" spans="1:17" x14ac:dyDescent="0.25">
      <c r="A780" s="14" t="s">
        <v>4450</v>
      </c>
      <c r="B780" t="str">
        <f>VLOOKUP(Healthcare!$A780,'Customer Names'!A780:C3114,3,FALSE)</f>
        <v>McSween</v>
      </c>
      <c r="C780">
        <f>VLOOKUP(Healthcare!$A780,'Medical Examinations'!A780:B3114,2,FALSE)</f>
        <v>30.02</v>
      </c>
      <c r="D780">
        <f>VLOOKUP($A780,'Medical Examinations'!A780:D3114,4,FALSE)</f>
        <v>6.65</v>
      </c>
      <c r="E780" t="str">
        <f>VLOOKUP($A780,'Medical Examinations'!A780:F780,6,FALSE)</f>
        <v>No</v>
      </c>
      <c r="F780" t="str">
        <f>VLOOKUP($A780,'Medical Examinations'!A780:G3114,7,FALSE)</f>
        <v>No</v>
      </c>
      <c r="G780" t="str">
        <f>VLOOKUP($A780,'Medical Examinations'!A780:H3114,8,FALSE)</f>
        <v>No</v>
      </c>
      <c r="H780" s="4">
        <f>VLOOKUP($A780,'Medical Examinations'!A780:I3114,9,FALSE)</f>
        <v>0</v>
      </c>
      <c r="I780" t="str">
        <f>VLOOKUP($A780,'Medical Examinations'!A780:J780,10,FALSE)</f>
        <v>No</v>
      </c>
      <c r="J780" t="str">
        <f>VLOOKUP($A780,'Medical Examinations'!A780:C780,3,FALSE)</f>
        <v>Obesity</v>
      </c>
      <c r="K780" t="str">
        <f>VLOOKUP($A780,'Medical Examinations'!A780:E780,5,FALSE)</f>
        <v>Diabetes</v>
      </c>
      <c r="L780" t="str">
        <f>VLOOKUP($A780,'Hospitalisation Details'!$A$2:$E$2344,5,FALSE)</f>
        <v>25-Aug-1971</v>
      </c>
      <c r="M780" s="2">
        <f>VLOOKUP($A780,'Hospitalisation Details'!$A$2:$I$2344,9,FALSE)</f>
        <v>34205.07</v>
      </c>
      <c r="N780" s="2" t="str">
        <f>VLOOKUP($A780,'Hospitalisation Details'!$A$2:$J$2344,10,FALSE)</f>
        <v>Tier - 2</v>
      </c>
      <c r="O780" s="2" t="str">
        <f>VLOOKUP($A780,'Hospitalisation Details'!$A$2:$K$2344,11,FALSE)</f>
        <v>Tier - 2</v>
      </c>
      <c r="P780" s="5" t="str">
        <f>VLOOKUP($A780,'Hospitalisation Details'!$A$2:$L$2344,12,FALSE)</f>
        <v>R1011</v>
      </c>
      <c r="Q780" s="15">
        <f>VLOOKUP($A780,'Hospitalisation Details'!$A$2:$G$2344,7,FALSE)</f>
        <v>51</v>
      </c>
    </row>
    <row r="781" spans="1:17" x14ac:dyDescent="0.25">
      <c r="A781" s="14" t="s">
        <v>4451</v>
      </c>
      <c r="B781" t="str">
        <f>VLOOKUP(Healthcare!$A781,'Customer Names'!A781:C3115,3,FALSE)</f>
        <v>Schubert</v>
      </c>
      <c r="C781">
        <f>VLOOKUP(Healthcare!$A781,'Medical Examinations'!A781:B3115,2,FALSE)</f>
        <v>37.909999999999997</v>
      </c>
      <c r="D781">
        <f>VLOOKUP($A781,'Medical Examinations'!A781:D3115,4,FALSE)</f>
        <v>5.68</v>
      </c>
      <c r="E781" t="str">
        <f>VLOOKUP($A781,'Medical Examinations'!A781:F781,6,FALSE)</f>
        <v>Yes</v>
      </c>
      <c r="F781" t="str">
        <f>VLOOKUP($A781,'Medical Examinations'!A781:G3115,7,FALSE)</f>
        <v>No</v>
      </c>
      <c r="G781" t="str">
        <f>VLOOKUP($A781,'Medical Examinations'!A781:H3115,8,FALSE)</f>
        <v>No</v>
      </c>
      <c r="H781" s="4">
        <f>VLOOKUP($A781,'Medical Examinations'!A781:I3115,9,FALSE)</f>
        <v>0</v>
      </c>
      <c r="I781" t="str">
        <f>VLOOKUP($A781,'Medical Examinations'!A781:J781,10,FALSE)</f>
        <v>No</v>
      </c>
      <c r="J781" t="str">
        <f>VLOOKUP($A781,'Medical Examinations'!A781:C781,3,FALSE)</f>
        <v>Obesity</v>
      </c>
      <c r="K781" t="str">
        <f>VLOOKUP($A781,'Medical Examinations'!A781:E781,5,FALSE)</f>
        <v>Normal</v>
      </c>
      <c r="L781" t="str">
        <f>VLOOKUP($A781,'Hospitalisation Details'!$A$2:$E$2344,5,FALSE)</f>
        <v>5-Jul-1962</v>
      </c>
      <c r="M781" s="2">
        <f>VLOOKUP($A781,'Hospitalisation Details'!$A$2:$I$2344,9,FALSE)</f>
        <v>34218.019999999997</v>
      </c>
      <c r="N781" s="2" t="str">
        <f>VLOOKUP($A781,'Hospitalisation Details'!$A$2:$J$2344,10,FALSE)</f>
        <v>Tier - 1</v>
      </c>
      <c r="O781" s="2" t="str">
        <f>VLOOKUP($A781,'Hospitalisation Details'!$A$2:$K$2344,11,FALSE)</f>
        <v>Tier - 1</v>
      </c>
      <c r="P781" s="5" t="str">
        <f>VLOOKUP($A781,'Hospitalisation Details'!$A$2:$L$2344,12,FALSE)</f>
        <v>R1011</v>
      </c>
      <c r="Q781" s="15">
        <f>VLOOKUP($A781,'Hospitalisation Details'!$A$2:$G$2344,7,FALSE)</f>
        <v>60</v>
      </c>
    </row>
    <row r="782" spans="1:17" x14ac:dyDescent="0.25">
      <c r="A782" s="14" t="s">
        <v>4452</v>
      </c>
      <c r="B782" t="str">
        <f>VLOOKUP(Healthcare!$A782,'Customer Names'!A782:C3116,3,FALSE)</f>
        <v>Lalanne</v>
      </c>
      <c r="C782">
        <f>VLOOKUP(Healthcare!$A782,'Medical Examinations'!A782:B3116,2,FALSE)</f>
        <v>54.61</v>
      </c>
      <c r="D782">
        <f>VLOOKUP($A782,'Medical Examinations'!A782:D3116,4,FALSE)</f>
        <v>4.49</v>
      </c>
      <c r="E782" t="str">
        <f>VLOOKUP($A782,'Medical Examinations'!A782:F782,6,FALSE)</f>
        <v>No</v>
      </c>
      <c r="F782" t="str">
        <f>VLOOKUP($A782,'Medical Examinations'!A782:G3116,7,FALSE)</f>
        <v>No</v>
      </c>
      <c r="G782" t="str">
        <f>VLOOKUP($A782,'Medical Examinations'!A782:H3116,8,FALSE)</f>
        <v>No</v>
      </c>
      <c r="H782" s="4">
        <f>VLOOKUP($A782,'Medical Examinations'!A782:I3116,9,FALSE)</f>
        <v>0</v>
      </c>
      <c r="I782" t="str">
        <f>VLOOKUP($A782,'Medical Examinations'!A782:J782,10,FALSE)</f>
        <v>No</v>
      </c>
      <c r="J782" t="str">
        <f>VLOOKUP($A782,'Medical Examinations'!A782:C782,3,FALSE)</f>
        <v>Obesity</v>
      </c>
      <c r="K782" t="str">
        <f>VLOOKUP($A782,'Medical Examinations'!A782:E782,5,FALSE)</f>
        <v>Normal</v>
      </c>
      <c r="L782" t="str">
        <f>VLOOKUP($A782,'Hospitalisation Details'!$A$2:$E$2344,5,FALSE)</f>
        <v>11-Jun-1998</v>
      </c>
      <c r="M782" s="2">
        <f>VLOOKUP($A782,'Hospitalisation Details'!$A$2:$I$2344,9,FALSE)</f>
        <v>34254.050000000003</v>
      </c>
      <c r="N782" s="2" t="str">
        <f>VLOOKUP($A782,'Hospitalisation Details'!$A$2:$J$2344,10,FALSE)</f>
        <v>Tier - 1</v>
      </c>
      <c r="O782" s="2" t="str">
        <f>VLOOKUP($A782,'Hospitalisation Details'!$A$2:$K$2344,11,FALSE)</f>
        <v>Tier - 3</v>
      </c>
      <c r="P782" s="5" t="str">
        <f>VLOOKUP($A782,'Hospitalisation Details'!$A$2:$L$2344,12,FALSE)</f>
        <v>R1019</v>
      </c>
      <c r="Q782" s="15">
        <f>VLOOKUP($A782,'Hospitalisation Details'!$A$2:$G$2344,7,FALSE)</f>
        <v>24</v>
      </c>
    </row>
    <row r="783" spans="1:17" x14ac:dyDescent="0.25">
      <c r="A783" s="14" t="s">
        <v>4453</v>
      </c>
      <c r="B783" t="str">
        <f>VLOOKUP(Healthcare!$A783,'Customer Names'!A783:C3117,3,FALSE)</f>
        <v>Flanagan</v>
      </c>
      <c r="C783">
        <f>VLOOKUP(Healthcare!$A783,'Medical Examinations'!A783:B3117,2,FALSE)</f>
        <v>36.005000000000003</v>
      </c>
      <c r="D783">
        <f>VLOOKUP($A783,'Medical Examinations'!A783:D3117,4,FALSE)</f>
        <v>6.9</v>
      </c>
      <c r="E783" t="str">
        <f>VLOOKUP($A783,'Medical Examinations'!A783:F783,6,FALSE)</f>
        <v>No</v>
      </c>
      <c r="F783" t="str">
        <f>VLOOKUP($A783,'Medical Examinations'!A783:G3117,7,FALSE)</f>
        <v>No</v>
      </c>
      <c r="G783" t="str">
        <f>VLOOKUP($A783,'Medical Examinations'!A783:H3117,8,FALSE)</f>
        <v>No</v>
      </c>
      <c r="H783" s="4">
        <f>VLOOKUP($A783,'Medical Examinations'!A783:I3117,9,FALSE)</f>
        <v>0</v>
      </c>
      <c r="I783" t="str">
        <f>VLOOKUP($A783,'Medical Examinations'!A783:J783,10,FALSE)</f>
        <v>No</v>
      </c>
      <c r="J783" t="str">
        <f>VLOOKUP($A783,'Medical Examinations'!A783:C783,3,FALSE)</f>
        <v>Obesity</v>
      </c>
      <c r="K783" t="str">
        <f>VLOOKUP($A783,'Medical Examinations'!A783:E783,5,FALSE)</f>
        <v>Diabetes</v>
      </c>
      <c r="L783" t="str">
        <f>VLOOKUP($A783,'Hospitalisation Details'!$A$2:$E$2344,5,FALSE)</f>
        <v>30-Oct-1995</v>
      </c>
      <c r="M783" s="2">
        <f>VLOOKUP($A783,'Hospitalisation Details'!$A$2:$I$2344,9,FALSE)</f>
        <v>34289.43</v>
      </c>
      <c r="N783" s="2" t="str">
        <f>VLOOKUP($A783,'Hospitalisation Details'!$A$2:$J$2344,10,FALSE)</f>
        <v>Tier - 1</v>
      </c>
      <c r="O783" s="2" t="str">
        <f>VLOOKUP($A783,'Hospitalisation Details'!$A$2:$K$2344,11,FALSE)</f>
        <v>Tier - 1</v>
      </c>
      <c r="P783" s="5" t="str">
        <f>VLOOKUP($A783,'Hospitalisation Details'!$A$2:$L$2344,12,FALSE)</f>
        <v>R1011</v>
      </c>
      <c r="Q783" s="15">
        <f>VLOOKUP($A783,'Hospitalisation Details'!$A$2:$G$2344,7,FALSE)</f>
        <v>27</v>
      </c>
    </row>
    <row r="784" spans="1:17" x14ac:dyDescent="0.25">
      <c r="A784" s="14" t="s">
        <v>4454</v>
      </c>
      <c r="B784" t="str">
        <f>VLOOKUP(Healthcare!$A784,'Customer Names'!A784:C3118,3,FALSE)</f>
        <v>Arellano</v>
      </c>
      <c r="C784">
        <f>VLOOKUP(Healthcare!$A784,'Medical Examinations'!A784:B3118,2,FALSE)</f>
        <v>28.7</v>
      </c>
      <c r="D784">
        <f>VLOOKUP($A784,'Medical Examinations'!A784:D3118,4,FALSE)</f>
        <v>11.52</v>
      </c>
      <c r="E784" t="str">
        <f>VLOOKUP($A784,'Medical Examinations'!A784:F784,6,FALSE)</f>
        <v>No</v>
      </c>
      <c r="F784" t="str">
        <f>VLOOKUP($A784,'Medical Examinations'!A784:G3118,7,FALSE)</f>
        <v>No</v>
      </c>
      <c r="G784" t="str">
        <f>VLOOKUP($A784,'Medical Examinations'!A784:H3118,8,FALSE)</f>
        <v>No</v>
      </c>
      <c r="H784" s="4">
        <f>VLOOKUP($A784,'Medical Examinations'!A784:I3118,9,FALSE)</f>
        <v>0</v>
      </c>
      <c r="I784" t="str">
        <f>VLOOKUP($A784,'Medical Examinations'!A784:J784,10,FALSE)</f>
        <v>No</v>
      </c>
      <c r="J784" t="str">
        <f>VLOOKUP($A784,'Medical Examinations'!A784:C784,3,FALSE)</f>
        <v>Over Weight</v>
      </c>
      <c r="K784" t="str">
        <f>VLOOKUP($A784,'Medical Examinations'!A784:E784,5,FALSE)</f>
        <v>Diabetes</v>
      </c>
      <c r="L784" t="str">
        <f>VLOOKUP($A784,'Hospitalisation Details'!$A$2:$E$2344,5,FALSE)</f>
        <v>11-Oct-1986</v>
      </c>
      <c r="M784" s="2">
        <f>VLOOKUP($A784,'Hospitalisation Details'!$A$2:$I$2344,9,FALSE)</f>
        <v>34293.120000000003</v>
      </c>
      <c r="N784" s="2" t="str">
        <f>VLOOKUP($A784,'Hospitalisation Details'!$A$2:$J$2344,10,FALSE)</f>
        <v>Tier - 1</v>
      </c>
      <c r="O784" s="2" t="str">
        <f>VLOOKUP($A784,'Hospitalisation Details'!$A$2:$K$2344,11,FALSE)</f>
        <v>Tier - 2</v>
      </c>
      <c r="P784" s="5" t="str">
        <f>VLOOKUP($A784,'Hospitalisation Details'!$A$2:$L$2344,12,FALSE)</f>
        <v>R1011</v>
      </c>
      <c r="Q784" s="15">
        <f>VLOOKUP($A784,'Hospitalisation Details'!$A$2:$G$2344,7,FALSE)</f>
        <v>36</v>
      </c>
    </row>
    <row r="785" spans="1:17" x14ac:dyDescent="0.25">
      <c r="A785" s="14" t="s">
        <v>4455</v>
      </c>
      <c r="B785" t="str">
        <f>VLOOKUP(Healthcare!$A785,'Customer Names'!A785:C3119,3,FALSE)</f>
        <v>Charette</v>
      </c>
      <c r="C785">
        <f>VLOOKUP(Healthcare!$A785,'Medical Examinations'!A785:B3119,2,FALSE)</f>
        <v>34.295000000000002</v>
      </c>
      <c r="D785">
        <f>VLOOKUP($A785,'Medical Examinations'!A785:D3119,4,FALSE)</f>
        <v>11.24</v>
      </c>
      <c r="E785" t="str">
        <f>VLOOKUP($A785,'Medical Examinations'!A785:F785,6,FALSE)</f>
        <v>No</v>
      </c>
      <c r="F785" t="str">
        <f>VLOOKUP($A785,'Medical Examinations'!A785:G3119,7,FALSE)</f>
        <v>No</v>
      </c>
      <c r="G785" t="str">
        <f>VLOOKUP($A785,'Medical Examinations'!A785:H3119,8,FALSE)</f>
        <v>No</v>
      </c>
      <c r="H785" s="4">
        <f>VLOOKUP($A785,'Medical Examinations'!A785:I3119,9,FALSE)</f>
        <v>0</v>
      </c>
      <c r="I785" t="str">
        <f>VLOOKUP($A785,'Medical Examinations'!A785:J785,10,FALSE)</f>
        <v>No</v>
      </c>
      <c r="J785" t="str">
        <f>VLOOKUP($A785,'Medical Examinations'!A785:C785,3,FALSE)</f>
        <v>Obesity</v>
      </c>
      <c r="K785" t="str">
        <f>VLOOKUP($A785,'Medical Examinations'!A785:E785,5,FALSE)</f>
        <v>Diabetes</v>
      </c>
      <c r="L785" t="str">
        <f>VLOOKUP($A785,'Hospitalisation Details'!$A$2:$E$2344,5,FALSE)</f>
        <v>1-Nov-2004</v>
      </c>
      <c r="M785" s="2">
        <f>VLOOKUP($A785,'Hospitalisation Details'!$A$2:$I$2344,9,FALSE)</f>
        <v>34303.17</v>
      </c>
      <c r="N785" s="2" t="str">
        <f>VLOOKUP($A785,'Hospitalisation Details'!$A$2:$J$2344,10,FALSE)</f>
        <v>Tier - 1</v>
      </c>
      <c r="O785" s="2" t="str">
        <f>VLOOKUP($A785,'Hospitalisation Details'!$A$2:$K$2344,11,FALSE)</f>
        <v>Tier - 3</v>
      </c>
      <c r="P785" s="5" t="str">
        <f>VLOOKUP($A785,'Hospitalisation Details'!$A$2:$L$2344,12,FALSE)</f>
        <v>R1013</v>
      </c>
      <c r="Q785" s="15">
        <f>VLOOKUP($A785,'Hospitalisation Details'!$A$2:$G$2344,7,FALSE)</f>
        <v>18</v>
      </c>
    </row>
    <row r="786" spans="1:17" x14ac:dyDescent="0.25">
      <c r="A786" s="14" t="s">
        <v>4456</v>
      </c>
      <c r="B786" t="str">
        <f>VLOOKUP(Healthcare!$A786,'Customer Names'!A786:C3120,3,FALSE)</f>
        <v>Pena Reyes</v>
      </c>
      <c r="C786">
        <f>VLOOKUP(Healthcare!$A786,'Medical Examinations'!A786:B3120,2,FALSE)</f>
        <v>27.55</v>
      </c>
      <c r="D786">
        <f>VLOOKUP($A786,'Medical Examinations'!A786:D3120,4,FALSE)</f>
        <v>10.98</v>
      </c>
      <c r="E786" t="str">
        <f>VLOOKUP($A786,'Medical Examinations'!A786:F786,6,FALSE)</f>
        <v>No</v>
      </c>
      <c r="F786" t="str">
        <f>VLOOKUP($A786,'Medical Examinations'!A786:G3120,7,FALSE)</f>
        <v>No</v>
      </c>
      <c r="G786" t="str">
        <f>VLOOKUP($A786,'Medical Examinations'!A786:H3120,8,FALSE)</f>
        <v>No</v>
      </c>
      <c r="H786" s="4">
        <f>VLOOKUP($A786,'Medical Examinations'!A786:I3120,9,FALSE)</f>
        <v>0</v>
      </c>
      <c r="I786" t="str">
        <f>VLOOKUP($A786,'Medical Examinations'!A786:J786,10,FALSE)</f>
        <v>No</v>
      </c>
      <c r="J786" t="str">
        <f>VLOOKUP($A786,'Medical Examinations'!A786:C786,3,FALSE)</f>
        <v>Over Weight</v>
      </c>
      <c r="K786" t="str">
        <f>VLOOKUP($A786,'Medical Examinations'!A786:E786,5,FALSE)</f>
        <v>Diabetes</v>
      </c>
      <c r="L786" t="str">
        <f>VLOOKUP($A786,'Hospitalisation Details'!$A$2:$E$2344,5,FALSE)</f>
        <v>2-Oct-1983</v>
      </c>
      <c r="M786" s="2">
        <f>VLOOKUP($A786,'Hospitalisation Details'!$A$2:$I$2344,9,FALSE)</f>
        <v>34307.22</v>
      </c>
      <c r="N786" s="2" t="str">
        <f>VLOOKUP($A786,'Hospitalisation Details'!$A$2:$J$2344,10,FALSE)</f>
        <v>Tier - 2</v>
      </c>
      <c r="O786" s="2" t="str">
        <f>VLOOKUP($A786,'Hospitalisation Details'!$A$2:$K$2344,11,FALSE)</f>
        <v>Tier - 2</v>
      </c>
      <c r="P786" s="5" t="str">
        <f>VLOOKUP($A786,'Hospitalisation Details'!$A$2:$L$2344,12,FALSE)</f>
        <v>R1012</v>
      </c>
      <c r="Q786" s="15">
        <f>VLOOKUP($A786,'Hospitalisation Details'!$A$2:$G$2344,7,FALSE)</f>
        <v>39</v>
      </c>
    </row>
    <row r="787" spans="1:17" x14ac:dyDescent="0.25">
      <c r="A787" s="14" t="s">
        <v>4457</v>
      </c>
      <c r="B787" t="str">
        <f>VLOOKUP(Healthcare!$A787,'Customer Names'!A787:C3121,3,FALSE)</f>
        <v>Broderick</v>
      </c>
      <c r="C787">
        <f>VLOOKUP(Healthcare!$A787,'Medical Examinations'!A787:B3121,2,FALSE)</f>
        <v>40.700000000000003</v>
      </c>
      <c r="D787">
        <f>VLOOKUP($A787,'Medical Examinations'!A787:D3121,4,FALSE)</f>
        <v>5.42</v>
      </c>
      <c r="E787" t="str">
        <f>VLOOKUP($A787,'Medical Examinations'!A787:F787,6,FALSE)</f>
        <v>No</v>
      </c>
      <c r="F787" t="str">
        <f>VLOOKUP($A787,'Medical Examinations'!A787:G3121,7,FALSE)</f>
        <v>No</v>
      </c>
      <c r="G787" t="str">
        <f>VLOOKUP($A787,'Medical Examinations'!A787:H3121,8,FALSE)</f>
        <v>No</v>
      </c>
      <c r="H787" s="4">
        <f>VLOOKUP($A787,'Medical Examinations'!A787:I3121,9,FALSE)</f>
        <v>0</v>
      </c>
      <c r="I787" t="str">
        <f>VLOOKUP($A787,'Medical Examinations'!A787:J787,10,FALSE)</f>
        <v>No</v>
      </c>
      <c r="J787" t="str">
        <f>VLOOKUP($A787,'Medical Examinations'!A787:C787,3,FALSE)</f>
        <v>Obesity</v>
      </c>
      <c r="K787" t="str">
        <f>VLOOKUP($A787,'Medical Examinations'!A787:E787,5,FALSE)</f>
        <v>Normal</v>
      </c>
      <c r="L787" t="str">
        <f>VLOOKUP($A787,'Hospitalisation Details'!$A$2:$E$2344,5,FALSE)</f>
        <v>1-Oct-1984</v>
      </c>
      <c r="M787" s="2">
        <f>VLOOKUP($A787,'Hospitalisation Details'!$A$2:$I$2344,9,FALSE)</f>
        <v>34402.22</v>
      </c>
      <c r="N787" s="2" t="str">
        <f>VLOOKUP($A787,'Hospitalisation Details'!$A$2:$J$2344,10,FALSE)</f>
        <v>Tier - 2</v>
      </c>
      <c r="O787" s="2" t="str">
        <f>VLOOKUP($A787,'Hospitalisation Details'!$A$2:$K$2344,11,FALSE)</f>
        <v>Tier - 3</v>
      </c>
      <c r="P787" s="5" t="str">
        <f>VLOOKUP($A787,'Hospitalisation Details'!$A$2:$L$2344,12,FALSE)</f>
        <v>R1011</v>
      </c>
      <c r="Q787" s="15">
        <f>VLOOKUP($A787,'Hospitalisation Details'!$A$2:$G$2344,7,FALSE)</f>
        <v>38</v>
      </c>
    </row>
    <row r="788" spans="1:17" x14ac:dyDescent="0.25">
      <c r="A788" s="14" t="s">
        <v>4458</v>
      </c>
      <c r="B788" t="str">
        <f>VLOOKUP(Healthcare!$A788,'Customer Names'!A788:C3122,3,FALSE)</f>
        <v>Summers</v>
      </c>
      <c r="C788">
        <f>VLOOKUP(Healthcare!$A788,'Medical Examinations'!A788:B3122,2,FALSE)</f>
        <v>18.335000000000001</v>
      </c>
      <c r="D788">
        <f>VLOOKUP($A788,'Medical Examinations'!A788:D3122,4,FALSE)</f>
        <v>10.97</v>
      </c>
      <c r="E788" t="str">
        <f>VLOOKUP($A788,'Medical Examinations'!A788:F788,6,FALSE)</f>
        <v>No</v>
      </c>
      <c r="F788" t="str">
        <f>VLOOKUP($A788,'Medical Examinations'!A788:G3122,7,FALSE)</f>
        <v>No</v>
      </c>
      <c r="G788" t="str">
        <f>VLOOKUP($A788,'Medical Examinations'!A788:H3122,8,FALSE)</f>
        <v>No</v>
      </c>
      <c r="H788" s="4">
        <f>VLOOKUP($A788,'Medical Examinations'!A788:I3122,9,FALSE)</f>
        <v>0</v>
      </c>
      <c r="I788" t="str">
        <f>VLOOKUP($A788,'Medical Examinations'!A788:J788,10,FALSE)</f>
        <v>No</v>
      </c>
      <c r="J788" t="str">
        <f>VLOOKUP($A788,'Medical Examinations'!A788:C788,3,FALSE)</f>
        <v>Under Weight</v>
      </c>
      <c r="K788" t="str">
        <f>VLOOKUP($A788,'Medical Examinations'!A788:E788,5,FALSE)</f>
        <v>Diabetes</v>
      </c>
      <c r="L788" t="str">
        <f>VLOOKUP($A788,'Hospitalisation Details'!$A$2:$E$2344,5,FALSE)</f>
        <v>5-Oct-2003</v>
      </c>
      <c r="M788" s="2">
        <f>VLOOKUP($A788,'Hospitalisation Details'!$A$2:$I$2344,9,FALSE)</f>
        <v>34439.86</v>
      </c>
      <c r="N788" s="2" t="str">
        <f>VLOOKUP($A788,'Hospitalisation Details'!$A$2:$J$2344,10,FALSE)</f>
        <v>Tier - 2</v>
      </c>
      <c r="O788" s="2" t="str">
        <f>VLOOKUP($A788,'Hospitalisation Details'!$A$2:$K$2344,11,FALSE)</f>
        <v>Tier - 1</v>
      </c>
      <c r="P788" s="5" t="str">
        <f>VLOOKUP($A788,'Hospitalisation Details'!$A$2:$L$2344,12,FALSE)</f>
        <v>R1013</v>
      </c>
      <c r="Q788" s="15">
        <f>VLOOKUP($A788,'Hospitalisation Details'!$A$2:$G$2344,7,FALSE)</f>
        <v>19</v>
      </c>
    </row>
    <row r="789" spans="1:17" x14ac:dyDescent="0.25">
      <c r="A789" s="14" t="s">
        <v>4459</v>
      </c>
      <c r="B789" t="str">
        <f>VLOOKUP(Healthcare!$A789,'Customer Names'!A789:C3123,3,FALSE)</f>
        <v>Fisher</v>
      </c>
      <c r="C789">
        <f>VLOOKUP(Healthcare!$A789,'Medical Examinations'!A789:B3123,2,FALSE)</f>
        <v>33.914999999999999</v>
      </c>
      <c r="D789">
        <f>VLOOKUP($A789,'Medical Examinations'!A789:D3123,4,FALSE)</f>
        <v>9.56</v>
      </c>
      <c r="E789" t="str">
        <f>VLOOKUP($A789,'Medical Examinations'!A789:F789,6,FALSE)</f>
        <v>Yes</v>
      </c>
      <c r="F789" t="str">
        <f>VLOOKUP($A789,'Medical Examinations'!A789:G3123,7,FALSE)</f>
        <v>No</v>
      </c>
      <c r="G789" t="str">
        <f>VLOOKUP($A789,'Medical Examinations'!A789:H3123,8,FALSE)</f>
        <v>No</v>
      </c>
      <c r="H789" s="4">
        <f>VLOOKUP($A789,'Medical Examinations'!A789:I3123,9,FALSE)</f>
        <v>2</v>
      </c>
      <c r="I789" t="str">
        <f>VLOOKUP($A789,'Medical Examinations'!A789:J789,10,FALSE)</f>
        <v>No</v>
      </c>
      <c r="J789" t="str">
        <f>VLOOKUP($A789,'Medical Examinations'!A789:C789,3,FALSE)</f>
        <v>Obesity</v>
      </c>
      <c r="K789" t="str">
        <f>VLOOKUP($A789,'Medical Examinations'!A789:E789,5,FALSE)</f>
        <v>Diabetes</v>
      </c>
      <c r="L789" t="str">
        <f>VLOOKUP($A789,'Hospitalisation Details'!$A$2:$E$2344,5,FALSE)</f>
        <v>24-Sep-1990</v>
      </c>
      <c r="M789" s="2">
        <f>VLOOKUP($A789,'Hospitalisation Details'!$A$2:$I$2344,9,FALSE)</f>
        <v>34456.269999999997</v>
      </c>
      <c r="N789" s="2" t="str">
        <f>VLOOKUP($A789,'Hospitalisation Details'!$A$2:$J$2344,10,FALSE)</f>
        <v>Tier - 1</v>
      </c>
      <c r="O789" s="2" t="str">
        <f>VLOOKUP($A789,'Hospitalisation Details'!$A$2:$K$2344,11,FALSE)</f>
        <v>Tier - 2</v>
      </c>
      <c r="P789" s="5" t="str">
        <f>VLOOKUP($A789,'Hospitalisation Details'!$A$2:$L$2344,12,FALSE)</f>
        <v>R1011</v>
      </c>
      <c r="Q789" s="15">
        <f>VLOOKUP($A789,'Hospitalisation Details'!$A$2:$G$2344,7,FALSE)</f>
        <v>32</v>
      </c>
    </row>
    <row r="790" spans="1:17" x14ac:dyDescent="0.25">
      <c r="A790" s="14" t="s">
        <v>4460</v>
      </c>
      <c r="B790" t="str">
        <f>VLOOKUP(Healthcare!$A790,'Customer Names'!A790:C3124,3,FALSE)</f>
        <v>Zhou</v>
      </c>
      <c r="C790">
        <f>VLOOKUP(Healthcare!$A790,'Medical Examinations'!A790:B3124,2,FALSE)</f>
        <v>33.534999999999997</v>
      </c>
      <c r="D790">
        <f>VLOOKUP($A790,'Medical Examinations'!A790:D3124,4,FALSE)</f>
        <v>9.4</v>
      </c>
      <c r="E790" t="str">
        <f>VLOOKUP($A790,'Medical Examinations'!A790:F790,6,FALSE)</f>
        <v>Yes</v>
      </c>
      <c r="F790" t="str">
        <f>VLOOKUP($A790,'Medical Examinations'!A790:G3124,7,FALSE)</f>
        <v>No</v>
      </c>
      <c r="G790" t="str">
        <f>VLOOKUP($A790,'Medical Examinations'!A790:H3124,8,FALSE)</f>
        <v>No</v>
      </c>
      <c r="H790" s="4">
        <f>VLOOKUP($A790,'Medical Examinations'!A790:I3124,9,FALSE)</f>
        <v>2</v>
      </c>
      <c r="I790" t="str">
        <f>VLOOKUP($A790,'Medical Examinations'!A790:J790,10,FALSE)</f>
        <v>No</v>
      </c>
      <c r="J790" t="str">
        <f>VLOOKUP($A790,'Medical Examinations'!A790:C790,3,FALSE)</f>
        <v>Obesity</v>
      </c>
      <c r="K790" t="str">
        <f>VLOOKUP($A790,'Medical Examinations'!A790:E790,5,FALSE)</f>
        <v>Diabetes</v>
      </c>
      <c r="L790" t="str">
        <f>VLOOKUP($A790,'Hospitalisation Details'!$A$2:$E$2344,5,FALSE)</f>
        <v>24-Jun-1998</v>
      </c>
      <c r="M790" s="2">
        <f>VLOOKUP($A790,'Hospitalisation Details'!$A$2:$I$2344,9,FALSE)</f>
        <v>34472.839999999997</v>
      </c>
      <c r="N790" s="2" t="str">
        <f>VLOOKUP($A790,'Hospitalisation Details'!$A$2:$J$2344,10,FALSE)</f>
        <v>Tier - 1</v>
      </c>
      <c r="O790" s="2" t="str">
        <f>VLOOKUP($A790,'Hospitalisation Details'!$A$2:$K$2344,11,FALSE)</f>
        <v>Tier - 3</v>
      </c>
      <c r="P790" s="5" t="str">
        <f>VLOOKUP($A790,'Hospitalisation Details'!$A$2:$L$2344,12,FALSE)</f>
        <v>R1011</v>
      </c>
      <c r="Q790" s="15">
        <f>VLOOKUP($A790,'Hospitalisation Details'!$A$2:$G$2344,7,FALSE)</f>
        <v>24</v>
      </c>
    </row>
    <row r="791" spans="1:17" x14ac:dyDescent="0.25">
      <c r="A791" s="14" t="s">
        <v>4461</v>
      </c>
      <c r="B791" t="str">
        <f>VLOOKUP(Healthcare!$A791,'Customer Names'!A791:C3125,3,FALSE)</f>
        <v>Clarke-Ames</v>
      </c>
      <c r="C791">
        <f>VLOOKUP(Healthcare!$A791,'Medical Examinations'!A791:B3125,2,FALSE)</f>
        <v>23.655000000000001</v>
      </c>
      <c r="D791">
        <f>VLOOKUP($A791,'Medical Examinations'!A791:D3125,4,FALSE)</f>
        <v>8.48</v>
      </c>
      <c r="E791" t="str">
        <f>VLOOKUP($A791,'Medical Examinations'!A791:F791,6,FALSE)</f>
        <v>Yes</v>
      </c>
      <c r="F791" t="str">
        <f>VLOOKUP($A791,'Medical Examinations'!A791:G3125,7,FALSE)</f>
        <v>No</v>
      </c>
      <c r="G791" t="str">
        <f>VLOOKUP($A791,'Medical Examinations'!A791:H3125,8,FALSE)</f>
        <v>No</v>
      </c>
      <c r="H791" s="4">
        <f>VLOOKUP($A791,'Medical Examinations'!A791:I3125,9,FALSE)</f>
        <v>2</v>
      </c>
      <c r="I791" t="str">
        <f>VLOOKUP($A791,'Medical Examinations'!A791:J791,10,FALSE)</f>
        <v>No</v>
      </c>
      <c r="J791" t="str">
        <f>VLOOKUP($A791,'Medical Examinations'!A791:C791,3,FALSE)</f>
        <v>Health Weight</v>
      </c>
      <c r="K791" t="str">
        <f>VLOOKUP($A791,'Medical Examinations'!A791:E791,5,FALSE)</f>
        <v>Diabetes</v>
      </c>
      <c r="L791" t="str">
        <f>VLOOKUP($A791,'Hospitalisation Details'!$A$2:$E$2344,5,FALSE)</f>
        <v>9-Oct-2004</v>
      </c>
      <c r="M791" s="2">
        <f>VLOOKUP($A791,'Hospitalisation Details'!$A$2:$I$2344,9,FALSE)</f>
        <v>34617.839999999997</v>
      </c>
      <c r="N791" s="2" t="str">
        <f>VLOOKUP($A791,'Hospitalisation Details'!$A$2:$J$2344,10,FALSE)</f>
        <v>Tier - 1</v>
      </c>
      <c r="O791" s="2" t="str">
        <f>VLOOKUP($A791,'Hospitalisation Details'!$A$2:$K$2344,11,FALSE)</f>
        <v>Tier - 3</v>
      </c>
      <c r="P791" s="5" t="str">
        <f>VLOOKUP($A791,'Hospitalisation Details'!$A$2:$L$2344,12,FALSE)</f>
        <v>R1016</v>
      </c>
      <c r="Q791" s="15">
        <f>VLOOKUP($A791,'Hospitalisation Details'!$A$2:$G$2344,7,FALSE)</f>
        <v>18</v>
      </c>
    </row>
    <row r="792" spans="1:17" x14ac:dyDescent="0.25">
      <c r="A792" s="14" t="s">
        <v>4462</v>
      </c>
      <c r="B792" t="str">
        <f>VLOOKUP(Healthcare!$A792,'Customer Names'!A792:C3126,3,FALSE)</f>
        <v>Staton</v>
      </c>
      <c r="C792">
        <f>VLOOKUP(Healthcare!$A792,'Medical Examinations'!A792:B3126,2,FALSE)</f>
        <v>28</v>
      </c>
      <c r="D792">
        <f>VLOOKUP($A792,'Medical Examinations'!A792:D3126,4,FALSE)</f>
        <v>5.57</v>
      </c>
      <c r="E792" t="str">
        <f>VLOOKUP($A792,'Medical Examinations'!A792:F792,6,FALSE)</f>
        <v>No</v>
      </c>
      <c r="F792" t="str">
        <f>VLOOKUP($A792,'Medical Examinations'!A792:G3126,7,FALSE)</f>
        <v>No</v>
      </c>
      <c r="G792" t="str">
        <f>VLOOKUP($A792,'Medical Examinations'!A792:H3126,8,FALSE)</f>
        <v>No</v>
      </c>
      <c r="H792" s="4">
        <f>VLOOKUP($A792,'Medical Examinations'!A792:I3126,9,FALSE)</f>
        <v>0</v>
      </c>
      <c r="I792" t="str">
        <f>VLOOKUP($A792,'Medical Examinations'!A792:J792,10,FALSE)</f>
        <v>No</v>
      </c>
      <c r="J792" t="str">
        <f>VLOOKUP($A792,'Medical Examinations'!A792:C792,3,FALSE)</f>
        <v>Over Weight</v>
      </c>
      <c r="K792" t="str">
        <f>VLOOKUP($A792,'Medical Examinations'!A792:E792,5,FALSE)</f>
        <v>Normal</v>
      </c>
      <c r="L792" t="str">
        <f>VLOOKUP($A792,'Hospitalisation Details'!$A$2:$E$2344,5,FALSE)</f>
        <v>7-Jul-1994</v>
      </c>
      <c r="M792" s="2">
        <f>VLOOKUP($A792,'Hospitalisation Details'!$A$2:$I$2344,9,FALSE)</f>
        <v>34672.15</v>
      </c>
      <c r="N792" s="2" t="str">
        <f>VLOOKUP($A792,'Hospitalisation Details'!$A$2:$J$2344,10,FALSE)</f>
        <v>Tier - 1</v>
      </c>
      <c r="O792" s="2" t="str">
        <f>VLOOKUP($A792,'Hospitalisation Details'!$A$2:$K$2344,11,FALSE)</f>
        <v>Tier - 3</v>
      </c>
      <c r="P792" s="5" t="str">
        <f>VLOOKUP($A792,'Hospitalisation Details'!$A$2:$L$2344,12,FALSE)</f>
        <v>R1013</v>
      </c>
      <c r="Q792" s="15">
        <f>VLOOKUP($A792,'Hospitalisation Details'!$A$2:$G$2344,7,FALSE)</f>
        <v>28</v>
      </c>
    </row>
    <row r="793" spans="1:17" x14ac:dyDescent="0.25">
      <c r="A793" s="14" t="s">
        <v>4463</v>
      </c>
      <c r="B793" t="str">
        <f>VLOOKUP(Healthcare!$A793,'Customer Names'!A793:C3127,3,FALSE)</f>
        <v>Forster</v>
      </c>
      <c r="C793">
        <f>VLOOKUP(Healthcare!$A793,'Medical Examinations'!A793:B3127,2,FALSE)</f>
        <v>30.23</v>
      </c>
      <c r="D793">
        <f>VLOOKUP($A793,'Medical Examinations'!A793:D3127,4,FALSE)</f>
        <v>6.94</v>
      </c>
      <c r="E793" t="str">
        <f>VLOOKUP($A793,'Medical Examinations'!A793:F793,6,FALSE)</f>
        <v>Yes</v>
      </c>
      <c r="F793" t="str">
        <f>VLOOKUP($A793,'Medical Examinations'!A793:G3127,7,FALSE)</f>
        <v>No</v>
      </c>
      <c r="G793" t="str">
        <f>VLOOKUP($A793,'Medical Examinations'!A793:H3127,8,FALSE)</f>
        <v>Yes</v>
      </c>
      <c r="H793" s="4">
        <f>VLOOKUP($A793,'Medical Examinations'!A793:I3127,9,FALSE)</f>
        <v>1</v>
      </c>
      <c r="I793" t="str">
        <f>VLOOKUP($A793,'Medical Examinations'!A793:J793,10,FALSE)</f>
        <v>No</v>
      </c>
      <c r="J793" t="str">
        <f>VLOOKUP($A793,'Medical Examinations'!A793:C793,3,FALSE)</f>
        <v>Obesity</v>
      </c>
      <c r="K793" t="str">
        <f>VLOOKUP($A793,'Medical Examinations'!A793:E793,5,FALSE)</f>
        <v>Diabetes</v>
      </c>
      <c r="L793" t="str">
        <f>VLOOKUP($A793,'Hospitalisation Details'!$A$2:$E$2344,5,FALSE)</f>
        <v>3-Jul-2003</v>
      </c>
      <c r="M793" s="2">
        <f>VLOOKUP($A793,'Hospitalisation Details'!$A$2:$I$2344,9,FALSE)</f>
        <v>34779.620000000003</v>
      </c>
      <c r="N793" s="2" t="str">
        <f>VLOOKUP($A793,'Hospitalisation Details'!$A$2:$J$2344,10,FALSE)</f>
        <v>Tier - 1</v>
      </c>
      <c r="O793" s="2" t="str">
        <f>VLOOKUP($A793,'Hospitalisation Details'!$A$2:$K$2344,11,FALSE)</f>
        <v>Tier - 2</v>
      </c>
      <c r="P793" s="5" t="str">
        <f>VLOOKUP($A793,'Hospitalisation Details'!$A$2:$L$2344,12,FALSE)</f>
        <v>R1011</v>
      </c>
      <c r="Q793" s="15">
        <f>VLOOKUP($A793,'Hospitalisation Details'!$A$2:$G$2344,7,FALSE)</f>
        <v>19</v>
      </c>
    </row>
    <row r="794" spans="1:17" x14ac:dyDescent="0.25">
      <c r="A794" s="14" t="s">
        <v>4464</v>
      </c>
      <c r="B794" t="str">
        <f>VLOOKUP(Healthcare!$A794,'Customer Names'!A794:C3128,3,FALSE)</f>
        <v>Monaghan</v>
      </c>
      <c r="C794">
        <f>VLOOKUP(Healthcare!$A794,'Medical Examinations'!A794:B3128,2,FALSE)</f>
        <v>51.14</v>
      </c>
      <c r="D794">
        <f>VLOOKUP($A794,'Medical Examinations'!A794:D3128,4,FALSE)</f>
        <v>4.05</v>
      </c>
      <c r="E794" t="str">
        <f>VLOOKUP($A794,'Medical Examinations'!A794:F794,6,FALSE)</f>
        <v>No</v>
      </c>
      <c r="F794" t="str">
        <f>VLOOKUP($A794,'Medical Examinations'!A794:G3128,7,FALSE)</f>
        <v>No</v>
      </c>
      <c r="G794" t="str">
        <f>VLOOKUP($A794,'Medical Examinations'!A794:H3128,8,FALSE)</f>
        <v>No</v>
      </c>
      <c r="H794" s="4">
        <f>VLOOKUP($A794,'Medical Examinations'!A794:I3128,9,FALSE)</f>
        <v>1</v>
      </c>
      <c r="I794" t="str">
        <f>VLOOKUP($A794,'Medical Examinations'!A794:J794,10,FALSE)</f>
        <v>No</v>
      </c>
      <c r="J794" t="str">
        <f>VLOOKUP($A794,'Medical Examinations'!A794:C794,3,FALSE)</f>
        <v>Obesity</v>
      </c>
      <c r="K794" t="str">
        <f>VLOOKUP($A794,'Medical Examinations'!A794:E794,5,FALSE)</f>
        <v>Normal</v>
      </c>
      <c r="L794" t="str">
        <f>VLOOKUP($A794,'Hospitalisation Details'!$A$2:$E$2344,5,FALSE)</f>
        <v>27-Dec-1995</v>
      </c>
      <c r="M794" s="2">
        <f>VLOOKUP($A794,'Hospitalisation Details'!$A$2:$I$2344,9,FALSE)</f>
        <v>34806.47</v>
      </c>
      <c r="N794" s="2" t="str">
        <f>VLOOKUP($A794,'Hospitalisation Details'!$A$2:$J$2344,10,FALSE)</f>
        <v>Tier - 1</v>
      </c>
      <c r="O794" s="2" t="str">
        <f>VLOOKUP($A794,'Hospitalisation Details'!$A$2:$K$2344,11,FALSE)</f>
        <v>Tier - 2</v>
      </c>
      <c r="P794" s="5" t="str">
        <f>VLOOKUP($A794,'Hospitalisation Details'!$A$2:$L$2344,12,FALSE)</f>
        <v>R1013</v>
      </c>
      <c r="Q794" s="15">
        <f>VLOOKUP($A794,'Hospitalisation Details'!$A$2:$G$2344,7,FALSE)</f>
        <v>27</v>
      </c>
    </row>
    <row r="795" spans="1:17" x14ac:dyDescent="0.25">
      <c r="A795" s="14" t="s">
        <v>4465</v>
      </c>
      <c r="B795" t="str">
        <f>VLOOKUP(Healthcare!$A795,'Customer Names'!A795:C3129,3,FALSE)</f>
        <v>Kawamoto</v>
      </c>
      <c r="C795">
        <f>VLOOKUP(Healthcare!$A795,'Medical Examinations'!A795:B3129,2,FALSE)</f>
        <v>24.32</v>
      </c>
      <c r="D795">
        <f>VLOOKUP($A795,'Medical Examinations'!A795:D3129,4,FALSE)</f>
        <v>10.220000000000001</v>
      </c>
      <c r="E795" t="str">
        <f>VLOOKUP($A795,'Medical Examinations'!A795:F795,6,FALSE)</f>
        <v>No</v>
      </c>
      <c r="F795" t="str">
        <f>VLOOKUP($A795,'Medical Examinations'!A795:G3129,7,FALSE)</f>
        <v>No</v>
      </c>
      <c r="G795" t="str">
        <f>VLOOKUP($A795,'Medical Examinations'!A795:H3129,8,FALSE)</f>
        <v>No</v>
      </c>
      <c r="H795" s="4">
        <f>VLOOKUP($A795,'Medical Examinations'!A795:I3129,9,FALSE)</f>
        <v>0</v>
      </c>
      <c r="I795" t="str">
        <f>VLOOKUP($A795,'Medical Examinations'!A795:J795,10,FALSE)</f>
        <v>No</v>
      </c>
      <c r="J795" t="str">
        <f>VLOOKUP($A795,'Medical Examinations'!A795:C795,3,FALSE)</f>
        <v>Health Weight</v>
      </c>
      <c r="K795" t="str">
        <f>VLOOKUP($A795,'Medical Examinations'!A795:E795,5,FALSE)</f>
        <v>Diabetes</v>
      </c>
      <c r="L795" t="str">
        <f>VLOOKUP($A795,'Hospitalisation Details'!$A$2:$E$2344,5,FALSE)</f>
        <v>17-Sep-2003</v>
      </c>
      <c r="M795" s="2">
        <f>VLOOKUP($A795,'Hospitalisation Details'!$A$2:$I$2344,9,FALSE)</f>
        <v>34828.65</v>
      </c>
      <c r="N795" s="2" t="str">
        <f>VLOOKUP($A795,'Hospitalisation Details'!$A$2:$J$2344,10,FALSE)</f>
        <v>Tier - 1</v>
      </c>
      <c r="O795" s="2" t="str">
        <f>VLOOKUP($A795,'Hospitalisation Details'!$A$2:$K$2344,11,FALSE)</f>
        <v>Tier - 3</v>
      </c>
      <c r="P795" s="5" t="str">
        <f>VLOOKUP($A795,'Hospitalisation Details'!$A$2:$L$2344,12,FALSE)</f>
        <v>R1011</v>
      </c>
      <c r="Q795" s="15">
        <f>VLOOKUP($A795,'Hospitalisation Details'!$A$2:$G$2344,7,FALSE)</f>
        <v>19</v>
      </c>
    </row>
    <row r="796" spans="1:17" x14ac:dyDescent="0.25">
      <c r="A796" s="14" t="s">
        <v>4466</v>
      </c>
      <c r="B796" t="str">
        <f>VLOOKUP(Healthcare!$A796,'Customer Names'!A796:C3130,3,FALSE)</f>
        <v>Dicharry</v>
      </c>
      <c r="C796">
        <f>VLOOKUP(Healthcare!$A796,'Medical Examinations'!A796:B3130,2,FALSE)</f>
        <v>38.06</v>
      </c>
      <c r="D796">
        <f>VLOOKUP($A796,'Medical Examinations'!A796:D3130,4,FALSE)</f>
        <v>9.24</v>
      </c>
      <c r="E796" t="str">
        <f>VLOOKUP($A796,'Medical Examinations'!A796:F796,6,FALSE)</f>
        <v>No</v>
      </c>
      <c r="F796" t="str">
        <f>VLOOKUP($A796,'Medical Examinations'!A796:G3130,7,FALSE)</f>
        <v>No</v>
      </c>
      <c r="G796" t="str">
        <f>VLOOKUP($A796,'Medical Examinations'!A796:H3130,8,FALSE)</f>
        <v>No</v>
      </c>
      <c r="H796" s="4">
        <f>VLOOKUP($A796,'Medical Examinations'!A796:I3130,9,FALSE)</f>
        <v>0</v>
      </c>
      <c r="I796" t="str">
        <f>VLOOKUP($A796,'Medical Examinations'!A796:J796,10,FALSE)</f>
        <v>No</v>
      </c>
      <c r="J796" t="str">
        <f>VLOOKUP($A796,'Medical Examinations'!A796:C796,3,FALSE)</f>
        <v>Obesity</v>
      </c>
      <c r="K796" t="str">
        <f>VLOOKUP($A796,'Medical Examinations'!A796:E796,5,FALSE)</f>
        <v>Diabetes</v>
      </c>
      <c r="L796" t="str">
        <f>VLOOKUP($A796,'Hospitalisation Details'!$A$2:$E$2344,5,FALSE)</f>
        <v>17-Oct-1995</v>
      </c>
      <c r="M796" s="2">
        <f>VLOOKUP($A796,'Hospitalisation Details'!$A$2:$I$2344,9,FALSE)</f>
        <v>34838.870000000003</v>
      </c>
      <c r="N796" s="2" t="str">
        <f>VLOOKUP($A796,'Hospitalisation Details'!$A$2:$J$2344,10,FALSE)</f>
        <v>Tier - 2</v>
      </c>
      <c r="O796" s="2" t="str">
        <f>VLOOKUP($A796,'Hospitalisation Details'!$A$2:$K$2344,11,FALSE)</f>
        <v>Tier - 3</v>
      </c>
      <c r="P796" s="5" t="str">
        <f>VLOOKUP($A796,'Hospitalisation Details'!$A$2:$L$2344,12,FALSE)</f>
        <v>R1011</v>
      </c>
      <c r="Q796" s="15">
        <f>VLOOKUP($A796,'Hospitalisation Details'!$A$2:$G$2344,7,FALSE)</f>
        <v>27</v>
      </c>
    </row>
    <row r="797" spans="1:17" x14ac:dyDescent="0.25">
      <c r="A797" s="14" t="s">
        <v>4467</v>
      </c>
      <c r="B797" t="str">
        <f>VLOOKUP(Healthcare!$A797,'Customer Names'!A797:C3131,3,FALSE)</f>
        <v>Berry</v>
      </c>
      <c r="C797">
        <f>VLOOKUP(Healthcare!$A797,'Medical Examinations'!A797:B3131,2,FALSE)</f>
        <v>37.700000000000003</v>
      </c>
      <c r="D797">
        <f>VLOOKUP($A797,'Medical Examinations'!A797:D3131,4,FALSE)</f>
        <v>8.6</v>
      </c>
      <c r="E797" t="str">
        <f>VLOOKUP($A797,'Medical Examinations'!A797:F797,6,FALSE)</f>
        <v>No</v>
      </c>
      <c r="F797" t="str">
        <f>VLOOKUP($A797,'Medical Examinations'!A797:G3131,7,FALSE)</f>
        <v>No</v>
      </c>
      <c r="G797" t="str">
        <f>VLOOKUP($A797,'Medical Examinations'!A797:H3131,8,FALSE)</f>
        <v>No</v>
      </c>
      <c r="H797" s="4">
        <f>VLOOKUP($A797,'Medical Examinations'!A797:I3131,9,FALSE)</f>
        <v>0</v>
      </c>
      <c r="I797" t="str">
        <f>VLOOKUP($A797,'Medical Examinations'!A797:J797,10,FALSE)</f>
        <v>No</v>
      </c>
      <c r="J797" t="str">
        <f>VLOOKUP($A797,'Medical Examinations'!A797:C797,3,FALSE)</f>
        <v>Obesity</v>
      </c>
      <c r="K797" t="str">
        <f>VLOOKUP($A797,'Medical Examinations'!A797:E797,5,FALSE)</f>
        <v>Diabetes</v>
      </c>
      <c r="L797" t="str">
        <f>VLOOKUP($A797,'Hospitalisation Details'!$A$2:$E$2344,5,FALSE)</f>
        <v>29-Jul-1983</v>
      </c>
      <c r="M797" s="2">
        <f>VLOOKUP($A797,'Hospitalisation Details'!$A$2:$I$2344,9,FALSE)</f>
        <v>34940.61</v>
      </c>
      <c r="N797" s="2" t="str">
        <f>VLOOKUP($A797,'Hospitalisation Details'!$A$2:$J$2344,10,FALSE)</f>
        <v>Tier - 2</v>
      </c>
      <c r="O797" s="2" t="str">
        <f>VLOOKUP($A797,'Hospitalisation Details'!$A$2:$K$2344,11,FALSE)</f>
        <v>Tier - 3</v>
      </c>
      <c r="P797" s="5" t="str">
        <f>VLOOKUP($A797,'Hospitalisation Details'!$A$2:$L$2344,12,FALSE)</f>
        <v>R1011</v>
      </c>
      <c r="Q797" s="15">
        <f>VLOOKUP($A797,'Hospitalisation Details'!$A$2:$G$2344,7,FALSE)</f>
        <v>39</v>
      </c>
    </row>
    <row r="798" spans="1:17" x14ac:dyDescent="0.25">
      <c r="A798" s="14" t="s">
        <v>4468</v>
      </c>
      <c r="B798" t="str">
        <f>VLOOKUP(Healthcare!$A798,'Customer Names'!A798:C3132,3,FALSE)</f>
        <v>Porfirio</v>
      </c>
      <c r="C798">
        <f>VLOOKUP(Healthcare!$A798,'Medical Examinations'!A798:B3132,2,FALSE)</f>
        <v>44</v>
      </c>
      <c r="D798">
        <f>VLOOKUP($A798,'Medical Examinations'!A798:D3132,4,FALSE)</f>
        <v>9.32</v>
      </c>
      <c r="E798" t="str">
        <f>VLOOKUP($A798,'Medical Examinations'!A798:F798,6,FALSE)</f>
        <v>Yes</v>
      </c>
      <c r="F798" t="str">
        <f>VLOOKUP($A798,'Medical Examinations'!A798:G3132,7,FALSE)</f>
        <v>No</v>
      </c>
      <c r="G798" t="str">
        <f>VLOOKUP($A798,'Medical Examinations'!A798:H3132,8,FALSE)</f>
        <v>No</v>
      </c>
      <c r="H798" s="4">
        <f>VLOOKUP($A798,'Medical Examinations'!A798:I3132,9,FALSE)</f>
        <v>2</v>
      </c>
      <c r="I798" t="str">
        <f>VLOOKUP($A798,'Medical Examinations'!A798:J798,10,FALSE)</f>
        <v>No</v>
      </c>
      <c r="J798" t="str">
        <f>VLOOKUP($A798,'Medical Examinations'!A798:C798,3,FALSE)</f>
        <v>Obesity</v>
      </c>
      <c r="K798" t="str">
        <f>VLOOKUP($A798,'Medical Examinations'!A798:E798,5,FALSE)</f>
        <v>Diabetes</v>
      </c>
      <c r="L798" t="str">
        <f>VLOOKUP($A798,'Hospitalisation Details'!$A$2:$E$2344,5,FALSE)</f>
        <v>7-Oct-1967</v>
      </c>
      <c r="M798" s="2">
        <f>VLOOKUP($A798,'Hospitalisation Details'!$A$2:$I$2344,9,FALSE)</f>
        <v>34975.68</v>
      </c>
      <c r="N798" s="2" t="str">
        <f>VLOOKUP($A798,'Hospitalisation Details'!$A$2:$J$2344,10,FALSE)</f>
        <v>Tier - 2</v>
      </c>
      <c r="O798" s="2" t="str">
        <f>VLOOKUP($A798,'Hospitalisation Details'!$A$2:$K$2344,11,FALSE)</f>
        <v>Tier - 2</v>
      </c>
      <c r="P798" s="5" t="str">
        <f>VLOOKUP($A798,'Hospitalisation Details'!$A$2:$L$2344,12,FALSE)</f>
        <v>R1011</v>
      </c>
      <c r="Q798" s="15">
        <f>VLOOKUP($A798,'Hospitalisation Details'!$A$2:$G$2344,7,FALSE)</f>
        <v>55</v>
      </c>
    </row>
    <row r="799" spans="1:17" x14ac:dyDescent="0.25">
      <c r="A799" s="14" t="s">
        <v>4469</v>
      </c>
      <c r="B799" t="str">
        <f>VLOOKUP(Healthcare!$A799,'Customer Names'!A799:C3133,3,FALSE)</f>
        <v>Thind</v>
      </c>
      <c r="C799">
        <f>VLOOKUP(Healthcare!$A799,'Medical Examinations'!A799:B3133,2,FALSE)</f>
        <v>41.45</v>
      </c>
      <c r="D799">
        <f>VLOOKUP($A799,'Medical Examinations'!A799:D3133,4,FALSE)</f>
        <v>6.12</v>
      </c>
      <c r="E799" t="str">
        <f>VLOOKUP($A799,'Medical Examinations'!A799:F799,6,FALSE)</f>
        <v>Yes</v>
      </c>
      <c r="F799" t="str">
        <f>VLOOKUP($A799,'Medical Examinations'!A799:G3133,7,FALSE)</f>
        <v>No</v>
      </c>
      <c r="G799" t="str">
        <f>VLOOKUP($A799,'Medical Examinations'!A799:H3133,8,FALSE)</f>
        <v>No</v>
      </c>
      <c r="H799" s="4">
        <f>VLOOKUP($A799,'Medical Examinations'!A799:I3133,9,FALSE)</f>
        <v>0</v>
      </c>
      <c r="I799" t="str">
        <f>VLOOKUP($A799,'Medical Examinations'!A799:J799,10,FALSE)</f>
        <v>No</v>
      </c>
      <c r="J799" t="str">
        <f>VLOOKUP($A799,'Medical Examinations'!A799:C799,3,FALSE)</f>
        <v>Obesity</v>
      </c>
      <c r="K799" t="str">
        <f>VLOOKUP($A799,'Medical Examinations'!A799:E799,5,FALSE)</f>
        <v>Prediabetes</v>
      </c>
      <c r="L799" t="str">
        <f>VLOOKUP($A799,'Hospitalisation Details'!$A$2:$E$2344,5,FALSE)</f>
        <v>22-Aug-1998</v>
      </c>
      <c r="M799" s="2">
        <f>VLOOKUP($A799,'Hospitalisation Details'!$A$2:$I$2344,9,FALSE)</f>
        <v>34976.42</v>
      </c>
      <c r="N799" s="2" t="str">
        <f>VLOOKUP($A799,'Hospitalisation Details'!$A$2:$J$2344,10,FALSE)</f>
        <v>Tier - 2</v>
      </c>
      <c r="O799" s="2" t="str">
        <f>VLOOKUP($A799,'Hospitalisation Details'!$A$2:$K$2344,11,FALSE)</f>
        <v>Tier - 1</v>
      </c>
      <c r="P799" s="5" t="str">
        <f>VLOOKUP($A799,'Hospitalisation Details'!$A$2:$L$2344,12,FALSE)</f>
        <v>R1011</v>
      </c>
      <c r="Q799" s="15">
        <f>VLOOKUP($A799,'Hospitalisation Details'!$A$2:$G$2344,7,FALSE)</f>
        <v>24</v>
      </c>
    </row>
    <row r="800" spans="1:17" x14ac:dyDescent="0.25">
      <c r="A800" s="14" t="s">
        <v>4470</v>
      </c>
      <c r="B800" t="str">
        <f>VLOOKUP(Healthcare!$A800,'Customer Names'!A800:C3134,3,FALSE)</f>
        <v>Ryan</v>
      </c>
      <c r="C800">
        <f>VLOOKUP(Healthcare!$A800,'Medical Examinations'!A800:B3134,2,FALSE)</f>
        <v>25.364999999999998</v>
      </c>
      <c r="D800">
        <f>VLOOKUP($A800,'Medical Examinations'!A800:D3134,4,FALSE)</f>
        <v>9.19</v>
      </c>
      <c r="E800" t="str">
        <f>VLOOKUP($A800,'Medical Examinations'!A800:F800,6,FALSE)</f>
        <v>Yes</v>
      </c>
      <c r="F800" t="str">
        <f>VLOOKUP($A800,'Medical Examinations'!A800:G3134,7,FALSE)</f>
        <v>No</v>
      </c>
      <c r="G800" t="str">
        <f>VLOOKUP($A800,'Medical Examinations'!A800:H3134,8,FALSE)</f>
        <v>No</v>
      </c>
      <c r="H800" s="4">
        <f>VLOOKUP($A800,'Medical Examinations'!A800:I3134,9,FALSE)</f>
        <v>0</v>
      </c>
      <c r="I800" t="str">
        <f>VLOOKUP($A800,'Medical Examinations'!A800:J800,10,FALSE)</f>
        <v>No</v>
      </c>
      <c r="J800" t="str">
        <f>VLOOKUP($A800,'Medical Examinations'!A800:C800,3,FALSE)</f>
        <v>Over Weight</v>
      </c>
      <c r="K800" t="str">
        <f>VLOOKUP($A800,'Medical Examinations'!A800:E800,5,FALSE)</f>
        <v>Diabetes</v>
      </c>
      <c r="L800" t="str">
        <f>VLOOKUP($A800,'Hospitalisation Details'!$A$2:$E$2344,5,FALSE)</f>
        <v>22-Aug-1997</v>
      </c>
      <c r="M800" s="2">
        <f>VLOOKUP($A800,'Hospitalisation Details'!$A$2:$I$2344,9,FALSE)</f>
        <v>34979.86</v>
      </c>
      <c r="N800" s="2" t="str">
        <f>VLOOKUP($A800,'Hospitalisation Details'!$A$2:$J$2344,10,FALSE)</f>
        <v>Tier - 2</v>
      </c>
      <c r="O800" s="2" t="str">
        <f>VLOOKUP($A800,'Hospitalisation Details'!$A$2:$K$2344,11,FALSE)</f>
        <v>Tier - 2</v>
      </c>
      <c r="P800" s="5" t="str">
        <f>VLOOKUP($A800,'Hospitalisation Details'!$A$2:$L$2344,12,FALSE)</f>
        <v>R1011</v>
      </c>
      <c r="Q800" s="15">
        <f>VLOOKUP($A800,'Hospitalisation Details'!$A$2:$G$2344,7,FALSE)</f>
        <v>25</v>
      </c>
    </row>
    <row r="801" spans="1:17" x14ac:dyDescent="0.25">
      <c r="A801" s="14" t="s">
        <v>4471</v>
      </c>
      <c r="B801" t="str">
        <f>VLOOKUP(Healthcare!$A801,'Customer Names'!A801:C3135,3,FALSE)</f>
        <v>Horn</v>
      </c>
      <c r="C801">
        <f>VLOOKUP(Healthcare!$A801,'Medical Examinations'!A801:B3135,2,FALSE)</f>
        <v>34.56</v>
      </c>
      <c r="D801">
        <f>VLOOKUP($A801,'Medical Examinations'!A801:D3135,4,FALSE)</f>
        <v>5.84</v>
      </c>
      <c r="E801" t="str">
        <f>VLOOKUP($A801,'Medical Examinations'!A801:F801,6,FALSE)</f>
        <v>Yes</v>
      </c>
      <c r="F801" t="str">
        <f>VLOOKUP($A801,'Medical Examinations'!A801:G3135,7,FALSE)</f>
        <v>No</v>
      </c>
      <c r="G801" t="str">
        <f>VLOOKUP($A801,'Medical Examinations'!A801:H3135,8,FALSE)</f>
        <v>Yes</v>
      </c>
      <c r="H801" s="4">
        <f>VLOOKUP($A801,'Medical Examinations'!A801:I3135,9,FALSE)</f>
        <v>1</v>
      </c>
      <c r="I801" t="str">
        <f>VLOOKUP($A801,'Medical Examinations'!A801:J801,10,FALSE)</f>
        <v>No</v>
      </c>
      <c r="J801" t="str">
        <f>VLOOKUP($A801,'Medical Examinations'!A801:C801,3,FALSE)</f>
        <v>Obesity</v>
      </c>
      <c r="K801" t="str">
        <f>VLOOKUP($A801,'Medical Examinations'!A801:E801,5,FALSE)</f>
        <v>Prediabetes</v>
      </c>
      <c r="L801" t="str">
        <f>VLOOKUP($A801,'Hospitalisation Details'!$A$2:$E$2344,5,FALSE)</f>
        <v>29-Jun-1977</v>
      </c>
      <c r="M801" s="2">
        <f>VLOOKUP($A801,'Hospitalisation Details'!$A$2:$I$2344,9,FALSE)</f>
        <v>35069.370000000003</v>
      </c>
      <c r="N801" s="2" t="str">
        <f>VLOOKUP($A801,'Hospitalisation Details'!$A$2:$J$2344,10,FALSE)</f>
        <v>Tier - 1</v>
      </c>
      <c r="O801" s="2" t="str">
        <f>VLOOKUP($A801,'Hospitalisation Details'!$A$2:$K$2344,11,FALSE)</f>
        <v>Tier - 1</v>
      </c>
      <c r="P801" s="5" t="str">
        <f>VLOOKUP($A801,'Hospitalisation Details'!$A$2:$L$2344,12,FALSE)</f>
        <v>R1017</v>
      </c>
      <c r="Q801" s="15">
        <f>VLOOKUP($A801,'Hospitalisation Details'!$A$2:$G$2344,7,FALSE)</f>
        <v>45</v>
      </c>
    </row>
    <row r="802" spans="1:17" x14ac:dyDescent="0.25">
      <c r="A802" s="14" t="s">
        <v>4472</v>
      </c>
      <c r="B802" t="str">
        <f>VLOOKUP(Healthcare!$A802,'Customer Names'!A802:C3136,3,FALSE)</f>
        <v>Sabadosa</v>
      </c>
      <c r="C802">
        <f>VLOOKUP(Healthcare!$A802,'Medical Examinations'!A802:B3136,2,FALSE)</f>
        <v>28.2</v>
      </c>
      <c r="D802">
        <f>VLOOKUP($A802,'Medical Examinations'!A802:D3136,4,FALSE)</f>
        <v>7.19</v>
      </c>
      <c r="E802" t="str">
        <f>VLOOKUP($A802,'Medical Examinations'!A802:F802,6,FALSE)</f>
        <v>Yes</v>
      </c>
      <c r="F802" t="str">
        <f>VLOOKUP($A802,'Medical Examinations'!A802:G3136,7,FALSE)</f>
        <v>No</v>
      </c>
      <c r="G802" t="str">
        <f>VLOOKUP($A802,'Medical Examinations'!A802:H3136,8,FALSE)</f>
        <v>No</v>
      </c>
      <c r="H802" s="4">
        <f>VLOOKUP($A802,'Medical Examinations'!A802:I3136,9,FALSE)</f>
        <v>2</v>
      </c>
      <c r="I802" t="str">
        <f>VLOOKUP($A802,'Medical Examinations'!A802:J802,10,FALSE)</f>
        <v>No</v>
      </c>
      <c r="J802" t="str">
        <f>VLOOKUP($A802,'Medical Examinations'!A802:C802,3,FALSE)</f>
        <v>Over Weight</v>
      </c>
      <c r="K802" t="str">
        <f>VLOOKUP($A802,'Medical Examinations'!A802:E802,5,FALSE)</f>
        <v>Diabetes</v>
      </c>
      <c r="L802" t="str">
        <f>VLOOKUP($A802,'Hospitalisation Details'!$A$2:$E$2344,5,FALSE)</f>
        <v>22-Dec-1998</v>
      </c>
      <c r="M802" s="2">
        <f>VLOOKUP($A802,'Hospitalisation Details'!$A$2:$I$2344,9,FALSE)</f>
        <v>35147.53</v>
      </c>
      <c r="N802" s="2" t="str">
        <f>VLOOKUP($A802,'Hospitalisation Details'!$A$2:$J$2344,10,FALSE)</f>
        <v>Tier - 1</v>
      </c>
      <c r="O802" s="2" t="str">
        <f>VLOOKUP($A802,'Hospitalisation Details'!$A$2:$K$2344,11,FALSE)</f>
        <v>Tier - 1</v>
      </c>
      <c r="P802" s="5" t="str">
        <f>VLOOKUP($A802,'Hospitalisation Details'!$A$2:$L$2344,12,FALSE)</f>
        <v>R1016</v>
      </c>
      <c r="Q802" s="15">
        <f>VLOOKUP($A802,'Hospitalisation Details'!$A$2:$G$2344,7,FALSE)</f>
        <v>24</v>
      </c>
    </row>
    <row r="803" spans="1:17" x14ac:dyDescent="0.25">
      <c r="A803" s="14" t="s">
        <v>4473</v>
      </c>
      <c r="B803" t="str">
        <f>VLOOKUP(Healthcare!$A803,'Customer Names'!A803:C3137,3,FALSE)</f>
        <v>Casady</v>
      </c>
      <c r="C803">
        <f>VLOOKUP(Healthcare!$A803,'Medical Examinations'!A803:B3137,2,FALSE)</f>
        <v>30.43</v>
      </c>
      <c r="D803">
        <f>VLOOKUP($A803,'Medical Examinations'!A803:D3137,4,FALSE)</f>
        <v>9.39</v>
      </c>
      <c r="E803" t="str">
        <f>VLOOKUP($A803,'Medical Examinations'!A803:F803,6,FALSE)</f>
        <v>No</v>
      </c>
      <c r="F803" t="str">
        <f>VLOOKUP($A803,'Medical Examinations'!A803:G3137,7,FALSE)</f>
        <v>No</v>
      </c>
      <c r="G803" t="str">
        <f>VLOOKUP($A803,'Medical Examinations'!A803:H3137,8,FALSE)</f>
        <v>No</v>
      </c>
      <c r="H803" s="4">
        <f>VLOOKUP($A803,'Medical Examinations'!A803:I3137,9,FALSE)</f>
        <v>0</v>
      </c>
      <c r="I803" t="str">
        <f>VLOOKUP($A803,'Medical Examinations'!A803:J803,10,FALSE)</f>
        <v>No</v>
      </c>
      <c r="J803" t="str">
        <f>VLOOKUP($A803,'Medical Examinations'!A803:C803,3,FALSE)</f>
        <v>Obesity</v>
      </c>
      <c r="K803" t="str">
        <f>VLOOKUP($A803,'Medical Examinations'!A803:E803,5,FALSE)</f>
        <v>Diabetes</v>
      </c>
      <c r="L803" t="str">
        <f>VLOOKUP($A803,'Hospitalisation Details'!$A$2:$E$2344,5,FALSE)</f>
        <v>30-Dec-1967</v>
      </c>
      <c r="M803" s="2">
        <f>VLOOKUP($A803,'Hospitalisation Details'!$A$2:$I$2344,9,FALSE)</f>
        <v>35160.129999999997</v>
      </c>
      <c r="N803" s="2" t="str">
        <f>VLOOKUP($A803,'Hospitalisation Details'!$A$2:$J$2344,10,FALSE)</f>
        <v>Tier - 2</v>
      </c>
      <c r="O803" s="2" t="str">
        <f>VLOOKUP($A803,'Hospitalisation Details'!$A$2:$K$2344,11,FALSE)</f>
        <v>Tier - 2</v>
      </c>
      <c r="P803" s="5" t="str">
        <f>VLOOKUP($A803,'Hospitalisation Details'!$A$2:$L$2344,12,FALSE)</f>
        <v>R1011</v>
      </c>
      <c r="Q803" s="15">
        <f>VLOOKUP($A803,'Hospitalisation Details'!$A$2:$G$2344,7,FALSE)</f>
        <v>55</v>
      </c>
    </row>
    <row r="804" spans="1:17" x14ac:dyDescent="0.25">
      <c r="A804" s="14" t="s">
        <v>4474</v>
      </c>
      <c r="B804" t="str">
        <f>VLOOKUP(Healthcare!$A804,'Customer Names'!A804:C3138,3,FALSE)</f>
        <v>Phillips</v>
      </c>
      <c r="C804">
        <f>VLOOKUP(Healthcare!$A804,'Medical Examinations'!A804:B3138,2,FALSE)</f>
        <v>32.395000000000003</v>
      </c>
      <c r="D804">
        <f>VLOOKUP($A804,'Medical Examinations'!A804:D3138,4,FALSE)</f>
        <v>4.2699999999999996</v>
      </c>
      <c r="E804" t="str">
        <f>VLOOKUP($A804,'Medical Examinations'!A804:F804,6,FALSE)</f>
        <v>Yes</v>
      </c>
      <c r="F804" t="str">
        <f>VLOOKUP($A804,'Medical Examinations'!A804:G3138,7,FALSE)</f>
        <v>No</v>
      </c>
      <c r="G804" t="str">
        <f>VLOOKUP($A804,'Medical Examinations'!A804:H3138,8,FALSE)</f>
        <v>No</v>
      </c>
      <c r="H804" s="4">
        <f>VLOOKUP($A804,'Medical Examinations'!A804:I3138,9,FALSE)</f>
        <v>1</v>
      </c>
      <c r="I804" t="str">
        <f>VLOOKUP($A804,'Medical Examinations'!A804:J804,10,FALSE)</f>
        <v>No</v>
      </c>
      <c r="J804" t="str">
        <f>VLOOKUP($A804,'Medical Examinations'!A804:C804,3,FALSE)</f>
        <v>Obesity</v>
      </c>
      <c r="K804" t="str">
        <f>VLOOKUP($A804,'Medical Examinations'!A804:E804,5,FALSE)</f>
        <v>Normal</v>
      </c>
      <c r="L804" t="str">
        <f>VLOOKUP($A804,'Hospitalisation Details'!$A$2:$E$2344,5,FALSE)</f>
        <v>9-Jul-1997</v>
      </c>
      <c r="M804" s="2">
        <f>VLOOKUP($A804,'Hospitalisation Details'!$A$2:$I$2344,9,FALSE)</f>
        <v>35302.089999999997</v>
      </c>
      <c r="N804" s="2" t="str">
        <f>VLOOKUP($A804,'Hospitalisation Details'!$A$2:$J$2344,10,FALSE)</f>
        <v>Tier - 1</v>
      </c>
      <c r="O804" s="2" t="str">
        <f>VLOOKUP($A804,'Hospitalisation Details'!$A$2:$K$2344,11,FALSE)</f>
        <v>Tier - 2</v>
      </c>
      <c r="P804" s="5" t="str">
        <f>VLOOKUP($A804,'Hospitalisation Details'!$A$2:$L$2344,12,FALSE)</f>
        <v>R1011</v>
      </c>
      <c r="Q804" s="15">
        <f>VLOOKUP($A804,'Hospitalisation Details'!$A$2:$G$2344,7,FALSE)</f>
        <v>25</v>
      </c>
    </row>
    <row r="805" spans="1:17" x14ac:dyDescent="0.25">
      <c r="A805" s="14" t="s">
        <v>4475</v>
      </c>
      <c r="B805" t="str">
        <f>VLOOKUP(Healthcare!$A805,'Customer Names'!A805:C3139,3,FALSE)</f>
        <v>Ahokas</v>
      </c>
      <c r="C805">
        <f>VLOOKUP(Healthcare!$A805,'Medical Examinations'!A805:B3139,2,FALSE)</f>
        <v>24.035</v>
      </c>
      <c r="D805">
        <f>VLOOKUP($A805,'Medical Examinations'!A805:D3139,4,FALSE)</f>
        <v>11.71</v>
      </c>
      <c r="E805" t="str">
        <f>VLOOKUP($A805,'Medical Examinations'!A805:F805,6,FALSE)</f>
        <v>No</v>
      </c>
      <c r="F805" t="str">
        <f>VLOOKUP($A805,'Medical Examinations'!A805:G3139,7,FALSE)</f>
        <v>No</v>
      </c>
      <c r="G805" t="str">
        <f>VLOOKUP($A805,'Medical Examinations'!A805:H3139,8,FALSE)</f>
        <v>No</v>
      </c>
      <c r="H805" s="4">
        <f>VLOOKUP($A805,'Medical Examinations'!A805:I3139,9,FALSE)</f>
        <v>0</v>
      </c>
      <c r="I805" t="str">
        <f>VLOOKUP($A805,'Medical Examinations'!A805:J805,10,FALSE)</f>
        <v>No</v>
      </c>
      <c r="J805" t="str">
        <f>VLOOKUP($A805,'Medical Examinations'!A805:C805,3,FALSE)</f>
        <v>Health Weight</v>
      </c>
      <c r="K805" t="str">
        <f>VLOOKUP($A805,'Medical Examinations'!A805:E805,5,FALSE)</f>
        <v>Diabetes</v>
      </c>
      <c r="L805" t="str">
        <f>VLOOKUP($A805,'Hospitalisation Details'!$A$2:$E$2344,5,FALSE)</f>
        <v>19-Sep-1988</v>
      </c>
      <c r="M805" s="2">
        <f>VLOOKUP($A805,'Hospitalisation Details'!$A$2:$I$2344,9,FALSE)</f>
        <v>35315.96</v>
      </c>
      <c r="N805" s="2" t="str">
        <f>VLOOKUP($A805,'Hospitalisation Details'!$A$2:$J$2344,10,FALSE)</f>
        <v>Tier - 2</v>
      </c>
      <c r="O805" s="2" t="str">
        <f>VLOOKUP($A805,'Hospitalisation Details'!$A$2:$K$2344,11,FALSE)</f>
        <v>Tier - 1</v>
      </c>
      <c r="P805" s="5" t="str">
        <f>VLOOKUP($A805,'Hospitalisation Details'!$A$2:$L$2344,12,FALSE)</f>
        <v>R1011</v>
      </c>
      <c r="Q805" s="15">
        <f>VLOOKUP($A805,'Hospitalisation Details'!$A$2:$G$2344,7,FALSE)</f>
        <v>34</v>
      </c>
    </row>
    <row r="806" spans="1:17" x14ac:dyDescent="0.25">
      <c r="A806" s="14" t="s">
        <v>4476</v>
      </c>
      <c r="B806" t="str">
        <f>VLOOKUP(Healthcare!$A806,'Customer Names'!A806:C3140,3,FALSE)</f>
        <v>Hebert</v>
      </c>
      <c r="C806">
        <f>VLOOKUP(Healthcare!$A806,'Medical Examinations'!A806:B3140,2,FALSE)</f>
        <v>37.119999999999997</v>
      </c>
      <c r="D806">
        <f>VLOOKUP($A806,'Medical Examinations'!A806:D3140,4,FALSE)</f>
        <v>5.29</v>
      </c>
      <c r="E806" t="str">
        <f>VLOOKUP($A806,'Medical Examinations'!A806:F806,6,FALSE)</f>
        <v>No</v>
      </c>
      <c r="F806" t="str">
        <f>VLOOKUP($A806,'Medical Examinations'!A806:G3140,7,FALSE)</f>
        <v>No</v>
      </c>
      <c r="G806" t="str">
        <f>VLOOKUP($A806,'Medical Examinations'!A806:H3140,8,FALSE)</f>
        <v>No</v>
      </c>
      <c r="H806" s="4">
        <f>VLOOKUP($A806,'Medical Examinations'!A806:I3140,9,FALSE)</f>
        <v>2</v>
      </c>
      <c r="I806" t="str">
        <f>VLOOKUP($A806,'Medical Examinations'!A806:J806,10,FALSE)</f>
        <v>No</v>
      </c>
      <c r="J806" t="str">
        <f>VLOOKUP($A806,'Medical Examinations'!A806:C806,3,FALSE)</f>
        <v>Obesity</v>
      </c>
      <c r="K806" t="str">
        <f>VLOOKUP($A806,'Medical Examinations'!A806:E806,5,FALSE)</f>
        <v>Normal</v>
      </c>
      <c r="L806" t="str">
        <f>VLOOKUP($A806,'Hospitalisation Details'!$A$2:$E$2344,5,FALSE)</f>
        <v>22-Sep-1971</v>
      </c>
      <c r="M806" s="2">
        <f>VLOOKUP($A806,'Hospitalisation Details'!$A$2:$I$2344,9,FALSE)</f>
        <v>35345.730000000003</v>
      </c>
      <c r="N806" s="2" t="str">
        <f>VLOOKUP($A806,'Hospitalisation Details'!$A$2:$J$2344,10,FALSE)</f>
        <v>Tier - 2</v>
      </c>
      <c r="O806" s="2" t="str">
        <f>VLOOKUP($A806,'Hospitalisation Details'!$A$2:$K$2344,11,FALSE)</f>
        <v>Tier - 3</v>
      </c>
      <c r="P806" s="5" t="str">
        <f>VLOOKUP($A806,'Hospitalisation Details'!$A$2:$L$2344,12,FALSE)</f>
        <v>R1011</v>
      </c>
      <c r="Q806" s="15">
        <f>VLOOKUP($A806,'Hospitalisation Details'!$A$2:$G$2344,7,FALSE)</f>
        <v>51</v>
      </c>
    </row>
    <row r="807" spans="1:17" x14ac:dyDescent="0.25">
      <c r="A807" s="14" t="s">
        <v>4477</v>
      </c>
      <c r="B807" t="str">
        <f>VLOOKUP(Healthcare!$A807,'Customer Names'!A807:C3141,3,FALSE)</f>
        <v>Fair</v>
      </c>
      <c r="C807">
        <f>VLOOKUP(Healthcare!$A807,'Medical Examinations'!A807:B3141,2,FALSE)</f>
        <v>34.840000000000003</v>
      </c>
      <c r="D807">
        <f>VLOOKUP($A807,'Medical Examinations'!A807:D3141,4,FALSE)</f>
        <v>6</v>
      </c>
      <c r="E807" t="str">
        <f>VLOOKUP($A807,'Medical Examinations'!A807:F807,6,FALSE)</f>
        <v>Yes</v>
      </c>
      <c r="F807" t="str">
        <f>VLOOKUP($A807,'Medical Examinations'!A807:G3141,7,FALSE)</f>
        <v>No</v>
      </c>
      <c r="G807" t="str">
        <f>VLOOKUP($A807,'Medical Examinations'!A807:H3141,8,FALSE)</f>
        <v>Yes</v>
      </c>
      <c r="H807" s="4">
        <f>VLOOKUP($A807,'Medical Examinations'!A807:I3141,9,FALSE)</f>
        <v>1</v>
      </c>
      <c r="I807" t="str">
        <f>VLOOKUP($A807,'Medical Examinations'!A807:J807,10,FALSE)</f>
        <v>No</v>
      </c>
      <c r="J807" t="str">
        <f>VLOOKUP($A807,'Medical Examinations'!A807:C807,3,FALSE)</f>
        <v>Obesity</v>
      </c>
      <c r="K807" t="str">
        <f>VLOOKUP($A807,'Medical Examinations'!A807:E807,5,FALSE)</f>
        <v>Prediabetes</v>
      </c>
      <c r="L807" t="str">
        <f>VLOOKUP($A807,'Hospitalisation Details'!$A$2:$E$2344,5,FALSE)</f>
        <v>20-Nov-1988</v>
      </c>
      <c r="M807" s="2">
        <f>VLOOKUP($A807,'Hospitalisation Details'!$A$2:$I$2344,9,FALSE)</f>
        <v>35491.64</v>
      </c>
      <c r="N807" s="2" t="str">
        <f>VLOOKUP($A807,'Hospitalisation Details'!$A$2:$J$2344,10,FALSE)</f>
        <v>Tier - 1</v>
      </c>
      <c r="O807" s="2" t="str">
        <f>VLOOKUP($A807,'Hospitalisation Details'!$A$2:$K$2344,11,FALSE)</f>
        <v>Tier - 2</v>
      </c>
      <c r="P807" s="5" t="str">
        <f>VLOOKUP($A807,'Hospitalisation Details'!$A$2:$L$2344,12,FALSE)</f>
        <v>R1011</v>
      </c>
      <c r="Q807" s="15">
        <f>VLOOKUP($A807,'Hospitalisation Details'!$A$2:$G$2344,7,FALSE)</f>
        <v>34</v>
      </c>
    </row>
    <row r="808" spans="1:17" x14ac:dyDescent="0.25">
      <c r="A808" s="14" t="s">
        <v>4478</v>
      </c>
      <c r="B808" t="str">
        <f>VLOOKUP(Healthcare!$A808,'Customer Names'!A808:C3142,3,FALSE)</f>
        <v>Swenson</v>
      </c>
      <c r="C808">
        <f>VLOOKUP(Healthcare!$A808,'Medical Examinations'!A808:B3142,2,FALSE)</f>
        <v>29.53</v>
      </c>
      <c r="D808">
        <f>VLOOKUP($A808,'Medical Examinations'!A808:D3142,4,FALSE)</f>
        <v>10.64</v>
      </c>
      <c r="E808" t="str">
        <f>VLOOKUP($A808,'Medical Examinations'!A808:F808,6,FALSE)</f>
        <v>No</v>
      </c>
      <c r="F808" t="str">
        <f>VLOOKUP($A808,'Medical Examinations'!A808:G3142,7,FALSE)</f>
        <v>No</v>
      </c>
      <c r="G808" t="str">
        <f>VLOOKUP($A808,'Medical Examinations'!A808:H3142,8,FALSE)</f>
        <v>No</v>
      </c>
      <c r="H808" s="4">
        <f>VLOOKUP($A808,'Medical Examinations'!A808:I3142,9,FALSE)</f>
        <v>0</v>
      </c>
      <c r="I808" t="str">
        <f>VLOOKUP($A808,'Medical Examinations'!A808:J808,10,FALSE)</f>
        <v>No</v>
      </c>
      <c r="J808" t="str">
        <f>VLOOKUP($A808,'Medical Examinations'!A808:C808,3,FALSE)</f>
        <v>Over Weight</v>
      </c>
      <c r="K808" t="str">
        <f>VLOOKUP($A808,'Medical Examinations'!A808:E808,5,FALSE)</f>
        <v>Diabetes</v>
      </c>
      <c r="L808" t="str">
        <f>VLOOKUP($A808,'Hospitalisation Details'!$A$2:$E$2344,5,FALSE)</f>
        <v>16-Dec-1973</v>
      </c>
      <c r="M808" s="2">
        <f>VLOOKUP($A808,'Hospitalisation Details'!$A$2:$I$2344,9,FALSE)</f>
        <v>35517.19</v>
      </c>
      <c r="N808" s="2" t="str">
        <f>VLOOKUP($A808,'Hospitalisation Details'!$A$2:$J$2344,10,FALSE)</f>
        <v>Tier - 2</v>
      </c>
      <c r="O808" s="2" t="str">
        <f>VLOOKUP($A808,'Hospitalisation Details'!$A$2:$K$2344,11,FALSE)</f>
        <v>Tier - 2</v>
      </c>
      <c r="P808" s="5" t="str">
        <f>VLOOKUP($A808,'Hospitalisation Details'!$A$2:$L$2344,12,FALSE)</f>
        <v>R1011</v>
      </c>
      <c r="Q808" s="15">
        <f>VLOOKUP($A808,'Hospitalisation Details'!$A$2:$G$2344,7,FALSE)</f>
        <v>49</v>
      </c>
    </row>
    <row r="809" spans="1:17" x14ac:dyDescent="0.25">
      <c r="A809" s="14" t="s">
        <v>4479</v>
      </c>
      <c r="B809" t="str">
        <f>VLOOKUP(Healthcare!$A809,'Customer Names'!A809:C3143,3,FALSE)</f>
        <v>Revenis</v>
      </c>
      <c r="C809">
        <f>VLOOKUP(Healthcare!$A809,'Medical Examinations'!A809:B3143,2,FALSE)</f>
        <v>42.51</v>
      </c>
      <c r="D809">
        <f>VLOOKUP($A809,'Medical Examinations'!A809:D3143,4,FALSE)</f>
        <v>8.2100000000000009</v>
      </c>
      <c r="E809" t="str">
        <f>VLOOKUP($A809,'Medical Examinations'!A809:F809,6,FALSE)</f>
        <v>Yes</v>
      </c>
      <c r="F809" t="str">
        <f>VLOOKUP($A809,'Medical Examinations'!A809:G3143,7,FALSE)</f>
        <v>No</v>
      </c>
      <c r="G809" t="str">
        <f>VLOOKUP($A809,'Medical Examinations'!A809:H3143,8,FALSE)</f>
        <v>No</v>
      </c>
      <c r="H809" s="4">
        <f>VLOOKUP($A809,'Medical Examinations'!A809:I3143,9,FALSE)</f>
        <v>0</v>
      </c>
      <c r="I809" t="str">
        <f>VLOOKUP($A809,'Medical Examinations'!A809:J809,10,FALSE)</f>
        <v>No</v>
      </c>
      <c r="J809" t="str">
        <f>VLOOKUP($A809,'Medical Examinations'!A809:C809,3,FALSE)</f>
        <v>Obesity</v>
      </c>
      <c r="K809" t="str">
        <f>VLOOKUP($A809,'Medical Examinations'!A809:E809,5,FALSE)</f>
        <v>Diabetes</v>
      </c>
      <c r="L809" t="str">
        <f>VLOOKUP($A809,'Hospitalisation Details'!$A$2:$E$2344,5,FALSE)</f>
        <v>13-Sep-1992</v>
      </c>
      <c r="M809" s="2">
        <f>VLOOKUP($A809,'Hospitalisation Details'!$A$2:$I$2344,9,FALSE)</f>
        <v>35547.47</v>
      </c>
      <c r="N809" s="2" t="str">
        <f>VLOOKUP($A809,'Hospitalisation Details'!$A$2:$J$2344,10,FALSE)</f>
        <v>Tier - 2</v>
      </c>
      <c r="O809" s="2" t="str">
        <f>VLOOKUP($A809,'Hospitalisation Details'!$A$2:$K$2344,11,FALSE)</f>
        <v>Tier - 3</v>
      </c>
      <c r="P809" s="5" t="str">
        <f>VLOOKUP($A809,'Hospitalisation Details'!$A$2:$L$2344,12,FALSE)</f>
        <v>R1011</v>
      </c>
      <c r="Q809" s="15">
        <f>VLOOKUP($A809,'Hospitalisation Details'!$A$2:$G$2344,7,FALSE)</f>
        <v>30</v>
      </c>
    </row>
    <row r="810" spans="1:17" x14ac:dyDescent="0.25">
      <c r="A810" s="14" t="s">
        <v>4480</v>
      </c>
      <c r="B810" t="str">
        <f>VLOOKUP(Healthcare!$A810,'Customer Names'!A810:C3144,3,FALSE)</f>
        <v>Engnes</v>
      </c>
      <c r="C810">
        <f>VLOOKUP(Healthcare!$A810,'Medical Examinations'!A810:B3144,2,FALSE)</f>
        <v>38.14</v>
      </c>
      <c r="D810">
        <f>VLOOKUP($A810,'Medical Examinations'!A810:D3144,4,FALSE)</f>
        <v>5.58</v>
      </c>
      <c r="E810" t="str">
        <f>VLOOKUP($A810,'Medical Examinations'!A810:F810,6,FALSE)</f>
        <v>No</v>
      </c>
      <c r="F810" t="str">
        <f>VLOOKUP($A810,'Medical Examinations'!A810:G3144,7,FALSE)</f>
        <v>No</v>
      </c>
      <c r="G810" t="str">
        <f>VLOOKUP($A810,'Medical Examinations'!A810:H3144,8,FALSE)</f>
        <v>Yes</v>
      </c>
      <c r="H810" s="4">
        <f>VLOOKUP($A810,'Medical Examinations'!A810:I3144,9,FALSE)</f>
        <v>1</v>
      </c>
      <c r="I810" t="str">
        <f>VLOOKUP($A810,'Medical Examinations'!A810:J810,10,FALSE)</f>
        <v>No</v>
      </c>
      <c r="J810" t="str">
        <f>VLOOKUP($A810,'Medical Examinations'!A810:C810,3,FALSE)</f>
        <v>Obesity</v>
      </c>
      <c r="K810" t="str">
        <f>VLOOKUP($A810,'Medical Examinations'!A810:E810,5,FALSE)</f>
        <v>Normal</v>
      </c>
      <c r="L810" t="str">
        <f>VLOOKUP($A810,'Hospitalisation Details'!$A$2:$E$2344,5,FALSE)</f>
        <v>27-Oct-1973</v>
      </c>
      <c r="M810" s="2">
        <f>VLOOKUP($A810,'Hospitalisation Details'!$A$2:$I$2344,9,FALSE)</f>
        <v>35547.72</v>
      </c>
      <c r="N810" s="2" t="str">
        <f>VLOOKUP($A810,'Hospitalisation Details'!$A$2:$J$2344,10,FALSE)</f>
        <v>Tier - 1</v>
      </c>
      <c r="O810" s="2" t="str">
        <f>VLOOKUP($A810,'Hospitalisation Details'!$A$2:$K$2344,11,FALSE)</f>
        <v>Tier - 1</v>
      </c>
      <c r="P810" s="5" t="str">
        <f>VLOOKUP($A810,'Hospitalisation Details'!$A$2:$L$2344,12,FALSE)</f>
        <v>R1011</v>
      </c>
      <c r="Q810" s="15">
        <f>VLOOKUP($A810,'Hospitalisation Details'!$A$2:$G$2344,7,FALSE)</f>
        <v>49</v>
      </c>
    </row>
    <row r="811" spans="1:17" x14ac:dyDescent="0.25">
      <c r="A811" s="14" t="s">
        <v>4481</v>
      </c>
      <c r="B811" t="str">
        <f>VLOOKUP(Healthcare!$A811,'Customer Names'!A811:C3145,3,FALSE)</f>
        <v>Wiltse</v>
      </c>
      <c r="C811">
        <f>VLOOKUP(Healthcare!$A811,'Medical Examinations'!A811:B3145,2,FALSE)</f>
        <v>39.93</v>
      </c>
      <c r="D811">
        <f>VLOOKUP($A811,'Medical Examinations'!A811:D3145,4,FALSE)</f>
        <v>8.75</v>
      </c>
      <c r="E811" t="str">
        <f>VLOOKUP($A811,'Medical Examinations'!A811:F811,6,FALSE)</f>
        <v>No</v>
      </c>
      <c r="F811" t="str">
        <f>VLOOKUP($A811,'Medical Examinations'!A811:G3145,7,FALSE)</f>
        <v>No</v>
      </c>
      <c r="G811" t="str">
        <f>VLOOKUP($A811,'Medical Examinations'!A811:H3145,8,FALSE)</f>
        <v>No</v>
      </c>
      <c r="H811" s="4">
        <f>VLOOKUP($A811,'Medical Examinations'!A811:I3145,9,FALSE)</f>
        <v>0</v>
      </c>
      <c r="I811" t="str">
        <f>VLOOKUP($A811,'Medical Examinations'!A811:J811,10,FALSE)</f>
        <v>No</v>
      </c>
      <c r="J811" t="str">
        <f>VLOOKUP($A811,'Medical Examinations'!A811:C811,3,FALSE)</f>
        <v>Obesity</v>
      </c>
      <c r="K811" t="str">
        <f>VLOOKUP($A811,'Medical Examinations'!A811:E811,5,FALSE)</f>
        <v>Diabetes</v>
      </c>
      <c r="L811" t="str">
        <f>VLOOKUP($A811,'Hospitalisation Details'!$A$2:$E$2344,5,FALSE)</f>
        <v>10-Aug-1971</v>
      </c>
      <c r="M811" s="2">
        <f>VLOOKUP($A811,'Hospitalisation Details'!$A$2:$I$2344,9,FALSE)</f>
        <v>35583.17</v>
      </c>
      <c r="N811" s="2" t="str">
        <f>VLOOKUP($A811,'Hospitalisation Details'!$A$2:$J$2344,10,FALSE)</f>
        <v>Tier - 1</v>
      </c>
      <c r="O811" s="2" t="str">
        <f>VLOOKUP($A811,'Hospitalisation Details'!$A$2:$K$2344,11,FALSE)</f>
        <v>Tier - 3</v>
      </c>
      <c r="P811" s="5" t="str">
        <f>VLOOKUP($A811,'Hospitalisation Details'!$A$2:$L$2344,12,FALSE)</f>
        <v>R1011</v>
      </c>
      <c r="Q811" s="15">
        <f>VLOOKUP($A811,'Hospitalisation Details'!$A$2:$G$2344,7,FALSE)</f>
        <v>51</v>
      </c>
    </row>
    <row r="812" spans="1:17" x14ac:dyDescent="0.25">
      <c r="A812" s="14" t="s">
        <v>4482</v>
      </c>
      <c r="B812" t="str">
        <f>VLOOKUP(Healthcare!$A812,'Customer Names'!A812:C3146,3,FALSE)</f>
        <v>Fernandez</v>
      </c>
      <c r="C812">
        <f>VLOOKUP(Healthcare!$A812,'Medical Examinations'!A812:B3146,2,FALSE)</f>
        <v>38.83</v>
      </c>
      <c r="D812">
        <f>VLOOKUP($A812,'Medical Examinations'!A812:D3146,4,FALSE)</f>
        <v>11.86</v>
      </c>
      <c r="E812" t="str">
        <f>VLOOKUP($A812,'Medical Examinations'!A812:F812,6,FALSE)</f>
        <v>No</v>
      </c>
      <c r="F812" t="str">
        <f>VLOOKUP($A812,'Medical Examinations'!A812:G3146,7,FALSE)</f>
        <v>No</v>
      </c>
      <c r="G812" t="str">
        <f>VLOOKUP($A812,'Medical Examinations'!A812:H3146,8,FALSE)</f>
        <v>No</v>
      </c>
      <c r="H812" s="4">
        <f>VLOOKUP($A812,'Medical Examinations'!A812:I3146,9,FALSE)</f>
        <v>0</v>
      </c>
      <c r="I812" t="str">
        <f>VLOOKUP($A812,'Medical Examinations'!A812:J812,10,FALSE)</f>
        <v>No</v>
      </c>
      <c r="J812" t="str">
        <f>VLOOKUP($A812,'Medical Examinations'!A812:C812,3,FALSE)</f>
        <v>Obesity</v>
      </c>
      <c r="K812" t="str">
        <f>VLOOKUP($A812,'Medical Examinations'!A812:E812,5,FALSE)</f>
        <v>Diabetes</v>
      </c>
      <c r="L812" t="str">
        <f>VLOOKUP($A812,'Hospitalisation Details'!$A$2:$E$2344,5,FALSE)</f>
        <v>13-Oct-2000</v>
      </c>
      <c r="M812" s="2">
        <f>VLOOKUP($A812,'Hospitalisation Details'!$A$2:$I$2344,9,FALSE)</f>
        <v>35585.58</v>
      </c>
      <c r="N812" s="2" t="str">
        <f>VLOOKUP($A812,'Hospitalisation Details'!$A$2:$J$2344,10,FALSE)</f>
        <v>Tier - 1</v>
      </c>
      <c r="O812" s="2" t="str">
        <f>VLOOKUP($A812,'Hospitalisation Details'!$A$2:$K$2344,11,FALSE)</f>
        <v>Tier - 2</v>
      </c>
      <c r="P812" s="5" t="str">
        <f>VLOOKUP($A812,'Hospitalisation Details'!$A$2:$L$2344,12,FALSE)</f>
        <v>R1011</v>
      </c>
      <c r="Q812" s="15">
        <f>VLOOKUP($A812,'Hospitalisation Details'!$A$2:$G$2344,7,FALSE)</f>
        <v>22</v>
      </c>
    </row>
    <row r="813" spans="1:17" x14ac:dyDescent="0.25">
      <c r="A813" s="14" t="s">
        <v>4483</v>
      </c>
      <c r="B813" t="str">
        <f>VLOOKUP(Healthcare!$A813,'Customer Names'!A813:C3147,3,FALSE)</f>
        <v>Edwards</v>
      </c>
      <c r="C813">
        <f>VLOOKUP(Healthcare!$A813,'Medical Examinations'!A813:B3147,2,FALSE)</f>
        <v>37.4</v>
      </c>
      <c r="D813">
        <f>VLOOKUP($A813,'Medical Examinations'!A813:D3147,4,FALSE)</f>
        <v>11.46</v>
      </c>
      <c r="E813" t="str">
        <f>VLOOKUP($A813,'Medical Examinations'!A813:F813,6,FALSE)</f>
        <v>No</v>
      </c>
      <c r="F813" t="str">
        <f>VLOOKUP($A813,'Medical Examinations'!A813:G3147,7,FALSE)</f>
        <v>No</v>
      </c>
      <c r="G813" t="str">
        <f>VLOOKUP($A813,'Medical Examinations'!A813:H3147,8,FALSE)</f>
        <v>No</v>
      </c>
      <c r="H813" s="4">
        <f>VLOOKUP($A813,'Medical Examinations'!A813:I3147,9,FALSE)</f>
        <v>0</v>
      </c>
      <c r="I813" t="str">
        <f>VLOOKUP($A813,'Medical Examinations'!A813:J813,10,FALSE)</f>
        <v>No</v>
      </c>
      <c r="J813" t="str">
        <f>VLOOKUP($A813,'Medical Examinations'!A813:C813,3,FALSE)</f>
        <v>Obesity</v>
      </c>
      <c r="K813" t="str">
        <f>VLOOKUP($A813,'Medical Examinations'!A813:E813,5,FALSE)</f>
        <v>Diabetes</v>
      </c>
      <c r="L813" t="str">
        <f>VLOOKUP($A813,'Hospitalisation Details'!$A$2:$E$2344,5,FALSE)</f>
        <v>19-Nov-2000</v>
      </c>
      <c r="M813" s="2">
        <f>VLOOKUP($A813,'Hospitalisation Details'!$A$2:$I$2344,9,FALSE)</f>
        <v>35585.58</v>
      </c>
      <c r="N813" s="2" t="str">
        <f>VLOOKUP($A813,'Hospitalisation Details'!$A$2:$J$2344,10,FALSE)</f>
        <v>Tier - 2</v>
      </c>
      <c r="O813" s="2" t="str">
        <f>VLOOKUP($A813,'Hospitalisation Details'!$A$2:$K$2344,11,FALSE)</f>
        <v>Tier - 3</v>
      </c>
      <c r="P813" s="5" t="str">
        <f>VLOOKUP($A813,'Hospitalisation Details'!$A$2:$L$2344,12,FALSE)</f>
        <v>R1011</v>
      </c>
      <c r="Q813" s="15">
        <f>VLOOKUP($A813,'Hospitalisation Details'!$A$2:$G$2344,7,FALSE)</f>
        <v>22</v>
      </c>
    </row>
    <row r="814" spans="1:17" x14ac:dyDescent="0.25">
      <c r="A814" s="14" t="s">
        <v>4484</v>
      </c>
      <c r="B814" t="str">
        <f>VLOOKUP(Healthcare!$A814,'Customer Names'!A814:C3148,3,FALSE)</f>
        <v>Pinney</v>
      </c>
      <c r="C814">
        <f>VLOOKUP(Healthcare!$A814,'Medical Examinations'!A814:B3148,2,FALSE)</f>
        <v>21.4</v>
      </c>
      <c r="D814">
        <f>VLOOKUP($A814,'Medical Examinations'!A814:D3148,4,FALSE)</f>
        <v>9.0299999999999994</v>
      </c>
      <c r="E814" t="str">
        <f>VLOOKUP($A814,'Medical Examinations'!A814:F814,6,FALSE)</f>
        <v>No</v>
      </c>
      <c r="F814" t="str">
        <f>VLOOKUP($A814,'Medical Examinations'!A814:G3148,7,FALSE)</f>
        <v>No</v>
      </c>
      <c r="G814" t="str">
        <f>VLOOKUP($A814,'Medical Examinations'!A814:H3148,8,FALSE)</f>
        <v>No</v>
      </c>
      <c r="H814" s="4">
        <f>VLOOKUP($A814,'Medical Examinations'!A814:I3148,9,FALSE)</f>
        <v>0</v>
      </c>
      <c r="I814" t="str">
        <f>VLOOKUP($A814,'Medical Examinations'!A814:J814,10,FALSE)</f>
        <v>No</v>
      </c>
      <c r="J814" t="str">
        <f>VLOOKUP($A814,'Medical Examinations'!A814:C814,3,FALSE)</f>
        <v>Health Weight</v>
      </c>
      <c r="K814" t="str">
        <f>VLOOKUP($A814,'Medical Examinations'!A814:E814,5,FALSE)</f>
        <v>Diabetes</v>
      </c>
      <c r="L814" t="str">
        <f>VLOOKUP($A814,'Hospitalisation Details'!$A$2:$E$2344,5,FALSE)</f>
        <v>17-Dec-2000</v>
      </c>
      <c r="M814" s="2">
        <f>VLOOKUP($A814,'Hospitalisation Details'!$A$2:$I$2344,9,FALSE)</f>
        <v>35595.589999999997</v>
      </c>
      <c r="N814" s="2" t="str">
        <f>VLOOKUP($A814,'Hospitalisation Details'!$A$2:$J$2344,10,FALSE)</f>
        <v>Tier - 2</v>
      </c>
      <c r="O814" s="2" t="str">
        <f>VLOOKUP($A814,'Hospitalisation Details'!$A$2:$K$2344,11,FALSE)</f>
        <v>Tier - 3</v>
      </c>
      <c r="P814" s="5" t="str">
        <f>VLOOKUP($A814,'Hospitalisation Details'!$A$2:$L$2344,12,FALSE)</f>
        <v>R1013</v>
      </c>
      <c r="Q814" s="15">
        <f>VLOOKUP($A814,'Hospitalisation Details'!$A$2:$G$2344,7,FALSE)</f>
        <v>22</v>
      </c>
    </row>
    <row r="815" spans="1:17" x14ac:dyDescent="0.25">
      <c r="A815" s="14" t="s">
        <v>4485</v>
      </c>
      <c r="B815" t="str">
        <f>VLOOKUP(Healthcare!$A815,'Customer Names'!A815:C3149,3,FALSE)</f>
        <v>Levy</v>
      </c>
      <c r="C815">
        <f>VLOOKUP(Healthcare!$A815,'Medical Examinations'!A815:B3149,2,FALSE)</f>
        <v>38.380000000000003</v>
      </c>
      <c r="D815">
        <f>VLOOKUP($A815,'Medical Examinations'!A815:D3149,4,FALSE)</f>
        <v>8.26</v>
      </c>
      <c r="E815" t="str">
        <f>VLOOKUP($A815,'Medical Examinations'!A815:F815,6,FALSE)</f>
        <v>Yes</v>
      </c>
      <c r="F815" t="str">
        <f>VLOOKUP($A815,'Medical Examinations'!A815:G3149,7,FALSE)</f>
        <v>No</v>
      </c>
      <c r="G815" t="str">
        <f>VLOOKUP($A815,'Medical Examinations'!A815:H3149,8,FALSE)</f>
        <v>No</v>
      </c>
      <c r="H815" s="4">
        <f>VLOOKUP($A815,'Medical Examinations'!A815:I3149,9,FALSE)</f>
        <v>2</v>
      </c>
      <c r="I815" t="str">
        <f>VLOOKUP($A815,'Medical Examinations'!A815:J815,10,FALSE)</f>
        <v>No</v>
      </c>
      <c r="J815" t="str">
        <f>VLOOKUP($A815,'Medical Examinations'!A815:C815,3,FALSE)</f>
        <v>Obesity</v>
      </c>
      <c r="K815" t="str">
        <f>VLOOKUP($A815,'Medical Examinations'!A815:E815,5,FALSE)</f>
        <v>Diabetes</v>
      </c>
      <c r="L815" t="str">
        <f>VLOOKUP($A815,'Hospitalisation Details'!$A$2:$E$2344,5,FALSE)</f>
        <v>19-Dec-1978</v>
      </c>
      <c r="M815" s="2">
        <f>VLOOKUP($A815,'Hospitalisation Details'!$A$2:$I$2344,9,FALSE)</f>
        <v>35701.9</v>
      </c>
      <c r="N815" s="2" t="str">
        <f>VLOOKUP($A815,'Hospitalisation Details'!$A$2:$J$2344,10,FALSE)</f>
        <v>Tier - 2</v>
      </c>
      <c r="O815" s="2" t="str">
        <f>VLOOKUP($A815,'Hospitalisation Details'!$A$2:$K$2344,11,FALSE)</f>
        <v>Tier - 1</v>
      </c>
      <c r="P815" s="5" t="str">
        <f>VLOOKUP($A815,'Hospitalisation Details'!$A$2:$L$2344,12,FALSE)</f>
        <v>R1011</v>
      </c>
      <c r="Q815" s="15">
        <f>VLOOKUP($A815,'Hospitalisation Details'!$A$2:$G$2344,7,FALSE)</f>
        <v>44</v>
      </c>
    </row>
    <row r="816" spans="1:17" x14ac:dyDescent="0.25">
      <c r="A816" s="14" t="s">
        <v>4486</v>
      </c>
      <c r="B816" t="str">
        <f>VLOOKUP(Healthcare!$A816,'Customer Names'!A816:C3150,3,FALSE)</f>
        <v>Takeda</v>
      </c>
      <c r="C816">
        <f>VLOOKUP(Healthcare!$A816,'Medical Examinations'!A816:B3150,2,FALSE)</f>
        <v>33.659999999999997</v>
      </c>
      <c r="D816">
        <f>VLOOKUP($A816,'Medical Examinations'!A816:D3150,4,FALSE)</f>
        <v>5.42</v>
      </c>
      <c r="E816" t="str">
        <f>VLOOKUP($A816,'Medical Examinations'!A816:F816,6,FALSE)</f>
        <v>Yes</v>
      </c>
      <c r="F816" t="str">
        <f>VLOOKUP($A816,'Medical Examinations'!A816:G3150,7,FALSE)</f>
        <v>No</v>
      </c>
      <c r="G816" t="str">
        <f>VLOOKUP($A816,'Medical Examinations'!A816:H3150,8,FALSE)</f>
        <v>No</v>
      </c>
      <c r="H816" s="4">
        <f>VLOOKUP($A816,'Medical Examinations'!A816:I3150,9,FALSE)</f>
        <v>2</v>
      </c>
      <c r="I816" t="str">
        <f>VLOOKUP($A816,'Medical Examinations'!A816:J816,10,FALSE)</f>
        <v>No</v>
      </c>
      <c r="J816" t="str">
        <f>VLOOKUP($A816,'Medical Examinations'!A816:C816,3,FALSE)</f>
        <v>Obesity</v>
      </c>
      <c r="K816" t="str">
        <f>VLOOKUP($A816,'Medical Examinations'!A816:E816,5,FALSE)</f>
        <v>Normal</v>
      </c>
      <c r="L816" t="str">
        <f>VLOOKUP($A816,'Hospitalisation Details'!$A$2:$E$2344,5,FALSE)</f>
        <v>15-Jul-1974</v>
      </c>
      <c r="M816" s="2">
        <f>VLOOKUP($A816,'Hospitalisation Details'!$A$2:$I$2344,9,FALSE)</f>
        <v>35711.39</v>
      </c>
      <c r="N816" s="2" t="str">
        <f>VLOOKUP($A816,'Hospitalisation Details'!$A$2:$J$2344,10,FALSE)</f>
        <v>Tier - 2</v>
      </c>
      <c r="O816" s="2" t="str">
        <f>VLOOKUP($A816,'Hospitalisation Details'!$A$2:$K$2344,11,FALSE)</f>
        <v>Tier - 3</v>
      </c>
      <c r="P816" s="5" t="str">
        <f>VLOOKUP($A816,'Hospitalisation Details'!$A$2:$L$2344,12,FALSE)</f>
        <v>R1012</v>
      </c>
      <c r="Q816" s="15">
        <f>VLOOKUP($A816,'Hospitalisation Details'!$A$2:$G$2344,7,FALSE)</f>
        <v>48</v>
      </c>
    </row>
    <row r="817" spans="1:17" x14ac:dyDescent="0.25">
      <c r="A817" s="14" t="s">
        <v>4487</v>
      </c>
      <c r="B817" t="str">
        <f>VLOOKUP(Healthcare!$A817,'Customer Names'!A817:C3151,3,FALSE)</f>
        <v>Burke</v>
      </c>
      <c r="C817">
        <f>VLOOKUP(Healthcare!$A817,'Medical Examinations'!A817:B3151,2,FALSE)</f>
        <v>31.79</v>
      </c>
      <c r="D817">
        <f>VLOOKUP($A817,'Medical Examinations'!A817:D3151,4,FALSE)</f>
        <v>11.33</v>
      </c>
      <c r="E817" t="str">
        <f>VLOOKUP($A817,'Medical Examinations'!A817:F817,6,FALSE)</f>
        <v>Yes</v>
      </c>
      <c r="F817" t="str">
        <f>VLOOKUP($A817,'Medical Examinations'!A817:G3151,7,FALSE)</f>
        <v>No</v>
      </c>
      <c r="G817" t="str">
        <f>VLOOKUP($A817,'Medical Examinations'!A817:H3151,8,FALSE)</f>
        <v>Yes</v>
      </c>
      <c r="H817" s="4">
        <f>VLOOKUP($A817,'Medical Examinations'!A817:I3151,9,FALSE)</f>
        <v>1</v>
      </c>
      <c r="I817" t="str">
        <f>VLOOKUP($A817,'Medical Examinations'!A817:J817,10,FALSE)</f>
        <v>No</v>
      </c>
      <c r="J817" t="str">
        <f>VLOOKUP($A817,'Medical Examinations'!A817:C817,3,FALSE)</f>
        <v>Obesity</v>
      </c>
      <c r="K817" t="str">
        <f>VLOOKUP($A817,'Medical Examinations'!A817:E817,5,FALSE)</f>
        <v>Diabetes</v>
      </c>
      <c r="L817" t="str">
        <f>VLOOKUP($A817,'Hospitalisation Details'!$A$2:$E$2344,5,FALSE)</f>
        <v>4-Oct-1976</v>
      </c>
      <c r="M817" s="2">
        <f>VLOOKUP($A817,'Hospitalisation Details'!$A$2:$I$2344,9,FALSE)</f>
        <v>35733.96</v>
      </c>
      <c r="N817" s="2" t="str">
        <f>VLOOKUP($A817,'Hospitalisation Details'!$A$2:$J$2344,10,FALSE)</f>
        <v>Tier - 2</v>
      </c>
      <c r="O817" s="2" t="str">
        <f>VLOOKUP($A817,'Hospitalisation Details'!$A$2:$K$2344,11,FALSE)</f>
        <v>Tier - 2</v>
      </c>
      <c r="P817" s="5" t="str">
        <f>VLOOKUP($A817,'Hospitalisation Details'!$A$2:$L$2344,12,FALSE)</f>
        <v>R1011</v>
      </c>
      <c r="Q817" s="15">
        <f>VLOOKUP($A817,'Hospitalisation Details'!$A$2:$G$2344,7,FALSE)</f>
        <v>46</v>
      </c>
    </row>
    <row r="818" spans="1:17" x14ac:dyDescent="0.25">
      <c r="A818" s="14" t="s">
        <v>4488</v>
      </c>
      <c r="B818" t="str">
        <f>VLOOKUP(Healthcare!$A818,'Customer Names'!A818:C3152,3,FALSE)</f>
        <v>Duarte</v>
      </c>
      <c r="C818">
        <f>VLOOKUP(Healthcare!$A818,'Medical Examinations'!A818:B3152,2,FALSE)</f>
        <v>29.7</v>
      </c>
      <c r="D818">
        <f>VLOOKUP($A818,'Medical Examinations'!A818:D3152,4,FALSE)</f>
        <v>7.69</v>
      </c>
      <c r="E818" t="str">
        <f>VLOOKUP($A818,'Medical Examinations'!A818:F818,6,FALSE)</f>
        <v>Yes</v>
      </c>
      <c r="F818" t="str">
        <f>VLOOKUP($A818,'Medical Examinations'!A818:G3152,7,FALSE)</f>
        <v>No</v>
      </c>
      <c r="G818" t="str">
        <f>VLOOKUP($A818,'Medical Examinations'!A818:H3152,8,FALSE)</f>
        <v>Yes</v>
      </c>
      <c r="H818" s="4">
        <f>VLOOKUP($A818,'Medical Examinations'!A818:I3152,9,FALSE)</f>
        <v>1</v>
      </c>
      <c r="I818" t="str">
        <f>VLOOKUP($A818,'Medical Examinations'!A818:J818,10,FALSE)</f>
        <v>No</v>
      </c>
      <c r="J818" t="str">
        <f>VLOOKUP($A818,'Medical Examinations'!A818:C818,3,FALSE)</f>
        <v>Over Weight</v>
      </c>
      <c r="K818" t="str">
        <f>VLOOKUP($A818,'Medical Examinations'!A818:E818,5,FALSE)</f>
        <v>Diabetes</v>
      </c>
      <c r="L818" t="str">
        <f>VLOOKUP($A818,'Hospitalisation Details'!$A$2:$E$2344,5,FALSE)</f>
        <v>18-Jun-1992</v>
      </c>
      <c r="M818" s="2">
        <f>VLOOKUP($A818,'Hospitalisation Details'!$A$2:$I$2344,9,FALSE)</f>
        <v>35883.269999999997</v>
      </c>
      <c r="N818" s="2" t="str">
        <f>VLOOKUP($A818,'Hospitalisation Details'!$A$2:$J$2344,10,FALSE)</f>
        <v>Tier - 2</v>
      </c>
      <c r="O818" s="2" t="str">
        <f>VLOOKUP($A818,'Hospitalisation Details'!$A$2:$K$2344,11,FALSE)</f>
        <v>Tier - 1</v>
      </c>
      <c r="P818" s="5" t="str">
        <f>VLOOKUP($A818,'Hospitalisation Details'!$A$2:$L$2344,12,FALSE)</f>
        <v>R1011</v>
      </c>
      <c r="Q818" s="15">
        <f>VLOOKUP($A818,'Hospitalisation Details'!$A$2:$G$2344,7,FALSE)</f>
        <v>30</v>
      </c>
    </row>
    <row r="819" spans="1:17" x14ac:dyDescent="0.25">
      <c r="A819" s="14" t="s">
        <v>4489</v>
      </c>
      <c r="B819" t="str">
        <f>VLOOKUP(Healthcare!$A819,'Customer Names'!A819:C3153,3,FALSE)</f>
        <v>Clark</v>
      </c>
      <c r="C819">
        <f>VLOOKUP(Healthcare!$A819,'Medical Examinations'!A819:B3153,2,FALSE)</f>
        <v>25.46</v>
      </c>
      <c r="D819">
        <f>VLOOKUP($A819,'Medical Examinations'!A819:D3153,4,FALSE)</f>
        <v>8.77</v>
      </c>
      <c r="E819" t="str">
        <f>VLOOKUP($A819,'Medical Examinations'!A819:F819,6,FALSE)</f>
        <v>Yes</v>
      </c>
      <c r="F819" t="str">
        <f>VLOOKUP($A819,'Medical Examinations'!A819:G3153,7,FALSE)</f>
        <v>No</v>
      </c>
      <c r="G819" t="str">
        <f>VLOOKUP($A819,'Medical Examinations'!A819:H3153,8,FALSE)</f>
        <v>Yes</v>
      </c>
      <c r="H819" s="4">
        <f>VLOOKUP($A819,'Medical Examinations'!A819:I3153,9,FALSE)</f>
        <v>1</v>
      </c>
      <c r="I819" t="str">
        <f>VLOOKUP($A819,'Medical Examinations'!A819:J819,10,FALSE)</f>
        <v>No</v>
      </c>
      <c r="J819" t="str">
        <f>VLOOKUP($A819,'Medical Examinations'!A819:C819,3,FALSE)</f>
        <v>Over Weight</v>
      </c>
      <c r="K819" t="str">
        <f>VLOOKUP($A819,'Medical Examinations'!A819:E819,5,FALSE)</f>
        <v>Diabetes</v>
      </c>
      <c r="L819" t="str">
        <f>VLOOKUP($A819,'Hospitalisation Details'!$A$2:$E$2344,5,FALSE)</f>
        <v>22-Nov-1981</v>
      </c>
      <c r="M819" s="2">
        <f>VLOOKUP($A819,'Hospitalisation Details'!$A$2:$I$2344,9,FALSE)</f>
        <v>35952.65</v>
      </c>
      <c r="N819" s="2" t="str">
        <f>VLOOKUP($A819,'Hospitalisation Details'!$A$2:$J$2344,10,FALSE)</f>
        <v>Tier - 1</v>
      </c>
      <c r="O819" s="2" t="str">
        <f>VLOOKUP($A819,'Hospitalisation Details'!$A$2:$K$2344,11,FALSE)</f>
        <v>Tier - 3</v>
      </c>
      <c r="P819" s="5" t="str">
        <f>VLOOKUP($A819,'Hospitalisation Details'!$A$2:$L$2344,12,FALSE)</f>
        <v>R1011</v>
      </c>
      <c r="Q819" s="15">
        <f>VLOOKUP($A819,'Hospitalisation Details'!$A$2:$G$2344,7,FALSE)</f>
        <v>41</v>
      </c>
    </row>
    <row r="820" spans="1:17" x14ac:dyDescent="0.25">
      <c r="A820" s="14" t="s">
        <v>4490</v>
      </c>
      <c r="B820" t="str">
        <f>VLOOKUP(Healthcare!$A820,'Customer Names'!A820:C3154,3,FALSE)</f>
        <v>Nice</v>
      </c>
      <c r="C820">
        <f>VLOOKUP(Healthcare!$A820,'Medical Examinations'!A820:B3154,2,FALSE)</f>
        <v>39.14</v>
      </c>
      <c r="D820">
        <f>VLOOKUP($A820,'Medical Examinations'!A820:D3154,4,FALSE)</f>
        <v>4.91</v>
      </c>
      <c r="E820" t="str">
        <f>VLOOKUP($A820,'Medical Examinations'!A820:F820,6,FALSE)</f>
        <v>No</v>
      </c>
      <c r="F820" t="str">
        <f>VLOOKUP($A820,'Medical Examinations'!A820:G3154,7,FALSE)</f>
        <v>Yes</v>
      </c>
      <c r="G820" t="str">
        <f>VLOOKUP($A820,'Medical Examinations'!A820:H3154,8,FALSE)</f>
        <v>No</v>
      </c>
      <c r="H820" s="4">
        <f>VLOOKUP($A820,'Medical Examinations'!A820:I3154,9,FALSE)</f>
        <v>1</v>
      </c>
      <c r="I820" t="str">
        <f>VLOOKUP($A820,'Medical Examinations'!A820:J820,10,FALSE)</f>
        <v>No</v>
      </c>
      <c r="J820" t="str">
        <f>VLOOKUP($A820,'Medical Examinations'!A820:C820,3,FALSE)</f>
        <v>Obesity</v>
      </c>
      <c r="K820" t="str">
        <f>VLOOKUP($A820,'Medical Examinations'!A820:E820,5,FALSE)</f>
        <v>Normal</v>
      </c>
      <c r="L820" t="str">
        <f>VLOOKUP($A820,'Hospitalisation Details'!$A$2:$E$2344,5,FALSE)</f>
        <v>4-Sep-1999</v>
      </c>
      <c r="M820" s="2">
        <f>VLOOKUP($A820,'Hospitalisation Details'!$A$2:$I$2344,9,FALSE)</f>
        <v>36021.01</v>
      </c>
      <c r="N820" s="2" t="str">
        <f>VLOOKUP($A820,'Hospitalisation Details'!$A$2:$J$2344,10,FALSE)</f>
        <v>Tier - 2</v>
      </c>
      <c r="O820" s="2" t="str">
        <f>VLOOKUP($A820,'Hospitalisation Details'!$A$2:$K$2344,11,FALSE)</f>
        <v>Tier - 3</v>
      </c>
      <c r="P820" s="5" t="str">
        <f>VLOOKUP($A820,'Hospitalisation Details'!$A$2:$L$2344,12,FALSE)</f>
        <v>R1013</v>
      </c>
      <c r="Q820" s="15">
        <f>VLOOKUP($A820,'Hospitalisation Details'!$A$2:$G$2344,7,FALSE)</f>
        <v>23</v>
      </c>
    </row>
    <row r="821" spans="1:17" x14ac:dyDescent="0.25">
      <c r="A821" s="14" t="s">
        <v>4491</v>
      </c>
      <c r="B821" t="str">
        <f>VLOOKUP(Healthcare!$A821,'Customer Names'!A821:C3155,3,FALSE)</f>
        <v>Windler</v>
      </c>
      <c r="C821">
        <f>VLOOKUP(Healthcare!$A821,'Medical Examinations'!A821:B3155,2,FALSE)</f>
        <v>41.2</v>
      </c>
      <c r="D821">
        <f>VLOOKUP($A821,'Medical Examinations'!A821:D3155,4,FALSE)</f>
        <v>4.95</v>
      </c>
      <c r="E821" t="str">
        <f>VLOOKUP($A821,'Medical Examinations'!A821:F821,6,FALSE)</f>
        <v>No</v>
      </c>
      <c r="F821" t="str">
        <f>VLOOKUP($A821,'Medical Examinations'!A821:G3155,7,FALSE)</f>
        <v>No</v>
      </c>
      <c r="G821" t="str">
        <f>VLOOKUP($A821,'Medical Examinations'!A821:H3155,8,FALSE)</f>
        <v>No</v>
      </c>
      <c r="H821" s="4">
        <f>VLOOKUP($A821,'Medical Examinations'!A821:I3155,9,FALSE)</f>
        <v>1</v>
      </c>
      <c r="I821" t="str">
        <f>VLOOKUP($A821,'Medical Examinations'!A821:J821,10,FALSE)</f>
        <v>No</v>
      </c>
      <c r="J821" t="str">
        <f>VLOOKUP($A821,'Medical Examinations'!A821:C821,3,FALSE)</f>
        <v>Obesity</v>
      </c>
      <c r="K821" t="str">
        <f>VLOOKUP($A821,'Medical Examinations'!A821:E821,5,FALSE)</f>
        <v>Normal</v>
      </c>
      <c r="L821" t="str">
        <f>VLOOKUP($A821,'Hospitalisation Details'!$A$2:$E$2344,5,FALSE)</f>
        <v>20-Aug-1996</v>
      </c>
      <c r="M821" s="2">
        <f>VLOOKUP($A821,'Hospitalisation Details'!$A$2:$I$2344,9,FALSE)</f>
        <v>36085.22</v>
      </c>
      <c r="N821" s="2" t="str">
        <f>VLOOKUP($A821,'Hospitalisation Details'!$A$2:$J$2344,10,FALSE)</f>
        <v>Tier - 1</v>
      </c>
      <c r="O821" s="2" t="str">
        <f>VLOOKUP($A821,'Hospitalisation Details'!$A$2:$K$2344,11,FALSE)</f>
        <v>Tier - 1</v>
      </c>
      <c r="P821" s="5" t="str">
        <f>VLOOKUP($A821,'Hospitalisation Details'!$A$2:$L$2344,12,FALSE)</f>
        <v>R1011</v>
      </c>
      <c r="Q821" s="15">
        <f>VLOOKUP($A821,'Hospitalisation Details'!$A$2:$G$2344,7,FALSE)</f>
        <v>26</v>
      </c>
    </row>
    <row r="822" spans="1:17" x14ac:dyDescent="0.25">
      <c r="A822" s="14" t="s">
        <v>4492</v>
      </c>
      <c r="B822" t="str">
        <f>VLOOKUP(Healthcare!$A822,'Customer Names'!A822:C3156,3,FALSE)</f>
        <v>Jones</v>
      </c>
      <c r="C822">
        <f>VLOOKUP(Healthcare!$A822,'Medical Examinations'!A822:B3156,2,FALSE)</f>
        <v>28.81</v>
      </c>
      <c r="D822">
        <f>VLOOKUP($A822,'Medical Examinations'!A822:D3156,4,FALSE)</f>
        <v>10.8</v>
      </c>
      <c r="E822" t="str">
        <f>VLOOKUP($A822,'Medical Examinations'!A822:F822,6,FALSE)</f>
        <v>Yes</v>
      </c>
      <c r="F822" t="str">
        <f>VLOOKUP($A822,'Medical Examinations'!A822:G3156,7,FALSE)</f>
        <v>No</v>
      </c>
      <c r="G822" t="str">
        <f>VLOOKUP($A822,'Medical Examinations'!A822:H3156,8,FALSE)</f>
        <v>Yes</v>
      </c>
      <c r="H822" s="4">
        <f>VLOOKUP($A822,'Medical Examinations'!A822:I3156,9,FALSE)</f>
        <v>1</v>
      </c>
      <c r="I822" t="str">
        <f>VLOOKUP($A822,'Medical Examinations'!A822:J822,10,FALSE)</f>
        <v>No</v>
      </c>
      <c r="J822" t="str">
        <f>VLOOKUP($A822,'Medical Examinations'!A822:C822,3,FALSE)</f>
        <v>Over Weight</v>
      </c>
      <c r="K822" t="str">
        <f>VLOOKUP($A822,'Medical Examinations'!A822:E822,5,FALSE)</f>
        <v>Diabetes</v>
      </c>
      <c r="L822" t="str">
        <f>VLOOKUP($A822,'Hospitalisation Details'!$A$2:$E$2344,5,FALSE)</f>
        <v>4-Nov-1979</v>
      </c>
      <c r="M822" s="2">
        <f>VLOOKUP($A822,'Hospitalisation Details'!$A$2:$I$2344,9,FALSE)</f>
        <v>36090.49</v>
      </c>
      <c r="N822" s="2" t="str">
        <f>VLOOKUP($A822,'Hospitalisation Details'!$A$2:$J$2344,10,FALSE)</f>
        <v>Tier - 2</v>
      </c>
      <c r="O822" s="2" t="str">
        <f>VLOOKUP($A822,'Hospitalisation Details'!$A$2:$K$2344,11,FALSE)</f>
        <v>Tier - 2</v>
      </c>
      <c r="P822" s="5" t="str">
        <f>VLOOKUP($A822,'Hospitalisation Details'!$A$2:$L$2344,12,FALSE)</f>
        <v>R1011</v>
      </c>
      <c r="Q822" s="15">
        <f>VLOOKUP($A822,'Hospitalisation Details'!$A$2:$G$2344,7,FALSE)</f>
        <v>43</v>
      </c>
    </row>
    <row r="823" spans="1:17" x14ac:dyDescent="0.25">
      <c r="A823" s="14" t="s">
        <v>4493</v>
      </c>
      <c r="B823" t="str">
        <f>VLOOKUP(Healthcare!$A823,'Customer Names'!A823:C3157,3,FALSE)</f>
        <v>Stevenson</v>
      </c>
      <c r="C823">
        <f>VLOOKUP(Healthcare!$A823,'Medical Examinations'!A823:B3157,2,FALSE)</f>
        <v>37.409999999999997</v>
      </c>
      <c r="D823">
        <f>VLOOKUP($A823,'Medical Examinations'!A823:D3157,4,FALSE)</f>
        <v>7.21</v>
      </c>
      <c r="E823" t="str">
        <f>VLOOKUP($A823,'Medical Examinations'!A823:F823,6,FALSE)</f>
        <v>No</v>
      </c>
      <c r="F823" t="str">
        <f>VLOOKUP($A823,'Medical Examinations'!A823:G3157,7,FALSE)</f>
        <v>No</v>
      </c>
      <c r="G823" t="str">
        <f>VLOOKUP($A823,'Medical Examinations'!A823:H3157,8,FALSE)</f>
        <v>No</v>
      </c>
      <c r="H823" s="4">
        <f>VLOOKUP($A823,'Medical Examinations'!A823:I3157,9,FALSE)</f>
        <v>2</v>
      </c>
      <c r="I823" t="str">
        <f>VLOOKUP($A823,'Medical Examinations'!A823:J823,10,FALSE)</f>
        <v>No</v>
      </c>
      <c r="J823" t="str">
        <f>VLOOKUP($A823,'Medical Examinations'!A823:C823,3,FALSE)</f>
        <v>Obesity</v>
      </c>
      <c r="K823" t="str">
        <f>VLOOKUP($A823,'Medical Examinations'!A823:E823,5,FALSE)</f>
        <v>Diabetes</v>
      </c>
      <c r="L823" t="str">
        <f>VLOOKUP($A823,'Hospitalisation Details'!$A$2:$E$2344,5,FALSE)</f>
        <v>12-Jun-1997</v>
      </c>
      <c r="M823" s="2">
        <f>VLOOKUP($A823,'Hospitalisation Details'!$A$2:$I$2344,9,FALSE)</f>
        <v>36124.57</v>
      </c>
      <c r="N823" s="2" t="str">
        <f>VLOOKUP($A823,'Hospitalisation Details'!$A$2:$J$2344,10,FALSE)</f>
        <v>Tier - 1</v>
      </c>
      <c r="O823" s="2" t="str">
        <f>VLOOKUP($A823,'Hospitalisation Details'!$A$2:$K$2344,11,FALSE)</f>
        <v>Tier - 3</v>
      </c>
      <c r="P823" s="5" t="str">
        <f>VLOOKUP($A823,'Hospitalisation Details'!$A$2:$L$2344,12,FALSE)</f>
        <v>R1013</v>
      </c>
      <c r="Q823" s="15">
        <f>VLOOKUP($A823,'Hospitalisation Details'!$A$2:$G$2344,7,FALSE)</f>
        <v>25</v>
      </c>
    </row>
    <row r="824" spans="1:17" x14ac:dyDescent="0.25">
      <c r="A824" s="14" t="s">
        <v>4494</v>
      </c>
      <c r="B824" t="str">
        <f>VLOOKUP(Healthcare!$A824,'Customer Names'!A824:C3158,3,FALSE)</f>
        <v>Humphrey</v>
      </c>
      <c r="C824">
        <f>VLOOKUP(Healthcare!$A824,'Medical Examinations'!A824:B3158,2,FALSE)</f>
        <v>52.54</v>
      </c>
      <c r="D824">
        <f>VLOOKUP($A824,'Medical Examinations'!A824:D3158,4,FALSE)</f>
        <v>5.12</v>
      </c>
      <c r="E824" t="str">
        <f>VLOOKUP($A824,'Medical Examinations'!A824:F824,6,FALSE)</f>
        <v>No</v>
      </c>
      <c r="F824" t="str">
        <f>VLOOKUP($A824,'Medical Examinations'!A824:G3158,7,FALSE)</f>
        <v>No</v>
      </c>
      <c r="G824" t="str">
        <f>VLOOKUP($A824,'Medical Examinations'!A824:H3158,8,FALSE)</f>
        <v>Yes</v>
      </c>
      <c r="H824" s="4">
        <f>VLOOKUP($A824,'Medical Examinations'!A824:I3158,9,FALSE)</f>
        <v>1</v>
      </c>
      <c r="I824" t="str">
        <f>VLOOKUP($A824,'Medical Examinations'!A824:J824,10,FALSE)</f>
        <v>No</v>
      </c>
      <c r="J824" t="str">
        <f>VLOOKUP($A824,'Medical Examinations'!A824:C824,3,FALSE)</f>
        <v>Obesity</v>
      </c>
      <c r="K824" t="str">
        <f>VLOOKUP($A824,'Medical Examinations'!A824:E824,5,FALSE)</f>
        <v>Normal</v>
      </c>
      <c r="L824" t="str">
        <f>VLOOKUP($A824,'Hospitalisation Details'!$A$2:$E$2344,5,FALSE)</f>
        <v>30-Aug-2004</v>
      </c>
      <c r="M824" s="2">
        <f>VLOOKUP($A824,'Hospitalisation Details'!$A$2:$I$2344,9,FALSE)</f>
        <v>36149.480000000003</v>
      </c>
      <c r="N824" s="2" t="str">
        <f>VLOOKUP($A824,'Hospitalisation Details'!$A$2:$J$2344,10,FALSE)</f>
        <v>Tier - 2</v>
      </c>
      <c r="O824" s="2" t="str">
        <f>VLOOKUP($A824,'Hospitalisation Details'!$A$2:$K$2344,11,FALSE)</f>
        <v>Tier - 2</v>
      </c>
      <c r="P824" s="5" t="str">
        <f>VLOOKUP($A824,'Hospitalisation Details'!$A$2:$L$2344,12,FALSE)</f>
        <v>R1013</v>
      </c>
      <c r="Q824" s="15">
        <f>VLOOKUP($A824,'Hospitalisation Details'!$A$2:$G$2344,7,FALSE)</f>
        <v>18</v>
      </c>
    </row>
    <row r="825" spans="1:17" x14ac:dyDescent="0.25">
      <c r="A825" s="14" t="s">
        <v>4495</v>
      </c>
      <c r="B825" t="str">
        <f>VLOOKUP(Healthcare!$A825,'Customer Names'!A825:C3159,3,FALSE)</f>
        <v>Nelson</v>
      </c>
      <c r="C825">
        <f>VLOOKUP(Healthcare!$A825,'Medical Examinations'!A825:B3159,2,FALSE)</f>
        <v>17.29</v>
      </c>
      <c r="D825">
        <f>VLOOKUP($A825,'Medical Examinations'!A825:D3159,4,FALSE)</f>
        <v>4.62</v>
      </c>
      <c r="E825" t="str">
        <f>VLOOKUP($A825,'Medical Examinations'!A825:F825,6,FALSE)</f>
        <v>No</v>
      </c>
      <c r="F825" t="str">
        <f>VLOOKUP($A825,'Medical Examinations'!A825:G3159,7,FALSE)</f>
        <v>Yes</v>
      </c>
      <c r="G825" t="str">
        <f>VLOOKUP($A825,'Medical Examinations'!A825:H3159,8,FALSE)</f>
        <v>No</v>
      </c>
      <c r="H825" s="4">
        <f>VLOOKUP($A825,'Medical Examinations'!A825:I3159,9,FALSE)</f>
        <v>1</v>
      </c>
      <c r="I825" t="str">
        <f>VLOOKUP($A825,'Medical Examinations'!A825:J825,10,FALSE)</f>
        <v>Yes</v>
      </c>
      <c r="J825" t="str">
        <f>VLOOKUP($A825,'Medical Examinations'!A825:C825,3,FALSE)</f>
        <v>Under Weight</v>
      </c>
      <c r="K825" t="str">
        <f>VLOOKUP($A825,'Medical Examinations'!A825:E825,5,FALSE)</f>
        <v>Normal</v>
      </c>
      <c r="L825" t="str">
        <f>VLOOKUP($A825,'Hospitalisation Details'!$A$2:$E$2344,5,FALSE)</f>
        <v>6-Dec-1974</v>
      </c>
      <c r="M825" s="2">
        <f>VLOOKUP($A825,'Hospitalisation Details'!$A$2:$I$2344,9,FALSE)</f>
        <v>36182.870000000003</v>
      </c>
      <c r="N825" s="2" t="str">
        <f>VLOOKUP($A825,'Hospitalisation Details'!$A$2:$J$2344,10,FALSE)</f>
        <v>Tier - 2</v>
      </c>
      <c r="O825" s="2" t="str">
        <f>VLOOKUP($A825,'Hospitalisation Details'!$A$2:$K$2344,11,FALSE)</f>
        <v>Tier - 3</v>
      </c>
      <c r="P825" s="5" t="str">
        <f>VLOOKUP($A825,'Hospitalisation Details'!$A$2:$L$2344,12,FALSE)</f>
        <v>R1012</v>
      </c>
      <c r="Q825" s="15">
        <f>VLOOKUP($A825,'Hospitalisation Details'!$A$2:$G$2344,7,FALSE)</f>
        <v>48</v>
      </c>
    </row>
    <row r="826" spans="1:17" x14ac:dyDescent="0.25">
      <c r="A826" s="14" t="s">
        <v>4496</v>
      </c>
      <c r="B826" t="str">
        <f>VLOOKUP(Healthcare!$A826,'Customer Names'!A826:C3160,3,FALSE)</f>
        <v>Payne</v>
      </c>
      <c r="C826">
        <f>VLOOKUP(Healthcare!$A826,'Medical Examinations'!A826:B3160,2,FALSE)</f>
        <v>31.74</v>
      </c>
      <c r="D826">
        <f>VLOOKUP($A826,'Medical Examinations'!A826:D3160,4,FALSE)</f>
        <v>7.68</v>
      </c>
      <c r="E826" t="str">
        <f>VLOOKUP($A826,'Medical Examinations'!A826:F826,6,FALSE)</f>
        <v>Yes</v>
      </c>
      <c r="F826" t="str">
        <f>VLOOKUP($A826,'Medical Examinations'!A826:G3160,7,FALSE)</f>
        <v>No</v>
      </c>
      <c r="G826" t="str">
        <f>VLOOKUP($A826,'Medical Examinations'!A826:H3160,8,FALSE)</f>
        <v>No</v>
      </c>
      <c r="H826" s="4">
        <f>VLOOKUP($A826,'Medical Examinations'!A826:I3160,9,FALSE)</f>
        <v>0</v>
      </c>
      <c r="I826" t="str">
        <f>VLOOKUP($A826,'Medical Examinations'!A826:J826,10,FALSE)</f>
        <v>No</v>
      </c>
      <c r="J826" t="str">
        <f>VLOOKUP($A826,'Medical Examinations'!A826:C826,3,FALSE)</f>
        <v>Obesity</v>
      </c>
      <c r="K826" t="str">
        <f>VLOOKUP($A826,'Medical Examinations'!A826:E826,5,FALSE)</f>
        <v>Diabetes</v>
      </c>
      <c r="L826" t="str">
        <f>VLOOKUP($A826,'Hospitalisation Details'!$A$2:$E$2344,5,FALSE)</f>
        <v>1-Oct-1999</v>
      </c>
      <c r="M826" s="2">
        <f>VLOOKUP($A826,'Hospitalisation Details'!$A$2:$I$2344,9,FALSE)</f>
        <v>36189.1</v>
      </c>
      <c r="N826" s="2" t="str">
        <f>VLOOKUP($A826,'Hospitalisation Details'!$A$2:$J$2344,10,FALSE)</f>
        <v>Tier - 1</v>
      </c>
      <c r="O826" s="2" t="str">
        <f>VLOOKUP($A826,'Hospitalisation Details'!$A$2:$K$2344,11,FALSE)</f>
        <v>Tier - 3</v>
      </c>
      <c r="P826" s="5" t="str">
        <f>VLOOKUP($A826,'Hospitalisation Details'!$A$2:$L$2344,12,FALSE)</f>
        <v>R1016</v>
      </c>
      <c r="Q826" s="15">
        <f>VLOOKUP($A826,'Hospitalisation Details'!$A$2:$G$2344,7,FALSE)</f>
        <v>23</v>
      </c>
    </row>
    <row r="827" spans="1:17" x14ac:dyDescent="0.25">
      <c r="A827" s="14" t="s">
        <v>4497</v>
      </c>
      <c r="B827" t="str">
        <f>VLOOKUP(Healthcare!$A827,'Customer Names'!A827:C3161,3,FALSE)</f>
        <v>Hails</v>
      </c>
      <c r="C827">
        <f>VLOOKUP(Healthcare!$A827,'Medical Examinations'!A827:B3161,2,FALSE)</f>
        <v>26.504999999999999</v>
      </c>
      <c r="D827">
        <f>VLOOKUP($A827,'Medical Examinations'!A827:D3161,4,FALSE)</f>
        <v>6.79</v>
      </c>
      <c r="E827" t="str">
        <f>VLOOKUP($A827,'Medical Examinations'!A827:F827,6,FALSE)</f>
        <v>Yes</v>
      </c>
      <c r="F827" t="str">
        <f>VLOOKUP($A827,'Medical Examinations'!A827:G3161,7,FALSE)</f>
        <v>No</v>
      </c>
      <c r="G827" t="str">
        <f>VLOOKUP($A827,'Medical Examinations'!A827:H3161,8,FALSE)</f>
        <v>Yes</v>
      </c>
      <c r="H827" s="4">
        <f>VLOOKUP($A827,'Medical Examinations'!A827:I3161,9,FALSE)</f>
        <v>1</v>
      </c>
      <c r="I827" t="str">
        <f>VLOOKUP($A827,'Medical Examinations'!A827:J827,10,FALSE)</f>
        <v>No</v>
      </c>
      <c r="J827" t="str">
        <f>VLOOKUP($A827,'Medical Examinations'!A827:C827,3,FALSE)</f>
        <v>Over Weight</v>
      </c>
      <c r="K827" t="str">
        <f>VLOOKUP($A827,'Medical Examinations'!A827:E827,5,FALSE)</f>
        <v>Diabetes</v>
      </c>
      <c r="L827" t="str">
        <f>VLOOKUP($A827,'Hospitalisation Details'!$A$2:$E$2344,5,FALSE)</f>
        <v>28-Dec-1993</v>
      </c>
      <c r="M827" s="2">
        <f>VLOOKUP($A827,'Hospitalisation Details'!$A$2:$I$2344,9,FALSE)</f>
        <v>36197.699999999997</v>
      </c>
      <c r="N827" s="2" t="str">
        <f>VLOOKUP($A827,'Hospitalisation Details'!$A$2:$J$2344,10,FALSE)</f>
        <v>Tier - 1</v>
      </c>
      <c r="O827" s="2" t="str">
        <f>VLOOKUP($A827,'Hospitalisation Details'!$A$2:$K$2344,11,FALSE)</f>
        <v>Tier - 3</v>
      </c>
      <c r="P827" s="5" t="str">
        <f>VLOOKUP($A827,'Hospitalisation Details'!$A$2:$L$2344,12,FALSE)</f>
        <v>R1011</v>
      </c>
      <c r="Q827" s="15">
        <f>VLOOKUP($A827,'Hospitalisation Details'!$A$2:$G$2344,7,FALSE)</f>
        <v>29</v>
      </c>
    </row>
    <row r="828" spans="1:17" x14ac:dyDescent="0.25">
      <c r="A828" s="14" t="s">
        <v>4498</v>
      </c>
      <c r="B828" t="str">
        <f>VLOOKUP(Healthcare!$A828,'Customer Names'!A828:C3162,3,FALSE)</f>
        <v>Proctor</v>
      </c>
      <c r="C828">
        <f>VLOOKUP(Healthcare!$A828,'Medical Examinations'!A828:B3162,2,FALSE)</f>
        <v>36.479999999999997</v>
      </c>
      <c r="D828">
        <f>VLOOKUP($A828,'Medical Examinations'!A828:D3162,4,FALSE)</f>
        <v>11.09</v>
      </c>
      <c r="E828" t="str">
        <f>VLOOKUP($A828,'Medical Examinations'!A828:F828,6,FALSE)</f>
        <v>No</v>
      </c>
      <c r="F828" t="str">
        <f>VLOOKUP($A828,'Medical Examinations'!A828:G3162,7,FALSE)</f>
        <v>No</v>
      </c>
      <c r="G828" t="str">
        <f>VLOOKUP($A828,'Medical Examinations'!A828:H3162,8,FALSE)</f>
        <v>No</v>
      </c>
      <c r="H828" s="4">
        <f>VLOOKUP($A828,'Medical Examinations'!A828:I3162,9,FALSE)</f>
        <v>0</v>
      </c>
      <c r="I828" t="str">
        <f>VLOOKUP($A828,'Medical Examinations'!A828:J828,10,FALSE)</f>
        <v>No</v>
      </c>
      <c r="J828" t="str">
        <f>VLOOKUP($A828,'Medical Examinations'!A828:C828,3,FALSE)</f>
        <v>Obesity</v>
      </c>
      <c r="K828" t="str">
        <f>VLOOKUP($A828,'Medical Examinations'!A828:E828,5,FALSE)</f>
        <v>Diabetes</v>
      </c>
      <c r="L828" t="str">
        <f>VLOOKUP($A828,'Hospitalisation Details'!$A$2:$E$2344,5,FALSE)</f>
        <v>5-Sep-2003</v>
      </c>
      <c r="M828" s="2">
        <f>VLOOKUP($A828,'Hospitalisation Details'!$A$2:$I$2344,9,FALSE)</f>
        <v>36219.410000000003</v>
      </c>
      <c r="N828" s="2" t="str">
        <f>VLOOKUP($A828,'Hospitalisation Details'!$A$2:$J$2344,10,FALSE)</f>
        <v>Tier - 1</v>
      </c>
      <c r="O828" s="2" t="str">
        <f>VLOOKUP($A828,'Hospitalisation Details'!$A$2:$K$2344,11,FALSE)</f>
        <v>Tier - 1</v>
      </c>
      <c r="P828" s="5" t="str">
        <f>VLOOKUP($A828,'Hospitalisation Details'!$A$2:$L$2344,12,FALSE)</f>
        <v>R1012</v>
      </c>
      <c r="Q828" s="15">
        <f>VLOOKUP($A828,'Hospitalisation Details'!$A$2:$G$2344,7,FALSE)</f>
        <v>19</v>
      </c>
    </row>
    <row r="829" spans="1:17" x14ac:dyDescent="0.25">
      <c r="A829" s="14" t="s">
        <v>4499</v>
      </c>
      <c r="B829" t="str">
        <f>VLOOKUP(Healthcare!$A829,'Customer Names'!A829:C3163,3,FALSE)</f>
        <v>Ryan</v>
      </c>
      <c r="C829">
        <f>VLOOKUP(Healthcare!$A829,'Medical Examinations'!A829:B3163,2,FALSE)</f>
        <v>39.159999999999997</v>
      </c>
      <c r="D829">
        <f>VLOOKUP($A829,'Medical Examinations'!A829:D3163,4,FALSE)</f>
        <v>5.24</v>
      </c>
      <c r="E829" t="str">
        <f>VLOOKUP($A829,'Medical Examinations'!A829:F829,6,FALSE)</f>
        <v>Yes</v>
      </c>
      <c r="F829" t="str">
        <f>VLOOKUP($A829,'Medical Examinations'!A829:G3163,7,FALSE)</f>
        <v>No</v>
      </c>
      <c r="G829" t="str">
        <f>VLOOKUP($A829,'Medical Examinations'!A829:H3163,8,FALSE)</f>
        <v>Yes</v>
      </c>
      <c r="H829" s="4">
        <f>VLOOKUP($A829,'Medical Examinations'!A829:I3163,9,FALSE)</f>
        <v>1</v>
      </c>
      <c r="I829" t="str">
        <f>VLOOKUP($A829,'Medical Examinations'!A829:J829,10,FALSE)</f>
        <v>No</v>
      </c>
      <c r="J829" t="str">
        <f>VLOOKUP($A829,'Medical Examinations'!A829:C829,3,FALSE)</f>
        <v>Obesity</v>
      </c>
      <c r="K829" t="str">
        <f>VLOOKUP($A829,'Medical Examinations'!A829:E829,5,FALSE)</f>
        <v>Normal</v>
      </c>
      <c r="L829" t="str">
        <f>VLOOKUP($A829,'Hospitalisation Details'!$A$2:$E$2344,5,FALSE)</f>
        <v>25-Dec-2004</v>
      </c>
      <c r="M829" s="2">
        <f>VLOOKUP($A829,'Hospitalisation Details'!$A$2:$I$2344,9,FALSE)</f>
        <v>36307.800000000003</v>
      </c>
      <c r="N829" s="2" t="str">
        <f>VLOOKUP($A829,'Hospitalisation Details'!$A$2:$J$2344,10,FALSE)</f>
        <v>Tier - 1</v>
      </c>
      <c r="O829" s="2" t="str">
        <f>VLOOKUP($A829,'Hospitalisation Details'!$A$2:$K$2344,11,FALSE)</f>
        <v>Tier - 2</v>
      </c>
      <c r="P829" s="5" t="str">
        <f>VLOOKUP($A829,'Hospitalisation Details'!$A$2:$L$2344,12,FALSE)</f>
        <v>R1013</v>
      </c>
      <c r="Q829" s="15">
        <f>VLOOKUP($A829,'Hospitalisation Details'!$A$2:$G$2344,7,FALSE)</f>
        <v>18</v>
      </c>
    </row>
    <row r="830" spans="1:17" x14ac:dyDescent="0.25">
      <c r="A830" s="14" t="s">
        <v>4500</v>
      </c>
      <c r="B830" t="str">
        <f>VLOOKUP(Healthcare!$A830,'Customer Names'!A830:C3164,3,FALSE)</f>
        <v>Watson</v>
      </c>
      <c r="C830">
        <f>VLOOKUP(Healthcare!$A830,'Medical Examinations'!A830:B3164,2,FALSE)</f>
        <v>28.22</v>
      </c>
      <c r="D830">
        <f>VLOOKUP($A830,'Medical Examinations'!A830:D3164,4,FALSE)</f>
        <v>7.51</v>
      </c>
      <c r="E830" t="str">
        <f>VLOOKUP($A830,'Medical Examinations'!A830:F830,6,FALSE)</f>
        <v>Yes</v>
      </c>
      <c r="F830" t="str">
        <f>VLOOKUP($A830,'Medical Examinations'!A830:G3164,7,FALSE)</f>
        <v>No</v>
      </c>
      <c r="G830" t="str">
        <f>VLOOKUP($A830,'Medical Examinations'!A830:H3164,8,FALSE)</f>
        <v>Yes</v>
      </c>
      <c r="H830" s="4">
        <f>VLOOKUP($A830,'Medical Examinations'!A830:I3164,9,FALSE)</f>
        <v>1</v>
      </c>
      <c r="I830" t="str">
        <f>VLOOKUP($A830,'Medical Examinations'!A830:J830,10,FALSE)</f>
        <v>No</v>
      </c>
      <c r="J830" t="str">
        <f>VLOOKUP($A830,'Medical Examinations'!A830:C830,3,FALSE)</f>
        <v>Over Weight</v>
      </c>
      <c r="K830" t="str">
        <f>VLOOKUP($A830,'Medical Examinations'!A830:E830,5,FALSE)</f>
        <v>Diabetes</v>
      </c>
      <c r="L830" t="str">
        <f>VLOOKUP($A830,'Hospitalisation Details'!$A$2:$E$2344,5,FALSE)</f>
        <v>16-Jun-1992</v>
      </c>
      <c r="M830" s="2">
        <f>VLOOKUP($A830,'Hospitalisation Details'!$A$2:$I$2344,9,FALSE)</f>
        <v>36314.050000000003</v>
      </c>
      <c r="N830" s="2" t="str">
        <f>VLOOKUP($A830,'Hospitalisation Details'!$A$2:$J$2344,10,FALSE)</f>
        <v>Tier - 2</v>
      </c>
      <c r="O830" s="2" t="str">
        <f>VLOOKUP($A830,'Hospitalisation Details'!$A$2:$K$2344,11,FALSE)</f>
        <v>Tier - 2</v>
      </c>
      <c r="P830" s="5" t="str">
        <f>VLOOKUP($A830,'Hospitalisation Details'!$A$2:$L$2344,12,FALSE)</f>
        <v>R1011</v>
      </c>
      <c r="Q830" s="15">
        <f>VLOOKUP($A830,'Hospitalisation Details'!$A$2:$G$2344,7,FALSE)</f>
        <v>30</v>
      </c>
    </row>
    <row r="831" spans="1:17" x14ac:dyDescent="0.25">
      <c r="A831" s="14" t="s">
        <v>4501</v>
      </c>
      <c r="B831" t="str">
        <f>VLOOKUP(Healthcare!$A831,'Customer Names'!A831:C3165,3,FALSE)</f>
        <v>Gresh</v>
      </c>
      <c r="C831">
        <f>VLOOKUP(Healthcare!$A831,'Medical Examinations'!A831:B3165,2,FALSE)</f>
        <v>35</v>
      </c>
      <c r="D831">
        <f>VLOOKUP($A831,'Medical Examinations'!A831:D3165,4,FALSE)</f>
        <v>4.13</v>
      </c>
      <c r="E831" t="str">
        <f>VLOOKUP($A831,'Medical Examinations'!A831:F831,6,FALSE)</f>
        <v>No</v>
      </c>
      <c r="F831" t="str">
        <f>VLOOKUP($A831,'Medical Examinations'!A831:G3165,7,FALSE)</f>
        <v>No</v>
      </c>
      <c r="G831" t="str">
        <f>VLOOKUP($A831,'Medical Examinations'!A831:H3165,8,FALSE)</f>
        <v>No</v>
      </c>
      <c r="H831" s="4">
        <f>VLOOKUP($A831,'Medical Examinations'!A831:I3165,9,FALSE)</f>
        <v>2</v>
      </c>
      <c r="I831" t="str">
        <f>VLOOKUP($A831,'Medical Examinations'!A831:J831,10,FALSE)</f>
        <v>No</v>
      </c>
      <c r="J831" t="str">
        <f>VLOOKUP($A831,'Medical Examinations'!A831:C831,3,FALSE)</f>
        <v>Obesity</v>
      </c>
      <c r="K831" t="str">
        <f>VLOOKUP($A831,'Medical Examinations'!A831:E831,5,FALSE)</f>
        <v>Normal</v>
      </c>
      <c r="L831" t="str">
        <f>VLOOKUP($A831,'Hospitalisation Details'!$A$2:$E$2344,5,FALSE)</f>
        <v>5-Jun-1975</v>
      </c>
      <c r="M831" s="2">
        <f>VLOOKUP($A831,'Hospitalisation Details'!$A$2:$I$2344,9,FALSE)</f>
        <v>36350.71</v>
      </c>
      <c r="N831" s="2" t="str">
        <f>VLOOKUP($A831,'Hospitalisation Details'!$A$2:$J$2344,10,FALSE)</f>
        <v>Tier - 1</v>
      </c>
      <c r="O831" s="2" t="str">
        <f>VLOOKUP($A831,'Hospitalisation Details'!$A$2:$K$2344,11,FALSE)</f>
        <v>Tier - 2</v>
      </c>
      <c r="P831" s="5" t="str">
        <f>VLOOKUP($A831,'Hospitalisation Details'!$A$2:$L$2344,12,FALSE)</f>
        <v>R1011</v>
      </c>
      <c r="Q831" s="15">
        <f>VLOOKUP($A831,'Hospitalisation Details'!$A$2:$G$2344,7,FALSE)</f>
        <v>48</v>
      </c>
    </row>
    <row r="832" spans="1:17" x14ac:dyDescent="0.25">
      <c r="A832" s="14" t="s">
        <v>4502</v>
      </c>
      <c r="B832" t="str">
        <f>VLOOKUP(Healthcare!$A832,'Customer Names'!A832:C3166,3,FALSE)</f>
        <v>Anis</v>
      </c>
      <c r="C832">
        <f>VLOOKUP(Healthcare!$A832,'Medical Examinations'!A832:B3166,2,FALSE)</f>
        <v>36.24</v>
      </c>
      <c r="D832">
        <f>VLOOKUP($A832,'Medical Examinations'!A832:D3166,4,FALSE)</f>
        <v>8.3800000000000008</v>
      </c>
      <c r="E832" t="str">
        <f>VLOOKUP($A832,'Medical Examinations'!A832:F832,6,FALSE)</f>
        <v>Yes</v>
      </c>
      <c r="F832" t="str">
        <f>VLOOKUP($A832,'Medical Examinations'!A832:G3166,7,FALSE)</f>
        <v>No</v>
      </c>
      <c r="G832" t="str">
        <f>VLOOKUP($A832,'Medical Examinations'!A832:H3166,8,FALSE)</f>
        <v>No</v>
      </c>
      <c r="H832" s="4">
        <f>VLOOKUP($A832,'Medical Examinations'!A832:I3166,9,FALSE)</f>
        <v>1</v>
      </c>
      <c r="I832" t="str">
        <f>VLOOKUP($A832,'Medical Examinations'!A832:J832,10,FALSE)</f>
        <v>No</v>
      </c>
      <c r="J832" t="str">
        <f>VLOOKUP($A832,'Medical Examinations'!A832:C832,3,FALSE)</f>
        <v>Obesity</v>
      </c>
      <c r="K832" t="str">
        <f>VLOOKUP($A832,'Medical Examinations'!A832:E832,5,FALSE)</f>
        <v>Diabetes</v>
      </c>
      <c r="L832" t="str">
        <f>VLOOKUP($A832,'Hospitalisation Details'!$A$2:$E$2344,5,FALSE)</f>
        <v>9-Dec-2003</v>
      </c>
      <c r="M832" s="2">
        <f>VLOOKUP($A832,'Hospitalisation Details'!$A$2:$I$2344,9,FALSE)</f>
        <v>36397.58</v>
      </c>
      <c r="N832" s="2" t="str">
        <f>VLOOKUP($A832,'Hospitalisation Details'!$A$2:$J$2344,10,FALSE)</f>
        <v>Tier - 2</v>
      </c>
      <c r="O832" s="2" t="str">
        <f>VLOOKUP($A832,'Hospitalisation Details'!$A$2:$K$2344,11,FALSE)</f>
        <v>Tier - 3</v>
      </c>
      <c r="P832" s="5" t="str">
        <f>VLOOKUP($A832,'Hospitalisation Details'!$A$2:$L$2344,12,FALSE)</f>
        <v>R1011</v>
      </c>
      <c r="Q832" s="15">
        <f>VLOOKUP($A832,'Hospitalisation Details'!$A$2:$G$2344,7,FALSE)</f>
        <v>19</v>
      </c>
    </row>
    <row r="833" spans="1:17" x14ac:dyDescent="0.25">
      <c r="A833" s="14" t="s">
        <v>4503</v>
      </c>
      <c r="B833" t="str">
        <f>VLOOKUP(Healthcare!$A833,'Customer Names'!A833:C3167,3,FALSE)</f>
        <v>Swartz</v>
      </c>
      <c r="C833">
        <f>VLOOKUP(Healthcare!$A833,'Medical Examinations'!A833:B3167,2,FALSE)</f>
        <v>36.954999999999998</v>
      </c>
      <c r="D833">
        <f>VLOOKUP($A833,'Medical Examinations'!A833:D3167,4,FALSE)</f>
        <v>8.07</v>
      </c>
      <c r="E833" t="str">
        <f>VLOOKUP($A833,'Medical Examinations'!A833:F833,6,FALSE)</f>
        <v>No</v>
      </c>
      <c r="F833" t="str">
        <f>VLOOKUP($A833,'Medical Examinations'!A833:G3167,7,FALSE)</f>
        <v>No</v>
      </c>
      <c r="G833" t="str">
        <f>VLOOKUP($A833,'Medical Examinations'!A833:H3167,8,FALSE)</f>
        <v>No</v>
      </c>
      <c r="H833" s="4">
        <f>VLOOKUP($A833,'Medical Examinations'!A833:I3167,9,FALSE)</f>
        <v>0</v>
      </c>
      <c r="I833" t="str">
        <f>VLOOKUP($A833,'Medical Examinations'!A833:J833,10,FALSE)</f>
        <v>No</v>
      </c>
      <c r="J833" t="str">
        <f>VLOOKUP($A833,'Medical Examinations'!A833:C833,3,FALSE)</f>
        <v>Obesity</v>
      </c>
      <c r="K833" t="str">
        <f>VLOOKUP($A833,'Medical Examinations'!A833:E833,5,FALSE)</f>
        <v>Diabetes</v>
      </c>
      <c r="L833" t="str">
        <f>VLOOKUP($A833,'Hospitalisation Details'!$A$2:$E$2344,5,FALSE)</f>
        <v>19-Nov-1962</v>
      </c>
      <c r="M833" s="2">
        <f>VLOOKUP($A833,'Hospitalisation Details'!$A$2:$I$2344,9,FALSE)</f>
        <v>36445.550000000003</v>
      </c>
      <c r="N833" s="2" t="str">
        <f>VLOOKUP($A833,'Hospitalisation Details'!$A$2:$J$2344,10,FALSE)</f>
        <v>Tier - 2</v>
      </c>
      <c r="O833" s="2" t="str">
        <f>VLOOKUP($A833,'Hospitalisation Details'!$A$2:$K$2344,11,FALSE)</f>
        <v>Tier - 2</v>
      </c>
      <c r="P833" s="5" t="str">
        <f>VLOOKUP($A833,'Hospitalisation Details'!$A$2:$L$2344,12,FALSE)</f>
        <v>R1011</v>
      </c>
      <c r="Q833" s="15">
        <f>VLOOKUP($A833,'Hospitalisation Details'!$A$2:$G$2344,7,FALSE)</f>
        <v>60</v>
      </c>
    </row>
    <row r="834" spans="1:17" x14ac:dyDescent="0.25">
      <c r="A834" s="14" t="s">
        <v>4504</v>
      </c>
      <c r="B834" t="str">
        <f>VLOOKUP(Healthcare!$A834,'Customer Names'!A834:C3168,3,FALSE)</f>
        <v>Schluneker</v>
      </c>
      <c r="C834">
        <f>VLOOKUP(Healthcare!$A834,'Medical Examinations'!A834:B3168,2,FALSE)</f>
        <v>29.64</v>
      </c>
      <c r="D834">
        <f>VLOOKUP($A834,'Medical Examinations'!A834:D3168,4,FALSE)</f>
        <v>8.9499999999999993</v>
      </c>
      <c r="E834" t="str">
        <f>VLOOKUP($A834,'Medical Examinations'!A834:F834,6,FALSE)</f>
        <v>No</v>
      </c>
      <c r="F834" t="str">
        <f>VLOOKUP($A834,'Medical Examinations'!A834:G3168,7,FALSE)</f>
        <v>No</v>
      </c>
      <c r="G834" t="str">
        <f>VLOOKUP($A834,'Medical Examinations'!A834:H3168,8,FALSE)</f>
        <v>No</v>
      </c>
      <c r="H834" s="4">
        <f>VLOOKUP($A834,'Medical Examinations'!A834:I3168,9,FALSE)</f>
        <v>0</v>
      </c>
      <c r="I834" t="str">
        <f>VLOOKUP($A834,'Medical Examinations'!A834:J834,10,FALSE)</f>
        <v>No</v>
      </c>
      <c r="J834" t="str">
        <f>VLOOKUP($A834,'Medical Examinations'!A834:C834,3,FALSE)</f>
        <v>Over Weight</v>
      </c>
      <c r="K834" t="str">
        <f>VLOOKUP($A834,'Medical Examinations'!A834:E834,5,FALSE)</f>
        <v>Diabetes</v>
      </c>
      <c r="L834" t="str">
        <f>VLOOKUP($A834,'Hospitalisation Details'!$A$2:$E$2344,5,FALSE)</f>
        <v>9-Aug-1973</v>
      </c>
      <c r="M834" s="2">
        <f>VLOOKUP($A834,'Hospitalisation Details'!$A$2:$I$2344,9,FALSE)</f>
        <v>36541.550000000003</v>
      </c>
      <c r="N834" s="2" t="str">
        <f>VLOOKUP($A834,'Hospitalisation Details'!$A$2:$J$2344,10,FALSE)</f>
        <v>Tier - 2</v>
      </c>
      <c r="O834" s="2" t="str">
        <f>VLOOKUP($A834,'Hospitalisation Details'!$A$2:$K$2344,11,FALSE)</f>
        <v>Tier - 3</v>
      </c>
      <c r="P834" s="5" t="str">
        <f>VLOOKUP($A834,'Hospitalisation Details'!$A$2:$L$2344,12,FALSE)</f>
        <v>R1011</v>
      </c>
      <c r="Q834" s="15">
        <f>VLOOKUP($A834,'Hospitalisation Details'!$A$2:$G$2344,7,FALSE)</f>
        <v>49</v>
      </c>
    </row>
    <row r="835" spans="1:17" x14ac:dyDescent="0.25">
      <c r="A835" s="14" t="s">
        <v>4505</v>
      </c>
      <c r="B835" t="str">
        <f>VLOOKUP(Healthcare!$A835,'Customer Names'!A835:C3169,3,FALSE)</f>
        <v>Bellemare</v>
      </c>
      <c r="C835">
        <f>VLOOKUP(Healthcare!$A835,'Medical Examinations'!A835:B3169,2,FALSE)</f>
        <v>42.74</v>
      </c>
      <c r="D835">
        <f>VLOOKUP($A835,'Medical Examinations'!A835:D3169,4,FALSE)</f>
        <v>6.31</v>
      </c>
      <c r="E835" t="str">
        <f>VLOOKUP($A835,'Medical Examinations'!A835:F835,6,FALSE)</f>
        <v>Yes</v>
      </c>
      <c r="F835" t="str">
        <f>VLOOKUP($A835,'Medical Examinations'!A835:G3169,7,FALSE)</f>
        <v>No</v>
      </c>
      <c r="G835" t="str">
        <f>VLOOKUP($A835,'Medical Examinations'!A835:H3169,8,FALSE)</f>
        <v>No</v>
      </c>
      <c r="H835" s="4">
        <f>VLOOKUP($A835,'Medical Examinations'!A835:I3169,9,FALSE)</f>
        <v>1</v>
      </c>
      <c r="I835" t="str">
        <f>VLOOKUP($A835,'Medical Examinations'!A835:J835,10,FALSE)</f>
        <v>No</v>
      </c>
      <c r="J835" t="str">
        <f>VLOOKUP($A835,'Medical Examinations'!A835:C835,3,FALSE)</f>
        <v>Obesity</v>
      </c>
      <c r="K835" t="str">
        <f>VLOOKUP($A835,'Medical Examinations'!A835:E835,5,FALSE)</f>
        <v>Prediabetes</v>
      </c>
      <c r="L835" t="str">
        <f>VLOOKUP($A835,'Hospitalisation Details'!$A$2:$E$2344,5,FALSE)</f>
        <v>9-Oct-1992</v>
      </c>
      <c r="M835" s="2">
        <f>VLOOKUP($A835,'Hospitalisation Details'!$A$2:$I$2344,9,FALSE)</f>
        <v>36572.800000000003</v>
      </c>
      <c r="N835" s="2" t="str">
        <f>VLOOKUP($A835,'Hospitalisation Details'!$A$2:$J$2344,10,FALSE)</f>
        <v>Tier - 1</v>
      </c>
      <c r="O835" s="2" t="str">
        <f>VLOOKUP($A835,'Hospitalisation Details'!$A$2:$K$2344,11,FALSE)</f>
        <v>Tier - 2</v>
      </c>
      <c r="P835" s="5" t="str">
        <f>VLOOKUP($A835,'Hospitalisation Details'!$A$2:$L$2344,12,FALSE)</f>
        <v>R1011</v>
      </c>
      <c r="Q835" s="15">
        <f>VLOOKUP($A835,'Hospitalisation Details'!$A$2:$G$2344,7,FALSE)</f>
        <v>30</v>
      </c>
    </row>
    <row r="836" spans="1:17" x14ac:dyDescent="0.25">
      <c r="A836" s="14" t="s">
        <v>4506</v>
      </c>
      <c r="B836" t="str">
        <f>VLOOKUP(Healthcare!$A836,'Customer Names'!A836:C3170,3,FALSE)</f>
        <v>Vitalo</v>
      </c>
      <c r="C836">
        <f>VLOOKUP(Healthcare!$A836,'Medical Examinations'!A836:B3170,2,FALSE)</f>
        <v>36.130000000000003</v>
      </c>
      <c r="D836">
        <f>VLOOKUP($A836,'Medical Examinations'!A836:D3170,4,FALSE)</f>
        <v>7.19</v>
      </c>
      <c r="E836" t="str">
        <f>VLOOKUP($A836,'Medical Examinations'!A836:F836,6,FALSE)</f>
        <v>Yes</v>
      </c>
      <c r="F836" t="str">
        <f>VLOOKUP($A836,'Medical Examinations'!A836:G3170,7,FALSE)</f>
        <v>No</v>
      </c>
      <c r="G836" t="str">
        <f>VLOOKUP($A836,'Medical Examinations'!A836:H3170,8,FALSE)</f>
        <v>No</v>
      </c>
      <c r="H836" s="4">
        <f>VLOOKUP($A836,'Medical Examinations'!A836:I3170,9,FALSE)</f>
        <v>2</v>
      </c>
      <c r="I836" t="str">
        <f>VLOOKUP($A836,'Medical Examinations'!A836:J836,10,FALSE)</f>
        <v>No</v>
      </c>
      <c r="J836" t="str">
        <f>VLOOKUP($A836,'Medical Examinations'!A836:C836,3,FALSE)</f>
        <v>Obesity</v>
      </c>
      <c r="K836" t="str">
        <f>VLOOKUP($A836,'Medical Examinations'!A836:E836,5,FALSE)</f>
        <v>Diabetes</v>
      </c>
      <c r="L836" t="str">
        <f>VLOOKUP($A836,'Hospitalisation Details'!$A$2:$E$2344,5,FALSE)</f>
        <v>29-Jul-1961</v>
      </c>
      <c r="M836" s="2">
        <f>VLOOKUP($A836,'Hospitalisation Details'!$A$2:$I$2344,9,FALSE)</f>
        <v>36580.28</v>
      </c>
      <c r="N836" s="2" t="str">
        <f>VLOOKUP($A836,'Hospitalisation Details'!$A$2:$J$2344,10,FALSE)</f>
        <v>Tier - 2</v>
      </c>
      <c r="O836" s="2" t="str">
        <f>VLOOKUP($A836,'Hospitalisation Details'!$A$2:$K$2344,11,FALSE)</f>
        <v>Tier - 2</v>
      </c>
      <c r="P836" s="5" t="str">
        <f>VLOOKUP($A836,'Hospitalisation Details'!$A$2:$L$2344,12,FALSE)</f>
        <v>R1013</v>
      </c>
      <c r="Q836" s="15">
        <f>VLOOKUP($A836,'Hospitalisation Details'!$A$2:$G$2344,7,FALSE)</f>
        <v>61</v>
      </c>
    </row>
    <row r="837" spans="1:17" x14ac:dyDescent="0.25">
      <c r="A837" s="14" t="s">
        <v>4507</v>
      </c>
      <c r="B837" t="str">
        <f>VLOOKUP(Healthcare!$A837,'Customer Names'!A837:C3171,3,FALSE)</f>
        <v>Hamilton</v>
      </c>
      <c r="C837">
        <f>VLOOKUP(Healthcare!$A837,'Medical Examinations'!A837:B3171,2,FALSE)</f>
        <v>31.55</v>
      </c>
      <c r="D837">
        <f>VLOOKUP($A837,'Medical Examinations'!A837:D3171,4,FALSE)</f>
        <v>6.11</v>
      </c>
      <c r="E837" t="str">
        <f>VLOOKUP($A837,'Medical Examinations'!A837:F837,6,FALSE)</f>
        <v>Yes</v>
      </c>
      <c r="F837" t="str">
        <f>VLOOKUP($A837,'Medical Examinations'!A837:G3171,7,FALSE)</f>
        <v>No</v>
      </c>
      <c r="G837" t="str">
        <f>VLOOKUP($A837,'Medical Examinations'!A837:H3171,8,FALSE)</f>
        <v>No</v>
      </c>
      <c r="H837" s="4">
        <f>VLOOKUP($A837,'Medical Examinations'!A837:I3171,9,FALSE)</f>
        <v>1</v>
      </c>
      <c r="I837" t="str">
        <f>VLOOKUP($A837,'Medical Examinations'!A837:J837,10,FALSE)</f>
        <v>No</v>
      </c>
      <c r="J837" t="str">
        <f>VLOOKUP($A837,'Medical Examinations'!A837:C837,3,FALSE)</f>
        <v>Obesity</v>
      </c>
      <c r="K837" t="str">
        <f>VLOOKUP($A837,'Medical Examinations'!A837:E837,5,FALSE)</f>
        <v>Prediabetes</v>
      </c>
      <c r="L837" t="str">
        <f>VLOOKUP($A837,'Hospitalisation Details'!$A$2:$E$2344,5,FALSE)</f>
        <v>14-Jul-1970</v>
      </c>
      <c r="M837" s="2">
        <f>VLOOKUP($A837,'Hospitalisation Details'!$A$2:$I$2344,9,FALSE)</f>
        <v>36786.370000000003</v>
      </c>
      <c r="N837" s="2" t="str">
        <f>VLOOKUP($A837,'Hospitalisation Details'!$A$2:$J$2344,10,FALSE)</f>
        <v>Tier - 1</v>
      </c>
      <c r="O837" s="2" t="str">
        <f>VLOOKUP($A837,'Hospitalisation Details'!$A$2:$K$2344,11,FALSE)</f>
        <v>Tier - 1</v>
      </c>
      <c r="P837" s="5" t="str">
        <f>VLOOKUP($A837,'Hospitalisation Details'!$A$2:$L$2344,12,FALSE)</f>
        <v>R1011</v>
      </c>
      <c r="Q837" s="15">
        <f>VLOOKUP($A837,'Hospitalisation Details'!$A$2:$G$2344,7,FALSE)</f>
        <v>52</v>
      </c>
    </row>
    <row r="838" spans="1:17" x14ac:dyDescent="0.25">
      <c r="A838" s="14" t="s">
        <v>4508</v>
      </c>
      <c r="B838" t="str">
        <f>VLOOKUP(Healthcare!$A838,'Customer Names'!A838:C3172,3,FALSE)</f>
        <v>Marshall</v>
      </c>
      <c r="C838">
        <f>VLOOKUP(Healthcare!$A838,'Medical Examinations'!A838:B3172,2,FALSE)</f>
        <v>52.75</v>
      </c>
      <c r="D838">
        <f>VLOOKUP($A838,'Medical Examinations'!A838:D3172,4,FALSE)</f>
        <v>6.02</v>
      </c>
      <c r="E838" t="str">
        <f>VLOOKUP($A838,'Medical Examinations'!A838:F838,6,FALSE)</f>
        <v>No</v>
      </c>
      <c r="F838" t="str">
        <f>VLOOKUP($A838,'Medical Examinations'!A838:G3172,7,FALSE)</f>
        <v>No</v>
      </c>
      <c r="G838" t="str">
        <f>VLOOKUP($A838,'Medical Examinations'!A838:H3172,8,FALSE)</f>
        <v>No</v>
      </c>
      <c r="H838" s="4">
        <f>VLOOKUP($A838,'Medical Examinations'!A838:I3172,9,FALSE)</f>
        <v>1</v>
      </c>
      <c r="I838" t="str">
        <f>VLOOKUP($A838,'Medical Examinations'!A838:J838,10,FALSE)</f>
        <v>No</v>
      </c>
      <c r="J838" t="str">
        <f>VLOOKUP($A838,'Medical Examinations'!A838:C838,3,FALSE)</f>
        <v>Obesity</v>
      </c>
      <c r="K838" t="str">
        <f>VLOOKUP($A838,'Medical Examinations'!A838:E838,5,FALSE)</f>
        <v>Prediabetes</v>
      </c>
      <c r="L838" t="str">
        <f>VLOOKUP($A838,'Hospitalisation Details'!$A$2:$E$2344,5,FALSE)</f>
        <v>28-Dec-1965</v>
      </c>
      <c r="M838" s="2">
        <f>VLOOKUP($A838,'Hospitalisation Details'!$A$2:$I$2344,9,FALSE)</f>
        <v>36795.29</v>
      </c>
      <c r="N838" s="2" t="str">
        <f>VLOOKUP($A838,'Hospitalisation Details'!$A$2:$J$2344,10,FALSE)</f>
        <v>Tier - 2</v>
      </c>
      <c r="O838" s="2" t="str">
        <f>VLOOKUP($A838,'Hospitalisation Details'!$A$2:$K$2344,11,FALSE)</f>
        <v>Tier - 1</v>
      </c>
      <c r="P838" s="5" t="str">
        <f>VLOOKUP($A838,'Hospitalisation Details'!$A$2:$L$2344,12,FALSE)</f>
        <v>R1011</v>
      </c>
      <c r="Q838" s="15">
        <f>VLOOKUP($A838,'Hospitalisation Details'!$A$2:$G$2344,7,FALSE)</f>
        <v>57</v>
      </c>
    </row>
    <row r="839" spans="1:17" x14ac:dyDescent="0.25">
      <c r="A839" s="14" t="s">
        <v>4509</v>
      </c>
      <c r="B839" t="str">
        <f>VLOOKUP(Healthcare!$A839,'Customer Names'!A839:C3173,3,FALSE)</f>
        <v>Cale</v>
      </c>
      <c r="C839">
        <f>VLOOKUP(Healthcare!$A839,'Medical Examinations'!A839:B3173,2,FALSE)</f>
        <v>36.67</v>
      </c>
      <c r="D839">
        <f>VLOOKUP($A839,'Medical Examinations'!A839:D3173,4,FALSE)</f>
        <v>11.86</v>
      </c>
      <c r="E839" t="str">
        <f>VLOOKUP($A839,'Medical Examinations'!A839:F839,6,FALSE)</f>
        <v>No</v>
      </c>
      <c r="F839" t="str">
        <f>VLOOKUP($A839,'Medical Examinations'!A839:G3173,7,FALSE)</f>
        <v>No</v>
      </c>
      <c r="G839" t="str">
        <f>VLOOKUP($A839,'Medical Examinations'!A839:H3173,8,FALSE)</f>
        <v>No</v>
      </c>
      <c r="H839" s="4">
        <f>VLOOKUP($A839,'Medical Examinations'!A839:I3173,9,FALSE)</f>
        <v>0</v>
      </c>
      <c r="I839" t="str">
        <f>VLOOKUP($A839,'Medical Examinations'!A839:J839,10,FALSE)</f>
        <v>No</v>
      </c>
      <c r="J839" t="str">
        <f>VLOOKUP($A839,'Medical Examinations'!A839:C839,3,FALSE)</f>
        <v>Obesity</v>
      </c>
      <c r="K839" t="str">
        <f>VLOOKUP($A839,'Medical Examinations'!A839:E839,5,FALSE)</f>
        <v>Diabetes</v>
      </c>
      <c r="L839" t="str">
        <f>VLOOKUP($A839,'Hospitalisation Details'!$A$2:$E$2344,5,FALSE)</f>
        <v>6-Oct-1992</v>
      </c>
      <c r="M839" s="2">
        <f>VLOOKUP($A839,'Hospitalisation Details'!$A$2:$I$2344,9,FALSE)</f>
        <v>36837.47</v>
      </c>
      <c r="N839" s="2" t="str">
        <f>VLOOKUP($A839,'Hospitalisation Details'!$A$2:$J$2344,10,FALSE)</f>
        <v>Tier - 1</v>
      </c>
      <c r="O839" s="2" t="str">
        <f>VLOOKUP($A839,'Hospitalisation Details'!$A$2:$K$2344,11,FALSE)</f>
        <v>Tier - 2</v>
      </c>
      <c r="P839" s="5" t="str">
        <f>VLOOKUP($A839,'Hospitalisation Details'!$A$2:$L$2344,12,FALSE)</f>
        <v>R1011</v>
      </c>
      <c r="Q839" s="15">
        <f>VLOOKUP($A839,'Hospitalisation Details'!$A$2:$G$2344,7,FALSE)</f>
        <v>30</v>
      </c>
    </row>
    <row r="840" spans="1:17" x14ac:dyDescent="0.25">
      <c r="A840" s="14" t="s">
        <v>4510</v>
      </c>
      <c r="B840" t="str">
        <f>VLOOKUP(Healthcare!$A840,'Customer Names'!A840:C3174,3,FALSE)</f>
        <v>Pittaway</v>
      </c>
      <c r="C840">
        <f>VLOOKUP(Healthcare!$A840,'Medical Examinations'!A840:B3174,2,FALSE)</f>
        <v>38.06</v>
      </c>
      <c r="D840">
        <f>VLOOKUP($A840,'Medical Examinations'!A840:D3174,4,FALSE)</f>
        <v>8.25</v>
      </c>
      <c r="E840" t="str">
        <f>VLOOKUP($A840,'Medical Examinations'!A840:F840,6,FALSE)</f>
        <v>No</v>
      </c>
      <c r="F840" t="str">
        <f>VLOOKUP($A840,'Medical Examinations'!A840:G3174,7,FALSE)</f>
        <v>No</v>
      </c>
      <c r="G840" t="str">
        <f>VLOOKUP($A840,'Medical Examinations'!A840:H3174,8,FALSE)</f>
        <v>No</v>
      </c>
      <c r="H840" s="4">
        <f>VLOOKUP($A840,'Medical Examinations'!A840:I3174,9,FALSE)</f>
        <v>0</v>
      </c>
      <c r="I840" t="str">
        <f>VLOOKUP($A840,'Medical Examinations'!A840:J840,10,FALSE)</f>
        <v>No</v>
      </c>
      <c r="J840" t="str">
        <f>VLOOKUP($A840,'Medical Examinations'!A840:C840,3,FALSE)</f>
        <v>Obesity</v>
      </c>
      <c r="K840" t="str">
        <f>VLOOKUP($A840,'Medical Examinations'!A840:E840,5,FALSE)</f>
        <v>Diabetes</v>
      </c>
      <c r="L840" t="str">
        <f>VLOOKUP($A840,'Hospitalisation Details'!$A$2:$E$2344,5,FALSE)</f>
        <v>4-Jul-1992</v>
      </c>
      <c r="M840" s="2">
        <f>VLOOKUP($A840,'Hospitalisation Details'!$A$2:$I$2344,9,FALSE)</f>
        <v>36837.47</v>
      </c>
      <c r="N840" s="2" t="str">
        <f>VLOOKUP($A840,'Hospitalisation Details'!$A$2:$J$2344,10,FALSE)</f>
        <v>Tier - 2</v>
      </c>
      <c r="O840" s="2" t="str">
        <f>VLOOKUP($A840,'Hospitalisation Details'!$A$2:$K$2344,11,FALSE)</f>
        <v>Tier - 3</v>
      </c>
      <c r="P840" s="5" t="str">
        <f>VLOOKUP($A840,'Hospitalisation Details'!$A$2:$L$2344,12,FALSE)</f>
        <v>R1011</v>
      </c>
      <c r="Q840" s="15">
        <f>VLOOKUP($A840,'Hospitalisation Details'!$A$2:$G$2344,7,FALSE)</f>
        <v>30</v>
      </c>
    </row>
    <row r="841" spans="1:17" x14ac:dyDescent="0.25">
      <c r="A841" s="14" t="s">
        <v>4511</v>
      </c>
      <c r="B841" t="str">
        <f>VLOOKUP(Healthcare!$A841,'Customer Names'!A841:C3175,3,FALSE)</f>
        <v>Bill</v>
      </c>
      <c r="C841">
        <f>VLOOKUP(Healthcare!$A841,'Medical Examinations'!A841:B3175,2,FALSE)</f>
        <v>38</v>
      </c>
      <c r="D841">
        <f>VLOOKUP($A841,'Medical Examinations'!A841:D3175,4,FALSE)</f>
        <v>8.1300000000000008</v>
      </c>
      <c r="E841" t="str">
        <f>VLOOKUP($A841,'Medical Examinations'!A841:F841,6,FALSE)</f>
        <v>No</v>
      </c>
      <c r="F841" t="str">
        <f>VLOOKUP($A841,'Medical Examinations'!A841:G3175,7,FALSE)</f>
        <v>No</v>
      </c>
      <c r="G841" t="str">
        <f>VLOOKUP($A841,'Medical Examinations'!A841:H3175,8,FALSE)</f>
        <v>No</v>
      </c>
      <c r="H841" s="4">
        <f>VLOOKUP($A841,'Medical Examinations'!A841:I3175,9,FALSE)</f>
        <v>0</v>
      </c>
      <c r="I841" t="str">
        <f>VLOOKUP($A841,'Medical Examinations'!A841:J841,10,FALSE)</f>
        <v>No</v>
      </c>
      <c r="J841" t="str">
        <f>VLOOKUP($A841,'Medical Examinations'!A841:C841,3,FALSE)</f>
        <v>Obesity</v>
      </c>
      <c r="K841" t="str">
        <f>VLOOKUP($A841,'Medical Examinations'!A841:E841,5,FALSE)</f>
        <v>Diabetes</v>
      </c>
      <c r="L841" t="str">
        <f>VLOOKUP($A841,'Hospitalisation Details'!$A$2:$E$2344,5,FALSE)</f>
        <v>21-Jun-2003</v>
      </c>
      <c r="M841" s="2">
        <f>VLOOKUP($A841,'Hospitalisation Details'!$A$2:$I$2344,9,FALSE)</f>
        <v>36898.730000000003</v>
      </c>
      <c r="N841" s="2" t="str">
        <f>VLOOKUP($A841,'Hospitalisation Details'!$A$2:$J$2344,10,FALSE)</f>
        <v>Tier - 2</v>
      </c>
      <c r="O841" s="2" t="str">
        <f>VLOOKUP($A841,'Hospitalisation Details'!$A$2:$K$2344,11,FALSE)</f>
        <v>Tier - 1</v>
      </c>
      <c r="P841" s="5" t="str">
        <f>VLOOKUP($A841,'Hospitalisation Details'!$A$2:$L$2344,12,FALSE)</f>
        <v>R1012</v>
      </c>
      <c r="Q841" s="15">
        <f>VLOOKUP($A841,'Hospitalisation Details'!$A$2:$G$2344,7,FALSE)</f>
        <v>19</v>
      </c>
    </row>
    <row r="842" spans="1:17" x14ac:dyDescent="0.25">
      <c r="A842" s="14" t="s">
        <v>4512</v>
      </c>
      <c r="B842" t="str">
        <f>VLOOKUP(Healthcare!$A842,'Customer Names'!A842:C3176,3,FALSE)</f>
        <v>Antrim</v>
      </c>
      <c r="C842">
        <f>VLOOKUP(Healthcare!$A842,'Medical Examinations'!A842:B3176,2,FALSE)</f>
        <v>35.1</v>
      </c>
      <c r="D842">
        <f>VLOOKUP($A842,'Medical Examinations'!A842:D3176,4,FALSE)</f>
        <v>10.1</v>
      </c>
      <c r="E842" t="str">
        <f>VLOOKUP($A842,'Medical Examinations'!A842:F842,6,FALSE)</f>
        <v>No</v>
      </c>
      <c r="F842" t="str">
        <f>VLOOKUP($A842,'Medical Examinations'!A842:G3176,7,FALSE)</f>
        <v>No</v>
      </c>
      <c r="G842" t="str">
        <f>VLOOKUP($A842,'Medical Examinations'!A842:H3176,8,FALSE)</f>
        <v>No</v>
      </c>
      <c r="H842" s="4">
        <f>VLOOKUP($A842,'Medical Examinations'!A842:I3176,9,FALSE)</f>
        <v>0</v>
      </c>
      <c r="I842" t="str">
        <f>VLOOKUP($A842,'Medical Examinations'!A842:J842,10,FALSE)</f>
        <v>No</v>
      </c>
      <c r="J842" t="str">
        <f>VLOOKUP($A842,'Medical Examinations'!A842:C842,3,FALSE)</f>
        <v>Obesity</v>
      </c>
      <c r="K842" t="str">
        <f>VLOOKUP($A842,'Medical Examinations'!A842:E842,5,FALSE)</f>
        <v>Diabetes</v>
      </c>
      <c r="L842" t="str">
        <f>VLOOKUP($A842,'Hospitalisation Details'!$A$2:$E$2344,5,FALSE)</f>
        <v>24-Jul-1963</v>
      </c>
      <c r="M842" s="2">
        <f>VLOOKUP($A842,'Hospitalisation Details'!$A$2:$I$2344,9,FALSE)</f>
        <v>36910.61</v>
      </c>
      <c r="N842" s="2" t="str">
        <f>VLOOKUP($A842,'Hospitalisation Details'!$A$2:$J$2344,10,FALSE)</f>
        <v>Tier - 2</v>
      </c>
      <c r="O842" s="2" t="str">
        <f>VLOOKUP($A842,'Hospitalisation Details'!$A$2:$K$2344,11,FALSE)</f>
        <v>Tier - 2</v>
      </c>
      <c r="P842" s="5" t="str">
        <f>VLOOKUP($A842,'Hospitalisation Details'!$A$2:$L$2344,12,FALSE)</f>
        <v>R1011</v>
      </c>
      <c r="Q842" s="15">
        <f>VLOOKUP($A842,'Hospitalisation Details'!$A$2:$G$2344,7,FALSE)</f>
        <v>59</v>
      </c>
    </row>
    <row r="843" spans="1:17" x14ac:dyDescent="0.25">
      <c r="A843" s="14" t="s">
        <v>4513</v>
      </c>
      <c r="B843" t="str">
        <f>VLOOKUP(Healthcare!$A843,'Customer Names'!A843:C3177,3,FALSE)</f>
        <v>Doolittle-CrIDer</v>
      </c>
      <c r="C843">
        <f>VLOOKUP(Healthcare!$A843,'Medical Examinations'!A843:B3177,2,FALSE)</f>
        <v>33.82</v>
      </c>
      <c r="D843">
        <f>VLOOKUP($A843,'Medical Examinations'!A843:D3177,4,FALSE)</f>
        <v>5.89</v>
      </c>
      <c r="E843" t="str">
        <f>VLOOKUP($A843,'Medical Examinations'!A843:F843,6,FALSE)</f>
        <v>Yes</v>
      </c>
      <c r="F843" t="str">
        <f>VLOOKUP($A843,'Medical Examinations'!A843:G3177,7,FALSE)</f>
        <v>No</v>
      </c>
      <c r="G843" t="str">
        <f>VLOOKUP($A843,'Medical Examinations'!A843:H3177,8,FALSE)</f>
        <v>No</v>
      </c>
      <c r="H843" s="4">
        <f>VLOOKUP($A843,'Medical Examinations'!A843:I3177,9,FALSE)</f>
        <v>2</v>
      </c>
      <c r="I843" t="str">
        <f>VLOOKUP($A843,'Medical Examinations'!A843:J843,10,FALSE)</f>
        <v>No</v>
      </c>
      <c r="J843" t="str">
        <f>VLOOKUP($A843,'Medical Examinations'!A843:C843,3,FALSE)</f>
        <v>Obesity</v>
      </c>
      <c r="K843" t="str">
        <f>VLOOKUP($A843,'Medical Examinations'!A843:E843,5,FALSE)</f>
        <v>Prediabetes</v>
      </c>
      <c r="L843" t="str">
        <f>VLOOKUP($A843,'Hospitalisation Details'!$A$2:$E$2344,5,FALSE)</f>
        <v>10-Jun-1991</v>
      </c>
      <c r="M843" s="2">
        <f>VLOOKUP($A843,'Hospitalisation Details'!$A$2:$I$2344,9,FALSE)</f>
        <v>36911.99</v>
      </c>
      <c r="N843" s="2" t="str">
        <f>VLOOKUP($A843,'Hospitalisation Details'!$A$2:$J$2344,10,FALSE)</f>
        <v>Tier - 2</v>
      </c>
      <c r="O843" s="2" t="str">
        <f>VLOOKUP($A843,'Hospitalisation Details'!$A$2:$K$2344,11,FALSE)</f>
        <v>Tier - 2</v>
      </c>
      <c r="P843" s="5" t="str">
        <f>VLOOKUP($A843,'Hospitalisation Details'!$A$2:$L$2344,12,FALSE)</f>
        <v>R1011</v>
      </c>
      <c r="Q843" s="15">
        <f>VLOOKUP($A843,'Hospitalisation Details'!$A$2:$G$2344,7,FALSE)</f>
        <v>31</v>
      </c>
    </row>
    <row r="844" spans="1:17" x14ac:dyDescent="0.25">
      <c r="A844" s="14" t="s">
        <v>4515</v>
      </c>
      <c r="B844" t="str">
        <f>VLOOKUP(Healthcare!$A844,'Customer Names'!A844:C3178,3,FALSE)</f>
        <v>Ruhlman</v>
      </c>
      <c r="C844">
        <f>VLOOKUP(Healthcare!$A844,'Medical Examinations'!A844:B3178,2,FALSE)</f>
        <v>37.43</v>
      </c>
      <c r="D844">
        <f>VLOOKUP($A844,'Medical Examinations'!A844:D3178,4,FALSE)</f>
        <v>4.97</v>
      </c>
      <c r="E844" t="str">
        <f>VLOOKUP($A844,'Medical Examinations'!A844:F844,6,FALSE)</f>
        <v>No</v>
      </c>
      <c r="F844" t="str">
        <f>VLOOKUP($A844,'Medical Examinations'!A844:G3178,7,FALSE)</f>
        <v>No</v>
      </c>
      <c r="G844" t="str">
        <f>VLOOKUP($A844,'Medical Examinations'!A844:H3178,8,FALSE)</f>
        <v>No</v>
      </c>
      <c r="H844" s="4">
        <f>VLOOKUP($A844,'Medical Examinations'!A844:I3178,9,FALSE)</f>
        <v>2</v>
      </c>
      <c r="I844" t="str">
        <f>VLOOKUP($A844,'Medical Examinations'!A844:J844,10,FALSE)</f>
        <v>No</v>
      </c>
      <c r="J844" t="str">
        <f>VLOOKUP($A844,'Medical Examinations'!A844:C844,3,FALSE)</f>
        <v>Obesity</v>
      </c>
      <c r="K844" t="str">
        <f>VLOOKUP($A844,'Medical Examinations'!A844:E844,5,FALSE)</f>
        <v>Normal</v>
      </c>
      <c r="L844" t="str">
        <f>VLOOKUP($A844,'Hospitalisation Details'!$A$2:$E$2344,5,FALSE)</f>
        <v>22-Oct-1968</v>
      </c>
      <c r="M844" s="2">
        <f>VLOOKUP($A844,'Hospitalisation Details'!$A$2:$I$2344,9,FALSE)</f>
        <v>36922.61</v>
      </c>
      <c r="N844" s="2" t="str">
        <f>VLOOKUP($A844,'Hospitalisation Details'!$A$2:$J$2344,10,FALSE)</f>
        <v>Tier - 2</v>
      </c>
      <c r="O844" s="2" t="str">
        <f>VLOOKUP($A844,'Hospitalisation Details'!$A$2:$K$2344,11,FALSE)</f>
        <v>Tier - 1</v>
      </c>
      <c r="P844" s="5" t="str">
        <f>VLOOKUP($A844,'Hospitalisation Details'!$A$2:$L$2344,12,FALSE)</f>
        <v>R1011</v>
      </c>
      <c r="Q844" s="15">
        <f>VLOOKUP($A844,'Hospitalisation Details'!$A$2:$G$2344,7,FALSE)</f>
        <v>54</v>
      </c>
    </row>
    <row r="845" spans="1:17" x14ac:dyDescent="0.25">
      <c r="A845" s="14" t="s">
        <v>4516</v>
      </c>
      <c r="B845" t="str">
        <f>VLOOKUP(Healthcare!$A845,'Customer Names'!A845:C3179,3,FALSE)</f>
        <v>Anderson</v>
      </c>
      <c r="C845">
        <f>VLOOKUP(Healthcare!$A845,'Medical Examinations'!A845:B3179,2,FALSE)</f>
        <v>30.5</v>
      </c>
      <c r="D845">
        <f>VLOOKUP($A845,'Medical Examinations'!A845:D3179,4,FALSE)</f>
        <v>9.9</v>
      </c>
      <c r="E845" t="str">
        <f>VLOOKUP($A845,'Medical Examinations'!A845:F845,6,FALSE)</f>
        <v>No</v>
      </c>
      <c r="F845" t="str">
        <f>VLOOKUP($A845,'Medical Examinations'!A845:G3179,7,FALSE)</f>
        <v>No</v>
      </c>
      <c r="G845" t="str">
        <f>VLOOKUP($A845,'Medical Examinations'!A845:H3179,8,FALSE)</f>
        <v>No</v>
      </c>
      <c r="H845" s="4">
        <f>VLOOKUP($A845,'Medical Examinations'!A845:I3179,9,FALSE)</f>
        <v>0</v>
      </c>
      <c r="I845" t="str">
        <f>VLOOKUP($A845,'Medical Examinations'!A845:J845,10,FALSE)</f>
        <v>No</v>
      </c>
      <c r="J845" t="str">
        <f>VLOOKUP($A845,'Medical Examinations'!A845:C845,3,FALSE)</f>
        <v>Obesity</v>
      </c>
      <c r="K845" t="str">
        <f>VLOOKUP($A845,'Medical Examinations'!A845:E845,5,FALSE)</f>
        <v>Diabetes</v>
      </c>
      <c r="L845" t="str">
        <f>VLOOKUP($A845,'Hospitalisation Details'!$A$2:$E$2344,5,FALSE)</f>
        <v>13-Aug-1977</v>
      </c>
      <c r="M845" s="2">
        <f>VLOOKUP($A845,'Hospitalisation Details'!$A$2:$I$2344,9,FALSE)</f>
        <v>36935.64</v>
      </c>
      <c r="N845" s="2" t="str">
        <f>VLOOKUP($A845,'Hospitalisation Details'!$A$2:$J$2344,10,FALSE)</f>
        <v>Tier - 2</v>
      </c>
      <c r="O845" s="2" t="str">
        <f>VLOOKUP($A845,'Hospitalisation Details'!$A$2:$K$2344,11,FALSE)</f>
        <v>Tier - 1</v>
      </c>
      <c r="P845" s="5" t="str">
        <f>VLOOKUP($A845,'Hospitalisation Details'!$A$2:$L$2344,12,FALSE)</f>
        <v>R1011</v>
      </c>
      <c r="Q845" s="15">
        <f>VLOOKUP($A845,'Hospitalisation Details'!$A$2:$G$2344,7,FALSE)</f>
        <v>45</v>
      </c>
    </row>
    <row r="846" spans="1:17" x14ac:dyDescent="0.25">
      <c r="A846" s="14" t="s">
        <v>4517</v>
      </c>
      <c r="B846" t="str">
        <f>VLOOKUP(Healthcare!$A846,'Customer Names'!A846:C3180,3,FALSE)</f>
        <v>Uchiyama</v>
      </c>
      <c r="C846">
        <f>VLOOKUP(Healthcare!$A846,'Medical Examinations'!A846:B3180,2,FALSE)</f>
        <v>24.53</v>
      </c>
      <c r="D846">
        <f>VLOOKUP($A846,'Medical Examinations'!A846:D3180,4,FALSE)</f>
        <v>9.0500000000000007</v>
      </c>
      <c r="E846" t="str">
        <f>VLOOKUP($A846,'Medical Examinations'!A846:F846,6,FALSE)</f>
        <v>No</v>
      </c>
      <c r="F846" t="str">
        <f>VLOOKUP($A846,'Medical Examinations'!A846:G3180,7,FALSE)</f>
        <v>No</v>
      </c>
      <c r="G846" t="str">
        <f>VLOOKUP($A846,'Medical Examinations'!A846:H3180,8,FALSE)</f>
        <v>No</v>
      </c>
      <c r="H846" s="4">
        <f>VLOOKUP($A846,'Medical Examinations'!A846:I3180,9,FALSE)</f>
        <v>0</v>
      </c>
      <c r="I846" t="str">
        <f>VLOOKUP($A846,'Medical Examinations'!A846:J846,10,FALSE)</f>
        <v>No</v>
      </c>
      <c r="J846" t="str">
        <f>VLOOKUP($A846,'Medical Examinations'!A846:C846,3,FALSE)</f>
        <v>Health Weight</v>
      </c>
      <c r="K846" t="str">
        <f>VLOOKUP($A846,'Medical Examinations'!A846:E846,5,FALSE)</f>
        <v>Diabetes</v>
      </c>
      <c r="L846" t="str">
        <f>VLOOKUP($A846,'Hospitalisation Details'!$A$2:$E$2344,5,FALSE)</f>
        <v>25-Aug-1992</v>
      </c>
      <c r="M846" s="2">
        <f>VLOOKUP($A846,'Hospitalisation Details'!$A$2:$I$2344,9,FALSE)</f>
        <v>36950.26</v>
      </c>
      <c r="N846" s="2" t="str">
        <f>VLOOKUP($A846,'Hospitalisation Details'!$A$2:$J$2344,10,FALSE)</f>
        <v>Tier - 1</v>
      </c>
      <c r="O846" s="2" t="str">
        <f>VLOOKUP($A846,'Hospitalisation Details'!$A$2:$K$2344,11,FALSE)</f>
        <v>Tier - 1</v>
      </c>
      <c r="P846" s="5" t="str">
        <f>VLOOKUP($A846,'Hospitalisation Details'!$A$2:$L$2344,12,FALSE)</f>
        <v>R1013</v>
      </c>
      <c r="Q846" s="15">
        <f>VLOOKUP($A846,'Hospitalisation Details'!$A$2:$G$2344,7,FALSE)</f>
        <v>30</v>
      </c>
    </row>
    <row r="847" spans="1:17" x14ac:dyDescent="0.25">
      <c r="A847" s="14" t="s">
        <v>4518</v>
      </c>
      <c r="B847" t="str">
        <f>VLOOKUP(Healthcare!$A847,'Customer Names'!A847:C3181,3,FALSE)</f>
        <v>Desota</v>
      </c>
      <c r="C847">
        <f>VLOOKUP(Healthcare!$A847,'Medical Examinations'!A847:B3181,2,FALSE)</f>
        <v>25.74</v>
      </c>
      <c r="D847">
        <f>VLOOKUP($A847,'Medical Examinations'!A847:D3181,4,FALSE)</f>
        <v>10.93</v>
      </c>
      <c r="E847" t="str">
        <f>VLOOKUP($A847,'Medical Examinations'!A847:F847,6,FALSE)</f>
        <v>No</v>
      </c>
      <c r="F847" t="str">
        <f>VLOOKUP($A847,'Medical Examinations'!A847:G3181,7,FALSE)</f>
        <v>No</v>
      </c>
      <c r="G847" t="str">
        <f>VLOOKUP($A847,'Medical Examinations'!A847:H3181,8,FALSE)</f>
        <v>No</v>
      </c>
      <c r="H847" s="4">
        <f>VLOOKUP($A847,'Medical Examinations'!A847:I3181,9,FALSE)</f>
        <v>0</v>
      </c>
      <c r="I847" t="str">
        <f>VLOOKUP($A847,'Medical Examinations'!A847:J847,10,FALSE)</f>
        <v>No</v>
      </c>
      <c r="J847" t="str">
        <f>VLOOKUP($A847,'Medical Examinations'!A847:C847,3,FALSE)</f>
        <v>Over Weight</v>
      </c>
      <c r="K847" t="str">
        <f>VLOOKUP($A847,'Medical Examinations'!A847:E847,5,FALSE)</f>
        <v>Diabetes</v>
      </c>
      <c r="L847" t="str">
        <f>VLOOKUP($A847,'Hospitalisation Details'!$A$2:$E$2344,5,FALSE)</f>
        <v>13-Sep-1992</v>
      </c>
      <c r="M847" s="2">
        <f>VLOOKUP($A847,'Hospitalisation Details'!$A$2:$I$2344,9,FALSE)</f>
        <v>36976.449999999997</v>
      </c>
      <c r="N847" s="2" t="str">
        <f>VLOOKUP($A847,'Hospitalisation Details'!$A$2:$J$2344,10,FALSE)</f>
        <v>Tier - 2</v>
      </c>
      <c r="O847" s="2" t="str">
        <f>VLOOKUP($A847,'Hospitalisation Details'!$A$2:$K$2344,11,FALSE)</f>
        <v>Tier - 3</v>
      </c>
      <c r="P847" s="5" t="str">
        <f>VLOOKUP($A847,'Hospitalisation Details'!$A$2:$L$2344,12,FALSE)</f>
        <v>R1011</v>
      </c>
      <c r="Q847" s="15">
        <f>VLOOKUP($A847,'Hospitalisation Details'!$A$2:$G$2344,7,FALSE)</f>
        <v>30</v>
      </c>
    </row>
    <row r="848" spans="1:17" x14ac:dyDescent="0.25">
      <c r="A848" s="14" t="s">
        <v>4519</v>
      </c>
      <c r="B848" t="str">
        <f>VLOOKUP(Healthcare!$A848,'Customer Names'!A848:C3182,3,FALSE)</f>
        <v>Edmonds</v>
      </c>
      <c r="C848">
        <f>VLOOKUP(Healthcare!$A848,'Medical Examinations'!A848:B3182,2,FALSE)</f>
        <v>34.08</v>
      </c>
      <c r="D848">
        <f>VLOOKUP($A848,'Medical Examinations'!A848:D3182,4,FALSE)</f>
        <v>7.58</v>
      </c>
      <c r="E848" t="str">
        <f>VLOOKUP($A848,'Medical Examinations'!A848:F848,6,FALSE)</f>
        <v>Yes</v>
      </c>
      <c r="F848" t="str">
        <f>VLOOKUP($A848,'Medical Examinations'!A848:G3182,7,FALSE)</f>
        <v>No</v>
      </c>
      <c r="G848" t="str">
        <f>VLOOKUP($A848,'Medical Examinations'!A848:H3182,8,FALSE)</f>
        <v>No</v>
      </c>
      <c r="H848" s="4">
        <f>VLOOKUP($A848,'Medical Examinations'!A848:I3182,9,FALSE)</f>
        <v>2</v>
      </c>
      <c r="I848" t="str">
        <f>VLOOKUP($A848,'Medical Examinations'!A848:J848,10,FALSE)</f>
        <v>No</v>
      </c>
      <c r="J848" t="str">
        <f>VLOOKUP($A848,'Medical Examinations'!A848:C848,3,FALSE)</f>
        <v>Obesity</v>
      </c>
      <c r="K848" t="str">
        <f>VLOOKUP($A848,'Medical Examinations'!A848:E848,5,FALSE)</f>
        <v>Diabetes</v>
      </c>
      <c r="L848" t="str">
        <f>VLOOKUP($A848,'Hospitalisation Details'!$A$2:$E$2344,5,FALSE)</f>
        <v>1-Nov-1991</v>
      </c>
      <c r="M848" s="2">
        <f>VLOOKUP($A848,'Hospitalisation Details'!$A$2:$I$2344,9,FALSE)</f>
        <v>37040.879999999997</v>
      </c>
      <c r="N848" s="2" t="str">
        <f>VLOOKUP($A848,'Hospitalisation Details'!$A$2:$J$2344,10,FALSE)</f>
        <v>Tier - 2</v>
      </c>
      <c r="O848" s="2" t="str">
        <f>VLOOKUP($A848,'Hospitalisation Details'!$A$2:$K$2344,11,FALSE)</f>
        <v>Tier - 2</v>
      </c>
      <c r="P848" s="5" t="str">
        <f>VLOOKUP($A848,'Hospitalisation Details'!$A$2:$L$2344,12,FALSE)</f>
        <v>R1011</v>
      </c>
      <c r="Q848" s="15">
        <f>VLOOKUP($A848,'Hospitalisation Details'!$A$2:$G$2344,7,FALSE)</f>
        <v>31</v>
      </c>
    </row>
    <row r="849" spans="1:17" x14ac:dyDescent="0.25">
      <c r="A849" s="14" t="s">
        <v>4520</v>
      </c>
      <c r="B849" t="str">
        <f>VLOOKUP(Healthcare!$A849,'Customer Names'!A849:C3183,3,FALSE)</f>
        <v>Otto</v>
      </c>
      <c r="C849">
        <f>VLOOKUP(Healthcare!$A849,'Medical Examinations'!A849:B3183,2,FALSE)</f>
        <v>31.35</v>
      </c>
      <c r="D849">
        <f>VLOOKUP($A849,'Medical Examinations'!A849:D3183,4,FALSE)</f>
        <v>11</v>
      </c>
      <c r="E849" t="str">
        <f>VLOOKUP($A849,'Medical Examinations'!A849:F849,6,FALSE)</f>
        <v>Yes</v>
      </c>
      <c r="F849" t="str">
        <f>VLOOKUP($A849,'Medical Examinations'!A849:G3183,7,FALSE)</f>
        <v>No</v>
      </c>
      <c r="G849" t="str">
        <f>VLOOKUP($A849,'Medical Examinations'!A849:H3183,8,FALSE)</f>
        <v>Yes</v>
      </c>
      <c r="H849" s="4">
        <f>VLOOKUP($A849,'Medical Examinations'!A849:I3183,9,FALSE)</f>
        <v>1</v>
      </c>
      <c r="I849" t="str">
        <f>VLOOKUP($A849,'Medical Examinations'!A849:J849,10,FALSE)</f>
        <v>No</v>
      </c>
      <c r="J849" t="str">
        <f>VLOOKUP($A849,'Medical Examinations'!A849:C849,3,FALSE)</f>
        <v>Obesity</v>
      </c>
      <c r="K849" t="str">
        <f>VLOOKUP($A849,'Medical Examinations'!A849:E849,5,FALSE)</f>
        <v>Diabetes</v>
      </c>
      <c r="L849" t="str">
        <f>VLOOKUP($A849,'Hospitalisation Details'!$A$2:$E$2344,5,FALSE)</f>
        <v>17-Dec-1988</v>
      </c>
      <c r="M849" s="2">
        <f>VLOOKUP($A849,'Hospitalisation Details'!$A$2:$I$2344,9,FALSE)</f>
        <v>37076.370000000003</v>
      </c>
      <c r="N849" s="2" t="str">
        <f>VLOOKUP($A849,'Hospitalisation Details'!$A$2:$J$2344,10,FALSE)</f>
        <v>Tier - 2</v>
      </c>
      <c r="O849" s="2" t="str">
        <f>VLOOKUP($A849,'Hospitalisation Details'!$A$2:$K$2344,11,FALSE)</f>
        <v>Tier - 1</v>
      </c>
      <c r="P849" s="5" t="str">
        <f>VLOOKUP($A849,'Hospitalisation Details'!$A$2:$L$2344,12,FALSE)</f>
        <v>R1011</v>
      </c>
      <c r="Q849" s="15">
        <f>VLOOKUP($A849,'Hospitalisation Details'!$A$2:$G$2344,7,FALSE)</f>
        <v>34</v>
      </c>
    </row>
    <row r="850" spans="1:17" x14ac:dyDescent="0.25">
      <c r="A850" s="14" t="s">
        <v>4521</v>
      </c>
      <c r="B850" t="str">
        <f>VLOOKUP(Healthcare!$A850,'Customer Names'!A850:C3184,3,FALSE)</f>
        <v>Kurt</v>
      </c>
      <c r="C850">
        <f>VLOOKUP(Healthcare!$A850,'Medical Examinations'!A850:B3184,2,FALSE)</f>
        <v>26.79</v>
      </c>
      <c r="D850">
        <f>VLOOKUP($A850,'Medical Examinations'!A850:D3184,4,FALSE)</f>
        <v>5.0599999999999996</v>
      </c>
      <c r="E850" t="str">
        <f>VLOOKUP($A850,'Medical Examinations'!A850:F850,6,FALSE)</f>
        <v>No</v>
      </c>
      <c r="F850" t="str">
        <f>VLOOKUP($A850,'Medical Examinations'!A850:G3184,7,FALSE)</f>
        <v>No</v>
      </c>
      <c r="G850" t="str">
        <f>VLOOKUP($A850,'Medical Examinations'!A850:H3184,8,FALSE)</f>
        <v>No</v>
      </c>
      <c r="H850" s="4">
        <f>VLOOKUP($A850,'Medical Examinations'!A850:I3184,9,FALSE)</f>
        <v>1</v>
      </c>
      <c r="I850" t="str">
        <f>VLOOKUP($A850,'Medical Examinations'!A850:J850,10,FALSE)</f>
        <v>No</v>
      </c>
      <c r="J850" t="str">
        <f>VLOOKUP($A850,'Medical Examinations'!A850:C850,3,FALSE)</f>
        <v>Over Weight</v>
      </c>
      <c r="K850" t="str">
        <f>VLOOKUP($A850,'Medical Examinations'!A850:E850,5,FALSE)</f>
        <v>Normal</v>
      </c>
      <c r="L850" t="str">
        <f>VLOOKUP($A850,'Hospitalisation Details'!$A$2:$E$2344,5,FALSE)</f>
        <v>10-Jun-1989</v>
      </c>
      <c r="M850" s="2">
        <f>VLOOKUP($A850,'Hospitalisation Details'!$A$2:$I$2344,9,FALSE)</f>
        <v>37079.370000000003</v>
      </c>
      <c r="N850" s="2" t="str">
        <f>VLOOKUP($A850,'Hospitalisation Details'!$A$2:$J$2344,10,FALSE)</f>
        <v>Tier - 2</v>
      </c>
      <c r="O850" s="2" t="str">
        <f>VLOOKUP($A850,'Hospitalisation Details'!$A$2:$K$2344,11,FALSE)</f>
        <v>Tier - 3</v>
      </c>
      <c r="P850" s="5" t="str">
        <f>VLOOKUP($A850,'Hospitalisation Details'!$A$2:$L$2344,12,FALSE)</f>
        <v>R1011</v>
      </c>
      <c r="Q850" s="15">
        <f>VLOOKUP($A850,'Hospitalisation Details'!$A$2:$G$2344,7,FALSE)</f>
        <v>33</v>
      </c>
    </row>
    <row r="851" spans="1:17" x14ac:dyDescent="0.25">
      <c r="A851" s="14" t="s">
        <v>4522</v>
      </c>
      <c r="B851" t="str">
        <f>VLOOKUP(Healthcare!$A851,'Customer Names'!A851:C3185,3,FALSE)</f>
        <v>Duhaime</v>
      </c>
      <c r="C851">
        <f>VLOOKUP(Healthcare!$A851,'Medical Examinations'!A851:B3185,2,FALSE)</f>
        <v>42.78</v>
      </c>
      <c r="D851">
        <f>VLOOKUP($A851,'Medical Examinations'!A851:D3185,4,FALSE)</f>
        <v>6.11</v>
      </c>
      <c r="E851" t="str">
        <f>VLOOKUP($A851,'Medical Examinations'!A851:F851,6,FALSE)</f>
        <v>Yes</v>
      </c>
      <c r="F851" t="str">
        <f>VLOOKUP($A851,'Medical Examinations'!A851:G3185,7,FALSE)</f>
        <v>No</v>
      </c>
      <c r="G851" t="str">
        <f>VLOOKUP($A851,'Medical Examinations'!A851:H3185,8,FALSE)</f>
        <v>No</v>
      </c>
      <c r="H851" s="4">
        <f>VLOOKUP($A851,'Medical Examinations'!A851:I3185,9,FALSE)</f>
        <v>1</v>
      </c>
      <c r="I851" t="str">
        <f>VLOOKUP($A851,'Medical Examinations'!A851:J851,10,FALSE)</f>
        <v>No</v>
      </c>
      <c r="J851" t="str">
        <f>VLOOKUP($A851,'Medical Examinations'!A851:C851,3,FALSE)</f>
        <v>Obesity</v>
      </c>
      <c r="K851" t="str">
        <f>VLOOKUP($A851,'Medical Examinations'!A851:E851,5,FALSE)</f>
        <v>Prediabetes</v>
      </c>
      <c r="L851" t="str">
        <f>VLOOKUP($A851,'Hospitalisation Details'!$A$2:$E$2344,5,FALSE)</f>
        <v>5-Sep-2000</v>
      </c>
      <c r="M851" s="2">
        <f>VLOOKUP($A851,'Hospitalisation Details'!$A$2:$I$2344,9,FALSE)</f>
        <v>37165.160000000003</v>
      </c>
      <c r="N851" s="2" t="str">
        <f>VLOOKUP($A851,'Hospitalisation Details'!$A$2:$J$2344,10,FALSE)</f>
        <v>Tier - 1</v>
      </c>
      <c r="O851" s="2" t="str">
        <f>VLOOKUP($A851,'Hospitalisation Details'!$A$2:$K$2344,11,FALSE)</f>
        <v>Tier - 3</v>
      </c>
      <c r="P851" s="5" t="str">
        <f>VLOOKUP($A851,'Hospitalisation Details'!$A$2:$L$2344,12,FALSE)</f>
        <v>Unknown</v>
      </c>
      <c r="Q851" s="15">
        <f>VLOOKUP($A851,'Hospitalisation Details'!$A$2:$G$2344,7,FALSE)</f>
        <v>22</v>
      </c>
    </row>
    <row r="852" spans="1:17" x14ac:dyDescent="0.25">
      <c r="A852" s="14" t="s">
        <v>4523</v>
      </c>
      <c r="B852" t="str">
        <f>VLOOKUP(Healthcare!$A852,'Customer Names'!A852:C3186,3,FALSE)</f>
        <v>Swann</v>
      </c>
      <c r="C852">
        <f>VLOOKUP(Healthcare!$A852,'Medical Examinations'!A852:B3186,2,FALSE)</f>
        <v>46.75</v>
      </c>
      <c r="D852">
        <f>VLOOKUP($A852,'Medical Examinations'!A852:D3186,4,FALSE)</f>
        <v>6.66</v>
      </c>
      <c r="E852" t="str">
        <f>VLOOKUP($A852,'Medical Examinations'!A852:F852,6,FALSE)</f>
        <v>Yes</v>
      </c>
      <c r="F852" t="str">
        <f>VLOOKUP($A852,'Medical Examinations'!A852:G3186,7,FALSE)</f>
        <v>No</v>
      </c>
      <c r="G852" t="str">
        <f>VLOOKUP($A852,'Medical Examinations'!A852:H3186,8,FALSE)</f>
        <v>No</v>
      </c>
      <c r="H852" s="4">
        <f>VLOOKUP($A852,'Medical Examinations'!A852:I3186,9,FALSE)</f>
        <v>2</v>
      </c>
      <c r="I852" t="str">
        <f>VLOOKUP($A852,'Medical Examinations'!A852:J852,10,FALSE)</f>
        <v>No</v>
      </c>
      <c r="J852" t="str">
        <f>VLOOKUP($A852,'Medical Examinations'!A852:C852,3,FALSE)</f>
        <v>Obesity</v>
      </c>
      <c r="K852" t="str">
        <f>VLOOKUP($A852,'Medical Examinations'!A852:E852,5,FALSE)</f>
        <v>Diabetes</v>
      </c>
      <c r="L852" t="str">
        <f>VLOOKUP($A852,'Hospitalisation Details'!$A$2:$E$2344,5,FALSE)</f>
        <v>17-Oct-1990</v>
      </c>
      <c r="M852" s="2">
        <f>VLOOKUP($A852,'Hospitalisation Details'!$A$2:$I$2344,9,FALSE)</f>
        <v>37251.22</v>
      </c>
      <c r="N852" s="2" t="str">
        <f>VLOOKUP($A852,'Hospitalisation Details'!$A$2:$J$2344,10,FALSE)</f>
        <v>Tier - 2</v>
      </c>
      <c r="O852" s="2" t="str">
        <f>VLOOKUP($A852,'Hospitalisation Details'!$A$2:$K$2344,11,FALSE)</f>
        <v>Tier - 2</v>
      </c>
      <c r="P852" s="5" t="str">
        <f>VLOOKUP($A852,'Hospitalisation Details'!$A$2:$L$2344,12,FALSE)</f>
        <v>R1011</v>
      </c>
      <c r="Q852" s="15">
        <f>VLOOKUP($A852,'Hospitalisation Details'!$A$2:$G$2344,7,FALSE)</f>
        <v>32</v>
      </c>
    </row>
    <row r="853" spans="1:17" x14ac:dyDescent="0.25">
      <c r="A853" s="14" t="s">
        <v>4524</v>
      </c>
      <c r="B853" t="str">
        <f>VLOOKUP(Healthcare!$A853,'Customer Names'!A853:C3187,3,FALSE)</f>
        <v>Burton</v>
      </c>
      <c r="C853">
        <f>VLOOKUP(Healthcare!$A853,'Medical Examinations'!A853:B3187,2,FALSE)</f>
        <v>32.15</v>
      </c>
      <c r="D853">
        <f>VLOOKUP($A853,'Medical Examinations'!A853:D3187,4,FALSE)</f>
        <v>4.0199999999999996</v>
      </c>
      <c r="E853" t="str">
        <f>VLOOKUP($A853,'Medical Examinations'!A853:F853,6,FALSE)</f>
        <v>Yes</v>
      </c>
      <c r="F853" t="str">
        <f>VLOOKUP($A853,'Medical Examinations'!A853:G3187,7,FALSE)</f>
        <v>No</v>
      </c>
      <c r="G853" t="str">
        <f>VLOOKUP($A853,'Medical Examinations'!A853:H3187,8,FALSE)</f>
        <v>Yes</v>
      </c>
      <c r="H853" s="4">
        <f>VLOOKUP($A853,'Medical Examinations'!A853:I3187,9,FALSE)</f>
        <v>1</v>
      </c>
      <c r="I853" t="str">
        <f>VLOOKUP($A853,'Medical Examinations'!A853:J853,10,FALSE)</f>
        <v>No</v>
      </c>
      <c r="J853" t="str">
        <f>VLOOKUP($A853,'Medical Examinations'!A853:C853,3,FALSE)</f>
        <v>Obesity</v>
      </c>
      <c r="K853" t="str">
        <f>VLOOKUP($A853,'Medical Examinations'!A853:E853,5,FALSE)</f>
        <v>Normal</v>
      </c>
      <c r="L853" t="str">
        <f>VLOOKUP($A853,'Hospitalisation Details'!$A$2:$E$2344,5,FALSE)</f>
        <v>17-Nov-1985</v>
      </c>
      <c r="M853" s="2">
        <f>VLOOKUP($A853,'Hospitalisation Details'!$A$2:$I$2344,9,FALSE)</f>
        <v>37270.15</v>
      </c>
      <c r="N853" s="2" t="str">
        <f>VLOOKUP($A853,'Hospitalisation Details'!$A$2:$J$2344,10,FALSE)</f>
        <v>Tier - 2</v>
      </c>
      <c r="O853" s="2" t="str">
        <f>VLOOKUP($A853,'Hospitalisation Details'!$A$2:$K$2344,11,FALSE)</f>
        <v>Tier - 1</v>
      </c>
      <c r="P853" s="5" t="str">
        <f>VLOOKUP($A853,'Hospitalisation Details'!$A$2:$L$2344,12,FALSE)</f>
        <v>R1024</v>
      </c>
      <c r="Q853" s="15">
        <f>VLOOKUP($A853,'Hospitalisation Details'!$A$2:$G$2344,7,FALSE)</f>
        <v>37</v>
      </c>
    </row>
    <row r="854" spans="1:17" x14ac:dyDescent="0.25">
      <c r="A854" s="14" t="s">
        <v>4525</v>
      </c>
      <c r="B854" t="str">
        <f>VLOOKUP(Healthcare!$A854,'Customer Names'!A854:C3188,3,FALSE)</f>
        <v>Ricardi</v>
      </c>
      <c r="C854">
        <f>VLOOKUP(Healthcare!$A854,'Medical Examinations'!A854:B3188,2,FALSE)</f>
        <v>43.4</v>
      </c>
      <c r="D854">
        <f>VLOOKUP($A854,'Medical Examinations'!A854:D3188,4,FALSE)</f>
        <v>8.81</v>
      </c>
      <c r="E854" t="str">
        <f>VLOOKUP($A854,'Medical Examinations'!A854:F854,6,FALSE)</f>
        <v>Yes</v>
      </c>
      <c r="F854" t="str">
        <f>VLOOKUP($A854,'Medical Examinations'!A854:G3188,7,FALSE)</f>
        <v>No</v>
      </c>
      <c r="G854" t="str">
        <f>VLOOKUP($A854,'Medical Examinations'!A854:H3188,8,FALSE)</f>
        <v>No</v>
      </c>
      <c r="H854" s="4">
        <f>VLOOKUP($A854,'Medical Examinations'!A854:I3188,9,FALSE)</f>
        <v>2</v>
      </c>
      <c r="I854" t="str">
        <f>VLOOKUP($A854,'Medical Examinations'!A854:J854,10,FALSE)</f>
        <v>No</v>
      </c>
      <c r="J854" t="str">
        <f>VLOOKUP($A854,'Medical Examinations'!A854:C854,3,FALSE)</f>
        <v>Obesity</v>
      </c>
      <c r="K854" t="str">
        <f>VLOOKUP($A854,'Medical Examinations'!A854:E854,5,FALSE)</f>
        <v>Diabetes</v>
      </c>
      <c r="L854" t="str">
        <f>VLOOKUP($A854,'Hospitalisation Details'!$A$2:$E$2344,5,FALSE)</f>
        <v>9-Nov-1975</v>
      </c>
      <c r="M854" s="2">
        <f>VLOOKUP($A854,'Hospitalisation Details'!$A$2:$I$2344,9,FALSE)</f>
        <v>37272.339999999997</v>
      </c>
      <c r="N854" s="2" t="str">
        <f>VLOOKUP($A854,'Hospitalisation Details'!$A$2:$J$2344,10,FALSE)</f>
        <v>Tier - 2</v>
      </c>
      <c r="O854" s="2" t="str">
        <f>VLOOKUP($A854,'Hospitalisation Details'!$A$2:$K$2344,11,FALSE)</f>
        <v>Tier - 3</v>
      </c>
      <c r="P854" s="5" t="str">
        <f>VLOOKUP($A854,'Hospitalisation Details'!$A$2:$L$2344,12,FALSE)</f>
        <v>R1011</v>
      </c>
      <c r="Q854" s="15">
        <f>VLOOKUP($A854,'Hospitalisation Details'!$A$2:$G$2344,7,FALSE)</f>
        <v>47</v>
      </c>
    </row>
    <row r="855" spans="1:17" x14ac:dyDescent="0.25">
      <c r="A855" s="14" t="s">
        <v>4526</v>
      </c>
      <c r="B855" t="str">
        <f>VLOOKUP(Healthcare!$A855,'Customer Names'!A855:C3189,3,FALSE)</f>
        <v>Joslyn</v>
      </c>
      <c r="C855">
        <f>VLOOKUP(Healthcare!$A855,'Medical Examinations'!A855:B3189,2,FALSE)</f>
        <v>31.57</v>
      </c>
      <c r="D855">
        <f>VLOOKUP($A855,'Medical Examinations'!A855:D3189,4,FALSE)</f>
        <v>7.92</v>
      </c>
      <c r="E855" t="str">
        <f>VLOOKUP($A855,'Medical Examinations'!A855:F855,6,FALSE)</f>
        <v>Yes</v>
      </c>
      <c r="F855" t="str">
        <f>VLOOKUP($A855,'Medical Examinations'!A855:G3189,7,FALSE)</f>
        <v>No</v>
      </c>
      <c r="G855" t="str">
        <f>VLOOKUP($A855,'Medical Examinations'!A855:H3189,8,FALSE)</f>
        <v>No</v>
      </c>
      <c r="H855" s="4">
        <f>VLOOKUP($A855,'Medical Examinations'!A855:I3189,9,FALSE)</f>
        <v>2</v>
      </c>
      <c r="I855" t="str">
        <f>VLOOKUP($A855,'Medical Examinations'!A855:J855,10,FALSE)</f>
        <v>No</v>
      </c>
      <c r="J855" t="str">
        <f>VLOOKUP($A855,'Medical Examinations'!A855:C855,3,FALSE)</f>
        <v>Obesity</v>
      </c>
      <c r="K855" t="str">
        <f>VLOOKUP($A855,'Medical Examinations'!A855:E855,5,FALSE)</f>
        <v>Diabetes</v>
      </c>
      <c r="L855" t="str">
        <f>VLOOKUP($A855,'Hospitalisation Details'!$A$2:$E$2344,5,FALSE)</f>
        <v>30-Oct-1969</v>
      </c>
      <c r="M855" s="2">
        <f>VLOOKUP($A855,'Hospitalisation Details'!$A$2:$I$2344,9,FALSE)</f>
        <v>37277.269999999997</v>
      </c>
      <c r="N855" s="2" t="str">
        <f>VLOOKUP($A855,'Hospitalisation Details'!$A$2:$J$2344,10,FALSE)</f>
        <v>Tier - 1</v>
      </c>
      <c r="O855" s="2" t="str">
        <f>VLOOKUP($A855,'Hospitalisation Details'!$A$2:$K$2344,11,FALSE)</f>
        <v>Tier - 3</v>
      </c>
      <c r="P855" s="5" t="str">
        <f>VLOOKUP($A855,'Hospitalisation Details'!$A$2:$L$2344,12,FALSE)</f>
        <v>R1011</v>
      </c>
      <c r="Q855" s="15">
        <f>VLOOKUP($A855,'Hospitalisation Details'!$A$2:$G$2344,7,FALSE)</f>
        <v>53</v>
      </c>
    </row>
    <row r="856" spans="1:17" x14ac:dyDescent="0.25">
      <c r="A856" s="14" t="s">
        <v>4527</v>
      </c>
      <c r="B856" t="str">
        <f>VLOOKUP(Healthcare!$A856,'Customer Names'!A856:C3190,3,FALSE)</f>
        <v>Bennie</v>
      </c>
      <c r="C856">
        <f>VLOOKUP(Healthcare!$A856,'Medical Examinations'!A856:B3190,2,FALSE)</f>
        <v>24.32</v>
      </c>
      <c r="D856">
        <f>VLOOKUP($A856,'Medical Examinations'!A856:D3190,4,FALSE)</f>
        <v>7.48</v>
      </c>
      <c r="E856" t="str">
        <f>VLOOKUP($A856,'Medical Examinations'!A856:F856,6,FALSE)</f>
        <v>No</v>
      </c>
      <c r="F856" t="str">
        <f>VLOOKUP($A856,'Medical Examinations'!A856:G3190,7,FALSE)</f>
        <v>No</v>
      </c>
      <c r="G856" t="str">
        <f>VLOOKUP($A856,'Medical Examinations'!A856:H3190,8,FALSE)</f>
        <v>No</v>
      </c>
      <c r="H856" s="4">
        <f>VLOOKUP($A856,'Medical Examinations'!A856:I3190,9,FALSE)</f>
        <v>0</v>
      </c>
      <c r="I856" t="str">
        <f>VLOOKUP($A856,'Medical Examinations'!A856:J856,10,FALSE)</f>
        <v>No</v>
      </c>
      <c r="J856" t="str">
        <f>VLOOKUP($A856,'Medical Examinations'!A856:C856,3,FALSE)</f>
        <v>Health Weight</v>
      </c>
      <c r="K856" t="str">
        <f>VLOOKUP($A856,'Medical Examinations'!A856:E856,5,FALSE)</f>
        <v>Diabetes</v>
      </c>
      <c r="L856" t="str">
        <f>VLOOKUP($A856,'Hospitalisation Details'!$A$2:$E$2344,5,FALSE)</f>
        <v>3-Aug-1979</v>
      </c>
      <c r="M856" s="2">
        <f>VLOOKUP($A856,'Hospitalisation Details'!$A$2:$I$2344,9,FALSE)</f>
        <v>37425.94</v>
      </c>
      <c r="N856" s="2" t="str">
        <f>VLOOKUP($A856,'Hospitalisation Details'!$A$2:$J$2344,10,FALSE)</f>
        <v>Tier - 2</v>
      </c>
      <c r="O856" s="2" t="str">
        <f>VLOOKUP($A856,'Hospitalisation Details'!$A$2:$K$2344,11,FALSE)</f>
        <v>Tier - 1</v>
      </c>
      <c r="P856" s="5" t="str">
        <f>VLOOKUP($A856,'Hospitalisation Details'!$A$2:$L$2344,12,FALSE)</f>
        <v>R1011</v>
      </c>
      <c r="Q856" s="15">
        <f>VLOOKUP($A856,'Hospitalisation Details'!$A$2:$G$2344,7,FALSE)</f>
        <v>43</v>
      </c>
    </row>
    <row r="857" spans="1:17" x14ac:dyDescent="0.25">
      <c r="A857" s="14" t="s">
        <v>4528</v>
      </c>
      <c r="B857" t="str">
        <f>VLOOKUP(Healthcare!$A857,'Customer Names'!A857:C3191,3,FALSE)</f>
        <v>Kanyane</v>
      </c>
      <c r="C857">
        <f>VLOOKUP(Healthcare!$A857,'Medical Examinations'!A857:B3191,2,FALSE)</f>
        <v>31.07</v>
      </c>
      <c r="D857">
        <f>VLOOKUP($A857,'Medical Examinations'!A857:D3191,4,FALSE)</f>
        <v>4.62</v>
      </c>
      <c r="E857" t="str">
        <f>VLOOKUP($A857,'Medical Examinations'!A857:F857,6,FALSE)</f>
        <v>Yes</v>
      </c>
      <c r="F857" t="str">
        <f>VLOOKUP($A857,'Medical Examinations'!A857:G3191,7,FALSE)</f>
        <v>No</v>
      </c>
      <c r="G857" t="str">
        <f>VLOOKUP($A857,'Medical Examinations'!A857:H3191,8,FALSE)</f>
        <v>No</v>
      </c>
      <c r="H857" s="4">
        <f>VLOOKUP($A857,'Medical Examinations'!A857:I3191,9,FALSE)</f>
        <v>2</v>
      </c>
      <c r="I857" t="str">
        <f>VLOOKUP($A857,'Medical Examinations'!A857:J857,10,FALSE)</f>
        <v>No</v>
      </c>
      <c r="J857" t="str">
        <f>VLOOKUP($A857,'Medical Examinations'!A857:C857,3,FALSE)</f>
        <v>Obesity</v>
      </c>
      <c r="K857" t="str">
        <f>VLOOKUP($A857,'Medical Examinations'!A857:E857,5,FALSE)</f>
        <v>Normal</v>
      </c>
      <c r="L857" t="str">
        <f>VLOOKUP($A857,'Hospitalisation Details'!$A$2:$E$2344,5,FALSE)</f>
        <v>27-Sep-2002</v>
      </c>
      <c r="M857" s="2">
        <f>VLOOKUP($A857,'Hospitalisation Details'!$A$2:$I$2344,9,FALSE)</f>
        <v>37465.339999999997</v>
      </c>
      <c r="N857" s="2" t="str">
        <f>VLOOKUP($A857,'Hospitalisation Details'!$A$2:$J$2344,10,FALSE)</f>
        <v>Tier - 1</v>
      </c>
      <c r="O857" s="2" t="str">
        <f>VLOOKUP($A857,'Hospitalisation Details'!$A$2:$K$2344,11,FALSE)</f>
        <v>Tier - 2</v>
      </c>
      <c r="P857" s="5" t="str">
        <f>VLOOKUP($A857,'Hospitalisation Details'!$A$2:$L$2344,12,FALSE)</f>
        <v>R1012</v>
      </c>
      <c r="Q857" s="15">
        <f>VLOOKUP($A857,'Hospitalisation Details'!$A$2:$G$2344,7,FALSE)</f>
        <v>20</v>
      </c>
    </row>
    <row r="858" spans="1:17" x14ac:dyDescent="0.25">
      <c r="A858" s="14" t="s">
        <v>4529</v>
      </c>
      <c r="B858" t="str">
        <f>VLOOKUP(Healthcare!$A858,'Customer Names'!A858:C3192,3,FALSE)</f>
        <v>McFadden</v>
      </c>
      <c r="C858">
        <f>VLOOKUP(Healthcare!$A858,'Medical Examinations'!A858:B3192,2,FALSE)</f>
        <v>35.814999999999998</v>
      </c>
      <c r="D858">
        <f>VLOOKUP($A858,'Medical Examinations'!A858:D3192,4,FALSE)</f>
        <v>8.4700000000000006</v>
      </c>
      <c r="E858" t="str">
        <f>VLOOKUP($A858,'Medical Examinations'!A858:F858,6,FALSE)</f>
        <v>No</v>
      </c>
      <c r="F858" t="str">
        <f>VLOOKUP($A858,'Medical Examinations'!A858:G3192,7,FALSE)</f>
        <v>No</v>
      </c>
      <c r="G858" t="str">
        <f>VLOOKUP($A858,'Medical Examinations'!A858:H3192,8,FALSE)</f>
        <v>No</v>
      </c>
      <c r="H858" s="4">
        <f>VLOOKUP($A858,'Medical Examinations'!A858:I3192,9,FALSE)</f>
        <v>0</v>
      </c>
      <c r="I858" t="str">
        <f>VLOOKUP($A858,'Medical Examinations'!A858:J858,10,FALSE)</f>
        <v>No</v>
      </c>
      <c r="J858" t="str">
        <f>VLOOKUP($A858,'Medical Examinations'!A858:C858,3,FALSE)</f>
        <v>Obesity</v>
      </c>
      <c r="K858" t="str">
        <f>VLOOKUP($A858,'Medical Examinations'!A858:E858,5,FALSE)</f>
        <v>Diabetes</v>
      </c>
      <c r="L858" t="str">
        <f>VLOOKUP($A858,'Hospitalisation Details'!$A$2:$E$2344,5,FALSE)</f>
        <v>12-Oct-2000</v>
      </c>
      <c r="M858" s="2">
        <f>VLOOKUP($A858,'Hospitalisation Details'!$A$2:$I$2344,9,FALSE)</f>
        <v>37484.449999999997</v>
      </c>
      <c r="N858" s="2" t="str">
        <f>VLOOKUP($A858,'Hospitalisation Details'!$A$2:$J$2344,10,FALSE)</f>
        <v>Tier - 1</v>
      </c>
      <c r="O858" s="2" t="str">
        <f>VLOOKUP($A858,'Hospitalisation Details'!$A$2:$K$2344,11,FALSE)</f>
        <v>Tier - 1</v>
      </c>
      <c r="P858" s="5" t="str">
        <f>VLOOKUP($A858,'Hospitalisation Details'!$A$2:$L$2344,12,FALSE)</f>
        <v>R1013</v>
      </c>
      <c r="Q858" s="15">
        <f>VLOOKUP($A858,'Hospitalisation Details'!$A$2:$G$2344,7,FALSE)</f>
        <v>22</v>
      </c>
    </row>
    <row r="859" spans="1:17" x14ac:dyDescent="0.25">
      <c r="A859" s="14" t="s">
        <v>4530</v>
      </c>
      <c r="B859" t="str">
        <f>VLOOKUP(Healthcare!$A859,'Customer Names'!A859:C3193,3,FALSE)</f>
        <v>Connolly</v>
      </c>
      <c r="C859">
        <f>VLOOKUP(Healthcare!$A859,'Medical Examinations'!A859:B3193,2,FALSE)</f>
        <v>40.81</v>
      </c>
      <c r="D859">
        <f>VLOOKUP($A859,'Medical Examinations'!A859:D3193,4,FALSE)</f>
        <v>10.58</v>
      </c>
      <c r="E859" t="str">
        <f>VLOOKUP($A859,'Medical Examinations'!A859:F859,6,FALSE)</f>
        <v>Yes</v>
      </c>
      <c r="F859" t="str">
        <f>VLOOKUP($A859,'Medical Examinations'!A859:G3193,7,FALSE)</f>
        <v>No</v>
      </c>
      <c r="G859" t="str">
        <f>VLOOKUP($A859,'Medical Examinations'!A859:H3193,8,FALSE)</f>
        <v>No</v>
      </c>
      <c r="H859" s="4">
        <f>VLOOKUP($A859,'Medical Examinations'!A859:I3193,9,FALSE)</f>
        <v>0</v>
      </c>
      <c r="I859" t="str">
        <f>VLOOKUP($A859,'Medical Examinations'!A859:J859,10,FALSE)</f>
        <v>No</v>
      </c>
      <c r="J859" t="str">
        <f>VLOOKUP($A859,'Medical Examinations'!A859:C859,3,FALSE)</f>
        <v>Obesity</v>
      </c>
      <c r="K859" t="str">
        <f>VLOOKUP($A859,'Medical Examinations'!A859:E859,5,FALSE)</f>
        <v>Diabetes</v>
      </c>
      <c r="L859" t="str">
        <f>VLOOKUP($A859,'Hospitalisation Details'!$A$2:$E$2344,5,FALSE)</f>
        <v>16-Nov-1990</v>
      </c>
      <c r="M859" s="2">
        <f>VLOOKUP($A859,'Hospitalisation Details'!$A$2:$I$2344,9,FALSE)</f>
        <v>37607.53</v>
      </c>
      <c r="N859" s="2" t="str">
        <f>VLOOKUP($A859,'Hospitalisation Details'!$A$2:$J$2344,10,FALSE)</f>
        <v>Tier - 1</v>
      </c>
      <c r="O859" s="2" t="str">
        <f>VLOOKUP($A859,'Hospitalisation Details'!$A$2:$K$2344,11,FALSE)</f>
        <v>Tier - 2</v>
      </c>
      <c r="P859" s="5" t="str">
        <f>VLOOKUP($A859,'Hospitalisation Details'!$A$2:$L$2344,12,FALSE)</f>
        <v>R1019</v>
      </c>
      <c r="Q859" s="15">
        <f>VLOOKUP($A859,'Hospitalisation Details'!$A$2:$G$2344,7,FALSE)</f>
        <v>32</v>
      </c>
    </row>
    <row r="860" spans="1:17" x14ac:dyDescent="0.25">
      <c r="A860" s="14" t="s">
        <v>4531</v>
      </c>
      <c r="B860" t="str">
        <f>VLOOKUP(Healthcare!$A860,'Customer Names'!A860:C3194,3,FALSE)</f>
        <v>Merino</v>
      </c>
      <c r="C860">
        <f>VLOOKUP(Healthcare!$A860,'Medical Examinations'!A860:B3194,2,FALSE)</f>
        <v>24.605</v>
      </c>
      <c r="D860">
        <f>VLOOKUP($A860,'Medical Examinations'!A860:D3194,4,FALSE)</f>
        <v>7.48</v>
      </c>
      <c r="E860" t="str">
        <f>VLOOKUP($A860,'Medical Examinations'!A860:F860,6,FALSE)</f>
        <v>No</v>
      </c>
      <c r="F860" t="str">
        <f>VLOOKUP($A860,'Medical Examinations'!A860:G3194,7,FALSE)</f>
        <v>No</v>
      </c>
      <c r="G860" t="str">
        <f>VLOOKUP($A860,'Medical Examinations'!A860:H3194,8,FALSE)</f>
        <v>No</v>
      </c>
      <c r="H860" s="4">
        <f>VLOOKUP($A860,'Medical Examinations'!A860:I3194,9,FALSE)</f>
        <v>0</v>
      </c>
      <c r="I860" t="str">
        <f>VLOOKUP($A860,'Medical Examinations'!A860:J860,10,FALSE)</f>
        <v>No</v>
      </c>
      <c r="J860" t="str">
        <f>VLOOKUP($A860,'Medical Examinations'!A860:C860,3,FALSE)</f>
        <v>Health Weight</v>
      </c>
      <c r="K860" t="str">
        <f>VLOOKUP($A860,'Medical Examinations'!A860:E860,5,FALSE)</f>
        <v>Diabetes</v>
      </c>
      <c r="L860" t="str">
        <f>VLOOKUP($A860,'Hospitalisation Details'!$A$2:$E$2344,5,FALSE)</f>
        <v>20-Jun-1982</v>
      </c>
      <c r="M860" s="2">
        <f>VLOOKUP($A860,'Hospitalisation Details'!$A$2:$I$2344,9,FALSE)</f>
        <v>37650.74</v>
      </c>
      <c r="N860" s="2" t="str">
        <f>VLOOKUP($A860,'Hospitalisation Details'!$A$2:$J$2344,10,FALSE)</f>
        <v>Tier - 2</v>
      </c>
      <c r="O860" s="2" t="str">
        <f>VLOOKUP($A860,'Hospitalisation Details'!$A$2:$K$2344,11,FALSE)</f>
        <v>Tier - 2</v>
      </c>
      <c r="P860" s="5" t="str">
        <f>VLOOKUP($A860,'Hospitalisation Details'!$A$2:$L$2344,12,FALSE)</f>
        <v>R1012</v>
      </c>
      <c r="Q860" s="15">
        <f>VLOOKUP($A860,'Hospitalisation Details'!$A$2:$G$2344,7,FALSE)</f>
        <v>40</v>
      </c>
    </row>
    <row r="861" spans="1:17" x14ac:dyDescent="0.25">
      <c r="A861" s="14" t="s">
        <v>4532</v>
      </c>
      <c r="B861" t="str">
        <f>VLOOKUP(Healthcare!$A861,'Customer Names'!A861:C3195,3,FALSE)</f>
        <v>Baird</v>
      </c>
      <c r="C861">
        <f>VLOOKUP(Healthcare!$A861,'Medical Examinations'!A861:B3195,2,FALSE)</f>
        <v>21.47</v>
      </c>
      <c r="D861">
        <f>VLOOKUP($A861,'Medical Examinations'!A861:D3195,4,FALSE)</f>
        <v>7.82</v>
      </c>
      <c r="E861" t="str">
        <f>VLOOKUP($A861,'Medical Examinations'!A861:F861,6,FALSE)</f>
        <v>No</v>
      </c>
      <c r="F861" t="str">
        <f>VLOOKUP($A861,'Medical Examinations'!A861:G3195,7,FALSE)</f>
        <v>No</v>
      </c>
      <c r="G861" t="str">
        <f>VLOOKUP($A861,'Medical Examinations'!A861:H3195,8,FALSE)</f>
        <v>No</v>
      </c>
      <c r="H861" s="4">
        <f>VLOOKUP($A861,'Medical Examinations'!A861:I3195,9,FALSE)</f>
        <v>0</v>
      </c>
      <c r="I861" t="str">
        <f>VLOOKUP($A861,'Medical Examinations'!A861:J861,10,FALSE)</f>
        <v>No</v>
      </c>
      <c r="J861" t="str">
        <f>VLOOKUP($A861,'Medical Examinations'!A861:C861,3,FALSE)</f>
        <v>Health Weight</v>
      </c>
      <c r="K861" t="str">
        <f>VLOOKUP($A861,'Medical Examinations'!A861:E861,5,FALSE)</f>
        <v>Diabetes</v>
      </c>
      <c r="L861" t="str">
        <f>VLOOKUP($A861,'Hospitalisation Details'!$A$2:$E$2344,5,FALSE)</f>
        <v>10-Oct-1988</v>
      </c>
      <c r="M861" s="2">
        <f>VLOOKUP($A861,'Hospitalisation Details'!$A$2:$I$2344,9,FALSE)</f>
        <v>37701.879999999997</v>
      </c>
      <c r="N861" s="2" t="str">
        <f>VLOOKUP($A861,'Hospitalisation Details'!$A$2:$J$2344,10,FALSE)</f>
        <v>Tier - 2</v>
      </c>
      <c r="O861" s="2" t="str">
        <f>VLOOKUP($A861,'Hospitalisation Details'!$A$2:$K$2344,11,FALSE)</f>
        <v>Tier - 3</v>
      </c>
      <c r="P861" s="5" t="str">
        <f>VLOOKUP($A861,'Hospitalisation Details'!$A$2:$L$2344,12,FALSE)</f>
        <v>R1023</v>
      </c>
      <c r="Q861" s="15">
        <f>VLOOKUP($A861,'Hospitalisation Details'!$A$2:$G$2344,7,FALSE)</f>
        <v>34</v>
      </c>
    </row>
    <row r="862" spans="1:17" x14ac:dyDescent="0.25">
      <c r="A862" s="14" t="s">
        <v>4533</v>
      </c>
      <c r="B862" t="str">
        <f>VLOOKUP(Healthcare!$A862,'Customer Names'!A862:C3196,3,FALSE)</f>
        <v>Locatelli</v>
      </c>
      <c r="C862">
        <f>VLOOKUP(Healthcare!$A862,'Medical Examinations'!A862:B3196,2,FALSE)</f>
        <v>52.89</v>
      </c>
      <c r="D862">
        <f>VLOOKUP($A862,'Medical Examinations'!A862:D3196,4,FALSE)</f>
        <v>4.96</v>
      </c>
      <c r="E862" t="str">
        <f>VLOOKUP($A862,'Medical Examinations'!A862:F862,6,FALSE)</f>
        <v>Yes</v>
      </c>
      <c r="F862" t="str">
        <f>VLOOKUP($A862,'Medical Examinations'!A862:G3196,7,FALSE)</f>
        <v>No</v>
      </c>
      <c r="G862" t="str">
        <f>VLOOKUP($A862,'Medical Examinations'!A862:H3196,8,FALSE)</f>
        <v>No</v>
      </c>
      <c r="H862" s="4">
        <f>VLOOKUP($A862,'Medical Examinations'!A862:I3196,9,FALSE)</f>
        <v>1</v>
      </c>
      <c r="I862" t="str">
        <f>VLOOKUP($A862,'Medical Examinations'!A862:J862,10,FALSE)</f>
        <v>No</v>
      </c>
      <c r="J862" t="str">
        <f>VLOOKUP($A862,'Medical Examinations'!A862:C862,3,FALSE)</f>
        <v>Obesity</v>
      </c>
      <c r="K862" t="str">
        <f>VLOOKUP($A862,'Medical Examinations'!A862:E862,5,FALSE)</f>
        <v>Normal</v>
      </c>
      <c r="L862" t="str">
        <f>VLOOKUP($A862,'Hospitalisation Details'!$A$2:$E$2344,5,FALSE)</f>
        <v>18-Sep-1976</v>
      </c>
      <c r="M862" s="2">
        <f>VLOOKUP($A862,'Hospitalisation Details'!$A$2:$I$2344,9,FALSE)</f>
        <v>37735.199999999997</v>
      </c>
      <c r="N862" s="2" t="str">
        <f>VLOOKUP($A862,'Hospitalisation Details'!$A$2:$J$2344,10,FALSE)</f>
        <v>Tier - 2</v>
      </c>
      <c r="O862" s="2" t="str">
        <f>VLOOKUP($A862,'Hospitalisation Details'!$A$2:$K$2344,11,FALSE)</f>
        <v>Tier - 2</v>
      </c>
      <c r="P862" s="5" t="str">
        <f>VLOOKUP($A862,'Hospitalisation Details'!$A$2:$L$2344,12,FALSE)</f>
        <v>R1011</v>
      </c>
      <c r="Q862" s="15">
        <f>VLOOKUP($A862,'Hospitalisation Details'!$A$2:$G$2344,7,FALSE)</f>
        <v>46</v>
      </c>
    </row>
    <row r="863" spans="1:17" x14ac:dyDescent="0.25">
      <c r="A863" s="14" t="s">
        <v>4534</v>
      </c>
      <c r="B863" t="str">
        <f>VLOOKUP(Healthcare!$A863,'Customer Names'!A863:C3197,3,FALSE)</f>
        <v>Brake</v>
      </c>
      <c r="C863">
        <f>VLOOKUP(Healthcare!$A863,'Medical Examinations'!A863:B3197,2,FALSE)</f>
        <v>32.965000000000003</v>
      </c>
      <c r="D863">
        <f>VLOOKUP($A863,'Medical Examinations'!A863:D3197,4,FALSE)</f>
        <v>6.15</v>
      </c>
      <c r="E863" t="str">
        <f>VLOOKUP($A863,'Medical Examinations'!A863:F863,6,FALSE)</f>
        <v>Yes</v>
      </c>
      <c r="F863" t="str">
        <f>VLOOKUP($A863,'Medical Examinations'!A863:G3197,7,FALSE)</f>
        <v>No</v>
      </c>
      <c r="G863" t="str">
        <f>VLOOKUP($A863,'Medical Examinations'!A863:H3197,8,FALSE)</f>
        <v>No</v>
      </c>
      <c r="H863" s="4">
        <f>VLOOKUP($A863,'Medical Examinations'!A863:I3197,9,FALSE)</f>
        <v>1</v>
      </c>
      <c r="I863" t="str">
        <f>VLOOKUP($A863,'Medical Examinations'!A863:J863,10,FALSE)</f>
        <v>No</v>
      </c>
      <c r="J863" t="str">
        <f>VLOOKUP($A863,'Medical Examinations'!A863:C863,3,FALSE)</f>
        <v>Obesity</v>
      </c>
      <c r="K863" t="str">
        <f>VLOOKUP($A863,'Medical Examinations'!A863:E863,5,FALSE)</f>
        <v>Prediabetes</v>
      </c>
      <c r="L863" t="str">
        <f>VLOOKUP($A863,'Hospitalisation Details'!$A$2:$E$2344,5,FALSE)</f>
        <v>15-Aug-1986</v>
      </c>
      <c r="M863" s="2">
        <f>VLOOKUP($A863,'Hospitalisation Details'!$A$2:$I$2344,9,FALSE)</f>
        <v>37742.58</v>
      </c>
      <c r="N863" s="2" t="str">
        <f>VLOOKUP($A863,'Hospitalisation Details'!$A$2:$J$2344,10,FALSE)</f>
        <v>Tier - 1</v>
      </c>
      <c r="O863" s="2" t="str">
        <f>VLOOKUP($A863,'Hospitalisation Details'!$A$2:$K$2344,11,FALSE)</f>
        <v>Tier - 1</v>
      </c>
      <c r="P863" s="5" t="str">
        <f>VLOOKUP($A863,'Hospitalisation Details'!$A$2:$L$2344,12,FALSE)</f>
        <v>R1013</v>
      </c>
      <c r="Q863" s="15">
        <f>VLOOKUP($A863,'Hospitalisation Details'!$A$2:$G$2344,7,FALSE)</f>
        <v>36</v>
      </c>
    </row>
    <row r="864" spans="1:17" x14ac:dyDescent="0.25">
      <c r="A864" s="14" t="s">
        <v>4535</v>
      </c>
      <c r="B864" t="str">
        <f>VLOOKUP(Healthcare!$A864,'Customer Names'!A864:C3198,3,FALSE)</f>
        <v>Jacobs</v>
      </c>
      <c r="C864">
        <f>VLOOKUP(Healthcare!$A864,'Medical Examinations'!A864:B3198,2,FALSE)</f>
        <v>36.799999999999997</v>
      </c>
      <c r="D864">
        <f>VLOOKUP($A864,'Medical Examinations'!A864:D3198,4,FALSE)</f>
        <v>4.62</v>
      </c>
      <c r="E864" t="str">
        <f>VLOOKUP($A864,'Medical Examinations'!A864:F864,6,FALSE)</f>
        <v>No</v>
      </c>
      <c r="F864" t="str">
        <f>VLOOKUP($A864,'Medical Examinations'!A864:G3198,7,FALSE)</f>
        <v>No</v>
      </c>
      <c r="G864" t="str">
        <f>VLOOKUP($A864,'Medical Examinations'!A864:H3198,8,FALSE)</f>
        <v>Yes</v>
      </c>
      <c r="H864" s="4">
        <f>VLOOKUP($A864,'Medical Examinations'!A864:I3198,9,FALSE)</f>
        <v>1</v>
      </c>
      <c r="I864" t="str">
        <f>VLOOKUP($A864,'Medical Examinations'!A864:J864,10,FALSE)</f>
        <v>No</v>
      </c>
      <c r="J864" t="str">
        <f>VLOOKUP($A864,'Medical Examinations'!A864:C864,3,FALSE)</f>
        <v>Obesity</v>
      </c>
      <c r="K864" t="str">
        <f>VLOOKUP($A864,'Medical Examinations'!A864:E864,5,FALSE)</f>
        <v>Normal</v>
      </c>
      <c r="L864" t="str">
        <f>VLOOKUP($A864,'Hospitalisation Details'!$A$2:$E$2344,5,FALSE)</f>
        <v>26-Jul-1983</v>
      </c>
      <c r="M864" s="2">
        <f>VLOOKUP($A864,'Hospitalisation Details'!$A$2:$I$2344,9,FALSE)</f>
        <v>37800.980000000003</v>
      </c>
      <c r="N864" s="2" t="str">
        <f>VLOOKUP($A864,'Hospitalisation Details'!$A$2:$J$2344,10,FALSE)</f>
        <v>Tier - 2</v>
      </c>
      <c r="O864" s="2" t="str">
        <f>VLOOKUP($A864,'Hospitalisation Details'!$A$2:$K$2344,11,FALSE)</f>
        <v>Tier - 2</v>
      </c>
      <c r="P864" s="5" t="str">
        <f>VLOOKUP($A864,'Hospitalisation Details'!$A$2:$L$2344,12,FALSE)</f>
        <v>R1011</v>
      </c>
      <c r="Q864" s="15">
        <f>VLOOKUP($A864,'Hospitalisation Details'!$A$2:$G$2344,7,FALSE)</f>
        <v>39</v>
      </c>
    </row>
    <row r="865" spans="1:17" x14ac:dyDescent="0.25">
      <c r="A865" s="14" t="s">
        <v>4536</v>
      </c>
      <c r="B865" t="str">
        <f>VLOOKUP(Healthcare!$A865,'Customer Names'!A865:C3199,3,FALSE)</f>
        <v>Vaught</v>
      </c>
      <c r="C865">
        <f>VLOOKUP(Healthcare!$A865,'Medical Examinations'!A865:B3199,2,FALSE)</f>
        <v>34.299999999999997</v>
      </c>
      <c r="D865">
        <f>VLOOKUP($A865,'Medical Examinations'!A865:D3199,4,FALSE)</f>
        <v>4.87</v>
      </c>
      <c r="E865" t="str">
        <f>VLOOKUP($A865,'Medical Examinations'!A865:F865,6,FALSE)</f>
        <v>No</v>
      </c>
      <c r="F865" t="str">
        <f>VLOOKUP($A865,'Medical Examinations'!A865:G3199,7,FALSE)</f>
        <v>No</v>
      </c>
      <c r="G865" t="str">
        <f>VLOOKUP($A865,'Medical Examinations'!A865:H3199,8,FALSE)</f>
        <v>No</v>
      </c>
      <c r="H865" s="4">
        <f>VLOOKUP($A865,'Medical Examinations'!A865:I3199,9,FALSE)</f>
        <v>2</v>
      </c>
      <c r="I865" t="str">
        <f>VLOOKUP($A865,'Medical Examinations'!A865:J865,10,FALSE)</f>
        <v>No</v>
      </c>
      <c r="J865" t="str">
        <f>VLOOKUP($A865,'Medical Examinations'!A865:C865,3,FALSE)</f>
        <v>Obesity</v>
      </c>
      <c r="K865" t="str">
        <f>VLOOKUP($A865,'Medical Examinations'!A865:E865,5,FALSE)</f>
        <v>Normal</v>
      </c>
      <c r="L865" t="str">
        <f>VLOOKUP($A865,'Hospitalisation Details'!$A$2:$E$2344,5,FALSE)</f>
        <v>9-Sep-1979</v>
      </c>
      <c r="M865" s="2">
        <f>VLOOKUP($A865,'Hospitalisation Details'!$A$2:$I$2344,9,FALSE)</f>
        <v>37829.72</v>
      </c>
      <c r="N865" s="2" t="str">
        <f>VLOOKUP($A865,'Hospitalisation Details'!$A$2:$J$2344,10,FALSE)</f>
        <v>Tier - 1</v>
      </c>
      <c r="O865" s="2" t="str">
        <f>VLOOKUP($A865,'Hospitalisation Details'!$A$2:$K$2344,11,FALSE)</f>
        <v>Tier - 2</v>
      </c>
      <c r="P865" s="5" t="str">
        <f>VLOOKUP($A865,'Hospitalisation Details'!$A$2:$L$2344,12,FALSE)</f>
        <v>R1011</v>
      </c>
      <c r="Q865" s="15">
        <f>VLOOKUP($A865,'Hospitalisation Details'!$A$2:$G$2344,7,FALSE)</f>
        <v>43</v>
      </c>
    </row>
    <row r="866" spans="1:17" x14ac:dyDescent="0.25">
      <c r="A866" s="14" t="s">
        <v>4537</v>
      </c>
      <c r="B866" t="str">
        <f>VLOOKUP(Healthcare!$A866,'Customer Names'!A866:C3200,3,FALSE)</f>
        <v>Monteleone</v>
      </c>
      <c r="C866">
        <f>VLOOKUP(Healthcare!$A866,'Medical Examinations'!A866:B3200,2,FALSE)</f>
        <v>35.244999999999997</v>
      </c>
      <c r="D866">
        <f>VLOOKUP($A866,'Medical Examinations'!A866:D3200,4,FALSE)</f>
        <v>4.63</v>
      </c>
      <c r="E866" t="str">
        <f>VLOOKUP($A866,'Medical Examinations'!A866:F866,6,FALSE)</f>
        <v>No</v>
      </c>
      <c r="F866" t="str">
        <f>VLOOKUP($A866,'Medical Examinations'!A866:G3200,7,FALSE)</f>
        <v>No</v>
      </c>
      <c r="G866" t="str">
        <f>VLOOKUP($A866,'Medical Examinations'!A866:H3200,8,FALSE)</f>
        <v>No</v>
      </c>
      <c r="H866" s="4">
        <f>VLOOKUP($A866,'Medical Examinations'!A866:I3200,9,FALSE)</f>
        <v>0</v>
      </c>
      <c r="I866" t="str">
        <f>VLOOKUP($A866,'Medical Examinations'!A866:J866,10,FALSE)</f>
        <v>No</v>
      </c>
      <c r="J866" t="str">
        <f>VLOOKUP($A866,'Medical Examinations'!A866:C866,3,FALSE)</f>
        <v>Obesity</v>
      </c>
      <c r="K866" t="str">
        <f>VLOOKUP($A866,'Medical Examinations'!A866:E866,5,FALSE)</f>
        <v>Normal</v>
      </c>
      <c r="L866" t="str">
        <f>VLOOKUP($A866,'Hospitalisation Details'!$A$2:$E$2344,5,FALSE)</f>
        <v>29-Jul-1998</v>
      </c>
      <c r="M866" s="2">
        <f>VLOOKUP($A866,'Hospitalisation Details'!$A$2:$I$2344,9,FALSE)</f>
        <v>38126.25</v>
      </c>
      <c r="N866" s="2" t="str">
        <f>VLOOKUP($A866,'Hospitalisation Details'!$A$2:$J$2344,10,FALSE)</f>
        <v>Tier - 1</v>
      </c>
      <c r="O866" s="2" t="str">
        <f>VLOOKUP($A866,'Hospitalisation Details'!$A$2:$K$2344,11,FALSE)</f>
        <v>Tier - 3</v>
      </c>
      <c r="P866" s="5" t="str">
        <f>VLOOKUP($A866,'Hospitalisation Details'!$A$2:$L$2344,12,FALSE)</f>
        <v>R1013</v>
      </c>
      <c r="Q866" s="15">
        <f>VLOOKUP($A866,'Hospitalisation Details'!$A$2:$G$2344,7,FALSE)</f>
        <v>24</v>
      </c>
    </row>
    <row r="867" spans="1:17" x14ac:dyDescent="0.25">
      <c r="A867" s="14" t="s">
        <v>4538</v>
      </c>
      <c r="B867" t="str">
        <f>VLOOKUP(Healthcare!$A867,'Customer Names'!A867:C3201,3,FALSE)</f>
        <v>Verdugo</v>
      </c>
      <c r="C867">
        <f>VLOOKUP(Healthcare!$A867,'Medical Examinations'!A867:B3201,2,FALSE)</f>
        <v>26.23</v>
      </c>
      <c r="D867">
        <f>VLOOKUP($A867,'Medical Examinations'!A867:D3201,4,FALSE)</f>
        <v>11.93</v>
      </c>
      <c r="E867" t="str">
        <f>VLOOKUP($A867,'Medical Examinations'!A867:F867,6,FALSE)</f>
        <v>No</v>
      </c>
      <c r="F867" t="str">
        <f>VLOOKUP($A867,'Medical Examinations'!A867:G3201,7,FALSE)</f>
        <v>No</v>
      </c>
      <c r="G867" t="str">
        <f>VLOOKUP($A867,'Medical Examinations'!A867:H3201,8,FALSE)</f>
        <v>No</v>
      </c>
      <c r="H867" s="4">
        <f>VLOOKUP($A867,'Medical Examinations'!A867:I3201,9,FALSE)</f>
        <v>0</v>
      </c>
      <c r="I867" t="str">
        <f>VLOOKUP($A867,'Medical Examinations'!A867:J867,10,FALSE)</f>
        <v>No</v>
      </c>
      <c r="J867" t="str">
        <f>VLOOKUP($A867,'Medical Examinations'!A867:C867,3,FALSE)</f>
        <v>Over Weight</v>
      </c>
      <c r="K867" t="str">
        <f>VLOOKUP($A867,'Medical Examinations'!A867:E867,5,FALSE)</f>
        <v>Diabetes</v>
      </c>
      <c r="L867" t="str">
        <f>VLOOKUP($A867,'Hospitalisation Details'!$A$2:$E$2344,5,FALSE)</f>
        <v>19-Nov-1972</v>
      </c>
      <c r="M867" s="2">
        <f>VLOOKUP($A867,'Hospitalisation Details'!$A$2:$I$2344,9,FALSE)</f>
        <v>38189.1</v>
      </c>
      <c r="N867" s="2" t="str">
        <f>VLOOKUP($A867,'Hospitalisation Details'!$A$2:$J$2344,10,FALSE)</f>
        <v>Tier - 2</v>
      </c>
      <c r="O867" s="2" t="str">
        <f>VLOOKUP($A867,'Hospitalisation Details'!$A$2:$K$2344,11,FALSE)</f>
        <v>Tier - 2</v>
      </c>
      <c r="P867" s="5" t="str">
        <f>VLOOKUP($A867,'Hospitalisation Details'!$A$2:$L$2344,12,FALSE)</f>
        <v>R1011</v>
      </c>
      <c r="Q867" s="15">
        <f>VLOOKUP($A867,'Hospitalisation Details'!$A$2:$G$2344,7,FALSE)</f>
        <v>50</v>
      </c>
    </row>
    <row r="868" spans="1:17" x14ac:dyDescent="0.25">
      <c r="A868" s="14" t="s">
        <v>4539</v>
      </c>
      <c r="B868" t="str">
        <f>VLOOKUP(Healthcare!$A868,'Customer Names'!A868:C3202,3,FALSE)</f>
        <v>Sellers</v>
      </c>
      <c r="C868">
        <f>VLOOKUP(Healthcare!$A868,'Medical Examinations'!A868:B3202,2,FALSE)</f>
        <v>36.1</v>
      </c>
      <c r="D868">
        <f>VLOOKUP($A868,'Medical Examinations'!A868:D3202,4,FALSE)</f>
        <v>5.65</v>
      </c>
      <c r="E868" t="str">
        <f>VLOOKUP($A868,'Medical Examinations'!A868:F868,6,FALSE)</f>
        <v>Yes</v>
      </c>
      <c r="F868" t="str">
        <f>VLOOKUP($A868,'Medical Examinations'!A868:G3202,7,FALSE)</f>
        <v>No</v>
      </c>
      <c r="G868" t="str">
        <f>VLOOKUP($A868,'Medical Examinations'!A868:H3202,8,FALSE)</f>
        <v>No</v>
      </c>
      <c r="H868" s="4">
        <f>VLOOKUP($A868,'Medical Examinations'!A868:I3202,9,FALSE)</f>
        <v>2</v>
      </c>
      <c r="I868" t="str">
        <f>VLOOKUP($A868,'Medical Examinations'!A868:J868,10,FALSE)</f>
        <v>No</v>
      </c>
      <c r="J868" t="str">
        <f>VLOOKUP($A868,'Medical Examinations'!A868:C868,3,FALSE)</f>
        <v>Obesity</v>
      </c>
      <c r="K868" t="str">
        <f>VLOOKUP($A868,'Medical Examinations'!A868:E868,5,FALSE)</f>
        <v>Normal</v>
      </c>
      <c r="L868" t="str">
        <f>VLOOKUP($A868,'Hospitalisation Details'!$A$2:$E$2344,5,FALSE)</f>
        <v>8-Sep-1989</v>
      </c>
      <c r="M868" s="2">
        <f>VLOOKUP($A868,'Hospitalisation Details'!$A$2:$I$2344,9,FALSE)</f>
        <v>38237.339999999997</v>
      </c>
      <c r="N868" s="2" t="str">
        <f>VLOOKUP($A868,'Hospitalisation Details'!$A$2:$J$2344,10,FALSE)</f>
        <v>Tier - 2</v>
      </c>
      <c r="O868" s="2" t="str">
        <f>VLOOKUP($A868,'Hospitalisation Details'!$A$2:$K$2344,11,FALSE)</f>
        <v>Tier - 3</v>
      </c>
      <c r="P868" s="5" t="str">
        <f>VLOOKUP($A868,'Hospitalisation Details'!$A$2:$L$2344,12,FALSE)</f>
        <v>R1011</v>
      </c>
      <c r="Q868" s="15">
        <f>VLOOKUP($A868,'Hospitalisation Details'!$A$2:$G$2344,7,FALSE)</f>
        <v>33</v>
      </c>
    </row>
    <row r="869" spans="1:17" x14ac:dyDescent="0.25">
      <c r="A869" s="14" t="s">
        <v>4540</v>
      </c>
      <c r="B869" t="str">
        <f>VLOOKUP(Healthcare!$A869,'Customer Names'!A869:C3203,3,FALSE)</f>
        <v>Bowman</v>
      </c>
      <c r="C869">
        <f>VLOOKUP(Healthcare!$A869,'Medical Examinations'!A869:B3203,2,FALSE)</f>
        <v>37.1</v>
      </c>
      <c r="D869">
        <f>VLOOKUP($A869,'Medical Examinations'!A869:D3203,4,FALSE)</f>
        <v>11.21</v>
      </c>
      <c r="E869" t="str">
        <f>VLOOKUP($A869,'Medical Examinations'!A869:F869,6,FALSE)</f>
        <v>Yes</v>
      </c>
      <c r="F869" t="str">
        <f>VLOOKUP($A869,'Medical Examinations'!A869:G3203,7,FALSE)</f>
        <v>No</v>
      </c>
      <c r="G869" t="str">
        <f>VLOOKUP($A869,'Medical Examinations'!A869:H3203,8,FALSE)</f>
        <v>Yes</v>
      </c>
      <c r="H869" s="4">
        <f>VLOOKUP($A869,'Medical Examinations'!A869:I3203,9,FALSE)</f>
        <v>1</v>
      </c>
      <c r="I869" t="str">
        <f>VLOOKUP($A869,'Medical Examinations'!A869:J869,10,FALSE)</f>
        <v>No</v>
      </c>
      <c r="J869" t="str">
        <f>VLOOKUP($A869,'Medical Examinations'!A869:C869,3,FALSE)</f>
        <v>Obesity</v>
      </c>
      <c r="K869" t="str">
        <f>VLOOKUP($A869,'Medical Examinations'!A869:E869,5,FALSE)</f>
        <v>Diabetes</v>
      </c>
      <c r="L869" t="str">
        <f>VLOOKUP($A869,'Hospitalisation Details'!$A$2:$E$2344,5,FALSE)</f>
        <v>16-Jun-1964</v>
      </c>
      <c r="M869" s="2">
        <f>VLOOKUP($A869,'Hospitalisation Details'!$A$2:$I$2344,9,FALSE)</f>
        <v>38241.74</v>
      </c>
      <c r="N869" s="2" t="str">
        <f>VLOOKUP($A869,'Hospitalisation Details'!$A$2:$J$2344,10,FALSE)</f>
        <v>Tier - 2</v>
      </c>
      <c r="O869" s="2" t="str">
        <f>VLOOKUP($A869,'Hospitalisation Details'!$A$2:$K$2344,11,FALSE)</f>
        <v>Tier - 3</v>
      </c>
      <c r="P869" s="5" t="str">
        <f>VLOOKUP($A869,'Hospitalisation Details'!$A$2:$L$2344,12,FALSE)</f>
        <v>R1011</v>
      </c>
      <c r="Q869" s="15">
        <f>VLOOKUP($A869,'Hospitalisation Details'!$A$2:$G$2344,7,FALSE)</f>
        <v>58</v>
      </c>
    </row>
    <row r="870" spans="1:17" x14ac:dyDescent="0.25">
      <c r="A870" s="14" t="s">
        <v>4541</v>
      </c>
      <c r="B870" t="str">
        <f>VLOOKUP(Healthcare!$A870,'Customer Names'!A870:C3204,3,FALSE)</f>
        <v>Marley</v>
      </c>
      <c r="C870">
        <f>VLOOKUP(Healthcare!$A870,'Medical Examinations'!A870:B3204,2,FALSE)</f>
        <v>27.5</v>
      </c>
      <c r="D870">
        <f>VLOOKUP($A870,'Medical Examinations'!A870:D3204,4,FALSE)</f>
        <v>10.62</v>
      </c>
      <c r="E870" t="str">
        <f>VLOOKUP($A870,'Medical Examinations'!A870:F870,6,FALSE)</f>
        <v>Yes</v>
      </c>
      <c r="F870" t="str">
        <f>VLOOKUP($A870,'Medical Examinations'!A870:G3204,7,FALSE)</f>
        <v>No</v>
      </c>
      <c r="G870" t="str">
        <f>VLOOKUP($A870,'Medical Examinations'!A870:H3204,8,FALSE)</f>
        <v>Yes</v>
      </c>
      <c r="H870" s="4">
        <f>VLOOKUP($A870,'Medical Examinations'!A870:I3204,9,FALSE)</f>
        <v>1</v>
      </c>
      <c r="I870" t="str">
        <f>VLOOKUP($A870,'Medical Examinations'!A870:J870,10,FALSE)</f>
        <v>No</v>
      </c>
      <c r="J870" t="str">
        <f>VLOOKUP($A870,'Medical Examinations'!A870:C870,3,FALSE)</f>
        <v>Over Weight</v>
      </c>
      <c r="K870" t="str">
        <f>VLOOKUP($A870,'Medical Examinations'!A870:E870,5,FALSE)</f>
        <v>Diabetes</v>
      </c>
      <c r="L870" t="str">
        <f>VLOOKUP($A870,'Hospitalisation Details'!$A$2:$E$2344,5,FALSE)</f>
        <v>16-Aug-1980</v>
      </c>
      <c r="M870" s="2">
        <f>VLOOKUP($A870,'Hospitalisation Details'!$A$2:$I$2344,9,FALSE)</f>
        <v>38245.589999999997</v>
      </c>
      <c r="N870" s="2" t="str">
        <f>VLOOKUP($A870,'Hospitalisation Details'!$A$2:$J$2344,10,FALSE)</f>
        <v>Tier - 1</v>
      </c>
      <c r="O870" s="2" t="str">
        <f>VLOOKUP($A870,'Hospitalisation Details'!$A$2:$K$2344,11,FALSE)</f>
        <v>Tier - 2</v>
      </c>
      <c r="P870" s="5" t="str">
        <f>VLOOKUP($A870,'Hospitalisation Details'!$A$2:$L$2344,12,FALSE)</f>
        <v>R1013</v>
      </c>
      <c r="Q870" s="15">
        <f>VLOOKUP($A870,'Hospitalisation Details'!$A$2:$G$2344,7,FALSE)</f>
        <v>42</v>
      </c>
    </row>
    <row r="871" spans="1:17" x14ac:dyDescent="0.25">
      <c r="A871" s="14" t="s">
        <v>4542</v>
      </c>
      <c r="B871" t="str">
        <f>VLOOKUP(Healthcare!$A871,'Customer Names'!A871:C3205,3,FALSE)</f>
        <v>Grey</v>
      </c>
      <c r="C871">
        <f>VLOOKUP(Healthcare!$A871,'Medical Examinations'!A871:B3205,2,FALSE)</f>
        <v>24.7</v>
      </c>
      <c r="D871">
        <f>VLOOKUP($A871,'Medical Examinations'!A871:D3205,4,FALSE)</f>
        <v>10.7</v>
      </c>
      <c r="E871" t="str">
        <f>VLOOKUP($A871,'Medical Examinations'!A871:F871,6,FALSE)</f>
        <v>Yes</v>
      </c>
      <c r="F871" t="str">
        <f>VLOOKUP($A871,'Medical Examinations'!A871:G3205,7,FALSE)</f>
        <v>No</v>
      </c>
      <c r="G871" t="str">
        <f>VLOOKUP($A871,'Medical Examinations'!A871:H3205,8,FALSE)</f>
        <v>Yes</v>
      </c>
      <c r="H871" s="4">
        <f>VLOOKUP($A871,'Medical Examinations'!A871:I3205,9,FALSE)</f>
        <v>1</v>
      </c>
      <c r="I871" t="str">
        <f>VLOOKUP($A871,'Medical Examinations'!A871:J871,10,FALSE)</f>
        <v>No</v>
      </c>
      <c r="J871" t="str">
        <f>VLOOKUP($A871,'Medical Examinations'!A871:C871,3,FALSE)</f>
        <v>Health Weight</v>
      </c>
      <c r="K871" t="str">
        <f>VLOOKUP($A871,'Medical Examinations'!A871:E871,5,FALSE)</f>
        <v>Diabetes</v>
      </c>
      <c r="L871" t="str">
        <f>VLOOKUP($A871,'Hospitalisation Details'!$A$2:$E$2344,5,FALSE)</f>
        <v>12-Jun-1980</v>
      </c>
      <c r="M871" s="2">
        <f>VLOOKUP($A871,'Hospitalisation Details'!$A$2:$I$2344,9,FALSE)</f>
        <v>38313.129999999997</v>
      </c>
      <c r="N871" s="2" t="str">
        <f>VLOOKUP($A871,'Hospitalisation Details'!$A$2:$J$2344,10,FALSE)</f>
        <v>Tier - 1</v>
      </c>
      <c r="O871" s="2" t="str">
        <f>VLOOKUP($A871,'Hospitalisation Details'!$A$2:$K$2344,11,FALSE)</f>
        <v>Tier - 3</v>
      </c>
      <c r="P871" s="5" t="str">
        <f>VLOOKUP($A871,'Hospitalisation Details'!$A$2:$L$2344,12,FALSE)</f>
        <v>R1011</v>
      </c>
      <c r="Q871" s="15">
        <f>VLOOKUP($A871,'Hospitalisation Details'!$A$2:$G$2344,7,FALSE)</f>
        <v>42</v>
      </c>
    </row>
    <row r="872" spans="1:17" x14ac:dyDescent="0.25">
      <c r="A872" s="14" t="s">
        <v>4543</v>
      </c>
      <c r="B872" t="str">
        <f>VLOOKUP(Healthcare!$A872,'Customer Names'!A872:C3206,3,FALSE)</f>
        <v>O'Rourke</v>
      </c>
      <c r="C872">
        <f>VLOOKUP(Healthcare!$A872,'Medical Examinations'!A872:B3206,2,FALSE)</f>
        <v>26.78</v>
      </c>
      <c r="D872">
        <f>VLOOKUP($A872,'Medical Examinations'!A872:D3206,4,FALSE)</f>
        <v>10.02</v>
      </c>
      <c r="E872" t="str">
        <f>VLOOKUP($A872,'Medical Examinations'!A872:F872,6,FALSE)</f>
        <v>Yes</v>
      </c>
      <c r="F872" t="str">
        <f>VLOOKUP($A872,'Medical Examinations'!A872:G3206,7,FALSE)</f>
        <v>No</v>
      </c>
      <c r="G872" t="str">
        <f>VLOOKUP($A872,'Medical Examinations'!A872:H3206,8,FALSE)</f>
        <v>Yes</v>
      </c>
      <c r="H872" s="4">
        <f>VLOOKUP($A872,'Medical Examinations'!A872:I3206,9,FALSE)</f>
        <v>1</v>
      </c>
      <c r="I872" t="str">
        <f>VLOOKUP($A872,'Medical Examinations'!A872:J872,10,FALSE)</f>
        <v>No</v>
      </c>
      <c r="J872" t="str">
        <f>VLOOKUP($A872,'Medical Examinations'!A872:C872,3,FALSE)</f>
        <v>Over Weight</v>
      </c>
      <c r="K872" t="str">
        <f>VLOOKUP($A872,'Medical Examinations'!A872:E872,5,FALSE)</f>
        <v>Diabetes</v>
      </c>
      <c r="L872" t="str">
        <f>VLOOKUP($A872,'Hospitalisation Details'!$A$2:$E$2344,5,FALSE)</f>
        <v>17-Sep-2002</v>
      </c>
      <c r="M872" s="2">
        <f>VLOOKUP($A872,'Hospitalisation Details'!$A$2:$I$2344,9,FALSE)</f>
        <v>38344.57</v>
      </c>
      <c r="N872" s="2" t="str">
        <f>VLOOKUP($A872,'Hospitalisation Details'!$A$2:$J$2344,10,FALSE)</f>
        <v>Tier - 1</v>
      </c>
      <c r="O872" s="2" t="str">
        <f>VLOOKUP($A872,'Hospitalisation Details'!$A$2:$K$2344,11,FALSE)</f>
        <v>Tier - 3</v>
      </c>
      <c r="P872" s="5" t="str">
        <f>VLOOKUP($A872,'Hospitalisation Details'!$A$2:$L$2344,12,FALSE)</f>
        <v>R1011</v>
      </c>
      <c r="Q872" s="15">
        <f>VLOOKUP($A872,'Hospitalisation Details'!$A$2:$G$2344,7,FALSE)</f>
        <v>20</v>
      </c>
    </row>
    <row r="873" spans="1:17" x14ac:dyDescent="0.25">
      <c r="A873" s="14" t="s">
        <v>4544</v>
      </c>
      <c r="B873" t="str">
        <f>VLOOKUP(Healthcare!$A873,'Customer Names'!A873:C3207,3,FALSE)</f>
        <v>Fatehali</v>
      </c>
      <c r="C873">
        <f>VLOOKUP(Healthcare!$A873,'Medical Examinations'!A873:B3207,2,FALSE)</f>
        <v>45.8</v>
      </c>
      <c r="D873">
        <f>VLOOKUP($A873,'Medical Examinations'!A873:D3207,4,FALSE)</f>
        <v>4.8499999999999996</v>
      </c>
      <c r="E873" t="str">
        <f>VLOOKUP($A873,'Medical Examinations'!A873:F873,6,FALSE)</f>
        <v>No</v>
      </c>
      <c r="F873" t="str">
        <f>VLOOKUP($A873,'Medical Examinations'!A873:G3207,7,FALSE)</f>
        <v>No</v>
      </c>
      <c r="G873" t="str">
        <f>VLOOKUP($A873,'Medical Examinations'!A873:H3207,8,FALSE)</f>
        <v>No</v>
      </c>
      <c r="H873" s="4">
        <f>VLOOKUP($A873,'Medical Examinations'!A873:I3207,9,FALSE)</f>
        <v>0</v>
      </c>
      <c r="I873" t="str">
        <f>VLOOKUP($A873,'Medical Examinations'!A873:J873,10,FALSE)</f>
        <v>No</v>
      </c>
      <c r="J873" t="str">
        <f>VLOOKUP($A873,'Medical Examinations'!A873:C873,3,FALSE)</f>
        <v>Obesity</v>
      </c>
      <c r="K873" t="str">
        <f>VLOOKUP($A873,'Medical Examinations'!A873:E873,5,FALSE)</f>
        <v>Normal</v>
      </c>
      <c r="L873" t="str">
        <f>VLOOKUP($A873,'Hospitalisation Details'!$A$2:$E$2344,5,FALSE)</f>
        <v>22-Aug-1970</v>
      </c>
      <c r="M873" s="2">
        <f>VLOOKUP($A873,'Hospitalisation Details'!$A$2:$I$2344,9,FALSE)</f>
        <v>38389.79</v>
      </c>
      <c r="N873" s="2" t="str">
        <f>VLOOKUP($A873,'Hospitalisation Details'!$A$2:$J$2344,10,FALSE)</f>
        <v>Tier - 2</v>
      </c>
      <c r="O873" s="2" t="str">
        <f>VLOOKUP($A873,'Hospitalisation Details'!$A$2:$K$2344,11,FALSE)</f>
        <v>Tier - 3</v>
      </c>
      <c r="P873" s="5" t="str">
        <f>VLOOKUP($A873,'Hospitalisation Details'!$A$2:$L$2344,12,FALSE)</f>
        <v>R1011</v>
      </c>
      <c r="Q873" s="15">
        <f>VLOOKUP($A873,'Hospitalisation Details'!$A$2:$G$2344,7,FALSE)</f>
        <v>52</v>
      </c>
    </row>
    <row r="874" spans="1:17" x14ac:dyDescent="0.25">
      <c r="A874" s="14" t="s">
        <v>4545</v>
      </c>
      <c r="B874" t="str">
        <f>VLOOKUP(Healthcare!$A874,'Customer Names'!A874:C3208,3,FALSE)</f>
        <v>Piza-Taylor</v>
      </c>
      <c r="C874">
        <f>VLOOKUP(Healthcare!$A874,'Medical Examinations'!A874:B3208,2,FALSE)</f>
        <v>29</v>
      </c>
      <c r="D874">
        <f>VLOOKUP($A874,'Medical Examinations'!A874:D3208,4,FALSE)</f>
        <v>4.3899999999999997</v>
      </c>
      <c r="E874" t="str">
        <f>VLOOKUP($A874,'Medical Examinations'!A874:F874,6,FALSE)</f>
        <v>Yes</v>
      </c>
      <c r="F874" t="str">
        <f>VLOOKUP($A874,'Medical Examinations'!A874:G3208,7,FALSE)</f>
        <v>No</v>
      </c>
      <c r="G874" t="str">
        <f>VLOOKUP($A874,'Medical Examinations'!A874:H3208,8,FALSE)</f>
        <v>No</v>
      </c>
      <c r="H874" s="4">
        <f>VLOOKUP($A874,'Medical Examinations'!A874:I3208,9,FALSE)</f>
        <v>2</v>
      </c>
      <c r="I874" t="str">
        <f>VLOOKUP($A874,'Medical Examinations'!A874:J874,10,FALSE)</f>
        <v>No</v>
      </c>
      <c r="J874" t="str">
        <f>VLOOKUP($A874,'Medical Examinations'!A874:C874,3,FALSE)</f>
        <v>Over Weight</v>
      </c>
      <c r="K874" t="str">
        <f>VLOOKUP($A874,'Medical Examinations'!A874:E874,5,FALSE)</f>
        <v>Normal</v>
      </c>
      <c r="L874" t="str">
        <f>VLOOKUP($A874,'Hospitalisation Details'!$A$2:$E$2344,5,FALSE)</f>
        <v>23-Dec-1971</v>
      </c>
      <c r="M874" s="2">
        <f>VLOOKUP($A874,'Hospitalisation Details'!$A$2:$I$2344,9,FALSE)</f>
        <v>38405.26</v>
      </c>
      <c r="N874" s="2" t="str">
        <f>VLOOKUP($A874,'Hospitalisation Details'!$A$2:$J$2344,10,FALSE)</f>
        <v>Tier - 2</v>
      </c>
      <c r="O874" s="2" t="str">
        <f>VLOOKUP($A874,'Hospitalisation Details'!$A$2:$K$2344,11,FALSE)</f>
        <v>Tier - 1</v>
      </c>
      <c r="P874" s="5" t="str">
        <f>VLOOKUP($A874,'Hospitalisation Details'!$A$2:$L$2344,12,FALSE)</f>
        <v>R1011</v>
      </c>
      <c r="Q874" s="15">
        <f>VLOOKUP($A874,'Hospitalisation Details'!$A$2:$G$2344,7,FALSE)</f>
        <v>51</v>
      </c>
    </row>
    <row r="875" spans="1:17" x14ac:dyDescent="0.25">
      <c r="A875" s="14" t="s">
        <v>4546</v>
      </c>
      <c r="B875" t="str">
        <f>VLOOKUP(Healthcare!$A875,'Customer Names'!A875:C3209,3,FALSE)</f>
        <v>Cavanaugh</v>
      </c>
      <c r="C875">
        <f>VLOOKUP(Healthcare!$A875,'Medical Examinations'!A875:B3209,2,FALSE)</f>
        <v>33.534999999999997</v>
      </c>
      <c r="D875">
        <f>VLOOKUP($A875,'Medical Examinations'!A875:D3209,4,FALSE)</f>
        <v>8.24</v>
      </c>
      <c r="E875" t="str">
        <f>VLOOKUP($A875,'Medical Examinations'!A875:F875,6,FALSE)</f>
        <v>Yes</v>
      </c>
      <c r="F875" t="str">
        <f>VLOOKUP($A875,'Medical Examinations'!A875:G3209,7,FALSE)</f>
        <v>No</v>
      </c>
      <c r="G875" t="str">
        <f>VLOOKUP($A875,'Medical Examinations'!A875:H3209,8,FALSE)</f>
        <v>No</v>
      </c>
      <c r="H875" s="4">
        <f>VLOOKUP($A875,'Medical Examinations'!A875:I3209,9,FALSE)</f>
        <v>0</v>
      </c>
      <c r="I875" t="str">
        <f>VLOOKUP($A875,'Medical Examinations'!A875:J875,10,FALSE)</f>
        <v>No</v>
      </c>
      <c r="J875" t="str">
        <f>VLOOKUP($A875,'Medical Examinations'!A875:C875,3,FALSE)</f>
        <v>Obesity</v>
      </c>
      <c r="K875" t="str">
        <f>VLOOKUP($A875,'Medical Examinations'!A875:E875,5,FALSE)</f>
        <v>Diabetes</v>
      </c>
      <c r="L875" t="str">
        <f>VLOOKUP($A875,'Hospitalisation Details'!$A$2:$E$2344,5,FALSE)</f>
        <v>21-Jun-1986</v>
      </c>
      <c r="M875" s="2">
        <f>VLOOKUP($A875,'Hospitalisation Details'!$A$2:$I$2344,9,FALSE)</f>
        <v>38415.47</v>
      </c>
      <c r="N875" s="2" t="str">
        <f>VLOOKUP($A875,'Hospitalisation Details'!$A$2:$J$2344,10,FALSE)</f>
        <v>Tier - 1</v>
      </c>
      <c r="O875" s="2" t="str">
        <f>VLOOKUP($A875,'Hospitalisation Details'!$A$2:$K$2344,11,FALSE)</f>
        <v>Tier - 2</v>
      </c>
      <c r="P875" s="5" t="str">
        <f>VLOOKUP($A875,'Hospitalisation Details'!$A$2:$L$2344,12,FALSE)</f>
        <v>R1011</v>
      </c>
      <c r="Q875" s="15">
        <f>VLOOKUP($A875,'Hospitalisation Details'!$A$2:$G$2344,7,FALSE)</f>
        <v>36</v>
      </c>
    </row>
    <row r="876" spans="1:17" x14ac:dyDescent="0.25">
      <c r="A876" s="14" t="s">
        <v>4547</v>
      </c>
      <c r="B876" t="str">
        <f>VLOOKUP(Healthcare!$A876,'Customer Names'!A876:C3210,3,FALSE)</f>
        <v>Amako</v>
      </c>
      <c r="C876">
        <f>VLOOKUP(Healthcare!$A876,'Medical Examinations'!A876:B3210,2,FALSE)</f>
        <v>32.774999999999999</v>
      </c>
      <c r="D876">
        <f>VLOOKUP($A876,'Medical Examinations'!A876:D3210,4,FALSE)</f>
        <v>9.77</v>
      </c>
      <c r="E876" t="str">
        <f>VLOOKUP($A876,'Medical Examinations'!A876:F876,6,FALSE)</f>
        <v>Yes</v>
      </c>
      <c r="F876" t="str">
        <f>VLOOKUP($A876,'Medical Examinations'!A876:G3210,7,FALSE)</f>
        <v>No</v>
      </c>
      <c r="G876" t="str">
        <f>VLOOKUP($A876,'Medical Examinations'!A876:H3210,8,FALSE)</f>
        <v>No</v>
      </c>
      <c r="H876" s="4">
        <f>VLOOKUP($A876,'Medical Examinations'!A876:I3210,9,FALSE)</f>
        <v>0</v>
      </c>
      <c r="I876" t="str">
        <f>VLOOKUP($A876,'Medical Examinations'!A876:J876,10,FALSE)</f>
        <v>No</v>
      </c>
      <c r="J876" t="str">
        <f>VLOOKUP($A876,'Medical Examinations'!A876:C876,3,FALSE)</f>
        <v>Obesity</v>
      </c>
      <c r="K876" t="str">
        <f>VLOOKUP($A876,'Medical Examinations'!A876:E876,5,FALSE)</f>
        <v>Diabetes</v>
      </c>
      <c r="L876" t="str">
        <f>VLOOKUP($A876,'Hospitalisation Details'!$A$2:$E$2344,5,FALSE)</f>
        <v>12-Nov-1999</v>
      </c>
      <c r="M876" s="2">
        <f>VLOOKUP($A876,'Hospitalisation Details'!$A$2:$I$2344,9,FALSE)</f>
        <v>38511.629999999997</v>
      </c>
      <c r="N876" s="2" t="str">
        <f>VLOOKUP($A876,'Hospitalisation Details'!$A$2:$J$2344,10,FALSE)</f>
        <v>Tier - 2</v>
      </c>
      <c r="O876" s="2" t="str">
        <f>VLOOKUP($A876,'Hospitalisation Details'!$A$2:$K$2344,11,FALSE)</f>
        <v>Tier - 2</v>
      </c>
      <c r="P876" s="5" t="str">
        <f>VLOOKUP($A876,'Hospitalisation Details'!$A$2:$L$2344,12,FALSE)</f>
        <v>R1024</v>
      </c>
      <c r="Q876" s="15">
        <f>VLOOKUP($A876,'Hospitalisation Details'!$A$2:$G$2344,7,FALSE)</f>
        <v>23</v>
      </c>
    </row>
    <row r="877" spans="1:17" x14ac:dyDescent="0.25">
      <c r="A877" s="14" t="s">
        <v>4548</v>
      </c>
      <c r="B877" t="str">
        <f>VLOOKUP(Healthcare!$A877,'Customer Names'!A877:C3211,3,FALSE)</f>
        <v>Musa</v>
      </c>
      <c r="C877">
        <f>VLOOKUP(Healthcare!$A877,'Medical Examinations'!A877:B3211,2,FALSE)</f>
        <v>37.51</v>
      </c>
      <c r="D877">
        <f>VLOOKUP($A877,'Medical Examinations'!A877:D3211,4,FALSE)</f>
        <v>5.5</v>
      </c>
      <c r="E877" t="str">
        <f>VLOOKUP($A877,'Medical Examinations'!A877:F877,6,FALSE)</f>
        <v>Yes</v>
      </c>
      <c r="F877" t="str">
        <f>VLOOKUP($A877,'Medical Examinations'!A877:G3211,7,FALSE)</f>
        <v>No</v>
      </c>
      <c r="G877" t="str">
        <f>VLOOKUP($A877,'Medical Examinations'!A877:H3211,8,FALSE)</f>
        <v>No</v>
      </c>
      <c r="H877" s="4">
        <f>VLOOKUP($A877,'Medical Examinations'!A877:I3211,9,FALSE)</f>
        <v>2</v>
      </c>
      <c r="I877" t="str">
        <f>VLOOKUP($A877,'Medical Examinations'!A877:J877,10,FALSE)</f>
        <v>No</v>
      </c>
      <c r="J877" t="str">
        <f>VLOOKUP($A877,'Medical Examinations'!A877:C877,3,FALSE)</f>
        <v>Obesity</v>
      </c>
      <c r="K877" t="str">
        <f>VLOOKUP($A877,'Medical Examinations'!A877:E877,5,FALSE)</f>
        <v>Normal</v>
      </c>
      <c r="L877" t="str">
        <f>VLOOKUP($A877,'Hospitalisation Details'!$A$2:$E$2344,5,FALSE)</f>
        <v>13-Jul-1990</v>
      </c>
      <c r="M877" s="2">
        <f>VLOOKUP($A877,'Hospitalisation Details'!$A$2:$I$2344,9,FALSE)</f>
        <v>38652.089999999997</v>
      </c>
      <c r="N877" s="2" t="str">
        <f>VLOOKUP($A877,'Hospitalisation Details'!$A$2:$J$2344,10,FALSE)</f>
        <v>Tier - 2</v>
      </c>
      <c r="O877" s="2" t="str">
        <f>VLOOKUP($A877,'Hospitalisation Details'!$A$2:$K$2344,11,FALSE)</f>
        <v>Tier - 2</v>
      </c>
      <c r="P877" s="5" t="str">
        <f>VLOOKUP($A877,'Hospitalisation Details'!$A$2:$L$2344,12,FALSE)</f>
        <v>R1011</v>
      </c>
      <c r="Q877" s="15">
        <f>VLOOKUP($A877,'Hospitalisation Details'!$A$2:$G$2344,7,FALSE)</f>
        <v>32</v>
      </c>
    </row>
    <row r="878" spans="1:17" x14ac:dyDescent="0.25">
      <c r="A878" s="14" t="s">
        <v>4549</v>
      </c>
      <c r="B878" t="str">
        <f>VLOOKUP(Healthcare!$A878,'Customer Names'!A878:C3212,3,FALSE)</f>
        <v>Phillippi</v>
      </c>
      <c r="C878">
        <f>VLOOKUP(Healthcare!$A878,'Medical Examinations'!A878:B3212,2,FALSE)</f>
        <v>39.86</v>
      </c>
      <c r="D878">
        <f>VLOOKUP($A878,'Medical Examinations'!A878:D3212,4,FALSE)</f>
        <v>11.84</v>
      </c>
      <c r="E878" t="str">
        <f>VLOOKUP($A878,'Medical Examinations'!A878:F878,6,FALSE)</f>
        <v>Yes</v>
      </c>
      <c r="F878" t="str">
        <f>VLOOKUP($A878,'Medical Examinations'!A878:G3212,7,FALSE)</f>
        <v>No</v>
      </c>
      <c r="G878" t="str">
        <f>VLOOKUP($A878,'Medical Examinations'!A878:H3212,8,FALSE)</f>
        <v>No</v>
      </c>
      <c r="H878" s="4">
        <f>VLOOKUP($A878,'Medical Examinations'!A878:I3212,9,FALSE)</f>
        <v>1</v>
      </c>
      <c r="I878" t="str">
        <f>VLOOKUP($A878,'Medical Examinations'!A878:J878,10,FALSE)</f>
        <v>No</v>
      </c>
      <c r="J878" t="str">
        <f>VLOOKUP($A878,'Medical Examinations'!A878:C878,3,FALSE)</f>
        <v>Obesity</v>
      </c>
      <c r="K878" t="str">
        <f>VLOOKUP($A878,'Medical Examinations'!A878:E878,5,FALSE)</f>
        <v>Diabetes</v>
      </c>
      <c r="L878" t="str">
        <f>VLOOKUP($A878,'Hospitalisation Details'!$A$2:$E$2344,5,FALSE)</f>
        <v>20-Jul-1986</v>
      </c>
      <c r="M878" s="2">
        <f>VLOOKUP($A878,'Hospitalisation Details'!$A$2:$I$2344,9,FALSE)</f>
        <v>38709.18</v>
      </c>
      <c r="N878" s="2" t="str">
        <f>VLOOKUP($A878,'Hospitalisation Details'!$A$2:$J$2344,10,FALSE)</f>
        <v>Tier - 1</v>
      </c>
      <c r="O878" s="2" t="str">
        <f>VLOOKUP($A878,'Hospitalisation Details'!$A$2:$K$2344,11,FALSE)</f>
        <v>Tier - 3</v>
      </c>
      <c r="P878" s="5" t="str">
        <f>VLOOKUP($A878,'Hospitalisation Details'!$A$2:$L$2344,12,FALSE)</f>
        <v>R1013</v>
      </c>
      <c r="Q878" s="15">
        <f>VLOOKUP($A878,'Hospitalisation Details'!$A$2:$G$2344,7,FALSE)</f>
        <v>36</v>
      </c>
    </row>
    <row r="879" spans="1:17" x14ac:dyDescent="0.25">
      <c r="A879" s="14" t="s">
        <v>4550</v>
      </c>
      <c r="B879" t="str">
        <f>VLOOKUP(Healthcare!$A879,'Customer Names'!A879:C3213,3,FALSE)</f>
        <v>Hoskins</v>
      </c>
      <c r="C879">
        <f>VLOOKUP(Healthcare!$A879,'Medical Examinations'!A879:B3213,2,FALSE)</f>
        <v>42.13</v>
      </c>
      <c r="D879">
        <f>VLOOKUP($A879,'Medical Examinations'!A879:D3213,4,FALSE)</f>
        <v>4.66</v>
      </c>
      <c r="E879" t="str">
        <f>VLOOKUP($A879,'Medical Examinations'!A879:F879,6,FALSE)</f>
        <v>No</v>
      </c>
      <c r="F879" t="str">
        <f>VLOOKUP($A879,'Medical Examinations'!A879:G3213,7,FALSE)</f>
        <v>No</v>
      </c>
      <c r="G879" t="str">
        <f>VLOOKUP($A879,'Medical Examinations'!A879:H3213,8,FALSE)</f>
        <v>No</v>
      </c>
      <c r="H879" s="4">
        <f>VLOOKUP($A879,'Medical Examinations'!A879:I3213,9,FALSE)</f>
        <v>0</v>
      </c>
      <c r="I879" t="str">
        <f>VLOOKUP($A879,'Medical Examinations'!A879:J879,10,FALSE)</f>
        <v>No</v>
      </c>
      <c r="J879" t="str">
        <f>VLOOKUP($A879,'Medical Examinations'!A879:C879,3,FALSE)</f>
        <v>Obesity</v>
      </c>
      <c r="K879" t="str">
        <f>VLOOKUP($A879,'Medical Examinations'!A879:E879,5,FALSE)</f>
        <v>Normal</v>
      </c>
      <c r="L879" t="str">
        <f>VLOOKUP($A879,'Hospitalisation Details'!$A$2:$E$2344,5,FALSE)</f>
        <v>22-Nov-1991</v>
      </c>
      <c r="M879" s="2">
        <f>VLOOKUP($A879,'Hospitalisation Details'!$A$2:$I$2344,9,FALSE)</f>
        <v>38711</v>
      </c>
      <c r="N879" s="2" t="str">
        <f>VLOOKUP($A879,'Hospitalisation Details'!$A$2:$J$2344,10,FALSE)</f>
        <v>Tier - 1</v>
      </c>
      <c r="O879" s="2" t="str">
        <f>VLOOKUP($A879,'Hospitalisation Details'!$A$2:$K$2344,11,FALSE)</f>
        <v>Tier - 3</v>
      </c>
      <c r="P879" s="5" t="str">
        <f>VLOOKUP($A879,'Hospitalisation Details'!$A$2:$L$2344,12,FALSE)</f>
        <v>R1011</v>
      </c>
      <c r="Q879" s="15">
        <f>VLOOKUP($A879,'Hospitalisation Details'!$A$2:$G$2344,7,FALSE)</f>
        <v>31</v>
      </c>
    </row>
    <row r="880" spans="1:17" x14ac:dyDescent="0.25">
      <c r="A880" s="14" t="s">
        <v>4551</v>
      </c>
      <c r="B880" t="str">
        <f>VLOOKUP(Healthcare!$A880,'Customer Names'!A880:C3214,3,FALSE)</f>
        <v>Imbalzano Zegar</v>
      </c>
      <c r="C880">
        <f>VLOOKUP(Healthcare!$A880,'Medical Examinations'!A880:B3214,2,FALSE)</f>
        <v>35.99</v>
      </c>
      <c r="D880">
        <f>VLOOKUP($A880,'Medical Examinations'!A880:D3214,4,FALSE)</f>
        <v>11.11</v>
      </c>
      <c r="E880" t="str">
        <f>VLOOKUP($A880,'Medical Examinations'!A880:F880,6,FALSE)</f>
        <v>No</v>
      </c>
      <c r="F880" t="str">
        <f>VLOOKUP($A880,'Medical Examinations'!A880:G3214,7,FALSE)</f>
        <v>No</v>
      </c>
      <c r="G880" t="str">
        <f>VLOOKUP($A880,'Medical Examinations'!A880:H3214,8,FALSE)</f>
        <v>No</v>
      </c>
      <c r="H880" s="4">
        <f>VLOOKUP($A880,'Medical Examinations'!A880:I3214,9,FALSE)</f>
        <v>0</v>
      </c>
      <c r="I880" t="str">
        <f>VLOOKUP($A880,'Medical Examinations'!A880:J880,10,FALSE)</f>
        <v>No</v>
      </c>
      <c r="J880" t="str">
        <f>VLOOKUP($A880,'Medical Examinations'!A880:C880,3,FALSE)</f>
        <v>Obesity</v>
      </c>
      <c r="K880" t="str">
        <f>VLOOKUP($A880,'Medical Examinations'!A880:E880,5,FALSE)</f>
        <v>Diabetes</v>
      </c>
      <c r="L880" t="str">
        <f>VLOOKUP($A880,'Hospitalisation Details'!$A$2:$E$2344,5,FALSE)</f>
        <v>2-Nov-1991</v>
      </c>
      <c r="M880" s="2">
        <f>VLOOKUP($A880,'Hospitalisation Details'!$A$2:$I$2344,9,FALSE)</f>
        <v>38711</v>
      </c>
      <c r="N880" s="2" t="str">
        <f>VLOOKUP($A880,'Hospitalisation Details'!$A$2:$J$2344,10,FALSE)</f>
        <v>Tier - 2</v>
      </c>
      <c r="O880" s="2" t="str">
        <f>VLOOKUP($A880,'Hospitalisation Details'!$A$2:$K$2344,11,FALSE)</f>
        <v>Tier - 2</v>
      </c>
      <c r="P880" s="5" t="str">
        <f>VLOOKUP($A880,'Hospitalisation Details'!$A$2:$L$2344,12,FALSE)</f>
        <v>R1011</v>
      </c>
      <c r="Q880" s="15">
        <f>VLOOKUP($A880,'Hospitalisation Details'!$A$2:$G$2344,7,FALSE)</f>
        <v>31</v>
      </c>
    </row>
    <row r="881" spans="1:17" x14ac:dyDescent="0.25">
      <c r="A881" s="14" t="s">
        <v>4552</v>
      </c>
      <c r="B881" t="str">
        <f>VLOOKUP(Healthcare!$A881,'Customer Names'!A881:C3215,3,FALSE)</f>
        <v>Triedman</v>
      </c>
      <c r="C881">
        <f>VLOOKUP(Healthcare!$A881,'Medical Examinations'!A881:B3215,2,FALSE)</f>
        <v>35.200000000000003</v>
      </c>
      <c r="D881">
        <f>VLOOKUP($A881,'Medical Examinations'!A881:D3215,4,FALSE)</f>
        <v>7.72</v>
      </c>
      <c r="E881" t="str">
        <f>VLOOKUP($A881,'Medical Examinations'!A881:F881,6,FALSE)</f>
        <v>Yes</v>
      </c>
      <c r="F881" t="str">
        <f>VLOOKUP($A881,'Medical Examinations'!A881:G3215,7,FALSE)</f>
        <v>No</v>
      </c>
      <c r="G881" t="str">
        <f>VLOOKUP($A881,'Medical Examinations'!A881:H3215,8,FALSE)</f>
        <v>Yes</v>
      </c>
      <c r="H881" s="4">
        <f>VLOOKUP($A881,'Medical Examinations'!A881:I3215,9,FALSE)</f>
        <v>1</v>
      </c>
      <c r="I881" t="str">
        <f>VLOOKUP($A881,'Medical Examinations'!A881:J881,10,FALSE)</f>
        <v>No</v>
      </c>
      <c r="J881" t="str">
        <f>VLOOKUP($A881,'Medical Examinations'!A881:C881,3,FALSE)</f>
        <v>Obesity</v>
      </c>
      <c r="K881" t="str">
        <f>VLOOKUP($A881,'Medical Examinations'!A881:E881,5,FALSE)</f>
        <v>Diabetes</v>
      </c>
      <c r="L881" t="str">
        <f>VLOOKUP($A881,'Hospitalisation Details'!$A$2:$E$2344,5,FALSE)</f>
        <v>8-Nov-1991</v>
      </c>
      <c r="M881" s="2">
        <f>VLOOKUP($A881,'Hospitalisation Details'!$A$2:$I$2344,9,FALSE)</f>
        <v>38746.36</v>
      </c>
      <c r="N881" s="2" t="str">
        <f>VLOOKUP($A881,'Hospitalisation Details'!$A$2:$J$2344,10,FALSE)</f>
        <v>Tier - 1</v>
      </c>
      <c r="O881" s="2" t="str">
        <f>VLOOKUP($A881,'Hospitalisation Details'!$A$2:$K$2344,11,FALSE)</f>
        <v>Tier - 2</v>
      </c>
      <c r="P881" s="5" t="str">
        <f>VLOOKUP($A881,'Hospitalisation Details'!$A$2:$L$2344,12,FALSE)</f>
        <v>R1012</v>
      </c>
      <c r="Q881" s="15">
        <f>VLOOKUP($A881,'Hospitalisation Details'!$A$2:$G$2344,7,FALSE)</f>
        <v>31</v>
      </c>
    </row>
    <row r="882" spans="1:17" x14ac:dyDescent="0.25">
      <c r="A882" s="14" t="s">
        <v>4553</v>
      </c>
      <c r="B882" t="str">
        <f>VLOOKUP(Healthcare!$A882,'Customer Names'!A882:C3216,3,FALSE)</f>
        <v>Lovuolo</v>
      </c>
      <c r="C882">
        <f>VLOOKUP(Healthcare!$A882,'Medical Examinations'!A882:B3216,2,FALSE)</f>
        <v>29.91</v>
      </c>
      <c r="D882">
        <f>VLOOKUP($A882,'Medical Examinations'!A882:D3216,4,FALSE)</f>
        <v>5.55</v>
      </c>
      <c r="E882" t="str">
        <f>VLOOKUP($A882,'Medical Examinations'!A882:F882,6,FALSE)</f>
        <v>Yes</v>
      </c>
      <c r="F882" t="str">
        <f>VLOOKUP($A882,'Medical Examinations'!A882:G3216,7,FALSE)</f>
        <v>No</v>
      </c>
      <c r="G882" t="str">
        <f>VLOOKUP($A882,'Medical Examinations'!A882:H3216,8,FALSE)</f>
        <v>No</v>
      </c>
      <c r="H882" s="4">
        <f>VLOOKUP($A882,'Medical Examinations'!A882:I3216,9,FALSE)</f>
        <v>2</v>
      </c>
      <c r="I882" t="str">
        <f>VLOOKUP($A882,'Medical Examinations'!A882:J882,10,FALSE)</f>
        <v>No</v>
      </c>
      <c r="J882" t="str">
        <f>VLOOKUP($A882,'Medical Examinations'!A882:C882,3,FALSE)</f>
        <v>Obesity</v>
      </c>
      <c r="K882" t="str">
        <f>VLOOKUP($A882,'Medical Examinations'!A882:E882,5,FALSE)</f>
        <v>Normal</v>
      </c>
      <c r="L882" t="str">
        <f>VLOOKUP($A882,'Hospitalisation Details'!$A$2:$E$2344,5,FALSE)</f>
        <v>5-Dec-2004</v>
      </c>
      <c r="M882" s="2">
        <f>VLOOKUP($A882,'Hospitalisation Details'!$A$2:$I$2344,9,FALSE)</f>
        <v>38792.69</v>
      </c>
      <c r="N882" s="2" t="str">
        <f>VLOOKUP($A882,'Hospitalisation Details'!$A$2:$J$2344,10,FALSE)</f>
        <v>Tier - 2</v>
      </c>
      <c r="O882" s="2" t="str">
        <f>VLOOKUP($A882,'Hospitalisation Details'!$A$2:$K$2344,11,FALSE)</f>
        <v>Tier - 2</v>
      </c>
      <c r="P882" s="5" t="str">
        <f>VLOOKUP($A882,'Hospitalisation Details'!$A$2:$L$2344,12,FALSE)</f>
        <v>R1013</v>
      </c>
      <c r="Q882" s="15">
        <f>VLOOKUP($A882,'Hospitalisation Details'!$A$2:$G$2344,7,FALSE)</f>
        <v>18</v>
      </c>
    </row>
    <row r="883" spans="1:17" x14ac:dyDescent="0.25">
      <c r="A883" s="14" t="s">
        <v>4554</v>
      </c>
      <c r="B883" t="str">
        <f>VLOOKUP(Healthcare!$A883,'Customer Names'!A883:C3217,3,FALSE)</f>
        <v>Chung</v>
      </c>
      <c r="C883">
        <f>VLOOKUP(Healthcare!$A883,'Medical Examinations'!A883:B3217,2,FALSE)</f>
        <v>36.479999999999997</v>
      </c>
      <c r="D883">
        <f>VLOOKUP($A883,'Medical Examinations'!A883:D3217,4,FALSE)</f>
        <v>5.05</v>
      </c>
      <c r="E883" t="str">
        <f>VLOOKUP($A883,'Medical Examinations'!A883:F883,6,FALSE)</f>
        <v>Yes</v>
      </c>
      <c r="F883" t="str">
        <f>VLOOKUP($A883,'Medical Examinations'!A883:G3217,7,FALSE)</f>
        <v>No</v>
      </c>
      <c r="G883" t="str">
        <f>VLOOKUP($A883,'Medical Examinations'!A883:H3217,8,FALSE)</f>
        <v>No</v>
      </c>
      <c r="H883" s="4">
        <f>VLOOKUP($A883,'Medical Examinations'!A883:I3217,9,FALSE)</f>
        <v>1</v>
      </c>
      <c r="I883" t="str">
        <f>VLOOKUP($A883,'Medical Examinations'!A883:J883,10,FALSE)</f>
        <v>No</v>
      </c>
      <c r="J883" t="str">
        <f>VLOOKUP($A883,'Medical Examinations'!A883:C883,3,FALSE)</f>
        <v>Obesity</v>
      </c>
      <c r="K883" t="str">
        <f>VLOOKUP($A883,'Medical Examinations'!A883:E883,5,FALSE)</f>
        <v>Normal</v>
      </c>
      <c r="L883" t="str">
        <f>VLOOKUP($A883,'Hospitalisation Details'!$A$2:$E$2344,5,FALSE)</f>
        <v>3-Dec-1979</v>
      </c>
      <c r="M883" s="2">
        <f>VLOOKUP($A883,'Hospitalisation Details'!$A$2:$I$2344,9,FALSE)</f>
        <v>38836.980000000003</v>
      </c>
      <c r="N883" s="2" t="str">
        <f>VLOOKUP($A883,'Hospitalisation Details'!$A$2:$J$2344,10,FALSE)</f>
        <v>Tier - 2</v>
      </c>
      <c r="O883" s="2" t="str">
        <f>VLOOKUP($A883,'Hospitalisation Details'!$A$2:$K$2344,11,FALSE)</f>
        <v>Tier - 1</v>
      </c>
      <c r="P883" s="5" t="str">
        <f>VLOOKUP($A883,'Hospitalisation Details'!$A$2:$L$2344,12,FALSE)</f>
        <v>R1011</v>
      </c>
      <c r="Q883" s="15">
        <f>VLOOKUP($A883,'Hospitalisation Details'!$A$2:$G$2344,7,FALSE)</f>
        <v>43</v>
      </c>
    </row>
    <row r="884" spans="1:17" x14ac:dyDescent="0.25">
      <c r="A884" s="14" t="s">
        <v>4555</v>
      </c>
      <c r="B884" t="str">
        <f>VLOOKUP(Healthcare!$A884,'Customer Names'!A884:C3218,3,FALSE)</f>
        <v>Newsom</v>
      </c>
      <c r="C884">
        <f>VLOOKUP(Healthcare!$A884,'Medical Examinations'!A884:B3218,2,FALSE)</f>
        <v>27.5</v>
      </c>
      <c r="D884">
        <f>VLOOKUP($A884,'Medical Examinations'!A884:D3218,4,FALSE)</f>
        <v>8.69</v>
      </c>
      <c r="E884" t="str">
        <f>VLOOKUP($A884,'Medical Examinations'!A884:F884,6,FALSE)</f>
        <v>Yes</v>
      </c>
      <c r="F884" t="str">
        <f>VLOOKUP($A884,'Medical Examinations'!A884:G3218,7,FALSE)</f>
        <v>No</v>
      </c>
      <c r="G884" t="str">
        <f>VLOOKUP($A884,'Medical Examinations'!A884:H3218,8,FALSE)</f>
        <v>Yes</v>
      </c>
      <c r="H884" s="4">
        <f>VLOOKUP($A884,'Medical Examinations'!A884:I3218,9,FALSE)</f>
        <v>1</v>
      </c>
      <c r="I884" t="str">
        <f>VLOOKUP($A884,'Medical Examinations'!A884:J884,10,FALSE)</f>
        <v>No</v>
      </c>
      <c r="J884" t="str">
        <f>VLOOKUP($A884,'Medical Examinations'!A884:C884,3,FALSE)</f>
        <v>Over Weight</v>
      </c>
      <c r="K884" t="str">
        <f>VLOOKUP($A884,'Medical Examinations'!A884:E884,5,FALSE)</f>
        <v>Diabetes</v>
      </c>
      <c r="L884" t="str">
        <f>VLOOKUP($A884,'Hospitalisation Details'!$A$2:$E$2344,5,FALSE)</f>
        <v>6-Jun-1964</v>
      </c>
      <c r="M884" s="2">
        <f>VLOOKUP($A884,'Hospitalisation Details'!$A$2:$I$2344,9,FALSE)</f>
        <v>38869.25</v>
      </c>
      <c r="N884" s="2" t="str">
        <f>VLOOKUP($A884,'Hospitalisation Details'!$A$2:$J$2344,10,FALSE)</f>
        <v>Tier - 2</v>
      </c>
      <c r="O884" s="2" t="str">
        <f>VLOOKUP($A884,'Hospitalisation Details'!$A$2:$K$2344,11,FALSE)</f>
        <v>Tier - 2</v>
      </c>
      <c r="P884" s="5" t="str">
        <f>VLOOKUP($A884,'Hospitalisation Details'!$A$2:$L$2344,12,FALSE)</f>
        <v>R1011</v>
      </c>
      <c r="Q884" s="15">
        <f>VLOOKUP($A884,'Hospitalisation Details'!$A$2:$G$2344,7,FALSE)</f>
        <v>59</v>
      </c>
    </row>
    <row r="885" spans="1:17" x14ac:dyDescent="0.25">
      <c r="A885" s="14" t="s">
        <v>4556</v>
      </c>
      <c r="B885" t="str">
        <f>VLOOKUP(Healthcare!$A885,'Customer Names'!A885:C3219,3,FALSE)</f>
        <v>Harrington</v>
      </c>
      <c r="C885">
        <f>VLOOKUP(Healthcare!$A885,'Medical Examinations'!A885:B3219,2,FALSE)</f>
        <v>33.44</v>
      </c>
      <c r="D885">
        <f>VLOOKUP($A885,'Medical Examinations'!A885:D3219,4,FALSE)</f>
        <v>5.9</v>
      </c>
      <c r="E885" t="str">
        <f>VLOOKUP($A885,'Medical Examinations'!A885:F885,6,FALSE)</f>
        <v>Yes</v>
      </c>
      <c r="F885" t="str">
        <f>VLOOKUP($A885,'Medical Examinations'!A885:G3219,7,FALSE)</f>
        <v>No</v>
      </c>
      <c r="G885" t="str">
        <f>VLOOKUP($A885,'Medical Examinations'!A885:H3219,8,FALSE)</f>
        <v>No</v>
      </c>
      <c r="H885" s="4">
        <f>VLOOKUP($A885,'Medical Examinations'!A885:I3219,9,FALSE)</f>
        <v>1</v>
      </c>
      <c r="I885" t="str">
        <f>VLOOKUP($A885,'Medical Examinations'!A885:J885,10,FALSE)</f>
        <v>No</v>
      </c>
      <c r="J885" t="str">
        <f>VLOOKUP($A885,'Medical Examinations'!A885:C885,3,FALSE)</f>
        <v>Obesity</v>
      </c>
      <c r="K885" t="str">
        <f>VLOOKUP($A885,'Medical Examinations'!A885:E885,5,FALSE)</f>
        <v>Prediabetes</v>
      </c>
      <c r="L885" t="str">
        <f>VLOOKUP($A885,'Hospitalisation Details'!$A$2:$E$2344,5,FALSE)</f>
        <v>30-Jul-1967</v>
      </c>
      <c r="M885" s="2">
        <f>VLOOKUP($A885,'Hospitalisation Details'!$A$2:$I$2344,9,FALSE)</f>
        <v>38893.360000000001</v>
      </c>
      <c r="N885" s="2" t="str">
        <f>VLOOKUP($A885,'Hospitalisation Details'!$A$2:$J$2344,10,FALSE)</f>
        <v>Tier - 1</v>
      </c>
      <c r="O885" s="2" t="str">
        <f>VLOOKUP($A885,'Hospitalisation Details'!$A$2:$K$2344,11,FALSE)</f>
        <v>Tier - 2</v>
      </c>
      <c r="P885" s="5" t="str">
        <f>VLOOKUP($A885,'Hospitalisation Details'!$A$2:$L$2344,12,FALSE)</f>
        <v>R1011</v>
      </c>
      <c r="Q885" s="15">
        <f>VLOOKUP($A885,'Hospitalisation Details'!$A$2:$G$2344,7,FALSE)</f>
        <v>55</v>
      </c>
    </row>
    <row r="886" spans="1:17" x14ac:dyDescent="0.25">
      <c r="A886" s="14" t="s">
        <v>4557</v>
      </c>
      <c r="B886" t="str">
        <f>VLOOKUP(Healthcare!$A886,'Customer Names'!A886:C3220,3,FALSE)</f>
        <v>Hoffman</v>
      </c>
      <c r="C886">
        <f>VLOOKUP(Healthcare!$A886,'Medical Examinations'!A886:B3220,2,FALSE)</f>
        <v>28.215</v>
      </c>
      <c r="D886">
        <f>VLOOKUP($A886,'Medical Examinations'!A886:D3220,4,FALSE)</f>
        <v>6.29</v>
      </c>
      <c r="E886" t="str">
        <f>VLOOKUP($A886,'Medical Examinations'!A886:F886,6,FALSE)</f>
        <v>Yes</v>
      </c>
      <c r="F886" t="str">
        <f>VLOOKUP($A886,'Medical Examinations'!A886:G3220,7,FALSE)</f>
        <v>No</v>
      </c>
      <c r="G886" t="str">
        <f>VLOOKUP($A886,'Medical Examinations'!A886:H3220,8,FALSE)</f>
        <v>No</v>
      </c>
      <c r="H886" s="4">
        <f>VLOOKUP($A886,'Medical Examinations'!A886:I3220,9,FALSE)</f>
        <v>1</v>
      </c>
      <c r="I886" t="str">
        <f>VLOOKUP($A886,'Medical Examinations'!A886:J886,10,FALSE)</f>
        <v>No</v>
      </c>
      <c r="J886" t="str">
        <f>VLOOKUP($A886,'Medical Examinations'!A886:C886,3,FALSE)</f>
        <v>Over Weight</v>
      </c>
      <c r="K886" t="str">
        <f>VLOOKUP($A886,'Medical Examinations'!A886:E886,5,FALSE)</f>
        <v>Prediabetes</v>
      </c>
      <c r="L886" t="str">
        <f>VLOOKUP($A886,'Hospitalisation Details'!$A$2:$E$2344,5,FALSE)</f>
        <v>16-Jun-1987</v>
      </c>
      <c r="M886" s="2">
        <f>VLOOKUP($A886,'Hospitalisation Details'!$A$2:$I$2344,9,FALSE)</f>
        <v>38924.04</v>
      </c>
      <c r="N886" s="2" t="str">
        <f>VLOOKUP($A886,'Hospitalisation Details'!$A$2:$J$2344,10,FALSE)</f>
        <v>Tier - 2</v>
      </c>
      <c r="O886" s="2" t="str">
        <f>VLOOKUP($A886,'Hospitalisation Details'!$A$2:$K$2344,11,FALSE)</f>
        <v>Tier - 2</v>
      </c>
      <c r="P886" s="5" t="str">
        <f>VLOOKUP($A886,'Hospitalisation Details'!$A$2:$L$2344,12,FALSE)</f>
        <v>R1011</v>
      </c>
      <c r="Q886" s="15">
        <f>VLOOKUP($A886,'Hospitalisation Details'!$A$2:$G$2344,7,FALSE)</f>
        <v>35</v>
      </c>
    </row>
    <row r="887" spans="1:17" x14ac:dyDescent="0.25">
      <c r="A887" s="14" t="s">
        <v>4558</v>
      </c>
      <c r="B887" t="str">
        <f>VLOOKUP(Healthcare!$A887,'Customer Names'!A887:C3221,3,FALSE)</f>
        <v>Van Vugt</v>
      </c>
      <c r="C887">
        <f>VLOOKUP(Healthcare!$A887,'Medical Examinations'!A887:B3221,2,FALSE)</f>
        <v>27.17</v>
      </c>
      <c r="D887">
        <f>VLOOKUP($A887,'Medical Examinations'!A887:D3221,4,FALSE)</f>
        <v>5.84</v>
      </c>
      <c r="E887" t="str">
        <f>VLOOKUP($A887,'Medical Examinations'!A887:F887,6,FALSE)</f>
        <v>Yes</v>
      </c>
      <c r="F887" t="str">
        <f>VLOOKUP($A887,'Medical Examinations'!A887:G3221,7,FALSE)</f>
        <v>No</v>
      </c>
      <c r="G887" t="str">
        <f>VLOOKUP($A887,'Medical Examinations'!A887:H3221,8,FALSE)</f>
        <v>No</v>
      </c>
      <c r="H887" s="4">
        <f>VLOOKUP($A887,'Medical Examinations'!A887:I3221,9,FALSE)</f>
        <v>1</v>
      </c>
      <c r="I887" t="str">
        <f>VLOOKUP($A887,'Medical Examinations'!A887:J887,10,FALSE)</f>
        <v>No</v>
      </c>
      <c r="J887" t="str">
        <f>VLOOKUP($A887,'Medical Examinations'!A887:C887,3,FALSE)</f>
        <v>Over Weight</v>
      </c>
      <c r="K887" t="str">
        <f>VLOOKUP($A887,'Medical Examinations'!A887:E887,5,FALSE)</f>
        <v>Prediabetes</v>
      </c>
      <c r="L887" t="str">
        <f>VLOOKUP($A887,'Hospitalisation Details'!$A$2:$E$2344,5,FALSE)</f>
        <v>15-Dec-1976</v>
      </c>
      <c r="M887" s="2">
        <f>VLOOKUP($A887,'Hospitalisation Details'!$A$2:$I$2344,9,FALSE)</f>
        <v>38932.559999999998</v>
      </c>
      <c r="N887" s="2" t="str">
        <f>VLOOKUP($A887,'Hospitalisation Details'!$A$2:$J$2344,10,FALSE)</f>
        <v>Tier - 2</v>
      </c>
      <c r="O887" s="2" t="str">
        <f>VLOOKUP($A887,'Hospitalisation Details'!$A$2:$K$2344,11,FALSE)</f>
        <v>Tier - 3</v>
      </c>
      <c r="P887" s="5" t="str">
        <f>VLOOKUP($A887,'Hospitalisation Details'!$A$2:$L$2344,12,FALSE)</f>
        <v>R1011</v>
      </c>
      <c r="Q887" s="15">
        <f>VLOOKUP($A887,'Hospitalisation Details'!$A$2:$G$2344,7,FALSE)</f>
        <v>46</v>
      </c>
    </row>
    <row r="888" spans="1:17" x14ac:dyDescent="0.25">
      <c r="A888" s="14" t="s">
        <v>4559</v>
      </c>
      <c r="B888" t="str">
        <f>VLOOKUP(Healthcare!$A888,'Customer Names'!A888:C3222,3,FALSE)</f>
        <v>Feehley</v>
      </c>
      <c r="C888">
        <f>VLOOKUP(Healthcare!$A888,'Medical Examinations'!A888:B3222,2,FALSE)</f>
        <v>35.380000000000003</v>
      </c>
      <c r="D888">
        <f>VLOOKUP($A888,'Medical Examinations'!A888:D3222,4,FALSE)</f>
        <v>6.12</v>
      </c>
      <c r="E888" t="str">
        <f>VLOOKUP($A888,'Medical Examinations'!A888:F888,6,FALSE)</f>
        <v>No</v>
      </c>
      <c r="F888" t="str">
        <f>VLOOKUP($A888,'Medical Examinations'!A888:G3222,7,FALSE)</f>
        <v>No</v>
      </c>
      <c r="G888" t="str">
        <f>VLOOKUP($A888,'Medical Examinations'!A888:H3222,8,FALSE)</f>
        <v>No</v>
      </c>
      <c r="H888" s="4">
        <f>VLOOKUP($A888,'Medical Examinations'!A888:I3222,9,FALSE)</f>
        <v>0</v>
      </c>
      <c r="I888" t="str">
        <f>VLOOKUP($A888,'Medical Examinations'!A888:J888,10,FALSE)</f>
        <v>No</v>
      </c>
      <c r="J888" t="str">
        <f>VLOOKUP($A888,'Medical Examinations'!A888:C888,3,FALSE)</f>
        <v>Obesity</v>
      </c>
      <c r="K888" t="str">
        <f>VLOOKUP($A888,'Medical Examinations'!A888:E888,5,FALSE)</f>
        <v>Prediabetes</v>
      </c>
      <c r="L888" t="str">
        <f>VLOOKUP($A888,'Hospitalisation Details'!$A$2:$E$2344,5,FALSE)</f>
        <v>24-Sep-1980</v>
      </c>
      <c r="M888" s="2">
        <f>VLOOKUP($A888,'Hospitalisation Details'!$A$2:$I$2344,9,FALSE)</f>
        <v>38947.43</v>
      </c>
      <c r="N888" s="2" t="str">
        <f>VLOOKUP($A888,'Hospitalisation Details'!$A$2:$J$2344,10,FALSE)</f>
        <v>Tier - 2</v>
      </c>
      <c r="O888" s="2" t="str">
        <f>VLOOKUP($A888,'Hospitalisation Details'!$A$2:$K$2344,11,FALSE)</f>
        <v>Tier - 3</v>
      </c>
      <c r="P888" s="5" t="str">
        <f>VLOOKUP($A888,'Hospitalisation Details'!$A$2:$L$2344,12,FALSE)</f>
        <v>R1011</v>
      </c>
      <c r="Q888" s="15">
        <f>VLOOKUP($A888,'Hospitalisation Details'!$A$2:$G$2344,7,FALSE)</f>
        <v>42</v>
      </c>
    </row>
    <row r="889" spans="1:17" x14ac:dyDescent="0.25">
      <c r="A889" s="14" t="s">
        <v>4560</v>
      </c>
      <c r="B889" t="str">
        <f>VLOOKUP(Healthcare!$A889,'Customer Names'!A889:C3223,3,FALSE)</f>
        <v>Ashworth</v>
      </c>
      <c r="C889">
        <f>VLOOKUP(Healthcare!$A889,'Medical Examinations'!A889:B3223,2,FALSE)</f>
        <v>43.48</v>
      </c>
      <c r="D889">
        <f>VLOOKUP($A889,'Medical Examinations'!A889:D3223,4,FALSE)</f>
        <v>6.24</v>
      </c>
      <c r="E889" t="str">
        <f>VLOOKUP($A889,'Medical Examinations'!A889:F889,6,FALSE)</f>
        <v>No</v>
      </c>
      <c r="F889" t="str">
        <f>VLOOKUP($A889,'Medical Examinations'!A889:G3223,7,FALSE)</f>
        <v>No</v>
      </c>
      <c r="G889" t="str">
        <f>VLOOKUP($A889,'Medical Examinations'!A889:H3223,8,FALSE)</f>
        <v>No</v>
      </c>
      <c r="H889" s="4">
        <f>VLOOKUP($A889,'Medical Examinations'!A889:I3223,9,FALSE)</f>
        <v>0</v>
      </c>
      <c r="I889" t="str">
        <f>VLOOKUP($A889,'Medical Examinations'!A889:J889,10,FALSE)</f>
        <v>No</v>
      </c>
      <c r="J889" t="str">
        <f>VLOOKUP($A889,'Medical Examinations'!A889:C889,3,FALSE)</f>
        <v>Obesity</v>
      </c>
      <c r="K889" t="str">
        <f>VLOOKUP($A889,'Medical Examinations'!A889:E889,5,FALSE)</f>
        <v>Prediabetes</v>
      </c>
      <c r="L889" t="str">
        <f>VLOOKUP($A889,'Hospitalisation Details'!$A$2:$E$2344,5,FALSE)</f>
        <v>12-Oct-1978</v>
      </c>
      <c r="M889" s="2">
        <f>VLOOKUP($A889,'Hospitalisation Details'!$A$2:$I$2344,9,FALSE)</f>
        <v>38998.550000000003</v>
      </c>
      <c r="N889" s="2" t="str">
        <f>VLOOKUP($A889,'Hospitalisation Details'!$A$2:$J$2344,10,FALSE)</f>
        <v>Tier - 1</v>
      </c>
      <c r="O889" s="2" t="str">
        <f>VLOOKUP($A889,'Hospitalisation Details'!$A$2:$K$2344,11,FALSE)</f>
        <v>Tier - 1</v>
      </c>
      <c r="P889" s="5" t="str">
        <f>VLOOKUP($A889,'Hospitalisation Details'!$A$2:$L$2344,12,FALSE)</f>
        <v>R1011</v>
      </c>
      <c r="Q889" s="15">
        <f>VLOOKUP($A889,'Hospitalisation Details'!$A$2:$G$2344,7,FALSE)</f>
        <v>44</v>
      </c>
    </row>
    <row r="890" spans="1:17" x14ac:dyDescent="0.25">
      <c r="A890" s="14" t="s">
        <v>4561</v>
      </c>
      <c r="B890" t="str">
        <f>VLOOKUP(Healthcare!$A890,'Customer Names'!A890:C3224,3,FALSE)</f>
        <v>Hansen</v>
      </c>
      <c r="C890">
        <f>VLOOKUP(Healthcare!$A890,'Medical Examinations'!A890:B3224,2,FALSE)</f>
        <v>41.73</v>
      </c>
      <c r="D890">
        <f>VLOOKUP($A890,'Medical Examinations'!A890:D3224,4,FALSE)</f>
        <v>6.25</v>
      </c>
      <c r="E890" t="str">
        <f>VLOOKUP($A890,'Medical Examinations'!A890:F890,6,FALSE)</f>
        <v>No</v>
      </c>
      <c r="F890" t="str">
        <f>VLOOKUP($A890,'Medical Examinations'!A890:G3224,7,FALSE)</f>
        <v>No</v>
      </c>
      <c r="G890" t="str">
        <f>VLOOKUP($A890,'Medical Examinations'!A890:H3224,8,FALSE)</f>
        <v>No</v>
      </c>
      <c r="H890" s="4">
        <f>VLOOKUP($A890,'Medical Examinations'!A890:I3224,9,FALSE)</f>
        <v>1</v>
      </c>
      <c r="I890" t="str">
        <f>VLOOKUP($A890,'Medical Examinations'!A890:J890,10,FALSE)</f>
        <v>No</v>
      </c>
      <c r="J890" t="str">
        <f>VLOOKUP($A890,'Medical Examinations'!A890:C890,3,FALSE)</f>
        <v>Obesity</v>
      </c>
      <c r="K890" t="str">
        <f>VLOOKUP($A890,'Medical Examinations'!A890:E890,5,FALSE)</f>
        <v>Prediabetes</v>
      </c>
      <c r="L890" t="str">
        <f>VLOOKUP($A890,'Hospitalisation Details'!$A$2:$E$2344,5,FALSE)</f>
        <v>20-Sep-1985</v>
      </c>
      <c r="M890" s="2">
        <f>VLOOKUP($A890,'Hospitalisation Details'!$A$2:$I$2344,9,FALSE)</f>
        <v>39047.29</v>
      </c>
      <c r="N890" s="2" t="str">
        <f>VLOOKUP($A890,'Hospitalisation Details'!$A$2:$J$2344,10,FALSE)</f>
        <v>Tier - 1</v>
      </c>
      <c r="O890" s="2" t="str">
        <f>VLOOKUP($A890,'Hospitalisation Details'!$A$2:$K$2344,11,FALSE)</f>
        <v>Tier - 3</v>
      </c>
      <c r="P890" s="5" t="str">
        <f>VLOOKUP($A890,'Hospitalisation Details'!$A$2:$L$2344,12,FALSE)</f>
        <v>R1017</v>
      </c>
      <c r="Q890" s="15">
        <f>VLOOKUP($A890,'Hospitalisation Details'!$A$2:$G$2344,7,FALSE)</f>
        <v>37</v>
      </c>
    </row>
    <row r="891" spans="1:17" x14ac:dyDescent="0.25">
      <c r="A891" s="14" t="s">
        <v>4562</v>
      </c>
      <c r="B891" t="str">
        <f>VLOOKUP(Healthcare!$A891,'Customer Names'!A891:C3225,3,FALSE)</f>
        <v>Czyz</v>
      </c>
      <c r="C891">
        <f>VLOOKUP(Healthcare!$A891,'Medical Examinations'!A891:B3225,2,FALSE)</f>
        <v>28.9</v>
      </c>
      <c r="D891">
        <f>VLOOKUP($A891,'Medical Examinations'!A891:D3225,4,FALSE)</f>
        <v>11.96</v>
      </c>
      <c r="E891" t="str">
        <f>VLOOKUP($A891,'Medical Examinations'!A891:F891,6,FALSE)</f>
        <v>No</v>
      </c>
      <c r="F891" t="str">
        <f>VLOOKUP($A891,'Medical Examinations'!A891:G3225,7,FALSE)</f>
        <v>No</v>
      </c>
      <c r="G891" t="str">
        <f>VLOOKUP($A891,'Medical Examinations'!A891:H3225,8,FALSE)</f>
        <v>No</v>
      </c>
      <c r="H891" s="4">
        <f>VLOOKUP($A891,'Medical Examinations'!A891:I3225,9,FALSE)</f>
        <v>0</v>
      </c>
      <c r="I891" t="str">
        <f>VLOOKUP($A891,'Medical Examinations'!A891:J891,10,FALSE)</f>
        <v>No</v>
      </c>
      <c r="J891" t="str">
        <f>VLOOKUP($A891,'Medical Examinations'!A891:C891,3,FALSE)</f>
        <v>Over Weight</v>
      </c>
      <c r="K891" t="str">
        <f>VLOOKUP($A891,'Medical Examinations'!A891:E891,5,FALSE)</f>
        <v>Diabetes</v>
      </c>
      <c r="L891" t="str">
        <f>VLOOKUP($A891,'Hospitalisation Details'!$A$2:$E$2344,5,FALSE)</f>
        <v>7-Jul-1962</v>
      </c>
      <c r="M891" s="2">
        <f>VLOOKUP($A891,'Hospitalisation Details'!$A$2:$I$2344,9,FALSE)</f>
        <v>39221.120000000003</v>
      </c>
      <c r="N891" s="2" t="str">
        <f>VLOOKUP($A891,'Hospitalisation Details'!$A$2:$J$2344,10,FALSE)</f>
        <v>Tier - 2</v>
      </c>
      <c r="O891" s="2" t="str">
        <f>VLOOKUP($A891,'Hospitalisation Details'!$A$2:$K$2344,11,FALSE)</f>
        <v>Tier - 1</v>
      </c>
      <c r="P891" s="5" t="str">
        <f>VLOOKUP($A891,'Hospitalisation Details'!$A$2:$L$2344,12,FALSE)</f>
        <v>R1011</v>
      </c>
      <c r="Q891" s="15">
        <f>VLOOKUP($A891,'Hospitalisation Details'!$A$2:$G$2344,7,FALSE)</f>
        <v>60</v>
      </c>
    </row>
    <row r="892" spans="1:17" x14ac:dyDescent="0.25">
      <c r="A892" s="14" t="s">
        <v>4563</v>
      </c>
      <c r="B892" t="str">
        <f>VLOOKUP(Healthcare!$A892,'Customer Names'!A892:C3226,3,FALSE)</f>
        <v>Bauder</v>
      </c>
      <c r="C892">
        <f>VLOOKUP(Healthcare!$A892,'Medical Examinations'!A892:B3226,2,FALSE)</f>
        <v>25.74</v>
      </c>
      <c r="D892">
        <f>VLOOKUP($A892,'Medical Examinations'!A892:D3226,4,FALSE)</f>
        <v>7.69</v>
      </c>
      <c r="E892" t="str">
        <f>VLOOKUP($A892,'Medical Examinations'!A892:F892,6,FALSE)</f>
        <v>No</v>
      </c>
      <c r="F892" t="str">
        <f>VLOOKUP($A892,'Medical Examinations'!A892:G3226,7,FALSE)</f>
        <v>No</v>
      </c>
      <c r="G892" t="str">
        <f>VLOOKUP($A892,'Medical Examinations'!A892:H3226,8,FALSE)</f>
        <v>No</v>
      </c>
      <c r="H892" s="4">
        <f>VLOOKUP($A892,'Medical Examinations'!A892:I3226,9,FALSE)</f>
        <v>0</v>
      </c>
      <c r="I892" t="str">
        <f>VLOOKUP($A892,'Medical Examinations'!A892:J892,10,FALSE)</f>
        <v>No</v>
      </c>
      <c r="J892" t="str">
        <f>VLOOKUP($A892,'Medical Examinations'!A892:C892,3,FALSE)</f>
        <v>Over Weight</v>
      </c>
      <c r="K892" t="str">
        <f>VLOOKUP($A892,'Medical Examinations'!A892:E892,5,FALSE)</f>
        <v>Diabetes</v>
      </c>
      <c r="L892" t="str">
        <f>VLOOKUP($A892,'Hospitalisation Details'!$A$2:$E$2344,5,FALSE)</f>
        <v>30-Nov-1992</v>
      </c>
      <c r="M892" s="2">
        <f>VLOOKUP($A892,'Hospitalisation Details'!$A$2:$I$2344,9,FALSE)</f>
        <v>39241.440000000002</v>
      </c>
      <c r="N892" s="2" t="str">
        <f>VLOOKUP($A892,'Hospitalisation Details'!$A$2:$J$2344,10,FALSE)</f>
        <v>Tier - 1</v>
      </c>
      <c r="O892" s="2" t="str">
        <f>VLOOKUP($A892,'Hospitalisation Details'!$A$2:$K$2344,11,FALSE)</f>
        <v>Tier - 3</v>
      </c>
      <c r="P892" s="5" t="str">
        <f>VLOOKUP($A892,'Hospitalisation Details'!$A$2:$L$2344,12,FALSE)</f>
        <v>R1011</v>
      </c>
      <c r="Q892" s="15">
        <f>VLOOKUP($A892,'Hospitalisation Details'!$A$2:$G$2344,7,FALSE)</f>
        <v>30</v>
      </c>
    </row>
    <row r="893" spans="1:17" x14ac:dyDescent="0.25">
      <c r="A893" s="14" t="s">
        <v>4564</v>
      </c>
      <c r="B893" t="str">
        <f>VLOOKUP(Healthcare!$A893,'Customer Names'!A893:C3227,3,FALSE)</f>
        <v>Mendoza</v>
      </c>
      <c r="C893">
        <f>VLOOKUP(Healthcare!$A893,'Medical Examinations'!A893:B3227,2,FALSE)</f>
        <v>36.06</v>
      </c>
      <c r="D893">
        <f>VLOOKUP($A893,'Medical Examinations'!A893:D3227,4,FALSE)</f>
        <v>8.83</v>
      </c>
      <c r="E893" t="str">
        <f>VLOOKUP($A893,'Medical Examinations'!A893:F893,6,FALSE)</f>
        <v>No</v>
      </c>
      <c r="F893" t="str">
        <f>VLOOKUP($A893,'Medical Examinations'!A893:G3227,7,FALSE)</f>
        <v>No</v>
      </c>
      <c r="G893" t="str">
        <f>VLOOKUP($A893,'Medical Examinations'!A893:H3227,8,FALSE)</f>
        <v>No</v>
      </c>
      <c r="H893" s="4">
        <f>VLOOKUP($A893,'Medical Examinations'!A893:I3227,9,FALSE)</f>
        <v>0</v>
      </c>
      <c r="I893" t="str">
        <f>VLOOKUP($A893,'Medical Examinations'!A893:J893,10,FALSE)</f>
        <v>No</v>
      </c>
      <c r="J893" t="str">
        <f>VLOOKUP($A893,'Medical Examinations'!A893:C893,3,FALSE)</f>
        <v>Obesity</v>
      </c>
      <c r="K893" t="str">
        <f>VLOOKUP($A893,'Medical Examinations'!A893:E893,5,FALSE)</f>
        <v>Diabetes</v>
      </c>
      <c r="L893" t="str">
        <f>VLOOKUP($A893,'Hospitalisation Details'!$A$2:$E$2344,5,FALSE)</f>
        <v>16-Aug-1982</v>
      </c>
      <c r="M893" s="2">
        <f>VLOOKUP($A893,'Hospitalisation Details'!$A$2:$I$2344,9,FALSE)</f>
        <v>39315.279999999999</v>
      </c>
      <c r="N893" s="2" t="str">
        <f>VLOOKUP($A893,'Hospitalisation Details'!$A$2:$J$2344,10,FALSE)</f>
        <v>Tier - 2</v>
      </c>
      <c r="O893" s="2" t="str">
        <f>VLOOKUP($A893,'Hospitalisation Details'!$A$2:$K$2344,11,FALSE)</f>
        <v>Tier - 3</v>
      </c>
      <c r="P893" s="5" t="str">
        <f>VLOOKUP($A893,'Hospitalisation Details'!$A$2:$L$2344,12,FALSE)</f>
        <v>R1011</v>
      </c>
      <c r="Q893" s="15">
        <f>VLOOKUP($A893,'Hospitalisation Details'!$A$2:$G$2344,7,FALSE)</f>
        <v>40</v>
      </c>
    </row>
    <row r="894" spans="1:17" x14ac:dyDescent="0.25">
      <c r="A894" s="14" t="s">
        <v>4565</v>
      </c>
      <c r="B894" t="str">
        <f>VLOOKUP(Healthcare!$A894,'Customer Names'!A894:C3228,3,FALSE)</f>
        <v>Glass</v>
      </c>
      <c r="C894">
        <f>VLOOKUP(Healthcare!$A894,'Medical Examinations'!A894:B3228,2,FALSE)</f>
        <v>43.28</v>
      </c>
      <c r="D894">
        <f>VLOOKUP($A894,'Medical Examinations'!A894:D3228,4,FALSE)</f>
        <v>4.41</v>
      </c>
      <c r="E894" t="str">
        <f>VLOOKUP($A894,'Medical Examinations'!A894:F894,6,FALSE)</f>
        <v>No</v>
      </c>
      <c r="F894" t="str">
        <f>VLOOKUP($A894,'Medical Examinations'!A894:G3228,7,FALSE)</f>
        <v>No</v>
      </c>
      <c r="G894" t="str">
        <f>VLOOKUP($A894,'Medical Examinations'!A894:H3228,8,FALSE)</f>
        <v>No</v>
      </c>
      <c r="H894" s="4">
        <f>VLOOKUP($A894,'Medical Examinations'!A894:I3228,9,FALSE)</f>
        <v>0</v>
      </c>
      <c r="I894" t="str">
        <f>VLOOKUP($A894,'Medical Examinations'!A894:J894,10,FALSE)</f>
        <v>No</v>
      </c>
      <c r="J894" t="str">
        <f>VLOOKUP($A894,'Medical Examinations'!A894:C894,3,FALSE)</f>
        <v>Obesity</v>
      </c>
      <c r="K894" t="str">
        <f>VLOOKUP($A894,'Medical Examinations'!A894:E894,5,FALSE)</f>
        <v>Normal</v>
      </c>
      <c r="L894" t="str">
        <f>VLOOKUP($A894,'Hospitalisation Details'!$A$2:$E$2344,5,FALSE)</f>
        <v>5-Aug-1978</v>
      </c>
      <c r="M894" s="2">
        <f>VLOOKUP($A894,'Hospitalisation Details'!$A$2:$I$2344,9,FALSE)</f>
        <v>39352.6</v>
      </c>
      <c r="N894" s="2" t="str">
        <f>VLOOKUP($A894,'Hospitalisation Details'!$A$2:$J$2344,10,FALSE)</f>
        <v>Tier - 2</v>
      </c>
      <c r="O894" s="2" t="str">
        <f>VLOOKUP($A894,'Hospitalisation Details'!$A$2:$K$2344,11,FALSE)</f>
        <v>Tier - 3</v>
      </c>
      <c r="P894" s="5" t="str">
        <f>VLOOKUP($A894,'Hospitalisation Details'!$A$2:$L$2344,12,FALSE)</f>
        <v>R1011</v>
      </c>
      <c r="Q894" s="15">
        <f>VLOOKUP($A894,'Hospitalisation Details'!$A$2:$G$2344,7,FALSE)</f>
        <v>44</v>
      </c>
    </row>
    <row r="895" spans="1:17" x14ac:dyDescent="0.25">
      <c r="A895" s="14" t="s">
        <v>4566</v>
      </c>
      <c r="B895" t="str">
        <f>VLOOKUP(Healthcare!$A895,'Customer Names'!A895:C3229,3,FALSE)</f>
        <v>Butcher</v>
      </c>
      <c r="C895">
        <f>VLOOKUP(Healthcare!$A895,'Medical Examinations'!A895:B3229,2,FALSE)</f>
        <v>28.785</v>
      </c>
      <c r="D895">
        <f>VLOOKUP($A895,'Medical Examinations'!A895:D3229,4,FALSE)</f>
        <v>9.1</v>
      </c>
      <c r="E895" t="str">
        <f>VLOOKUP($A895,'Medical Examinations'!A895:F895,6,FALSE)</f>
        <v>Yes</v>
      </c>
      <c r="F895" t="str">
        <f>VLOOKUP($A895,'Medical Examinations'!A895:G3229,7,FALSE)</f>
        <v>No</v>
      </c>
      <c r="G895" t="str">
        <f>VLOOKUP($A895,'Medical Examinations'!A895:H3229,8,FALSE)</f>
        <v>Yes</v>
      </c>
      <c r="H895" s="4">
        <f>VLOOKUP($A895,'Medical Examinations'!A895:I3229,9,FALSE)</f>
        <v>1</v>
      </c>
      <c r="I895" t="str">
        <f>VLOOKUP($A895,'Medical Examinations'!A895:J895,10,FALSE)</f>
        <v>No</v>
      </c>
      <c r="J895" t="str">
        <f>VLOOKUP($A895,'Medical Examinations'!A895:C895,3,FALSE)</f>
        <v>Over Weight</v>
      </c>
      <c r="K895" t="str">
        <f>VLOOKUP($A895,'Medical Examinations'!A895:E895,5,FALSE)</f>
        <v>Diabetes</v>
      </c>
      <c r="L895" t="str">
        <f>VLOOKUP($A895,'Hospitalisation Details'!$A$2:$E$2344,5,FALSE)</f>
        <v>24-Jun-1966</v>
      </c>
      <c r="M895" s="2">
        <f>VLOOKUP($A895,'Hospitalisation Details'!$A$2:$I$2344,9,FALSE)</f>
        <v>39396.86</v>
      </c>
      <c r="N895" s="2" t="str">
        <f>VLOOKUP($A895,'Hospitalisation Details'!$A$2:$J$2344,10,FALSE)</f>
        <v>Tier - 2</v>
      </c>
      <c r="O895" s="2" t="str">
        <f>VLOOKUP($A895,'Hospitalisation Details'!$A$2:$K$2344,11,FALSE)</f>
        <v>Tier - 2</v>
      </c>
      <c r="P895" s="5" t="str">
        <f>VLOOKUP($A895,'Hospitalisation Details'!$A$2:$L$2344,12,FALSE)</f>
        <v>R1011</v>
      </c>
      <c r="Q895" s="15">
        <f>VLOOKUP($A895,'Hospitalisation Details'!$A$2:$G$2344,7,FALSE)</f>
        <v>56</v>
      </c>
    </row>
    <row r="896" spans="1:17" x14ac:dyDescent="0.25">
      <c r="A896" s="14" t="s">
        <v>4567</v>
      </c>
      <c r="B896" t="str">
        <f>VLOOKUP(Healthcare!$A896,'Customer Names'!A896:C3230,3,FALSE)</f>
        <v>Traiser</v>
      </c>
      <c r="C896">
        <f>VLOOKUP(Healthcare!$A896,'Medical Examinations'!A896:B3230,2,FALSE)</f>
        <v>25.46</v>
      </c>
      <c r="D896">
        <f>VLOOKUP($A896,'Medical Examinations'!A896:D3230,4,FALSE)</f>
        <v>11.52</v>
      </c>
      <c r="E896" t="str">
        <f>VLOOKUP($A896,'Medical Examinations'!A896:F896,6,FALSE)</f>
        <v>Yes</v>
      </c>
      <c r="F896" t="str">
        <f>VLOOKUP($A896,'Medical Examinations'!A896:G3230,7,FALSE)</f>
        <v>No</v>
      </c>
      <c r="G896" t="str">
        <f>VLOOKUP($A896,'Medical Examinations'!A896:H3230,8,FALSE)</f>
        <v>Yes</v>
      </c>
      <c r="H896" s="4">
        <f>VLOOKUP($A896,'Medical Examinations'!A896:I3230,9,FALSE)</f>
        <v>1</v>
      </c>
      <c r="I896" t="str">
        <f>VLOOKUP($A896,'Medical Examinations'!A896:J896,10,FALSE)</f>
        <v>No</v>
      </c>
      <c r="J896" t="str">
        <f>VLOOKUP($A896,'Medical Examinations'!A896:C896,3,FALSE)</f>
        <v>Over Weight</v>
      </c>
      <c r="K896" t="str">
        <f>VLOOKUP($A896,'Medical Examinations'!A896:E896,5,FALSE)</f>
        <v>Diabetes</v>
      </c>
      <c r="L896" t="str">
        <f>VLOOKUP($A896,'Hospitalisation Details'!$A$2:$E$2344,5,FALSE)</f>
        <v>12-Jul-1978</v>
      </c>
      <c r="M896" s="2">
        <f>VLOOKUP($A896,'Hospitalisation Details'!$A$2:$I$2344,9,FALSE)</f>
        <v>39556.49</v>
      </c>
      <c r="N896" s="2" t="str">
        <f>VLOOKUP($A896,'Hospitalisation Details'!$A$2:$J$2344,10,FALSE)</f>
        <v>Tier - 1</v>
      </c>
      <c r="O896" s="2" t="str">
        <f>VLOOKUP($A896,'Hospitalisation Details'!$A$2:$K$2344,11,FALSE)</f>
        <v>Tier - 2</v>
      </c>
      <c r="P896" s="5" t="str">
        <f>VLOOKUP($A896,'Hospitalisation Details'!$A$2:$L$2344,12,FALSE)</f>
        <v>R1015</v>
      </c>
      <c r="Q896" s="15">
        <f>VLOOKUP($A896,'Hospitalisation Details'!$A$2:$G$2344,7,FALSE)</f>
        <v>44</v>
      </c>
    </row>
    <row r="897" spans="1:17" x14ac:dyDescent="0.25">
      <c r="A897" s="14" t="s">
        <v>4568</v>
      </c>
      <c r="B897" t="str">
        <f>VLOOKUP(Healthcare!$A897,'Customer Names'!A897:C3231,3,FALSE)</f>
        <v>Mudy-Mader</v>
      </c>
      <c r="C897">
        <f>VLOOKUP(Healthcare!$A897,'Medical Examinations'!A897:B3231,2,FALSE)</f>
        <v>30.8</v>
      </c>
      <c r="D897">
        <f>VLOOKUP($A897,'Medical Examinations'!A897:D3231,4,FALSE)</f>
        <v>10.95</v>
      </c>
      <c r="E897" t="str">
        <f>VLOOKUP($A897,'Medical Examinations'!A897:F897,6,FALSE)</f>
        <v>No</v>
      </c>
      <c r="F897" t="str">
        <f>VLOOKUP($A897,'Medical Examinations'!A897:G3231,7,FALSE)</f>
        <v>No</v>
      </c>
      <c r="G897" t="str">
        <f>VLOOKUP($A897,'Medical Examinations'!A897:H3231,8,FALSE)</f>
        <v>No</v>
      </c>
      <c r="H897" s="4">
        <f>VLOOKUP($A897,'Medical Examinations'!A897:I3231,9,FALSE)</f>
        <v>0</v>
      </c>
      <c r="I897" t="str">
        <f>VLOOKUP($A897,'Medical Examinations'!A897:J897,10,FALSE)</f>
        <v>No</v>
      </c>
      <c r="J897" t="str">
        <f>VLOOKUP($A897,'Medical Examinations'!A897:C897,3,FALSE)</f>
        <v>Obesity</v>
      </c>
      <c r="K897" t="str">
        <f>VLOOKUP($A897,'Medical Examinations'!A897:E897,5,FALSE)</f>
        <v>Diabetes</v>
      </c>
      <c r="L897" t="str">
        <f>VLOOKUP($A897,'Hospitalisation Details'!$A$2:$E$2344,5,FALSE)</f>
        <v>5-Jul-1981</v>
      </c>
      <c r="M897" s="2">
        <f>VLOOKUP($A897,'Hospitalisation Details'!$A$2:$I$2344,9,FALSE)</f>
        <v>39597.410000000003</v>
      </c>
      <c r="N897" s="2" t="str">
        <f>VLOOKUP($A897,'Hospitalisation Details'!$A$2:$J$2344,10,FALSE)</f>
        <v>Tier - 1</v>
      </c>
      <c r="O897" s="2" t="str">
        <f>VLOOKUP($A897,'Hospitalisation Details'!$A$2:$K$2344,11,FALSE)</f>
        <v>Tier - 2</v>
      </c>
      <c r="P897" s="5" t="str">
        <f>VLOOKUP($A897,'Hospitalisation Details'!$A$2:$L$2344,12,FALSE)</f>
        <v>R1017</v>
      </c>
      <c r="Q897" s="15">
        <f>VLOOKUP($A897,'Hospitalisation Details'!$A$2:$G$2344,7,FALSE)</f>
        <v>41</v>
      </c>
    </row>
    <row r="898" spans="1:17" x14ac:dyDescent="0.25">
      <c r="A898" s="14" t="s">
        <v>4569</v>
      </c>
      <c r="B898" t="str">
        <f>VLOOKUP(Healthcare!$A898,'Customer Names'!A898:C3232,3,FALSE)</f>
        <v>Rogers</v>
      </c>
      <c r="C898">
        <f>VLOOKUP(Healthcare!$A898,'Medical Examinations'!A898:B3232,2,FALSE)</f>
        <v>28.88</v>
      </c>
      <c r="D898">
        <f>VLOOKUP($A898,'Medical Examinations'!A898:D3232,4,FALSE)</f>
        <v>11.5</v>
      </c>
      <c r="E898" t="str">
        <f>VLOOKUP($A898,'Medical Examinations'!A898:F898,6,FALSE)</f>
        <v>No</v>
      </c>
      <c r="F898" t="str">
        <f>VLOOKUP($A898,'Medical Examinations'!A898:G3232,7,FALSE)</f>
        <v>No</v>
      </c>
      <c r="G898" t="str">
        <f>VLOOKUP($A898,'Medical Examinations'!A898:H3232,8,FALSE)</f>
        <v>No</v>
      </c>
      <c r="H898" s="4">
        <f>VLOOKUP($A898,'Medical Examinations'!A898:I3232,9,FALSE)</f>
        <v>0</v>
      </c>
      <c r="I898" t="str">
        <f>VLOOKUP($A898,'Medical Examinations'!A898:J898,10,FALSE)</f>
        <v>No</v>
      </c>
      <c r="J898" t="str">
        <f>VLOOKUP($A898,'Medical Examinations'!A898:C898,3,FALSE)</f>
        <v>Over Weight</v>
      </c>
      <c r="K898" t="str">
        <f>VLOOKUP($A898,'Medical Examinations'!A898:E898,5,FALSE)</f>
        <v>Diabetes</v>
      </c>
      <c r="L898" t="str">
        <f>VLOOKUP($A898,'Hospitalisation Details'!$A$2:$E$2344,5,FALSE)</f>
        <v>7-Aug-1995</v>
      </c>
      <c r="M898" s="2">
        <f>VLOOKUP($A898,'Hospitalisation Details'!$A$2:$I$2344,9,FALSE)</f>
        <v>39611.760000000002</v>
      </c>
      <c r="N898" s="2" t="str">
        <f>VLOOKUP($A898,'Hospitalisation Details'!$A$2:$J$2344,10,FALSE)</f>
        <v>Tier - 1</v>
      </c>
      <c r="O898" s="2" t="str">
        <f>VLOOKUP($A898,'Hospitalisation Details'!$A$2:$K$2344,11,FALSE)</f>
        <v>Tier - 3</v>
      </c>
      <c r="P898" s="5" t="str">
        <f>VLOOKUP($A898,'Hospitalisation Details'!$A$2:$L$2344,12,FALSE)</f>
        <v>R1013</v>
      </c>
      <c r="Q898" s="15">
        <f>VLOOKUP($A898,'Hospitalisation Details'!$A$2:$G$2344,7,FALSE)</f>
        <v>27</v>
      </c>
    </row>
    <row r="899" spans="1:17" x14ac:dyDescent="0.25">
      <c r="A899" s="14" t="s">
        <v>4570</v>
      </c>
      <c r="B899" t="str">
        <f>VLOOKUP(Healthcare!$A899,'Customer Names'!A899:C3233,3,FALSE)</f>
        <v>Woo</v>
      </c>
      <c r="C899">
        <f>VLOOKUP(Healthcare!$A899,'Medical Examinations'!A899:B3233,2,FALSE)</f>
        <v>23</v>
      </c>
      <c r="D899">
        <f>VLOOKUP($A899,'Medical Examinations'!A899:D3233,4,FALSE)</f>
        <v>9.8800000000000008</v>
      </c>
      <c r="E899" t="str">
        <f>VLOOKUP($A899,'Medical Examinations'!A899:F899,6,FALSE)</f>
        <v>No</v>
      </c>
      <c r="F899" t="str">
        <f>VLOOKUP($A899,'Medical Examinations'!A899:G3233,7,FALSE)</f>
        <v>No</v>
      </c>
      <c r="G899" t="str">
        <f>VLOOKUP($A899,'Medical Examinations'!A899:H3233,8,FALSE)</f>
        <v>No</v>
      </c>
      <c r="H899" s="4">
        <f>VLOOKUP($A899,'Medical Examinations'!A899:I3233,9,FALSE)</f>
        <v>0</v>
      </c>
      <c r="I899" t="str">
        <f>VLOOKUP($A899,'Medical Examinations'!A899:J899,10,FALSE)</f>
        <v>No</v>
      </c>
      <c r="J899" t="str">
        <f>VLOOKUP($A899,'Medical Examinations'!A899:C899,3,FALSE)</f>
        <v>Health Weight</v>
      </c>
      <c r="K899" t="str">
        <f>VLOOKUP($A899,'Medical Examinations'!A899:E899,5,FALSE)</f>
        <v>Diabetes</v>
      </c>
      <c r="L899" t="str">
        <f>VLOOKUP($A899,'Hospitalisation Details'!$A$2:$E$2344,5,FALSE)</f>
        <v>17-Dec-1977</v>
      </c>
      <c r="M899" s="2">
        <f>VLOOKUP($A899,'Hospitalisation Details'!$A$2:$I$2344,9,FALSE)</f>
        <v>39670.44</v>
      </c>
      <c r="N899" s="2" t="str">
        <f>VLOOKUP($A899,'Hospitalisation Details'!$A$2:$J$2344,10,FALSE)</f>
        <v>Tier - 2</v>
      </c>
      <c r="O899" s="2" t="str">
        <f>VLOOKUP($A899,'Hospitalisation Details'!$A$2:$K$2344,11,FALSE)</f>
        <v>Tier - 1</v>
      </c>
      <c r="P899" s="5" t="str">
        <f>VLOOKUP($A899,'Hospitalisation Details'!$A$2:$L$2344,12,FALSE)</f>
        <v>R1012</v>
      </c>
      <c r="Q899" s="15">
        <f>VLOOKUP($A899,'Hospitalisation Details'!$A$2:$G$2344,7,FALSE)</f>
        <v>45</v>
      </c>
    </row>
    <row r="900" spans="1:17" x14ac:dyDescent="0.25">
      <c r="A900" s="14" t="s">
        <v>4571</v>
      </c>
      <c r="B900" t="str">
        <f>VLOOKUP(Healthcare!$A900,'Customer Names'!A900:C3234,3,FALSE)</f>
        <v>Walsh</v>
      </c>
      <c r="C900">
        <f>VLOOKUP(Healthcare!$A900,'Medical Examinations'!A900:B3234,2,FALSE)</f>
        <v>38.25</v>
      </c>
      <c r="D900">
        <f>VLOOKUP($A900,'Medical Examinations'!A900:D3234,4,FALSE)</f>
        <v>6.2</v>
      </c>
      <c r="E900" t="str">
        <f>VLOOKUP($A900,'Medical Examinations'!A900:F900,6,FALSE)</f>
        <v>No</v>
      </c>
      <c r="F900" t="str">
        <f>VLOOKUP($A900,'Medical Examinations'!A900:G3234,7,FALSE)</f>
        <v>No</v>
      </c>
      <c r="G900" t="str">
        <f>VLOOKUP($A900,'Medical Examinations'!A900:H3234,8,FALSE)</f>
        <v>No</v>
      </c>
      <c r="H900" s="4">
        <f>VLOOKUP($A900,'Medical Examinations'!A900:I3234,9,FALSE)</f>
        <v>1</v>
      </c>
      <c r="I900" t="str">
        <f>VLOOKUP($A900,'Medical Examinations'!A900:J900,10,FALSE)</f>
        <v>No</v>
      </c>
      <c r="J900" t="str">
        <f>VLOOKUP($A900,'Medical Examinations'!A900:C900,3,FALSE)</f>
        <v>Obesity</v>
      </c>
      <c r="K900" t="str">
        <f>VLOOKUP($A900,'Medical Examinations'!A900:E900,5,FALSE)</f>
        <v>Prediabetes</v>
      </c>
      <c r="L900" t="str">
        <f>VLOOKUP($A900,'Hospitalisation Details'!$A$2:$E$2344,5,FALSE)</f>
        <v>29-Sep-1968</v>
      </c>
      <c r="M900" s="2">
        <f>VLOOKUP($A900,'Hospitalisation Details'!$A$2:$I$2344,9,FALSE)</f>
        <v>39721.93</v>
      </c>
      <c r="N900" s="2" t="str">
        <f>VLOOKUP($A900,'Hospitalisation Details'!$A$2:$J$2344,10,FALSE)</f>
        <v>Tier - 2</v>
      </c>
      <c r="O900" s="2" t="str">
        <f>VLOOKUP($A900,'Hospitalisation Details'!$A$2:$K$2344,11,FALSE)</f>
        <v>Tier - 2</v>
      </c>
      <c r="P900" s="5" t="str">
        <f>VLOOKUP($A900,'Hospitalisation Details'!$A$2:$L$2344,12,FALSE)</f>
        <v>R1011</v>
      </c>
      <c r="Q900" s="15">
        <f>VLOOKUP($A900,'Hospitalisation Details'!$A$2:$G$2344,7,FALSE)</f>
        <v>54</v>
      </c>
    </row>
    <row r="901" spans="1:17" x14ac:dyDescent="0.25">
      <c r="A901" s="14" t="s">
        <v>4572</v>
      </c>
      <c r="B901" t="str">
        <f>VLOOKUP(Healthcare!$A901,'Customer Names'!A901:C3235,3,FALSE)</f>
        <v>White</v>
      </c>
      <c r="C901">
        <f>VLOOKUP(Healthcare!$A901,'Medical Examinations'!A901:B3235,2,FALSE)</f>
        <v>39.25</v>
      </c>
      <c r="D901">
        <f>VLOOKUP($A901,'Medical Examinations'!A901:D3235,4,FALSE)</f>
        <v>8.41</v>
      </c>
      <c r="E901" t="str">
        <f>VLOOKUP($A901,'Medical Examinations'!A901:F901,6,FALSE)</f>
        <v>Yes</v>
      </c>
      <c r="F901" t="str">
        <f>VLOOKUP($A901,'Medical Examinations'!A901:G3235,7,FALSE)</f>
        <v>No</v>
      </c>
      <c r="G901" t="str">
        <f>VLOOKUP($A901,'Medical Examinations'!A901:H3235,8,FALSE)</f>
        <v>No</v>
      </c>
      <c r="H901" s="4">
        <f>VLOOKUP($A901,'Medical Examinations'!A901:I3235,9,FALSE)</f>
        <v>1</v>
      </c>
      <c r="I901" t="str">
        <f>VLOOKUP($A901,'Medical Examinations'!A901:J901,10,FALSE)</f>
        <v>No</v>
      </c>
      <c r="J901" t="str">
        <f>VLOOKUP($A901,'Medical Examinations'!A901:C901,3,FALSE)</f>
        <v>Obesity</v>
      </c>
      <c r="K901" t="str">
        <f>VLOOKUP($A901,'Medical Examinations'!A901:E901,5,FALSE)</f>
        <v>Diabetes</v>
      </c>
      <c r="L901" t="str">
        <f>VLOOKUP($A901,'Hospitalisation Details'!$A$2:$E$2344,5,FALSE)</f>
        <v>17-Dec-1973</v>
      </c>
      <c r="M901" s="2">
        <f>VLOOKUP($A901,'Hospitalisation Details'!$A$2:$I$2344,9,FALSE)</f>
        <v>39727.61</v>
      </c>
      <c r="N901" s="2" t="str">
        <f>VLOOKUP($A901,'Hospitalisation Details'!$A$2:$J$2344,10,FALSE)</f>
        <v>Tier - 1</v>
      </c>
      <c r="O901" s="2" t="str">
        <f>VLOOKUP($A901,'Hospitalisation Details'!$A$2:$K$2344,11,FALSE)</f>
        <v>Tier - 2</v>
      </c>
      <c r="P901" s="5" t="str">
        <f>VLOOKUP($A901,'Hospitalisation Details'!$A$2:$L$2344,12,FALSE)</f>
        <v>R1011</v>
      </c>
      <c r="Q901" s="15">
        <f>VLOOKUP($A901,'Hospitalisation Details'!$A$2:$G$2344,7,FALSE)</f>
        <v>49</v>
      </c>
    </row>
    <row r="902" spans="1:17" x14ac:dyDescent="0.25">
      <c r="A902" s="14" t="s">
        <v>4573</v>
      </c>
      <c r="B902" t="str">
        <f>VLOOKUP(Healthcare!$A902,'Customer Names'!A902:C3236,3,FALSE)</f>
        <v>Sheppard</v>
      </c>
      <c r="C902">
        <f>VLOOKUP(Healthcare!$A902,'Medical Examinations'!A902:B3236,2,FALSE)</f>
        <v>26.6</v>
      </c>
      <c r="D902">
        <f>VLOOKUP($A902,'Medical Examinations'!A902:D3236,4,FALSE)</f>
        <v>5.07</v>
      </c>
      <c r="E902" t="str">
        <f>VLOOKUP($A902,'Medical Examinations'!A902:F902,6,FALSE)</f>
        <v>Yes</v>
      </c>
      <c r="F902" t="str">
        <f>VLOOKUP($A902,'Medical Examinations'!A902:G3236,7,FALSE)</f>
        <v>No</v>
      </c>
      <c r="G902" t="str">
        <f>VLOOKUP($A902,'Medical Examinations'!A902:H3236,8,FALSE)</f>
        <v>No</v>
      </c>
      <c r="H902" s="4">
        <f>VLOOKUP($A902,'Medical Examinations'!A902:I3236,9,FALSE)</f>
        <v>2</v>
      </c>
      <c r="I902" t="str">
        <f>VLOOKUP($A902,'Medical Examinations'!A902:J902,10,FALSE)</f>
        <v>No</v>
      </c>
      <c r="J902" t="str">
        <f>VLOOKUP($A902,'Medical Examinations'!A902:C902,3,FALSE)</f>
        <v>Over Weight</v>
      </c>
      <c r="K902" t="str">
        <f>VLOOKUP($A902,'Medical Examinations'!A902:E902,5,FALSE)</f>
        <v>Normal</v>
      </c>
      <c r="L902" t="str">
        <f>VLOOKUP($A902,'Hospitalisation Details'!$A$2:$E$2344,5,FALSE)</f>
        <v>24-Jul-1987</v>
      </c>
      <c r="M902" s="2">
        <f>VLOOKUP($A902,'Hospitalisation Details'!$A$2:$I$2344,9,FALSE)</f>
        <v>39774.28</v>
      </c>
      <c r="N902" s="2" t="str">
        <f>VLOOKUP($A902,'Hospitalisation Details'!$A$2:$J$2344,10,FALSE)</f>
        <v>Tier - 1</v>
      </c>
      <c r="O902" s="2" t="str">
        <f>VLOOKUP($A902,'Hospitalisation Details'!$A$2:$K$2344,11,FALSE)</f>
        <v>Tier - 1</v>
      </c>
      <c r="P902" s="5" t="str">
        <f>VLOOKUP($A902,'Hospitalisation Details'!$A$2:$L$2344,12,FALSE)</f>
        <v>R1014</v>
      </c>
      <c r="Q902" s="15">
        <f>VLOOKUP($A902,'Hospitalisation Details'!$A$2:$G$2344,7,FALSE)</f>
        <v>35</v>
      </c>
    </row>
    <row r="903" spans="1:17" x14ac:dyDescent="0.25">
      <c r="A903" s="14" t="s">
        <v>4574</v>
      </c>
      <c r="B903" t="str">
        <f>VLOOKUP(Healthcare!$A903,'Customer Names'!A903:C3237,3,FALSE)</f>
        <v>Doran</v>
      </c>
      <c r="C903">
        <f>VLOOKUP(Healthcare!$A903,'Medical Examinations'!A903:B3237,2,FALSE)</f>
        <v>35.700000000000003</v>
      </c>
      <c r="D903">
        <f>VLOOKUP($A903,'Medical Examinations'!A903:D3237,4,FALSE)</f>
        <v>4.0599999999999996</v>
      </c>
      <c r="E903" t="str">
        <f>VLOOKUP($A903,'Medical Examinations'!A903:F903,6,FALSE)</f>
        <v>No</v>
      </c>
      <c r="F903" t="str">
        <f>VLOOKUP($A903,'Medical Examinations'!A903:G3237,7,FALSE)</f>
        <v>No</v>
      </c>
      <c r="G903" t="str">
        <f>VLOOKUP($A903,'Medical Examinations'!A903:H3237,8,FALSE)</f>
        <v>Yes</v>
      </c>
      <c r="H903" s="4">
        <f>VLOOKUP($A903,'Medical Examinations'!A903:I3237,9,FALSE)</f>
        <v>1</v>
      </c>
      <c r="I903" t="str">
        <f>VLOOKUP($A903,'Medical Examinations'!A903:J903,10,FALSE)</f>
        <v>No</v>
      </c>
      <c r="J903" t="str">
        <f>VLOOKUP($A903,'Medical Examinations'!A903:C903,3,FALSE)</f>
        <v>Obesity</v>
      </c>
      <c r="K903" t="str">
        <f>VLOOKUP($A903,'Medical Examinations'!A903:E903,5,FALSE)</f>
        <v>Normal</v>
      </c>
      <c r="L903" t="str">
        <f>VLOOKUP($A903,'Hospitalisation Details'!$A$2:$E$2344,5,FALSE)</f>
        <v>17-Jul-1985</v>
      </c>
      <c r="M903" s="2">
        <f>VLOOKUP($A903,'Hospitalisation Details'!$A$2:$I$2344,9,FALSE)</f>
        <v>39836.519999999997</v>
      </c>
      <c r="N903" s="2" t="str">
        <f>VLOOKUP($A903,'Hospitalisation Details'!$A$2:$J$2344,10,FALSE)</f>
        <v>Tier - 2</v>
      </c>
      <c r="O903" s="2" t="str">
        <f>VLOOKUP($A903,'Hospitalisation Details'!$A$2:$K$2344,11,FALSE)</f>
        <v>Tier - 1</v>
      </c>
      <c r="P903" s="5" t="str">
        <f>VLOOKUP($A903,'Hospitalisation Details'!$A$2:$L$2344,12,FALSE)</f>
        <v>R1011</v>
      </c>
      <c r="Q903" s="15">
        <f>VLOOKUP($A903,'Hospitalisation Details'!$A$2:$G$2344,7,FALSE)</f>
        <v>37</v>
      </c>
    </row>
    <row r="904" spans="1:17" x14ac:dyDescent="0.25">
      <c r="A904" s="14" t="s">
        <v>4575</v>
      </c>
      <c r="B904" t="str">
        <f>VLOOKUP(Healthcare!$A904,'Customer Names'!A904:C3238,3,FALSE)</f>
        <v>Labrosse</v>
      </c>
      <c r="C904">
        <f>VLOOKUP(Healthcare!$A904,'Medical Examinations'!A904:B3238,2,FALSE)</f>
        <v>20.100000000000001</v>
      </c>
      <c r="D904">
        <f>VLOOKUP($A904,'Medical Examinations'!A904:D3238,4,FALSE)</f>
        <v>10.52</v>
      </c>
      <c r="E904" t="str">
        <f>VLOOKUP($A904,'Medical Examinations'!A904:F904,6,FALSE)</f>
        <v>No</v>
      </c>
      <c r="F904" t="str">
        <f>VLOOKUP($A904,'Medical Examinations'!A904:G3238,7,FALSE)</f>
        <v>No</v>
      </c>
      <c r="G904" t="str">
        <f>VLOOKUP($A904,'Medical Examinations'!A904:H3238,8,FALSE)</f>
        <v>No</v>
      </c>
      <c r="H904" s="4">
        <f>VLOOKUP($A904,'Medical Examinations'!A904:I3238,9,FALSE)</f>
        <v>0</v>
      </c>
      <c r="I904" t="str">
        <f>VLOOKUP($A904,'Medical Examinations'!A904:J904,10,FALSE)</f>
        <v>No</v>
      </c>
      <c r="J904" t="str">
        <f>VLOOKUP($A904,'Medical Examinations'!A904:C904,3,FALSE)</f>
        <v>Health Weight</v>
      </c>
      <c r="K904" t="str">
        <f>VLOOKUP($A904,'Medical Examinations'!A904:E904,5,FALSE)</f>
        <v>Diabetes</v>
      </c>
      <c r="L904" t="str">
        <f>VLOOKUP($A904,'Hospitalisation Details'!$A$2:$E$2344,5,FALSE)</f>
        <v>1-Jun-1983</v>
      </c>
      <c r="M904" s="2">
        <f>VLOOKUP($A904,'Hospitalisation Details'!$A$2:$I$2344,9,FALSE)</f>
        <v>39865.699999999997</v>
      </c>
      <c r="N904" s="2" t="str">
        <f>VLOOKUP($A904,'Hospitalisation Details'!$A$2:$J$2344,10,FALSE)</f>
        <v>Tier - 2</v>
      </c>
      <c r="O904" s="2" t="str">
        <f>VLOOKUP($A904,'Hospitalisation Details'!$A$2:$K$2344,11,FALSE)</f>
        <v>Tier - 2</v>
      </c>
      <c r="P904" s="5" t="str">
        <f>VLOOKUP($A904,'Hospitalisation Details'!$A$2:$L$2344,12,FALSE)</f>
        <v>R1011</v>
      </c>
      <c r="Q904" s="15">
        <f>VLOOKUP($A904,'Hospitalisation Details'!$A$2:$G$2344,7,FALSE)</f>
        <v>40</v>
      </c>
    </row>
    <row r="905" spans="1:17" x14ac:dyDescent="0.25">
      <c r="A905" s="14" t="s">
        <v>4576</v>
      </c>
      <c r="B905" t="str">
        <f>VLOOKUP(Healthcare!$A905,'Customer Names'!A905:C3239,3,FALSE)</f>
        <v>Thomas</v>
      </c>
      <c r="C905">
        <f>VLOOKUP(Healthcare!$A905,'Medical Examinations'!A905:B3239,2,FALSE)</f>
        <v>22.23</v>
      </c>
      <c r="D905">
        <f>VLOOKUP($A905,'Medical Examinations'!A905:D3239,4,FALSE)</f>
        <v>9.65</v>
      </c>
      <c r="E905" t="str">
        <f>VLOOKUP($A905,'Medical Examinations'!A905:F905,6,FALSE)</f>
        <v>No</v>
      </c>
      <c r="F905" t="str">
        <f>VLOOKUP($A905,'Medical Examinations'!A905:G3239,7,FALSE)</f>
        <v>No</v>
      </c>
      <c r="G905" t="str">
        <f>VLOOKUP($A905,'Medical Examinations'!A905:H3239,8,FALSE)</f>
        <v>No</v>
      </c>
      <c r="H905" s="4">
        <f>VLOOKUP($A905,'Medical Examinations'!A905:I3239,9,FALSE)</f>
        <v>0</v>
      </c>
      <c r="I905" t="str">
        <f>VLOOKUP($A905,'Medical Examinations'!A905:J905,10,FALSE)</f>
        <v>No</v>
      </c>
      <c r="J905" t="str">
        <f>VLOOKUP($A905,'Medical Examinations'!A905:C905,3,FALSE)</f>
        <v>Health Weight</v>
      </c>
      <c r="K905" t="str">
        <f>VLOOKUP($A905,'Medical Examinations'!A905:E905,5,FALSE)</f>
        <v>Diabetes</v>
      </c>
      <c r="L905" t="str">
        <f>VLOOKUP($A905,'Hospitalisation Details'!$A$2:$E$2344,5,FALSE)</f>
        <v>22-Aug-1985</v>
      </c>
      <c r="M905" s="2">
        <f>VLOOKUP($A905,'Hospitalisation Details'!$A$2:$I$2344,9,FALSE)</f>
        <v>39871.699999999997</v>
      </c>
      <c r="N905" s="2" t="str">
        <f>VLOOKUP($A905,'Hospitalisation Details'!$A$2:$J$2344,10,FALSE)</f>
        <v>Tier - 1</v>
      </c>
      <c r="O905" s="2" t="str">
        <f>VLOOKUP($A905,'Hospitalisation Details'!$A$2:$K$2344,11,FALSE)</f>
        <v>Tier - 2</v>
      </c>
      <c r="P905" s="5" t="str">
        <f>VLOOKUP($A905,'Hospitalisation Details'!$A$2:$L$2344,12,FALSE)</f>
        <v>R1013</v>
      </c>
      <c r="Q905" s="15">
        <f>VLOOKUP($A905,'Hospitalisation Details'!$A$2:$G$2344,7,FALSE)</f>
        <v>37</v>
      </c>
    </row>
    <row r="906" spans="1:17" x14ac:dyDescent="0.25">
      <c r="A906" s="14" t="s">
        <v>4577</v>
      </c>
      <c r="B906" t="str">
        <f>VLOOKUP(Healthcare!$A906,'Customer Names'!A906:C3240,3,FALSE)</f>
        <v>Lesniak</v>
      </c>
      <c r="C906">
        <f>VLOOKUP(Healthcare!$A906,'Medical Examinations'!A906:B3240,2,FALSE)</f>
        <v>36.47</v>
      </c>
      <c r="D906">
        <f>VLOOKUP($A906,'Medical Examinations'!A906:D3240,4,FALSE)</f>
        <v>6.21</v>
      </c>
      <c r="E906" t="str">
        <f>VLOOKUP($A906,'Medical Examinations'!A906:F906,6,FALSE)</f>
        <v>No</v>
      </c>
      <c r="F906" t="str">
        <f>VLOOKUP($A906,'Medical Examinations'!A906:G3240,7,FALSE)</f>
        <v>No</v>
      </c>
      <c r="G906" t="str">
        <f>VLOOKUP($A906,'Medical Examinations'!A906:H3240,8,FALSE)</f>
        <v>No</v>
      </c>
      <c r="H906" s="4">
        <f>VLOOKUP($A906,'Medical Examinations'!A906:I3240,9,FALSE)</f>
        <v>0</v>
      </c>
      <c r="I906" t="str">
        <f>VLOOKUP($A906,'Medical Examinations'!A906:J906,10,FALSE)</f>
        <v>No</v>
      </c>
      <c r="J906" t="str">
        <f>VLOOKUP($A906,'Medical Examinations'!A906:C906,3,FALSE)</f>
        <v>Obesity</v>
      </c>
      <c r="K906" t="str">
        <f>VLOOKUP($A906,'Medical Examinations'!A906:E906,5,FALSE)</f>
        <v>Prediabetes</v>
      </c>
      <c r="L906" t="str">
        <f>VLOOKUP($A906,'Hospitalisation Details'!$A$2:$E$2344,5,FALSE)</f>
        <v>2-Dec-1975</v>
      </c>
      <c r="M906" s="2">
        <f>VLOOKUP($A906,'Hospitalisation Details'!$A$2:$I$2344,9,FALSE)</f>
        <v>39963.120000000003</v>
      </c>
      <c r="N906" s="2" t="str">
        <f>VLOOKUP($A906,'Hospitalisation Details'!$A$2:$J$2344,10,FALSE)</f>
        <v>Tier - 2</v>
      </c>
      <c r="O906" s="2" t="str">
        <f>VLOOKUP($A906,'Hospitalisation Details'!$A$2:$K$2344,11,FALSE)</f>
        <v>Tier - 2</v>
      </c>
      <c r="P906" s="5" t="str">
        <f>VLOOKUP($A906,'Hospitalisation Details'!$A$2:$L$2344,12,FALSE)</f>
        <v>R1011</v>
      </c>
      <c r="Q906" s="15">
        <f>VLOOKUP($A906,'Hospitalisation Details'!$A$2:$G$2344,7,FALSE)</f>
        <v>47</v>
      </c>
    </row>
    <row r="907" spans="1:17" x14ac:dyDescent="0.25">
      <c r="A907" s="14" t="s">
        <v>4578</v>
      </c>
      <c r="B907" t="str">
        <f>VLOOKUP(Healthcare!$A907,'Customer Names'!A907:C3241,3,FALSE)</f>
        <v>Prowse</v>
      </c>
      <c r="C907">
        <f>VLOOKUP(Healthcare!$A907,'Medical Examinations'!A907:B3241,2,FALSE)</f>
        <v>49.64</v>
      </c>
      <c r="D907">
        <f>VLOOKUP($A907,'Medical Examinations'!A907:D3241,4,FALSE)</f>
        <v>4.76</v>
      </c>
      <c r="E907" t="str">
        <f>VLOOKUP($A907,'Medical Examinations'!A907:F907,6,FALSE)</f>
        <v>No</v>
      </c>
      <c r="F907" t="str">
        <f>VLOOKUP($A907,'Medical Examinations'!A907:G3241,7,FALSE)</f>
        <v>No</v>
      </c>
      <c r="G907" t="str">
        <f>VLOOKUP($A907,'Medical Examinations'!A907:H3241,8,FALSE)</f>
        <v>Yes</v>
      </c>
      <c r="H907" s="4">
        <f>VLOOKUP($A907,'Medical Examinations'!A907:I3241,9,FALSE)</f>
        <v>1</v>
      </c>
      <c r="I907" t="str">
        <f>VLOOKUP($A907,'Medical Examinations'!A907:J907,10,FALSE)</f>
        <v>No</v>
      </c>
      <c r="J907" t="str">
        <f>VLOOKUP($A907,'Medical Examinations'!A907:C907,3,FALSE)</f>
        <v>Obesity</v>
      </c>
      <c r="K907" t="str">
        <f>VLOOKUP($A907,'Medical Examinations'!A907:E907,5,FALSE)</f>
        <v>Normal</v>
      </c>
      <c r="L907" t="str">
        <f>VLOOKUP($A907,'Hospitalisation Details'!$A$2:$E$2344,5,FALSE)</f>
        <v>8-Aug-1987</v>
      </c>
      <c r="M907" s="2">
        <f>VLOOKUP($A907,'Hospitalisation Details'!$A$2:$I$2344,9,FALSE)</f>
        <v>39983.43</v>
      </c>
      <c r="N907" s="2" t="str">
        <f>VLOOKUP($A907,'Hospitalisation Details'!$A$2:$J$2344,10,FALSE)</f>
        <v>Tier - 2</v>
      </c>
      <c r="O907" s="2" t="str">
        <f>VLOOKUP($A907,'Hospitalisation Details'!$A$2:$K$2344,11,FALSE)</f>
        <v>Tier - 3</v>
      </c>
      <c r="P907" s="5" t="str">
        <f>VLOOKUP($A907,'Hospitalisation Details'!$A$2:$L$2344,12,FALSE)</f>
        <v>R1012</v>
      </c>
      <c r="Q907" s="15">
        <f>VLOOKUP($A907,'Hospitalisation Details'!$A$2:$G$2344,7,FALSE)</f>
        <v>35</v>
      </c>
    </row>
    <row r="908" spans="1:17" x14ac:dyDescent="0.25">
      <c r="A908" s="14" t="s">
        <v>4579</v>
      </c>
      <c r="B908" t="str">
        <f>VLOOKUP(Healthcare!$A908,'Customer Names'!A908:C3242,3,FALSE)</f>
        <v>Seigel</v>
      </c>
      <c r="C908">
        <f>VLOOKUP(Healthcare!$A908,'Medical Examinations'!A908:B3242,2,FALSE)</f>
        <v>36.799999999999997</v>
      </c>
      <c r="D908">
        <f>VLOOKUP($A908,'Medical Examinations'!A908:D3242,4,FALSE)</f>
        <v>5.73</v>
      </c>
      <c r="E908" t="str">
        <f>VLOOKUP($A908,'Medical Examinations'!A908:F908,6,FALSE)</f>
        <v>Yes</v>
      </c>
      <c r="F908" t="str">
        <f>VLOOKUP($A908,'Medical Examinations'!A908:G3242,7,FALSE)</f>
        <v>No</v>
      </c>
      <c r="G908" t="str">
        <f>VLOOKUP($A908,'Medical Examinations'!A908:H3242,8,FALSE)</f>
        <v>Yes</v>
      </c>
      <c r="H908" s="4">
        <f>VLOOKUP($A908,'Medical Examinations'!A908:I3242,9,FALSE)</f>
        <v>1</v>
      </c>
      <c r="I908" t="str">
        <f>VLOOKUP($A908,'Medical Examinations'!A908:J908,10,FALSE)</f>
        <v>No</v>
      </c>
      <c r="J908" t="str">
        <f>VLOOKUP($A908,'Medical Examinations'!A908:C908,3,FALSE)</f>
        <v>Obesity</v>
      </c>
      <c r="K908" t="str">
        <f>VLOOKUP($A908,'Medical Examinations'!A908:E908,5,FALSE)</f>
        <v>Prediabetes</v>
      </c>
      <c r="L908" t="str">
        <f>VLOOKUP($A908,'Hospitalisation Details'!$A$2:$E$2344,5,FALSE)</f>
        <v>25-Dec-1982</v>
      </c>
      <c r="M908" s="2">
        <f>VLOOKUP($A908,'Hospitalisation Details'!$A$2:$I$2344,9,FALSE)</f>
        <v>40003.33</v>
      </c>
      <c r="N908" s="2" t="str">
        <f>VLOOKUP($A908,'Hospitalisation Details'!$A$2:$J$2344,10,FALSE)</f>
        <v>Tier - 1</v>
      </c>
      <c r="O908" s="2" t="str">
        <f>VLOOKUP($A908,'Hospitalisation Details'!$A$2:$K$2344,11,FALSE)</f>
        <v>Tier - 1</v>
      </c>
      <c r="P908" s="5" t="str">
        <f>VLOOKUP($A908,'Hospitalisation Details'!$A$2:$L$2344,12,FALSE)</f>
        <v>R1012</v>
      </c>
      <c r="Q908" s="15">
        <f>VLOOKUP($A908,'Hospitalisation Details'!$A$2:$G$2344,7,FALSE)</f>
        <v>40</v>
      </c>
    </row>
    <row r="909" spans="1:17" x14ac:dyDescent="0.25">
      <c r="A909" s="14" t="s">
        <v>4580</v>
      </c>
      <c r="B909" t="str">
        <f>VLOOKUP(Healthcare!$A909,'Customer Names'!A909:C3243,3,FALSE)</f>
        <v>Blas</v>
      </c>
      <c r="C909">
        <f>VLOOKUP(Healthcare!$A909,'Medical Examinations'!A909:B3243,2,FALSE)</f>
        <v>33.880000000000003</v>
      </c>
      <c r="D909">
        <f>VLOOKUP($A909,'Medical Examinations'!A909:D3243,4,FALSE)</f>
        <v>10.78</v>
      </c>
      <c r="E909" t="str">
        <f>VLOOKUP($A909,'Medical Examinations'!A909:F909,6,FALSE)</f>
        <v>Yes</v>
      </c>
      <c r="F909" t="str">
        <f>VLOOKUP($A909,'Medical Examinations'!A909:G3243,7,FALSE)</f>
        <v>No</v>
      </c>
      <c r="G909" t="str">
        <f>VLOOKUP($A909,'Medical Examinations'!A909:H3243,8,FALSE)</f>
        <v>No</v>
      </c>
      <c r="H909" s="4">
        <f>VLOOKUP($A909,'Medical Examinations'!A909:I3243,9,FALSE)</f>
        <v>0</v>
      </c>
      <c r="I909" t="str">
        <f>VLOOKUP($A909,'Medical Examinations'!A909:J909,10,FALSE)</f>
        <v>No</v>
      </c>
      <c r="J909" t="str">
        <f>VLOOKUP($A909,'Medical Examinations'!A909:C909,3,FALSE)</f>
        <v>Obesity</v>
      </c>
      <c r="K909" t="str">
        <f>VLOOKUP($A909,'Medical Examinations'!A909:E909,5,FALSE)</f>
        <v>Diabetes</v>
      </c>
      <c r="L909" t="str">
        <f>VLOOKUP($A909,'Hospitalisation Details'!$A$2:$E$2344,5,FALSE)</f>
        <v>20-Dec-1978</v>
      </c>
      <c r="M909" s="2">
        <f>VLOOKUP($A909,'Hospitalisation Details'!$A$2:$I$2344,9,FALSE)</f>
        <v>40054.730000000003</v>
      </c>
      <c r="N909" s="2" t="str">
        <f>VLOOKUP($A909,'Hospitalisation Details'!$A$2:$J$2344,10,FALSE)</f>
        <v>Tier - 1</v>
      </c>
      <c r="O909" s="2" t="str">
        <f>VLOOKUP($A909,'Hospitalisation Details'!$A$2:$K$2344,11,FALSE)</f>
        <v>Tier - 3</v>
      </c>
      <c r="P909" s="5" t="str">
        <f>VLOOKUP($A909,'Hospitalisation Details'!$A$2:$L$2344,12,FALSE)</f>
        <v>R1011</v>
      </c>
      <c r="Q909" s="15">
        <f>VLOOKUP($A909,'Hospitalisation Details'!$A$2:$G$2344,7,FALSE)</f>
        <v>44</v>
      </c>
    </row>
    <row r="910" spans="1:17" x14ac:dyDescent="0.25">
      <c r="A910" s="14" t="s">
        <v>4581</v>
      </c>
      <c r="B910" t="str">
        <f>VLOOKUP(Healthcare!$A910,'Customer Names'!A910:C3244,3,FALSE)</f>
        <v>Simpson</v>
      </c>
      <c r="C910">
        <f>VLOOKUP(Healthcare!$A910,'Medical Examinations'!A910:B3244,2,FALSE)</f>
        <v>32.01</v>
      </c>
      <c r="D910">
        <f>VLOOKUP($A910,'Medical Examinations'!A910:D3244,4,FALSE)</f>
        <v>5.08</v>
      </c>
      <c r="E910" t="str">
        <f>VLOOKUP($A910,'Medical Examinations'!A910:F910,6,FALSE)</f>
        <v>Yes</v>
      </c>
      <c r="F910" t="str">
        <f>VLOOKUP($A910,'Medical Examinations'!A910:G3244,7,FALSE)</f>
        <v>No</v>
      </c>
      <c r="G910" t="str">
        <f>VLOOKUP($A910,'Medical Examinations'!A910:H3244,8,FALSE)</f>
        <v>No</v>
      </c>
      <c r="H910" s="4">
        <f>VLOOKUP($A910,'Medical Examinations'!A910:I3244,9,FALSE)</f>
        <v>1</v>
      </c>
      <c r="I910" t="str">
        <f>VLOOKUP($A910,'Medical Examinations'!A910:J910,10,FALSE)</f>
        <v>No</v>
      </c>
      <c r="J910" t="str">
        <f>VLOOKUP($A910,'Medical Examinations'!A910:C910,3,FALSE)</f>
        <v>Obesity</v>
      </c>
      <c r="K910" t="str">
        <f>VLOOKUP($A910,'Medical Examinations'!A910:E910,5,FALSE)</f>
        <v>Normal</v>
      </c>
      <c r="L910" t="str">
        <f>VLOOKUP($A910,'Hospitalisation Details'!$A$2:$E$2344,5,FALSE)</f>
        <v>12-Aug-1966</v>
      </c>
      <c r="M910" s="2">
        <f>VLOOKUP($A910,'Hospitalisation Details'!$A$2:$I$2344,9,FALSE)</f>
        <v>40069.440000000002</v>
      </c>
      <c r="N910" s="2" t="str">
        <f>VLOOKUP($A910,'Hospitalisation Details'!$A$2:$J$2344,10,FALSE)</f>
        <v>Tier - 1</v>
      </c>
      <c r="O910" s="2" t="str">
        <f>VLOOKUP($A910,'Hospitalisation Details'!$A$2:$K$2344,11,FALSE)</f>
        <v>Tier - 3</v>
      </c>
      <c r="P910" s="5" t="str">
        <f>VLOOKUP($A910,'Hospitalisation Details'!$A$2:$L$2344,12,FALSE)</f>
        <v>R1011</v>
      </c>
      <c r="Q910" s="15">
        <f>VLOOKUP($A910,'Hospitalisation Details'!$A$2:$G$2344,7,FALSE)</f>
        <v>56</v>
      </c>
    </row>
    <row r="911" spans="1:17" x14ac:dyDescent="0.25">
      <c r="A911" s="14" t="s">
        <v>4582</v>
      </c>
      <c r="B911" t="str">
        <f>VLOOKUP(Healthcare!$A911,'Customer Names'!A911:C3245,3,FALSE)</f>
        <v>Gierman</v>
      </c>
      <c r="C911">
        <f>VLOOKUP(Healthcare!$A911,'Medical Examinations'!A911:B3245,2,FALSE)</f>
        <v>33.630000000000003</v>
      </c>
      <c r="D911">
        <f>VLOOKUP($A911,'Medical Examinations'!A911:D3245,4,FALSE)</f>
        <v>11.39</v>
      </c>
      <c r="E911" t="str">
        <f>VLOOKUP($A911,'Medical Examinations'!A911:F911,6,FALSE)</f>
        <v>No</v>
      </c>
      <c r="F911" t="str">
        <f>VLOOKUP($A911,'Medical Examinations'!A911:G3245,7,FALSE)</f>
        <v>No</v>
      </c>
      <c r="G911" t="str">
        <f>VLOOKUP($A911,'Medical Examinations'!A911:H3245,8,FALSE)</f>
        <v>No</v>
      </c>
      <c r="H911" s="4">
        <f>VLOOKUP($A911,'Medical Examinations'!A911:I3245,9,FALSE)</f>
        <v>0</v>
      </c>
      <c r="I911" t="str">
        <f>VLOOKUP($A911,'Medical Examinations'!A911:J911,10,FALSE)</f>
        <v>No</v>
      </c>
      <c r="J911" t="str">
        <f>VLOOKUP($A911,'Medical Examinations'!A911:C911,3,FALSE)</f>
        <v>Obesity</v>
      </c>
      <c r="K911" t="str">
        <f>VLOOKUP($A911,'Medical Examinations'!A911:E911,5,FALSE)</f>
        <v>Diabetes</v>
      </c>
      <c r="L911" t="str">
        <f>VLOOKUP($A911,'Hospitalisation Details'!$A$2:$E$2344,5,FALSE)</f>
        <v>21-Oct-1985</v>
      </c>
      <c r="M911" s="2">
        <f>VLOOKUP($A911,'Hospitalisation Details'!$A$2:$I$2344,9,FALSE)</f>
        <v>40182.25</v>
      </c>
      <c r="N911" s="2" t="str">
        <f>VLOOKUP($A911,'Hospitalisation Details'!$A$2:$J$2344,10,FALSE)</f>
        <v>Tier - 1</v>
      </c>
      <c r="O911" s="2" t="str">
        <f>VLOOKUP($A911,'Hospitalisation Details'!$A$2:$K$2344,11,FALSE)</f>
        <v>Tier - 2</v>
      </c>
      <c r="P911" s="5" t="str">
        <f>VLOOKUP($A911,'Hospitalisation Details'!$A$2:$L$2344,12,FALSE)</f>
        <v>R1011</v>
      </c>
      <c r="Q911" s="15">
        <f>VLOOKUP($A911,'Hospitalisation Details'!$A$2:$G$2344,7,FALSE)</f>
        <v>37</v>
      </c>
    </row>
    <row r="912" spans="1:17" x14ac:dyDescent="0.25">
      <c r="A912" s="14" t="s">
        <v>4583</v>
      </c>
      <c r="B912" t="str">
        <f>VLOOKUP(Healthcare!$A912,'Customer Names'!A912:C3246,3,FALSE)</f>
        <v>Jeuland</v>
      </c>
      <c r="C912">
        <f>VLOOKUP(Healthcare!$A912,'Medical Examinations'!A912:B3246,2,FALSE)</f>
        <v>34.865000000000002</v>
      </c>
      <c r="D912">
        <f>VLOOKUP($A912,'Medical Examinations'!A912:D3246,4,FALSE)</f>
        <v>5.35</v>
      </c>
      <c r="E912" t="str">
        <f>VLOOKUP($A912,'Medical Examinations'!A912:F912,6,FALSE)</f>
        <v>Yes</v>
      </c>
      <c r="F912" t="str">
        <f>VLOOKUP($A912,'Medical Examinations'!A912:G3246,7,FALSE)</f>
        <v>No</v>
      </c>
      <c r="G912" t="str">
        <f>VLOOKUP($A912,'Medical Examinations'!A912:H3246,8,FALSE)</f>
        <v>No</v>
      </c>
      <c r="H912" s="4">
        <f>VLOOKUP($A912,'Medical Examinations'!A912:I3246,9,FALSE)</f>
        <v>1</v>
      </c>
      <c r="I912" t="str">
        <f>VLOOKUP($A912,'Medical Examinations'!A912:J912,10,FALSE)</f>
        <v>No</v>
      </c>
      <c r="J912" t="str">
        <f>VLOOKUP($A912,'Medical Examinations'!A912:C912,3,FALSE)</f>
        <v>Obesity</v>
      </c>
      <c r="K912" t="str">
        <f>VLOOKUP($A912,'Medical Examinations'!A912:E912,5,FALSE)</f>
        <v>Normal</v>
      </c>
      <c r="L912" t="str">
        <f>VLOOKUP($A912,'Hospitalisation Details'!$A$2:$E$2344,5,FALSE)</f>
        <v>18-Aug-1979</v>
      </c>
      <c r="M912" s="2">
        <f>VLOOKUP($A912,'Hospitalisation Details'!$A$2:$I$2344,9,FALSE)</f>
        <v>40204.83</v>
      </c>
      <c r="N912" s="2" t="str">
        <f>VLOOKUP($A912,'Hospitalisation Details'!$A$2:$J$2344,10,FALSE)</f>
        <v>Tier - 1</v>
      </c>
      <c r="O912" s="2" t="str">
        <f>VLOOKUP($A912,'Hospitalisation Details'!$A$2:$K$2344,11,FALSE)</f>
        <v>Tier - 3</v>
      </c>
      <c r="P912" s="5" t="str">
        <f>VLOOKUP($A912,'Hospitalisation Details'!$A$2:$L$2344,12,FALSE)</f>
        <v>R1012</v>
      </c>
      <c r="Q912" s="15">
        <f>VLOOKUP($A912,'Hospitalisation Details'!$A$2:$G$2344,7,FALSE)</f>
        <v>43</v>
      </c>
    </row>
    <row r="913" spans="1:17" x14ac:dyDescent="0.25">
      <c r="A913" s="14" t="s">
        <v>4584</v>
      </c>
      <c r="B913" t="str">
        <f>VLOOKUP(Healthcare!$A913,'Customer Names'!A913:C3247,3,FALSE)</f>
        <v>Chorney</v>
      </c>
      <c r="C913">
        <f>VLOOKUP(Healthcare!$A913,'Medical Examinations'!A913:B3247,2,FALSE)</f>
        <v>43.11</v>
      </c>
      <c r="D913">
        <f>VLOOKUP($A913,'Medical Examinations'!A913:D3247,4,FALSE)</f>
        <v>5.6</v>
      </c>
      <c r="E913" t="str">
        <f>VLOOKUP($A913,'Medical Examinations'!A913:F913,6,FALSE)</f>
        <v>No</v>
      </c>
      <c r="F913" t="str">
        <f>VLOOKUP($A913,'Medical Examinations'!A913:G3247,7,FALSE)</f>
        <v>No</v>
      </c>
      <c r="G913" t="str">
        <f>VLOOKUP($A913,'Medical Examinations'!A913:H3247,8,FALSE)</f>
        <v>No</v>
      </c>
      <c r="H913" s="4">
        <f>VLOOKUP($A913,'Medical Examinations'!A913:I3247,9,FALSE)</f>
        <v>0</v>
      </c>
      <c r="I913" t="str">
        <f>VLOOKUP($A913,'Medical Examinations'!A913:J913,10,FALSE)</f>
        <v>No</v>
      </c>
      <c r="J913" t="str">
        <f>VLOOKUP($A913,'Medical Examinations'!A913:C913,3,FALSE)</f>
        <v>Obesity</v>
      </c>
      <c r="K913" t="str">
        <f>VLOOKUP($A913,'Medical Examinations'!A913:E913,5,FALSE)</f>
        <v>Normal</v>
      </c>
      <c r="L913" t="str">
        <f>VLOOKUP($A913,'Hospitalisation Details'!$A$2:$E$2344,5,FALSE)</f>
        <v>28-Jul-1981</v>
      </c>
      <c r="M913" s="2">
        <f>VLOOKUP($A913,'Hospitalisation Details'!$A$2:$I$2344,9,FALSE)</f>
        <v>40208.559999999998</v>
      </c>
      <c r="N913" s="2" t="str">
        <f>VLOOKUP($A913,'Hospitalisation Details'!$A$2:$J$2344,10,FALSE)</f>
        <v>Tier - 1</v>
      </c>
      <c r="O913" s="2" t="str">
        <f>VLOOKUP($A913,'Hospitalisation Details'!$A$2:$K$2344,11,FALSE)</f>
        <v>Tier - 2</v>
      </c>
      <c r="P913" s="5" t="str">
        <f>VLOOKUP($A913,'Hospitalisation Details'!$A$2:$L$2344,12,FALSE)</f>
        <v>R1011</v>
      </c>
      <c r="Q913" s="15">
        <f>VLOOKUP($A913,'Hospitalisation Details'!$A$2:$G$2344,7,FALSE)</f>
        <v>41</v>
      </c>
    </row>
    <row r="914" spans="1:17" x14ac:dyDescent="0.25">
      <c r="A914" s="14" t="s">
        <v>4585</v>
      </c>
      <c r="B914" t="str">
        <f>VLOOKUP(Healthcare!$A914,'Customer Names'!A914:C3248,3,FALSE)</f>
        <v>Rook</v>
      </c>
      <c r="C914">
        <f>VLOOKUP(Healthcare!$A914,'Medical Examinations'!A914:B3248,2,FALSE)</f>
        <v>30.305</v>
      </c>
      <c r="D914">
        <f>VLOOKUP($A914,'Medical Examinations'!A914:D3248,4,FALSE)</f>
        <v>4.2699999999999996</v>
      </c>
      <c r="E914" t="str">
        <f>VLOOKUP($A914,'Medical Examinations'!A914:F914,6,FALSE)</f>
        <v>Yes</v>
      </c>
      <c r="F914" t="str">
        <f>VLOOKUP($A914,'Medical Examinations'!A914:G3248,7,FALSE)</f>
        <v>No</v>
      </c>
      <c r="G914" t="str">
        <f>VLOOKUP($A914,'Medical Examinations'!A914:H3248,8,FALSE)</f>
        <v>No</v>
      </c>
      <c r="H914" s="4">
        <f>VLOOKUP($A914,'Medical Examinations'!A914:I3248,9,FALSE)</f>
        <v>1</v>
      </c>
      <c r="I914" t="str">
        <f>VLOOKUP($A914,'Medical Examinations'!A914:J914,10,FALSE)</f>
        <v>No</v>
      </c>
      <c r="J914" t="str">
        <f>VLOOKUP($A914,'Medical Examinations'!A914:C914,3,FALSE)</f>
        <v>Obesity</v>
      </c>
      <c r="K914" t="str">
        <f>VLOOKUP($A914,'Medical Examinations'!A914:E914,5,FALSE)</f>
        <v>Normal</v>
      </c>
      <c r="L914" t="str">
        <f>VLOOKUP($A914,'Hospitalisation Details'!$A$2:$E$2344,5,FALSE)</f>
        <v>4-Oct-1981</v>
      </c>
      <c r="M914" s="2">
        <f>VLOOKUP($A914,'Hospitalisation Details'!$A$2:$I$2344,9,FALSE)</f>
        <v>40273.65</v>
      </c>
      <c r="N914" s="2" t="str">
        <f>VLOOKUP($A914,'Hospitalisation Details'!$A$2:$J$2344,10,FALSE)</f>
        <v>Tier - 1</v>
      </c>
      <c r="O914" s="2" t="str">
        <f>VLOOKUP($A914,'Hospitalisation Details'!$A$2:$K$2344,11,FALSE)</f>
        <v>Tier - 3</v>
      </c>
      <c r="P914" s="5" t="str">
        <f>VLOOKUP($A914,'Hospitalisation Details'!$A$2:$L$2344,12,FALSE)</f>
        <v>R1013</v>
      </c>
      <c r="Q914" s="15">
        <f>VLOOKUP($A914,'Hospitalisation Details'!$A$2:$G$2344,7,FALSE)</f>
        <v>41</v>
      </c>
    </row>
    <row r="915" spans="1:17" x14ac:dyDescent="0.25">
      <c r="A915" s="14" t="s">
        <v>4586</v>
      </c>
      <c r="B915" t="str">
        <f>VLOOKUP(Healthcare!$A915,'Customer Names'!A915:C3249,3,FALSE)</f>
        <v>Wright</v>
      </c>
      <c r="C915">
        <f>VLOOKUP(Healthcare!$A915,'Medical Examinations'!A915:B3249,2,FALSE)</f>
        <v>25.175000000000001</v>
      </c>
      <c r="D915">
        <f>VLOOKUP($A915,'Medical Examinations'!A915:D3249,4,FALSE)</f>
        <v>5.57</v>
      </c>
      <c r="E915" t="str">
        <f>VLOOKUP($A915,'Medical Examinations'!A915:F915,6,FALSE)</f>
        <v>Yes</v>
      </c>
      <c r="F915" t="str">
        <f>VLOOKUP($A915,'Medical Examinations'!A915:G3249,7,FALSE)</f>
        <v>No</v>
      </c>
      <c r="G915" t="str">
        <f>VLOOKUP($A915,'Medical Examinations'!A915:H3249,8,FALSE)</f>
        <v>No</v>
      </c>
      <c r="H915" s="4">
        <f>VLOOKUP($A915,'Medical Examinations'!A915:I3249,9,FALSE)</f>
        <v>1</v>
      </c>
      <c r="I915" t="str">
        <f>VLOOKUP($A915,'Medical Examinations'!A915:J915,10,FALSE)</f>
        <v>No</v>
      </c>
      <c r="J915" t="str">
        <f>VLOOKUP($A915,'Medical Examinations'!A915:C915,3,FALSE)</f>
        <v>Over Weight</v>
      </c>
      <c r="K915" t="str">
        <f>VLOOKUP($A915,'Medical Examinations'!A915:E915,5,FALSE)</f>
        <v>Normal</v>
      </c>
      <c r="L915" t="str">
        <f>VLOOKUP($A915,'Hospitalisation Details'!$A$2:$E$2344,5,FALSE)</f>
        <v>27-Jun-1977</v>
      </c>
      <c r="M915" s="2">
        <f>VLOOKUP($A915,'Hospitalisation Details'!$A$2:$I$2344,9,FALSE)</f>
        <v>40284.379999999997</v>
      </c>
      <c r="N915" s="2" t="str">
        <f>VLOOKUP($A915,'Hospitalisation Details'!$A$2:$J$2344,10,FALSE)</f>
        <v>Tier - 1</v>
      </c>
      <c r="O915" s="2" t="str">
        <f>VLOOKUP($A915,'Hospitalisation Details'!$A$2:$K$2344,11,FALSE)</f>
        <v>Tier - 3</v>
      </c>
      <c r="P915" s="5" t="str">
        <f>VLOOKUP($A915,'Hospitalisation Details'!$A$2:$L$2344,12,FALSE)</f>
        <v>R1012</v>
      </c>
      <c r="Q915" s="15">
        <f>VLOOKUP($A915,'Hospitalisation Details'!$A$2:$G$2344,7,FALSE)</f>
        <v>45</v>
      </c>
    </row>
    <row r="916" spans="1:17" x14ac:dyDescent="0.25">
      <c r="A916" s="14" t="s">
        <v>4587</v>
      </c>
      <c r="B916" t="str">
        <f>VLOOKUP(Healthcare!$A916,'Customer Names'!A916:C3250,3,FALSE)</f>
        <v>Chin</v>
      </c>
      <c r="C916">
        <f>VLOOKUP(Healthcare!$A916,'Medical Examinations'!A916:B3250,2,FALSE)</f>
        <v>26.8</v>
      </c>
      <c r="D916">
        <f>VLOOKUP($A916,'Medical Examinations'!A916:D3250,4,FALSE)</f>
        <v>5.68</v>
      </c>
      <c r="E916" t="str">
        <f>VLOOKUP($A916,'Medical Examinations'!A916:F916,6,FALSE)</f>
        <v>Yes</v>
      </c>
      <c r="F916" t="str">
        <f>VLOOKUP($A916,'Medical Examinations'!A916:G3250,7,FALSE)</f>
        <v>No</v>
      </c>
      <c r="G916" t="str">
        <f>VLOOKUP($A916,'Medical Examinations'!A916:H3250,8,FALSE)</f>
        <v>No</v>
      </c>
      <c r="H916" s="4">
        <f>VLOOKUP($A916,'Medical Examinations'!A916:I3250,9,FALSE)</f>
        <v>1</v>
      </c>
      <c r="I916" t="str">
        <f>VLOOKUP($A916,'Medical Examinations'!A916:J916,10,FALSE)</f>
        <v>No</v>
      </c>
      <c r="J916" t="str">
        <f>VLOOKUP($A916,'Medical Examinations'!A916:C916,3,FALSE)</f>
        <v>Over Weight</v>
      </c>
      <c r="K916" t="str">
        <f>VLOOKUP($A916,'Medical Examinations'!A916:E916,5,FALSE)</f>
        <v>Normal</v>
      </c>
      <c r="L916" t="str">
        <f>VLOOKUP($A916,'Hospitalisation Details'!$A$2:$E$2344,5,FALSE)</f>
        <v>4-Sep-1962</v>
      </c>
      <c r="M916" s="2">
        <f>VLOOKUP($A916,'Hospitalisation Details'!$A$2:$I$2344,9,FALSE)</f>
        <v>40309.93</v>
      </c>
      <c r="N916" s="2" t="str">
        <f>VLOOKUP($A916,'Hospitalisation Details'!$A$2:$J$2344,10,FALSE)</f>
        <v>Tier - 1</v>
      </c>
      <c r="O916" s="2" t="str">
        <f>VLOOKUP($A916,'Hospitalisation Details'!$A$2:$K$2344,11,FALSE)</f>
        <v>Tier - 3</v>
      </c>
      <c r="P916" s="5" t="str">
        <f>VLOOKUP($A916,'Hospitalisation Details'!$A$2:$L$2344,12,FALSE)</f>
        <v>R1011</v>
      </c>
      <c r="Q916" s="15">
        <f>VLOOKUP($A916,'Hospitalisation Details'!$A$2:$G$2344,7,FALSE)</f>
        <v>60</v>
      </c>
    </row>
    <row r="917" spans="1:17" x14ac:dyDescent="0.25">
      <c r="A917" s="14" t="s">
        <v>4588</v>
      </c>
      <c r="B917" t="str">
        <f>VLOOKUP(Healthcare!$A917,'Customer Names'!A917:C3251,3,FALSE)</f>
        <v>White</v>
      </c>
      <c r="C917">
        <f>VLOOKUP(Healthcare!$A917,'Medical Examinations'!A917:B3251,2,FALSE)</f>
        <v>21.78</v>
      </c>
      <c r="D917">
        <f>VLOOKUP($A917,'Medical Examinations'!A917:D3251,4,FALSE)</f>
        <v>5.3</v>
      </c>
      <c r="E917" t="str">
        <f>VLOOKUP($A917,'Medical Examinations'!A917:F917,6,FALSE)</f>
        <v>No</v>
      </c>
      <c r="F917" t="str">
        <f>VLOOKUP($A917,'Medical Examinations'!A917:G3251,7,FALSE)</f>
        <v>Yes</v>
      </c>
      <c r="G917" t="str">
        <f>VLOOKUP($A917,'Medical Examinations'!A917:H3251,8,FALSE)</f>
        <v>No</v>
      </c>
      <c r="H917" s="4">
        <f>VLOOKUP($A917,'Medical Examinations'!A917:I3251,9,FALSE)</f>
        <v>1</v>
      </c>
      <c r="I917" t="str">
        <f>VLOOKUP($A917,'Medical Examinations'!A917:J917,10,FALSE)</f>
        <v>No</v>
      </c>
      <c r="J917" t="str">
        <f>VLOOKUP($A917,'Medical Examinations'!A917:C917,3,FALSE)</f>
        <v>Health Weight</v>
      </c>
      <c r="K917" t="str">
        <f>VLOOKUP($A917,'Medical Examinations'!A917:E917,5,FALSE)</f>
        <v>Normal</v>
      </c>
      <c r="L917" t="str">
        <f>VLOOKUP($A917,'Hospitalisation Details'!$A$2:$E$2344,5,FALSE)</f>
        <v>12-Aug-1966</v>
      </c>
      <c r="M917" s="2">
        <f>VLOOKUP($A917,'Hospitalisation Details'!$A$2:$I$2344,9,FALSE)</f>
        <v>40373.74</v>
      </c>
      <c r="N917" s="2" t="str">
        <f>VLOOKUP($A917,'Hospitalisation Details'!$A$2:$J$2344,10,FALSE)</f>
        <v>Tier - 1</v>
      </c>
      <c r="O917" s="2" t="str">
        <f>VLOOKUP($A917,'Hospitalisation Details'!$A$2:$K$2344,11,FALSE)</f>
        <v>Tier - 3</v>
      </c>
      <c r="P917" s="5" t="str">
        <f>VLOOKUP($A917,'Hospitalisation Details'!$A$2:$L$2344,12,FALSE)</f>
        <v>R1011</v>
      </c>
      <c r="Q917" s="15">
        <f>VLOOKUP($A917,'Hospitalisation Details'!$A$2:$G$2344,7,FALSE)</f>
        <v>56</v>
      </c>
    </row>
    <row r="918" spans="1:17" x14ac:dyDescent="0.25">
      <c r="A918" s="14" t="s">
        <v>4589</v>
      </c>
      <c r="B918" t="str">
        <f>VLOOKUP(Healthcare!$A918,'Customer Names'!A918:C3252,3,FALSE)</f>
        <v>Savage</v>
      </c>
      <c r="C918">
        <f>VLOOKUP(Healthcare!$A918,'Medical Examinations'!A918:B3252,2,FALSE)</f>
        <v>30.14</v>
      </c>
      <c r="D918">
        <f>VLOOKUP($A918,'Medical Examinations'!A918:D3252,4,FALSE)</f>
        <v>9.4499999999999993</v>
      </c>
      <c r="E918" t="str">
        <f>VLOOKUP($A918,'Medical Examinations'!A918:F918,6,FALSE)</f>
        <v>Yes</v>
      </c>
      <c r="F918" t="str">
        <f>VLOOKUP($A918,'Medical Examinations'!A918:G3252,7,FALSE)</f>
        <v>No</v>
      </c>
      <c r="G918" t="str">
        <f>VLOOKUP($A918,'Medical Examinations'!A918:H3252,8,FALSE)</f>
        <v>No</v>
      </c>
      <c r="H918" s="4">
        <f>VLOOKUP($A918,'Medical Examinations'!A918:I3252,9,FALSE)</f>
        <v>0</v>
      </c>
      <c r="I918" t="str">
        <f>VLOOKUP($A918,'Medical Examinations'!A918:J918,10,FALSE)</f>
        <v>No</v>
      </c>
      <c r="J918" t="str">
        <f>VLOOKUP($A918,'Medical Examinations'!A918:C918,3,FALSE)</f>
        <v>Obesity</v>
      </c>
      <c r="K918" t="str">
        <f>VLOOKUP($A918,'Medical Examinations'!A918:E918,5,FALSE)</f>
        <v>Diabetes</v>
      </c>
      <c r="L918" t="str">
        <f>VLOOKUP($A918,'Hospitalisation Details'!$A$2:$E$2344,5,FALSE)</f>
        <v>3-Nov-1985</v>
      </c>
      <c r="M918" s="2">
        <f>VLOOKUP($A918,'Hospitalisation Details'!$A$2:$I$2344,9,FALSE)</f>
        <v>40419.019999999997</v>
      </c>
      <c r="N918" s="2" t="str">
        <f>VLOOKUP($A918,'Hospitalisation Details'!$A$2:$J$2344,10,FALSE)</f>
        <v>Tier - 1</v>
      </c>
      <c r="O918" s="2" t="str">
        <f>VLOOKUP($A918,'Hospitalisation Details'!$A$2:$K$2344,11,FALSE)</f>
        <v>Tier - 2</v>
      </c>
      <c r="P918" s="5" t="str">
        <f>VLOOKUP($A918,'Hospitalisation Details'!$A$2:$L$2344,12,FALSE)</f>
        <v>R1013</v>
      </c>
      <c r="Q918" s="15">
        <f>VLOOKUP($A918,'Hospitalisation Details'!$A$2:$G$2344,7,FALSE)</f>
        <v>37</v>
      </c>
    </row>
    <row r="919" spans="1:17" x14ac:dyDescent="0.25">
      <c r="A919" s="14" t="s">
        <v>4590</v>
      </c>
      <c r="B919" t="str">
        <f>VLOOKUP(Healthcare!$A919,'Customer Names'!A919:C3253,3,FALSE)</f>
        <v>Hitchings</v>
      </c>
      <c r="C919">
        <f>VLOOKUP(Healthcare!$A919,'Medical Examinations'!A919:B3253,2,FALSE)</f>
        <v>29.7</v>
      </c>
      <c r="D919">
        <f>VLOOKUP($A919,'Medical Examinations'!A919:D3253,4,FALSE)</f>
        <v>6.79</v>
      </c>
      <c r="E919" t="str">
        <f>VLOOKUP($A919,'Medical Examinations'!A919:F919,6,FALSE)</f>
        <v>Yes</v>
      </c>
      <c r="F919" t="str">
        <f>VLOOKUP($A919,'Medical Examinations'!A919:G3253,7,FALSE)</f>
        <v>No</v>
      </c>
      <c r="G919" t="str">
        <f>VLOOKUP($A919,'Medical Examinations'!A919:H3253,8,FALSE)</f>
        <v>No</v>
      </c>
      <c r="H919" s="4">
        <f>VLOOKUP($A919,'Medical Examinations'!A919:I3253,9,FALSE)</f>
        <v>0</v>
      </c>
      <c r="I919" t="str">
        <f>VLOOKUP($A919,'Medical Examinations'!A919:J919,10,FALSE)</f>
        <v>No</v>
      </c>
      <c r="J919" t="str">
        <f>VLOOKUP($A919,'Medical Examinations'!A919:C919,3,FALSE)</f>
        <v>Over Weight</v>
      </c>
      <c r="K919" t="str">
        <f>VLOOKUP($A919,'Medical Examinations'!A919:E919,5,FALSE)</f>
        <v>Diabetes</v>
      </c>
      <c r="L919" t="str">
        <f>VLOOKUP($A919,'Hospitalisation Details'!$A$2:$E$2344,5,FALSE)</f>
        <v>10-Jul-1975</v>
      </c>
      <c r="M919" s="2">
        <f>VLOOKUP($A919,'Hospitalisation Details'!$A$2:$I$2344,9,FALSE)</f>
        <v>40590.550000000003</v>
      </c>
      <c r="N919" s="2" t="str">
        <f>VLOOKUP($A919,'Hospitalisation Details'!$A$2:$J$2344,10,FALSE)</f>
        <v>Tier - 1</v>
      </c>
      <c r="O919" s="2" t="str">
        <f>VLOOKUP($A919,'Hospitalisation Details'!$A$2:$K$2344,11,FALSE)</f>
        <v>Tier - 3</v>
      </c>
      <c r="P919" s="5" t="str">
        <f>VLOOKUP($A919,'Hospitalisation Details'!$A$2:$L$2344,12,FALSE)</f>
        <v>R1012</v>
      </c>
      <c r="Q919" s="15">
        <f>VLOOKUP($A919,'Hospitalisation Details'!$A$2:$G$2344,7,FALSE)</f>
        <v>47</v>
      </c>
    </row>
    <row r="920" spans="1:17" x14ac:dyDescent="0.25">
      <c r="A920" s="14" t="s">
        <v>4591</v>
      </c>
      <c r="B920" t="str">
        <f>VLOOKUP(Healthcare!$A920,'Customer Names'!A920:C3254,3,FALSE)</f>
        <v>Truitt</v>
      </c>
      <c r="C920">
        <f>VLOOKUP(Healthcare!$A920,'Medical Examinations'!A920:B3254,2,FALSE)</f>
        <v>32.395000000000003</v>
      </c>
      <c r="D920">
        <f>VLOOKUP($A920,'Medical Examinations'!A920:D3254,4,FALSE)</f>
        <v>11.1</v>
      </c>
      <c r="E920" t="str">
        <f>VLOOKUP($A920,'Medical Examinations'!A920:F920,6,FALSE)</f>
        <v>Yes</v>
      </c>
      <c r="F920" t="str">
        <f>VLOOKUP($A920,'Medical Examinations'!A920:G3254,7,FALSE)</f>
        <v>No</v>
      </c>
      <c r="G920" t="str">
        <f>VLOOKUP($A920,'Medical Examinations'!A920:H3254,8,FALSE)</f>
        <v>No</v>
      </c>
      <c r="H920" s="4">
        <f>VLOOKUP($A920,'Medical Examinations'!A920:I3254,9,FALSE)</f>
        <v>0</v>
      </c>
      <c r="I920" t="str">
        <f>VLOOKUP($A920,'Medical Examinations'!A920:J920,10,FALSE)</f>
        <v>No</v>
      </c>
      <c r="J920" t="str">
        <f>VLOOKUP($A920,'Medical Examinations'!A920:C920,3,FALSE)</f>
        <v>Obesity</v>
      </c>
      <c r="K920" t="str">
        <f>VLOOKUP($A920,'Medical Examinations'!A920:E920,5,FALSE)</f>
        <v>Diabetes</v>
      </c>
      <c r="L920" t="str">
        <f>VLOOKUP($A920,'Hospitalisation Details'!$A$2:$E$2344,5,FALSE)</f>
        <v>25-Sep-1970</v>
      </c>
      <c r="M920" s="2">
        <f>VLOOKUP($A920,'Hospitalisation Details'!$A$2:$I$2344,9,FALSE)</f>
        <v>40692.910000000003</v>
      </c>
      <c r="N920" s="2" t="str">
        <f>VLOOKUP($A920,'Hospitalisation Details'!$A$2:$J$2344,10,FALSE)</f>
        <v>Tier - 1</v>
      </c>
      <c r="O920" s="2" t="str">
        <f>VLOOKUP($A920,'Hospitalisation Details'!$A$2:$K$2344,11,FALSE)</f>
        <v>Tier - 1</v>
      </c>
      <c r="P920" s="5" t="str">
        <f>VLOOKUP($A920,'Hospitalisation Details'!$A$2:$L$2344,12,FALSE)</f>
        <v>R1011</v>
      </c>
      <c r="Q920" s="15">
        <f>VLOOKUP($A920,'Hospitalisation Details'!$A$2:$G$2344,7,FALSE)</f>
        <v>52</v>
      </c>
    </row>
    <row r="921" spans="1:17" x14ac:dyDescent="0.25">
      <c r="A921" s="14" t="s">
        <v>4592</v>
      </c>
      <c r="B921" t="str">
        <f>VLOOKUP(Healthcare!$A921,'Customer Names'!A921:C3255,3,FALSE)</f>
        <v>Chang</v>
      </c>
      <c r="C921">
        <f>VLOOKUP(Healthcare!$A921,'Medical Examinations'!A921:B3255,2,FALSE)</f>
        <v>36.64</v>
      </c>
      <c r="D921">
        <f>VLOOKUP($A921,'Medical Examinations'!A921:D3255,4,FALSE)</f>
        <v>7.26</v>
      </c>
      <c r="E921" t="str">
        <f>VLOOKUP($A921,'Medical Examinations'!A921:F921,6,FALSE)</f>
        <v>No</v>
      </c>
      <c r="F921" t="str">
        <f>VLOOKUP($A921,'Medical Examinations'!A921:G3255,7,FALSE)</f>
        <v>No</v>
      </c>
      <c r="G921" t="str">
        <f>VLOOKUP($A921,'Medical Examinations'!A921:H3255,8,FALSE)</f>
        <v>No</v>
      </c>
      <c r="H921" s="4">
        <f>VLOOKUP($A921,'Medical Examinations'!A921:I3255,9,FALSE)</f>
        <v>0</v>
      </c>
      <c r="I921" t="str">
        <f>VLOOKUP($A921,'Medical Examinations'!A921:J921,10,FALSE)</f>
        <v>No</v>
      </c>
      <c r="J921" t="str">
        <f>VLOOKUP($A921,'Medical Examinations'!A921:C921,3,FALSE)</f>
        <v>Obesity</v>
      </c>
      <c r="K921" t="str">
        <f>VLOOKUP($A921,'Medical Examinations'!A921:E921,5,FALSE)</f>
        <v>Diabetes</v>
      </c>
      <c r="L921" t="str">
        <f>VLOOKUP($A921,'Hospitalisation Details'!$A$2:$E$2344,5,FALSE)</f>
        <v>10-Jun-1972</v>
      </c>
      <c r="M921" s="2">
        <f>VLOOKUP($A921,'Hospitalisation Details'!$A$2:$I$2344,9,FALSE)</f>
        <v>40817.85</v>
      </c>
      <c r="N921" s="2" t="str">
        <f>VLOOKUP($A921,'Hospitalisation Details'!$A$2:$J$2344,10,FALSE)</f>
        <v>Tier - 1</v>
      </c>
      <c r="O921" s="2" t="str">
        <f>VLOOKUP($A921,'Hospitalisation Details'!$A$2:$K$2344,11,FALSE)</f>
        <v>Tier - 3</v>
      </c>
      <c r="P921" s="5" t="str">
        <f>VLOOKUP($A921,'Hospitalisation Details'!$A$2:$L$2344,12,FALSE)</f>
        <v>R1011</v>
      </c>
      <c r="Q921" s="15">
        <f>VLOOKUP($A921,'Hospitalisation Details'!$A$2:$G$2344,7,FALSE)</f>
        <v>50</v>
      </c>
    </row>
    <row r="922" spans="1:17" x14ac:dyDescent="0.25">
      <c r="A922" s="14" t="s">
        <v>4593</v>
      </c>
      <c r="B922" t="str">
        <f>VLOOKUP(Healthcare!$A922,'Customer Names'!A922:C3256,3,FALSE)</f>
        <v>Frey</v>
      </c>
      <c r="C922">
        <f>VLOOKUP(Healthcare!$A922,'Medical Examinations'!A922:B3256,2,FALSE)</f>
        <v>39.049999999999997</v>
      </c>
      <c r="D922">
        <f>VLOOKUP($A922,'Medical Examinations'!A922:D3256,4,FALSE)</f>
        <v>5.27</v>
      </c>
      <c r="E922" t="str">
        <f>VLOOKUP($A922,'Medical Examinations'!A922:F922,6,FALSE)</f>
        <v>Yes</v>
      </c>
      <c r="F922" t="str">
        <f>VLOOKUP($A922,'Medical Examinations'!A922:G3256,7,FALSE)</f>
        <v>No</v>
      </c>
      <c r="G922" t="str">
        <f>VLOOKUP($A922,'Medical Examinations'!A922:H3256,8,FALSE)</f>
        <v>No</v>
      </c>
      <c r="H922" s="4">
        <f>VLOOKUP($A922,'Medical Examinations'!A922:I3256,9,FALSE)</f>
        <v>1</v>
      </c>
      <c r="I922" t="str">
        <f>VLOOKUP($A922,'Medical Examinations'!A922:J922,10,FALSE)</f>
        <v>No</v>
      </c>
      <c r="J922" t="str">
        <f>VLOOKUP($A922,'Medical Examinations'!A922:C922,3,FALSE)</f>
        <v>Obesity</v>
      </c>
      <c r="K922" t="str">
        <f>VLOOKUP($A922,'Medical Examinations'!A922:E922,5,FALSE)</f>
        <v>Normal</v>
      </c>
      <c r="L922" t="str">
        <f>VLOOKUP($A922,'Hospitalisation Details'!$A$2:$E$2344,5,FALSE)</f>
        <v>2-Jul-1999</v>
      </c>
      <c r="M922" s="2">
        <f>VLOOKUP($A922,'Hospitalisation Details'!$A$2:$I$2344,9,FALSE)</f>
        <v>40904.199999999997</v>
      </c>
      <c r="N922" s="2" t="str">
        <f>VLOOKUP($A922,'Hospitalisation Details'!$A$2:$J$2344,10,FALSE)</f>
        <v>Tier - 1</v>
      </c>
      <c r="O922" s="2" t="str">
        <f>VLOOKUP($A922,'Hospitalisation Details'!$A$2:$K$2344,11,FALSE)</f>
        <v>Tier - 1</v>
      </c>
      <c r="P922" s="5" t="str">
        <f>VLOOKUP($A922,'Hospitalisation Details'!$A$2:$L$2344,12,FALSE)</f>
        <v>R1024</v>
      </c>
      <c r="Q922" s="15">
        <f>VLOOKUP($A922,'Hospitalisation Details'!$A$2:$G$2344,7,FALSE)</f>
        <v>23</v>
      </c>
    </row>
    <row r="923" spans="1:17" x14ac:dyDescent="0.25">
      <c r="A923" s="14" t="s">
        <v>4594</v>
      </c>
      <c r="B923" t="str">
        <f>VLOOKUP(Healthcare!$A923,'Customer Names'!A923:C3257,3,FALSE)</f>
        <v>Krishna</v>
      </c>
      <c r="C923">
        <f>VLOOKUP(Healthcare!$A923,'Medical Examinations'!A923:B3257,2,FALSE)</f>
        <v>33.1</v>
      </c>
      <c r="D923">
        <f>VLOOKUP($A923,'Medical Examinations'!A923:D3257,4,FALSE)</f>
        <v>5.46</v>
      </c>
      <c r="E923" t="str">
        <f>VLOOKUP($A923,'Medical Examinations'!A923:F923,6,FALSE)</f>
        <v>Yes</v>
      </c>
      <c r="F923" t="str">
        <f>VLOOKUP($A923,'Medical Examinations'!A923:G3257,7,FALSE)</f>
        <v>No</v>
      </c>
      <c r="G923" t="str">
        <f>VLOOKUP($A923,'Medical Examinations'!A923:H3257,8,FALSE)</f>
        <v>No</v>
      </c>
      <c r="H923" s="4">
        <f>VLOOKUP($A923,'Medical Examinations'!A923:I3257,9,FALSE)</f>
        <v>1</v>
      </c>
      <c r="I923" t="str">
        <f>VLOOKUP($A923,'Medical Examinations'!A923:J923,10,FALSE)</f>
        <v>No</v>
      </c>
      <c r="J923" t="str">
        <f>VLOOKUP($A923,'Medical Examinations'!A923:C923,3,FALSE)</f>
        <v>Obesity</v>
      </c>
      <c r="K923" t="str">
        <f>VLOOKUP($A923,'Medical Examinations'!A923:E923,5,FALSE)</f>
        <v>Normal</v>
      </c>
      <c r="L923" t="str">
        <f>VLOOKUP($A923,'Hospitalisation Details'!$A$2:$E$2344,5,FALSE)</f>
        <v>4-Aug-1992</v>
      </c>
      <c r="M923" s="2">
        <f>VLOOKUP($A923,'Hospitalisation Details'!$A$2:$I$2344,9,FALSE)</f>
        <v>40932.43</v>
      </c>
      <c r="N923" s="2" t="str">
        <f>VLOOKUP($A923,'Hospitalisation Details'!$A$2:$J$2344,10,FALSE)</f>
        <v>Tier - 1</v>
      </c>
      <c r="O923" s="2" t="str">
        <f>VLOOKUP($A923,'Hospitalisation Details'!$A$2:$K$2344,11,FALSE)</f>
        <v>Tier - 2</v>
      </c>
      <c r="P923" s="5" t="str">
        <f>VLOOKUP($A923,'Hospitalisation Details'!$A$2:$L$2344,12,FALSE)</f>
        <v>R1013</v>
      </c>
      <c r="Q923" s="15">
        <f>VLOOKUP($A923,'Hospitalisation Details'!$A$2:$G$2344,7,FALSE)</f>
        <v>30</v>
      </c>
    </row>
    <row r="924" spans="1:17" x14ac:dyDescent="0.25">
      <c r="A924" s="14" t="s">
        <v>4595</v>
      </c>
      <c r="B924" t="str">
        <f>VLOOKUP(Healthcare!$A924,'Customer Names'!A924:C3258,3,FALSE)</f>
        <v>Maher</v>
      </c>
      <c r="C924">
        <f>VLOOKUP(Healthcare!$A924,'Medical Examinations'!A924:B3258,2,FALSE)</f>
        <v>31.824999999999999</v>
      </c>
      <c r="D924">
        <f>VLOOKUP($A924,'Medical Examinations'!A924:D3258,4,FALSE)</f>
        <v>8.1300000000000008</v>
      </c>
      <c r="E924" t="str">
        <f>VLOOKUP($A924,'Medical Examinations'!A924:F924,6,FALSE)</f>
        <v>No</v>
      </c>
      <c r="F924" t="str">
        <f>VLOOKUP($A924,'Medical Examinations'!A924:G3258,7,FALSE)</f>
        <v>No</v>
      </c>
      <c r="G924" t="str">
        <f>VLOOKUP($A924,'Medical Examinations'!A924:H3258,8,FALSE)</f>
        <v>No</v>
      </c>
      <c r="H924" s="4">
        <f>VLOOKUP($A924,'Medical Examinations'!A924:I3258,9,FALSE)</f>
        <v>0</v>
      </c>
      <c r="I924" t="str">
        <f>VLOOKUP($A924,'Medical Examinations'!A924:J924,10,FALSE)</f>
        <v>No</v>
      </c>
      <c r="J924" t="str">
        <f>VLOOKUP($A924,'Medical Examinations'!A924:C924,3,FALSE)</f>
        <v>Obesity</v>
      </c>
      <c r="K924" t="str">
        <f>VLOOKUP($A924,'Medical Examinations'!A924:E924,5,FALSE)</f>
        <v>Diabetes</v>
      </c>
      <c r="L924" t="str">
        <f>VLOOKUP($A924,'Hospitalisation Details'!$A$2:$E$2344,5,FALSE)</f>
        <v>16-Sep-1979</v>
      </c>
      <c r="M924" s="2">
        <f>VLOOKUP($A924,'Hospitalisation Details'!$A$2:$I$2344,9,FALSE)</f>
        <v>40941.29</v>
      </c>
      <c r="N924" s="2" t="str">
        <f>VLOOKUP($A924,'Hospitalisation Details'!$A$2:$J$2344,10,FALSE)</f>
        <v>Tier - 1</v>
      </c>
      <c r="O924" s="2" t="str">
        <f>VLOOKUP($A924,'Hospitalisation Details'!$A$2:$K$2344,11,FALSE)</f>
        <v>Tier - 2</v>
      </c>
      <c r="P924" s="5" t="str">
        <f>VLOOKUP($A924,'Hospitalisation Details'!$A$2:$L$2344,12,FALSE)</f>
        <v>R1013</v>
      </c>
      <c r="Q924" s="15">
        <f>VLOOKUP($A924,'Hospitalisation Details'!$A$2:$G$2344,7,FALSE)</f>
        <v>43</v>
      </c>
    </row>
    <row r="925" spans="1:17" x14ac:dyDescent="0.25">
      <c r="A925" s="14" t="s">
        <v>4596</v>
      </c>
      <c r="B925" t="str">
        <f>VLOOKUP(Healthcare!$A925,'Customer Names'!A925:C3259,3,FALSE)</f>
        <v>Boivin</v>
      </c>
      <c r="C925">
        <f>VLOOKUP(Healthcare!$A925,'Medical Examinations'!A925:B3259,2,FALSE)</f>
        <v>29</v>
      </c>
      <c r="D925">
        <f>VLOOKUP($A925,'Medical Examinations'!A925:D3259,4,FALSE)</f>
        <v>4.25</v>
      </c>
      <c r="E925" t="str">
        <f>VLOOKUP($A925,'Medical Examinations'!A925:F925,6,FALSE)</f>
        <v>Yes</v>
      </c>
      <c r="F925" t="str">
        <f>VLOOKUP($A925,'Medical Examinations'!A925:G3259,7,FALSE)</f>
        <v>No</v>
      </c>
      <c r="G925" t="str">
        <f>VLOOKUP($A925,'Medical Examinations'!A925:H3259,8,FALSE)</f>
        <v>No</v>
      </c>
      <c r="H925" s="4">
        <f>VLOOKUP($A925,'Medical Examinations'!A925:I3259,9,FALSE)</f>
        <v>1</v>
      </c>
      <c r="I925" t="str">
        <f>VLOOKUP($A925,'Medical Examinations'!A925:J925,10,FALSE)</f>
        <v>No</v>
      </c>
      <c r="J925" t="str">
        <f>VLOOKUP($A925,'Medical Examinations'!A925:C925,3,FALSE)</f>
        <v>Over Weight</v>
      </c>
      <c r="K925" t="str">
        <f>VLOOKUP($A925,'Medical Examinations'!A925:E925,5,FALSE)</f>
        <v>Normal</v>
      </c>
      <c r="L925" t="str">
        <f>VLOOKUP($A925,'Hospitalisation Details'!$A$2:$E$2344,5,FALSE)</f>
        <v>8-Sep-1983</v>
      </c>
      <c r="M925" s="2">
        <f>VLOOKUP($A925,'Hospitalisation Details'!$A$2:$I$2344,9,FALSE)</f>
        <v>40961.29</v>
      </c>
      <c r="N925" s="2" t="str">
        <f>VLOOKUP($A925,'Hospitalisation Details'!$A$2:$J$2344,10,FALSE)</f>
        <v>Tier - 1</v>
      </c>
      <c r="O925" s="2" t="str">
        <f>VLOOKUP($A925,'Hospitalisation Details'!$A$2:$K$2344,11,FALSE)</f>
        <v>Tier - 2</v>
      </c>
      <c r="P925" s="5" t="str">
        <f>VLOOKUP($A925,'Hospitalisation Details'!$A$2:$L$2344,12,FALSE)</f>
        <v>R1011</v>
      </c>
      <c r="Q925" s="15">
        <f>VLOOKUP($A925,'Hospitalisation Details'!$A$2:$G$2344,7,FALSE)</f>
        <v>39</v>
      </c>
    </row>
    <row r="926" spans="1:17" x14ac:dyDescent="0.25">
      <c r="A926" s="14" t="s">
        <v>4597</v>
      </c>
      <c r="B926" t="str">
        <f>VLOOKUP(Healthcare!$A926,'Customer Names'!A926:C3260,3,FALSE)</f>
        <v>McAlister</v>
      </c>
      <c r="C926">
        <f>VLOOKUP(Healthcare!$A926,'Medical Examinations'!A926:B3260,2,FALSE)</f>
        <v>30.495000000000001</v>
      </c>
      <c r="D926">
        <f>VLOOKUP($A926,'Medical Examinations'!A926:D3260,4,FALSE)</f>
        <v>8.68</v>
      </c>
      <c r="E926" t="str">
        <f>VLOOKUP($A926,'Medical Examinations'!A926:F926,6,FALSE)</f>
        <v>No</v>
      </c>
      <c r="F926" t="str">
        <f>VLOOKUP($A926,'Medical Examinations'!A926:G3260,7,FALSE)</f>
        <v>No</v>
      </c>
      <c r="G926" t="str">
        <f>VLOOKUP($A926,'Medical Examinations'!A926:H3260,8,FALSE)</f>
        <v>No</v>
      </c>
      <c r="H926" s="4">
        <f>VLOOKUP($A926,'Medical Examinations'!A926:I3260,9,FALSE)</f>
        <v>0</v>
      </c>
      <c r="I926" t="str">
        <f>VLOOKUP($A926,'Medical Examinations'!A926:J926,10,FALSE)</f>
        <v>No</v>
      </c>
      <c r="J926" t="str">
        <f>VLOOKUP($A926,'Medical Examinations'!A926:C926,3,FALSE)</f>
        <v>Obesity</v>
      </c>
      <c r="K926" t="str">
        <f>VLOOKUP($A926,'Medical Examinations'!A926:E926,5,FALSE)</f>
        <v>Diabetes</v>
      </c>
      <c r="L926" t="str">
        <f>VLOOKUP($A926,'Hospitalisation Details'!$A$2:$E$2344,5,FALSE)</f>
        <v>5-Jun-1974</v>
      </c>
      <c r="M926" s="2">
        <f>VLOOKUP($A926,'Hospitalisation Details'!$A$2:$I$2344,9,FALSE)</f>
        <v>40974.160000000003</v>
      </c>
      <c r="N926" s="2" t="str">
        <f>VLOOKUP($A926,'Hospitalisation Details'!$A$2:$J$2344,10,FALSE)</f>
        <v>Tier - 1</v>
      </c>
      <c r="O926" s="2" t="str">
        <f>VLOOKUP($A926,'Hospitalisation Details'!$A$2:$K$2344,11,FALSE)</f>
        <v>Tier - 2</v>
      </c>
      <c r="P926" s="5" t="str">
        <f>VLOOKUP($A926,'Hospitalisation Details'!$A$2:$L$2344,12,FALSE)</f>
        <v>R1013</v>
      </c>
      <c r="Q926" s="15">
        <f>VLOOKUP($A926,'Hospitalisation Details'!$A$2:$G$2344,7,FALSE)</f>
        <v>49</v>
      </c>
    </row>
    <row r="927" spans="1:17" x14ac:dyDescent="0.25">
      <c r="A927" s="14" t="s">
        <v>4598</v>
      </c>
      <c r="B927" t="str">
        <f>VLOOKUP(Healthcare!$A927,'Customer Names'!A927:C3261,3,FALSE)</f>
        <v>Akhmedova</v>
      </c>
      <c r="C927">
        <f>VLOOKUP(Healthcare!$A927,'Medical Examinations'!A927:B3261,2,FALSE)</f>
        <v>25.2</v>
      </c>
      <c r="D927">
        <f>VLOOKUP($A927,'Medical Examinations'!A927:D3261,4,FALSE)</f>
        <v>6.25</v>
      </c>
      <c r="E927" t="str">
        <f>VLOOKUP($A927,'Medical Examinations'!A927:F927,6,FALSE)</f>
        <v>Yes</v>
      </c>
      <c r="F927" t="str">
        <f>VLOOKUP($A927,'Medical Examinations'!A927:G3261,7,FALSE)</f>
        <v>No</v>
      </c>
      <c r="G927" t="str">
        <f>VLOOKUP($A927,'Medical Examinations'!A927:H3261,8,FALSE)</f>
        <v>No</v>
      </c>
      <c r="H927" s="4">
        <f>VLOOKUP($A927,'Medical Examinations'!A927:I3261,9,FALSE)</f>
        <v>1</v>
      </c>
      <c r="I927" t="str">
        <f>VLOOKUP($A927,'Medical Examinations'!A927:J927,10,FALSE)</f>
        <v>No</v>
      </c>
      <c r="J927" t="str">
        <f>VLOOKUP($A927,'Medical Examinations'!A927:C927,3,FALSE)</f>
        <v>Over Weight</v>
      </c>
      <c r="K927" t="str">
        <f>VLOOKUP($A927,'Medical Examinations'!A927:E927,5,FALSE)</f>
        <v>Prediabetes</v>
      </c>
      <c r="L927" t="str">
        <f>VLOOKUP($A927,'Hospitalisation Details'!$A$2:$E$2344,5,FALSE)</f>
        <v>11-Oct-1979</v>
      </c>
      <c r="M927" s="2">
        <f>VLOOKUP($A927,'Hospitalisation Details'!$A$2:$I$2344,9,FALSE)</f>
        <v>41034.22</v>
      </c>
      <c r="N927" s="2" t="str">
        <f>VLOOKUP($A927,'Hospitalisation Details'!$A$2:$J$2344,10,FALSE)</f>
        <v>Tier - 1</v>
      </c>
      <c r="O927" s="2" t="str">
        <f>VLOOKUP($A927,'Hospitalisation Details'!$A$2:$K$2344,11,FALSE)</f>
        <v>Tier - 3</v>
      </c>
      <c r="P927" s="5" t="str">
        <f>VLOOKUP($A927,'Hospitalisation Details'!$A$2:$L$2344,12,FALSE)</f>
        <v>R1017</v>
      </c>
      <c r="Q927" s="15">
        <f>VLOOKUP($A927,'Hospitalisation Details'!$A$2:$G$2344,7,FALSE)</f>
        <v>43</v>
      </c>
    </row>
    <row r="928" spans="1:17" x14ac:dyDescent="0.25">
      <c r="A928" s="14" t="s">
        <v>4599</v>
      </c>
      <c r="B928" t="str">
        <f>VLOOKUP(Healthcare!$A928,'Customer Names'!A928:C3262,3,FALSE)</f>
        <v>Tucker</v>
      </c>
      <c r="C928">
        <f>VLOOKUP(Healthcare!$A928,'Medical Examinations'!A928:B3262,2,FALSE)</f>
        <v>22.77</v>
      </c>
      <c r="D928">
        <f>VLOOKUP($A928,'Medical Examinations'!A928:D3262,4,FALSE)</f>
        <v>4.47</v>
      </c>
      <c r="E928" t="str">
        <f>VLOOKUP($A928,'Medical Examinations'!A928:F928,6,FALSE)</f>
        <v>Yes</v>
      </c>
      <c r="F928" t="str">
        <f>VLOOKUP($A928,'Medical Examinations'!A928:G3262,7,FALSE)</f>
        <v>No</v>
      </c>
      <c r="G928" t="str">
        <f>VLOOKUP($A928,'Medical Examinations'!A928:H3262,8,FALSE)</f>
        <v>No</v>
      </c>
      <c r="H928" s="4">
        <f>VLOOKUP($A928,'Medical Examinations'!A928:I3262,9,FALSE)</f>
        <v>1</v>
      </c>
      <c r="I928" t="str">
        <f>VLOOKUP($A928,'Medical Examinations'!A928:J928,10,FALSE)</f>
        <v>No</v>
      </c>
      <c r="J928" t="str">
        <f>VLOOKUP($A928,'Medical Examinations'!A928:C928,3,FALSE)</f>
        <v>Health Weight</v>
      </c>
      <c r="K928" t="str">
        <f>VLOOKUP($A928,'Medical Examinations'!A928:E928,5,FALSE)</f>
        <v>Normal</v>
      </c>
      <c r="L928" t="str">
        <f>VLOOKUP($A928,'Hospitalisation Details'!$A$2:$E$2344,5,FALSE)</f>
        <v>12-Aug-1972</v>
      </c>
      <c r="M928" s="2">
        <f>VLOOKUP($A928,'Hospitalisation Details'!$A$2:$I$2344,9,FALSE)</f>
        <v>41055.29</v>
      </c>
      <c r="N928" s="2" t="str">
        <f>VLOOKUP($A928,'Hospitalisation Details'!$A$2:$J$2344,10,FALSE)</f>
        <v>Tier - 1</v>
      </c>
      <c r="O928" s="2" t="str">
        <f>VLOOKUP($A928,'Hospitalisation Details'!$A$2:$K$2344,11,FALSE)</f>
        <v>Tier - 2</v>
      </c>
      <c r="P928" s="5" t="str">
        <f>VLOOKUP($A928,'Hospitalisation Details'!$A$2:$L$2344,12,FALSE)</f>
        <v>R1011</v>
      </c>
      <c r="Q928" s="15">
        <f>VLOOKUP($A928,'Hospitalisation Details'!$A$2:$G$2344,7,FALSE)</f>
        <v>50</v>
      </c>
    </row>
    <row r="929" spans="1:17" x14ac:dyDescent="0.25">
      <c r="A929" s="14" t="s">
        <v>4600</v>
      </c>
      <c r="B929" t="str">
        <f>VLOOKUP(Healthcare!$A929,'Customer Names'!A929:C3263,3,FALSE)</f>
        <v>Gramelspacher</v>
      </c>
      <c r="C929">
        <f>VLOOKUP(Healthcare!$A929,'Medical Examinations'!A929:B3263,2,FALSE)</f>
        <v>23.18</v>
      </c>
      <c r="D929">
        <f>VLOOKUP($A929,'Medical Examinations'!A929:D3263,4,FALSE)</f>
        <v>8.31</v>
      </c>
      <c r="E929" t="str">
        <f>VLOOKUP($A929,'Medical Examinations'!A929:F929,6,FALSE)</f>
        <v>No</v>
      </c>
      <c r="F929" t="str">
        <f>VLOOKUP($A929,'Medical Examinations'!A929:G3263,7,FALSE)</f>
        <v>No</v>
      </c>
      <c r="G929" t="str">
        <f>VLOOKUP($A929,'Medical Examinations'!A929:H3263,8,FALSE)</f>
        <v>No</v>
      </c>
      <c r="H929" s="4">
        <f>VLOOKUP($A929,'Medical Examinations'!A929:I3263,9,FALSE)</f>
        <v>0</v>
      </c>
      <c r="I929" t="str">
        <f>VLOOKUP($A929,'Medical Examinations'!A929:J929,10,FALSE)</f>
        <v>No</v>
      </c>
      <c r="J929" t="str">
        <f>VLOOKUP($A929,'Medical Examinations'!A929:C929,3,FALSE)</f>
        <v>Health Weight</v>
      </c>
      <c r="K929" t="str">
        <f>VLOOKUP($A929,'Medical Examinations'!A929:E929,5,FALSE)</f>
        <v>Diabetes</v>
      </c>
      <c r="L929" t="str">
        <f>VLOOKUP($A929,'Hospitalisation Details'!$A$2:$E$2344,5,FALSE)</f>
        <v>6-Sep-1972</v>
      </c>
      <c r="M929" s="2">
        <f>VLOOKUP($A929,'Hospitalisation Details'!$A$2:$I$2344,9,FALSE)</f>
        <v>41097.160000000003</v>
      </c>
      <c r="N929" s="2" t="str">
        <f>VLOOKUP($A929,'Hospitalisation Details'!$A$2:$J$2344,10,FALSE)</f>
        <v>Tier - 1</v>
      </c>
      <c r="O929" s="2" t="str">
        <f>VLOOKUP($A929,'Hospitalisation Details'!$A$2:$K$2344,11,FALSE)</f>
        <v>Tier - 3</v>
      </c>
      <c r="P929" s="5" t="str">
        <f>VLOOKUP($A929,'Hospitalisation Details'!$A$2:$L$2344,12,FALSE)</f>
        <v>R1016</v>
      </c>
      <c r="Q929" s="15">
        <f>VLOOKUP($A929,'Hospitalisation Details'!$A$2:$G$2344,7,FALSE)</f>
        <v>50</v>
      </c>
    </row>
    <row r="930" spans="1:17" x14ac:dyDescent="0.25">
      <c r="A930" s="14" t="s">
        <v>4601</v>
      </c>
      <c r="B930" t="str">
        <f>VLOOKUP(Healthcare!$A930,'Customer Names'!A930:C3264,3,FALSE)</f>
        <v>Goldsmith</v>
      </c>
      <c r="C930">
        <f>VLOOKUP(Healthcare!$A930,'Medical Examinations'!A930:B3264,2,FALSE)</f>
        <v>35.409999999999997</v>
      </c>
      <c r="D930">
        <f>VLOOKUP($A930,'Medical Examinations'!A930:D3264,4,FALSE)</f>
        <v>5.68</v>
      </c>
      <c r="E930" t="str">
        <f>VLOOKUP($A930,'Medical Examinations'!A930:F930,6,FALSE)</f>
        <v>No</v>
      </c>
      <c r="F930" t="str">
        <f>VLOOKUP($A930,'Medical Examinations'!A930:G3264,7,FALSE)</f>
        <v>No</v>
      </c>
      <c r="G930" t="str">
        <f>VLOOKUP($A930,'Medical Examinations'!A930:H3264,8,FALSE)</f>
        <v>No</v>
      </c>
      <c r="H930" s="4">
        <f>VLOOKUP($A930,'Medical Examinations'!A930:I3264,9,FALSE)</f>
        <v>0</v>
      </c>
      <c r="I930" t="str">
        <f>VLOOKUP($A930,'Medical Examinations'!A930:J930,10,FALSE)</f>
        <v>No</v>
      </c>
      <c r="J930" t="str">
        <f>VLOOKUP($A930,'Medical Examinations'!A930:C930,3,FALSE)</f>
        <v>Obesity</v>
      </c>
      <c r="K930" t="str">
        <f>VLOOKUP($A930,'Medical Examinations'!A930:E930,5,FALSE)</f>
        <v>Normal</v>
      </c>
      <c r="L930" t="str">
        <f>VLOOKUP($A930,'Hospitalisation Details'!$A$2:$E$2344,5,FALSE)</f>
        <v>8-Aug-1969</v>
      </c>
      <c r="M930" s="2">
        <f>VLOOKUP($A930,'Hospitalisation Details'!$A$2:$I$2344,9,FALSE)</f>
        <v>41191.57</v>
      </c>
      <c r="N930" s="2" t="str">
        <f>VLOOKUP($A930,'Hospitalisation Details'!$A$2:$J$2344,10,FALSE)</f>
        <v>Tier - 1</v>
      </c>
      <c r="O930" s="2" t="str">
        <f>VLOOKUP($A930,'Hospitalisation Details'!$A$2:$K$2344,11,FALSE)</f>
        <v>Tier - 2</v>
      </c>
      <c r="P930" s="5" t="str">
        <f>VLOOKUP($A930,'Hospitalisation Details'!$A$2:$L$2344,12,FALSE)</f>
        <v>R1011</v>
      </c>
      <c r="Q930" s="15">
        <f>VLOOKUP($A930,'Hospitalisation Details'!$A$2:$G$2344,7,FALSE)</f>
        <v>53</v>
      </c>
    </row>
    <row r="931" spans="1:17" x14ac:dyDescent="0.25">
      <c r="A931" s="14" t="s">
        <v>4602</v>
      </c>
      <c r="B931" t="str">
        <f>VLOOKUP(Healthcare!$A931,'Customer Names'!A931:C3265,3,FALSE)</f>
        <v>Tranter</v>
      </c>
      <c r="C931">
        <f>VLOOKUP(Healthcare!$A931,'Medical Examinations'!A931:B3265,2,FALSE)</f>
        <v>32.11</v>
      </c>
      <c r="D931">
        <f>VLOOKUP($A931,'Medical Examinations'!A931:D3265,4,FALSE)</f>
        <v>4.75</v>
      </c>
      <c r="E931" t="str">
        <f>VLOOKUP($A931,'Medical Examinations'!A931:F931,6,FALSE)</f>
        <v>Yes</v>
      </c>
      <c r="F931" t="str">
        <f>VLOOKUP($A931,'Medical Examinations'!A931:G3265,7,FALSE)</f>
        <v>No</v>
      </c>
      <c r="G931" t="str">
        <f>VLOOKUP($A931,'Medical Examinations'!A931:H3265,8,FALSE)</f>
        <v>No</v>
      </c>
      <c r="H931" s="4">
        <f>VLOOKUP($A931,'Medical Examinations'!A931:I3265,9,FALSE)</f>
        <v>2</v>
      </c>
      <c r="I931" t="str">
        <f>VLOOKUP($A931,'Medical Examinations'!A931:J931,10,FALSE)</f>
        <v>No</v>
      </c>
      <c r="J931" t="str">
        <f>VLOOKUP($A931,'Medical Examinations'!A931:C931,3,FALSE)</f>
        <v>Obesity</v>
      </c>
      <c r="K931" t="str">
        <f>VLOOKUP($A931,'Medical Examinations'!A931:E931,5,FALSE)</f>
        <v>Normal</v>
      </c>
      <c r="L931" t="str">
        <f>VLOOKUP($A931,'Hospitalisation Details'!$A$2:$E$2344,5,FALSE)</f>
        <v>27-Aug-1977</v>
      </c>
      <c r="M931" s="2">
        <f>VLOOKUP($A931,'Hospitalisation Details'!$A$2:$I$2344,9,FALSE)</f>
        <v>41271.5</v>
      </c>
      <c r="N931" s="2" t="str">
        <f>VLOOKUP($A931,'Hospitalisation Details'!$A$2:$J$2344,10,FALSE)</f>
        <v>Tier - 1</v>
      </c>
      <c r="O931" s="2" t="str">
        <f>VLOOKUP($A931,'Hospitalisation Details'!$A$2:$K$2344,11,FALSE)</f>
        <v>Tier - 2</v>
      </c>
      <c r="P931" s="5" t="str">
        <f>VLOOKUP($A931,'Hospitalisation Details'!$A$2:$L$2344,12,FALSE)</f>
        <v>R1011</v>
      </c>
      <c r="Q931" s="15">
        <f>VLOOKUP($A931,'Hospitalisation Details'!$A$2:$G$2344,7,FALSE)</f>
        <v>45</v>
      </c>
    </row>
    <row r="932" spans="1:17" x14ac:dyDescent="0.25">
      <c r="A932" s="14" t="s">
        <v>4603</v>
      </c>
      <c r="B932" t="str">
        <f>VLOOKUP(Healthcare!$A932,'Customer Names'!A932:C3266,3,FALSE)</f>
        <v>Tu</v>
      </c>
      <c r="C932">
        <f>VLOOKUP(Healthcare!$A932,'Medical Examinations'!A932:B3266,2,FALSE)</f>
        <v>34.479999999999997</v>
      </c>
      <c r="D932">
        <f>VLOOKUP($A932,'Medical Examinations'!A932:D3266,4,FALSE)</f>
        <v>6.31</v>
      </c>
      <c r="E932" t="str">
        <f>VLOOKUP($A932,'Medical Examinations'!A932:F932,6,FALSE)</f>
        <v>No</v>
      </c>
      <c r="F932" t="str">
        <f>VLOOKUP($A932,'Medical Examinations'!A932:G3266,7,FALSE)</f>
        <v>No</v>
      </c>
      <c r="G932" t="str">
        <f>VLOOKUP($A932,'Medical Examinations'!A932:H3266,8,FALSE)</f>
        <v>Yes</v>
      </c>
      <c r="H932" s="4">
        <f>VLOOKUP($A932,'Medical Examinations'!A932:I3266,9,FALSE)</f>
        <v>1</v>
      </c>
      <c r="I932" t="str">
        <f>VLOOKUP($A932,'Medical Examinations'!A932:J932,10,FALSE)</f>
        <v>No</v>
      </c>
      <c r="J932" t="str">
        <f>VLOOKUP($A932,'Medical Examinations'!A932:C932,3,FALSE)</f>
        <v>Obesity</v>
      </c>
      <c r="K932" t="str">
        <f>VLOOKUP($A932,'Medical Examinations'!A932:E932,5,FALSE)</f>
        <v>Prediabetes</v>
      </c>
      <c r="L932" t="str">
        <f>VLOOKUP($A932,'Hospitalisation Details'!$A$2:$E$2344,5,FALSE)</f>
        <v>7-Oct-1964</v>
      </c>
      <c r="M932" s="2">
        <f>VLOOKUP($A932,'Hospitalisation Details'!$A$2:$I$2344,9,FALSE)</f>
        <v>41331.79</v>
      </c>
      <c r="N932" s="2" t="str">
        <f>VLOOKUP($A932,'Hospitalisation Details'!$A$2:$J$2344,10,FALSE)</f>
        <v>Tier - 1</v>
      </c>
      <c r="O932" s="2" t="str">
        <f>VLOOKUP($A932,'Hospitalisation Details'!$A$2:$K$2344,11,FALSE)</f>
        <v>Tier - 2</v>
      </c>
      <c r="P932" s="5" t="str">
        <f>VLOOKUP($A932,'Hospitalisation Details'!$A$2:$L$2344,12,FALSE)</f>
        <v>R1011</v>
      </c>
      <c r="Q932" s="15">
        <f>VLOOKUP($A932,'Hospitalisation Details'!$A$2:$G$2344,7,FALSE)</f>
        <v>58</v>
      </c>
    </row>
    <row r="933" spans="1:17" x14ac:dyDescent="0.25">
      <c r="A933" s="14" t="s">
        <v>4604</v>
      </c>
      <c r="B933" t="str">
        <f>VLOOKUP(Healthcare!$A933,'Customer Names'!A933:C3267,3,FALSE)</f>
        <v>Kaczka</v>
      </c>
      <c r="C933">
        <f>VLOOKUP(Healthcare!$A933,'Medical Examinations'!A933:B3267,2,FALSE)</f>
        <v>34.39</v>
      </c>
      <c r="D933">
        <f>VLOOKUP($A933,'Medical Examinations'!A933:D3267,4,FALSE)</f>
        <v>6.28</v>
      </c>
      <c r="E933" t="str">
        <f>VLOOKUP($A933,'Medical Examinations'!A933:F933,6,FALSE)</f>
        <v>Yes</v>
      </c>
      <c r="F933" t="str">
        <f>VLOOKUP($A933,'Medical Examinations'!A933:G3267,7,FALSE)</f>
        <v>No</v>
      </c>
      <c r="G933" t="str">
        <f>VLOOKUP($A933,'Medical Examinations'!A933:H3267,8,FALSE)</f>
        <v>No</v>
      </c>
      <c r="H933" s="4">
        <f>VLOOKUP($A933,'Medical Examinations'!A933:I3267,9,FALSE)</f>
        <v>1</v>
      </c>
      <c r="I933" t="str">
        <f>VLOOKUP($A933,'Medical Examinations'!A933:J933,10,FALSE)</f>
        <v>No</v>
      </c>
      <c r="J933" t="str">
        <f>VLOOKUP($A933,'Medical Examinations'!A933:C933,3,FALSE)</f>
        <v>Obesity</v>
      </c>
      <c r="K933" t="str">
        <f>VLOOKUP($A933,'Medical Examinations'!A933:E933,5,FALSE)</f>
        <v>Prediabetes</v>
      </c>
      <c r="L933" t="str">
        <f>VLOOKUP($A933,'Hospitalisation Details'!$A$2:$E$2344,5,FALSE)</f>
        <v>16-Oct-1971</v>
      </c>
      <c r="M933" s="2">
        <f>VLOOKUP($A933,'Hospitalisation Details'!$A$2:$I$2344,9,FALSE)</f>
        <v>41351.879999999997</v>
      </c>
      <c r="N933" s="2" t="str">
        <f>VLOOKUP($A933,'Hospitalisation Details'!$A$2:$J$2344,10,FALSE)</f>
        <v>Tier - 1</v>
      </c>
      <c r="O933" s="2" t="str">
        <f>VLOOKUP($A933,'Hospitalisation Details'!$A$2:$K$2344,11,FALSE)</f>
        <v>Tier - 2</v>
      </c>
      <c r="P933" s="5" t="str">
        <f>VLOOKUP($A933,'Hospitalisation Details'!$A$2:$L$2344,12,FALSE)</f>
        <v>R1011</v>
      </c>
      <c r="Q933" s="15">
        <f>VLOOKUP($A933,'Hospitalisation Details'!$A$2:$G$2344,7,FALSE)</f>
        <v>51</v>
      </c>
    </row>
    <row r="934" spans="1:17" x14ac:dyDescent="0.25">
      <c r="A934" s="14" t="s">
        <v>4605</v>
      </c>
      <c r="B934" t="str">
        <f>VLOOKUP(Healthcare!$A934,'Customer Names'!A934:C3268,3,FALSE)</f>
        <v>Hunter</v>
      </c>
      <c r="C934">
        <f>VLOOKUP(Healthcare!$A934,'Medical Examinations'!A934:B3268,2,FALSE)</f>
        <v>26.4</v>
      </c>
      <c r="D934">
        <f>VLOOKUP($A934,'Medical Examinations'!A934:D3268,4,FALSE)</f>
        <v>9.2899999999999991</v>
      </c>
      <c r="E934" t="str">
        <f>VLOOKUP($A934,'Medical Examinations'!A934:F934,6,FALSE)</f>
        <v>Yes</v>
      </c>
      <c r="F934" t="str">
        <f>VLOOKUP($A934,'Medical Examinations'!A934:G3268,7,FALSE)</f>
        <v>No</v>
      </c>
      <c r="G934" t="str">
        <f>VLOOKUP($A934,'Medical Examinations'!A934:H3268,8,FALSE)</f>
        <v>Yes</v>
      </c>
      <c r="H934" s="4">
        <f>VLOOKUP($A934,'Medical Examinations'!A934:I3268,9,FALSE)</f>
        <v>1</v>
      </c>
      <c r="I934" t="str">
        <f>VLOOKUP($A934,'Medical Examinations'!A934:J934,10,FALSE)</f>
        <v>No</v>
      </c>
      <c r="J934" t="str">
        <f>VLOOKUP($A934,'Medical Examinations'!A934:C934,3,FALSE)</f>
        <v>Over Weight</v>
      </c>
      <c r="K934" t="str">
        <f>VLOOKUP($A934,'Medical Examinations'!A934:E934,5,FALSE)</f>
        <v>Diabetes</v>
      </c>
      <c r="L934" t="str">
        <f>VLOOKUP($A934,'Hospitalisation Details'!$A$2:$E$2344,5,FALSE)</f>
        <v>22-Dec-1967</v>
      </c>
      <c r="M934" s="2">
        <f>VLOOKUP($A934,'Hospitalisation Details'!$A$2:$I$2344,9,FALSE)</f>
        <v>41505.15</v>
      </c>
      <c r="N934" s="2" t="str">
        <f>VLOOKUP($A934,'Hospitalisation Details'!$A$2:$J$2344,10,FALSE)</f>
        <v>Tier - 1</v>
      </c>
      <c r="O934" s="2" t="str">
        <f>VLOOKUP($A934,'Hospitalisation Details'!$A$2:$K$2344,11,FALSE)</f>
        <v>Tier - 2</v>
      </c>
      <c r="P934" s="5" t="str">
        <f>VLOOKUP($A934,'Hospitalisation Details'!$A$2:$L$2344,12,FALSE)</f>
        <v>R1011</v>
      </c>
      <c r="Q934" s="15">
        <f>VLOOKUP($A934,'Hospitalisation Details'!$A$2:$G$2344,7,FALSE)</f>
        <v>55</v>
      </c>
    </row>
    <row r="935" spans="1:17" x14ac:dyDescent="0.25">
      <c r="A935" s="14" t="s">
        <v>4606</v>
      </c>
      <c r="B935" t="str">
        <f>VLOOKUP(Healthcare!$A935,'Customer Names'!A935:C3269,3,FALSE)</f>
        <v>Moran</v>
      </c>
      <c r="C935">
        <f>VLOOKUP(Healthcare!$A935,'Medical Examinations'!A935:B3269,2,FALSE)</f>
        <v>28.1</v>
      </c>
      <c r="D935">
        <f>VLOOKUP($A935,'Medical Examinations'!A935:D3269,4,FALSE)</f>
        <v>5.79</v>
      </c>
      <c r="E935" t="str">
        <f>VLOOKUP($A935,'Medical Examinations'!A935:F935,6,FALSE)</f>
        <v>Yes</v>
      </c>
      <c r="F935" t="str">
        <f>VLOOKUP($A935,'Medical Examinations'!A935:G3269,7,FALSE)</f>
        <v>No</v>
      </c>
      <c r="G935" t="str">
        <f>VLOOKUP($A935,'Medical Examinations'!A935:H3269,8,FALSE)</f>
        <v>Yes</v>
      </c>
      <c r="H935" s="4">
        <f>VLOOKUP($A935,'Medical Examinations'!A935:I3269,9,FALSE)</f>
        <v>1</v>
      </c>
      <c r="I935" t="str">
        <f>VLOOKUP($A935,'Medical Examinations'!A935:J935,10,FALSE)</f>
        <v>No</v>
      </c>
      <c r="J935" t="str">
        <f>VLOOKUP($A935,'Medical Examinations'!A935:C935,3,FALSE)</f>
        <v>Over Weight</v>
      </c>
      <c r="K935" t="str">
        <f>VLOOKUP($A935,'Medical Examinations'!A935:E935,5,FALSE)</f>
        <v>Prediabetes</v>
      </c>
      <c r="L935" t="str">
        <f>VLOOKUP($A935,'Hospitalisation Details'!$A$2:$E$2344,5,FALSE)</f>
        <v>24-Nov-1974</v>
      </c>
      <c r="M935" s="2">
        <f>VLOOKUP($A935,'Hospitalisation Details'!$A$2:$I$2344,9,FALSE)</f>
        <v>41636.199999999997</v>
      </c>
      <c r="N935" s="2" t="str">
        <f>VLOOKUP($A935,'Hospitalisation Details'!$A$2:$J$2344,10,FALSE)</f>
        <v>Tier - 1</v>
      </c>
      <c r="O935" s="2" t="str">
        <f>VLOOKUP($A935,'Hospitalisation Details'!$A$2:$K$2344,11,FALSE)</f>
        <v>Tier - 1</v>
      </c>
      <c r="P935" s="5" t="str">
        <f>VLOOKUP($A935,'Hospitalisation Details'!$A$2:$L$2344,12,FALSE)</f>
        <v>R1011</v>
      </c>
      <c r="Q935" s="15">
        <f>VLOOKUP($A935,'Hospitalisation Details'!$A$2:$G$2344,7,FALSE)</f>
        <v>48</v>
      </c>
    </row>
    <row r="936" spans="1:17" x14ac:dyDescent="0.25">
      <c r="A936" s="14" t="s">
        <v>4607</v>
      </c>
      <c r="B936" t="str">
        <f>VLOOKUP(Healthcare!$A936,'Customer Names'!A936:C3270,3,FALSE)</f>
        <v>Ashby</v>
      </c>
      <c r="C936">
        <f>VLOOKUP(Healthcare!$A936,'Medical Examinations'!A936:B3270,2,FALSE)</f>
        <v>27</v>
      </c>
      <c r="D936">
        <f>VLOOKUP($A936,'Medical Examinations'!A936:D3270,4,FALSE)</f>
        <v>4.54</v>
      </c>
      <c r="E936" t="str">
        <f>VLOOKUP($A936,'Medical Examinations'!A936:F936,6,FALSE)</f>
        <v>Yes</v>
      </c>
      <c r="F936" t="str">
        <f>VLOOKUP($A936,'Medical Examinations'!A936:G3270,7,FALSE)</f>
        <v>No</v>
      </c>
      <c r="G936" t="str">
        <f>VLOOKUP($A936,'Medical Examinations'!A936:H3270,8,FALSE)</f>
        <v>No</v>
      </c>
      <c r="H936" s="4">
        <f>VLOOKUP($A936,'Medical Examinations'!A936:I3270,9,FALSE)</f>
        <v>1</v>
      </c>
      <c r="I936" t="str">
        <f>VLOOKUP($A936,'Medical Examinations'!A936:J936,10,FALSE)</f>
        <v>No</v>
      </c>
      <c r="J936" t="str">
        <f>VLOOKUP($A936,'Medical Examinations'!A936:C936,3,FALSE)</f>
        <v>Over Weight</v>
      </c>
      <c r="K936" t="str">
        <f>VLOOKUP($A936,'Medical Examinations'!A936:E936,5,FALSE)</f>
        <v>Normal</v>
      </c>
      <c r="L936" t="str">
        <f>VLOOKUP($A936,'Hospitalisation Details'!$A$2:$E$2344,5,FALSE)</f>
        <v>29-Oct-1976</v>
      </c>
      <c r="M936" s="2">
        <f>VLOOKUP($A936,'Hospitalisation Details'!$A$2:$I$2344,9,FALSE)</f>
        <v>41661.599999999999</v>
      </c>
      <c r="N936" s="2" t="str">
        <f>VLOOKUP($A936,'Hospitalisation Details'!$A$2:$J$2344,10,FALSE)</f>
        <v>Tier - 1</v>
      </c>
      <c r="O936" s="2" t="str">
        <f>VLOOKUP($A936,'Hospitalisation Details'!$A$2:$K$2344,11,FALSE)</f>
        <v>Tier - 3</v>
      </c>
      <c r="P936" s="5" t="str">
        <f>VLOOKUP($A936,'Hospitalisation Details'!$A$2:$L$2344,12,FALSE)</f>
        <v>R1011</v>
      </c>
      <c r="Q936" s="15">
        <f>VLOOKUP($A936,'Hospitalisation Details'!$A$2:$G$2344,7,FALSE)</f>
        <v>46</v>
      </c>
    </row>
    <row r="937" spans="1:17" x14ac:dyDescent="0.25">
      <c r="A937" s="14" t="s">
        <v>4608</v>
      </c>
      <c r="B937" t="str">
        <f>VLOOKUP(Healthcare!$A937,'Customer Names'!A937:C3271,3,FALSE)</f>
        <v>Ausen</v>
      </c>
      <c r="C937">
        <f>VLOOKUP(Healthcare!$A937,'Medical Examinations'!A937:B3271,2,FALSE)</f>
        <v>28.594999999999999</v>
      </c>
      <c r="D937">
        <f>VLOOKUP($A937,'Medical Examinations'!A937:D3271,4,FALSE)</f>
        <v>4.68</v>
      </c>
      <c r="E937" t="str">
        <f>VLOOKUP($A937,'Medical Examinations'!A937:F937,6,FALSE)</f>
        <v>Yes</v>
      </c>
      <c r="F937" t="str">
        <f>VLOOKUP($A937,'Medical Examinations'!A937:G3271,7,FALSE)</f>
        <v>No</v>
      </c>
      <c r="G937" t="str">
        <f>VLOOKUP($A937,'Medical Examinations'!A937:H3271,8,FALSE)</f>
        <v>No</v>
      </c>
      <c r="H937" s="4">
        <f>VLOOKUP($A937,'Medical Examinations'!A937:I3271,9,FALSE)</f>
        <v>1</v>
      </c>
      <c r="I937" t="str">
        <f>VLOOKUP($A937,'Medical Examinations'!A937:J937,10,FALSE)</f>
        <v>No</v>
      </c>
      <c r="J937" t="str">
        <f>VLOOKUP($A937,'Medical Examinations'!A937:C937,3,FALSE)</f>
        <v>Over Weight</v>
      </c>
      <c r="K937" t="str">
        <f>VLOOKUP($A937,'Medical Examinations'!A937:E937,5,FALSE)</f>
        <v>Normal</v>
      </c>
      <c r="L937" t="str">
        <f>VLOOKUP($A937,'Hospitalisation Details'!$A$2:$E$2344,5,FALSE)</f>
        <v>14-Nov-1975</v>
      </c>
      <c r="M937" s="2">
        <f>VLOOKUP($A937,'Hospitalisation Details'!$A$2:$I$2344,9,FALSE)</f>
        <v>41676.080000000002</v>
      </c>
      <c r="N937" s="2" t="str">
        <f>VLOOKUP($A937,'Hospitalisation Details'!$A$2:$J$2344,10,FALSE)</f>
        <v>Tier - 1</v>
      </c>
      <c r="O937" s="2" t="str">
        <f>VLOOKUP($A937,'Hospitalisation Details'!$A$2:$K$2344,11,FALSE)</f>
        <v>Tier - 2</v>
      </c>
      <c r="P937" s="5" t="str">
        <f>VLOOKUP($A937,'Hospitalisation Details'!$A$2:$L$2344,12,FALSE)</f>
        <v>R1013</v>
      </c>
      <c r="Q937" s="15">
        <f>VLOOKUP($A937,'Hospitalisation Details'!$A$2:$G$2344,7,FALSE)</f>
        <v>47</v>
      </c>
    </row>
    <row r="938" spans="1:17" x14ac:dyDescent="0.25">
      <c r="A938" s="14" t="s">
        <v>4609</v>
      </c>
      <c r="B938" t="str">
        <f>VLOOKUP(Healthcare!$A938,'Customer Names'!A938:C3272,3,FALSE)</f>
        <v>Savage</v>
      </c>
      <c r="C938">
        <f>VLOOKUP(Healthcare!$A938,'Medical Examinations'!A938:B3272,2,FALSE)</f>
        <v>36.799999999999997</v>
      </c>
      <c r="D938">
        <f>VLOOKUP($A938,'Medical Examinations'!A938:D3272,4,FALSE)</f>
        <v>5.88</v>
      </c>
      <c r="E938" t="str">
        <f>VLOOKUP($A938,'Medical Examinations'!A938:F938,6,FALSE)</f>
        <v>No</v>
      </c>
      <c r="F938" t="str">
        <f>VLOOKUP($A938,'Medical Examinations'!A938:G3272,7,FALSE)</f>
        <v>No</v>
      </c>
      <c r="G938" t="str">
        <f>VLOOKUP($A938,'Medical Examinations'!A938:H3272,8,FALSE)</f>
        <v>No</v>
      </c>
      <c r="H938" s="4">
        <f>VLOOKUP($A938,'Medical Examinations'!A938:I3272,9,FALSE)</f>
        <v>1</v>
      </c>
      <c r="I938" t="str">
        <f>VLOOKUP($A938,'Medical Examinations'!A938:J938,10,FALSE)</f>
        <v>No</v>
      </c>
      <c r="J938" t="str">
        <f>VLOOKUP($A938,'Medical Examinations'!A938:C938,3,FALSE)</f>
        <v>Obesity</v>
      </c>
      <c r="K938" t="str">
        <f>VLOOKUP($A938,'Medical Examinations'!A938:E938,5,FALSE)</f>
        <v>Prediabetes</v>
      </c>
      <c r="L938" t="str">
        <f>VLOOKUP($A938,'Hospitalisation Details'!$A$2:$E$2344,5,FALSE)</f>
        <v>29-Sep-1975</v>
      </c>
      <c r="M938" s="2">
        <f>VLOOKUP($A938,'Hospitalisation Details'!$A$2:$I$2344,9,FALSE)</f>
        <v>41681.86</v>
      </c>
      <c r="N938" s="2" t="str">
        <f>VLOOKUP($A938,'Hospitalisation Details'!$A$2:$J$2344,10,FALSE)</f>
        <v>Tier - 1</v>
      </c>
      <c r="O938" s="2" t="str">
        <f>VLOOKUP($A938,'Hospitalisation Details'!$A$2:$K$2344,11,FALSE)</f>
        <v>Tier - 1</v>
      </c>
      <c r="P938" s="5" t="str">
        <f>VLOOKUP($A938,'Hospitalisation Details'!$A$2:$L$2344,12,FALSE)</f>
        <v>R1011</v>
      </c>
      <c r="Q938" s="15">
        <f>VLOOKUP($A938,'Hospitalisation Details'!$A$2:$G$2344,7,FALSE)</f>
        <v>47</v>
      </c>
    </row>
    <row r="939" spans="1:17" x14ac:dyDescent="0.25">
      <c r="A939" s="14" t="s">
        <v>4610</v>
      </c>
      <c r="B939" t="str">
        <f>VLOOKUP(Healthcare!$A939,'Customer Names'!A939:C3273,3,FALSE)</f>
        <v>O'Leary</v>
      </c>
      <c r="C939">
        <f>VLOOKUP(Healthcare!$A939,'Medical Examinations'!A939:B3273,2,FALSE)</f>
        <v>23.75</v>
      </c>
      <c r="D939">
        <f>VLOOKUP($A939,'Medical Examinations'!A939:D3273,4,FALSE)</f>
        <v>5.42</v>
      </c>
      <c r="E939" t="str">
        <f>VLOOKUP($A939,'Medical Examinations'!A939:F939,6,FALSE)</f>
        <v>Yes</v>
      </c>
      <c r="F939" t="str">
        <f>VLOOKUP($A939,'Medical Examinations'!A939:G3273,7,FALSE)</f>
        <v>No</v>
      </c>
      <c r="G939" t="str">
        <f>VLOOKUP($A939,'Medical Examinations'!A939:H3273,8,FALSE)</f>
        <v>Yes</v>
      </c>
      <c r="H939" s="4">
        <f>VLOOKUP($A939,'Medical Examinations'!A939:I3273,9,FALSE)</f>
        <v>1</v>
      </c>
      <c r="I939" t="str">
        <f>VLOOKUP($A939,'Medical Examinations'!A939:J939,10,FALSE)</f>
        <v>No</v>
      </c>
      <c r="J939" t="str">
        <f>VLOOKUP($A939,'Medical Examinations'!A939:C939,3,FALSE)</f>
        <v>Health Weight</v>
      </c>
      <c r="K939" t="str">
        <f>VLOOKUP($A939,'Medical Examinations'!A939:E939,5,FALSE)</f>
        <v>Normal</v>
      </c>
      <c r="L939" t="str">
        <f>VLOOKUP($A939,'Hospitalisation Details'!$A$2:$E$2344,5,FALSE)</f>
        <v>22-Sep-1962</v>
      </c>
      <c r="M939" s="2">
        <f>VLOOKUP($A939,'Hospitalisation Details'!$A$2:$I$2344,9,FALSE)</f>
        <v>41794.629999999997</v>
      </c>
      <c r="N939" s="2" t="str">
        <f>VLOOKUP($A939,'Hospitalisation Details'!$A$2:$J$2344,10,FALSE)</f>
        <v>Tier - 1</v>
      </c>
      <c r="O939" s="2" t="str">
        <f>VLOOKUP($A939,'Hospitalisation Details'!$A$2:$K$2344,11,FALSE)</f>
        <v>Tier - 3</v>
      </c>
      <c r="P939" s="5" t="str">
        <f>VLOOKUP($A939,'Hospitalisation Details'!$A$2:$L$2344,12,FALSE)</f>
        <v>R1011</v>
      </c>
      <c r="Q939" s="15">
        <f>VLOOKUP($A939,'Hospitalisation Details'!$A$2:$G$2344,7,FALSE)</f>
        <v>60</v>
      </c>
    </row>
    <row r="940" spans="1:17" x14ac:dyDescent="0.25">
      <c r="A940" s="14" t="s">
        <v>4611</v>
      </c>
      <c r="B940" t="str">
        <f>VLOOKUP(Healthcare!$A940,'Customer Names'!A940:C3274,3,FALSE)</f>
        <v>Scoville</v>
      </c>
      <c r="C940">
        <f>VLOOKUP(Healthcare!$A940,'Medical Examinations'!A940:B3274,2,FALSE)</f>
        <v>35.619999999999997</v>
      </c>
      <c r="D940">
        <f>VLOOKUP($A940,'Medical Examinations'!A940:D3274,4,FALSE)</f>
        <v>4.16</v>
      </c>
      <c r="E940" t="str">
        <f>VLOOKUP($A940,'Medical Examinations'!A940:F940,6,FALSE)</f>
        <v>No</v>
      </c>
      <c r="F940" t="str">
        <f>VLOOKUP($A940,'Medical Examinations'!A940:G3274,7,FALSE)</f>
        <v>No</v>
      </c>
      <c r="G940" t="str">
        <f>VLOOKUP($A940,'Medical Examinations'!A940:H3274,8,FALSE)</f>
        <v>No</v>
      </c>
      <c r="H940" s="4">
        <f>VLOOKUP($A940,'Medical Examinations'!A940:I3274,9,FALSE)</f>
        <v>0</v>
      </c>
      <c r="I940" t="str">
        <f>VLOOKUP($A940,'Medical Examinations'!A940:J940,10,FALSE)</f>
        <v>No</v>
      </c>
      <c r="J940" t="str">
        <f>VLOOKUP($A940,'Medical Examinations'!A940:C940,3,FALSE)</f>
        <v>Obesity</v>
      </c>
      <c r="K940" t="str">
        <f>VLOOKUP($A940,'Medical Examinations'!A940:E940,5,FALSE)</f>
        <v>Normal</v>
      </c>
      <c r="L940" t="str">
        <f>VLOOKUP($A940,'Hospitalisation Details'!$A$2:$E$2344,5,FALSE)</f>
        <v>21-Sep-1966</v>
      </c>
      <c r="M940" s="2">
        <f>VLOOKUP($A940,'Hospitalisation Details'!$A$2:$I$2344,9,FALSE)</f>
        <v>41886.54</v>
      </c>
      <c r="N940" s="2" t="str">
        <f>VLOOKUP($A940,'Hospitalisation Details'!$A$2:$J$2344,10,FALSE)</f>
        <v>Tier - 1</v>
      </c>
      <c r="O940" s="2" t="str">
        <f>VLOOKUP($A940,'Hospitalisation Details'!$A$2:$K$2344,11,FALSE)</f>
        <v>Tier - 3</v>
      </c>
      <c r="P940" s="5" t="str">
        <f>VLOOKUP($A940,'Hospitalisation Details'!$A$2:$L$2344,12,FALSE)</f>
        <v>R1011</v>
      </c>
      <c r="Q940" s="15">
        <f>VLOOKUP($A940,'Hospitalisation Details'!$A$2:$G$2344,7,FALSE)</f>
        <v>56</v>
      </c>
    </row>
    <row r="941" spans="1:17" x14ac:dyDescent="0.25">
      <c r="A941" s="14" t="s">
        <v>4612</v>
      </c>
      <c r="B941" t="str">
        <f>VLOOKUP(Healthcare!$A941,'Customer Names'!A941:C3275,3,FALSE)</f>
        <v>Kaus</v>
      </c>
      <c r="C941">
        <f>VLOOKUP(Healthcare!$A941,'Medical Examinations'!A941:B3275,2,FALSE)</f>
        <v>30.69</v>
      </c>
      <c r="D941">
        <f>VLOOKUP($A941,'Medical Examinations'!A941:D3275,4,FALSE)</f>
        <v>7.05</v>
      </c>
      <c r="E941" t="str">
        <f>VLOOKUP($A941,'Medical Examinations'!A941:F941,6,FALSE)</f>
        <v>Yes</v>
      </c>
      <c r="F941" t="str">
        <f>VLOOKUP($A941,'Medical Examinations'!A941:G3275,7,FALSE)</f>
        <v>No</v>
      </c>
      <c r="G941" t="str">
        <f>VLOOKUP($A941,'Medical Examinations'!A941:H3275,8,FALSE)</f>
        <v>No</v>
      </c>
      <c r="H941" s="4">
        <f>VLOOKUP($A941,'Medical Examinations'!A941:I3275,9,FALSE)</f>
        <v>2</v>
      </c>
      <c r="I941" t="str">
        <f>VLOOKUP($A941,'Medical Examinations'!A941:J941,10,FALSE)</f>
        <v>No</v>
      </c>
      <c r="J941" t="str">
        <f>VLOOKUP($A941,'Medical Examinations'!A941:C941,3,FALSE)</f>
        <v>Obesity</v>
      </c>
      <c r="K941" t="str">
        <f>VLOOKUP($A941,'Medical Examinations'!A941:E941,5,FALSE)</f>
        <v>Diabetes</v>
      </c>
      <c r="L941" t="str">
        <f>VLOOKUP($A941,'Hospitalisation Details'!$A$2:$E$2344,5,FALSE)</f>
        <v>10-Nov-1984</v>
      </c>
      <c r="M941" s="2">
        <f>VLOOKUP($A941,'Hospitalisation Details'!$A$2:$I$2344,9,FALSE)</f>
        <v>41949.24</v>
      </c>
      <c r="N941" s="2" t="str">
        <f>VLOOKUP($A941,'Hospitalisation Details'!$A$2:$J$2344,10,FALSE)</f>
        <v>Tier - 1</v>
      </c>
      <c r="O941" s="2" t="str">
        <f>VLOOKUP($A941,'Hospitalisation Details'!$A$2:$K$2344,11,FALSE)</f>
        <v>Tier - 1</v>
      </c>
      <c r="P941" s="5" t="str">
        <f>VLOOKUP($A941,'Hospitalisation Details'!$A$2:$L$2344,12,FALSE)</f>
        <v>R1013</v>
      </c>
      <c r="Q941" s="15">
        <f>VLOOKUP($A941,'Hospitalisation Details'!$A$2:$G$2344,7,FALSE)</f>
        <v>38</v>
      </c>
    </row>
    <row r="942" spans="1:17" x14ac:dyDescent="0.25">
      <c r="A942" s="14" t="s">
        <v>4613</v>
      </c>
      <c r="B942" t="str">
        <f>VLOOKUP(Healthcare!$A942,'Customer Names'!A942:C3276,3,FALSE)</f>
        <v>Rainey</v>
      </c>
      <c r="C942">
        <f>VLOOKUP(Healthcare!$A942,'Medical Examinations'!A942:B3276,2,FALSE)</f>
        <v>35.799999999999997</v>
      </c>
      <c r="D942">
        <f>VLOOKUP($A942,'Medical Examinations'!A942:D3276,4,FALSE)</f>
        <v>5.63</v>
      </c>
      <c r="E942" t="str">
        <f>VLOOKUP($A942,'Medical Examinations'!A942:F942,6,FALSE)</f>
        <v>Yes</v>
      </c>
      <c r="F942" t="str">
        <f>VLOOKUP($A942,'Medical Examinations'!A942:G3276,7,FALSE)</f>
        <v>No</v>
      </c>
      <c r="G942" t="str">
        <f>VLOOKUP($A942,'Medical Examinations'!A942:H3276,8,FALSE)</f>
        <v>No</v>
      </c>
      <c r="H942" s="4">
        <f>VLOOKUP($A942,'Medical Examinations'!A942:I3276,9,FALSE)</f>
        <v>2</v>
      </c>
      <c r="I942" t="str">
        <f>VLOOKUP($A942,'Medical Examinations'!A942:J942,10,FALSE)</f>
        <v>No</v>
      </c>
      <c r="J942" t="str">
        <f>VLOOKUP($A942,'Medical Examinations'!A942:C942,3,FALSE)</f>
        <v>Obesity</v>
      </c>
      <c r="K942" t="str">
        <f>VLOOKUP($A942,'Medical Examinations'!A942:E942,5,FALSE)</f>
        <v>Normal</v>
      </c>
      <c r="L942" t="str">
        <f>VLOOKUP($A942,'Hospitalisation Details'!$A$2:$E$2344,5,FALSE)</f>
        <v>19-Dec-1968</v>
      </c>
      <c r="M942" s="2">
        <f>VLOOKUP($A942,'Hospitalisation Details'!$A$2:$I$2344,9,FALSE)</f>
        <v>41999.519999999997</v>
      </c>
      <c r="N942" s="2" t="str">
        <f>VLOOKUP($A942,'Hospitalisation Details'!$A$2:$J$2344,10,FALSE)</f>
        <v>Tier - 1</v>
      </c>
      <c r="O942" s="2" t="str">
        <f>VLOOKUP($A942,'Hospitalisation Details'!$A$2:$K$2344,11,FALSE)</f>
        <v>Tier - 3</v>
      </c>
      <c r="P942" s="5" t="str">
        <f>VLOOKUP($A942,'Hospitalisation Details'!$A$2:$L$2344,12,FALSE)</f>
        <v>R1013</v>
      </c>
      <c r="Q942" s="15">
        <f>VLOOKUP($A942,'Hospitalisation Details'!$A$2:$G$2344,7,FALSE)</f>
        <v>54</v>
      </c>
    </row>
    <row r="943" spans="1:17" x14ac:dyDescent="0.25">
      <c r="A943" s="14" t="s">
        <v>4614</v>
      </c>
      <c r="B943" t="str">
        <f>VLOOKUP(Healthcare!$A943,'Customer Names'!A943:C3277,3,FALSE)</f>
        <v>Rasch</v>
      </c>
      <c r="C943">
        <f>VLOOKUP(Healthcare!$A943,'Medical Examinations'!A943:B3277,2,FALSE)</f>
        <v>28.785</v>
      </c>
      <c r="D943">
        <f>VLOOKUP($A943,'Medical Examinations'!A943:D3277,4,FALSE)</f>
        <v>4.24</v>
      </c>
      <c r="E943" t="str">
        <f>VLOOKUP($A943,'Medical Examinations'!A943:F943,6,FALSE)</f>
        <v>Yes</v>
      </c>
      <c r="F943" t="str">
        <f>VLOOKUP($A943,'Medical Examinations'!A943:G3277,7,FALSE)</f>
        <v>No</v>
      </c>
      <c r="G943" t="str">
        <f>VLOOKUP($A943,'Medical Examinations'!A943:H3277,8,FALSE)</f>
        <v>No</v>
      </c>
      <c r="H943" s="4">
        <f>VLOOKUP($A943,'Medical Examinations'!A943:I3277,9,FALSE)</f>
        <v>2</v>
      </c>
      <c r="I943" t="str">
        <f>VLOOKUP($A943,'Medical Examinations'!A943:J943,10,FALSE)</f>
        <v>No</v>
      </c>
      <c r="J943" t="str">
        <f>VLOOKUP($A943,'Medical Examinations'!A943:C943,3,FALSE)</f>
        <v>Over Weight</v>
      </c>
      <c r="K943" t="str">
        <f>VLOOKUP($A943,'Medical Examinations'!A943:E943,5,FALSE)</f>
        <v>Normal</v>
      </c>
      <c r="L943" t="str">
        <f>VLOOKUP($A943,'Hospitalisation Details'!$A$2:$E$2344,5,FALSE)</f>
        <v>28-Nov-1976</v>
      </c>
      <c r="M943" s="2">
        <f>VLOOKUP($A943,'Hospitalisation Details'!$A$2:$I$2344,9,FALSE)</f>
        <v>42111.66</v>
      </c>
      <c r="N943" s="2" t="str">
        <f>VLOOKUP($A943,'Hospitalisation Details'!$A$2:$J$2344,10,FALSE)</f>
        <v>Tier - 1</v>
      </c>
      <c r="O943" s="2" t="str">
        <f>VLOOKUP($A943,'Hospitalisation Details'!$A$2:$K$2344,11,FALSE)</f>
        <v>Tier - 1</v>
      </c>
      <c r="P943" s="5" t="str">
        <f>VLOOKUP($A943,'Hospitalisation Details'!$A$2:$L$2344,12,FALSE)</f>
        <v>R1024</v>
      </c>
      <c r="Q943" s="15">
        <f>VLOOKUP($A943,'Hospitalisation Details'!$A$2:$G$2344,7,FALSE)</f>
        <v>46</v>
      </c>
    </row>
    <row r="944" spans="1:17" x14ac:dyDescent="0.25">
      <c r="A944" s="14" t="s">
        <v>4615</v>
      </c>
      <c r="B944" t="str">
        <f>VLOOKUP(Healthcare!$A944,'Customer Names'!A944:C3278,3,FALSE)</f>
        <v>Plunkett</v>
      </c>
      <c r="C944">
        <f>VLOOKUP(Healthcare!$A944,'Medical Examinations'!A944:B3278,2,FALSE)</f>
        <v>28.594999999999999</v>
      </c>
      <c r="D944">
        <f>VLOOKUP($A944,'Medical Examinations'!A944:D3278,4,FALSE)</f>
        <v>4.96</v>
      </c>
      <c r="E944" t="str">
        <f>VLOOKUP($A944,'Medical Examinations'!A944:F944,6,FALSE)</f>
        <v>Yes</v>
      </c>
      <c r="F944" t="str">
        <f>VLOOKUP($A944,'Medical Examinations'!A944:G3278,7,FALSE)</f>
        <v>No</v>
      </c>
      <c r="G944" t="str">
        <f>VLOOKUP($A944,'Medical Examinations'!A944:H3278,8,FALSE)</f>
        <v>No</v>
      </c>
      <c r="H944" s="4">
        <f>VLOOKUP($A944,'Medical Examinations'!A944:I3278,9,FALSE)</f>
        <v>2</v>
      </c>
      <c r="I944" t="str">
        <f>VLOOKUP($A944,'Medical Examinations'!A944:J944,10,FALSE)</f>
        <v>No</v>
      </c>
      <c r="J944" t="str">
        <f>VLOOKUP($A944,'Medical Examinations'!A944:C944,3,FALSE)</f>
        <v>Over Weight</v>
      </c>
      <c r="K944" t="str">
        <f>VLOOKUP($A944,'Medical Examinations'!A944:E944,5,FALSE)</f>
        <v>Normal</v>
      </c>
      <c r="L944" t="str">
        <f>VLOOKUP($A944,'Hospitalisation Details'!$A$2:$E$2344,5,FALSE)</f>
        <v>9-Dec-1997</v>
      </c>
      <c r="M944" s="2">
        <f>VLOOKUP($A944,'Hospitalisation Details'!$A$2:$I$2344,9,FALSE)</f>
        <v>42112.24</v>
      </c>
      <c r="N944" s="2" t="str">
        <f>VLOOKUP($A944,'Hospitalisation Details'!$A$2:$J$2344,10,FALSE)</f>
        <v>Tier - 1</v>
      </c>
      <c r="O944" s="2" t="str">
        <f>VLOOKUP($A944,'Hospitalisation Details'!$A$2:$K$2344,11,FALSE)</f>
        <v>Tier - 3</v>
      </c>
      <c r="P944" s="5" t="str">
        <f>VLOOKUP($A944,'Hospitalisation Details'!$A$2:$L$2344,12,FALSE)</f>
        <v>R1013</v>
      </c>
      <c r="Q944" s="15">
        <f>VLOOKUP($A944,'Hospitalisation Details'!$A$2:$G$2344,7,FALSE)</f>
        <v>25</v>
      </c>
    </row>
    <row r="945" spans="1:17" x14ac:dyDescent="0.25">
      <c r="A945" s="14" t="s">
        <v>4616</v>
      </c>
      <c r="B945" t="str">
        <f>VLOOKUP(Healthcare!$A945,'Customer Names'!A945:C3279,3,FALSE)</f>
        <v>Murphy</v>
      </c>
      <c r="C945">
        <f>VLOOKUP(Healthcare!$A945,'Medical Examinations'!A945:B3279,2,FALSE)</f>
        <v>48.75</v>
      </c>
      <c r="D945">
        <f>VLOOKUP($A945,'Medical Examinations'!A945:D3279,4,FALSE)</f>
        <v>4.34</v>
      </c>
      <c r="E945" t="str">
        <f>VLOOKUP($A945,'Medical Examinations'!A945:F945,6,FALSE)</f>
        <v>No</v>
      </c>
      <c r="F945" t="str">
        <f>VLOOKUP($A945,'Medical Examinations'!A945:G3279,7,FALSE)</f>
        <v>No</v>
      </c>
      <c r="G945" t="str">
        <f>VLOOKUP($A945,'Medical Examinations'!A945:H3279,8,FALSE)</f>
        <v>No</v>
      </c>
      <c r="H945" s="4">
        <f>VLOOKUP($A945,'Medical Examinations'!A945:I3279,9,FALSE)</f>
        <v>0</v>
      </c>
      <c r="I945" t="str">
        <f>VLOOKUP($A945,'Medical Examinations'!A945:J945,10,FALSE)</f>
        <v>No</v>
      </c>
      <c r="J945" t="str">
        <f>VLOOKUP($A945,'Medical Examinations'!A945:C945,3,FALSE)</f>
        <v>Obesity</v>
      </c>
      <c r="K945" t="str">
        <f>VLOOKUP($A945,'Medical Examinations'!A945:E945,5,FALSE)</f>
        <v>Normal</v>
      </c>
      <c r="L945" t="str">
        <f>VLOOKUP($A945,'Hospitalisation Details'!$A$2:$E$2344,5,FALSE)</f>
        <v>3-Jul-1979</v>
      </c>
      <c r="M945" s="2">
        <f>VLOOKUP($A945,'Hospitalisation Details'!$A$2:$I$2344,9,FALSE)</f>
        <v>42124.52</v>
      </c>
      <c r="N945" s="2" t="str">
        <f>VLOOKUP($A945,'Hospitalisation Details'!$A$2:$J$2344,10,FALSE)</f>
        <v>Tier - 1</v>
      </c>
      <c r="O945" s="2" t="str">
        <f>VLOOKUP($A945,'Hospitalisation Details'!$A$2:$K$2344,11,FALSE)</f>
        <v>Tier - 1</v>
      </c>
      <c r="P945" s="5" t="str">
        <f>VLOOKUP($A945,'Hospitalisation Details'!$A$2:$L$2344,12,FALSE)</f>
        <v>R1013</v>
      </c>
      <c r="Q945" s="15">
        <f>VLOOKUP($A945,'Hospitalisation Details'!$A$2:$G$2344,7,FALSE)</f>
        <v>43</v>
      </c>
    </row>
    <row r="946" spans="1:17" x14ac:dyDescent="0.25">
      <c r="A946" s="14" t="s">
        <v>4617</v>
      </c>
      <c r="B946" t="str">
        <f>VLOOKUP(Healthcare!$A946,'Customer Names'!A946:C3280,3,FALSE)</f>
        <v>Gusmer</v>
      </c>
      <c r="C946">
        <f>VLOOKUP(Healthcare!$A946,'Medical Examinations'!A946:B3280,2,FALSE)</f>
        <v>28.31</v>
      </c>
      <c r="D946">
        <f>VLOOKUP($A946,'Medical Examinations'!A946:D3280,4,FALSE)</f>
        <v>5.43</v>
      </c>
      <c r="E946" t="str">
        <f>VLOOKUP($A946,'Medical Examinations'!A946:F946,6,FALSE)</f>
        <v>Yes</v>
      </c>
      <c r="F946" t="str">
        <f>VLOOKUP($A946,'Medical Examinations'!A946:G3280,7,FALSE)</f>
        <v>No</v>
      </c>
      <c r="G946" t="str">
        <f>VLOOKUP($A946,'Medical Examinations'!A946:H3280,8,FALSE)</f>
        <v>No</v>
      </c>
      <c r="H946" s="4">
        <f>VLOOKUP($A946,'Medical Examinations'!A946:I3280,9,FALSE)</f>
        <v>2</v>
      </c>
      <c r="I946" t="str">
        <f>VLOOKUP($A946,'Medical Examinations'!A946:J946,10,FALSE)</f>
        <v>No</v>
      </c>
      <c r="J946" t="str">
        <f>VLOOKUP($A946,'Medical Examinations'!A946:C946,3,FALSE)</f>
        <v>Over Weight</v>
      </c>
      <c r="K946" t="str">
        <f>VLOOKUP($A946,'Medical Examinations'!A946:E946,5,FALSE)</f>
        <v>Normal</v>
      </c>
      <c r="L946" t="str">
        <f>VLOOKUP($A946,'Hospitalisation Details'!$A$2:$E$2344,5,FALSE)</f>
        <v>18-Sep-1973</v>
      </c>
      <c r="M946" s="2">
        <f>VLOOKUP($A946,'Hospitalisation Details'!$A$2:$I$2344,9,FALSE)</f>
        <v>42188.15</v>
      </c>
      <c r="N946" s="2" t="str">
        <f>VLOOKUP($A946,'Hospitalisation Details'!$A$2:$J$2344,10,FALSE)</f>
        <v>Tier - 1</v>
      </c>
      <c r="O946" s="2" t="str">
        <f>VLOOKUP($A946,'Hospitalisation Details'!$A$2:$K$2344,11,FALSE)</f>
        <v>Tier - 1</v>
      </c>
      <c r="P946" s="5" t="str">
        <f>VLOOKUP($A946,'Hospitalisation Details'!$A$2:$L$2344,12,FALSE)</f>
        <v>R1011</v>
      </c>
      <c r="Q946" s="15">
        <f>VLOOKUP($A946,'Hospitalisation Details'!$A$2:$G$2344,7,FALSE)</f>
        <v>49</v>
      </c>
    </row>
    <row r="947" spans="1:17" x14ac:dyDescent="0.25">
      <c r="A947" s="14" t="s">
        <v>4618</v>
      </c>
      <c r="B947" t="str">
        <f>VLOOKUP(Healthcare!$A947,'Customer Names'!A947:C3281,3,FALSE)</f>
        <v>Loftus</v>
      </c>
      <c r="C947">
        <f>VLOOKUP(Healthcare!$A947,'Medical Examinations'!A947:B3281,2,FALSE)</f>
        <v>38.39</v>
      </c>
      <c r="D947">
        <f>VLOOKUP($A947,'Medical Examinations'!A947:D3281,4,FALSE)</f>
        <v>8.33</v>
      </c>
      <c r="E947" t="str">
        <f>VLOOKUP($A947,'Medical Examinations'!A947:F947,6,FALSE)</f>
        <v>Yes</v>
      </c>
      <c r="F947" t="str">
        <f>VLOOKUP($A947,'Medical Examinations'!A947:G3281,7,FALSE)</f>
        <v>No</v>
      </c>
      <c r="G947" t="str">
        <f>VLOOKUP($A947,'Medical Examinations'!A947:H3281,8,FALSE)</f>
        <v>No</v>
      </c>
      <c r="H947" s="4">
        <f>VLOOKUP($A947,'Medical Examinations'!A947:I3281,9,FALSE)</f>
        <v>1</v>
      </c>
      <c r="I947" t="str">
        <f>VLOOKUP($A947,'Medical Examinations'!A947:J947,10,FALSE)</f>
        <v>No</v>
      </c>
      <c r="J947" t="str">
        <f>VLOOKUP($A947,'Medical Examinations'!A947:C947,3,FALSE)</f>
        <v>Obesity</v>
      </c>
      <c r="K947" t="str">
        <f>VLOOKUP($A947,'Medical Examinations'!A947:E947,5,FALSE)</f>
        <v>Diabetes</v>
      </c>
      <c r="L947" t="str">
        <f>VLOOKUP($A947,'Hospitalisation Details'!$A$2:$E$2344,5,FALSE)</f>
        <v>15-Aug-1975</v>
      </c>
      <c r="M947" s="2">
        <f>VLOOKUP($A947,'Hospitalisation Details'!$A$2:$I$2344,9,FALSE)</f>
        <v>42211.14</v>
      </c>
      <c r="N947" s="2" t="str">
        <f>VLOOKUP($A947,'Hospitalisation Details'!$A$2:$J$2344,10,FALSE)</f>
        <v>Tier - 1</v>
      </c>
      <c r="O947" s="2" t="str">
        <f>VLOOKUP($A947,'Hospitalisation Details'!$A$2:$K$2344,11,FALSE)</f>
        <v>Tier - 3</v>
      </c>
      <c r="P947" s="5" t="str">
        <f>VLOOKUP($A947,'Hospitalisation Details'!$A$2:$L$2344,12,FALSE)</f>
        <v>R1013</v>
      </c>
      <c r="Q947" s="15">
        <f>VLOOKUP($A947,'Hospitalisation Details'!$A$2:$G$2344,7,FALSE)</f>
        <v>47</v>
      </c>
    </row>
    <row r="948" spans="1:17" x14ac:dyDescent="0.25">
      <c r="A948" s="14" t="s">
        <v>4619</v>
      </c>
      <c r="B948" t="str">
        <f>VLOOKUP(Healthcare!$A948,'Customer Names'!A948:C3282,3,FALSE)</f>
        <v>Scott</v>
      </c>
      <c r="C948">
        <f>VLOOKUP(Healthcare!$A948,'Medical Examinations'!A948:B3282,2,FALSE)</f>
        <v>25.87</v>
      </c>
      <c r="D948">
        <f>VLOOKUP($A948,'Medical Examinations'!A948:D3282,4,FALSE)</f>
        <v>5.63</v>
      </c>
      <c r="E948" t="str">
        <f>VLOOKUP($A948,'Medical Examinations'!A948:F948,6,FALSE)</f>
        <v>Yes</v>
      </c>
      <c r="F948" t="str">
        <f>VLOOKUP($A948,'Medical Examinations'!A948:G3282,7,FALSE)</f>
        <v>No</v>
      </c>
      <c r="G948" t="str">
        <f>VLOOKUP($A948,'Medical Examinations'!A948:H3282,8,FALSE)</f>
        <v>No</v>
      </c>
      <c r="H948" s="4">
        <f>VLOOKUP($A948,'Medical Examinations'!A948:I3282,9,FALSE)</f>
        <v>1</v>
      </c>
      <c r="I948" t="str">
        <f>VLOOKUP($A948,'Medical Examinations'!A948:J948,10,FALSE)</f>
        <v>No</v>
      </c>
      <c r="J948" t="str">
        <f>VLOOKUP($A948,'Medical Examinations'!A948:C948,3,FALSE)</f>
        <v>Over Weight</v>
      </c>
      <c r="K948" t="str">
        <f>VLOOKUP($A948,'Medical Examinations'!A948:E948,5,FALSE)</f>
        <v>Normal</v>
      </c>
      <c r="L948" t="str">
        <f>VLOOKUP($A948,'Hospitalisation Details'!$A$2:$E$2344,5,FALSE)</f>
        <v>28-Jun-1967</v>
      </c>
      <c r="M948" s="2">
        <f>VLOOKUP($A948,'Hospitalisation Details'!$A$2:$I$2344,9,FALSE)</f>
        <v>42303.69</v>
      </c>
      <c r="N948" s="2" t="str">
        <f>VLOOKUP($A948,'Hospitalisation Details'!$A$2:$J$2344,10,FALSE)</f>
        <v>Tier - 1</v>
      </c>
      <c r="O948" s="2" t="str">
        <f>VLOOKUP($A948,'Hospitalisation Details'!$A$2:$K$2344,11,FALSE)</f>
        <v>Tier - 2</v>
      </c>
      <c r="P948" s="5" t="str">
        <f>VLOOKUP($A948,'Hospitalisation Details'!$A$2:$L$2344,12,FALSE)</f>
        <v>R1016</v>
      </c>
      <c r="Q948" s="15">
        <f>VLOOKUP($A948,'Hospitalisation Details'!$A$2:$G$2344,7,FALSE)</f>
        <v>55</v>
      </c>
    </row>
    <row r="949" spans="1:17" x14ac:dyDescent="0.25">
      <c r="A949" s="14" t="s">
        <v>4620</v>
      </c>
      <c r="B949" t="str">
        <f>VLOOKUP(Healthcare!$A949,'Customer Names'!A949:C3283,3,FALSE)</f>
        <v>Alvarez</v>
      </c>
      <c r="C949">
        <f>VLOOKUP(Healthcare!$A949,'Medical Examinations'!A949:B3283,2,FALSE)</f>
        <v>43.7</v>
      </c>
      <c r="D949">
        <f>VLOOKUP($A949,'Medical Examinations'!A949:D3283,4,FALSE)</f>
        <v>7.23</v>
      </c>
      <c r="E949" t="str">
        <f>VLOOKUP($A949,'Medical Examinations'!A949:F949,6,FALSE)</f>
        <v>No</v>
      </c>
      <c r="F949" t="str">
        <f>VLOOKUP($A949,'Medical Examinations'!A949:G3283,7,FALSE)</f>
        <v>No</v>
      </c>
      <c r="G949" t="str">
        <f>VLOOKUP($A949,'Medical Examinations'!A949:H3283,8,FALSE)</f>
        <v>No</v>
      </c>
      <c r="H949" s="4">
        <f>VLOOKUP($A949,'Medical Examinations'!A949:I3283,9,FALSE)</f>
        <v>0</v>
      </c>
      <c r="I949" t="str">
        <f>VLOOKUP($A949,'Medical Examinations'!A949:J949,10,FALSE)</f>
        <v>No</v>
      </c>
      <c r="J949" t="str">
        <f>VLOOKUP($A949,'Medical Examinations'!A949:C949,3,FALSE)</f>
        <v>Obesity</v>
      </c>
      <c r="K949" t="str">
        <f>VLOOKUP($A949,'Medical Examinations'!A949:E949,5,FALSE)</f>
        <v>Diabetes</v>
      </c>
      <c r="L949" t="str">
        <f>VLOOKUP($A949,'Hospitalisation Details'!$A$2:$E$2344,5,FALSE)</f>
        <v>3-Aug-1968</v>
      </c>
      <c r="M949" s="2">
        <f>VLOOKUP($A949,'Hospitalisation Details'!$A$2:$I$2344,9,FALSE)</f>
        <v>42478.6</v>
      </c>
      <c r="N949" s="2" t="str">
        <f>VLOOKUP($A949,'Hospitalisation Details'!$A$2:$J$2344,10,FALSE)</f>
        <v>Tier - 1</v>
      </c>
      <c r="O949" s="2" t="str">
        <f>VLOOKUP($A949,'Hospitalisation Details'!$A$2:$K$2344,11,FALSE)</f>
        <v>Tier - 2</v>
      </c>
      <c r="P949" s="5" t="str">
        <f>VLOOKUP($A949,'Hospitalisation Details'!$A$2:$L$2344,12,FALSE)</f>
        <v>R1011</v>
      </c>
      <c r="Q949" s="15">
        <f>VLOOKUP($A949,'Hospitalisation Details'!$A$2:$G$2344,7,FALSE)</f>
        <v>54</v>
      </c>
    </row>
    <row r="950" spans="1:17" x14ac:dyDescent="0.25">
      <c r="A950" s="14" t="s">
        <v>4621</v>
      </c>
      <c r="B950" t="str">
        <f>VLOOKUP(Healthcare!$A950,'Customer Names'!A950:C3284,3,FALSE)</f>
        <v>Petersson</v>
      </c>
      <c r="C950">
        <f>VLOOKUP(Healthcare!$A950,'Medical Examinations'!A950:B3284,2,FALSE)</f>
        <v>40.945</v>
      </c>
      <c r="D950">
        <f>VLOOKUP($A950,'Medical Examinations'!A950:D3284,4,FALSE)</f>
        <v>10.57</v>
      </c>
      <c r="E950" t="str">
        <f>VLOOKUP($A950,'Medical Examinations'!A950:F950,6,FALSE)</f>
        <v>No</v>
      </c>
      <c r="F950" t="str">
        <f>VLOOKUP($A950,'Medical Examinations'!A950:G3284,7,FALSE)</f>
        <v>No</v>
      </c>
      <c r="G950" t="str">
        <f>VLOOKUP($A950,'Medical Examinations'!A950:H3284,8,FALSE)</f>
        <v>No</v>
      </c>
      <c r="H950" s="4">
        <f>VLOOKUP($A950,'Medical Examinations'!A950:I3284,9,FALSE)</f>
        <v>0</v>
      </c>
      <c r="I950" t="str">
        <f>VLOOKUP($A950,'Medical Examinations'!A950:J950,10,FALSE)</f>
        <v>No</v>
      </c>
      <c r="J950" t="str">
        <f>VLOOKUP($A950,'Medical Examinations'!A950:C950,3,FALSE)</f>
        <v>Obesity</v>
      </c>
      <c r="K950" t="str">
        <f>VLOOKUP($A950,'Medical Examinations'!A950:E950,5,FALSE)</f>
        <v>Diabetes</v>
      </c>
      <c r="L950" t="str">
        <f>VLOOKUP($A950,'Hospitalisation Details'!$A$2:$E$2344,5,FALSE)</f>
        <v>27-Jun-1967</v>
      </c>
      <c r="M950" s="2">
        <f>VLOOKUP($A950,'Hospitalisation Details'!$A$2:$I$2344,9,FALSE)</f>
        <v>42538.720000000001</v>
      </c>
      <c r="N950" s="2" t="str">
        <f>VLOOKUP($A950,'Hospitalisation Details'!$A$2:$J$2344,10,FALSE)</f>
        <v>Tier - 1</v>
      </c>
      <c r="O950" s="2" t="str">
        <f>VLOOKUP($A950,'Hospitalisation Details'!$A$2:$K$2344,11,FALSE)</f>
        <v>Tier - 3</v>
      </c>
      <c r="P950" s="5" t="str">
        <f>VLOOKUP($A950,'Hospitalisation Details'!$A$2:$L$2344,12,FALSE)</f>
        <v>R1011</v>
      </c>
      <c r="Q950" s="15">
        <f>VLOOKUP($A950,'Hospitalisation Details'!$A$2:$G$2344,7,FALSE)</f>
        <v>55</v>
      </c>
    </row>
    <row r="951" spans="1:17" x14ac:dyDescent="0.25">
      <c r="A951" s="14" t="s">
        <v>4622</v>
      </c>
      <c r="B951" t="str">
        <f>VLOOKUP(Healthcare!$A951,'Customer Names'!A951:C3285,3,FALSE)</f>
        <v>Liaw</v>
      </c>
      <c r="C951">
        <f>VLOOKUP(Healthcare!$A951,'Medical Examinations'!A951:B3285,2,FALSE)</f>
        <v>27.94</v>
      </c>
      <c r="D951">
        <f>VLOOKUP($A951,'Medical Examinations'!A951:D3285,4,FALSE)</f>
        <v>7.92</v>
      </c>
      <c r="E951" t="str">
        <f>VLOOKUP($A951,'Medical Examinations'!A951:F951,6,FALSE)</f>
        <v>No</v>
      </c>
      <c r="F951" t="str">
        <f>VLOOKUP($A951,'Medical Examinations'!A951:G3285,7,FALSE)</f>
        <v>No</v>
      </c>
      <c r="G951" t="str">
        <f>VLOOKUP($A951,'Medical Examinations'!A951:H3285,8,FALSE)</f>
        <v>No</v>
      </c>
      <c r="H951" s="4">
        <f>VLOOKUP($A951,'Medical Examinations'!A951:I3285,9,FALSE)</f>
        <v>0</v>
      </c>
      <c r="I951" t="str">
        <f>VLOOKUP($A951,'Medical Examinations'!A951:J951,10,FALSE)</f>
        <v>No</v>
      </c>
      <c r="J951" t="str">
        <f>VLOOKUP($A951,'Medical Examinations'!A951:C951,3,FALSE)</f>
        <v>Over Weight</v>
      </c>
      <c r="K951" t="str">
        <f>VLOOKUP($A951,'Medical Examinations'!A951:E951,5,FALSE)</f>
        <v>Diabetes</v>
      </c>
      <c r="L951" t="str">
        <f>VLOOKUP($A951,'Hospitalisation Details'!$A$2:$E$2344,5,FALSE)</f>
        <v>3-Nov-1971</v>
      </c>
      <c r="M951" s="2">
        <f>VLOOKUP($A951,'Hospitalisation Details'!$A$2:$I$2344,9,FALSE)</f>
        <v>42644.2</v>
      </c>
      <c r="N951" s="2" t="str">
        <f>VLOOKUP($A951,'Hospitalisation Details'!$A$2:$J$2344,10,FALSE)</f>
        <v>Tier - 1</v>
      </c>
      <c r="O951" s="2" t="str">
        <f>VLOOKUP($A951,'Hospitalisation Details'!$A$2:$K$2344,11,FALSE)</f>
        <v>Tier - 3</v>
      </c>
      <c r="P951" s="5" t="str">
        <f>VLOOKUP($A951,'Hospitalisation Details'!$A$2:$L$2344,12,FALSE)</f>
        <v>R1011</v>
      </c>
      <c r="Q951" s="15">
        <f>VLOOKUP($A951,'Hospitalisation Details'!$A$2:$G$2344,7,FALSE)</f>
        <v>51</v>
      </c>
    </row>
    <row r="952" spans="1:17" x14ac:dyDescent="0.25">
      <c r="A952" s="14" t="s">
        <v>4623</v>
      </c>
      <c r="B952" t="str">
        <f>VLOOKUP(Healthcare!$A952,'Customer Names'!A952:C3286,3,FALSE)</f>
        <v>Tripaldi</v>
      </c>
      <c r="C952">
        <f>VLOOKUP(Healthcare!$A952,'Medical Examinations'!A952:B3286,2,FALSE)</f>
        <v>31.9</v>
      </c>
      <c r="D952">
        <f>VLOOKUP($A952,'Medical Examinations'!A952:D3286,4,FALSE)</f>
        <v>10.119999999999999</v>
      </c>
      <c r="E952" t="str">
        <f>VLOOKUP($A952,'Medical Examinations'!A952:F952,6,FALSE)</f>
        <v>No</v>
      </c>
      <c r="F952" t="str">
        <f>VLOOKUP($A952,'Medical Examinations'!A952:G3286,7,FALSE)</f>
        <v>No</v>
      </c>
      <c r="G952" t="str">
        <f>VLOOKUP($A952,'Medical Examinations'!A952:H3286,8,FALSE)</f>
        <v>No</v>
      </c>
      <c r="H952" s="4">
        <f>VLOOKUP($A952,'Medical Examinations'!A952:I3286,9,FALSE)</f>
        <v>2</v>
      </c>
      <c r="I952" t="str">
        <f>VLOOKUP($A952,'Medical Examinations'!A952:J952,10,FALSE)</f>
        <v>No</v>
      </c>
      <c r="J952" t="str">
        <f>VLOOKUP($A952,'Medical Examinations'!A952:C952,3,FALSE)</f>
        <v>Obesity</v>
      </c>
      <c r="K952" t="str">
        <f>VLOOKUP($A952,'Medical Examinations'!A952:E952,5,FALSE)</f>
        <v>Diabetes</v>
      </c>
      <c r="L952" t="str">
        <f>VLOOKUP($A952,'Hospitalisation Details'!$A$2:$E$2344,5,FALSE)</f>
        <v>21-Oct-1977</v>
      </c>
      <c r="M952" s="2">
        <f>VLOOKUP($A952,'Hospitalisation Details'!$A$2:$I$2344,9,FALSE)</f>
        <v>42760.5</v>
      </c>
      <c r="N952" s="2" t="str">
        <f>VLOOKUP($A952,'Hospitalisation Details'!$A$2:$J$2344,10,FALSE)</f>
        <v>Tier - 1</v>
      </c>
      <c r="O952" s="2" t="str">
        <f>VLOOKUP($A952,'Hospitalisation Details'!$A$2:$K$2344,11,FALSE)</f>
        <v>Tier - 2</v>
      </c>
      <c r="P952" s="5" t="str">
        <f>VLOOKUP($A952,'Hospitalisation Details'!$A$2:$L$2344,12,FALSE)</f>
        <v>R1012</v>
      </c>
      <c r="Q952" s="15">
        <f>VLOOKUP($A952,'Hospitalisation Details'!$A$2:$G$2344,7,FALSE)</f>
        <v>45</v>
      </c>
    </row>
    <row r="953" spans="1:17" x14ac:dyDescent="0.25">
      <c r="A953" s="14" t="s">
        <v>4624</v>
      </c>
      <c r="B953" t="str">
        <f>VLOOKUP(Healthcare!$A953,'Customer Names'!A953:C3287,3,FALSE)</f>
        <v>Kelley</v>
      </c>
      <c r="C953">
        <f>VLOOKUP(Healthcare!$A953,'Medical Examinations'!A953:B3287,2,FALSE)</f>
        <v>31.64</v>
      </c>
      <c r="D953">
        <f>VLOOKUP($A953,'Medical Examinations'!A953:D3287,4,FALSE)</f>
        <v>7.91</v>
      </c>
      <c r="E953" t="str">
        <f>VLOOKUP($A953,'Medical Examinations'!A953:F953,6,FALSE)</f>
        <v>No</v>
      </c>
      <c r="F953" t="str">
        <f>VLOOKUP($A953,'Medical Examinations'!A953:G3287,7,FALSE)</f>
        <v>No</v>
      </c>
      <c r="G953" t="str">
        <f>VLOOKUP($A953,'Medical Examinations'!A953:H3287,8,FALSE)</f>
        <v>No</v>
      </c>
      <c r="H953" s="4">
        <f>VLOOKUP($A953,'Medical Examinations'!A953:I3287,9,FALSE)</f>
        <v>0</v>
      </c>
      <c r="I953" t="str">
        <f>VLOOKUP($A953,'Medical Examinations'!A953:J953,10,FALSE)</f>
        <v>No</v>
      </c>
      <c r="J953" t="str">
        <f>VLOOKUP($A953,'Medical Examinations'!A953:C953,3,FALSE)</f>
        <v>Obesity</v>
      </c>
      <c r="K953" t="str">
        <f>VLOOKUP($A953,'Medical Examinations'!A953:E953,5,FALSE)</f>
        <v>Diabetes</v>
      </c>
      <c r="L953" t="str">
        <f>VLOOKUP($A953,'Hospitalisation Details'!$A$2:$E$2344,5,FALSE)</f>
        <v>29-Oct-1965</v>
      </c>
      <c r="M953" s="2">
        <f>VLOOKUP($A953,'Hospitalisation Details'!$A$2:$I$2344,9,FALSE)</f>
        <v>42764.12</v>
      </c>
      <c r="N953" s="2" t="str">
        <f>VLOOKUP($A953,'Hospitalisation Details'!$A$2:$J$2344,10,FALSE)</f>
        <v>Tier - 1</v>
      </c>
      <c r="O953" s="2" t="str">
        <f>VLOOKUP($A953,'Hospitalisation Details'!$A$2:$K$2344,11,FALSE)</f>
        <v>Tier - 2</v>
      </c>
      <c r="P953" s="5" t="str">
        <f>VLOOKUP($A953,'Hospitalisation Details'!$A$2:$L$2344,12,FALSE)</f>
        <v>R1011</v>
      </c>
      <c r="Q953" s="15">
        <f>VLOOKUP($A953,'Hospitalisation Details'!$A$2:$G$2344,7,FALSE)</f>
        <v>57</v>
      </c>
    </row>
    <row r="954" spans="1:17" x14ac:dyDescent="0.25">
      <c r="A954" s="14" t="s">
        <v>4625</v>
      </c>
      <c r="B954" t="str">
        <f>VLOOKUP(Healthcare!$A954,'Customer Names'!A954:C3288,3,FALSE)</f>
        <v>Endara</v>
      </c>
      <c r="C954">
        <f>VLOOKUP(Healthcare!$A954,'Medical Examinations'!A954:B3288,2,FALSE)</f>
        <v>46.7</v>
      </c>
      <c r="D954">
        <f>VLOOKUP($A954,'Medical Examinations'!A954:D3288,4,FALSE)</f>
        <v>10.9</v>
      </c>
      <c r="E954" t="str">
        <f>VLOOKUP($A954,'Medical Examinations'!A954:F954,6,FALSE)</f>
        <v>No</v>
      </c>
      <c r="F954" t="str">
        <f>VLOOKUP($A954,'Medical Examinations'!A954:G3288,7,FALSE)</f>
        <v>No</v>
      </c>
      <c r="G954" t="str">
        <f>VLOOKUP($A954,'Medical Examinations'!A954:H3288,8,FALSE)</f>
        <v>No</v>
      </c>
      <c r="H954" s="4">
        <f>VLOOKUP($A954,'Medical Examinations'!A954:I3288,9,FALSE)</f>
        <v>0</v>
      </c>
      <c r="I954" t="str">
        <f>VLOOKUP($A954,'Medical Examinations'!A954:J954,10,FALSE)</f>
        <v>No</v>
      </c>
      <c r="J954" t="str">
        <f>VLOOKUP($A954,'Medical Examinations'!A954:C954,3,FALSE)</f>
        <v>Obesity</v>
      </c>
      <c r="K954" t="str">
        <f>VLOOKUP($A954,'Medical Examinations'!A954:E954,5,FALSE)</f>
        <v>Diabetes</v>
      </c>
      <c r="L954" t="str">
        <f>VLOOKUP($A954,'Hospitalisation Details'!$A$2:$E$2344,5,FALSE)</f>
        <v>10-Sep-1972</v>
      </c>
      <c r="M954" s="2">
        <f>VLOOKUP($A954,'Hospitalisation Details'!$A$2:$I$2344,9,FALSE)</f>
        <v>42856.84</v>
      </c>
      <c r="N954" s="2" t="str">
        <f>VLOOKUP($A954,'Hospitalisation Details'!$A$2:$J$2344,10,FALSE)</f>
        <v>Tier - 1</v>
      </c>
      <c r="O954" s="2" t="str">
        <f>VLOOKUP($A954,'Hospitalisation Details'!$A$2:$K$2344,11,FALSE)</f>
        <v>Tier - 1</v>
      </c>
      <c r="P954" s="5" t="str">
        <f>VLOOKUP($A954,'Hospitalisation Details'!$A$2:$L$2344,12,FALSE)</f>
        <v>R1011</v>
      </c>
      <c r="Q954" s="15">
        <f>VLOOKUP($A954,'Hospitalisation Details'!$A$2:$G$2344,7,FALSE)</f>
        <v>50</v>
      </c>
    </row>
    <row r="955" spans="1:17" x14ac:dyDescent="0.25">
      <c r="A955" s="14" t="s">
        <v>4626</v>
      </c>
      <c r="B955" t="str">
        <f>VLOOKUP(Healthcare!$A955,'Customer Names'!A955:C3289,3,FALSE)</f>
        <v>Valle</v>
      </c>
      <c r="C955">
        <f>VLOOKUP(Healthcare!$A955,'Medical Examinations'!A955:B3289,2,FALSE)</f>
        <v>18.335000000000001</v>
      </c>
      <c r="D955">
        <f>VLOOKUP($A955,'Medical Examinations'!A955:D3289,4,FALSE)</f>
        <v>11.83</v>
      </c>
      <c r="E955" t="str">
        <f>VLOOKUP($A955,'Medical Examinations'!A955:F955,6,FALSE)</f>
        <v>No</v>
      </c>
      <c r="F955" t="str">
        <f>VLOOKUP($A955,'Medical Examinations'!A955:G3289,7,FALSE)</f>
        <v>No</v>
      </c>
      <c r="G955" t="str">
        <f>VLOOKUP($A955,'Medical Examinations'!A955:H3289,8,FALSE)</f>
        <v>No</v>
      </c>
      <c r="H955" s="4">
        <f>VLOOKUP($A955,'Medical Examinations'!A955:I3289,9,FALSE)</f>
        <v>0</v>
      </c>
      <c r="I955" t="str">
        <f>VLOOKUP($A955,'Medical Examinations'!A955:J955,10,FALSE)</f>
        <v>No</v>
      </c>
      <c r="J955" t="str">
        <f>VLOOKUP($A955,'Medical Examinations'!A955:C955,3,FALSE)</f>
        <v>Under Weight</v>
      </c>
      <c r="K955" t="str">
        <f>VLOOKUP($A955,'Medical Examinations'!A955:E955,5,FALSE)</f>
        <v>Diabetes</v>
      </c>
      <c r="L955" t="str">
        <f>VLOOKUP($A955,'Hospitalisation Details'!$A$2:$E$2344,5,FALSE)</f>
        <v>23-Oct-1975</v>
      </c>
      <c r="M955" s="2">
        <f>VLOOKUP($A955,'Hospitalisation Details'!$A$2:$I$2344,9,FALSE)</f>
        <v>42969.85</v>
      </c>
      <c r="N955" s="2" t="str">
        <f>VLOOKUP($A955,'Hospitalisation Details'!$A$2:$J$2344,10,FALSE)</f>
        <v>Tier - 1</v>
      </c>
      <c r="O955" s="2" t="str">
        <f>VLOOKUP($A955,'Hospitalisation Details'!$A$2:$K$2344,11,FALSE)</f>
        <v>Tier - 3</v>
      </c>
      <c r="P955" s="5" t="str">
        <f>VLOOKUP($A955,'Hospitalisation Details'!$A$2:$L$2344,12,FALSE)</f>
        <v>R1013</v>
      </c>
      <c r="Q955" s="15">
        <f>VLOOKUP($A955,'Hospitalisation Details'!$A$2:$G$2344,7,FALSE)</f>
        <v>47</v>
      </c>
    </row>
    <row r="956" spans="1:17" x14ac:dyDescent="0.25">
      <c r="A956" s="14" t="s">
        <v>4627</v>
      </c>
      <c r="B956" t="str">
        <f>VLOOKUP(Healthcare!$A956,'Customer Names'!A956:C3290,3,FALSE)</f>
        <v>Germain</v>
      </c>
      <c r="C956">
        <f>VLOOKUP(Healthcare!$A956,'Medical Examinations'!A956:B3290,2,FALSE)</f>
        <v>31.24</v>
      </c>
      <c r="D956">
        <f>VLOOKUP($A956,'Medical Examinations'!A956:D3290,4,FALSE)</f>
        <v>7.42</v>
      </c>
      <c r="E956" t="str">
        <f>VLOOKUP($A956,'Medical Examinations'!A956:F956,6,FALSE)</f>
        <v>Yes</v>
      </c>
      <c r="F956" t="str">
        <f>VLOOKUP($A956,'Medical Examinations'!A956:G3290,7,FALSE)</f>
        <v>No</v>
      </c>
      <c r="G956" t="str">
        <f>VLOOKUP($A956,'Medical Examinations'!A956:H3290,8,FALSE)</f>
        <v>No</v>
      </c>
      <c r="H956" s="4">
        <f>VLOOKUP($A956,'Medical Examinations'!A956:I3290,9,FALSE)</f>
        <v>2</v>
      </c>
      <c r="I956" t="str">
        <f>VLOOKUP($A956,'Medical Examinations'!A956:J956,10,FALSE)</f>
        <v>No</v>
      </c>
      <c r="J956" t="str">
        <f>VLOOKUP($A956,'Medical Examinations'!A956:C956,3,FALSE)</f>
        <v>Obesity</v>
      </c>
      <c r="K956" t="str">
        <f>VLOOKUP($A956,'Medical Examinations'!A956:E956,5,FALSE)</f>
        <v>Diabetes</v>
      </c>
      <c r="L956" t="str">
        <f>VLOOKUP($A956,'Hospitalisation Details'!$A$2:$E$2344,5,FALSE)</f>
        <v>4-Nov-1978</v>
      </c>
      <c r="M956" s="2">
        <f>VLOOKUP($A956,'Hospitalisation Details'!$A$2:$I$2344,9,FALSE)</f>
        <v>42983.46</v>
      </c>
      <c r="N956" s="2" t="str">
        <f>VLOOKUP($A956,'Hospitalisation Details'!$A$2:$J$2344,10,FALSE)</f>
        <v>Tier - 1</v>
      </c>
      <c r="O956" s="2" t="str">
        <f>VLOOKUP($A956,'Hospitalisation Details'!$A$2:$K$2344,11,FALSE)</f>
        <v>Tier - 2</v>
      </c>
      <c r="P956" s="5" t="str">
        <f>VLOOKUP($A956,'Hospitalisation Details'!$A$2:$L$2344,12,FALSE)</f>
        <v>R1012</v>
      </c>
      <c r="Q956" s="15">
        <f>VLOOKUP($A956,'Hospitalisation Details'!$A$2:$G$2344,7,FALSE)</f>
        <v>44</v>
      </c>
    </row>
    <row r="957" spans="1:17" x14ac:dyDescent="0.25">
      <c r="A957" s="14" t="s">
        <v>4628</v>
      </c>
      <c r="B957" t="str">
        <f>VLOOKUP(Healthcare!$A957,'Customer Names'!A957:C3291,3,FALSE)</f>
        <v>Finecey</v>
      </c>
      <c r="C957">
        <f>VLOOKUP(Healthcare!$A957,'Medical Examinations'!A957:B3291,2,FALSE)</f>
        <v>39.22</v>
      </c>
      <c r="D957">
        <f>VLOOKUP($A957,'Medical Examinations'!A957:D3291,4,FALSE)</f>
        <v>5.62</v>
      </c>
      <c r="E957" t="str">
        <f>VLOOKUP($A957,'Medical Examinations'!A957:F957,6,FALSE)</f>
        <v>Yes</v>
      </c>
      <c r="F957" t="str">
        <f>VLOOKUP($A957,'Medical Examinations'!A957:G3291,7,FALSE)</f>
        <v>No</v>
      </c>
      <c r="G957" t="str">
        <f>VLOOKUP($A957,'Medical Examinations'!A957:H3291,8,FALSE)</f>
        <v>No</v>
      </c>
      <c r="H957" s="4">
        <f>VLOOKUP($A957,'Medical Examinations'!A957:I3291,9,FALSE)</f>
        <v>1</v>
      </c>
      <c r="I957" t="str">
        <f>VLOOKUP($A957,'Medical Examinations'!A957:J957,10,FALSE)</f>
        <v>No</v>
      </c>
      <c r="J957" t="str">
        <f>VLOOKUP($A957,'Medical Examinations'!A957:C957,3,FALSE)</f>
        <v>Obesity</v>
      </c>
      <c r="K957" t="str">
        <f>VLOOKUP($A957,'Medical Examinations'!A957:E957,5,FALSE)</f>
        <v>Normal</v>
      </c>
      <c r="L957" t="str">
        <f>VLOOKUP($A957,'Hospitalisation Details'!$A$2:$E$2344,5,FALSE)</f>
        <v>29-Nov-1965</v>
      </c>
      <c r="M957" s="2">
        <f>VLOOKUP($A957,'Hospitalisation Details'!$A$2:$I$2344,9,FALSE)</f>
        <v>43073.760000000002</v>
      </c>
      <c r="N957" s="2" t="str">
        <f>VLOOKUP($A957,'Hospitalisation Details'!$A$2:$J$2344,10,FALSE)</f>
        <v>Tier - 2</v>
      </c>
      <c r="O957" s="2" t="str">
        <f>VLOOKUP($A957,'Hospitalisation Details'!$A$2:$K$2344,11,FALSE)</f>
        <v>Tier - 2</v>
      </c>
      <c r="P957" s="5" t="str">
        <f>VLOOKUP($A957,'Hospitalisation Details'!$A$2:$L$2344,12,FALSE)</f>
        <v>R1011</v>
      </c>
      <c r="Q957" s="15">
        <f>VLOOKUP($A957,'Hospitalisation Details'!$A$2:$G$2344,7,FALSE)</f>
        <v>57</v>
      </c>
    </row>
    <row r="958" spans="1:17" x14ac:dyDescent="0.25">
      <c r="A958" s="14" t="s">
        <v>4629</v>
      </c>
      <c r="B958" t="str">
        <f>VLOOKUP(Healthcare!$A958,'Customer Names'!A958:C3292,3,FALSE)</f>
        <v>Mendoza</v>
      </c>
      <c r="C958">
        <f>VLOOKUP(Healthcare!$A958,'Medical Examinations'!A958:B3292,2,FALSE)</f>
        <v>24.414999999999999</v>
      </c>
      <c r="D958">
        <f>VLOOKUP($A958,'Medical Examinations'!A958:D3292,4,FALSE)</f>
        <v>7.16</v>
      </c>
      <c r="E958" t="str">
        <f>VLOOKUP($A958,'Medical Examinations'!A958:F958,6,FALSE)</f>
        <v>No</v>
      </c>
      <c r="F958" t="str">
        <f>VLOOKUP($A958,'Medical Examinations'!A958:G3292,7,FALSE)</f>
        <v>No</v>
      </c>
      <c r="G958" t="str">
        <f>VLOOKUP($A958,'Medical Examinations'!A958:H3292,8,FALSE)</f>
        <v>No</v>
      </c>
      <c r="H958" s="4">
        <f>VLOOKUP($A958,'Medical Examinations'!A958:I3292,9,FALSE)</f>
        <v>0</v>
      </c>
      <c r="I958" t="str">
        <f>VLOOKUP($A958,'Medical Examinations'!A958:J958,10,FALSE)</f>
        <v>No</v>
      </c>
      <c r="J958" t="str">
        <f>VLOOKUP($A958,'Medical Examinations'!A958:C958,3,FALSE)</f>
        <v>Health Weight</v>
      </c>
      <c r="K958" t="str">
        <f>VLOOKUP($A958,'Medical Examinations'!A958:E958,5,FALSE)</f>
        <v>Diabetes</v>
      </c>
      <c r="L958" t="str">
        <f>VLOOKUP($A958,'Hospitalisation Details'!$A$2:$E$2344,5,FALSE)</f>
        <v>3-Dec-1969</v>
      </c>
      <c r="M958" s="2">
        <f>VLOOKUP($A958,'Hospitalisation Details'!$A$2:$I$2344,9,FALSE)</f>
        <v>43254.42</v>
      </c>
      <c r="N958" s="2" t="str">
        <f>VLOOKUP($A958,'Hospitalisation Details'!$A$2:$J$2344,10,FALSE)</f>
        <v>Tier - 2</v>
      </c>
      <c r="O958" s="2" t="str">
        <f>VLOOKUP($A958,'Hospitalisation Details'!$A$2:$K$2344,11,FALSE)</f>
        <v>Tier - 2</v>
      </c>
      <c r="P958" s="5" t="str">
        <f>VLOOKUP($A958,'Hospitalisation Details'!$A$2:$L$2344,12,FALSE)</f>
        <v>R1016</v>
      </c>
      <c r="Q958" s="15">
        <f>VLOOKUP($A958,'Hospitalisation Details'!$A$2:$G$2344,7,FALSE)</f>
        <v>53</v>
      </c>
    </row>
    <row r="959" spans="1:17" x14ac:dyDescent="0.25">
      <c r="A959" s="14" t="s">
        <v>4630</v>
      </c>
      <c r="B959" t="str">
        <f>VLOOKUP(Healthcare!$A959,'Customer Names'!A959:C3293,3,FALSE)</f>
        <v>Roe</v>
      </c>
      <c r="C959">
        <f>VLOOKUP(Healthcare!$A959,'Medical Examinations'!A959:B3293,2,FALSE)</f>
        <v>32.299999999999997</v>
      </c>
      <c r="D959">
        <f>VLOOKUP($A959,'Medical Examinations'!A959:D3293,4,FALSE)</f>
        <v>9.89</v>
      </c>
      <c r="E959" t="str">
        <f>VLOOKUP($A959,'Medical Examinations'!A959:F959,6,FALSE)</f>
        <v>No</v>
      </c>
      <c r="F959" t="str">
        <f>VLOOKUP($A959,'Medical Examinations'!A959:G3293,7,FALSE)</f>
        <v>No</v>
      </c>
      <c r="G959" t="str">
        <f>VLOOKUP($A959,'Medical Examinations'!A959:H3293,8,FALSE)</f>
        <v>No</v>
      </c>
      <c r="H959" s="4">
        <f>VLOOKUP($A959,'Medical Examinations'!A959:I3293,9,FALSE)</f>
        <v>0</v>
      </c>
      <c r="I959" t="str">
        <f>VLOOKUP($A959,'Medical Examinations'!A959:J959,10,FALSE)</f>
        <v>No</v>
      </c>
      <c r="J959" t="str">
        <f>VLOOKUP($A959,'Medical Examinations'!A959:C959,3,FALSE)</f>
        <v>Obesity</v>
      </c>
      <c r="K959" t="str">
        <f>VLOOKUP($A959,'Medical Examinations'!A959:E959,5,FALSE)</f>
        <v>Diabetes</v>
      </c>
      <c r="L959" t="str">
        <f>VLOOKUP($A959,'Hospitalisation Details'!$A$2:$E$2344,5,FALSE)</f>
        <v>22-Aug-1965</v>
      </c>
      <c r="M959" s="2">
        <f>VLOOKUP($A959,'Hospitalisation Details'!$A$2:$I$2344,9,FALSE)</f>
        <v>43578.94</v>
      </c>
      <c r="N959" s="2" t="str">
        <f>VLOOKUP($A959,'Hospitalisation Details'!$A$2:$J$2344,10,FALSE)</f>
        <v>Tier - 2</v>
      </c>
      <c r="O959" s="2" t="str">
        <f>VLOOKUP($A959,'Hospitalisation Details'!$A$2:$K$2344,11,FALSE)</f>
        <v>Tier - 2</v>
      </c>
      <c r="P959" s="5" t="str">
        <f>VLOOKUP($A959,'Hospitalisation Details'!$A$2:$L$2344,12,FALSE)</f>
        <v>R1012</v>
      </c>
      <c r="Q959" s="15">
        <f>VLOOKUP($A959,'Hospitalisation Details'!$A$2:$G$2344,7,FALSE)</f>
        <v>57</v>
      </c>
    </row>
    <row r="960" spans="1:17" x14ac:dyDescent="0.25">
      <c r="A960" s="14" t="s">
        <v>4631</v>
      </c>
      <c r="B960" t="str">
        <f>VLOOKUP(Healthcare!$A960,'Customer Names'!A960:C3294,3,FALSE)</f>
        <v>Webb</v>
      </c>
      <c r="C960">
        <f>VLOOKUP(Healthcare!$A960,'Medical Examinations'!A960:B3294,2,FALSE)</f>
        <v>39.94</v>
      </c>
      <c r="D960">
        <f>VLOOKUP($A960,'Medical Examinations'!A960:D3294,4,FALSE)</f>
        <v>5.14</v>
      </c>
      <c r="E960" t="str">
        <f>VLOOKUP($A960,'Medical Examinations'!A960:F960,6,FALSE)</f>
        <v>No</v>
      </c>
      <c r="F960" t="str">
        <f>VLOOKUP($A960,'Medical Examinations'!A960:G3294,7,FALSE)</f>
        <v>No</v>
      </c>
      <c r="G960" t="str">
        <f>VLOOKUP($A960,'Medical Examinations'!A960:H3294,8,FALSE)</f>
        <v>No</v>
      </c>
      <c r="H960" s="4">
        <f>VLOOKUP($A960,'Medical Examinations'!A960:I3294,9,FALSE)</f>
        <v>0</v>
      </c>
      <c r="I960" t="str">
        <f>VLOOKUP($A960,'Medical Examinations'!A960:J960,10,FALSE)</f>
        <v>No</v>
      </c>
      <c r="J960" t="str">
        <f>VLOOKUP($A960,'Medical Examinations'!A960:C960,3,FALSE)</f>
        <v>Obesity</v>
      </c>
      <c r="K960" t="str">
        <f>VLOOKUP($A960,'Medical Examinations'!A960:E960,5,FALSE)</f>
        <v>Normal</v>
      </c>
      <c r="L960" t="str">
        <f>VLOOKUP($A960,'Hospitalisation Details'!$A$2:$E$2344,5,FALSE)</f>
        <v>29-Dec-1986</v>
      </c>
      <c r="M960" s="2">
        <f>VLOOKUP($A960,'Hospitalisation Details'!$A$2:$I$2344,9,FALSE)</f>
        <v>43753.34</v>
      </c>
      <c r="N960" s="2" t="str">
        <f>VLOOKUP($A960,'Hospitalisation Details'!$A$2:$J$2344,10,FALSE)</f>
        <v>Tier - 2</v>
      </c>
      <c r="O960" s="2" t="str">
        <f>VLOOKUP($A960,'Hospitalisation Details'!$A$2:$K$2344,11,FALSE)</f>
        <v>Tier - 1</v>
      </c>
      <c r="P960" s="5" t="str">
        <f>VLOOKUP($A960,'Hospitalisation Details'!$A$2:$L$2344,12,FALSE)</f>
        <v>R1015</v>
      </c>
      <c r="Q960" s="15">
        <f>VLOOKUP($A960,'Hospitalisation Details'!$A$2:$G$2344,7,FALSE)</f>
        <v>36</v>
      </c>
    </row>
    <row r="961" spans="1:17" x14ac:dyDescent="0.25">
      <c r="A961" s="14" t="s">
        <v>4632</v>
      </c>
      <c r="B961" t="str">
        <f>VLOOKUP(Healthcare!$A961,'Customer Names'!A961:C3295,3,FALSE)</f>
        <v>Stocker</v>
      </c>
      <c r="C961">
        <f>VLOOKUP(Healthcare!$A961,'Medical Examinations'!A961:B3295,2,FALSE)</f>
        <v>30</v>
      </c>
      <c r="D961">
        <f>VLOOKUP($A961,'Medical Examinations'!A961:D3295,4,FALSE)</f>
        <v>5.61</v>
      </c>
      <c r="E961" t="str">
        <f>VLOOKUP($A961,'Medical Examinations'!A961:F961,6,FALSE)</f>
        <v>Yes</v>
      </c>
      <c r="F961" t="str">
        <f>VLOOKUP($A961,'Medical Examinations'!A961:G3295,7,FALSE)</f>
        <v>No</v>
      </c>
      <c r="G961" t="str">
        <f>VLOOKUP($A961,'Medical Examinations'!A961:H3295,8,FALSE)</f>
        <v>Yes</v>
      </c>
      <c r="H961" s="4">
        <f>VLOOKUP($A961,'Medical Examinations'!A961:I3295,9,FALSE)</f>
        <v>1</v>
      </c>
      <c r="I961" t="str">
        <f>VLOOKUP($A961,'Medical Examinations'!A961:J961,10,FALSE)</f>
        <v>No</v>
      </c>
      <c r="J961" t="str">
        <f>VLOOKUP($A961,'Medical Examinations'!A961:C961,3,FALSE)</f>
        <v>Obesity</v>
      </c>
      <c r="K961" t="str">
        <f>VLOOKUP($A961,'Medical Examinations'!A961:E961,5,FALSE)</f>
        <v>Normal</v>
      </c>
      <c r="L961" t="str">
        <f>VLOOKUP($A961,'Hospitalisation Details'!$A$2:$E$2344,5,FALSE)</f>
        <v>2-Jul-1966</v>
      </c>
      <c r="M961" s="2">
        <f>VLOOKUP($A961,'Hospitalisation Details'!$A$2:$I$2344,9,FALSE)</f>
        <v>43817.45</v>
      </c>
      <c r="N961" s="2" t="str">
        <f>VLOOKUP($A961,'Hospitalisation Details'!$A$2:$J$2344,10,FALSE)</f>
        <v>Tier - 2</v>
      </c>
      <c r="O961" s="2" t="str">
        <f>VLOOKUP($A961,'Hospitalisation Details'!$A$2:$K$2344,11,FALSE)</f>
        <v>Tier - 3</v>
      </c>
      <c r="P961" s="5" t="str">
        <f>VLOOKUP($A961,'Hospitalisation Details'!$A$2:$L$2344,12,FALSE)</f>
        <v>R1012</v>
      </c>
      <c r="Q961" s="15">
        <f>VLOOKUP($A961,'Hospitalisation Details'!$A$2:$G$2344,7,FALSE)</f>
        <v>56</v>
      </c>
    </row>
    <row r="962" spans="1:17" x14ac:dyDescent="0.25">
      <c r="A962" s="14" t="s">
        <v>4633</v>
      </c>
      <c r="B962" t="str">
        <f>VLOOKUP(Healthcare!$A962,'Customer Names'!A962:C3296,3,FALSE)</f>
        <v>Jacobson</v>
      </c>
      <c r="C962">
        <f>VLOOKUP(Healthcare!$A962,'Medical Examinations'!A962:B3296,2,FALSE)</f>
        <v>35.340000000000003</v>
      </c>
      <c r="D962">
        <f>VLOOKUP($A962,'Medical Examinations'!A962:D3296,4,FALSE)</f>
        <v>5.51</v>
      </c>
      <c r="E962" t="str">
        <f>VLOOKUP($A962,'Medical Examinations'!A962:F962,6,FALSE)</f>
        <v>Yes</v>
      </c>
      <c r="F962" t="str">
        <f>VLOOKUP($A962,'Medical Examinations'!A962:G3296,7,FALSE)</f>
        <v>No</v>
      </c>
      <c r="G962" t="str">
        <f>VLOOKUP($A962,'Medical Examinations'!A962:H3296,8,FALSE)</f>
        <v>Yes</v>
      </c>
      <c r="H962" s="4">
        <f>VLOOKUP($A962,'Medical Examinations'!A962:I3296,9,FALSE)</f>
        <v>1</v>
      </c>
      <c r="I962" t="str">
        <f>VLOOKUP($A962,'Medical Examinations'!A962:J962,10,FALSE)</f>
        <v>No</v>
      </c>
      <c r="J962" t="str">
        <f>VLOOKUP($A962,'Medical Examinations'!A962:C962,3,FALSE)</f>
        <v>Obesity</v>
      </c>
      <c r="K962" t="str">
        <f>VLOOKUP($A962,'Medical Examinations'!A962:E962,5,FALSE)</f>
        <v>Normal</v>
      </c>
      <c r="L962" t="str">
        <f>VLOOKUP($A962,'Hospitalisation Details'!$A$2:$E$2344,5,FALSE)</f>
        <v>10-Nov-1980</v>
      </c>
      <c r="M962" s="2">
        <f>VLOOKUP($A962,'Hospitalisation Details'!$A$2:$I$2344,9,FALSE)</f>
        <v>43896.38</v>
      </c>
      <c r="N962" s="2" t="str">
        <f>VLOOKUP($A962,'Hospitalisation Details'!$A$2:$J$2344,10,FALSE)</f>
        <v>Tier - 2</v>
      </c>
      <c r="O962" s="2" t="str">
        <f>VLOOKUP($A962,'Hospitalisation Details'!$A$2:$K$2344,11,FALSE)</f>
        <v>Tier - 1</v>
      </c>
      <c r="P962" s="5" t="str">
        <f>VLOOKUP($A962,'Hospitalisation Details'!$A$2:$L$2344,12,FALSE)</f>
        <v>R1013</v>
      </c>
      <c r="Q962" s="15">
        <f>VLOOKUP($A962,'Hospitalisation Details'!$A$2:$G$2344,7,FALSE)</f>
        <v>42</v>
      </c>
    </row>
    <row r="963" spans="1:17" x14ac:dyDescent="0.25">
      <c r="A963" s="14" t="s">
        <v>4634</v>
      </c>
      <c r="B963" t="str">
        <f>VLOOKUP(Healthcare!$A963,'Customer Names'!A963:C3297,3,FALSE)</f>
        <v>Shaw</v>
      </c>
      <c r="C963">
        <f>VLOOKUP(Healthcare!$A963,'Medical Examinations'!A963:B3297,2,FALSE)</f>
        <v>32.204999999999998</v>
      </c>
      <c r="D963">
        <f>VLOOKUP($A963,'Medical Examinations'!A963:D3297,4,FALSE)</f>
        <v>8.3800000000000008</v>
      </c>
      <c r="E963" t="str">
        <f>VLOOKUP($A963,'Medical Examinations'!A963:F963,6,FALSE)</f>
        <v>Yes</v>
      </c>
      <c r="F963" t="str">
        <f>VLOOKUP($A963,'Medical Examinations'!A963:G3297,7,FALSE)</f>
        <v>No</v>
      </c>
      <c r="G963" t="str">
        <f>VLOOKUP($A963,'Medical Examinations'!A963:H3297,8,FALSE)</f>
        <v>No</v>
      </c>
      <c r="H963" s="4">
        <f>VLOOKUP($A963,'Medical Examinations'!A963:I3297,9,FALSE)</f>
        <v>2</v>
      </c>
      <c r="I963" t="str">
        <f>VLOOKUP($A963,'Medical Examinations'!A963:J963,10,FALSE)</f>
        <v>No</v>
      </c>
      <c r="J963" t="str">
        <f>VLOOKUP($A963,'Medical Examinations'!A963:C963,3,FALSE)</f>
        <v>Obesity</v>
      </c>
      <c r="K963" t="str">
        <f>VLOOKUP($A963,'Medical Examinations'!A963:E963,5,FALSE)</f>
        <v>Diabetes</v>
      </c>
      <c r="L963" t="str">
        <f>VLOOKUP($A963,'Hospitalisation Details'!$A$2:$E$2344,5,FALSE)</f>
        <v>5-Oct-1966</v>
      </c>
      <c r="M963" s="2">
        <f>VLOOKUP($A963,'Hospitalisation Details'!$A$2:$I$2344,9,FALSE)</f>
        <v>43921.18</v>
      </c>
      <c r="N963" s="2" t="str">
        <f>VLOOKUP($A963,'Hospitalisation Details'!$A$2:$J$2344,10,FALSE)</f>
        <v>Tier - 2</v>
      </c>
      <c r="O963" s="2" t="str">
        <f>VLOOKUP($A963,'Hospitalisation Details'!$A$2:$K$2344,11,FALSE)</f>
        <v>Tier - 2</v>
      </c>
      <c r="P963" s="5" t="str">
        <f>VLOOKUP($A963,'Hospitalisation Details'!$A$2:$L$2344,12,FALSE)</f>
        <v>R1012</v>
      </c>
      <c r="Q963" s="15">
        <f>VLOOKUP($A963,'Hospitalisation Details'!$A$2:$G$2344,7,FALSE)</f>
        <v>56</v>
      </c>
    </row>
    <row r="964" spans="1:17" x14ac:dyDescent="0.25">
      <c r="A964" s="14" t="s">
        <v>4635</v>
      </c>
      <c r="B964" t="str">
        <f>VLOOKUP(Healthcare!$A964,'Customer Names'!A964:C3298,3,FALSE)</f>
        <v>Goodwin</v>
      </c>
      <c r="C964">
        <f>VLOOKUP(Healthcare!$A964,'Medical Examinations'!A964:B3298,2,FALSE)</f>
        <v>33.880000000000003</v>
      </c>
      <c r="D964">
        <f>VLOOKUP($A964,'Medical Examinations'!A964:D3298,4,FALSE)</f>
        <v>4.68</v>
      </c>
      <c r="E964" t="str">
        <f>VLOOKUP($A964,'Medical Examinations'!A964:F964,6,FALSE)</f>
        <v>No</v>
      </c>
      <c r="F964" t="str">
        <f>VLOOKUP($A964,'Medical Examinations'!A964:G3298,7,FALSE)</f>
        <v>Yes</v>
      </c>
      <c r="G964" t="str">
        <f>VLOOKUP($A964,'Medical Examinations'!A964:H3298,8,FALSE)</f>
        <v>No</v>
      </c>
      <c r="H964" s="4">
        <f>VLOOKUP($A964,'Medical Examinations'!A964:I3298,9,FALSE)</f>
        <v>1</v>
      </c>
      <c r="I964" t="str">
        <f>VLOOKUP($A964,'Medical Examinations'!A964:J964,10,FALSE)</f>
        <v>No</v>
      </c>
      <c r="J964" t="str">
        <f>VLOOKUP($A964,'Medical Examinations'!A964:C964,3,FALSE)</f>
        <v>Obesity</v>
      </c>
      <c r="K964" t="str">
        <f>VLOOKUP($A964,'Medical Examinations'!A964:E964,5,FALSE)</f>
        <v>Normal</v>
      </c>
      <c r="L964" t="str">
        <f>VLOOKUP($A964,'Hospitalisation Details'!$A$2:$E$2344,5,FALSE)</f>
        <v>16-Jul-1988</v>
      </c>
      <c r="M964" s="2">
        <f>VLOOKUP($A964,'Hospitalisation Details'!$A$2:$I$2344,9,FALSE)</f>
        <v>43943.88</v>
      </c>
      <c r="N964" s="2" t="str">
        <f>VLOOKUP($A964,'Hospitalisation Details'!$A$2:$J$2344,10,FALSE)</f>
        <v>Tier - 2</v>
      </c>
      <c r="O964" s="2" t="str">
        <f>VLOOKUP($A964,'Hospitalisation Details'!$A$2:$K$2344,11,FALSE)</f>
        <v>Tier - 1</v>
      </c>
      <c r="P964" s="5" t="str">
        <f>VLOOKUP($A964,'Hospitalisation Details'!$A$2:$L$2344,12,FALSE)</f>
        <v>R1012</v>
      </c>
      <c r="Q964" s="15">
        <f>VLOOKUP($A964,'Hospitalisation Details'!$A$2:$G$2344,7,FALSE)</f>
        <v>34</v>
      </c>
    </row>
    <row r="965" spans="1:17" x14ac:dyDescent="0.25">
      <c r="A965" s="14" t="s">
        <v>4636</v>
      </c>
      <c r="B965" t="str">
        <f>VLOOKUP(Healthcare!$A965,'Customer Names'!A965:C3299,3,FALSE)</f>
        <v>Brock</v>
      </c>
      <c r="C965">
        <f>VLOOKUP(Healthcare!$A965,'Medical Examinations'!A965:B3299,2,FALSE)</f>
        <v>26.63</v>
      </c>
      <c r="D965">
        <f>VLOOKUP($A965,'Medical Examinations'!A965:D3299,4,FALSE)</f>
        <v>4.3600000000000003</v>
      </c>
      <c r="E965" t="str">
        <f>VLOOKUP($A965,'Medical Examinations'!A965:F965,6,FALSE)</f>
        <v>Yes</v>
      </c>
      <c r="F965" t="str">
        <f>VLOOKUP($A965,'Medical Examinations'!A965:G3299,7,FALSE)</f>
        <v>No</v>
      </c>
      <c r="G965" t="str">
        <f>VLOOKUP($A965,'Medical Examinations'!A965:H3299,8,FALSE)</f>
        <v>No</v>
      </c>
      <c r="H965" s="4">
        <f>VLOOKUP($A965,'Medical Examinations'!A965:I3299,9,FALSE)</f>
        <v>2</v>
      </c>
      <c r="I965" t="str">
        <f>VLOOKUP($A965,'Medical Examinations'!A965:J965,10,FALSE)</f>
        <v>No</v>
      </c>
      <c r="J965" t="str">
        <f>VLOOKUP($A965,'Medical Examinations'!A965:C965,3,FALSE)</f>
        <v>Over Weight</v>
      </c>
      <c r="K965" t="str">
        <f>VLOOKUP($A965,'Medical Examinations'!A965:E965,5,FALSE)</f>
        <v>Normal</v>
      </c>
      <c r="L965" t="str">
        <f>VLOOKUP($A965,'Hospitalisation Details'!$A$2:$E$2344,5,FALSE)</f>
        <v>1-Jun-1975</v>
      </c>
      <c r="M965" s="2">
        <f>VLOOKUP($A965,'Hospitalisation Details'!$A$2:$I$2344,9,FALSE)</f>
        <v>44202.65</v>
      </c>
      <c r="N965" s="2" t="str">
        <f>VLOOKUP($A965,'Hospitalisation Details'!$A$2:$J$2344,10,FALSE)</f>
        <v>Tier - 2</v>
      </c>
      <c r="O965" s="2" t="str">
        <f>VLOOKUP($A965,'Hospitalisation Details'!$A$2:$K$2344,11,FALSE)</f>
        <v>Tier - 2</v>
      </c>
      <c r="P965" s="5" t="str">
        <f>VLOOKUP($A965,'Hospitalisation Details'!$A$2:$L$2344,12,FALSE)</f>
        <v>R1013</v>
      </c>
      <c r="Q965" s="15">
        <f>VLOOKUP($A965,'Hospitalisation Details'!$A$2:$G$2344,7,FALSE)</f>
        <v>48</v>
      </c>
    </row>
    <row r="966" spans="1:17" x14ac:dyDescent="0.25">
      <c r="A966" s="14" t="s">
        <v>4637</v>
      </c>
      <c r="B966" t="str">
        <f>VLOOKUP(Healthcare!$A966,'Customer Names'!A966:C3300,3,FALSE)</f>
        <v>Papp</v>
      </c>
      <c r="C966">
        <f>VLOOKUP(Healthcare!$A966,'Medical Examinations'!A966:B3300,2,FALSE)</f>
        <v>28.7</v>
      </c>
      <c r="D966">
        <f>VLOOKUP($A966,'Medical Examinations'!A966:D3300,4,FALSE)</f>
        <v>7.74</v>
      </c>
      <c r="E966" t="str">
        <f>VLOOKUP($A966,'Medical Examinations'!A966:F966,6,FALSE)</f>
        <v>No</v>
      </c>
      <c r="F966" t="str">
        <f>VLOOKUP($A966,'Medical Examinations'!A966:G3300,7,FALSE)</f>
        <v>No</v>
      </c>
      <c r="G966" t="str">
        <f>VLOOKUP($A966,'Medical Examinations'!A966:H3300,8,FALSE)</f>
        <v>No</v>
      </c>
      <c r="H966" s="4">
        <f>VLOOKUP($A966,'Medical Examinations'!A966:I3300,9,FALSE)</f>
        <v>0</v>
      </c>
      <c r="I966" t="str">
        <f>VLOOKUP($A966,'Medical Examinations'!A966:J966,10,FALSE)</f>
        <v>No</v>
      </c>
      <c r="J966" t="str">
        <f>VLOOKUP($A966,'Medical Examinations'!A966:C966,3,FALSE)</f>
        <v>Over Weight</v>
      </c>
      <c r="K966" t="str">
        <f>VLOOKUP($A966,'Medical Examinations'!A966:E966,5,FALSE)</f>
        <v>Diabetes</v>
      </c>
      <c r="L966" t="str">
        <f>VLOOKUP($A966,'Hospitalisation Details'!$A$2:$E$2344,5,FALSE)</f>
        <v>24-Nov-1968</v>
      </c>
      <c r="M966" s="2">
        <f>VLOOKUP($A966,'Hospitalisation Details'!$A$2:$I$2344,9,FALSE)</f>
        <v>44260.75</v>
      </c>
      <c r="N966" s="2" t="str">
        <f>VLOOKUP($A966,'Hospitalisation Details'!$A$2:$J$2344,10,FALSE)</f>
        <v>Tier - 2</v>
      </c>
      <c r="O966" s="2" t="str">
        <f>VLOOKUP($A966,'Hospitalisation Details'!$A$2:$K$2344,11,FALSE)</f>
        <v>Tier - 1</v>
      </c>
      <c r="P966" s="5" t="str">
        <f>VLOOKUP($A966,'Hospitalisation Details'!$A$2:$L$2344,12,FALSE)</f>
        <v>R1013</v>
      </c>
      <c r="Q966" s="15">
        <f>VLOOKUP($A966,'Hospitalisation Details'!$A$2:$G$2344,7,FALSE)</f>
        <v>54</v>
      </c>
    </row>
    <row r="967" spans="1:17" x14ac:dyDescent="0.25">
      <c r="A967" s="14" t="s">
        <v>4638</v>
      </c>
      <c r="B967" t="str">
        <f>VLOOKUP(Healthcare!$A967,'Customer Names'!A967:C3301,3,FALSE)</f>
        <v>Siragusa</v>
      </c>
      <c r="C967">
        <f>VLOOKUP(Healthcare!$A967,'Medical Examinations'!A967:B3301,2,FALSE)</f>
        <v>25.65</v>
      </c>
      <c r="D967">
        <f>VLOOKUP($A967,'Medical Examinations'!A967:D3301,4,FALSE)</f>
        <v>4.05</v>
      </c>
      <c r="E967" t="str">
        <f>VLOOKUP($A967,'Medical Examinations'!A967:F967,6,FALSE)</f>
        <v>Yes</v>
      </c>
      <c r="F967" t="str">
        <f>VLOOKUP($A967,'Medical Examinations'!A967:G3301,7,FALSE)</f>
        <v>No</v>
      </c>
      <c r="G967" t="str">
        <f>VLOOKUP($A967,'Medical Examinations'!A967:H3301,8,FALSE)</f>
        <v>No</v>
      </c>
      <c r="H967" s="4">
        <f>VLOOKUP($A967,'Medical Examinations'!A967:I3301,9,FALSE)</f>
        <v>2</v>
      </c>
      <c r="I967" t="str">
        <f>VLOOKUP($A967,'Medical Examinations'!A967:J967,10,FALSE)</f>
        <v>No</v>
      </c>
      <c r="J967" t="str">
        <f>VLOOKUP($A967,'Medical Examinations'!A967:C967,3,FALSE)</f>
        <v>Over Weight</v>
      </c>
      <c r="K967" t="str">
        <f>VLOOKUP($A967,'Medical Examinations'!A967:E967,5,FALSE)</f>
        <v>Normal</v>
      </c>
      <c r="L967" t="str">
        <f>VLOOKUP($A967,'Hospitalisation Details'!$A$2:$E$2344,5,FALSE)</f>
        <v>29-Oct-1971</v>
      </c>
      <c r="M967" s="2">
        <f>VLOOKUP($A967,'Hospitalisation Details'!$A$2:$I$2344,9,FALSE)</f>
        <v>44400.41</v>
      </c>
      <c r="N967" s="2" t="str">
        <f>VLOOKUP($A967,'Hospitalisation Details'!$A$2:$J$2344,10,FALSE)</f>
        <v>Tier - 2</v>
      </c>
      <c r="O967" s="2" t="str">
        <f>VLOOKUP($A967,'Hospitalisation Details'!$A$2:$K$2344,11,FALSE)</f>
        <v>Tier - 2</v>
      </c>
      <c r="P967" s="5" t="str">
        <f>VLOOKUP($A967,'Hospitalisation Details'!$A$2:$L$2344,12,FALSE)</f>
        <v>R1013</v>
      </c>
      <c r="Q967" s="15">
        <f>VLOOKUP($A967,'Hospitalisation Details'!$A$2:$G$2344,7,FALSE)</f>
        <v>51</v>
      </c>
    </row>
    <row r="968" spans="1:17" x14ac:dyDescent="0.25">
      <c r="A968" s="14" t="s">
        <v>4639</v>
      </c>
      <c r="B968" t="str">
        <f>VLOOKUP(Healthcare!$A968,'Customer Names'!A968:C3302,3,FALSE)</f>
        <v>Pizarro</v>
      </c>
      <c r="C968">
        <f>VLOOKUP(Healthcare!$A968,'Medical Examinations'!A968:B3302,2,FALSE)</f>
        <v>36.384999999999998</v>
      </c>
      <c r="D968">
        <f>VLOOKUP($A968,'Medical Examinations'!A968:D3302,4,FALSE)</f>
        <v>11.49</v>
      </c>
      <c r="E968" t="str">
        <f>VLOOKUP($A968,'Medical Examinations'!A968:F968,6,FALSE)</f>
        <v>No</v>
      </c>
      <c r="F968" t="str">
        <f>VLOOKUP($A968,'Medical Examinations'!A968:G3302,7,FALSE)</f>
        <v>No</v>
      </c>
      <c r="G968" t="str">
        <f>VLOOKUP($A968,'Medical Examinations'!A968:H3302,8,FALSE)</f>
        <v>No</v>
      </c>
      <c r="H968" s="4">
        <f>VLOOKUP($A968,'Medical Examinations'!A968:I3302,9,FALSE)</f>
        <v>0</v>
      </c>
      <c r="I968" t="str">
        <f>VLOOKUP($A968,'Medical Examinations'!A968:J968,10,FALSE)</f>
        <v>No</v>
      </c>
      <c r="J968" t="str">
        <f>VLOOKUP($A968,'Medical Examinations'!A968:C968,3,FALSE)</f>
        <v>Obesity</v>
      </c>
      <c r="K968" t="str">
        <f>VLOOKUP($A968,'Medical Examinations'!A968:E968,5,FALSE)</f>
        <v>Diabetes</v>
      </c>
      <c r="L968" t="str">
        <f>VLOOKUP($A968,'Hospitalisation Details'!$A$2:$E$2344,5,FALSE)</f>
        <v>14-Sep-1967</v>
      </c>
      <c r="M968" s="2">
        <f>VLOOKUP($A968,'Hospitalisation Details'!$A$2:$I$2344,9,FALSE)</f>
        <v>44423.8</v>
      </c>
      <c r="N968" s="2" t="str">
        <f>VLOOKUP($A968,'Hospitalisation Details'!$A$2:$J$2344,10,FALSE)</f>
        <v>Tier - 2</v>
      </c>
      <c r="O968" s="2" t="str">
        <f>VLOOKUP($A968,'Hospitalisation Details'!$A$2:$K$2344,11,FALSE)</f>
        <v>Tier - 3</v>
      </c>
      <c r="P968" s="5" t="str">
        <f>VLOOKUP($A968,'Hospitalisation Details'!$A$2:$L$2344,12,FALSE)</f>
        <v>R1013</v>
      </c>
      <c r="Q968" s="15">
        <f>VLOOKUP($A968,'Hospitalisation Details'!$A$2:$G$2344,7,FALSE)</f>
        <v>55</v>
      </c>
    </row>
    <row r="969" spans="1:17" x14ac:dyDescent="0.25">
      <c r="A969" s="14" t="s">
        <v>4640</v>
      </c>
      <c r="B969" t="str">
        <f>VLOOKUP(Healthcare!$A969,'Customer Names'!A969:C3303,3,FALSE)</f>
        <v>Strange</v>
      </c>
      <c r="C969">
        <f>VLOOKUP(Healthcare!$A969,'Medical Examinations'!A969:B3303,2,FALSE)</f>
        <v>34.69</v>
      </c>
      <c r="D969">
        <f>VLOOKUP($A969,'Medical Examinations'!A969:D3303,4,FALSE)</f>
        <v>5.65</v>
      </c>
      <c r="E969" t="str">
        <f>VLOOKUP($A969,'Medical Examinations'!A969:F969,6,FALSE)</f>
        <v>No</v>
      </c>
      <c r="F969" t="str">
        <f>VLOOKUP($A969,'Medical Examinations'!A969:G3303,7,FALSE)</f>
        <v>No</v>
      </c>
      <c r="G969" t="str">
        <f>VLOOKUP($A969,'Medical Examinations'!A969:H3303,8,FALSE)</f>
        <v>No</v>
      </c>
      <c r="H969" s="4">
        <f>VLOOKUP($A969,'Medical Examinations'!A969:I3303,9,FALSE)</f>
        <v>0</v>
      </c>
      <c r="I969" t="str">
        <f>VLOOKUP($A969,'Medical Examinations'!A969:J969,10,FALSE)</f>
        <v>No</v>
      </c>
      <c r="J969" t="str">
        <f>VLOOKUP($A969,'Medical Examinations'!A969:C969,3,FALSE)</f>
        <v>Obesity</v>
      </c>
      <c r="K969" t="str">
        <f>VLOOKUP($A969,'Medical Examinations'!A969:E969,5,FALSE)</f>
        <v>Normal</v>
      </c>
      <c r="L969" t="str">
        <f>VLOOKUP($A969,'Hospitalisation Details'!$A$2:$E$2344,5,FALSE)</f>
        <v>2-Aug-2000</v>
      </c>
      <c r="M969" s="2">
        <f>VLOOKUP($A969,'Hospitalisation Details'!$A$2:$I$2344,9,FALSE)</f>
        <v>44501.4</v>
      </c>
      <c r="N969" s="2" t="str">
        <f>VLOOKUP($A969,'Hospitalisation Details'!$A$2:$J$2344,10,FALSE)</f>
        <v>Tier - 2</v>
      </c>
      <c r="O969" s="2" t="str">
        <f>VLOOKUP($A969,'Hospitalisation Details'!$A$2:$K$2344,11,FALSE)</f>
        <v>Tier - 3</v>
      </c>
      <c r="P969" s="5" t="str">
        <f>VLOOKUP($A969,'Hospitalisation Details'!$A$2:$L$2344,12,FALSE)</f>
        <v>R1013</v>
      </c>
      <c r="Q969" s="15">
        <f>VLOOKUP($A969,'Hospitalisation Details'!$A$2:$G$2344,7,FALSE)</f>
        <v>22</v>
      </c>
    </row>
    <row r="970" spans="1:17" x14ac:dyDescent="0.25">
      <c r="A970" s="14" t="s">
        <v>4641</v>
      </c>
      <c r="B970" t="str">
        <f>VLOOKUP(Healthcare!$A970,'Customer Names'!A970:C3304,3,FALSE)</f>
        <v>EIDinger</v>
      </c>
      <c r="C970">
        <f>VLOOKUP(Healthcare!$A970,'Medical Examinations'!A970:B3304,2,FALSE)</f>
        <v>37.68</v>
      </c>
      <c r="D970">
        <f>VLOOKUP($A970,'Medical Examinations'!A970:D3304,4,FALSE)</f>
        <v>4.29</v>
      </c>
      <c r="E970" t="str">
        <f>VLOOKUP($A970,'Medical Examinations'!A970:F970,6,FALSE)</f>
        <v>Yes</v>
      </c>
      <c r="F970" t="str">
        <f>VLOOKUP($A970,'Medical Examinations'!A970:G3304,7,FALSE)</f>
        <v>No</v>
      </c>
      <c r="G970" t="str">
        <f>VLOOKUP($A970,'Medical Examinations'!A970:H3304,8,FALSE)</f>
        <v>No</v>
      </c>
      <c r="H970" s="4">
        <f>VLOOKUP($A970,'Medical Examinations'!A970:I3304,9,FALSE)</f>
        <v>0</v>
      </c>
      <c r="I970" t="str">
        <f>VLOOKUP($A970,'Medical Examinations'!A970:J970,10,FALSE)</f>
        <v>No</v>
      </c>
      <c r="J970" t="str">
        <f>VLOOKUP($A970,'Medical Examinations'!A970:C970,3,FALSE)</f>
        <v>Obesity</v>
      </c>
      <c r="K970" t="str">
        <f>VLOOKUP($A970,'Medical Examinations'!A970:E970,5,FALSE)</f>
        <v>Normal</v>
      </c>
      <c r="L970" t="str">
        <f>VLOOKUP($A970,'Hospitalisation Details'!$A$2:$E$2344,5,FALSE)</f>
        <v>11-Oct-1993</v>
      </c>
      <c r="M970" s="2">
        <f>VLOOKUP($A970,'Hospitalisation Details'!$A$2:$I$2344,9,FALSE)</f>
        <v>44585.46</v>
      </c>
      <c r="N970" s="2" t="str">
        <f>VLOOKUP($A970,'Hospitalisation Details'!$A$2:$J$2344,10,FALSE)</f>
        <v>Tier - 2</v>
      </c>
      <c r="O970" s="2" t="str">
        <f>VLOOKUP($A970,'Hospitalisation Details'!$A$2:$K$2344,11,FALSE)</f>
        <v>Tier - 2</v>
      </c>
      <c r="P970" s="5" t="str">
        <f>VLOOKUP($A970,'Hospitalisation Details'!$A$2:$L$2344,12,FALSE)</f>
        <v>R1011</v>
      </c>
      <c r="Q970" s="15">
        <f>VLOOKUP($A970,'Hospitalisation Details'!$A$2:$G$2344,7,FALSE)</f>
        <v>29</v>
      </c>
    </row>
    <row r="971" spans="1:17" x14ac:dyDescent="0.25">
      <c r="A971" s="14" t="s">
        <v>4643</v>
      </c>
      <c r="B971" t="str">
        <f>VLOOKUP(Healthcare!$A971,'Customer Names'!A971:C3305,3,FALSE)</f>
        <v>Ginsburg</v>
      </c>
      <c r="C971">
        <f>VLOOKUP(Healthcare!$A971,'Medical Examinations'!A971:B3305,2,FALSE)</f>
        <v>35.49</v>
      </c>
      <c r="D971">
        <f>VLOOKUP($A971,'Medical Examinations'!A971:D3305,4,FALSE)</f>
        <v>4.74</v>
      </c>
      <c r="E971" t="str">
        <f>VLOOKUP($A971,'Medical Examinations'!A971:F971,6,FALSE)</f>
        <v>Yes</v>
      </c>
      <c r="F971" t="str">
        <f>VLOOKUP($A971,'Medical Examinations'!A971:G3305,7,FALSE)</f>
        <v>No</v>
      </c>
      <c r="G971" t="str">
        <f>VLOOKUP($A971,'Medical Examinations'!A971:H3305,8,FALSE)</f>
        <v>Yes</v>
      </c>
      <c r="H971" s="4">
        <f>VLOOKUP($A971,'Medical Examinations'!A971:I3305,9,FALSE)</f>
        <v>1</v>
      </c>
      <c r="I971" t="str">
        <f>VLOOKUP($A971,'Medical Examinations'!A971:J971,10,FALSE)</f>
        <v>No</v>
      </c>
      <c r="J971" t="str">
        <f>VLOOKUP($A971,'Medical Examinations'!A971:C971,3,FALSE)</f>
        <v>Obesity</v>
      </c>
      <c r="K971" t="str">
        <f>VLOOKUP($A971,'Medical Examinations'!A971:E971,5,FALSE)</f>
        <v>Normal</v>
      </c>
      <c r="L971" t="str">
        <f>VLOOKUP($A971,'Hospitalisation Details'!$A$2:$E$2344,5,FALSE)</f>
        <v>17-Dec-1962</v>
      </c>
      <c r="M971" s="2">
        <f>VLOOKUP($A971,'Hospitalisation Details'!$A$2:$I$2344,9,FALSE)</f>
        <v>45008.959999999999</v>
      </c>
      <c r="N971" s="2" t="str">
        <f>VLOOKUP($A971,'Hospitalisation Details'!$A$2:$J$2344,10,FALSE)</f>
        <v>Tier - 2</v>
      </c>
      <c r="O971" s="2" t="str">
        <f>VLOOKUP($A971,'Hospitalisation Details'!$A$2:$K$2344,11,FALSE)</f>
        <v>Tier - 2</v>
      </c>
      <c r="P971" s="5" t="str">
        <f>VLOOKUP($A971,'Hospitalisation Details'!$A$2:$L$2344,12,FALSE)</f>
        <v>R1013</v>
      </c>
      <c r="Q971" s="15">
        <f>VLOOKUP($A971,'Hospitalisation Details'!$A$2:$G$2344,7,FALSE)</f>
        <v>60</v>
      </c>
    </row>
    <row r="972" spans="1:17" x14ac:dyDescent="0.25">
      <c r="A972" s="14" t="s">
        <v>4644</v>
      </c>
      <c r="B972" t="str">
        <f>VLOOKUP(Healthcare!$A972,'Customer Names'!A972:C3306,3,FALSE)</f>
        <v>Truex</v>
      </c>
      <c r="C972">
        <f>VLOOKUP(Healthcare!$A972,'Medical Examinations'!A972:B3306,2,FALSE)</f>
        <v>44.7</v>
      </c>
      <c r="D972">
        <f>VLOOKUP($A972,'Medical Examinations'!A972:D3306,4,FALSE)</f>
        <v>7.6</v>
      </c>
      <c r="E972" t="str">
        <f>VLOOKUP($A972,'Medical Examinations'!A972:F972,6,FALSE)</f>
        <v>Yes</v>
      </c>
      <c r="F972" t="str">
        <f>VLOOKUP($A972,'Medical Examinations'!A972:G3306,7,FALSE)</f>
        <v>No</v>
      </c>
      <c r="G972" t="str">
        <f>VLOOKUP($A972,'Medical Examinations'!A972:H3306,8,FALSE)</f>
        <v>No</v>
      </c>
      <c r="H972" s="4">
        <f>VLOOKUP($A972,'Medical Examinations'!A972:I3306,9,FALSE)</f>
        <v>2</v>
      </c>
      <c r="I972" t="str">
        <f>VLOOKUP($A972,'Medical Examinations'!A972:J972,10,FALSE)</f>
        <v>No</v>
      </c>
      <c r="J972" t="str">
        <f>VLOOKUP($A972,'Medical Examinations'!A972:C972,3,FALSE)</f>
        <v>Obesity</v>
      </c>
      <c r="K972" t="str">
        <f>VLOOKUP($A972,'Medical Examinations'!A972:E972,5,FALSE)</f>
        <v>Diabetes</v>
      </c>
      <c r="L972" t="str">
        <f>VLOOKUP($A972,'Hospitalisation Details'!$A$2:$E$2344,5,FALSE)</f>
        <v>9-Aug-1974</v>
      </c>
      <c r="M972" s="2">
        <f>VLOOKUP($A972,'Hospitalisation Details'!$A$2:$I$2344,9,FALSE)</f>
        <v>45702.02</v>
      </c>
      <c r="N972" s="2" t="str">
        <f>VLOOKUP($A972,'Hospitalisation Details'!$A$2:$J$2344,10,FALSE)</f>
        <v>Tier - 2</v>
      </c>
      <c r="O972" s="2" t="str">
        <f>VLOOKUP($A972,'Hospitalisation Details'!$A$2:$K$2344,11,FALSE)</f>
        <v>Tier - 2</v>
      </c>
      <c r="P972" s="5" t="str">
        <f>VLOOKUP($A972,'Hospitalisation Details'!$A$2:$L$2344,12,FALSE)</f>
        <v>R1012</v>
      </c>
      <c r="Q972" s="15">
        <f>VLOOKUP($A972,'Hospitalisation Details'!$A$2:$G$2344,7,FALSE)</f>
        <v>48</v>
      </c>
    </row>
    <row r="973" spans="1:17" x14ac:dyDescent="0.25">
      <c r="A973" s="14" t="s">
        <v>4645</v>
      </c>
      <c r="B973" t="str">
        <f>VLOOKUP(Healthcare!$A973,'Customer Names'!A973:C3307,3,FALSE)</f>
        <v>Higgins</v>
      </c>
      <c r="C973">
        <f>VLOOKUP(Healthcare!$A973,'Medical Examinations'!A973:B3307,2,FALSE)</f>
        <v>38.380000000000003</v>
      </c>
      <c r="D973">
        <f>VLOOKUP($A973,'Medical Examinations'!A973:D3307,4,FALSE)</f>
        <v>8.5</v>
      </c>
      <c r="E973" t="str">
        <f>VLOOKUP($A973,'Medical Examinations'!A973:F973,6,FALSE)</f>
        <v>Yes</v>
      </c>
      <c r="F973" t="str">
        <f>VLOOKUP($A973,'Medical Examinations'!A973:G3307,7,FALSE)</f>
        <v>No</v>
      </c>
      <c r="G973" t="str">
        <f>VLOOKUP($A973,'Medical Examinations'!A973:H3307,8,FALSE)</f>
        <v>No</v>
      </c>
      <c r="H973" s="4">
        <f>VLOOKUP($A973,'Medical Examinations'!A973:I3307,9,FALSE)</f>
        <v>2</v>
      </c>
      <c r="I973" t="str">
        <f>VLOOKUP($A973,'Medical Examinations'!A973:J973,10,FALSE)</f>
        <v>No</v>
      </c>
      <c r="J973" t="str">
        <f>VLOOKUP($A973,'Medical Examinations'!A973:C973,3,FALSE)</f>
        <v>Obesity</v>
      </c>
      <c r="K973" t="str">
        <f>VLOOKUP($A973,'Medical Examinations'!A973:E973,5,FALSE)</f>
        <v>Diabetes</v>
      </c>
      <c r="L973" t="str">
        <f>VLOOKUP($A973,'Hospitalisation Details'!$A$2:$E$2344,5,FALSE)</f>
        <v>21-Dec-1960</v>
      </c>
      <c r="M973" s="2">
        <f>VLOOKUP($A973,'Hospitalisation Details'!$A$2:$I$2344,9,FALSE)</f>
        <v>45710.21</v>
      </c>
      <c r="N973" s="2" t="str">
        <f>VLOOKUP($A973,'Hospitalisation Details'!$A$2:$J$2344,10,FALSE)</f>
        <v>Tier - 2</v>
      </c>
      <c r="O973" s="2" t="str">
        <f>VLOOKUP($A973,'Hospitalisation Details'!$A$2:$K$2344,11,FALSE)</f>
        <v>Tier - 2</v>
      </c>
      <c r="P973" s="5" t="str">
        <f>VLOOKUP($A973,'Hospitalisation Details'!$A$2:$L$2344,12,FALSE)</f>
        <v>R1016</v>
      </c>
      <c r="Q973" s="15">
        <f>VLOOKUP($A973,'Hospitalisation Details'!$A$2:$G$2344,7,FALSE)</f>
        <v>62</v>
      </c>
    </row>
    <row r="974" spans="1:17" x14ac:dyDescent="0.25">
      <c r="A974" s="14" t="s">
        <v>4646</v>
      </c>
      <c r="B974" t="str">
        <f>VLOOKUP(Healthcare!$A974,'Customer Names'!A974:C3308,3,FALSE)</f>
        <v>McCurdy</v>
      </c>
      <c r="C974">
        <f>VLOOKUP(Healthcare!$A974,'Medical Examinations'!A974:B3308,2,FALSE)</f>
        <v>35.244999999999997</v>
      </c>
      <c r="D974">
        <f>VLOOKUP($A974,'Medical Examinations'!A974:D3308,4,FALSE)</f>
        <v>11.22</v>
      </c>
      <c r="E974" t="str">
        <f>VLOOKUP($A974,'Medical Examinations'!A974:F974,6,FALSE)</f>
        <v>Yes</v>
      </c>
      <c r="F974" t="str">
        <f>VLOOKUP($A974,'Medical Examinations'!A974:G3308,7,FALSE)</f>
        <v>No</v>
      </c>
      <c r="G974" t="str">
        <f>VLOOKUP($A974,'Medical Examinations'!A974:H3308,8,FALSE)</f>
        <v>No</v>
      </c>
      <c r="H974" s="4">
        <f>VLOOKUP($A974,'Medical Examinations'!A974:I3308,9,FALSE)</f>
        <v>0</v>
      </c>
      <c r="I974" t="str">
        <f>VLOOKUP($A974,'Medical Examinations'!A974:J974,10,FALSE)</f>
        <v>No</v>
      </c>
      <c r="J974" t="str">
        <f>VLOOKUP($A974,'Medical Examinations'!A974:C974,3,FALSE)</f>
        <v>Obesity</v>
      </c>
      <c r="K974" t="str">
        <f>VLOOKUP($A974,'Medical Examinations'!A974:E974,5,FALSE)</f>
        <v>Diabetes</v>
      </c>
      <c r="L974" t="str">
        <f>VLOOKUP($A974,'Hospitalisation Details'!$A$2:$E$2344,5,FALSE)</f>
        <v>12-Aug-1979</v>
      </c>
      <c r="M974" s="2">
        <f>VLOOKUP($A974,'Hospitalisation Details'!$A$2:$I$2344,9,FALSE)</f>
        <v>45863.21</v>
      </c>
      <c r="N974" s="2" t="str">
        <f>VLOOKUP($A974,'Hospitalisation Details'!$A$2:$J$2344,10,FALSE)</f>
        <v>Tier - 2</v>
      </c>
      <c r="O974" s="2" t="str">
        <f>VLOOKUP($A974,'Hospitalisation Details'!$A$2:$K$2344,11,FALSE)</f>
        <v>Tier - 1</v>
      </c>
      <c r="P974" s="5" t="str">
        <f>VLOOKUP($A974,'Hospitalisation Details'!$A$2:$L$2344,12,FALSE)</f>
        <v>R1013</v>
      </c>
      <c r="Q974" s="15">
        <f>VLOOKUP($A974,'Hospitalisation Details'!$A$2:$G$2344,7,FALSE)</f>
        <v>43</v>
      </c>
    </row>
    <row r="975" spans="1:17" x14ac:dyDescent="0.25">
      <c r="A975" s="14" t="s">
        <v>4647</v>
      </c>
      <c r="B975" t="str">
        <f>VLOOKUP(Healthcare!$A975,'Customer Names'!A975:C3309,3,FALSE)</f>
        <v>Hughes</v>
      </c>
      <c r="C975">
        <f>VLOOKUP(Healthcare!$A975,'Medical Examinations'!A975:B3309,2,FALSE)</f>
        <v>49.84</v>
      </c>
      <c r="D975">
        <f>VLOOKUP($A975,'Medical Examinations'!A975:D3309,4,FALSE)</f>
        <v>5.0999999999999996</v>
      </c>
      <c r="E975" t="str">
        <f>VLOOKUP($A975,'Medical Examinations'!A975:F975,6,FALSE)</f>
        <v>Yes</v>
      </c>
      <c r="F975" t="str">
        <f>VLOOKUP($A975,'Medical Examinations'!A975:G3309,7,FALSE)</f>
        <v>No</v>
      </c>
      <c r="G975" t="str">
        <f>VLOOKUP($A975,'Medical Examinations'!A975:H3309,8,FALSE)</f>
        <v>Yes</v>
      </c>
      <c r="H975" s="4">
        <f>VLOOKUP($A975,'Medical Examinations'!A975:I3309,9,FALSE)</f>
        <v>1</v>
      </c>
      <c r="I975" t="str">
        <f>VLOOKUP($A975,'Medical Examinations'!A975:J975,10,FALSE)</f>
        <v>No</v>
      </c>
      <c r="J975" t="str">
        <f>VLOOKUP($A975,'Medical Examinations'!A975:C975,3,FALSE)</f>
        <v>Obesity</v>
      </c>
      <c r="K975" t="str">
        <f>VLOOKUP($A975,'Medical Examinations'!A975:E975,5,FALSE)</f>
        <v>Normal</v>
      </c>
      <c r="L975" t="str">
        <f>VLOOKUP($A975,'Hospitalisation Details'!$A$2:$E$2344,5,FALSE)</f>
        <v>30-Sep-1985</v>
      </c>
      <c r="M975" s="2">
        <f>VLOOKUP($A975,'Hospitalisation Details'!$A$2:$I$2344,9,FALSE)</f>
        <v>46113.51</v>
      </c>
      <c r="N975" s="2" t="str">
        <f>VLOOKUP($A975,'Hospitalisation Details'!$A$2:$J$2344,10,FALSE)</f>
        <v>Tier - 2</v>
      </c>
      <c r="O975" s="2" t="str">
        <f>VLOOKUP($A975,'Hospitalisation Details'!$A$2:$K$2344,11,FALSE)</f>
        <v>Tier - 3</v>
      </c>
      <c r="P975" s="5" t="str">
        <f>VLOOKUP($A975,'Hospitalisation Details'!$A$2:$L$2344,12,FALSE)</f>
        <v>R1011</v>
      </c>
      <c r="Q975" s="15">
        <f>VLOOKUP($A975,'Hospitalisation Details'!$A$2:$G$2344,7,FALSE)</f>
        <v>37</v>
      </c>
    </row>
    <row r="976" spans="1:17" x14ac:dyDescent="0.25">
      <c r="A976" s="14" t="s">
        <v>4648</v>
      </c>
      <c r="B976" t="str">
        <f>VLOOKUP(Healthcare!$A976,'Customer Names'!A976:C3310,3,FALSE)</f>
        <v>Varner</v>
      </c>
      <c r="C976">
        <f>VLOOKUP(Healthcare!$A976,'Medical Examinations'!A976:B3310,2,FALSE)</f>
        <v>49.06</v>
      </c>
      <c r="D976">
        <f>VLOOKUP($A976,'Medical Examinations'!A976:D3310,4,FALSE)</f>
        <v>5.43</v>
      </c>
      <c r="E976" t="str">
        <f>VLOOKUP($A976,'Medical Examinations'!A976:F976,6,FALSE)</f>
        <v>Yes</v>
      </c>
      <c r="F976" t="str">
        <f>VLOOKUP($A976,'Medical Examinations'!A976:G3310,7,FALSE)</f>
        <v>No</v>
      </c>
      <c r="G976" t="str">
        <f>VLOOKUP($A976,'Medical Examinations'!A976:H3310,8,FALSE)</f>
        <v>No</v>
      </c>
      <c r="H976" s="4">
        <f>VLOOKUP($A976,'Medical Examinations'!A976:I3310,9,FALSE)</f>
        <v>1</v>
      </c>
      <c r="I976" t="str">
        <f>VLOOKUP($A976,'Medical Examinations'!A976:J976,10,FALSE)</f>
        <v>No</v>
      </c>
      <c r="J976" t="str">
        <f>VLOOKUP($A976,'Medical Examinations'!A976:C976,3,FALSE)</f>
        <v>Obesity</v>
      </c>
      <c r="K976" t="str">
        <f>VLOOKUP($A976,'Medical Examinations'!A976:E976,5,FALSE)</f>
        <v>Normal</v>
      </c>
      <c r="L976" t="str">
        <f>VLOOKUP($A976,'Hospitalisation Details'!$A$2:$E$2344,5,FALSE)</f>
        <v>4-Dec-1962</v>
      </c>
      <c r="M976" s="2">
        <f>VLOOKUP($A976,'Hospitalisation Details'!$A$2:$I$2344,9,FALSE)</f>
        <v>46130.53</v>
      </c>
      <c r="N976" s="2" t="str">
        <f>VLOOKUP($A976,'Hospitalisation Details'!$A$2:$J$2344,10,FALSE)</f>
        <v>Tier - 1</v>
      </c>
      <c r="O976" s="2" t="str">
        <f>VLOOKUP($A976,'Hospitalisation Details'!$A$2:$K$2344,11,FALSE)</f>
        <v>Tier - 1</v>
      </c>
      <c r="P976" s="5" t="str">
        <f>VLOOKUP($A976,'Hospitalisation Details'!$A$2:$L$2344,12,FALSE)</f>
        <v>R1012</v>
      </c>
      <c r="Q976" s="15">
        <f>VLOOKUP($A976,'Hospitalisation Details'!$A$2:$G$2344,7,FALSE)</f>
        <v>60</v>
      </c>
    </row>
    <row r="977" spans="1:17" x14ac:dyDescent="0.25">
      <c r="A977" s="14" t="s">
        <v>4649</v>
      </c>
      <c r="B977" t="str">
        <f>VLOOKUP(Healthcare!$A977,'Customer Names'!A977:C3311,3,FALSE)</f>
        <v>Dahmen</v>
      </c>
      <c r="C977">
        <f>VLOOKUP(Healthcare!$A977,'Medical Examinations'!A977:B3311,2,FALSE)</f>
        <v>30.88</v>
      </c>
      <c r="D977">
        <f>VLOOKUP($A977,'Medical Examinations'!A977:D3311,4,FALSE)</f>
        <v>5.82</v>
      </c>
      <c r="E977" t="str">
        <f>VLOOKUP($A977,'Medical Examinations'!A977:F977,6,FALSE)</f>
        <v>No</v>
      </c>
      <c r="F977" t="str">
        <f>VLOOKUP($A977,'Medical Examinations'!A977:G3311,7,FALSE)</f>
        <v>No</v>
      </c>
      <c r="G977" t="str">
        <f>VLOOKUP($A977,'Medical Examinations'!A977:H3311,8,FALSE)</f>
        <v>No</v>
      </c>
      <c r="H977" s="4">
        <f>VLOOKUP($A977,'Medical Examinations'!A977:I3311,9,FALSE)</f>
        <v>2</v>
      </c>
      <c r="I977" t="str">
        <f>VLOOKUP($A977,'Medical Examinations'!A977:J977,10,FALSE)</f>
        <v>No</v>
      </c>
      <c r="J977" t="str">
        <f>VLOOKUP($A977,'Medical Examinations'!A977:C977,3,FALSE)</f>
        <v>Obesity</v>
      </c>
      <c r="K977" t="str">
        <f>VLOOKUP($A977,'Medical Examinations'!A977:E977,5,FALSE)</f>
        <v>Prediabetes</v>
      </c>
      <c r="L977" t="str">
        <f>VLOOKUP($A977,'Hospitalisation Details'!$A$2:$E$2344,5,FALSE)</f>
        <v>2-Dec-1976</v>
      </c>
      <c r="M977" s="2">
        <f>VLOOKUP($A977,'Hospitalisation Details'!$A$2:$I$2344,9,FALSE)</f>
        <v>46151.12</v>
      </c>
      <c r="N977" s="2" t="str">
        <f>VLOOKUP($A977,'Hospitalisation Details'!$A$2:$J$2344,10,FALSE)</f>
        <v>Tier - 1</v>
      </c>
      <c r="O977" s="2" t="str">
        <f>VLOOKUP($A977,'Hospitalisation Details'!$A$2:$K$2344,11,FALSE)</f>
        <v>Tier - 3</v>
      </c>
      <c r="P977" s="5" t="str">
        <f>VLOOKUP($A977,'Hospitalisation Details'!$A$2:$L$2344,12,FALSE)</f>
        <v>R1013</v>
      </c>
      <c r="Q977" s="15">
        <f>VLOOKUP($A977,'Hospitalisation Details'!$A$2:$G$2344,7,FALSE)</f>
        <v>46</v>
      </c>
    </row>
    <row r="978" spans="1:17" x14ac:dyDescent="0.25">
      <c r="A978" s="14" t="s">
        <v>4650</v>
      </c>
      <c r="B978" t="str">
        <f>VLOOKUP(Healthcare!$A978,'Customer Names'!A978:C3312,3,FALSE)</f>
        <v>Young</v>
      </c>
      <c r="C978">
        <f>VLOOKUP(Healthcare!$A978,'Medical Examinations'!A978:B3312,2,FALSE)</f>
        <v>33.35</v>
      </c>
      <c r="D978">
        <f>VLOOKUP($A978,'Medical Examinations'!A978:D3312,4,FALSE)</f>
        <v>6.05</v>
      </c>
      <c r="E978" t="str">
        <f>VLOOKUP($A978,'Medical Examinations'!A978:F978,6,FALSE)</f>
        <v>No</v>
      </c>
      <c r="F978" t="str">
        <f>VLOOKUP($A978,'Medical Examinations'!A978:G3312,7,FALSE)</f>
        <v>No</v>
      </c>
      <c r="G978" t="str">
        <f>VLOOKUP($A978,'Medical Examinations'!A978:H3312,8,FALSE)</f>
        <v>Yes</v>
      </c>
      <c r="H978" s="4">
        <f>VLOOKUP($A978,'Medical Examinations'!A978:I3312,9,FALSE)</f>
        <v>1</v>
      </c>
      <c r="I978" t="str">
        <f>VLOOKUP($A978,'Medical Examinations'!A978:J978,10,FALSE)</f>
        <v>No</v>
      </c>
      <c r="J978" t="str">
        <f>VLOOKUP($A978,'Medical Examinations'!A978:C978,3,FALSE)</f>
        <v>Obesity</v>
      </c>
      <c r="K978" t="str">
        <f>VLOOKUP($A978,'Medical Examinations'!A978:E978,5,FALSE)</f>
        <v>Prediabetes</v>
      </c>
      <c r="L978" t="str">
        <f>VLOOKUP($A978,'Hospitalisation Details'!$A$2:$E$2344,5,FALSE)</f>
        <v>17-Aug-1978</v>
      </c>
      <c r="M978" s="2">
        <f>VLOOKUP($A978,'Hospitalisation Details'!$A$2:$I$2344,9,FALSE)</f>
        <v>46200.99</v>
      </c>
      <c r="N978" s="2" t="str">
        <f>VLOOKUP($A978,'Hospitalisation Details'!$A$2:$J$2344,10,FALSE)</f>
        <v>Tier - 1</v>
      </c>
      <c r="O978" s="2" t="str">
        <f>VLOOKUP($A978,'Hospitalisation Details'!$A$2:$K$2344,11,FALSE)</f>
        <v>Tier - 1</v>
      </c>
      <c r="P978" s="5" t="str">
        <f>VLOOKUP($A978,'Hospitalisation Details'!$A$2:$L$2344,12,FALSE)</f>
        <v>R1013</v>
      </c>
      <c r="Q978" s="15">
        <f>VLOOKUP($A978,'Hospitalisation Details'!$A$2:$G$2344,7,FALSE)</f>
        <v>44</v>
      </c>
    </row>
    <row r="979" spans="1:17" x14ac:dyDescent="0.25">
      <c r="A979" s="14" t="s">
        <v>4651</v>
      </c>
      <c r="B979" t="str">
        <f>VLOOKUP(Healthcare!$A979,'Customer Names'!A979:C3313,3,FALSE)</f>
        <v>Fraser</v>
      </c>
      <c r="C979">
        <f>VLOOKUP(Healthcare!$A979,'Medical Examinations'!A979:B3313,2,FALSE)</f>
        <v>38</v>
      </c>
      <c r="D979">
        <f>VLOOKUP($A979,'Medical Examinations'!A979:D3313,4,FALSE)</f>
        <v>6.38</v>
      </c>
      <c r="E979" t="str">
        <f>VLOOKUP($A979,'Medical Examinations'!A979:F979,6,FALSE)</f>
        <v>Yes</v>
      </c>
      <c r="F979" t="str">
        <f>VLOOKUP($A979,'Medical Examinations'!A979:G3313,7,FALSE)</f>
        <v>No</v>
      </c>
      <c r="G979" t="str">
        <f>VLOOKUP($A979,'Medical Examinations'!A979:H3313,8,FALSE)</f>
        <v>No</v>
      </c>
      <c r="H979" s="4">
        <f>VLOOKUP($A979,'Medical Examinations'!A979:I3313,9,FALSE)</f>
        <v>1</v>
      </c>
      <c r="I979" t="str">
        <f>VLOOKUP($A979,'Medical Examinations'!A979:J979,10,FALSE)</f>
        <v>No</v>
      </c>
      <c r="J979" t="str">
        <f>VLOOKUP($A979,'Medical Examinations'!A979:C979,3,FALSE)</f>
        <v>Obesity</v>
      </c>
      <c r="K979" t="str">
        <f>VLOOKUP($A979,'Medical Examinations'!A979:E979,5,FALSE)</f>
        <v>Prediabetes</v>
      </c>
      <c r="L979" t="str">
        <f>VLOOKUP($A979,'Hospitalisation Details'!$A$2:$E$2344,5,FALSE)</f>
        <v>6-Dec-1971</v>
      </c>
      <c r="M979" s="2">
        <f>VLOOKUP($A979,'Hospitalisation Details'!$A$2:$I$2344,9,FALSE)</f>
        <v>46255.11</v>
      </c>
      <c r="N979" s="2" t="str">
        <f>VLOOKUP($A979,'Hospitalisation Details'!$A$2:$J$2344,10,FALSE)</f>
        <v>Tier - 1</v>
      </c>
      <c r="O979" s="2" t="str">
        <f>VLOOKUP($A979,'Hospitalisation Details'!$A$2:$K$2344,11,FALSE)</f>
        <v>Tier - 3</v>
      </c>
      <c r="P979" s="5" t="str">
        <f>VLOOKUP($A979,'Hospitalisation Details'!$A$2:$L$2344,12,FALSE)</f>
        <v>R1024</v>
      </c>
      <c r="Q979" s="15">
        <f>VLOOKUP($A979,'Hospitalisation Details'!$A$2:$G$2344,7,FALSE)</f>
        <v>51</v>
      </c>
    </row>
    <row r="980" spans="1:17" x14ac:dyDescent="0.25">
      <c r="A980" s="14" t="s">
        <v>4652</v>
      </c>
      <c r="B980" t="str">
        <f>VLOOKUP(Healthcare!$A980,'Customer Names'!A980:C3314,3,FALSE)</f>
        <v>Deeg</v>
      </c>
      <c r="C980">
        <f>VLOOKUP(Healthcare!$A980,'Medical Examinations'!A980:B3314,2,FALSE)</f>
        <v>36.08</v>
      </c>
      <c r="D980">
        <f>VLOOKUP($A980,'Medical Examinations'!A980:D3314,4,FALSE)</f>
        <v>5.73</v>
      </c>
      <c r="E980" t="str">
        <f>VLOOKUP($A980,'Medical Examinations'!A980:F980,6,FALSE)</f>
        <v>Yes</v>
      </c>
      <c r="F980" t="str">
        <f>VLOOKUP($A980,'Medical Examinations'!A980:G3314,7,FALSE)</f>
        <v>No</v>
      </c>
      <c r="G980" t="str">
        <f>VLOOKUP($A980,'Medical Examinations'!A980:H3314,8,FALSE)</f>
        <v>No</v>
      </c>
      <c r="H980" s="4">
        <f>VLOOKUP($A980,'Medical Examinations'!A980:I3314,9,FALSE)</f>
        <v>1</v>
      </c>
      <c r="I980" t="str">
        <f>VLOOKUP($A980,'Medical Examinations'!A980:J980,10,FALSE)</f>
        <v>No</v>
      </c>
      <c r="J980" t="str">
        <f>VLOOKUP($A980,'Medical Examinations'!A980:C980,3,FALSE)</f>
        <v>Obesity</v>
      </c>
      <c r="K980" t="str">
        <f>VLOOKUP($A980,'Medical Examinations'!A980:E980,5,FALSE)</f>
        <v>Prediabetes</v>
      </c>
      <c r="L980" t="str">
        <f>VLOOKUP($A980,'Hospitalisation Details'!$A$2:$E$2344,5,FALSE)</f>
        <v>8-Aug-1961</v>
      </c>
      <c r="M980" s="2">
        <f>VLOOKUP($A980,'Hospitalisation Details'!$A$2:$I$2344,9,FALSE)</f>
        <v>46599.11</v>
      </c>
      <c r="N980" s="2" t="str">
        <f>VLOOKUP($A980,'Hospitalisation Details'!$A$2:$J$2344,10,FALSE)</f>
        <v>Tier - 1</v>
      </c>
      <c r="O980" s="2" t="str">
        <f>VLOOKUP($A980,'Hospitalisation Details'!$A$2:$K$2344,11,FALSE)</f>
        <v>Tier - 1</v>
      </c>
      <c r="P980" s="5" t="str">
        <f>VLOOKUP($A980,'Hospitalisation Details'!$A$2:$L$2344,12,FALSE)</f>
        <v>R1013</v>
      </c>
      <c r="Q980" s="15">
        <f>VLOOKUP($A980,'Hospitalisation Details'!$A$2:$G$2344,7,FALSE)</f>
        <v>61</v>
      </c>
    </row>
    <row r="981" spans="1:17" x14ac:dyDescent="0.25">
      <c r="A981" s="14" t="s">
        <v>4653</v>
      </c>
      <c r="B981" t="str">
        <f>VLOOKUP(Healthcare!$A981,'Customer Names'!A981:C3315,3,FALSE)</f>
        <v>Robertson</v>
      </c>
      <c r="C981">
        <f>VLOOKUP(Healthcare!$A981,'Medical Examinations'!A981:B3315,2,FALSE)</f>
        <v>35.700000000000003</v>
      </c>
      <c r="D981">
        <f>VLOOKUP($A981,'Medical Examinations'!A981:D3315,4,FALSE)</f>
        <v>5.47</v>
      </c>
      <c r="E981" t="str">
        <f>VLOOKUP($A981,'Medical Examinations'!A981:F981,6,FALSE)</f>
        <v>Yes</v>
      </c>
      <c r="F981" t="str">
        <f>VLOOKUP($A981,'Medical Examinations'!A981:G3315,7,FALSE)</f>
        <v>No</v>
      </c>
      <c r="G981" t="str">
        <f>VLOOKUP($A981,'Medical Examinations'!A981:H3315,8,FALSE)</f>
        <v>No</v>
      </c>
      <c r="H981" s="4">
        <f>VLOOKUP($A981,'Medical Examinations'!A981:I3315,9,FALSE)</f>
        <v>1</v>
      </c>
      <c r="I981" t="str">
        <f>VLOOKUP($A981,'Medical Examinations'!A981:J981,10,FALSE)</f>
        <v>No</v>
      </c>
      <c r="J981" t="str">
        <f>VLOOKUP($A981,'Medical Examinations'!A981:C981,3,FALSE)</f>
        <v>Obesity</v>
      </c>
      <c r="K981" t="str">
        <f>VLOOKUP($A981,'Medical Examinations'!A981:E981,5,FALSE)</f>
        <v>Normal</v>
      </c>
      <c r="L981" t="str">
        <f>VLOOKUP($A981,'Hospitalisation Details'!$A$2:$E$2344,5,FALSE)</f>
        <v>17-Nov-1960</v>
      </c>
      <c r="M981" s="2">
        <f>VLOOKUP($A981,'Hospitalisation Details'!$A$2:$I$2344,9,FALSE)</f>
        <v>46718.16</v>
      </c>
      <c r="N981" s="2" t="str">
        <f>VLOOKUP($A981,'Hospitalisation Details'!$A$2:$J$2344,10,FALSE)</f>
        <v>Tier - 1</v>
      </c>
      <c r="O981" s="2" t="str">
        <f>VLOOKUP($A981,'Hospitalisation Details'!$A$2:$K$2344,11,FALSE)</f>
        <v>Tier - 1</v>
      </c>
      <c r="P981" s="5" t="str">
        <f>VLOOKUP($A981,'Hospitalisation Details'!$A$2:$L$2344,12,FALSE)</f>
        <v>R1012</v>
      </c>
      <c r="Q981" s="15">
        <f>VLOOKUP($A981,'Hospitalisation Details'!$A$2:$G$2344,7,FALSE)</f>
        <v>62</v>
      </c>
    </row>
    <row r="982" spans="1:17" x14ac:dyDescent="0.25">
      <c r="A982" s="14" t="s">
        <v>4654</v>
      </c>
      <c r="B982" t="str">
        <f>VLOOKUP(Healthcare!$A982,'Customer Names'!A982:C3316,3,FALSE)</f>
        <v>Peck</v>
      </c>
      <c r="C982">
        <f>VLOOKUP(Healthcare!$A982,'Medical Examinations'!A982:B3316,2,FALSE)</f>
        <v>34.01</v>
      </c>
      <c r="D982">
        <f>VLOOKUP($A982,'Medical Examinations'!A982:D3316,4,FALSE)</f>
        <v>11.3</v>
      </c>
      <c r="E982" t="str">
        <f>VLOOKUP($A982,'Medical Examinations'!A982:F982,6,FALSE)</f>
        <v>No</v>
      </c>
      <c r="F982" t="str">
        <f>VLOOKUP($A982,'Medical Examinations'!A982:G3316,7,FALSE)</f>
        <v>No</v>
      </c>
      <c r="G982" t="str">
        <f>VLOOKUP($A982,'Medical Examinations'!A982:H3316,8,FALSE)</f>
        <v>No</v>
      </c>
      <c r="H982" s="4">
        <f>VLOOKUP($A982,'Medical Examinations'!A982:I3316,9,FALSE)</f>
        <v>0</v>
      </c>
      <c r="I982" t="str">
        <f>VLOOKUP($A982,'Medical Examinations'!A982:J982,10,FALSE)</f>
        <v>No</v>
      </c>
      <c r="J982" t="str">
        <f>VLOOKUP($A982,'Medical Examinations'!A982:C982,3,FALSE)</f>
        <v>Obesity</v>
      </c>
      <c r="K982" t="str">
        <f>VLOOKUP($A982,'Medical Examinations'!A982:E982,5,FALSE)</f>
        <v>Diabetes</v>
      </c>
      <c r="L982" t="str">
        <f>VLOOKUP($A982,'Hospitalisation Details'!$A$2:$E$2344,5,FALSE)</f>
        <v>15-Sep-1958</v>
      </c>
      <c r="M982" s="2">
        <f>VLOOKUP($A982,'Hospitalisation Details'!$A$2:$I$2344,9,FALSE)</f>
        <v>46889.26</v>
      </c>
      <c r="N982" s="2" t="str">
        <f>VLOOKUP($A982,'Hospitalisation Details'!$A$2:$J$2344,10,FALSE)</f>
        <v>Tier - 2</v>
      </c>
      <c r="O982" s="2" t="str">
        <f>VLOOKUP($A982,'Hospitalisation Details'!$A$2:$K$2344,11,FALSE)</f>
        <v>Tier - 3</v>
      </c>
      <c r="P982" s="5" t="str">
        <f>VLOOKUP($A982,'Hospitalisation Details'!$A$2:$L$2344,12,FALSE)</f>
        <v>R1013</v>
      </c>
      <c r="Q982" s="15">
        <f>VLOOKUP($A982,'Hospitalisation Details'!$A$2:$G$2344,7,FALSE)</f>
        <v>64</v>
      </c>
    </row>
    <row r="983" spans="1:17" x14ac:dyDescent="0.25">
      <c r="A983" s="14" t="s">
        <v>4655</v>
      </c>
      <c r="B983" t="str">
        <f>VLOOKUP(Healthcare!$A983,'Customer Names'!A983:C3317,3,FALSE)</f>
        <v>Burger</v>
      </c>
      <c r="C983">
        <f>VLOOKUP(Healthcare!$A983,'Medical Examinations'!A983:B3317,2,FALSE)</f>
        <v>31.54</v>
      </c>
      <c r="D983">
        <f>VLOOKUP($A983,'Medical Examinations'!A983:D3317,4,FALSE)</f>
        <v>6.72</v>
      </c>
      <c r="E983" t="str">
        <f>VLOOKUP($A983,'Medical Examinations'!A983:F983,6,FALSE)</f>
        <v>No</v>
      </c>
      <c r="F983" t="str">
        <f>VLOOKUP($A983,'Medical Examinations'!A983:G3317,7,FALSE)</f>
        <v>No</v>
      </c>
      <c r="G983" t="str">
        <f>VLOOKUP($A983,'Medical Examinations'!A983:H3317,8,FALSE)</f>
        <v>No</v>
      </c>
      <c r="H983" s="4">
        <f>VLOOKUP($A983,'Medical Examinations'!A983:I3317,9,FALSE)</f>
        <v>0</v>
      </c>
      <c r="I983" t="str">
        <f>VLOOKUP($A983,'Medical Examinations'!A983:J983,10,FALSE)</f>
        <v>No</v>
      </c>
      <c r="J983" t="str">
        <f>VLOOKUP($A983,'Medical Examinations'!A983:C983,3,FALSE)</f>
        <v>Obesity</v>
      </c>
      <c r="K983" t="str">
        <f>VLOOKUP($A983,'Medical Examinations'!A983:E983,5,FALSE)</f>
        <v>Diabetes</v>
      </c>
      <c r="L983" t="str">
        <f>VLOOKUP($A983,'Hospitalisation Details'!$A$2:$E$2344,5,FALSE)</f>
        <v>14-Jul-1959</v>
      </c>
      <c r="M983" s="2">
        <f>VLOOKUP($A983,'Hospitalisation Details'!$A$2:$I$2344,9,FALSE)</f>
        <v>47055.53</v>
      </c>
      <c r="N983" s="2" t="str">
        <f>VLOOKUP($A983,'Hospitalisation Details'!$A$2:$J$2344,10,FALSE)</f>
        <v>Tier - 2</v>
      </c>
      <c r="O983" s="2" t="str">
        <f>VLOOKUP($A983,'Hospitalisation Details'!$A$2:$K$2344,11,FALSE)</f>
        <v>Tier - 1</v>
      </c>
      <c r="P983" s="5" t="str">
        <f>VLOOKUP($A983,'Hospitalisation Details'!$A$2:$L$2344,12,FALSE)</f>
        <v>R1013</v>
      </c>
      <c r="Q983" s="15">
        <f>VLOOKUP($A983,'Hospitalisation Details'!$A$2:$G$2344,7,FALSE)</f>
        <v>63</v>
      </c>
    </row>
    <row r="984" spans="1:17" x14ac:dyDescent="0.25">
      <c r="A984" s="14" t="s">
        <v>4656</v>
      </c>
      <c r="B984" t="str">
        <f>VLOOKUP(Healthcare!$A984,'Customer Names'!A984:C3318,3,FALSE)</f>
        <v>Blain</v>
      </c>
      <c r="C984">
        <f>VLOOKUP(Healthcare!$A984,'Medical Examinations'!A984:B3318,2,FALSE)</f>
        <v>23.3</v>
      </c>
      <c r="D984">
        <f>VLOOKUP($A984,'Medical Examinations'!A984:D3318,4,FALSE)</f>
        <v>5.36</v>
      </c>
      <c r="E984" t="str">
        <f>VLOOKUP($A984,'Medical Examinations'!A984:F984,6,FALSE)</f>
        <v>Yes</v>
      </c>
      <c r="F984" t="str">
        <f>VLOOKUP($A984,'Medical Examinations'!A984:G3318,7,FALSE)</f>
        <v>No</v>
      </c>
      <c r="G984" t="str">
        <f>VLOOKUP($A984,'Medical Examinations'!A984:H3318,8,FALSE)</f>
        <v>No</v>
      </c>
      <c r="H984" s="4">
        <f>VLOOKUP($A984,'Medical Examinations'!A984:I3318,9,FALSE)</f>
        <v>1</v>
      </c>
      <c r="I984" t="str">
        <f>VLOOKUP($A984,'Medical Examinations'!A984:J984,10,FALSE)</f>
        <v>No</v>
      </c>
      <c r="J984" t="str">
        <f>VLOOKUP($A984,'Medical Examinations'!A984:C984,3,FALSE)</f>
        <v>Health Weight</v>
      </c>
      <c r="K984" t="str">
        <f>VLOOKUP($A984,'Medical Examinations'!A984:E984,5,FALSE)</f>
        <v>Normal</v>
      </c>
      <c r="L984" t="str">
        <f>VLOOKUP($A984,'Hospitalisation Details'!$A$2:$E$2344,5,FALSE)</f>
        <v>28-Dec-1970</v>
      </c>
      <c r="M984" s="2">
        <f>VLOOKUP($A984,'Hospitalisation Details'!$A$2:$I$2344,9,FALSE)</f>
        <v>47269.85</v>
      </c>
      <c r="N984" s="2" t="str">
        <f>VLOOKUP($A984,'Hospitalisation Details'!$A$2:$J$2344,10,FALSE)</f>
        <v>Tier - 1</v>
      </c>
      <c r="O984" s="2" t="str">
        <f>VLOOKUP($A984,'Hospitalisation Details'!$A$2:$K$2344,11,FALSE)</f>
        <v>Tier - 2</v>
      </c>
      <c r="P984" s="5" t="str">
        <f>VLOOKUP($A984,'Hospitalisation Details'!$A$2:$L$2344,12,FALSE)</f>
        <v>R1013</v>
      </c>
      <c r="Q984" s="15">
        <f>VLOOKUP($A984,'Hospitalisation Details'!$A$2:$G$2344,7,FALSE)</f>
        <v>52</v>
      </c>
    </row>
    <row r="985" spans="1:17" x14ac:dyDescent="0.25">
      <c r="A985" s="14" t="s">
        <v>4657</v>
      </c>
      <c r="B985" t="str">
        <f>VLOOKUP(Healthcare!$A985,'Customer Names'!A985:C3319,3,FALSE)</f>
        <v>Winters</v>
      </c>
      <c r="C985">
        <f>VLOOKUP(Healthcare!$A985,'Medical Examinations'!A985:B3319,2,FALSE)</f>
        <v>27.75</v>
      </c>
      <c r="D985">
        <f>VLOOKUP($A985,'Medical Examinations'!A985:D3319,4,FALSE)</f>
        <v>9.8800000000000008</v>
      </c>
      <c r="E985" t="str">
        <f>VLOOKUP($A985,'Medical Examinations'!A985:F985,6,FALSE)</f>
        <v>No</v>
      </c>
      <c r="F985" t="str">
        <f>VLOOKUP($A985,'Medical Examinations'!A985:G3319,7,FALSE)</f>
        <v>No</v>
      </c>
      <c r="G985" t="str">
        <f>VLOOKUP($A985,'Medical Examinations'!A985:H3319,8,FALSE)</f>
        <v>No</v>
      </c>
      <c r="H985" s="4">
        <f>VLOOKUP($A985,'Medical Examinations'!A985:I3319,9,FALSE)</f>
        <v>0</v>
      </c>
      <c r="I985" t="str">
        <f>VLOOKUP($A985,'Medical Examinations'!A985:J985,10,FALSE)</f>
        <v>No</v>
      </c>
      <c r="J985" t="str">
        <f>VLOOKUP($A985,'Medical Examinations'!A985:C985,3,FALSE)</f>
        <v>Over Weight</v>
      </c>
      <c r="K985" t="str">
        <f>VLOOKUP($A985,'Medical Examinations'!A985:E985,5,FALSE)</f>
        <v>Diabetes</v>
      </c>
      <c r="L985" t="str">
        <f>VLOOKUP($A985,'Hospitalisation Details'!$A$2:$E$2344,5,FALSE)</f>
        <v>3-Sep-1958</v>
      </c>
      <c r="M985" s="2">
        <f>VLOOKUP($A985,'Hospitalisation Details'!$A$2:$I$2344,9,FALSE)</f>
        <v>47291.06</v>
      </c>
      <c r="N985" s="2" t="str">
        <f>VLOOKUP($A985,'Hospitalisation Details'!$A$2:$J$2344,10,FALSE)</f>
        <v>Tier - 2</v>
      </c>
      <c r="O985" s="2" t="str">
        <f>VLOOKUP($A985,'Hospitalisation Details'!$A$2:$K$2344,11,FALSE)</f>
        <v>Tier - 1</v>
      </c>
      <c r="P985" s="5" t="str">
        <f>VLOOKUP($A985,'Hospitalisation Details'!$A$2:$L$2344,12,FALSE)</f>
        <v>R1011</v>
      </c>
      <c r="Q985" s="15">
        <f>VLOOKUP($A985,'Hospitalisation Details'!$A$2:$G$2344,7,FALSE)</f>
        <v>64</v>
      </c>
    </row>
    <row r="986" spans="1:17" x14ac:dyDescent="0.25">
      <c r="A986" s="14" t="s">
        <v>4658</v>
      </c>
      <c r="B986" t="str">
        <f>VLOOKUP(Healthcare!$A986,'Customer Names'!A986:C3320,3,FALSE)</f>
        <v>McCue</v>
      </c>
      <c r="C986">
        <f>VLOOKUP(Healthcare!$A986,'Medical Examinations'!A986:B3320,2,FALSE)</f>
        <v>42.46</v>
      </c>
      <c r="D986">
        <f>VLOOKUP($A986,'Medical Examinations'!A986:D3320,4,FALSE)</f>
        <v>4.1100000000000003</v>
      </c>
      <c r="E986" t="str">
        <f>VLOOKUP($A986,'Medical Examinations'!A986:F986,6,FALSE)</f>
        <v>No</v>
      </c>
      <c r="F986" t="str">
        <f>VLOOKUP($A986,'Medical Examinations'!A986:G3320,7,FALSE)</f>
        <v>No</v>
      </c>
      <c r="G986" t="str">
        <f>VLOOKUP($A986,'Medical Examinations'!A986:H3320,8,FALSE)</f>
        <v>No</v>
      </c>
      <c r="H986" s="4">
        <f>VLOOKUP($A986,'Medical Examinations'!A986:I3320,9,FALSE)</f>
        <v>0</v>
      </c>
      <c r="I986" t="str">
        <f>VLOOKUP($A986,'Medical Examinations'!A986:J986,10,FALSE)</f>
        <v>No</v>
      </c>
      <c r="J986" t="str">
        <f>VLOOKUP($A986,'Medical Examinations'!A986:C986,3,FALSE)</f>
        <v>Obesity</v>
      </c>
      <c r="K986" t="str">
        <f>VLOOKUP($A986,'Medical Examinations'!A986:E986,5,FALSE)</f>
        <v>Normal</v>
      </c>
      <c r="L986" t="str">
        <f>VLOOKUP($A986,'Hospitalisation Details'!$A$2:$E$2344,5,FALSE)</f>
        <v>4-Oct-1959</v>
      </c>
      <c r="M986" s="2">
        <f>VLOOKUP($A986,'Hospitalisation Details'!$A$2:$I$2344,9,FALSE)</f>
        <v>47305.31</v>
      </c>
      <c r="N986" s="2" t="str">
        <f>VLOOKUP($A986,'Hospitalisation Details'!$A$2:$J$2344,10,FALSE)</f>
        <v>Tier - 2</v>
      </c>
      <c r="O986" s="2" t="str">
        <f>VLOOKUP($A986,'Hospitalisation Details'!$A$2:$K$2344,11,FALSE)</f>
        <v>Tier - 1</v>
      </c>
      <c r="P986" s="5" t="str">
        <f>VLOOKUP($A986,'Hospitalisation Details'!$A$2:$L$2344,12,FALSE)</f>
        <v>R1011</v>
      </c>
      <c r="Q986" s="15">
        <f>VLOOKUP($A986,'Hospitalisation Details'!$A$2:$G$2344,7,FALSE)</f>
        <v>63</v>
      </c>
    </row>
    <row r="987" spans="1:17" x14ac:dyDescent="0.25">
      <c r="A987" s="14" t="s">
        <v>4659</v>
      </c>
      <c r="B987" t="str">
        <f>VLOOKUP(Healthcare!$A987,'Customer Names'!A987:C3321,3,FALSE)</f>
        <v>Webster</v>
      </c>
      <c r="C987">
        <f>VLOOKUP(Healthcare!$A987,'Medical Examinations'!A987:B3321,2,FALSE)</f>
        <v>54.47</v>
      </c>
      <c r="D987">
        <f>VLOOKUP($A987,'Medical Examinations'!A987:D3321,4,FALSE)</f>
        <v>7.48</v>
      </c>
      <c r="E987" t="str">
        <f>VLOOKUP($A987,'Medical Examinations'!A987:F987,6,FALSE)</f>
        <v>No</v>
      </c>
      <c r="F987" t="str">
        <f>VLOOKUP($A987,'Medical Examinations'!A987:G3321,7,FALSE)</f>
        <v>No</v>
      </c>
      <c r="G987" t="str">
        <f>VLOOKUP($A987,'Medical Examinations'!A987:H3321,8,FALSE)</f>
        <v>No</v>
      </c>
      <c r="H987" s="4">
        <f>VLOOKUP($A987,'Medical Examinations'!A987:I3321,9,FALSE)</f>
        <v>0</v>
      </c>
      <c r="I987" t="str">
        <f>VLOOKUP($A987,'Medical Examinations'!A987:J987,10,FALSE)</f>
        <v>No</v>
      </c>
      <c r="J987" t="str">
        <f>VLOOKUP($A987,'Medical Examinations'!A987:C987,3,FALSE)</f>
        <v>Obesity</v>
      </c>
      <c r="K987" t="str">
        <f>VLOOKUP($A987,'Medical Examinations'!A987:E987,5,FALSE)</f>
        <v>Diabetes</v>
      </c>
      <c r="L987" t="str">
        <f>VLOOKUP($A987,'Hospitalisation Details'!$A$2:$E$2344,5,FALSE)</f>
        <v>13-Jun-1961</v>
      </c>
      <c r="M987" s="2">
        <f>VLOOKUP($A987,'Hospitalisation Details'!$A$2:$I$2344,9,FALSE)</f>
        <v>47403.88</v>
      </c>
      <c r="N987" s="2" t="str">
        <f>VLOOKUP($A987,'Hospitalisation Details'!$A$2:$J$2344,10,FALSE)</f>
        <v>Tier - 1</v>
      </c>
      <c r="O987" s="2" t="str">
        <f>VLOOKUP($A987,'Hospitalisation Details'!$A$2:$K$2344,11,FALSE)</f>
        <v>Tier - 3</v>
      </c>
      <c r="P987" s="5" t="str">
        <f>VLOOKUP($A987,'Hospitalisation Details'!$A$2:$L$2344,12,FALSE)</f>
        <v>R1011</v>
      </c>
      <c r="Q987" s="15">
        <f>VLOOKUP($A987,'Hospitalisation Details'!$A$2:$G$2344,7,FALSE)</f>
        <v>61</v>
      </c>
    </row>
    <row r="988" spans="1:17" x14ac:dyDescent="0.25">
      <c r="A988" s="14" t="s">
        <v>4660</v>
      </c>
      <c r="B988" t="str">
        <f>VLOOKUP(Healthcare!$A988,'Customer Names'!A988:C3322,3,FALSE)</f>
        <v>Anderson</v>
      </c>
      <c r="C988">
        <f>VLOOKUP(Healthcare!$A988,'Medical Examinations'!A988:B3322,2,FALSE)</f>
        <v>24.93</v>
      </c>
      <c r="D988">
        <f>VLOOKUP($A988,'Medical Examinations'!A988:D3322,4,FALSE)</f>
        <v>9.18</v>
      </c>
      <c r="E988" t="str">
        <f>VLOOKUP($A988,'Medical Examinations'!A988:F988,6,FALSE)</f>
        <v>Yes</v>
      </c>
      <c r="F988" t="str">
        <f>VLOOKUP($A988,'Medical Examinations'!A988:G3322,7,FALSE)</f>
        <v>No</v>
      </c>
      <c r="G988" t="str">
        <f>VLOOKUP($A988,'Medical Examinations'!A988:H3322,8,FALSE)</f>
        <v>Yes</v>
      </c>
      <c r="H988" s="4">
        <f>VLOOKUP($A988,'Medical Examinations'!A988:I3322,9,FALSE)</f>
        <v>1</v>
      </c>
      <c r="I988" t="str">
        <f>VLOOKUP($A988,'Medical Examinations'!A988:J988,10,FALSE)</f>
        <v>No</v>
      </c>
      <c r="J988" t="str">
        <f>VLOOKUP($A988,'Medical Examinations'!A988:C988,3,FALSE)</f>
        <v>Over Weight</v>
      </c>
      <c r="K988" t="str">
        <f>VLOOKUP($A988,'Medical Examinations'!A988:E988,5,FALSE)</f>
        <v>Diabetes</v>
      </c>
      <c r="L988" t="str">
        <f>VLOOKUP($A988,'Hospitalisation Details'!$A$2:$E$2344,5,FALSE)</f>
        <v>27-Sep-1971</v>
      </c>
      <c r="M988" s="2">
        <f>VLOOKUP($A988,'Hospitalisation Details'!$A$2:$I$2344,9,FALSE)</f>
        <v>47462.89</v>
      </c>
      <c r="N988" s="2" t="str">
        <f>VLOOKUP($A988,'Hospitalisation Details'!$A$2:$J$2344,10,FALSE)</f>
        <v>Tier - 1</v>
      </c>
      <c r="O988" s="2" t="str">
        <f>VLOOKUP($A988,'Hospitalisation Details'!$A$2:$K$2344,11,FALSE)</f>
        <v>Tier - 2</v>
      </c>
      <c r="P988" s="5" t="str">
        <f>VLOOKUP($A988,'Hospitalisation Details'!$A$2:$L$2344,12,FALSE)</f>
        <v>R1013</v>
      </c>
      <c r="Q988" s="15">
        <f>VLOOKUP($A988,'Hospitalisation Details'!$A$2:$G$2344,7,FALSE)</f>
        <v>51</v>
      </c>
    </row>
    <row r="989" spans="1:17" x14ac:dyDescent="0.25">
      <c r="A989" s="14" t="s">
        <v>4661</v>
      </c>
      <c r="B989" t="str">
        <f>VLOOKUP(Healthcare!$A989,'Customer Names'!A989:C3323,3,FALSE)</f>
        <v>Chiappone</v>
      </c>
      <c r="C989">
        <f>VLOOKUP(Healthcare!$A989,'Medical Examinations'!A989:B3323,2,FALSE)</f>
        <v>48.12</v>
      </c>
      <c r="D989">
        <f>VLOOKUP($A989,'Medical Examinations'!A989:D3323,4,FALSE)</f>
        <v>4.51</v>
      </c>
      <c r="E989" t="str">
        <f>VLOOKUP($A989,'Medical Examinations'!A989:F989,6,FALSE)</f>
        <v>Yes</v>
      </c>
      <c r="F989" t="str">
        <f>VLOOKUP($A989,'Medical Examinations'!A989:G3323,7,FALSE)</f>
        <v>No</v>
      </c>
      <c r="G989" t="str">
        <f>VLOOKUP($A989,'Medical Examinations'!A989:H3323,8,FALSE)</f>
        <v>No</v>
      </c>
      <c r="H989" s="4">
        <f>VLOOKUP($A989,'Medical Examinations'!A989:I3323,9,FALSE)</f>
        <v>1</v>
      </c>
      <c r="I989" t="str">
        <f>VLOOKUP($A989,'Medical Examinations'!A989:J989,10,FALSE)</f>
        <v>No</v>
      </c>
      <c r="J989" t="str">
        <f>VLOOKUP($A989,'Medical Examinations'!A989:C989,3,FALSE)</f>
        <v>Obesity</v>
      </c>
      <c r="K989" t="str">
        <f>VLOOKUP($A989,'Medical Examinations'!A989:E989,5,FALSE)</f>
        <v>Normal</v>
      </c>
      <c r="L989" t="str">
        <f>VLOOKUP($A989,'Hospitalisation Details'!$A$2:$E$2344,5,FALSE)</f>
        <v>7-Nov-1964</v>
      </c>
      <c r="M989" s="2">
        <f>VLOOKUP($A989,'Hospitalisation Details'!$A$2:$I$2344,9,FALSE)</f>
        <v>47496.49</v>
      </c>
      <c r="N989" s="2" t="str">
        <f>VLOOKUP($A989,'Hospitalisation Details'!$A$2:$J$2344,10,FALSE)</f>
        <v>Tier - 1</v>
      </c>
      <c r="O989" s="2" t="str">
        <f>VLOOKUP($A989,'Hospitalisation Details'!$A$2:$K$2344,11,FALSE)</f>
        <v>Tier - 3</v>
      </c>
      <c r="P989" s="5" t="str">
        <f>VLOOKUP($A989,'Hospitalisation Details'!$A$2:$L$2344,12,FALSE)</f>
        <v>R1012</v>
      </c>
      <c r="Q989" s="15">
        <f>VLOOKUP($A989,'Hospitalisation Details'!$A$2:$G$2344,7,FALSE)</f>
        <v>58</v>
      </c>
    </row>
    <row r="990" spans="1:17" x14ac:dyDescent="0.25">
      <c r="A990" s="14" t="s">
        <v>4662</v>
      </c>
      <c r="B990" t="str">
        <f>VLOOKUP(Healthcare!$A990,'Customer Names'!A990:C3324,3,FALSE)</f>
        <v>Opie</v>
      </c>
      <c r="C990">
        <f>VLOOKUP(Healthcare!$A990,'Medical Examinations'!A990:B3324,2,FALSE)</f>
        <v>24.91</v>
      </c>
      <c r="D990">
        <f>VLOOKUP($A990,'Medical Examinations'!A990:D3324,4,FALSE)</f>
        <v>7.33</v>
      </c>
      <c r="E990" t="str">
        <f>VLOOKUP($A990,'Medical Examinations'!A990:F990,6,FALSE)</f>
        <v>Yes</v>
      </c>
      <c r="F990" t="str">
        <f>VLOOKUP($A990,'Medical Examinations'!A990:G3324,7,FALSE)</f>
        <v>No</v>
      </c>
      <c r="G990" t="str">
        <f>VLOOKUP($A990,'Medical Examinations'!A990:H3324,8,FALSE)</f>
        <v>Yes</v>
      </c>
      <c r="H990" s="4">
        <f>VLOOKUP($A990,'Medical Examinations'!A990:I3324,9,FALSE)</f>
        <v>1</v>
      </c>
      <c r="I990" t="str">
        <f>VLOOKUP($A990,'Medical Examinations'!A990:J990,10,FALSE)</f>
        <v>No</v>
      </c>
      <c r="J990" t="str">
        <f>VLOOKUP($A990,'Medical Examinations'!A990:C990,3,FALSE)</f>
        <v>Over Weight</v>
      </c>
      <c r="K990" t="str">
        <f>VLOOKUP($A990,'Medical Examinations'!A990:E990,5,FALSE)</f>
        <v>Diabetes</v>
      </c>
      <c r="L990" t="str">
        <f>VLOOKUP($A990,'Hospitalisation Details'!$A$2:$E$2344,5,FALSE)</f>
        <v>5-Aug-1963</v>
      </c>
      <c r="M990" s="2">
        <f>VLOOKUP($A990,'Hospitalisation Details'!$A$2:$I$2344,9,FALSE)</f>
        <v>47896.79</v>
      </c>
      <c r="N990" s="2" t="str">
        <f>VLOOKUP($A990,'Hospitalisation Details'!$A$2:$J$2344,10,FALSE)</f>
        <v>Tier - 1</v>
      </c>
      <c r="O990" s="2" t="str">
        <f>VLOOKUP($A990,'Hospitalisation Details'!$A$2:$K$2344,11,FALSE)</f>
        <v>Tier - 3</v>
      </c>
      <c r="P990" s="5" t="str">
        <f>VLOOKUP($A990,'Hospitalisation Details'!$A$2:$L$2344,12,FALSE)</f>
        <v>R1024</v>
      </c>
      <c r="Q990" s="15">
        <f>VLOOKUP($A990,'Hospitalisation Details'!$A$2:$G$2344,7,FALSE)</f>
        <v>59</v>
      </c>
    </row>
    <row r="991" spans="1:17" x14ac:dyDescent="0.25">
      <c r="A991" s="14" t="s">
        <v>4663</v>
      </c>
      <c r="B991" t="str">
        <f>VLOOKUP(Healthcare!$A991,'Customer Names'!A991:C3325,3,FALSE)</f>
        <v>Donnelly</v>
      </c>
      <c r="C991">
        <f>VLOOKUP(Healthcare!$A991,'Medical Examinations'!A991:B3325,2,FALSE)</f>
        <v>27.645</v>
      </c>
      <c r="D991">
        <f>VLOOKUP($A991,'Medical Examinations'!A991:D3325,4,FALSE)</f>
        <v>10.56</v>
      </c>
      <c r="E991" t="str">
        <f>VLOOKUP($A991,'Medical Examinations'!A991:F991,6,FALSE)</f>
        <v>No</v>
      </c>
      <c r="F991" t="str">
        <f>VLOOKUP($A991,'Medical Examinations'!A991:G3325,7,FALSE)</f>
        <v>No</v>
      </c>
      <c r="G991" t="str">
        <f>VLOOKUP($A991,'Medical Examinations'!A991:H3325,8,FALSE)</f>
        <v>No</v>
      </c>
      <c r="H991" s="4">
        <f>VLOOKUP($A991,'Medical Examinations'!A991:I3325,9,FALSE)</f>
        <v>0</v>
      </c>
      <c r="I991" t="str">
        <f>VLOOKUP($A991,'Medical Examinations'!A991:J991,10,FALSE)</f>
        <v>No</v>
      </c>
      <c r="J991" t="str">
        <f>VLOOKUP($A991,'Medical Examinations'!A991:C991,3,FALSE)</f>
        <v>Over Weight</v>
      </c>
      <c r="K991" t="str">
        <f>VLOOKUP($A991,'Medical Examinations'!A991:E991,5,FALSE)</f>
        <v>Diabetes</v>
      </c>
      <c r="L991" t="str">
        <f>VLOOKUP($A991,'Hospitalisation Details'!$A$2:$E$2344,5,FALSE)</f>
        <v>27-Aug-1962</v>
      </c>
      <c r="M991" s="2">
        <f>VLOOKUP($A991,'Hospitalisation Details'!$A$2:$I$2344,9,FALSE)</f>
        <v>48173.36</v>
      </c>
      <c r="N991" s="2" t="str">
        <f>VLOOKUP($A991,'Hospitalisation Details'!$A$2:$J$2344,10,FALSE)</f>
        <v>Tier - 1</v>
      </c>
      <c r="O991" s="2" t="str">
        <f>VLOOKUP($A991,'Hospitalisation Details'!$A$2:$K$2344,11,FALSE)</f>
        <v>Tier - 3</v>
      </c>
      <c r="P991" s="5" t="str">
        <f>VLOOKUP($A991,'Hospitalisation Details'!$A$2:$L$2344,12,FALSE)</f>
        <v>R1011</v>
      </c>
      <c r="Q991" s="15">
        <f>VLOOKUP($A991,'Hospitalisation Details'!$A$2:$G$2344,7,FALSE)</f>
        <v>60</v>
      </c>
    </row>
    <row r="992" spans="1:17" x14ac:dyDescent="0.25">
      <c r="A992" s="14" t="s">
        <v>4664</v>
      </c>
      <c r="B992" t="str">
        <f>VLOOKUP(Healthcare!$A992,'Customer Names'!A992:C3326,3,FALSE)</f>
        <v>Rall</v>
      </c>
      <c r="C992">
        <f>VLOOKUP(Healthcare!$A992,'Medical Examinations'!A992:B3326,2,FALSE)</f>
        <v>33.700000000000003</v>
      </c>
      <c r="D992">
        <f>VLOOKUP($A992,'Medical Examinations'!A992:D3326,4,FALSE)</f>
        <v>4.01</v>
      </c>
      <c r="E992" t="str">
        <f>VLOOKUP($A992,'Medical Examinations'!A992:F992,6,FALSE)</f>
        <v>No</v>
      </c>
      <c r="F992" t="str">
        <f>VLOOKUP($A992,'Medical Examinations'!A992:G3326,7,FALSE)</f>
        <v>No</v>
      </c>
      <c r="G992" t="str">
        <f>VLOOKUP($A992,'Medical Examinations'!A992:H3326,8,FALSE)</f>
        <v>No</v>
      </c>
      <c r="H992" s="4">
        <f>VLOOKUP($A992,'Medical Examinations'!A992:I3326,9,FALSE)</f>
        <v>2</v>
      </c>
      <c r="I992" t="str">
        <f>VLOOKUP($A992,'Medical Examinations'!A992:J992,10,FALSE)</f>
        <v>No</v>
      </c>
      <c r="J992" t="str">
        <f>VLOOKUP($A992,'Medical Examinations'!A992:C992,3,FALSE)</f>
        <v>Obesity</v>
      </c>
      <c r="K992" t="str">
        <f>VLOOKUP($A992,'Medical Examinations'!A992:E992,5,FALSE)</f>
        <v>Normal</v>
      </c>
      <c r="L992" t="str">
        <f>VLOOKUP($A992,'Hospitalisation Details'!$A$2:$E$2344,5,FALSE)</f>
        <v>21-Dec-1961</v>
      </c>
      <c r="M992" s="2">
        <f>VLOOKUP($A992,'Hospitalisation Details'!$A$2:$I$2344,9,FALSE)</f>
        <v>48517.56</v>
      </c>
      <c r="N992" s="2" t="str">
        <f>VLOOKUP($A992,'Hospitalisation Details'!$A$2:$J$2344,10,FALSE)</f>
        <v>Tier - 1</v>
      </c>
      <c r="O992" s="2" t="str">
        <f>VLOOKUP($A992,'Hospitalisation Details'!$A$2:$K$2344,11,FALSE)</f>
        <v>Tier - 3</v>
      </c>
      <c r="P992" s="5" t="str">
        <f>VLOOKUP($A992,'Hospitalisation Details'!$A$2:$L$2344,12,FALSE)</f>
        <v>R1024</v>
      </c>
      <c r="Q992" s="15">
        <f>VLOOKUP($A992,'Hospitalisation Details'!$A$2:$G$2344,7,FALSE)</f>
        <v>61</v>
      </c>
    </row>
    <row r="993" spans="1:17" x14ac:dyDescent="0.25">
      <c r="A993" s="14" t="s">
        <v>4665</v>
      </c>
      <c r="B993" t="str">
        <f>VLOOKUP(Healthcare!$A993,'Customer Names'!A993:C3327,3,FALSE)</f>
        <v>Mitchell</v>
      </c>
      <c r="C993">
        <f>VLOOKUP(Healthcare!$A993,'Medical Examinations'!A993:B3327,2,FALSE)</f>
        <v>38.93</v>
      </c>
      <c r="D993">
        <f>VLOOKUP($A993,'Medical Examinations'!A993:D3327,4,FALSE)</f>
        <v>5.64</v>
      </c>
      <c r="E993" t="str">
        <f>VLOOKUP($A993,'Medical Examinations'!A993:F993,6,FALSE)</f>
        <v>Yes</v>
      </c>
      <c r="F993" t="str">
        <f>VLOOKUP($A993,'Medical Examinations'!A993:G3327,7,FALSE)</f>
        <v>No</v>
      </c>
      <c r="G993" t="str">
        <f>VLOOKUP($A993,'Medical Examinations'!A993:H3327,8,FALSE)</f>
        <v>No</v>
      </c>
      <c r="H993" s="4">
        <f>VLOOKUP($A993,'Medical Examinations'!A993:I3327,9,FALSE)</f>
        <v>1</v>
      </c>
      <c r="I993" t="str">
        <f>VLOOKUP($A993,'Medical Examinations'!A993:J993,10,FALSE)</f>
        <v>No</v>
      </c>
      <c r="J993" t="str">
        <f>VLOOKUP($A993,'Medical Examinations'!A993:C993,3,FALSE)</f>
        <v>Obesity</v>
      </c>
      <c r="K993" t="str">
        <f>VLOOKUP($A993,'Medical Examinations'!A993:E993,5,FALSE)</f>
        <v>Normal</v>
      </c>
      <c r="L993" t="str">
        <f>VLOOKUP($A993,'Hospitalisation Details'!$A$2:$E$2344,5,FALSE)</f>
        <v>1-Dec-1968</v>
      </c>
      <c r="M993" s="2">
        <f>VLOOKUP($A993,'Hospitalisation Details'!$A$2:$I$2344,9,FALSE)</f>
        <v>48549.18</v>
      </c>
      <c r="N993" s="2" t="str">
        <f>VLOOKUP($A993,'Hospitalisation Details'!$A$2:$J$2344,10,FALSE)</f>
        <v>Tier - 1</v>
      </c>
      <c r="O993" s="2" t="str">
        <f>VLOOKUP($A993,'Hospitalisation Details'!$A$2:$K$2344,11,FALSE)</f>
        <v>Tier - 3</v>
      </c>
      <c r="P993" s="5" t="str">
        <f>VLOOKUP($A993,'Hospitalisation Details'!$A$2:$L$2344,12,FALSE)</f>
        <v>R1016</v>
      </c>
      <c r="Q993" s="15">
        <f>VLOOKUP($A993,'Hospitalisation Details'!$A$2:$G$2344,7,FALSE)</f>
        <v>54</v>
      </c>
    </row>
    <row r="994" spans="1:17" x14ac:dyDescent="0.25">
      <c r="A994" s="14" t="s">
        <v>4666</v>
      </c>
      <c r="B994" t="str">
        <f>VLOOKUP(Healthcare!$A994,'Customer Names'!A994:C3328,3,FALSE)</f>
        <v>Chen</v>
      </c>
      <c r="C994">
        <f>VLOOKUP(Healthcare!$A994,'Medical Examinations'!A994:B3328,2,FALSE)</f>
        <v>32.774999999999999</v>
      </c>
      <c r="D994">
        <f>VLOOKUP($A994,'Medical Examinations'!A994:D3328,4,FALSE)</f>
        <v>8.02</v>
      </c>
      <c r="E994" t="str">
        <f>VLOOKUP($A994,'Medical Examinations'!A994:F994,6,FALSE)</f>
        <v>Yes</v>
      </c>
      <c r="F994" t="str">
        <f>VLOOKUP($A994,'Medical Examinations'!A994:G3328,7,FALSE)</f>
        <v>No</v>
      </c>
      <c r="G994" t="str">
        <f>VLOOKUP($A994,'Medical Examinations'!A994:H3328,8,FALSE)</f>
        <v>No</v>
      </c>
      <c r="H994" s="4">
        <f>VLOOKUP($A994,'Medical Examinations'!A994:I3328,9,FALSE)</f>
        <v>2</v>
      </c>
      <c r="I994" t="str">
        <f>VLOOKUP($A994,'Medical Examinations'!A994:J994,10,FALSE)</f>
        <v>No</v>
      </c>
      <c r="J994" t="str">
        <f>VLOOKUP($A994,'Medical Examinations'!A994:C994,3,FALSE)</f>
        <v>Obesity</v>
      </c>
      <c r="K994" t="str">
        <f>VLOOKUP($A994,'Medical Examinations'!A994:E994,5,FALSE)</f>
        <v>Diabetes</v>
      </c>
      <c r="L994" t="str">
        <f>VLOOKUP($A994,'Hospitalisation Details'!$A$2:$E$2344,5,FALSE)</f>
        <v>11-Oct-1962</v>
      </c>
      <c r="M994" s="2">
        <f>VLOOKUP($A994,'Hospitalisation Details'!$A$2:$I$2344,9,FALSE)</f>
        <v>48673.56</v>
      </c>
      <c r="N994" s="2" t="str">
        <f>VLOOKUP($A994,'Hospitalisation Details'!$A$2:$J$2344,10,FALSE)</f>
        <v>Tier - 1</v>
      </c>
      <c r="O994" s="2" t="str">
        <f>VLOOKUP($A994,'Hospitalisation Details'!$A$2:$K$2344,11,FALSE)</f>
        <v>Tier - 2</v>
      </c>
      <c r="P994" s="5" t="str">
        <f>VLOOKUP($A994,'Hospitalisation Details'!$A$2:$L$2344,12,FALSE)</f>
        <v>R1013</v>
      </c>
      <c r="Q994" s="15">
        <f>VLOOKUP($A994,'Hospitalisation Details'!$A$2:$G$2344,7,FALSE)</f>
        <v>60</v>
      </c>
    </row>
    <row r="995" spans="1:17" x14ac:dyDescent="0.25">
      <c r="A995" s="14" t="s">
        <v>4667</v>
      </c>
      <c r="B995" t="str">
        <f>VLOOKUP(Healthcare!$A995,'Customer Names'!A995:C3329,3,FALSE)</f>
        <v>Tufaro</v>
      </c>
      <c r="C995">
        <f>VLOOKUP(Healthcare!$A995,'Medical Examinations'!A995:B3329,2,FALSE)</f>
        <v>29.83</v>
      </c>
      <c r="D995">
        <f>VLOOKUP($A995,'Medical Examinations'!A995:D3329,4,FALSE)</f>
        <v>7.2</v>
      </c>
      <c r="E995" t="str">
        <f>VLOOKUP($A995,'Medical Examinations'!A995:F995,6,FALSE)</f>
        <v>Yes</v>
      </c>
      <c r="F995" t="str">
        <f>VLOOKUP($A995,'Medical Examinations'!A995:G3329,7,FALSE)</f>
        <v>No</v>
      </c>
      <c r="G995" t="str">
        <f>VLOOKUP($A995,'Medical Examinations'!A995:H3329,8,FALSE)</f>
        <v>No</v>
      </c>
      <c r="H995" s="4">
        <f>VLOOKUP($A995,'Medical Examinations'!A995:I3329,9,FALSE)</f>
        <v>0</v>
      </c>
      <c r="I995" t="str">
        <f>VLOOKUP($A995,'Medical Examinations'!A995:J995,10,FALSE)</f>
        <v>No</v>
      </c>
      <c r="J995" t="str">
        <f>VLOOKUP($A995,'Medical Examinations'!A995:C995,3,FALSE)</f>
        <v>Over Weight</v>
      </c>
      <c r="K995" t="str">
        <f>VLOOKUP($A995,'Medical Examinations'!A995:E995,5,FALSE)</f>
        <v>Diabetes</v>
      </c>
      <c r="L995" t="str">
        <f>VLOOKUP($A995,'Hospitalisation Details'!$A$2:$E$2344,5,FALSE)</f>
        <v>27-Oct-1965</v>
      </c>
      <c r="M995" s="2">
        <f>VLOOKUP($A995,'Hospitalisation Details'!$A$2:$I$2344,9,FALSE)</f>
        <v>48675.519999999997</v>
      </c>
      <c r="N995" s="2" t="str">
        <f>VLOOKUP($A995,'Hospitalisation Details'!$A$2:$J$2344,10,FALSE)</f>
        <v>Tier - 1</v>
      </c>
      <c r="O995" s="2" t="str">
        <f>VLOOKUP($A995,'Hospitalisation Details'!$A$2:$K$2344,11,FALSE)</f>
        <v>Tier - 2</v>
      </c>
      <c r="P995" s="5" t="str">
        <f>VLOOKUP($A995,'Hospitalisation Details'!$A$2:$L$2344,12,FALSE)</f>
        <v>R1013</v>
      </c>
      <c r="Q995" s="15">
        <f>VLOOKUP($A995,'Hospitalisation Details'!$A$2:$G$2344,7,FALSE)</f>
        <v>57</v>
      </c>
    </row>
    <row r="996" spans="1:17" x14ac:dyDescent="0.25">
      <c r="A996" s="14" t="s">
        <v>4668</v>
      </c>
      <c r="B996" t="str">
        <f>VLOOKUP(Healthcare!$A996,'Customer Names'!A996:C3330,3,FALSE)</f>
        <v>Peters</v>
      </c>
      <c r="C996">
        <f>VLOOKUP(Healthcare!$A996,'Medical Examinations'!A996:B3330,2,FALSE)</f>
        <v>28.31</v>
      </c>
      <c r="D996">
        <f>VLOOKUP($A996,'Medical Examinations'!A996:D3330,4,FALSE)</f>
        <v>4.55</v>
      </c>
      <c r="E996" t="str">
        <f>VLOOKUP($A996,'Medical Examinations'!A996:F996,6,FALSE)</f>
        <v>No</v>
      </c>
      <c r="F996" t="str">
        <f>VLOOKUP($A996,'Medical Examinations'!A996:G3330,7,FALSE)</f>
        <v>Yes</v>
      </c>
      <c r="G996" t="str">
        <f>VLOOKUP($A996,'Medical Examinations'!A996:H3330,8,FALSE)</f>
        <v>No</v>
      </c>
      <c r="H996" s="4">
        <f>VLOOKUP($A996,'Medical Examinations'!A996:I3330,9,FALSE)</f>
        <v>1</v>
      </c>
      <c r="I996" t="str">
        <f>VLOOKUP($A996,'Medical Examinations'!A996:J996,10,FALSE)</f>
        <v>No</v>
      </c>
      <c r="J996" t="str">
        <f>VLOOKUP($A996,'Medical Examinations'!A996:C996,3,FALSE)</f>
        <v>Over Weight</v>
      </c>
      <c r="K996" t="str">
        <f>VLOOKUP($A996,'Medical Examinations'!A996:E996,5,FALSE)</f>
        <v>Normal</v>
      </c>
      <c r="L996" t="str">
        <f>VLOOKUP($A996,'Hospitalisation Details'!$A$2:$E$2344,5,FALSE)</f>
        <v>22-Jul-1959</v>
      </c>
      <c r="M996" s="2">
        <f>VLOOKUP($A996,'Hospitalisation Details'!$A$2:$I$2344,9,FALSE)</f>
        <v>48824.45</v>
      </c>
      <c r="N996" s="2" t="str">
        <f>VLOOKUP($A996,'Hospitalisation Details'!$A$2:$J$2344,10,FALSE)</f>
        <v>Tier - 2</v>
      </c>
      <c r="O996" s="2" t="str">
        <f>VLOOKUP($A996,'Hospitalisation Details'!$A$2:$K$2344,11,FALSE)</f>
        <v>Tier - 1</v>
      </c>
      <c r="P996" s="5" t="str">
        <f>VLOOKUP($A996,'Hospitalisation Details'!$A$2:$L$2344,12,FALSE)</f>
        <v>R1011</v>
      </c>
      <c r="Q996" s="15">
        <f>VLOOKUP($A996,'Hospitalisation Details'!$A$2:$G$2344,7,FALSE)</f>
        <v>63</v>
      </c>
    </row>
    <row r="997" spans="1:17" x14ac:dyDescent="0.25">
      <c r="A997" s="14" t="s">
        <v>4669</v>
      </c>
      <c r="B997" t="str">
        <f>VLOOKUP(Healthcare!$A997,'Customer Names'!A997:C3331,3,FALSE)</f>
        <v>Susedik</v>
      </c>
      <c r="C997">
        <f>VLOOKUP(Healthcare!$A997,'Medical Examinations'!A997:B3331,2,FALSE)</f>
        <v>29.79</v>
      </c>
      <c r="D997">
        <f>VLOOKUP($A997,'Medical Examinations'!A997:D3331,4,FALSE)</f>
        <v>9.0299999999999994</v>
      </c>
      <c r="E997" t="str">
        <f>VLOOKUP($A997,'Medical Examinations'!A997:F997,6,FALSE)</f>
        <v>No</v>
      </c>
      <c r="F997" t="str">
        <f>VLOOKUP($A997,'Medical Examinations'!A997:G3331,7,FALSE)</f>
        <v>No</v>
      </c>
      <c r="G997" t="str">
        <f>VLOOKUP($A997,'Medical Examinations'!A997:H3331,8,FALSE)</f>
        <v>No</v>
      </c>
      <c r="H997" s="4">
        <f>VLOOKUP($A997,'Medical Examinations'!A997:I3331,9,FALSE)</f>
        <v>0</v>
      </c>
      <c r="I997" t="str">
        <f>VLOOKUP($A997,'Medical Examinations'!A997:J997,10,FALSE)</f>
        <v>No</v>
      </c>
      <c r="J997" t="str">
        <f>VLOOKUP($A997,'Medical Examinations'!A997:C997,3,FALSE)</f>
        <v>Over Weight</v>
      </c>
      <c r="K997" t="str">
        <f>VLOOKUP($A997,'Medical Examinations'!A997:E997,5,FALSE)</f>
        <v>Diabetes</v>
      </c>
      <c r="L997" t="str">
        <f>VLOOKUP($A997,'Hospitalisation Details'!$A$2:$E$2344,5,FALSE)</f>
        <v>29-Dec-1978</v>
      </c>
      <c r="M997" s="2">
        <f>VLOOKUP($A997,'Hospitalisation Details'!$A$2:$I$2344,9,FALSE)</f>
        <v>48885.14</v>
      </c>
      <c r="N997" s="2" t="str">
        <f>VLOOKUP($A997,'Hospitalisation Details'!$A$2:$J$2344,10,FALSE)</f>
        <v>Tier - 1</v>
      </c>
      <c r="O997" s="2" t="str">
        <f>VLOOKUP($A997,'Hospitalisation Details'!$A$2:$K$2344,11,FALSE)</f>
        <v>Tier - 2</v>
      </c>
      <c r="P997" s="5" t="str">
        <f>VLOOKUP($A997,'Hospitalisation Details'!$A$2:$L$2344,12,FALSE)</f>
        <v>R1013</v>
      </c>
      <c r="Q997" s="15">
        <f>VLOOKUP($A997,'Hospitalisation Details'!$A$2:$G$2344,7,FALSE)</f>
        <v>44</v>
      </c>
    </row>
    <row r="998" spans="1:17" x14ac:dyDescent="0.25">
      <c r="A998" s="14" t="s">
        <v>4670</v>
      </c>
      <c r="B998" t="str">
        <f>VLOOKUP(Healthcare!$A998,'Customer Names'!A998:C3332,3,FALSE)</f>
        <v>Garcia</v>
      </c>
      <c r="C998">
        <f>VLOOKUP(Healthcare!$A998,'Medical Examinations'!A998:B3332,2,FALSE)</f>
        <v>36.6</v>
      </c>
      <c r="D998">
        <f>VLOOKUP($A998,'Medical Examinations'!A998:D3332,4,FALSE)</f>
        <v>5.2</v>
      </c>
      <c r="E998" t="str">
        <f>VLOOKUP($A998,'Medical Examinations'!A998:F998,6,FALSE)</f>
        <v>Yes</v>
      </c>
      <c r="F998" t="str">
        <f>VLOOKUP($A998,'Medical Examinations'!A998:G3332,7,FALSE)</f>
        <v>No</v>
      </c>
      <c r="G998" t="str">
        <f>VLOOKUP($A998,'Medical Examinations'!A998:H3332,8,FALSE)</f>
        <v>Yes</v>
      </c>
      <c r="H998" s="4">
        <f>VLOOKUP($A998,'Medical Examinations'!A998:I3332,9,FALSE)</f>
        <v>1</v>
      </c>
      <c r="I998" t="str">
        <f>VLOOKUP($A998,'Medical Examinations'!A998:J998,10,FALSE)</f>
        <v>No</v>
      </c>
      <c r="J998" t="str">
        <f>VLOOKUP($A998,'Medical Examinations'!A998:C998,3,FALSE)</f>
        <v>Obesity</v>
      </c>
      <c r="K998" t="str">
        <f>VLOOKUP($A998,'Medical Examinations'!A998:E998,5,FALSE)</f>
        <v>Normal</v>
      </c>
      <c r="L998" t="str">
        <f>VLOOKUP($A998,'Hospitalisation Details'!$A$2:$E$2344,5,FALSE)</f>
        <v>4-Sep-1963</v>
      </c>
      <c r="M998" s="2">
        <f>VLOOKUP($A998,'Hospitalisation Details'!$A$2:$I$2344,9,FALSE)</f>
        <v>48970.25</v>
      </c>
      <c r="N998" s="2" t="str">
        <f>VLOOKUP($A998,'Hospitalisation Details'!$A$2:$J$2344,10,FALSE)</f>
        <v>Tier - 1</v>
      </c>
      <c r="O998" s="2" t="str">
        <f>VLOOKUP($A998,'Hospitalisation Details'!$A$2:$K$2344,11,FALSE)</f>
        <v>Tier - 2</v>
      </c>
      <c r="P998" s="5" t="str">
        <f>VLOOKUP($A998,'Hospitalisation Details'!$A$2:$L$2344,12,FALSE)</f>
        <v>R1013</v>
      </c>
      <c r="Q998" s="15">
        <f>VLOOKUP($A998,'Hospitalisation Details'!$A$2:$G$2344,7,FALSE)</f>
        <v>59</v>
      </c>
    </row>
    <row r="999" spans="1:17" x14ac:dyDescent="0.25">
      <c r="A999" s="14" t="s">
        <v>4671</v>
      </c>
      <c r="B999" t="str">
        <f>VLOOKUP(Healthcare!$A999,'Customer Names'!A999:C3333,3,FALSE)</f>
        <v>Deady</v>
      </c>
      <c r="C999">
        <f>VLOOKUP(Healthcare!$A999,'Medical Examinations'!A999:B3333,2,FALSE)</f>
        <v>35.93</v>
      </c>
      <c r="D999">
        <f>VLOOKUP($A999,'Medical Examinations'!A999:D3333,4,FALSE)</f>
        <v>8.3000000000000007</v>
      </c>
      <c r="E999" t="str">
        <f>VLOOKUP($A999,'Medical Examinations'!A999:F999,6,FALSE)</f>
        <v>Yes</v>
      </c>
      <c r="F999" t="str">
        <f>VLOOKUP($A999,'Medical Examinations'!A999:G3333,7,FALSE)</f>
        <v>No</v>
      </c>
      <c r="G999" t="str">
        <f>VLOOKUP($A999,'Medical Examinations'!A999:H3333,8,FALSE)</f>
        <v>No</v>
      </c>
      <c r="H999" s="4">
        <f>VLOOKUP($A999,'Medical Examinations'!A999:I3333,9,FALSE)</f>
        <v>0</v>
      </c>
      <c r="I999" t="str">
        <f>VLOOKUP($A999,'Medical Examinations'!A999:J999,10,FALSE)</f>
        <v>No</v>
      </c>
      <c r="J999" t="str">
        <f>VLOOKUP($A999,'Medical Examinations'!A999:C999,3,FALSE)</f>
        <v>Obesity</v>
      </c>
      <c r="K999" t="str">
        <f>VLOOKUP($A999,'Medical Examinations'!A999:E999,5,FALSE)</f>
        <v>Diabetes</v>
      </c>
      <c r="L999" t="str">
        <f>VLOOKUP($A999,'Hospitalisation Details'!$A$2:$E$2344,5,FALSE)</f>
        <v>27-Jun-1958</v>
      </c>
      <c r="M999" s="2">
        <f>VLOOKUP($A999,'Hospitalisation Details'!$A$2:$I$2344,9,FALSE)</f>
        <v>49577.66</v>
      </c>
      <c r="N999" s="2" t="str">
        <f>VLOOKUP($A999,'Hospitalisation Details'!$A$2:$J$2344,10,FALSE)</f>
        <v>Tier - 2</v>
      </c>
      <c r="O999" s="2" t="str">
        <f>VLOOKUP($A999,'Hospitalisation Details'!$A$2:$K$2344,11,FALSE)</f>
        <v>Tier - 2</v>
      </c>
      <c r="P999" s="5" t="str">
        <f>VLOOKUP($A999,'Hospitalisation Details'!$A$2:$L$2344,12,FALSE)</f>
        <v>R1013</v>
      </c>
      <c r="Q999" s="15">
        <f>VLOOKUP($A999,'Hospitalisation Details'!$A$2:$G$2344,7,FALSE)</f>
        <v>64</v>
      </c>
    </row>
    <row r="1000" spans="1:17" x14ac:dyDescent="0.25">
      <c r="A1000" s="14" t="s">
        <v>4672</v>
      </c>
      <c r="B1000" t="str">
        <f>VLOOKUP(Healthcare!$A1000,'Customer Names'!A1000:C3334,3,FALSE)</f>
        <v>Campbell</v>
      </c>
      <c r="C1000">
        <f>VLOOKUP(Healthcare!$A1000,'Medical Examinations'!A1000:B3334,2,FALSE)</f>
        <v>28.6</v>
      </c>
      <c r="D1000">
        <f>VLOOKUP($A1000,'Medical Examinations'!A1000:D3334,4,FALSE)</f>
        <v>5.56</v>
      </c>
      <c r="E1000" t="str">
        <f>VLOOKUP($A1000,'Medical Examinations'!A1000:F1000,6,FALSE)</f>
        <v>Yes</v>
      </c>
      <c r="F1000" t="str">
        <f>VLOOKUP($A1000,'Medical Examinations'!A1000:G3334,7,FALSE)</f>
        <v>No</v>
      </c>
      <c r="G1000" t="str">
        <f>VLOOKUP($A1000,'Medical Examinations'!A1000:H3334,8,FALSE)</f>
        <v>Yes</v>
      </c>
      <c r="H1000" s="4">
        <f>VLOOKUP($A1000,'Medical Examinations'!A1000:I3334,9,FALSE)</f>
        <v>1</v>
      </c>
      <c r="I1000" t="str">
        <f>VLOOKUP($A1000,'Medical Examinations'!A1000:J1000,10,FALSE)</f>
        <v>No</v>
      </c>
      <c r="J1000" t="str">
        <f>VLOOKUP($A1000,'Medical Examinations'!A1000:C1000,3,FALSE)</f>
        <v>Over Weight</v>
      </c>
      <c r="K1000" t="str">
        <f>VLOOKUP($A1000,'Medical Examinations'!A1000:E1000,5,FALSE)</f>
        <v>Normal</v>
      </c>
      <c r="L1000" t="str">
        <f>VLOOKUP($A1000,'Hospitalisation Details'!$A$2:$E$2344,5,FALSE)</f>
        <v>27-Oct-1994</v>
      </c>
      <c r="M1000" s="2">
        <f>VLOOKUP($A1000,'Hospitalisation Details'!$A$2:$I$2344,9,FALSE)</f>
        <v>51194.559999999998</v>
      </c>
      <c r="N1000" s="2" t="str">
        <f>VLOOKUP($A1000,'Hospitalisation Details'!$A$2:$J$2344,10,FALSE)</f>
        <v>Tier - 1</v>
      </c>
      <c r="O1000" s="2" t="str">
        <f>VLOOKUP($A1000,'Hospitalisation Details'!$A$2:$K$2344,11,FALSE)</f>
        <v>Tier - 3</v>
      </c>
      <c r="P1000" s="5" t="str">
        <f>VLOOKUP($A1000,'Hospitalisation Details'!$A$2:$L$2344,12,FALSE)</f>
        <v>R1011</v>
      </c>
      <c r="Q1000" s="15">
        <f>VLOOKUP($A1000,'Hospitalisation Details'!$A$2:$G$2344,7,FALSE)</f>
        <v>28</v>
      </c>
    </row>
    <row r="1001" spans="1:17" x14ac:dyDescent="0.25">
      <c r="A1001" s="14" t="s">
        <v>4673</v>
      </c>
      <c r="B1001" t="str">
        <f>VLOOKUP(Healthcare!$A1001,'Customer Names'!A1001:C3335,3,FALSE)</f>
        <v>Schaefer</v>
      </c>
      <c r="C1001">
        <f>VLOOKUP(Healthcare!$A1001,'Medical Examinations'!A1001:B3335,2,FALSE)</f>
        <v>39.17</v>
      </c>
      <c r="D1001">
        <f>VLOOKUP($A1001,'Medical Examinations'!A1001:D3335,4,FALSE)</f>
        <v>4.1500000000000004</v>
      </c>
      <c r="E1001" t="str">
        <f>VLOOKUP($A1001,'Medical Examinations'!A1001:F1001,6,FALSE)</f>
        <v>No</v>
      </c>
      <c r="F1001" t="str">
        <f>VLOOKUP($A1001,'Medical Examinations'!A1001:G3335,7,FALSE)</f>
        <v>No</v>
      </c>
      <c r="G1001" t="str">
        <f>VLOOKUP($A1001,'Medical Examinations'!A1001:H3335,8,FALSE)</f>
        <v>No</v>
      </c>
      <c r="H1001" s="4">
        <f>VLOOKUP($A1001,'Medical Examinations'!A1001:I3335,9,FALSE)</f>
        <v>0</v>
      </c>
      <c r="I1001" t="str">
        <f>VLOOKUP($A1001,'Medical Examinations'!A1001:J1001,10,FALSE)</f>
        <v>No</v>
      </c>
      <c r="J1001" t="str">
        <f>VLOOKUP($A1001,'Medical Examinations'!A1001:C1001,3,FALSE)</f>
        <v>Obesity</v>
      </c>
      <c r="K1001" t="str">
        <f>VLOOKUP($A1001,'Medical Examinations'!A1001:E1001,5,FALSE)</f>
        <v>Normal</v>
      </c>
      <c r="L1001" t="str">
        <f>VLOOKUP($A1001,'Hospitalisation Details'!$A$2:$E$2344,5,FALSE)</f>
        <v>13-Sep-1992</v>
      </c>
      <c r="M1001" s="2">
        <f>VLOOKUP($A1001,'Hospitalisation Details'!$A$2:$I$2344,9,FALSE)</f>
        <v>604.54</v>
      </c>
      <c r="N1001" s="2" t="str">
        <f>VLOOKUP($A1001,'Hospitalisation Details'!$A$2:$J$2344,10,FALSE)</f>
        <v>Tier - 3</v>
      </c>
      <c r="O1001" s="2" t="str">
        <f>VLOOKUP($A1001,'Hospitalisation Details'!$A$2:$K$2344,11,FALSE)</f>
        <v>Tier - 3</v>
      </c>
      <c r="P1001" s="5" t="str">
        <f>VLOOKUP($A1001,'Hospitalisation Details'!$A$2:$L$2344,12,FALSE)</f>
        <v>R1013</v>
      </c>
      <c r="Q1001" s="15">
        <f>VLOOKUP($A1001,'Hospitalisation Details'!$A$2:$G$2344,7,FALSE)</f>
        <v>30</v>
      </c>
    </row>
    <row r="1002" spans="1:17" x14ac:dyDescent="0.25">
      <c r="A1002" s="14" t="s">
        <v>4674</v>
      </c>
      <c r="B1002" t="str">
        <f>VLOOKUP(Healthcare!$A1002,'Customer Names'!A1002:C3336,3,FALSE)</f>
        <v>D'Alessandro</v>
      </c>
      <c r="C1002">
        <f>VLOOKUP(Healthcare!$A1002,'Medical Examinations'!A1002:B3336,2,FALSE)</f>
        <v>26.41</v>
      </c>
      <c r="D1002">
        <f>VLOOKUP($A1002,'Medical Examinations'!A1002:D3336,4,FALSE)</f>
        <v>5.99</v>
      </c>
      <c r="E1002" t="str">
        <f>VLOOKUP($A1002,'Medical Examinations'!A1002:F1002,6,FALSE)</f>
        <v>Yes</v>
      </c>
      <c r="F1002" t="str">
        <f>VLOOKUP($A1002,'Medical Examinations'!A1002:G3336,7,FALSE)</f>
        <v>No</v>
      </c>
      <c r="G1002" t="str">
        <f>VLOOKUP($A1002,'Medical Examinations'!A1002:H3336,8,FALSE)</f>
        <v>Yes</v>
      </c>
      <c r="H1002" s="4">
        <f>VLOOKUP($A1002,'Medical Examinations'!A1002:I3336,9,FALSE)</f>
        <v>1</v>
      </c>
      <c r="I1002" t="str">
        <f>VLOOKUP($A1002,'Medical Examinations'!A1002:J1002,10,FALSE)</f>
        <v>No</v>
      </c>
      <c r="J1002" t="str">
        <f>VLOOKUP($A1002,'Medical Examinations'!A1002:C1002,3,FALSE)</f>
        <v>Over Weight</v>
      </c>
      <c r="K1002" t="str">
        <f>VLOOKUP($A1002,'Medical Examinations'!A1002:E1002,5,FALSE)</f>
        <v>Prediabetes</v>
      </c>
      <c r="L1002" t="str">
        <f>VLOOKUP($A1002,'Hospitalisation Details'!$A$2:$E$2344,5,FALSE)</f>
        <v>27-Jul-1998</v>
      </c>
      <c r="M1002" s="2">
        <f>VLOOKUP($A1002,'Hospitalisation Details'!$A$2:$I$2344,9,FALSE)</f>
        <v>637.26</v>
      </c>
      <c r="N1002" s="2" t="str">
        <f>VLOOKUP($A1002,'Hospitalisation Details'!$A$2:$J$2344,10,FALSE)</f>
        <v>Tier - 3</v>
      </c>
      <c r="O1002" s="2" t="str">
        <f>VLOOKUP($A1002,'Hospitalisation Details'!$A$2:$K$2344,11,FALSE)</f>
        <v>Tier - 3</v>
      </c>
      <c r="P1002" s="5" t="str">
        <f>VLOOKUP($A1002,'Hospitalisation Details'!$A$2:$L$2344,12,FALSE)</f>
        <v>R1013</v>
      </c>
      <c r="Q1002" s="15">
        <f>VLOOKUP($A1002,'Hospitalisation Details'!$A$2:$G$2344,7,FALSE)</f>
        <v>24</v>
      </c>
    </row>
    <row r="1003" spans="1:17" x14ac:dyDescent="0.25">
      <c r="A1003" s="14" t="s">
        <v>4675</v>
      </c>
      <c r="B1003" t="str">
        <f>VLOOKUP(Healthcare!$A1003,'Customer Names'!A1003:C3337,3,FALSE)</f>
        <v>Wyss</v>
      </c>
      <c r="C1003">
        <f>VLOOKUP(Healthcare!$A1003,'Medical Examinations'!A1003:B3337,2,FALSE)</f>
        <v>30.63</v>
      </c>
      <c r="D1003">
        <f>VLOOKUP($A1003,'Medical Examinations'!A1003:D3337,4,FALSE)</f>
        <v>5.8</v>
      </c>
      <c r="E1003" t="str">
        <f>VLOOKUP($A1003,'Medical Examinations'!A1003:F1003,6,FALSE)</f>
        <v>Yes</v>
      </c>
      <c r="F1003" t="str">
        <f>VLOOKUP($A1003,'Medical Examinations'!A1003:G3337,7,FALSE)</f>
        <v>No</v>
      </c>
      <c r="G1003" t="str">
        <f>VLOOKUP($A1003,'Medical Examinations'!A1003:H3337,8,FALSE)</f>
        <v>No</v>
      </c>
      <c r="H1003" s="4">
        <f>VLOOKUP($A1003,'Medical Examinations'!A1003:I3337,9,FALSE)</f>
        <v>0</v>
      </c>
      <c r="I1003" t="str">
        <f>VLOOKUP($A1003,'Medical Examinations'!A1003:J1003,10,FALSE)</f>
        <v>No</v>
      </c>
      <c r="J1003" t="str">
        <f>VLOOKUP($A1003,'Medical Examinations'!A1003:C1003,3,FALSE)</f>
        <v>Obesity</v>
      </c>
      <c r="K1003" t="str">
        <f>VLOOKUP($A1003,'Medical Examinations'!A1003:E1003,5,FALSE)</f>
        <v>Prediabetes</v>
      </c>
      <c r="L1003" t="str">
        <f>VLOOKUP($A1003,'Hospitalisation Details'!$A$2:$E$2344,5,FALSE)</f>
        <v>20-Nov-2001</v>
      </c>
      <c r="M1003" s="2">
        <f>VLOOKUP($A1003,'Hospitalisation Details'!$A$2:$I$2344,9,FALSE)</f>
        <v>646.14</v>
      </c>
      <c r="N1003" s="2" t="str">
        <f>VLOOKUP($A1003,'Hospitalisation Details'!$A$2:$J$2344,10,FALSE)</f>
        <v>Tier - 3</v>
      </c>
      <c r="O1003" s="2" t="str">
        <f>VLOOKUP($A1003,'Hospitalisation Details'!$A$2:$K$2344,11,FALSE)</f>
        <v>Tier - 3</v>
      </c>
      <c r="P1003" s="5" t="str">
        <f>VLOOKUP($A1003,'Hospitalisation Details'!$A$2:$L$2344,12,FALSE)</f>
        <v>R1012</v>
      </c>
      <c r="Q1003" s="15">
        <f>VLOOKUP($A1003,'Hospitalisation Details'!$A$2:$G$2344,7,FALSE)</f>
        <v>21</v>
      </c>
    </row>
    <row r="1004" spans="1:17" x14ac:dyDescent="0.25">
      <c r="A1004" s="14" t="s">
        <v>4676</v>
      </c>
      <c r="B1004" t="str">
        <f>VLOOKUP(Healthcare!$A1004,'Customer Names'!A1004:C3338,3,FALSE)</f>
        <v>Rose</v>
      </c>
      <c r="C1004">
        <f>VLOOKUP(Healthcare!$A1004,'Medical Examinations'!A1004:B3338,2,FALSE)</f>
        <v>31.73</v>
      </c>
      <c r="D1004">
        <f>VLOOKUP($A1004,'Medical Examinations'!A1004:D3338,4,FALSE)</f>
        <v>7.32</v>
      </c>
      <c r="E1004" t="str">
        <f>VLOOKUP($A1004,'Medical Examinations'!A1004:F1004,6,FALSE)</f>
        <v>Yes</v>
      </c>
      <c r="F1004" t="str">
        <f>VLOOKUP($A1004,'Medical Examinations'!A1004:G3338,7,FALSE)</f>
        <v>No</v>
      </c>
      <c r="G1004" t="str">
        <f>VLOOKUP($A1004,'Medical Examinations'!A1004:H3338,8,FALSE)</f>
        <v>No</v>
      </c>
      <c r="H1004" s="4">
        <f>VLOOKUP($A1004,'Medical Examinations'!A1004:I3338,9,FALSE)</f>
        <v>2</v>
      </c>
      <c r="I1004" t="str">
        <f>VLOOKUP($A1004,'Medical Examinations'!A1004:J1004,10,FALSE)</f>
        <v>No</v>
      </c>
      <c r="J1004" t="str">
        <f>VLOOKUP($A1004,'Medical Examinations'!A1004:C1004,3,FALSE)</f>
        <v>Obesity</v>
      </c>
      <c r="K1004" t="str">
        <f>VLOOKUP($A1004,'Medical Examinations'!A1004:E1004,5,FALSE)</f>
        <v>Diabetes</v>
      </c>
      <c r="L1004" t="str">
        <f>VLOOKUP($A1004,'Hospitalisation Details'!$A$2:$E$2344,5,FALSE)</f>
        <v>1-Jun-1993</v>
      </c>
      <c r="M1004" s="2">
        <f>VLOOKUP($A1004,'Hospitalisation Details'!$A$2:$I$2344,9,FALSE)</f>
        <v>650</v>
      </c>
      <c r="N1004" s="2" t="str">
        <f>VLOOKUP($A1004,'Hospitalisation Details'!$A$2:$J$2344,10,FALSE)</f>
        <v>Tier - 3</v>
      </c>
      <c r="O1004" s="2" t="str">
        <f>VLOOKUP($A1004,'Hospitalisation Details'!$A$2:$K$2344,11,FALSE)</f>
        <v>Tier - 3</v>
      </c>
      <c r="P1004" s="5" t="str">
        <f>VLOOKUP($A1004,'Hospitalisation Details'!$A$2:$L$2344,12,FALSE)</f>
        <v>R1013</v>
      </c>
      <c r="Q1004" s="15">
        <f>VLOOKUP($A1004,'Hospitalisation Details'!$A$2:$G$2344,7,FALSE)</f>
        <v>30</v>
      </c>
    </row>
    <row r="1005" spans="1:17" x14ac:dyDescent="0.25">
      <c r="A1005" s="14" t="s">
        <v>4677</v>
      </c>
      <c r="B1005" t="str">
        <f>VLOOKUP(Healthcare!$A1005,'Customer Names'!A1005:C3339,3,FALSE)</f>
        <v>Hopper</v>
      </c>
      <c r="C1005">
        <f>VLOOKUP(Healthcare!$A1005,'Medical Examinations'!A1005:B3339,2,FALSE)</f>
        <v>30.7</v>
      </c>
      <c r="D1005">
        <f>VLOOKUP($A1005,'Medical Examinations'!A1005:D3339,4,FALSE)</f>
        <v>5.16</v>
      </c>
      <c r="E1005" t="str">
        <f>VLOOKUP($A1005,'Medical Examinations'!A1005:F1005,6,FALSE)</f>
        <v>No</v>
      </c>
      <c r="F1005" t="str">
        <f>VLOOKUP($A1005,'Medical Examinations'!A1005:G3339,7,FALSE)</f>
        <v>No</v>
      </c>
      <c r="G1005" t="str">
        <f>VLOOKUP($A1005,'Medical Examinations'!A1005:H3339,8,FALSE)</f>
        <v>No</v>
      </c>
      <c r="H1005" s="4">
        <f>VLOOKUP($A1005,'Medical Examinations'!A1005:I3339,9,FALSE)</f>
        <v>2</v>
      </c>
      <c r="I1005" t="str">
        <f>VLOOKUP($A1005,'Medical Examinations'!A1005:J1005,10,FALSE)</f>
        <v>No</v>
      </c>
      <c r="J1005" t="str">
        <f>VLOOKUP($A1005,'Medical Examinations'!A1005:C1005,3,FALSE)</f>
        <v>Obesity</v>
      </c>
      <c r="K1005" t="str">
        <f>VLOOKUP($A1005,'Medical Examinations'!A1005:E1005,5,FALSE)</f>
        <v>Normal</v>
      </c>
      <c r="L1005" t="str">
        <f>VLOOKUP($A1005,'Hospitalisation Details'!$A$2:$E$2344,5,FALSE)</f>
        <v>4-Jul-1995</v>
      </c>
      <c r="M1005" s="2">
        <f>VLOOKUP($A1005,'Hospitalisation Details'!$A$2:$I$2344,9,FALSE)</f>
        <v>650</v>
      </c>
      <c r="N1005" s="2" t="str">
        <f>VLOOKUP($A1005,'Hospitalisation Details'!$A$2:$J$2344,10,FALSE)</f>
        <v>Tier - 3</v>
      </c>
      <c r="O1005" s="2" t="str">
        <f>VLOOKUP($A1005,'Hospitalisation Details'!$A$2:$K$2344,11,FALSE)</f>
        <v>Tier - 3</v>
      </c>
      <c r="P1005" s="5" t="str">
        <f>VLOOKUP($A1005,'Hospitalisation Details'!$A$2:$L$2344,12,FALSE)</f>
        <v>R1013</v>
      </c>
      <c r="Q1005" s="15">
        <f>VLOOKUP($A1005,'Hospitalisation Details'!$A$2:$G$2344,7,FALSE)</f>
        <v>27</v>
      </c>
    </row>
    <row r="1006" spans="1:17" x14ac:dyDescent="0.25">
      <c r="A1006" s="14" t="s">
        <v>4678</v>
      </c>
      <c r="B1006" t="str">
        <f>VLOOKUP(Healthcare!$A1006,'Customer Names'!A1006:C3340,3,FALSE)</f>
        <v>Finneran</v>
      </c>
      <c r="C1006">
        <f>VLOOKUP(Healthcare!$A1006,'Medical Examinations'!A1006:B3340,2,FALSE)</f>
        <v>25.934999999999999</v>
      </c>
      <c r="D1006">
        <f>VLOOKUP($A1006,'Medical Examinations'!A1006:D3340,4,FALSE)</f>
        <v>5.96</v>
      </c>
      <c r="E1006" t="str">
        <f>VLOOKUP($A1006,'Medical Examinations'!A1006:F1006,6,FALSE)</f>
        <v>Yes</v>
      </c>
      <c r="F1006" t="str">
        <f>VLOOKUP($A1006,'Medical Examinations'!A1006:G3340,7,FALSE)</f>
        <v>No</v>
      </c>
      <c r="G1006" t="str">
        <f>VLOOKUP($A1006,'Medical Examinations'!A1006:H3340,8,FALSE)</f>
        <v>No</v>
      </c>
      <c r="H1006" s="4">
        <f>VLOOKUP($A1006,'Medical Examinations'!A1006:I3340,9,FALSE)</f>
        <v>2</v>
      </c>
      <c r="I1006" t="str">
        <f>VLOOKUP($A1006,'Medical Examinations'!A1006:J1006,10,FALSE)</f>
        <v>No</v>
      </c>
      <c r="J1006" t="str">
        <f>VLOOKUP($A1006,'Medical Examinations'!A1006:C1006,3,FALSE)</f>
        <v>Over Weight</v>
      </c>
      <c r="K1006" t="str">
        <f>VLOOKUP($A1006,'Medical Examinations'!A1006:E1006,5,FALSE)</f>
        <v>Prediabetes</v>
      </c>
      <c r="L1006" t="str">
        <f>VLOOKUP($A1006,'Hospitalisation Details'!$A$2:$E$2344,5,FALSE)</f>
        <v>29-Nov-2002</v>
      </c>
      <c r="M1006" s="2">
        <f>VLOOKUP($A1006,'Hospitalisation Details'!$A$2:$I$2344,9,FALSE)</f>
        <v>668</v>
      </c>
      <c r="N1006" s="2" t="str">
        <f>VLOOKUP($A1006,'Hospitalisation Details'!$A$2:$J$2344,10,FALSE)</f>
        <v>Tier - 3</v>
      </c>
      <c r="O1006" s="2" t="str">
        <f>VLOOKUP($A1006,'Hospitalisation Details'!$A$2:$K$2344,11,FALSE)</f>
        <v>Tier - 2</v>
      </c>
      <c r="P1006" s="5" t="str">
        <f>VLOOKUP($A1006,'Hospitalisation Details'!$A$2:$L$2344,12,FALSE)</f>
        <v>R1012</v>
      </c>
      <c r="Q1006" s="15">
        <f>VLOOKUP($A1006,'Hospitalisation Details'!$A$2:$G$2344,7,FALSE)</f>
        <v>20</v>
      </c>
    </row>
    <row r="1007" spans="1:17" x14ac:dyDescent="0.25">
      <c r="A1007" s="14" t="s">
        <v>4679</v>
      </c>
      <c r="B1007" t="str">
        <f>VLOOKUP(Healthcare!$A1007,'Customer Names'!A1007:C3341,3,FALSE)</f>
        <v>Basham</v>
      </c>
      <c r="C1007">
        <f>VLOOKUP(Healthcare!$A1007,'Medical Examinations'!A1007:B3341,2,FALSE)</f>
        <v>35.9</v>
      </c>
      <c r="D1007">
        <f>VLOOKUP($A1007,'Medical Examinations'!A1007:D3341,4,FALSE)</f>
        <v>4.8499999999999996</v>
      </c>
      <c r="E1007" t="str">
        <f>VLOOKUP($A1007,'Medical Examinations'!A1007:F1007,6,FALSE)</f>
        <v>Yes</v>
      </c>
      <c r="F1007" t="str">
        <f>VLOOKUP($A1007,'Medical Examinations'!A1007:G3341,7,FALSE)</f>
        <v>No</v>
      </c>
      <c r="G1007" t="str">
        <f>VLOOKUP($A1007,'Medical Examinations'!A1007:H3341,8,FALSE)</f>
        <v>Yes</v>
      </c>
      <c r="H1007" s="4">
        <f>VLOOKUP($A1007,'Medical Examinations'!A1007:I3341,9,FALSE)</f>
        <v>1</v>
      </c>
      <c r="I1007" t="str">
        <f>VLOOKUP($A1007,'Medical Examinations'!A1007:J1007,10,FALSE)</f>
        <v>No</v>
      </c>
      <c r="J1007" t="str">
        <f>VLOOKUP($A1007,'Medical Examinations'!A1007:C1007,3,FALSE)</f>
        <v>Obesity</v>
      </c>
      <c r="K1007" t="str">
        <f>VLOOKUP($A1007,'Medical Examinations'!A1007:E1007,5,FALSE)</f>
        <v>Normal</v>
      </c>
      <c r="L1007" t="str">
        <f>VLOOKUP($A1007,'Hospitalisation Details'!$A$2:$E$2344,5,FALSE)</f>
        <v>9-Nov-1997</v>
      </c>
      <c r="M1007" s="2">
        <f>VLOOKUP($A1007,'Hospitalisation Details'!$A$2:$I$2344,9,FALSE)</f>
        <v>670</v>
      </c>
      <c r="N1007" s="2" t="str">
        <f>VLOOKUP($A1007,'Hospitalisation Details'!$A$2:$J$2344,10,FALSE)</f>
        <v>Tier - 3</v>
      </c>
      <c r="O1007" s="2" t="str">
        <f>VLOOKUP($A1007,'Hospitalisation Details'!$A$2:$K$2344,11,FALSE)</f>
        <v>Tier - 3</v>
      </c>
      <c r="P1007" s="5" t="str">
        <f>VLOOKUP($A1007,'Hospitalisation Details'!$A$2:$L$2344,12,FALSE)</f>
        <v>R1013</v>
      </c>
      <c r="Q1007" s="15">
        <f>VLOOKUP($A1007,'Hospitalisation Details'!$A$2:$G$2344,7,FALSE)</f>
        <v>25</v>
      </c>
    </row>
    <row r="1008" spans="1:17" x14ac:dyDescent="0.25">
      <c r="A1008" s="14" t="s">
        <v>4680</v>
      </c>
      <c r="B1008" t="str">
        <f>VLOOKUP(Healthcare!$A1008,'Customer Names'!A1008:C3342,3,FALSE)</f>
        <v>Inman</v>
      </c>
      <c r="C1008">
        <f>VLOOKUP(Healthcare!$A1008,'Medical Examinations'!A1008:B3342,2,FALSE)</f>
        <v>26.7</v>
      </c>
      <c r="D1008">
        <f>VLOOKUP($A1008,'Medical Examinations'!A1008:D3342,4,FALSE)</f>
        <v>5.09</v>
      </c>
      <c r="E1008" t="str">
        <f>VLOOKUP($A1008,'Medical Examinations'!A1008:F1008,6,FALSE)</f>
        <v>Yes</v>
      </c>
      <c r="F1008" t="str">
        <f>VLOOKUP($A1008,'Medical Examinations'!A1008:G3342,7,FALSE)</f>
        <v>No</v>
      </c>
      <c r="G1008" t="str">
        <f>VLOOKUP($A1008,'Medical Examinations'!A1008:H3342,8,FALSE)</f>
        <v>Yes</v>
      </c>
      <c r="H1008" s="4">
        <f>VLOOKUP($A1008,'Medical Examinations'!A1008:I3342,9,FALSE)</f>
        <v>1</v>
      </c>
      <c r="I1008" t="str">
        <f>VLOOKUP($A1008,'Medical Examinations'!A1008:J1008,10,FALSE)</f>
        <v>No</v>
      </c>
      <c r="J1008" t="str">
        <f>VLOOKUP($A1008,'Medical Examinations'!A1008:C1008,3,FALSE)</f>
        <v>Over Weight</v>
      </c>
      <c r="K1008" t="str">
        <f>VLOOKUP($A1008,'Medical Examinations'!A1008:E1008,5,FALSE)</f>
        <v>Normal</v>
      </c>
      <c r="L1008" t="str">
        <f>VLOOKUP($A1008,'Hospitalisation Details'!$A$2:$E$2344,5,FALSE)</f>
        <v>12-Sep-2001</v>
      </c>
      <c r="M1008" s="2">
        <f>VLOOKUP($A1008,'Hospitalisation Details'!$A$2:$I$2344,9,FALSE)</f>
        <v>687.54</v>
      </c>
      <c r="N1008" s="2" t="str">
        <f>VLOOKUP($A1008,'Hospitalisation Details'!$A$2:$J$2344,10,FALSE)</f>
        <v>Tier - 3</v>
      </c>
      <c r="O1008" s="2" t="str">
        <f>VLOOKUP($A1008,'Hospitalisation Details'!$A$2:$K$2344,11,FALSE)</f>
        <v>Tier - 2</v>
      </c>
      <c r="P1008" s="5" t="str">
        <f>VLOOKUP($A1008,'Hospitalisation Details'!$A$2:$L$2344,12,FALSE)</f>
        <v>R1013</v>
      </c>
      <c r="Q1008" s="15">
        <f>VLOOKUP($A1008,'Hospitalisation Details'!$A$2:$G$2344,7,FALSE)</f>
        <v>21</v>
      </c>
    </row>
    <row r="1009" spans="1:17" x14ac:dyDescent="0.25">
      <c r="A1009" s="14" t="s">
        <v>4681</v>
      </c>
      <c r="B1009" t="str">
        <f>VLOOKUP(Healthcare!$A1009,'Customer Names'!A1009:C3343,3,FALSE)</f>
        <v>Oscal</v>
      </c>
      <c r="C1009">
        <f>VLOOKUP(Healthcare!$A1009,'Medical Examinations'!A1009:B3343,2,FALSE)</f>
        <v>33.71</v>
      </c>
      <c r="D1009">
        <f>VLOOKUP($A1009,'Medical Examinations'!A1009:D3343,4,FALSE)</f>
        <v>4.9400000000000004</v>
      </c>
      <c r="E1009" t="str">
        <f>VLOOKUP($A1009,'Medical Examinations'!A1009:F1009,6,FALSE)</f>
        <v>No</v>
      </c>
      <c r="F1009" t="str">
        <f>VLOOKUP($A1009,'Medical Examinations'!A1009:G3343,7,FALSE)</f>
        <v>No</v>
      </c>
      <c r="G1009" t="str">
        <f>VLOOKUP($A1009,'Medical Examinations'!A1009:H3343,8,FALSE)</f>
        <v>No</v>
      </c>
      <c r="H1009" s="4">
        <f>VLOOKUP($A1009,'Medical Examinations'!A1009:I3343,9,FALSE)</f>
        <v>0</v>
      </c>
      <c r="I1009" t="str">
        <f>VLOOKUP($A1009,'Medical Examinations'!A1009:J1009,10,FALSE)</f>
        <v>No</v>
      </c>
      <c r="J1009" t="str">
        <f>VLOOKUP($A1009,'Medical Examinations'!A1009:C1009,3,FALSE)</f>
        <v>Obesity</v>
      </c>
      <c r="K1009" t="str">
        <f>VLOOKUP($A1009,'Medical Examinations'!A1009:E1009,5,FALSE)</f>
        <v>Normal</v>
      </c>
      <c r="L1009" t="str">
        <f>VLOOKUP($A1009,'Hospitalisation Details'!$A$2:$E$2344,5,FALSE)</f>
        <v>26-Dec-1999</v>
      </c>
      <c r="M1009" s="2">
        <f>VLOOKUP($A1009,'Hospitalisation Details'!$A$2:$I$2344,9,FALSE)</f>
        <v>700</v>
      </c>
      <c r="N1009" s="2" t="str">
        <f>VLOOKUP($A1009,'Hospitalisation Details'!$A$2:$J$2344,10,FALSE)</f>
        <v>Tier - 2</v>
      </c>
      <c r="O1009" s="2" t="str">
        <f>VLOOKUP($A1009,'Hospitalisation Details'!$A$2:$K$2344,11,FALSE)</f>
        <v>Tier - 3</v>
      </c>
      <c r="P1009" s="5" t="str">
        <f>VLOOKUP($A1009,'Hospitalisation Details'!$A$2:$L$2344,12,FALSE)</f>
        <v>R1013</v>
      </c>
      <c r="Q1009" s="15">
        <f>VLOOKUP($A1009,'Hospitalisation Details'!$A$2:$G$2344,7,FALSE)</f>
        <v>23</v>
      </c>
    </row>
    <row r="1010" spans="1:17" x14ac:dyDescent="0.25">
      <c r="A1010" s="14" t="s">
        <v>4682</v>
      </c>
      <c r="B1010" t="str">
        <f>VLOOKUP(Healthcare!$A1010,'Customer Names'!A1010:C3344,3,FALSE)</f>
        <v>Craft</v>
      </c>
      <c r="C1010">
        <f>VLOOKUP(Healthcare!$A1010,'Medical Examinations'!A1010:B3344,2,FALSE)</f>
        <v>41.91</v>
      </c>
      <c r="D1010">
        <f>VLOOKUP($A1010,'Medical Examinations'!A1010:D3344,4,FALSE)</f>
        <v>4.92</v>
      </c>
      <c r="E1010" t="str">
        <f>VLOOKUP($A1010,'Medical Examinations'!A1010:F1010,6,FALSE)</f>
        <v>Yes</v>
      </c>
      <c r="F1010" t="str">
        <f>VLOOKUP($A1010,'Medical Examinations'!A1010:G3344,7,FALSE)</f>
        <v>No</v>
      </c>
      <c r="G1010" t="str">
        <f>VLOOKUP($A1010,'Medical Examinations'!A1010:H3344,8,FALSE)</f>
        <v>No</v>
      </c>
      <c r="H1010" s="4">
        <f>VLOOKUP($A1010,'Medical Examinations'!A1010:I3344,9,FALSE)</f>
        <v>2</v>
      </c>
      <c r="I1010" t="str">
        <f>VLOOKUP($A1010,'Medical Examinations'!A1010:J1010,10,FALSE)</f>
        <v>No</v>
      </c>
      <c r="J1010" t="str">
        <f>VLOOKUP($A1010,'Medical Examinations'!A1010:C1010,3,FALSE)</f>
        <v>Obesity</v>
      </c>
      <c r="K1010" t="str">
        <f>VLOOKUP($A1010,'Medical Examinations'!A1010:E1010,5,FALSE)</f>
        <v>Normal</v>
      </c>
      <c r="L1010" t="str">
        <f>VLOOKUP($A1010,'Hospitalisation Details'!$A$2:$E$2344,5,FALSE)</f>
        <v>14-Dec-1999</v>
      </c>
      <c r="M1010" s="2">
        <f>VLOOKUP($A1010,'Hospitalisation Details'!$A$2:$I$2344,9,FALSE)</f>
        <v>722.99</v>
      </c>
      <c r="N1010" s="2" t="str">
        <f>VLOOKUP($A1010,'Hospitalisation Details'!$A$2:$J$2344,10,FALSE)</f>
        <v>Tier - 3</v>
      </c>
      <c r="O1010" s="2" t="str">
        <f>VLOOKUP($A1010,'Hospitalisation Details'!$A$2:$K$2344,11,FALSE)</f>
        <v>Tier - 1</v>
      </c>
      <c r="P1010" s="5" t="str">
        <f>VLOOKUP($A1010,'Hospitalisation Details'!$A$2:$L$2344,12,FALSE)</f>
        <v>R1013</v>
      </c>
      <c r="Q1010" s="15">
        <f>VLOOKUP($A1010,'Hospitalisation Details'!$A$2:$G$2344,7,FALSE)</f>
        <v>23</v>
      </c>
    </row>
    <row r="1011" spans="1:17" x14ac:dyDescent="0.25">
      <c r="A1011" s="14" t="s">
        <v>4683</v>
      </c>
      <c r="B1011" t="str">
        <f>VLOOKUP(Healthcare!$A1011,'Customer Names'!A1011:C3345,3,FALSE)</f>
        <v>Kebede</v>
      </c>
      <c r="C1011">
        <f>VLOOKUP(Healthcare!$A1011,'Medical Examinations'!A1011:B3345,2,FALSE)</f>
        <v>39.82</v>
      </c>
      <c r="D1011">
        <f>VLOOKUP($A1011,'Medical Examinations'!A1011:D3345,4,FALSE)</f>
        <v>6.05</v>
      </c>
      <c r="E1011" t="str">
        <f>VLOOKUP($A1011,'Medical Examinations'!A1011:F1011,6,FALSE)</f>
        <v>Yes</v>
      </c>
      <c r="F1011" t="str">
        <f>VLOOKUP($A1011,'Medical Examinations'!A1011:G3345,7,FALSE)</f>
        <v>No</v>
      </c>
      <c r="G1011" t="str">
        <f>VLOOKUP($A1011,'Medical Examinations'!A1011:H3345,8,FALSE)</f>
        <v>No</v>
      </c>
      <c r="H1011" s="4">
        <f>VLOOKUP($A1011,'Medical Examinations'!A1011:I3345,9,FALSE)</f>
        <v>2</v>
      </c>
      <c r="I1011" t="str">
        <f>VLOOKUP($A1011,'Medical Examinations'!A1011:J1011,10,FALSE)</f>
        <v>No</v>
      </c>
      <c r="J1011" t="str">
        <f>VLOOKUP($A1011,'Medical Examinations'!A1011:C1011,3,FALSE)</f>
        <v>Obesity</v>
      </c>
      <c r="K1011" t="str">
        <f>VLOOKUP($A1011,'Medical Examinations'!A1011:E1011,5,FALSE)</f>
        <v>Prediabetes</v>
      </c>
      <c r="L1011" t="str">
        <f>VLOOKUP($A1011,'Hospitalisation Details'!$A$2:$E$2344,5,FALSE)</f>
        <v>9-Aug-1993</v>
      </c>
      <c r="M1011" s="2">
        <f>VLOOKUP($A1011,'Hospitalisation Details'!$A$2:$I$2344,9,FALSE)</f>
        <v>760</v>
      </c>
      <c r="N1011" s="2" t="str">
        <f>VLOOKUP($A1011,'Hospitalisation Details'!$A$2:$J$2344,10,FALSE)</f>
        <v>Tier - 3</v>
      </c>
      <c r="O1011" s="2" t="str">
        <f>VLOOKUP($A1011,'Hospitalisation Details'!$A$2:$K$2344,11,FALSE)</f>
        <v>Tier - 1</v>
      </c>
      <c r="P1011" s="5" t="str">
        <f>VLOOKUP($A1011,'Hospitalisation Details'!$A$2:$L$2344,12,FALSE)</f>
        <v>R1013</v>
      </c>
      <c r="Q1011" s="15">
        <f>VLOOKUP($A1011,'Hospitalisation Details'!$A$2:$G$2344,7,FALSE)</f>
        <v>29</v>
      </c>
    </row>
    <row r="1012" spans="1:17" x14ac:dyDescent="0.25">
      <c r="A1012" s="14" t="s">
        <v>4684</v>
      </c>
      <c r="B1012" t="str">
        <f>VLOOKUP(Healthcare!$A1012,'Customer Names'!A1012:C3346,3,FALSE)</f>
        <v>Strobel</v>
      </c>
      <c r="C1012">
        <f>VLOOKUP(Healthcare!$A1012,'Medical Examinations'!A1012:B3346,2,FALSE)</f>
        <v>28.12</v>
      </c>
      <c r="D1012">
        <f>VLOOKUP($A1012,'Medical Examinations'!A1012:D3346,4,FALSE)</f>
        <v>4.67</v>
      </c>
      <c r="E1012" t="str">
        <f>VLOOKUP($A1012,'Medical Examinations'!A1012:F1012,6,FALSE)</f>
        <v>No</v>
      </c>
      <c r="F1012" t="str">
        <f>VLOOKUP($A1012,'Medical Examinations'!A1012:G3346,7,FALSE)</f>
        <v>No</v>
      </c>
      <c r="G1012" t="str">
        <f>VLOOKUP($A1012,'Medical Examinations'!A1012:H3346,8,FALSE)</f>
        <v>No</v>
      </c>
      <c r="H1012" s="4">
        <f>VLOOKUP($A1012,'Medical Examinations'!A1012:I3346,9,FALSE)</f>
        <v>2</v>
      </c>
      <c r="I1012" t="str">
        <f>VLOOKUP($A1012,'Medical Examinations'!A1012:J1012,10,FALSE)</f>
        <v>No</v>
      </c>
      <c r="J1012" t="str">
        <f>VLOOKUP($A1012,'Medical Examinations'!A1012:C1012,3,FALSE)</f>
        <v>Over Weight</v>
      </c>
      <c r="K1012" t="str">
        <f>VLOOKUP($A1012,'Medical Examinations'!A1012:E1012,5,FALSE)</f>
        <v>Normal</v>
      </c>
      <c r="L1012" t="str">
        <f>VLOOKUP($A1012,'Hospitalisation Details'!$A$2:$E$2344,5,FALSE)</f>
        <v>22-Oct-1996</v>
      </c>
      <c r="M1012" s="2">
        <f>VLOOKUP($A1012,'Hospitalisation Details'!$A$2:$I$2344,9,FALSE)</f>
        <v>760</v>
      </c>
      <c r="N1012" s="2" t="str">
        <f>VLOOKUP($A1012,'Hospitalisation Details'!$A$2:$J$2344,10,FALSE)</f>
        <v>Tier - 3</v>
      </c>
      <c r="O1012" s="2" t="str">
        <f>VLOOKUP($A1012,'Hospitalisation Details'!$A$2:$K$2344,11,FALSE)</f>
        <v>Tier - 3</v>
      </c>
      <c r="P1012" s="5" t="str">
        <f>VLOOKUP($A1012,'Hospitalisation Details'!$A$2:$L$2344,12,FALSE)</f>
        <v>R1013</v>
      </c>
      <c r="Q1012" s="15">
        <f>VLOOKUP($A1012,'Hospitalisation Details'!$A$2:$G$2344,7,FALSE)</f>
        <v>26</v>
      </c>
    </row>
    <row r="1013" spans="1:17" x14ac:dyDescent="0.25">
      <c r="A1013" s="14" t="s">
        <v>4685</v>
      </c>
      <c r="B1013" t="str">
        <f>VLOOKUP(Healthcare!$A1013,'Customer Names'!A1013:C3347,3,FALSE)</f>
        <v>Dalton</v>
      </c>
      <c r="C1013">
        <f>VLOOKUP(Healthcare!$A1013,'Medical Examinations'!A1013:B3347,2,FALSE)</f>
        <v>26.98</v>
      </c>
      <c r="D1013">
        <f>VLOOKUP($A1013,'Medical Examinations'!A1013:D3347,4,FALSE)</f>
        <v>9.81</v>
      </c>
      <c r="E1013" t="str">
        <f>VLOOKUP($A1013,'Medical Examinations'!A1013:F1013,6,FALSE)</f>
        <v>Yes</v>
      </c>
      <c r="F1013" t="str">
        <f>VLOOKUP($A1013,'Medical Examinations'!A1013:G3347,7,FALSE)</f>
        <v>No</v>
      </c>
      <c r="G1013" t="str">
        <f>VLOOKUP($A1013,'Medical Examinations'!A1013:H3347,8,FALSE)</f>
        <v>No</v>
      </c>
      <c r="H1013" s="4">
        <f>VLOOKUP($A1013,'Medical Examinations'!A1013:I3347,9,FALSE)</f>
        <v>0</v>
      </c>
      <c r="I1013" t="str">
        <f>VLOOKUP($A1013,'Medical Examinations'!A1013:J1013,10,FALSE)</f>
        <v>No</v>
      </c>
      <c r="J1013" t="str">
        <f>VLOOKUP($A1013,'Medical Examinations'!A1013:C1013,3,FALSE)</f>
        <v>Over Weight</v>
      </c>
      <c r="K1013" t="str">
        <f>VLOOKUP($A1013,'Medical Examinations'!A1013:E1013,5,FALSE)</f>
        <v>Diabetes</v>
      </c>
      <c r="L1013" t="str">
        <f>VLOOKUP($A1013,'Hospitalisation Details'!$A$2:$E$2344,5,FALSE)</f>
        <v>28-Jun-1993</v>
      </c>
      <c r="M1013" s="2">
        <f>VLOOKUP($A1013,'Hospitalisation Details'!$A$2:$I$2344,9,FALSE)</f>
        <v>770</v>
      </c>
      <c r="N1013" s="2" t="str">
        <f>VLOOKUP($A1013,'Hospitalisation Details'!$A$2:$J$2344,10,FALSE)</f>
        <v>Tier - 3</v>
      </c>
      <c r="O1013" s="2" t="str">
        <f>VLOOKUP($A1013,'Hospitalisation Details'!$A$2:$K$2344,11,FALSE)</f>
        <v>Tier - 3</v>
      </c>
      <c r="P1013" s="5" t="str">
        <f>VLOOKUP($A1013,'Hospitalisation Details'!$A$2:$L$2344,12,FALSE)</f>
        <v>R1013</v>
      </c>
      <c r="Q1013" s="15">
        <f>VLOOKUP($A1013,'Hospitalisation Details'!$A$2:$G$2344,7,FALSE)</f>
        <v>29</v>
      </c>
    </row>
    <row r="1014" spans="1:17" x14ac:dyDescent="0.25">
      <c r="A1014" s="14" t="s">
        <v>4686</v>
      </c>
      <c r="B1014" t="str">
        <f>VLOOKUP(Healthcare!$A1014,'Customer Names'!A1014:C3348,3,FALSE)</f>
        <v>Morimoto</v>
      </c>
      <c r="C1014">
        <f>VLOOKUP(Healthcare!$A1014,'Medical Examinations'!A1014:B3348,2,FALSE)</f>
        <v>27.2</v>
      </c>
      <c r="D1014">
        <f>VLOOKUP($A1014,'Medical Examinations'!A1014:D3348,4,FALSE)</f>
        <v>6.06</v>
      </c>
      <c r="E1014" t="str">
        <f>VLOOKUP($A1014,'Medical Examinations'!A1014:F1014,6,FALSE)</f>
        <v>Yes</v>
      </c>
      <c r="F1014" t="str">
        <f>VLOOKUP($A1014,'Medical Examinations'!A1014:G3348,7,FALSE)</f>
        <v>No</v>
      </c>
      <c r="G1014" t="str">
        <f>VLOOKUP($A1014,'Medical Examinations'!A1014:H3348,8,FALSE)</f>
        <v>No</v>
      </c>
      <c r="H1014" s="4">
        <f>VLOOKUP($A1014,'Medical Examinations'!A1014:I3348,9,FALSE)</f>
        <v>2</v>
      </c>
      <c r="I1014" t="str">
        <f>VLOOKUP($A1014,'Medical Examinations'!A1014:J1014,10,FALSE)</f>
        <v>No</v>
      </c>
      <c r="J1014" t="str">
        <f>VLOOKUP($A1014,'Medical Examinations'!A1014:C1014,3,FALSE)</f>
        <v>Over Weight</v>
      </c>
      <c r="K1014" t="str">
        <f>VLOOKUP($A1014,'Medical Examinations'!A1014:E1014,5,FALSE)</f>
        <v>Prediabetes</v>
      </c>
      <c r="L1014" t="str">
        <f>VLOOKUP($A1014,'Hospitalisation Details'!$A$2:$E$2344,5,FALSE)</f>
        <v>18-Sep-1996</v>
      </c>
      <c r="M1014" s="2">
        <f>VLOOKUP($A1014,'Hospitalisation Details'!$A$2:$I$2344,9,FALSE)</f>
        <v>770.38</v>
      </c>
      <c r="N1014" s="2" t="str">
        <f>VLOOKUP($A1014,'Hospitalisation Details'!$A$2:$J$2344,10,FALSE)</f>
        <v>Tier - 3</v>
      </c>
      <c r="O1014" s="2" t="str">
        <f>VLOOKUP($A1014,'Hospitalisation Details'!$A$2:$K$2344,11,FALSE)</f>
        <v>Tier - 2</v>
      </c>
      <c r="P1014" s="5" t="str">
        <f>VLOOKUP($A1014,'Hospitalisation Details'!$A$2:$L$2344,12,FALSE)</f>
        <v>R1012</v>
      </c>
      <c r="Q1014" s="15">
        <f>VLOOKUP($A1014,'Hospitalisation Details'!$A$2:$G$2344,7,FALSE)</f>
        <v>26</v>
      </c>
    </row>
    <row r="1015" spans="1:17" x14ac:dyDescent="0.25">
      <c r="A1015" s="14" t="s">
        <v>4687</v>
      </c>
      <c r="B1015" t="str">
        <f>VLOOKUP(Healthcare!$A1015,'Customer Names'!A1015:C3349,3,FALSE)</f>
        <v>Manlove</v>
      </c>
      <c r="C1015">
        <f>VLOOKUP(Healthcare!$A1015,'Medical Examinations'!A1015:B3349,2,FALSE)</f>
        <v>25.3</v>
      </c>
      <c r="D1015">
        <f>VLOOKUP($A1015,'Medical Examinations'!A1015:D3349,4,FALSE)</f>
        <v>5.19</v>
      </c>
      <c r="E1015" t="str">
        <f>VLOOKUP($A1015,'Medical Examinations'!A1015:F1015,6,FALSE)</f>
        <v>Yes</v>
      </c>
      <c r="F1015" t="str">
        <f>VLOOKUP($A1015,'Medical Examinations'!A1015:G3349,7,FALSE)</f>
        <v>No</v>
      </c>
      <c r="G1015" t="str">
        <f>VLOOKUP($A1015,'Medical Examinations'!A1015:H3349,8,FALSE)</f>
        <v>No</v>
      </c>
      <c r="H1015" s="4">
        <f>VLOOKUP($A1015,'Medical Examinations'!A1015:I3349,9,FALSE)</f>
        <v>2</v>
      </c>
      <c r="I1015" t="str">
        <f>VLOOKUP($A1015,'Medical Examinations'!A1015:J1015,10,FALSE)</f>
        <v>No</v>
      </c>
      <c r="J1015" t="str">
        <f>VLOOKUP($A1015,'Medical Examinations'!A1015:C1015,3,FALSE)</f>
        <v>Over Weight</v>
      </c>
      <c r="K1015" t="str">
        <f>VLOOKUP($A1015,'Medical Examinations'!A1015:E1015,5,FALSE)</f>
        <v>Normal</v>
      </c>
      <c r="L1015" t="str">
        <f>VLOOKUP($A1015,'Hospitalisation Details'!$A$2:$E$2344,5,FALSE)</f>
        <v>7-Dec-1995</v>
      </c>
      <c r="M1015" s="2">
        <f>VLOOKUP($A1015,'Hospitalisation Details'!$A$2:$I$2344,9,FALSE)</f>
        <v>773.54</v>
      </c>
      <c r="N1015" s="2" t="str">
        <f>VLOOKUP($A1015,'Hospitalisation Details'!$A$2:$J$2344,10,FALSE)</f>
        <v>Tier - 3</v>
      </c>
      <c r="O1015" s="2" t="str">
        <f>VLOOKUP($A1015,'Hospitalisation Details'!$A$2:$K$2344,11,FALSE)</f>
        <v>Tier - 2</v>
      </c>
      <c r="P1015" s="5" t="str">
        <f>VLOOKUP($A1015,'Hospitalisation Details'!$A$2:$L$2344,12,FALSE)</f>
        <v>R1013</v>
      </c>
      <c r="Q1015" s="15">
        <f>VLOOKUP($A1015,'Hospitalisation Details'!$A$2:$G$2344,7,FALSE)</f>
        <v>27</v>
      </c>
    </row>
    <row r="1016" spans="1:17" x14ac:dyDescent="0.25">
      <c r="A1016" s="14" t="s">
        <v>4688</v>
      </c>
      <c r="B1016" t="str">
        <f>VLOOKUP(Healthcare!$A1016,'Customer Names'!A1016:C3350,3,FALSE)</f>
        <v>Madzik</v>
      </c>
      <c r="C1016">
        <f>VLOOKUP(Healthcare!$A1016,'Medical Examinations'!A1016:B3350,2,FALSE)</f>
        <v>30.25</v>
      </c>
      <c r="D1016">
        <f>VLOOKUP($A1016,'Medical Examinations'!A1016:D3350,4,FALSE)</f>
        <v>10.16</v>
      </c>
      <c r="E1016" t="str">
        <f>VLOOKUP($A1016,'Medical Examinations'!A1016:F1016,6,FALSE)</f>
        <v>No</v>
      </c>
      <c r="F1016" t="str">
        <f>VLOOKUP($A1016,'Medical Examinations'!A1016:G3350,7,FALSE)</f>
        <v>No</v>
      </c>
      <c r="G1016" t="str">
        <f>VLOOKUP($A1016,'Medical Examinations'!A1016:H3350,8,FALSE)</f>
        <v>No</v>
      </c>
      <c r="H1016" s="4">
        <f>VLOOKUP($A1016,'Medical Examinations'!A1016:I3350,9,FALSE)</f>
        <v>0</v>
      </c>
      <c r="I1016" t="str">
        <f>VLOOKUP($A1016,'Medical Examinations'!A1016:J1016,10,FALSE)</f>
        <v>No</v>
      </c>
      <c r="J1016" t="str">
        <f>VLOOKUP($A1016,'Medical Examinations'!A1016:C1016,3,FALSE)</f>
        <v>Obesity</v>
      </c>
      <c r="K1016" t="str">
        <f>VLOOKUP($A1016,'Medical Examinations'!A1016:E1016,5,FALSE)</f>
        <v>Diabetes</v>
      </c>
      <c r="L1016" t="str">
        <f>VLOOKUP($A1016,'Hospitalisation Details'!$A$2:$E$2344,5,FALSE)</f>
        <v>7-Oct-2004</v>
      </c>
      <c r="M1016" s="2">
        <f>VLOOKUP($A1016,'Hospitalisation Details'!$A$2:$I$2344,9,FALSE)</f>
        <v>830.52</v>
      </c>
      <c r="N1016" s="2" t="str">
        <f>VLOOKUP($A1016,'Hospitalisation Details'!$A$2:$J$2344,10,FALSE)</f>
        <v>Tier - 3</v>
      </c>
      <c r="O1016" s="2" t="str">
        <f>VLOOKUP($A1016,'Hospitalisation Details'!$A$2:$K$2344,11,FALSE)</f>
        <v>Tier - 2</v>
      </c>
      <c r="P1016" s="5" t="str">
        <f>VLOOKUP($A1016,'Hospitalisation Details'!$A$2:$L$2344,12,FALSE)</f>
        <v>R1011</v>
      </c>
      <c r="Q1016" s="15">
        <f>VLOOKUP($A1016,'Hospitalisation Details'!$A$2:$G$2344,7,FALSE)</f>
        <v>18</v>
      </c>
    </row>
    <row r="1017" spans="1:17" x14ac:dyDescent="0.25">
      <c r="A1017" s="14" t="s">
        <v>4689</v>
      </c>
      <c r="B1017" t="str">
        <f>VLOOKUP(Healthcare!$A1017,'Customer Names'!A1017:C3351,3,FALSE)</f>
        <v>Hobson</v>
      </c>
      <c r="C1017">
        <f>VLOOKUP(Healthcare!$A1017,'Medical Examinations'!A1017:B3351,2,FALSE)</f>
        <v>54</v>
      </c>
      <c r="D1017">
        <f>VLOOKUP($A1017,'Medical Examinations'!A1017:D3351,4,FALSE)</f>
        <v>4.68</v>
      </c>
      <c r="E1017" t="str">
        <f>VLOOKUP($A1017,'Medical Examinations'!A1017:F1017,6,FALSE)</f>
        <v>Yes</v>
      </c>
      <c r="F1017" t="str">
        <f>VLOOKUP($A1017,'Medical Examinations'!A1017:G3351,7,FALSE)</f>
        <v>Yes</v>
      </c>
      <c r="G1017" t="str">
        <f>VLOOKUP($A1017,'Medical Examinations'!A1017:H3351,8,FALSE)</f>
        <v>No</v>
      </c>
      <c r="H1017" s="4">
        <f>VLOOKUP($A1017,'Medical Examinations'!A1017:I3351,9,FALSE)</f>
        <v>2</v>
      </c>
      <c r="I1017" t="str">
        <f>VLOOKUP($A1017,'Medical Examinations'!A1017:J1017,10,FALSE)</f>
        <v>No</v>
      </c>
      <c r="J1017" t="str">
        <f>VLOOKUP($A1017,'Medical Examinations'!A1017:C1017,3,FALSE)</f>
        <v>Obesity</v>
      </c>
      <c r="K1017" t="str">
        <f>VLOOKUP($A1017,'Medical Examinations'!A1017:E1017,5,FALSE)</f>
        <v>Normal</v>
      </c>
      <c r="L1017" t="str">
        <f>VLOOKUP($A1017,'Hospitalisation Details'!$A$2:$E$2344,5,FALSE)</f>
        <v>18-Nov-2000</v>
      </c>
      <c r="M1017" s="2">
        <f>VLOOKUP($A1017,'Hospitalisation Details'!$A$2:$I$2344,9,FALSE)</f>
        <v>865.41</v>
      </c>
      <c r="N1017" s="2" t="str">
        <f>VLOOKUP($A1017,'Hospitalisation Details'!$A$2:$J$2344,10,FALSE)</f>
        <v>Tier - 3</v>
      </c>
      <c r="O1017" s="2" t="str">
        <f>VLOOKUP($A1017,'Hospitalisation Details'!$A$2:$K$2344,11,FALSE)</f>
        <v>Tier - 1</v>
      </c>
      <c r="P1017" s="5" t="str">
        <f>VLOOKUP($A1017,'Hospitalisation Details'!$A$2:$L$2344,12,FALSE)</f>
        <v>R1013</v>
      </c>
      <c r="Q1017" s="15">
        <f>VLOOKUP($A1017,'Hospitalisation Details'!$A$2:$G$2344,7,FALSE)</f>
        <v>22</v>
      </c>
    </row>
    <row r="1018" spans="1:17" x14ac:dyDescent="0.25">
      <c r="A1018" s="14" t="s">
        <v>4690</v>
      </c>
      <c r="B1018" t="str">
        <f>VLOOKUP(Healthcare!$A1018,'Customer Names'!A1018:C3352,3,FALSE)</f>
        <v>Reyes</v>
      </c>
      <c r="C1018">
        <f>VLOOKUP(Healthcare!$A1018,'Medical Examinations'!A1018:B3352,2,FALSE)</f>
        <v>51.86</v>
      </c>
      <c r="D1018">
        <f>VLOOKUP($A1018,'Medical Examinations'!A1018:D3352,4,FALSE)</f>
        <v>5.32</v>
      </c>
      <c r="E1018" t="str">
        <f>VLOOKUP($A1018,'Medical Examinations'!A1018:F1018,6,FALSE)</f>
        <v>Yes</v>
      </c>
      <c r="F1018" t="str">
        <f>VLOOKUP($A1018,'Medical Examinations'!A1018:G3352,7,FALSE)</f>
        <v>No</v>
      </c>
      <c r="G1018" t="str">
        <f>VLOOKUP($A1018,'Medical Examinations'!A1018:H3352,8,FALSE)</f>
        <v>No</v>
      </c>
      <c r="H1018" s="4">
        <f>VLOOKUP($A1018,'Medical Examinations'!A1018:I3352,9,FALSE)</f>
        <v>0</v>
      </c>
      <c r="I1018" t="str">
        <f>VLOOKUP($A1018,'Medical Examinations'!A1018:J1018,10,FALSE)</f>
        <v>No</v>
      </c>
      <c r="J1018" t="str">
        <f>VLOOKUP($A1018,'Medical Examinations'!A1018:C1018,3,FALSE)</f>
        <v>Obesity</v>
      </c>
      <c r="K1018" t="str">
        <f>VLOOKUP($A1018,'Medical Examinations'!A1018:E1018,5,FALSE)</f>
        <v>Normal</v>
      </c>
      <c r="L1018" t="str">
        <f>VLOOKUP($A1018,'Hospitalisation Details'!$A$2:$E$2344,5,FALSE)</f>
        <v>27-Nov-1993</v>
      </c>
      <c r="M1018" s="2">
        <f>VLOOKUP($A1018,'Hospitalisation Details'!$A$2:$I$2344,9,FALSE)</f>
        <v>896.21</v>
      </c>
      <c r="N1018" s="2" t="str">
        <f>VLOOKUP($A1018,'Hospitalisation Details'!$A$2:$J$2344,10,FALSE)</f>
        <v>Tier - 3</v>
      </c>
      <c r="O1018" s="2" t="str">
        <f>VLOOKUP($A1018,'Hospitalisation Details'!$A$2:$K$2344,11,FALSE)</f>
        <v>Tier - 1</v>
      </c>
      <c r="P1018" s="5" t="str">
        <f>VLOOKUP($A1018,'Hospitalisation Details'!$A$2:$L$2344,12,FALSE)</f>
        <v>R1013</v>
      </c>
      <c r="Q1018" s="15">
        <f>VLOOKUP($A1018,'Hospitalisation Details'!$A$2:$G$2344,7,FALSE)</f>
        <v>29</v>
      </c>
    </row>
    <row r="1019" spans="1:17" x14ac:dyDescent="0.25">
      <c r="A1019" s="14" t="s">
        <v>4691</v>
      </c>
      <c r="B1019" t="str">
        <f>VLOOKUP(Healthcare!$A1019,'Customer Names'!A1019:C3353,3,FALSE)</f>
        <v>Tierney</v>
      </c>
      <c r="C1019">
        <f>VLOOKUP(Healthcare!$A1019,'Medical Examinations'!A1019:B3353,2,FALSE)</f>
        <v>31.39</v>
      </c>
      <c r="D1019">
        <f>VLOOKUP($A1019,'Medical Examinations'!A1019:D3353,4,FALSE)</f>
        <v>6.99</v>
      </c>
      <c r="E1019" t="str">
        <f>VLOOKUP($A1019,'Medical Examinations'!A1019:F1019,6,FALSE)</f>
        <v>No</v>
      </c>
      <c r="F1019" t="str">
        <f>VLOOKUP($A1019,'Medical Examinations'!A1019:G3353,7,FALSE)</f>
        <v>No</v>
      </c>
      <c r="G1019" t="str">
        <f>VLOOKUP($A1019,'Medical Examinations'!A1019:H3353,8,FALSE)</f>
        <v>No</v>
      </c>
      <c r="H1019" s="4">
        <f>VLOOKUP($A1019,'Medical Examinations'!A1019:I3353,9,FALSE)</f>
        <v>0</v>
      </c>
      <c r="I1019" t="str">
        <f>VLOOKUP($A1019,'Medical Examinations'!A1019:J1019,10,FALSE)</f>
        <v>No</v>
      </c>
      <c r="J1019" t="str">
        <f>VLOOKUP($A1019,'Medical Examinations'!A1019:C1019,3,FALSE)</f>
        <v>Obesity</v>
      </c>
      <c r="K1019" t="str">
        <f>VLOOKUP($A1019,'Medical Examinations'!A1019:E1019,5,FALSE)</f>
        <v>Diabetes</v>
      </c>
      <c r="L1019" t="str">
        <f>VLOOKUP($A1019,'Hospitalisation Details'!$A$2:$E$2344,5,FALSE)</f>
        <v>30-Oct-1994</v>
      </c>
      <c r="M1019" s="2">
        <f>VLOOKUP($A1019,'Hospitalisation Details'!$A$2:$I$2344,9,FALSE)</f>
        <v>915.07</v>
      </c>
      <c r="N1019" s="2" t="str">
        <f>VLOOKUP($A1019,'Hospitalisation Details'!$A$2:$J$2344,10,FALSE)</f>
        <v>Tier - 3</v>
      </c>
      <c r="O1019" s="2" t="str">
        <f>VLOOKUP($A1019,'Hospitalisation Details'!$A$2:$K$2344,11,FALSE)</f>
        <v>Tier - 1</v>
      </c>
      <c r="P1019" s="5" t="str">
        <f>VLOOKUP($A1019,'Hospitalisation Details'!$A$2:$L$2344,12,FALSE)</f>
        <v>R1013</v>
      </c>
      <c r="Q1019" s="15">
        <f>VLOOKUP($A1019,'Hospitalisation Details'!$A$2:$G$2344,7,FALSE)</f>
        <v>28</v>
      </c>
    </row>
    <row r="1020" spans="1:17" x14ac:dyDescent="0.25">
      <c r="A1020" s="14" t="s">
        <v>4692</v>
      </c>
      <c r="B1020" t="str">
        <f>VLOOKUP(Healthcare!$A1020,'Customer Names'!A1020:C3354,3,FALSE)</f>
        <v>Gabris</v>
      </c>
      <c r="C1020">
        <f>VLOOKUP(Healthcare!$A1020,'Medical Examinations'!A1020:B3354,2,FALSE)</f>
        <v>39.97</v>
      </c>
      <c r="D1020">
        <f>VLOOKUP($A1020,'Medical Examinations'!A1020:D3354,4,FALSE)</f>
        <v>5.55</v>
      </c>
      <c r="E1020" t="str">
        <f>VLOOKUP($A1020,'Medical Examinations'!A1020:F1020,6,FALSE)</f>
        <v>No</v>
      </c>
      <c r="F1020" t="str">
        <f>VLOOKUP($A1020,'Medical Examinations'!A1020:G3354,7,FALSE)</f>
        <v>No</v>
      </c>
      <c r="G1020" t="str">
        <f>VLOOKUP($A1020,'Medical Examinations'!A1020:H3354,8,FALSE)</f>
        <v>No</v>
      </c>
      <c r="H1020" s="4">
        <f>VLOOKUP($A1020,'Medical Examinations'!A1020:I3354,9,FALSE)</f>
        <v>0</v>
      </c>
      <c r="I1020" t="str">
        <f>VLOOKUP($A1020,'Medical Examinations'!A1020:J1020,10,FALSE)</f>
        <v>No</v>
      </c>
      <c r="J1020" t="str">
        <f>VLOOKUP($A1020,'Medical Examinations'!A1020:C1020,3,FALSE)</f>
        <v>Obesity</v>
      </c>
      <c r="K1020" t="str">
        <f>VLOOKUP($A1020,'Medical Examinations'!A1020:E1020,5,FALSE)</f>
        <v>Normal</v>
      </c>
      <c r="L1020" t="str">
        <f>VLOOKUP($A1020,'Hospitalisation Details'!$A$2:$E$2344,5,FALSE)</f>
        <v>28-Oct-1995</v>
      </c>
      <c r="M1020" s="2">
        <f>VLOOKUP($A1020,'Hospitalisation Details'!$A$2:$I$2344,9,FALSE)</f>
        <v>928.59</v>
      </c>
      <c r="N1020" s="2" t="str">
        <f>VLOOKUP($A1020,'Hospitalisation Details'!$A$2:$J$2344,10,FALSE)</f>
        <v>Tier - 3</v>
      </c>
      <c r="O1020" s="2" t="str">
        <f>VLOOKUP($A1020,'Hospitalisation Details'!$A$2:$K$2344,11,FALSE)</f>
        <v>Tier - 1</v>
      </c>
      <c r="P1020" s="5" t="str">
        <f>VLOOKUP($A1020,'Hospitalisation Details'!$A$2:$L$2344,12,FALSE)</f>
        <v>R1013</v>
      </c>
      <c r="Q1020" s="15">
        <f>VLOOKUP($A1020,'Hospitalisation Details'!$A$2:$G$2344,7,FALSE)</f>
        <v>27</v>
      </c>
    </row>
    <row r="1021" spans="1:17" x14ac:dyDescent="0.25">
      <c r="A1021" s="14" t="s">
        <v>4693</v>
      </c>
      <c r="B1021" t="str">
        <f>VLOOKUP(Healthcare!$A1021,'Customer Names'!A1021:C3355,3,FALSE)</f>
        <v>Howard</v>
      </c>
      <c r="C1021">
        <f>VLOOKUP(Healthcare!$A1021,'Medical Examinations'!A1021:B3355,2,FALSE)</f>
        <v>41.23</v>
      </c>
      <c r="D1021">
        <f>VLOOKUP($A1021,'Medical Examinations'!A1021:D3355,4,FALSE)</f>
        <v>6.94</v>
      </c>
      <c r="E1021" t="str">
        <f>VLOOKUP($A1021,'Medical Examinations'!A1021:F1021,6,FALSE)</f>
        <v>No</v>
      </c>
      <c r="F1021" t="str">
        <f>VLOOKUP($A1021,'Medical Examinations'!A1021:G3355,7,FALSE)</f>
        <v>No</v>
      </c>
      <c r="G1021" t="str">
        <f>VLOOKUP($A1021,'Medical Examinations'!A1021:H3355,8,FALSE)</f>
        <v>No</v>
      </c>
      <c r="H1021" s="4">
        <f>VLOOKUP($A1021,'Medical Examinations'!A1021:I3355,9,FALSE)</f>
        <v>0</v>
      </c>
      <c r="I1021" t="str">
        <f>VLOOKUP($A1021,'Medical Examinations'!A1021:J1021,10,FALSE)</f>
        <v>No</v>
      </c>
      <c r="J1021" t="str">
        <f>VLOOKUP($A1021,'Medical Examinations'!A1021:C1021,3,FALSE)</f>
        <v>Obesity</v>
      </c>
      <c r="K1021" t="str">
        <f>VLOOKUP($A1021,'Medical Examinations'!A1021:E1021,5,FALSE)</f>
        <v>Diabetes</v>
      </c>
      <c r="L1021" t="str">
        <f>VLOOKUP($A1021,'Hospitalisation Details'!$A$2:$E$2344,5,FALSE)</f>
        <v>22-Nov-1994</v>
      </c>
      <c r="M1021" s="2">
        <f>VLOOKUP($A1021,'Hospitalisation Details'!$A$2:$I$2344,9,FALSE)</f>
        <v>1006.65</v>
      </c>
      <c r="N1021" s="2" t="str">
        <f>VLOOKUP($A1021,'Hospitalisation Details'!$A$2:$J$2344,10,FALSE)</f>
        <v>Tier - 3</v>
      </c>
      <c r="O1021" s="2" t="str">
        <f>VLOOKUP($A1021,'Hospitalisation Details'!$A$2:$K$2344,11,FALSE)</f>
        <v>Tier - 2</v>
      </c>
      <c r="P1021" s="5" t="str">
        <f>VLOOKUP($A1021,'Hospitalisation Details'!$A$2:$L$2344,12,FALSE)</f>
        <v>R1013</v>
      </c>
      <c r="Q1021" s="15">
        <f>VLOOKUP($A1021,'Hospitalisation Details'!$A$2:$G$2344,7,FALSE)</f>
        <v>28</v>
      </c>
    </row>
    <row r="1022" spans="1:17" x14ac:dyDescent="0.25">
      <c r="A1022" s="14" t="s">
        <v>4694</v>
      </c>
      <c r="B1022" t="str">
        <f>VLOOKUP(Healthcare!$A1022,'Customer Names'!A1022:C3356,3,FALSE)</f>
        <v>Kallay</v>
      </c>
      <c r="C1022">
        <f>VLOOKUP(Healthcare!$A1022,'Medical Examinations'!A1022:B3356,2,FALSE)</f>
        <v>49.45</v>
      </c>
      <c r="D1022">
        <f>VLOOKUP($A1022,'Medical Examinations'!A1022:D3356,4,FALSE)</f>
        <v>4.2</v>
      </c>
      <c r="E1022" t="str">
        <f>VLOOKUP($A1022,'Medical Examinations'!A1022:F1022,6,FALSE)</f>
        <v>Yes</v>
      </c>
      <c r="F1022" t="str">
        <f>VLOOKUP($A1022,'Medical Examinations'!A1022:G3356,7,FALSE)</f>
        <v>No</v>
      </c>
      <c r="G1022" t="str">
        <f>VLOOKUP($A1022,'Medical Examinations'!A1022:H3356,8,FALSE)</f>
        <v>No</v>
      </c>
      <c r="H1022" s="4">
        <f>VLOOKUP($A1022,'Medical Examinations'!A1022:I3356,9,FALSE)</f>
        <v>0</v>
      </c>
      <c r="I1022" t="str">
        <f>VLOOKUP($A1022,'Medical Examinations'!A1022:J1022,10,FALSE)</f>
        <v>No</v>
      </c>
      <c r="J1022" t="str">
        <f>VLOOKUP($A1022,'Medical Examinations'!A1022:C1022,3,FALSE)</f>
        <v>Obesity</v>
      </c>
      <c r="K1022" t="str">
        <f>VLOOKUP($A1022,'Medical Examinations'!A1022:E1022,5,FALSE)</f>
        <v>Normal</v>
      </c>
      <c r="L1022" t="str">
        <f>VLOOKUP($A1022,'Hospitalisation Details'!$A$2:$E$2344,5,FALSE)</f>
        <v>9-Oct-2000</v>
      </c>
      <c r="M1022" s="2">
        <f>VLOOKUP($A1022,'Hospitalisation Details'!$A$2:$I$2344,9,FALSE)</f>
        <v>1012</v>
      </c>
      <c r="N1022" s="2" t="str">
        <f>VLOOKUP($A1022,'Hospitalisation Details'!$A$2:$J$2344,10,FALSE)</f>
        <v>Tier - 3</v>
      </c>
      <c r="O1022" s="2" t="str">
        <f>VLOOKUP($A1022,'Hospitalisation Details'!$A$2:$K$2344,11,FALSE)</f>
        <v>Tier - 2</v>
      </c>
      <c r="P1022" s="5" t="str">
        <f>VLOOKUP($A1022,'Hospitalisation Details'!$A$2:$L$2344,12,FALSE)</f>
        <v>R1013</v>
      </c>
      <c r="Q1022" s="15">
        <f>VLOOKUP($A1022,'Hospitalisation Details'!$A$2:$G$2344,7,FALSE)</f>
        <v>22</v>
      </c>
    </row>
    <row r="1023" spans="1:17" x14ac:dyDescent="0.25">
      <c r="A1023" s="14" t="s">
        <v>4695</v>
      </c>
      <c r="B1023" t="str">
        <f>VLOOKUP(Healthcare!$A1023,'Customer Names'!A1023:C3357,3,FALSE)</f>
        <v>Leguizamo</v>
      </c>
      <c r="C1023">
        <f>VLOOKUP(Healthcare!$A1023,'Medical Examinations'!A1023:B3357,2,FALSE)</f>
        <v>41.04</v>
      </c>
      <c r="D1023">
        <f>VLOOKUP($A1023,'Medical Examinations'!A1023:D3357,4,FALSE)</f>
        <v>5.59</v>
      </c>
      <c r="E1023" t="str">
        <f>VLOOKUP($A1023,'Medical Examinations'!A1023:F1023,6,FALSE)</f>
        <v>No</v>
      </c>
      <c r="F1023" t="str">
        <f>VLOOKUP($A1023,'Medical Examinations'!A1023:G3357,7,FALSE)</f>
        <v>No</v>
      </c>
      <c r="G1023" t="str">
        <f>VLOOKUP($A1023,'Medical Examinations'!A1023:H3357,8,FALSE)</f>
        <v>No</v>
      </c>
      <c r="H1023" s="4">
        <f>VLOOKUP($A1023,'Medical Examinations'!A1023:I3357,9,FALSE)</f>
        <v>0</v>
      </c>
      <c r="I1023" t="str">
        <f>VLOOKUP($A1023,'Medical Examinations'!A1023:J1023,10,FALSE)</f>
        <v>No</v>
      </c>
      <c r="J1023" t="str">
        <f>VLOOKUP($A1023,'Medical Examinations'!A1023:C1023,3,FALSE)</f>
        <v>Obesity</v>
      </c>
      <c r="K1023" t="str">
        <f>VLOOKUP($A1023,'Medical Examinations'!A1023:E1023,5,FALSE)</f>
        <v>Normal</v>
      </c>
      <c r="L1023" t="str">
        <f>VLOOKUP($A1023,'Hospitalisation Details'!$A$2:$E$2344,5,FALSE)</f>
        <v>5-Aug-1999</v>
      </c>
      <c r="M1023" s="2">
        <f>VLOOKUP($A1023,'Hospitalisation Details'!$A$2:$I$2344,9,FALSE)</f>
        <v>1019</v>
      </c>
      <c r="N1023" s="2" t="str">
        <f>VLOOKUP($A1023,'Hospitalisation Details'!$A$2:$J$2344,10,FALSE)</f>
        <v>Tier - 3</v>
      </c>
      <c r="O1023" s="2" t="str">
        <f>VLOOKUP($A1023,'Hospitalisation Details'!$A$2:$K$2344,11,FALSE)</f>
        <v>Tier - 2</v>
      </c>
      <c r="P1023" s="5" t="str">
        <f>VLOOKUP($A1023,'Hospitalisation Details'!$A$2:$L$2344,12,FALSE)</f>
        <v>R1013</v>
      </c>
      <c r="Q1023" s="15">
        <f>VLOOKUP($A1023,'Hospitalisation Details'!$A$2:$G$2344,7,FALSE)</f>
        <v>23</v>
      </c>
    </row>
    <row r="1024" spans="1:17" x14ac:dyDescent="0.25">
      <c r="A1024" s="14" t="s">
        <v>4696</v>
      </c>
      <c r="B1024" t="str">
        <f>VLOOKUP(Healthcare!$A1024,'Customer Names'!A1024:C3358,3,FALSE)</f>
        <v>Escartin</v>
      </c>
      <c r="C1024">
        <f>VLOOKUP(Healthcare!$A1024,'Medical Examinations'!A1024:B3358,2,FALSE)</f>
        <v>27.93</v>
      </c>
      <c r="D1024">
        <f>VLOOKUP($A1024,'Medical Examinations'!A1024:D3358,4,FALSE)</f>
        <v>9.9600000000000009</v>
      </c>
      <c r="E1024" t="str">
        <f>VLOOKUP($A1024,'Medical Examinations'!A1024:F1024,6,FALSE)</f>
        <v>No</v>
      </c>
      <c r="F1024" t="str">
        <f>VLOOKUP($A1024,'Medical Examinations'!A1024:G3358,7,FALSE)</f>
        <v>No</v>
      </c>
      <c r="G1024" t="str">
        <f>VLOOKUP($A1024,'Medical Examinations'!A1024:H3358,8,FALSE)</f>
        <v>No</v>
      </c>
      <c r="H1024" s="4">
        <f>VLOOKUP($A1024,'Medical Examinations'!A1024:I3358,9,FALSE)</f>
        <v>0</v>
      </c>
      <c r="I1024" t="str">
        <f>VLOOKUP($A1024,'Medical Examinations'!A1024:J1024,10,FALSE)</f>
        <v>No</v>
      </c>
      <c r="J1024" t="str">
        <f>VLOOKUP($A1024,'Medical Examinations'!A1024:C1024,3,FALSE)</f>
        <v>Over Weight</v>
      </c>
      <c r="K1024" t="str">
        <f>VLOOKUP($A1024,'Medical Examinations'!A1024:E1024,5,FALSE)</f>
        <v>Diabetes</v>
      </c>
      <c r="L1024" t="str">
        <f>VLOOKUP($A1024,'Hospitalisation Details'!$A$2:$E$2344,5,FALSE)</f>
        <v>5-Oct-1995</v>
      </c>
      <c r="M1024" s="2">
        <f>VLOOKUP($A1024,'Hospitalisation Details'!$A$2:$I$2344,9,FALSE)</f>
        <v>1033.74</v>
      </c>
      <c r="N1024" s="2" t="str">
        <f>VLOOKUP($A1024,'Hospitalisation Details'!$A$2:$J$2344,10,FALSE)</f>
        <v>Tier - 3</v>
      </c>
      <c r="O1024" s="2" t="str">
        <f>VLOOKUP($A1024,'Hospitalisation Details'!$A$2:$K$2344,11,FALSE)</f>
        <v>Tier - 1</v>
      </c>
      <c r="P1024" s="5" t="str">
        <f>VLOOKUP($A1024,'Hospitalisation Details'!$A$2:$L$2344,12,FALSE)</f>
        <v>R1013</v>
      </c>
      <c r="Q1024" s="15">
        <f>VLOOKUP($A1024,'Hospitalisation Details'!$A$2:$G$2344,7,FALSE)</f>
        <v>27</v>
      </c>
    </row>
    <row r="1025" spans="1:17" x14ac:dyDescent="0.25">
      <c r="A1025" s="14" t="s">
        <v>4697</v>
      </c>
      <c r="B1025" t="str">
        <f>VLOOKUP(Healthcare!$A1025,'Customer Names'!A1025:C3359,3,FALSE)</f>
        <v>Chorey</v>
      </c>
      <c r="C1025">
        <f>VLOOKUP(Healthcare!$A1025,'Medical Examinations'!A1025:B3359,2,FALSE)</f>
        <v>21.01</v>
      </c>
      <c r="D1025">
        <f>VLOOKUP($A1025,'Medical Examinations'!A1025:D3359,4,FALSE)</f>
        <v>7.37</v>
      </c>
      <c r="E1025" t="str">
        <f>VLOOKUP($A1025,'Medical Examinations'!A1025:F1025,6,FALSE)</f>
        <v>No</v>
      </c>
      <c r="F1025" t="str">
        <f>VLOOKUP($A1025,'Medical Examinations'!A1025:G3359,7,FALSE)</f>
        <v>No</v>
      </c>
      <c r="G1025" t="str">
        <f>VLOOKUP($A1025,'Medical Examinations'!A1025:H3359,8,FALSE)</f>
        <v>No</v>
      </c>
      <c r="H1025" s="4">
        <f>VLOOKUP($A1025,'Medical Examinations'!A1025:I3359,9,FALSE)</f>
        <v>0</v>
      </c>
      <c r="I1025" t="str">
        <f>VLOOKUP($A1025,'Medical Examinations'!A1025:J1025,10,FALSE)</f>
        <v>No</v>
      </c>
      <c r="J1025" t="str">
        <f>VLOOKUP($A1025,'Medical Examinations'!A1025:C1025,3,FALSE)</f>
        <v>Health Weight</v>
      </c>
      <c r="K1025" t="str">
        <f>VLOOKUP($A1025,'Medical Examinations'!A1025:E1025,5,FALSE)</f>
        <v>Diabetes</v>
      </c>
      <c r="L1025" t="str">
        <f>VLOOKUP($A1025,'Hospitalisation Details'!$A$2:$E$2344,5,FALSE)</f>
        <v>17-Nov-1994</v>
      </c>
      <c r="M1025" s="2">
        <f>VLOOKUP($A1025,'Hospitalisation Details'!$A$2:$I$2344,9,FALSE)</f>
        <v>1044</v>
      </c>
      <c r="N1025" s="2" t="str">
        <f>VLOOKUP($A1025,'Hospitalisation Details'!$A$2:$J$2344,10,FALSE)</f>
        <v>Tier - 3</v>
      </c>
      <c r="O1025" s="2" t="str">
        <f>VLOOKUP($A1025,'Hospitalisation Details'!$A$2:$K$2344,11,FALSE)</f>
        <v>Tier - 2</v>
      </c>
      <c r="P1025" s="5" t="str">
        <f>VLOOKUP($A1025,'Hospitalisation Details'!$A$2:$L$2344,12,FALSE)</f>
        <v>R1013</v>
      </c>
      <c r="Q1025" s="15">
        <f>VLOOKUP($A1025,'Hospitalisation Details'!$A$2:$G$2344,7,FALSE)</f>
        <v>28</v>
      </c>
    </row>
    <row r="1026" spans="1:17" x14ac:dyDescent="0.25">
      <c r="A1026" s="14" t="s">
        <v>4698</v>
      </c>
      <c r="B1026" t="str">
        <f>VLOOKUP(Healthcare!$A1026,'Customer Names'!A1026:C3360,3,FALSE)</f>
        <v>McVay</v>
      </c>
      <c r="C1026">
        <f>VLOOKUP(Healthcare!$A1026,'Medical Examinations'!A1026:B3360,2,FALSE)</f>
        <v>52.37</v>
      </c>
      <c r="D1026">
        <f>VLOOKUP($A1026,'Medical Examinations'!A1026:D3360,4,FALSE)</f>
        <v>5.0599999999999996</v>
      </c>
      <c r="E1026" t="str">
        <f>VLOOKUP($A1026,'Medical Examinations'!A1026:F1026,6,FALSE)</f>
        <v>Yes</v>
      </c>
      <c r="F1026" t="str">
        <f>VLOOKUP($A1026,'Medical Examinations'!A1026:G3360,7,FALSE)</f>
        <v>Yes</v>
      </c>
      <c r="G1026" t="str">
        <f>VLOOKUP($A1026,'Medical Examinations'!A1026:H3360,8,FALSE)</f>
        <v>No</v>
      </c>
      <c r="H1026" s="4">
        <f>VLOOKUP($A1026,'Medical Examinations'!A1026:I3360,9,FALSE)</f>
        <v>2</v>
      </c>
      <c r="I1026" t="str">
        <f>VLOOKUP($A1026,'Medical Examinations'!A1026:J1026,10,FALSE)</f>
        <v>No</v>
      </c>
      <c r="J1026" t="str">
        <f>VLOOKUP($A1026,'Medical Examinations'!A1026:C1026,3,FALSE)</f>
        <v>Obesity</v>
      </c>
      <c r="K1026" t="str">
        <f>VLOOKUP($A1026,'Medical Examinations'!A1026:E1026,5,FALSE)</f>
        <v>Normal</v>
      </c>
      <c r="L1026" t="str">
        <f>VLOOKUP($A1026,'Hospitalisation Details'!$A$2:$E$2344,5,FALSE)</f>
        <v>20-Jul-2002</v>
      </c>
      <c r="M1026" s="2">
        <f>VLOOKUP($A1026,'Hospitalisation Details'!$A$2:$I$2344,9,FALSE)</f>
        <v>1047</v>
      </c>
      <c r="N1026" s="2" t="str">
        <f>VLOOKUP($A1026,'Hospitalisation Details'!$A$2:$J$2344,10,FALSE)</f>
        <v>Tier - 3</v>
      </c>
      <c r="O1026" s="2" t="str">
        <f>VLOOKUP($A1026,'Hospitalisation Details'!$A$2:$K$2344,11,FALSE)</f>
        <v>Tier - 1</v>
      </c>
      <c r="P1026" s="5" t="str">
        <f>VLOOKUP($A1026,'Hospitalisation Details'!$A$2:$L$2344,12,FALSE)</f>
        <v>R1013</v>
      </c>
      <c r="Q1026" s="15">
        <f>VLOOKUP($A1026,'Hospitalisation Details'!$A$2:$G$2344,7,FALSE)</f>
        <v>20</v>
      </c>
    </row>
    <row r="1027" spans="1:17" x14ac:dyDescent="0.25">
      <c r="A1027" s="14" t="s">
        <v>4699</v>
      </c>
      <c r="B1027" t="str">
        <f>VLOOKUP(Healthcare!$A1027,'Customer Names'!A1027:C3361,3,FALSE)</f>
        <v>Vinson</v>
      </c>
      <c r="C1027">
        <f>VLOOKUP(Healthcare!$A1027,'Medical Examinations'!A1027:B3361,2,FALSE)</f>
        <v>40.369999999999997</v>
      </c>
      <c r="D1027">
        <f>VLOOKUP($A1027,'Medical Examinations'!A1027:D3361,4,FALSE)</f>
        <v>8.2100000000000009</v>
      </c>
      <c r="E1027" t="str">
        <f>VLOOKUP($A1027,'Medical Examinations'!A1027:F1027,6,FALSE)</f>
        <v>No</v>
      </c>
      <c r="F1027" t="str">
        <f>VLOOKUP($A1027,'Medical Examinations'!A1027:G3361,7,FALSE)</f>
        <v>No</v>
      </c>
      <c r="G1027" t="str">
        <f>VLOOKUP($A1027,'Medical Examinations'!A1027:H3361,8,FALSE)</f>
        <v>No</v>
      </c>
      <c r="H1027" s="4">
        <f>VLOOKUP($A1027,'Medical Examinations'!A1027:I3361,9,FALSE)</f>
        <v>0</v>
      </c>
      <c r="I1027" t="str">
        <f>VLOOKUP($A1027,'Medical Examinations'!A1027:J1027,10,FALSE)</f>
        <v>No</v>
      </c>
      <c r="J1027" t="str">
        <f>VLOOKUP($A1027,'Medical Examinations'!A1027:C1027,3,FALSE)</f>
        <v>Obesity</v>
      </c>
      <c r="K1027" t="str">
        <f>VLOOKUP($A1027,'Medical Examinations'!A1027:E1027,5,FALSE)</f>
        <v>Diabetes</v>
      </c>
      <c r="L1027" t="str">
        <f>VLOOKUP($A1027,'Hospitalisation Details'!$A$2:$E$2344,5,FALSE)</f>
        <v>1-Jul-2002</v>
      </c>
      <c r="M1027" s="2">
        <f>VLOOKUP($A1027,'Hospitalisation Details'!$A$2:$I$2344,9,FALSE)</f>
        <v>1049</v>
      </c>
      <c r="N1027" s="2" t="str">
        <f>VLOOKUP($A1027,'Hospitalisation Details'!$A$2:$J$2344,10,FALSE)</f>
        <v>Tier - 3</v>
      </c>
      <c r="O1027" s="2" t="str">
        <f>VLOOKUP($A1027,'Hospitalisation Details'!$A$2:$K$2344,11,FALSE)</f>
        <v>Tier - 2</v>
      </c>
      <c r="P1027" s="5" t="str">
        <f>VLOOKUP($A1027,'Hospitalisation Details'!$A$2:$L$2344,12,FALSE)</f>
        <v>R1012</v>
      </c>
      <c r="Q1027" s="15">
        <f>VLOOKUP($A1027,'Hospitalisation Details'!$A$2:$G$2344,7,FALSE)</f>
        <v>20</v>
      </c>
    </row>
    <row r="1028" spans="1:17" x14ac:dyDescent="0.25">
      <c r="A1028" s="14" t="s">
        <v>4700</v>
      </c>
      <c r="B1028" t="str">
        <f>VLOOKUP(Healthcare!$A1028,'Customer Names'!A1028:C3362,3,FALSE)</f>
        <v>Astrike-Davis</v>
      </c>
      <c r="C1028">
        <f>VLOOKUP(Healthcare!$A1028,'Medical Examinations'!A1028:B3362,2,FALSE)</f>
        <v>41.47</v>
      </c>
      <c r="D1028">
        <f>VLOOKUP($A1028,'Medical Examinations'!A1028:D3362,4,FALSE)</f>
        <v>10.34</v>
      </c>
      <c r="E1028" t="str">
        <f>VLOOKUP($A1028,'Medical Examinations'!A1028:F1028,6,FALSE)</f>
        <v>No</v>
      </c>
      <c r="F1028" t="str">
        <f>VLOOKUP($A1028,'Medical Examinations'!A1028:G3362,7,FALSE)</f>
        <v>No</v>
      </c>
      <c r="G1028" t="str">
        <f>VLOOKUP($A1028,'Medical Examinations'!A1028:H3362,8,FALSE)</f>
        <v>No</v>
      </c>
      <c r="H1028" s="4">
        <f>VLOOKUP($A1028,'Medical Examinations'!A1028:I3362,9,FALSE)</f>
        <v>2</v>
      </c>
      <c r="I1028" t="str">
        <f>VLOOKUP($A1028,'Medical Examinations'!A1028:J1028,10,FALSE)</f>
        <v>No</v>
      </c>
      <c r="J1028" t="str">
        <f>VLOOKUP($A1028,'Medical Examinations'!A1028:C1028,3,FALSE)</f>
        <v>Obesity</v>
      </c>
      <c r="K1028" t="str">
        <f>VLOOKUP($A1028,'Medical Examinations'!A1028:E1028,5,FALSE)</f>
        <v>Diabetes</v>
      </c>
      <c r="L1028" t="str">
        <f>VLOOKUP($A1028,'Hospitalisation Details'!$A$2:$E$2344,5,FALSE)</f>
        <v>1-Jun-1995</v>
      </c>
      <c r="M1028" s="2">
        <f>VLOOKUP($A1028,'Hospitalisation Details'!$A$2:$I$2344,9,FALSE)</f>
        <v>1056</v>
      </c>
      <c r="N1028" s="2" t="str">
        <f>VLOOKUP($A1028,'Hospitalisation Details'!$A$2:$J$2344,10,FALSE)</f>
        <v>Tier - 3</v>
      </c>
      <c r="O1028" s="2" t="str">
        <f>VLOOKUP($A1028,'Hospitalisation Details'!$A$2:$K$2344,11,FALSE)</f>
        <v>Tier - 2</v>
      </c>
      <c r="P1028" s="5" t="str">
        <f>VLOOKUP($A1028,'Hospitalisation Details'!$A$2:$L$2344,12,FALSE)</f>
        <v>R1013</v>
      </c>
      <c r="Q1028" s="15">
        <f>VLOOKUP($A1028,'Hospitalisation Details'!$A$2:$G$2344,7,FALSE)</f>
        <v>28</v>
      </c>
    </row>
    <row r="1029" spans="1:17" x14ac:dyDescent="0.25">
      <c r="A1029" s="14" t="s">
        <v>4701</v>
      </c>
      <c r="B1029" t="str">
        <f>VLOOKUP(Healthcare!$A1029,'Customer Names'!A1029:C3363,3,FALSE)</f>
        <v>Harder</v>
      </c>
      <c r="C1029">
        <f>VLOOKUP(Healthcare!$A1029,'Medical Examinations'!A1029:B3363,2,FALSE)</f>
        <v>33.725000000000001</v>
      </c>
      <c r="D1029">
        <f>VLOOKUP($A1029,'Medical Examinations'!A1029:D3363,4,FALSE)</f>
        <v>5.51</v>
      </c>
      <c r="E1029" t="str">
        <f>VLOOKUP($A1029,'Medical Examinations'!A1029:F1029,6,FALSE)</f>
        <v>Yes</v>
      </c>
      <c r="F1029" t="str">
        <f>VLOOKUP($A1029,'Medical Examinations'!A1029:G3363,7,FALSE)</f>
        <v>No</v>
      </c>
      <c r="G1029" t="str">
        <f>VLOOKUP($A1029,'Medical Examinations'!A1029:H3363,8,FALSE)</f>
        <v>No</v>
      </c>
      <c r="H1029" s="4">
        <f>VLOOKUP($A1029,'Medical Examinations'!A1029:I3363,9,FALSE)</f>
        <v>2</v>
      </c>
      <c r="I1029" t="str">
        <f>VLOOKUP($A1029,'Medical Examinations'!A1029:J1029,10,FALSE)</f>
        <v>No</v>
      </c>
      <c r="J1029" t="str">
        <f>VLOOKUP($A1029,'Medical Examinations'!A1029:C1029,3,FALSE)</f>
        <v>Obesity</v>
      </c>
      <c r="K1029" t="str">
        <f>VLOOKUP($A1029,'Medical Examinations'!A1029:E1029,5,FALSE)</f>
        <v>Normal</v>
      </c>
      <c r="L1029" t="str">
        <f>VLOOKUP($A1029,'Hospitalisation Details'!$A$2:$E$2344,5,FALSE)</f>
        <v>28-Sep-1993</v>
      </c>
      <c r="M1029" s="2">
        <f>VLOOKUP($A1029,'Hospitalisation Details'!$A$2:$I$2344,9,FALSE)</f>
        <v>1068</v>
      </c>
      <c r="N1029" s="2" t="str">
        <f>VLOOKUP($A1029,'Hospitalisation Details'!$A$2:$J$2344,10,FALSE)</f>
        <v>Tier - 3</v>
      </c>
      <c r="O1029" s="2" t="str">
        <f>VLOOKUP($A1029,'Hospitalisation Details'!$A$2:$K$2344,11,FALSE)</f>
        <v>Tier - 1</v>
      </c>
      <c r="P1029" s="5" t="str">
        <f>VLOOKUP($A1029,'Hospitalisation Details'!$A$2:$L$2344,12,FALSE)</f>
        <v>R1013</v>
      </c>
      <c r="Q1029" s="15">
        <f>VLOOKUP($A1029,'Hospitalisation Details'!$A$2:$G$2344,7,FALSE)</f>
        <v>29</v>
      </c>
    </row>
    <row r="1030" spans="1:17" x14ac:dyDescent="0.25">
      <c r="A1030" s="14" t="s">
        <v>4702</v>
      </c>
      <c r="B1030" t="str">
        <f>VLOOKUP(Healthcare!$A1030,'Customer Names'!A1030:C3364,3,FALSE)</f>
        <v>Bell</v>
      </c>
      <c r="C1030">
        <f>VLOOKUP(Healthcare!$A1030,'Medical Examinations'!A1030:B3364,2,FALSE)</f>
        <v>28.1</v>
      </c>
      <c r="D1030">
        <f>VLOOKUP($A1030,'Medical Examinations'!A1030:D3364,4,FALSE)</f>
        <v>11.2</v>
      </c>
      <c r="E1030" t="str">
        <f>VLOOKUP($A1030,'Medical Examinations'!A1030:F1030,6,FALSE)</f>
        <v>No</v>
      </c>
      <c r="F1030" t="str">
        <f>VLOOKUP($A1030,'Medical Examinations'!A1030:G3364,7,FALSE)</f>
        <v>No</v>
      </c>
      <c r="G1030" t="str">
        <f>VLOOKUP($A1030,'Medical Examinations'!A1030:H3364,8,FALSE)</f>
        <v>No</v>
      </c>
      <c r="H1030" s="4">
        <f>VLOOKUP($A1030,'Medical Examinations'!A1030:I3364,9,FALSE)</f>
        <v>0</v>
      </c>
      <c r="I1030" t="str">
        <f>VLOOKUP($A1030,'Medical Examinations'!A1030:J1030,10,FALSE)</f>
        <v>No</v>
      </c>
      <c r="J1030" t="str">
        <f>VLOOKUP($A1030,'Medical Examinations'!A1030:C1030,3,FALSE)</f>
        <v>Over Weight</v>
      </c>
      <c r="K1030" t="str">
        <f>VLOOKUP($A1030,'Medical Examinations'!A1030:E1030,5,FALSE)</f>
        <v>Diabetes</v>
      </c>
      <c r="L1030" t="str">
        <f>VLOOKUP($A1030,'Hospitalisation Details'!$A$2:$E$2344,5,FALSE)</f>
        <v>24-Aug-2004</v>
      </c>
      <c r="M1030" s="2">
        <f>VLOOKUP($A1030,'Hospitalisation Details'!$A$2:$I$2344,9,FALSE)</f>
        <v>1070</v>
      </c>
      <c r="N1030" s="2" t="str">
        <f>VLOOKUP($A1030,'Hospitalisation Details'!$A$2:$J$2344,10,FALSE)</f>
        <v>Tier - 3</v>
      </c>
      <c r="O1030" s="2" t="str">
        <f>VLOOKUP($A1030,'Hospitalisation Details'!$A$2:$K$2344,11,FALSE)</f>
        <v>Tier - 3</v>
      </c>
      <c r="P1030" s="5" t="str">
        <f>VLOOKUP($A1030,'Hospitalisation Details'!$A$2:$L$2344,12,FALSE)</f>
        <v>R1013</v>
      </c>
      <c r="Q1030" s="15">
        <f>VLOOKUP($A1030,'Hospitalisation Details'!$A$2:$G$2344,7,FALSE)</f>
        <v>18</v>
      </c>
    </row>
    <row r="1031" spans="1:17" x14ac:dyDescent="0.25">
      <c r="A1031" s="14" t="s">
        <v>4703</v>
      </c>
      <c r="B1031" t="str">
        <f>VLOOKUP(Healthcare!$A1031,'Customer Names'!A1031:C3365,3,FALSE)</f>
        <v>Dawes</v>
      </c>
      <c r="C1031">
        <f>VLOOKUP(Healthcare!$A1031,'Medical Examinations'!A1031:B3365,2,FALSE)</f>
        <v>37.43</v>
      </c>
      <c r="D1031">
        <f>VLOOKUP($A1031,'Medical Examinations'!A1031:D3365,4,FALSE)</f>
        <v>4.3499999999999996</v>
      </c>
      <c r="E1031" t="str">
        <f>VLOOKUP($A1031,'Medical Examinations'!A1031:F1031,6,FALSE)</f>
        <v>Yes</v>
      </c>
      <c r="F1031" t="str">
        <f>VLOOKUP($A1031,'Medical Examinations'!A1031:G3365,7,FALSE)</f>
        <v>No</v>
      </c>
      <c r="G1031" t="str">
        <f>VLOOKUP($A1031,'Medical Examinations'!A1031:H3365,8,FALSE)</f>
        <v>Yes</v>
      </c>
      <c r="H1031" s="4">
        <f>VLOOKUP($A1031,'Medical Examinations'!A1031:I3365,9,FALSE)</f>
        <v>1</v>
      </c>
      <c r="I1031" t="str">
        <f>VLOOKUP($A1031,'Medical Examinations'!A1031:J1031,10,FALSE)</f>
        <v>No</v>
      </c>
      <c r="J1031" t="str">
        <f>VLOOKUP($A1031,'Medical Examinations'!A1031:C1031,3,FALSE)</f>
        <v>Obesity</v>
      </c>
      <c r="K1031" t="str">
        <f>VLOOKUP($A1031,'Medical Examinations'!A1031:E1031,5,FALSE)</f>
        <v>Normal</v>
      </c>
      <c r="L1031" t="str">
        <f>VLOOKUP($A1031,'Hospitalisation Details'!$A$2:$E$2344,5,FALSE)</f>
        <v>26-Dec-1998</v>
      </c>
      <c r="M1031" s="2">
        <f>VLOOKUP($A1031,'Hospitalisation Details'!$A$2:$I$2344,9,FALSE)</f>
        <v>1082</v>
      </c>
      <c r="N1031" s="2" t="str">
        <f>VLOOKUP($A1031,'Hospitalisation Details'!$A$2:$J$2344,10,FALSE)</f>
        <v>Tier - 3</v>
      </c>
      <c r="O1031" s="2" t="str">
        <f>VLOOKUP($A1031,'Hospitalisation Details'!$A$2:$K$2344,11,FALSE)</f>
        <v>Tier - 2</v>
      </c>
      <c r="P1031" s="5" t="str">
        <f>VLOOKUP($A1031,'Hospitalisation Details'!$A$2:$L$2344,12,FALSE)</f>
        <v>R1013</v>
      </c>
      <c r="Q1031" s="15">
        <f>VLOOKUP($A1031,'Hospitalisation Details'!$A$2:$G$2344,7,FALSE)</f>
        <v>24</v>
      </c>
    </row>
    <row r="1032" spans="1:17" x14ac:dyDescent="0.25">
      <c r="A1032" s="14" t="s">
        <v>4705</v>
      </c>
      <c r="B1032" t="str">
        <f>VLOOKUP(Healthcare!$A1032,'Customer Names'!A1032:C3366,3,FALSE)</f>
        <v>Larios</v>
      </c>
      <c r="C1032">
        <f>VLOOKUP(Healthcare!$A1032,'Medical Examinations'!A1032:B3366,2,FALSE)</f>
        <v>23.7</v>
      </c>
      <c r="D1032">
        <f>VLOOKUP($A1032,'Medical Examinations'!A1032:D3366,4,FALSE)</f>
        <v>10.45</v>
      </c>
      <c r="E1032" t="str">
        <f>VLOOKUP($A1032,'Medical Examinations'!A1032:F1032,6,FALSE)</f>
        <v>No</v>
      </c>
      <c r="F1032" t="str">
        <f>VLOOKUP($A1032,'Medical Examinations'!A1032:G3366,7,FALSE)</f>
        <v>No</v>
      </c>
      <c r="G1032" t="str">
        <f>VLOOKUP($A1032,'Medical Examinations'!A1032:H3366,8,FALSE)</f>
        <v>No</v>
      </c>
      <c r="H1032" s="4">
        <f>VLOOKUP($A1032,'Medical Examinations'!A1032:I3366,9,FALSE)</f>
        <v>0</v>
      </c>
      <c r="I1032" t="str">
        <f>VLOOKUP($A1032,'Medical Examinations'!A1032:J1032,10,FALSE)</f>
        <v>No</v>
      </c>
      <c r="J1032" t="str">
        <f>VLOOKUP($A1032,'Medical Examinations'!A1032:C1032,3,FALSE)</f>
        <v>Health Weight</v>
      </c>
      <c r="K1032" t="str">
        <f>VLOOKUP($A1032,'Medical Examinations'!A1032:E1032,5,FALSE)</f>
        <v>Diabetes</v>
      </c>
      <c r="L1032" t="str">
        <f>VLOOKUP($A1032,'Hospitalisation Details'!$A$2:$E$2344,5,FALSE)</f>
        <v>13-Aug-2002</v>
      </c>
      <c r="M1032" s="2">
        <f>VLOOKUP($A1032,'Hospitalisation Details'!$A$2:$I$2344,9,FALSE)</f>
        <v>1086</v>
      </c>
      <c r="N1032" s="2" t="str">
        <f>VLOOKUP($A1032,'Hospitalisation Details'!$A$2:$J$2344,10,FALSE)</f>
        <v>Tier - 3</v>
      </c>
      <c r="O1032" s="2" t="str">
        <f>VLOOKUP($A1032,'Hospitalisation Details'!$A$2:$K$2344,11,FALSE)</f>
        <v>Tier - 3</v>
      </c>
      <c r="P1032" s="5" t="str">
        <f>VLOOKUP($A1032,'Hospitalisation Details'!$A$2:$L$2344,12,FALSE)</f>
        <v>R1013</v>
      </c>
      <c r="Q1032" s="15">
        <f>VLOOKUP($A1032,'Hospitalisation Details'!$A$2:$G$2344,7,FALSE)</f>
        <v>20</v>
      </c>
    </row>
    <row r="1033" spans="1:17" x14ac:dyDescent="0.25">
      <c r="A1033" s="14" t="s">
        <v>4706</v>
      </c>
      <c r="B1033" t="str">
        <f>VLOOKUP(Healthcare!$A1033,'Customer Names'!A1033:C3367,3,FALSE)</f>
        <v>Yaremczuk</v>
      </c>
      <c r="C1033">
        <f>VLOOKUP(Healthcare!$A1033,'Medical Examinations'!A1033:B3367,2,FALSE)</f>
        <v>24.795000000000002</v>
      </c>
      <c r="D1033">
        <f>VLOOKUP($A1033,'Medical Examinations'!A1033:D3367,4,FALSE)</f>
        <v>4.07</v>
      </c>
      <c r="E1033" t="str">
        <f>VLOOKUP($A1033,'Medical Examinations'!A1033:F1033,6,FALSE)</f>
        <v>Yes</v>
      </c>
      <c r="F1033" t="str">
        <f>VLOOKUP($A1033,'Medical Examinations'!A1033:G3367,7,FALSE)</f>
        <v>No</v>
      </c>
      <c r="G1033" t="str">
        <f>VLOOKUP($A1033,'Medical Examinations'!A1033:H3367,8,FALSE)</f>
        <v>Yes</v>
      </c>
      <c r="H1033" s="4">
        <f>VLOOKUP($A1033,'Medical Examinations'!A1033:I3367,9,FALSE)</f>
        <v>1</v>
      </c>
      <c r="I1033" t="str">
        <f>VLOOKUP($A1033,'Medical Examinations'!A1033:J1033,10,FALSE)</f>
        <v>No</v>
      </c>
      <c r="J1033" t="str">
        <f>VLOOKUP($A1033,'Medical Examinations'!A1033:C1033,3,FALSE)</f>
        <v>Health Weight</v>
      </c>
      <c r="K1033" t="str">
        <f>VLOOKUP($A1033,'Medical Examinations'!A1033:E1033,5,FALSE)</f>
        <v>Normal</v>
      </c>
      <c r="L1033" t="str">
        <f>VLOOKUP($A1033,'Hospitalisation Details'!$A$2:$E$2344,5,FALSE)</f>
        <v>12-Nov-2004</v>
      </c>
      <c r="M1033" s="2">
        <f>VLOOKUP($A1033,'Hospitalisation Details'!$A$2:$I$2344,9,FALSE)</f>
        <v>1121.8699999999999</v>
      </c>
      <c r="N1033" s="2" t="str">
        <f>VLOOKUP($A1033,'Hospitalisation Details'!$A$2:$J$2344,10,FALSE)</f>
        <v>Tier - 3</v>
      </c>
      <c r="O1033" s="2" t="str">
        <f>VLOOKUP($A1033,'Hospitalisation Details'!$A$2:$K$2344,11,FALSE)</f>
        <v>Tier - 1</v>
      </c>
      <c r="P1033" s="5" t="str">
        <f>VLOOKUP($A1033,'Hospitalisation Details'!$A$2:$L$2344,12,FALSE)</f>
        <v>R1013</v>
      </c>
      <c r="Q1033" s="15">
        <f>VLOOKUP($A1033,'Hospitalisation Details'!$A$2:$G$2344,7,FALSE)</f>
        <v>18</v>
      </c>
    </row>
    <row r="1034" spans="1:17" x14ac:dyDescent="0.25">
      <c r="A1034" s="14" t="s">
        <v>4707</v>
      </c>
      <c r="B1034" t="str">
        <f>VLOOKUP(Healthcare!$A1034,'Customer Names'!A1034:C3368,3,FALSE)</f>
        <v>Knight</v>
      </c>
      <c r="C1034">
        <f>VLOOKUP(Healthcare!$A1034,'Medical Examinations'!A1034:B3368,2,FALSE)</f>
        <v>31.9</v>
      </c>
      <c r="D1034">
        <f>VLOOKUP($A1034,'Medical Examinations'!A1034:D3368,4,FALSE)</f>
        <v>8.34</v>
      </c>
      <c r="E1034" t="str">
        <f>VLOOKUP($A1034,'Medical Examinations'!A1034:F1034,6,FALSE)</f>
        <v>No</v>
      </c>
      <c r="F1034" t="str">
        <f>VLOOKUP($A1034,'Medical Examinations'!A1034:G3368,7,FALSE)</f>
        <v>No</v>
      </c>
      <c r="G1034" t="str">
        <f>VLOOKUP($A1034,'Medical Examinations'!A1034:H3368,8,FALSE)</f>
        <v>No</v>
      </c>
      <c r="H1034" s="4">
        <f>VLOOKUP($A1034,'Medical Examinations'!A1034:I3368,9,FALSE)</f>
        <v>0</v>
      </c>
      <c r="I1034" t="str">
        <f>VLOOKUP($A1034,'Medical Examinations'!A1034:J1034,10,FALSE)</f>
        <v>No</v>
      </c>
      <c r="J1034" t="str">
        <f>VLOOKUP($A1034,'Medical Examinations'!A1034:C1034,3,FALSE)</f>
        <v>Obesity</v>
      </c>
      <c r="K1034" t="str">
        <f>VLOOKUP($A1034,'Medical Examinations'!A1034:E1034,5,FALSE)</f>
        <v>Diabetes</v>
      </c>
      <c r="L1034" t="str">
        <f>VLOOKUP($A1034,'Hospitalisation Details'!$A$2:$E$2344,5,FALSE)</f>
        <v>14-Jun-2004</v>
      </c>
      <c r="M1034" s="2">
        <f>VLOOKUP($A1034,'Hospitalisation Details'!$A$2:$I$2344,9,FALSE)</f>
        <v>1131.51</v>
      </c>
      <c r="N1034" s="2" t="str">
        <f>VLOOKUP($A1034,'Hospitalisation Details'!$A$2:$J$2344,10,FALSE)</f>
        <v>Tier - 3</v>
      </c>
      <c r="O1034" s="2" t="str">
        <f>VLOOKUP($A1034,'Hospitalisation Details'!$A$2:$K$2344,11,FALSE)</f>
        <v>Tier - 1</v>
      </c>
      <c r="P1034" s="5" t="str">
        <f>VLOOKUP($A1034,'Hospitalisation Details'!$A$2:$L$2344,12,FALSE)</f>
        <v>R1013</v>
      </c>
      <c r="Q1034" s="15">
        <f>VLOOKUP($A1034,'Hospitalisation Details'!$A$2:$G$2344,7,FALSE)</f>
        <v>18</v>
      </c>
    </row>
    <row r="1035" spans="1:17" x14ac:dyDescent="0.25">
      <c r="A1035" s="14" t="s">
        <v>4708</v>
      </c>
      <c r="B1035" t="str">
        <f>VLOOKUP(Healthcare!$A1035,'Customer Names'!A1035:C3369,3,FALSE)</f>
        <v>Eversman</v>
      </c>
      <c r="C1035">
        <f>VLOOKUP(Healthcare!$A1035,'Medical Examinations'!A1035:B3369,2,FALSE)</f>
        <v>32.68</v>
      </c>
      <c r="D1035">
        <f>VLOOKUP($A1035,'Medical Examinations'!A1035:D3369,4,FALSE)</f>
        <v>7.41</v>
      </c>
      <c r="E1035" t="str">
        <f>VLOOKUP($A1035,'Medical Examinations'!A1035:F1035,6,FALSE)</f>
        <v>No</v>
      </c>
      <c r="F1035" t="str">
        <f>VLOOKUP($A1035,'Medical Examinations'!A1035:G3369,7,FALSE)</f>
        <v>No</v>
      </c>
      <c r="G1035" t="str">
        <f>VLOOKUP($A1035,'Medical Examinations'!A1035:H3369,8,FALSE)</f>
        <v>No</v>
      </c>
      <c r="H1035" s="4">
        <f>VLOOKUP($A1035,'Medical Examinations'!A1035:I3369,9,FALSE)</f>
        <v>0</v>
      </c>
      <c r="I1035" t="str">
        <f>VLOOKUP($A1035,'Medical Examinations'!A1035:J1035,10,FALSE)</f>
        <v>No</v>
      </c>
      <c r="J1035" t="str">
        <f>VLOOKUP($A1035,'Medical Examinations'!A1035:C1035,3,FALSE)</f>
        <v>Obesity</v>
      </c>
      <c r="K1035" t="str">
        <f>VLOOKUP($A1035,'Medical Examinations'!A1035:E1035,5,FALSE)</f>
        <v>Diabetes</v>
      </c>
      <c r="L1035" t="str">
        <f>VLOOKUP($A1035,'Hospitalisation Details'!$A$2:$E$2344,5,FALSE)</f>
        <v>19-Jul-2002</v>
      </c>
      <c r="M1035" s="2">
        <f>VLOOKUP($A1035,'Hospitalisation Details'!$A$2:$I$2344,9,FALSE)</f>
        <v>1132</v>
      </c>
      <c r="N1035" s="2" t="str">
        <f>VLOOKUP($A1035,'Hospitalisation Details'!$A$2:$J$2344,10,FALSE)</f>
        <v>Tier - 3</v>
      </c>
      <c r="O1035" s="2" t="str">
        <f>VLOOKUP($A1035,'Hospitalisation Details'!$A$2:$K$2344,11,FALSE)</f>
        <v>Tier - 1</v>
      </c>
      <c r="P1035" s="5" t="str">
        <f>VLOOKUP($A1035,'Hospitalisation Details'!$A$2:$L$2344,12,FALSE)</f>
        <v>R1013</v>
      </c>
      <c r="Q1035" s="15">
        <f>VLOOKUP($A1035,'Hospitalisation Details'!$A$2:$G$2344,7,FALSE)</f>
        <v>20</v>
      </c>
    </row>
    <row r="1036" spans="1:17" x14ac:dyDescent="0.25">
      <c r="A1036" s="14" t="s">
        <v>4709</v>
      </c>
      <c r="B1036" t="str">
        <f>VLOOKUP(Healthcare!$A1036,'Customer Names'!A1036:C3370,3,FALSE)</f>
        <v>Hickory</v>
      </c>
      <c r="C1036">
        <f>VLOOKUP(Healthcare!$A1036,'Medical Examinations'!A1036:B3370,2,FALSE)</f>
        <v>47.13</v>
      </c>
      <c r="D1036">
        <f>VLOOKUP($A1036,'Medical Examinations'!A1036:D3370,4,FALSE)</f>
        <v>4.3099999999999996</v>
      </c>
      <c r="E1036" t="str">
        <f>VLOOKUP($A1036,'Medical Examinations'!A1036:F1036,6,FALSE)</f>
        <v>No</v>
      </c>
      <c r="F1036" t="str">
        <f>VLOOKUP($A1036,'Medical Examinations'!A1036:G3370,7,FALSE)</f>
        <v>No</v>
      </c>
      <c r="G1036" t="str">
        <f>VLOOKUP($A1036,'Medical Examinations'!A1036:H3370,8,FALSE)</f>
        <v>No</v>
      </c>
      <c r="H1036" s="4">
        <f>VLOOKUP($A1036,'Medical Examinations'!A1036:I3370,9,FALSE)</f>
        <v>0</v>
      </c>
      <c r="I1036" t="str">
        <f>VLOOKUP($A1036,'Medical Examinations'!A1036:J1036,10,FALSE)</f>
        <v>No</v>
      </c>
      <c r="J1036" t="str">
        <f>VLOOKUP($A1036,'Medical Examinations'!A1036:C1036,3,FALSE)</f>
        <v>Obesity</v>
      </c>
      <c r="K1036" t="str">
        <f>VLOOKUP($A1036,'Medical Examinations'!A1036:E1036,5,FALSE)</f>
        <v>Normal</v>
      </c>
      <c r="L1036" t="str">
        <f>VLOOKUP($A1036,'Hospitalisation Details'!$A$2:$E$2344,5,FALSE)</f>
        <v>6-Oct-2004</v>
      </c>
      <c r="M1036" s="2">
        <f>VLOOKUP($A1036,'Hospitalisation Details'!$A$2:$I$2344,9,FALSE)</f>
        <v>1135</v>
      </c>
      <c r="N1036" s="2" t="str">
        <f>VLOOKUP($A1036,'Hospitalisation Details'!$A$2:$J$2344,10,FALSE)</f>
        <v>Tier - 3</v>
      </c>
      <c r="O1036" s="2" t="str">
        <f>VLOOKUP($A1036,'Hospitalisation Details'!$A$2:$K$2344,11,FALSE)</f>
        <v>Tier - 3</v>
      </c>
      <c r="P1036" s="5" t="str">
        <f>VLOOKUP($A1036,'Hospitalisation Details'!$A$2:$L$2344,12,FALSE)</f>
        <v>R1013</v>
      </c>
      <c r="Q1036" s="15">
        <f>VLOOKUP($A1036,'Hospitalisation Details'!$A$2:$G$2344,7,FALSE)</f>
        <v>18</v>
      </c>
    </row>
    <row r="1037" spans="1:17" x14ac:dyDescent="0.25">
      <c r="A1037" s="14" t="s">
        <v>4710</v>
      </c>
      <c r="B1037" t="str">
        <f>VLOOKUP(Healthcare!$A1037,'Customer Names'!A1037:C3371,3,FALSE)</f>
        <v>Mooney</v>
      </c>
      <c r="C1037">
        <f>VLOOKUP(Healthcare!$A1037,'Medical Examinations'!A1037:B3371,2,FALSE)</f>
        <v>36.67</v>
      </c>
      <c r="D1037">
        <f>VLOOKUP($A1037,'Medical Examinations'!A1037:D3371,4,FALSE)</f>
        <v>10.83</v>
      </c>
      <c r="E1037" t="str">
        <f>VLOOKUP($A1037,'Medical Examinations'!A1037:F1037,6,FALSE)</f>
        <v>No</v>
      </c>
      <c r="F1037" t="str">
        <f>VLOOKUP($A1037,'Medical Examinations'!A1037:G3371,7,FALSE)</f>
        <v>No</v>
      </c>
      <c r="G1037" t="str">
        <f>VLOOKUP($A1037,'Medical Examinations'!A1037:H3371,8,FALSE)</f>
        <v>No</v>
      </c>
      <c r="H1037" s="4">
        <f>VLOOKUP($A1037,'Medical Examinations'!A1037:I3371,9,FALSE)</f>
        <v>0</v>
      </c>
      <c r="I1037" t="str">
        <f>VLOOKUP($A1037,'Medical Examinations'!A1037:J1037,10,FALSE)</f>
        <v>No</v>
      </c>
      <c r="J1037" t="str">
        <f>VLOOKUP($A1037,'Medical Examinations'!A1037:C1037,3,FALSE)</f>
        <v>Obesity</v>
      </c>
      <c r="K1037" t="str">
        <f>VLOOKUP($A1037,'Medical Examinations'!A1037:E1037,5,FALSE)</f>
        <v>Diabetes</v>
      </c>
      <c r="L1037" t="str">
        <f>VLOOKUP($A1037,'Hospitalisation Details'!$A$2:$E$2344,5,FALSE)</f>
        <v>11-Jun-2004</v>
      </c>
      <c r="M1037" s="2">
        <f>VLOOKUP($A1037,'Hospitalisation Details'!$A$2:$I$2344,9,FALSE)</f>
        <v>1135.94</v>
      </c>
      <c r="N1037" s="2" t="str">
        <f>VLOOKUP($A1037,'Hospitalisation Details'!$A$2:$J$2344,10,FALSE)</f>
        <v>Tier - 3</v>
      </c>
      <c r="O1037" s="2" t="str">
        <f>VLOOKUP($A1037,'Hospitalisation Details'!$A$2:$K$2344,11,FALSE)</f>
        <v>Tier - 3</v>
      </c>
      <c r="P1037" s="5" t="str">
        <f>VLOOKUP($A1037,'Hospitalisation Details'!$A$2:$L$2344,12,FALSE)</f>
        <v>R1013</v>
      </c>
      <c r="Q1037" s="15">
        <f>VLOOKUP($A1037,'Hospitalisation Details'!$A$2:$G$2344,7,FALSE)</f>
        <v>18</v>
      </c>
    </row>
    <row r="1038" spans="1:17" x14ac:dyDescent="0.25">
      <c r="A1038" s="14" t="s">
        <v>4711</v>
      </c>
      <c r="B1038" t="str">
        <f>VLOOKUP(Healthcare!$A1038,'Customer Names'!A1038:C3372,3,FALSE)</f>
        <v>Craighead</v>
      </c>
      <c r="C1038">
        <f>VLOOKUP(Healthcare!$A1038,'Medical Examinations'!A1038:B3372,2,FALSE)</f>
        <v>33.630000000000003</v>
      </c>
      <c r="D1038">
        <f>VLOOKUP($A1038,'Medical Examinations'!A1038:D3372,4,FALSE)</f>
        <v>11.31</v>
      </c>
      <c r="E1038" t="str">
        <f>VLOOKUP($A1038,'Medical Examinations'!A1038:F1038,6,FALSE)</f>
        <v>No</v>
      </c>
      <c r="F1038" t="str">
        <f>VLOOKUP($A1038,'Medical Examinations'!A1038:G3372,7,FALSE)</f>
        <v>No</v>
      </c>
      <c r="G1038" t="str">
        <f>VLOOKUP($A1038,'Medical Examinations'!A1038:H3372,8,FALSE)</f>
        <v>No</v>
      </c>
      <c r="H1038" s="4">
        <f>VLOOKUP($A1038,'Medical Examinations'!A1038:I3372,9,FALSE)</f>
        <v>0</v>
      </c>
      <c r="I1038" t="str">
        <f>VLOOKUP($A1038,'Medical Examinations'!A1038:J1038,10,FALSE)</f>
        <v>No</v>
      </c>
      <c r="J1038" t="str">
        <f>VLOOKUP($A1038,'Medical Examinations'!A1038:C1038,3,FALSE)</f>
        <v>Obesity</v>
      </c>
      <c r="K1038" t="str">
        <f>VLOOKUP($A1038,'Medical Examinations'!A1038:E1038,5,FALSE)</f>
        <v>Diabetes</v>
      </c>
      <c r="L1038" t="str">
        <f>VLOOKUP($A1038,'Hospitalisation Details'!$A$2:$E$2344,5,FALSE)</f>
        <v>28-Nov-2004</v>
      </c>
      <c r="M1038" s="2">
        <f>VLOOKUP($A1038,'Hospitalisation Details'!$A$2:$I$2344,9,FALSE)</f>
        <v>1136.4000000000001</v>
      </c>
      <c r="N1038" s="2" t="str">
        <f>VLOOKUP($A1038,'Hospitalisation Details'!$A$2:$J$2344,10,FALSE)</f>
        <v>Tier - 3</v>
      </c>
      <c r="O1038" s="2" t="str">
        <f>VLOOKUP($A1038,'Hospitalisation Details'!$A$2:$K$2344,11,FALSE)</f>
        <v>Tier - 3</v>
      </c>
      <c r="P1038" s="5" t="str">
        <f>VLOOKUP($A1038,'Hospitalisation Details'!$A$2:$L$2344,12,FALSE)</f>
        <v>R1013</v>
      </c>
      <c r="Q1038" s="15">
        <f>VLOOKUP($A1038,'Hospitalisation Details'!$A$2:$G$2344,7,FALSE)</f>
        <v>18</v>
      </c>
    </row>
    <row r="1039" spans="1:17" x14ac:dyDescent="0.25">
      <c r="A1039" s="14" t="s">
        <v>4712</v>
      </c>
      <c r="B1039" t="str">
        <f>VLOOKUP(Healthcare!$A1039,'Customer Names'!A1039:C3373,3,FALSE)</f>
        <v>Gardner</v>
      </c>
      <c r="C1039">
        <f>VLOOKUP(Healthcare!$A1039,'Medical Examinations'!A1039:B3373,2,FALSE)</f>
        <v>32.67</v>
      </c>
      <c r="D1039">
        <f>VLOOKUP($A1039,'Medical Examinations'!A1039:D3373,4,FALSE)</f>
        <v>11.81</v>
      </c>
      <c r="E1039" t="str">
        <f>VLOOKUP($A1039,'Medical Examinations'!A1039:F1039,6,FALSE)</f>
        <v>Yes</v>
      </c>
      <c r="F1039" t="str">
        <f>VLOOKUP($A1039,'Medical Examinations'!A1039:G3373,7,FALSE)</f>
        <v>No</v>
      </c>
      <c r="G1039" t="str">
        <f>VLOOKUP($A1039,'Medical Examinations'!A1039:H3373,8,FALSE)</f>
        <v>No</v>
      </c>
      <c r="H1039" s="4">
        <f>VLOOKUP($A1039,'Medical Examinations'!A1039:I3373,9,FALSE)</f>
        <v>0</v>
      </c>
      <c r="I1039" t="str">
        <f>VLOOKUP($A1039,'Medical Examinations'!A1039:J1039,10,FALSE)</f>
        <v>No</v>
      </c>
      <c r="J1039" t="str">
        <f>VLOOKUP($A1039,'Medical Examinations'!A1039:C1039,3,FALSE)</f>
        <v>Obesity</v>
      </c>
      <c r="K1039" t="str">
        <f>VLOOKUP($A1039,'Medical Examinations'!A1039:E1039,5,FALSE)</f>
        <v>Diabetes</v>
      </c>
      <c r="L1039" t="str">
        <f>VLOOKUP($A1039,'Hospitalisation Details'!$A$2:$E$2344,5,FALSE)</f>
        <v>11-Aug-2002</v>
      </c>
      <c r="M1039" s="2">
        <f>VLOOKUP($A1039,'Hospitalisation Details'!$A$2:$I$2344,9,FALSE)</f>
        <v>1137</v>
      </c>
      <c r="N1039" s="2" t="str">
        <f>VLOOKUP($A1039,'Hospitalisation Details'!$A$2:$J$2344,10,FALSE)</f>
        <v>Tier - 3</v>
      </c>
      <c r="O1039" s="2" t="str">
        <f>VLOOKUP($A1039,'Hospitalisation Details'!$A$2:$K$2344,11,FALSE)</f>
        <v>Tier - 1</v>
      </c>
      <c r="P1039" s="5" t="str">
        <f>VLOOKUP($A1039,'Hospitalisation Details'!$A$2:$L$2344,12,FALSE)</f>
        <v>R1013</v>
      </c>
      <c r="Q1039" s="15">
        <f>VLOOKUP($A1039,'Hospitalisation Details'!$A$2:$G$2344,7,FALSE)</f>
        <v>20</v>
      </c>
    </row>
    <row r="1040" spans="1:17" x14ac:dyDescent="0.25">
      <c r="A1040" s="14" t="s">
        <v>4713</v>
      </c>
      <c r="B1040" t="str">
        <f>VLOOKUP(Healthcare!$A1040,'Customer Names'!A1040:C3374,3,FALSE)</f>
        <v>Lohrenz</v>
      </c>
      <c r="C1040">
        <f>VLOOKUP(Healthcare!$A1040,'Medical Examinations'!A1040:B3374,2,FALSE)</f>
        <v>33.299999999999997</v>
      </c>
      <c r="D1040">
        <f>VLOOKUP($A1040,'Medical Examinations'!A1040:D3374,4,FALSE)</f>
        <v>8.26</v>
      </c>
      <c r="E1040" t="str">
        <f>VLOOKUP($A1040,'Medical Examinations'!A1040:F1040,6,FALSE)</f>
        <v>Yes</v>
      </c>
      <c r="F1040" t="str">
        <f>VLOOKUP($A1040,'Medical Examinations'!A1040:G3374,7,FALSE)</f>
        <v>No</v>
      </c>
      <c r="G1040" t="str">
        <f>VLOOKUP($A1040,'Medical Examinations'!A1040:H3374,8,FALSE)</f>
        <v>No</v>
      </c>
      <c r="H1040" s="4">
        <f>VLOOKUP($A1040,'Medical Examinations'!A1040:I3374,9,FALSE)</f>
        <v>2</v>
      </c>
      <c r="I1040" t="str">
        <f>VLOOKUP($A1040,'Medical Examinations'!A1040:J1040,10,FALSE)</f>
        <v>No</v>
      </c>
      <c r="J1040" t="str">
        <f>VLOOKUP($A1040,'Medical Examinations'!A1040:C1040,3,FALSE)</f>
        <v>Obesity</v>
      </c>
      <c r="K1040" t="str">
        <f>VLOOKUP($A1040,'Medical Examinations'!A1040:E1040,5,FALSE)</f>
        <v>Diabetes</v>
      </c>
      <c r="L1040" t="str">
        <f>VLOOKUP($A1040,'Hospitalisation Details'!$A$2:$E$2344,5,FALSE)</f>
        <v>6-Nov-2004</v>
      </c>
      <c r="M1040" s="2">
        <f>VLOOKUP($A1040,'Hospitalisation Details'!$A$2:$I$2344,9,FALSE)</f>
        <v>1137.01</v>
      </c>
      <c r="N1040" s="2" t="str">
        <f>VLOOKUP($A1040,'Hospitalisation Details'!$A$2:$J$2344,10,FALSE)</f>
        <v>Tier - 3</v>
      </c>
      <c r="O1040" s="2" t="str">
        <f>VLOOKUP($A1040,'Hospitalisation Details'!$A$2:$K$2344,11,FALSE)</f>
        <v>Tier - 1</v>
      </c>
      <c r="P1040" s="5" t="str">
        <f>VLOOKUP($A1040,'Hospitalisation Details'!$A$2:$L$2344,12,FALSE)</f>
        <v>R1013</v>
      </c>
      <c r="Q1040" s="15">
        <f>VLOOKUP($A1040,'Hospitalisation Details'!$A$2:$G$2344,7,FALSE)</f>
        <v>18</v>
      </c>
    </row>
    <row r="1041" spans="1:17" x14ac:dyDescent="0.25">
      <c r="A1041" s="14" t="s">
        <v>4714</v>
      </c>
      <c r="B1041" t="str">
        <f>VLOOKUP(Healthcare!$A1041,'Customer Names'!A1041:C3375,3,FALSE)</f>
        <v>Demise</v>
      </c>
      <c r="C1041">
        <f>VLOOKUP(Healthcare!$A1041,'Medical Examinations'!A1041:B3375,2,FALSE)</f>
        <v>30.78</v>
      </c>
      <c r="D1041">
        <f>VLOOKUP($A1041,'Medical Examinations'!A1041:D3375,4,FALSE)</f>
        <v>10.74</v>
      </c>
      <c r="E1041" t="str">
        <f>VLOOKUP($A1041,'Medical Examinations'!A1041:F1041,6,FALSE)</f>
        <v>Yes</v>
      </c>
      <c r="F1041" t="str">
        <f>VLOOKUP($A1041,'Medical Examinations'!A1041:G3375,7,FALSE)</f>
        <v>No</v>
      </c>
      <c r="G1041" t="str">
        <f>VLOOKUP($A1041,'Medical Examinations'!A1041:H3375,8,FALSE)</f>
        <v>No</v>
      </c>
      <c r="H1041" s="4">
        <f>VLOOKUP($A1041,'Medical Examinations'!A1041:I3375,9,FALSE)</f>
        <v>2</v>
      </c>
      <c r="I1041" t="str">
        <f>VLOOKUP($A1041,'Medical Examinations'!A1041:J1041,10,FALSE)</f>
        <v>No</v>
      </c>
      <c r="J1041" t="str">
        <f>VLOOKUP($A1041,'Medical Examinations'!A1041:C1041,3,FALSE)</f>
        <v>Obesity</v>
      </c>
      <c r="K1041" t="str">
        <f>VLOOKUP($A1041,'Medical Examinations'!A1041:E1041,5,FALSE)</f>
        <v>Diabetes</v>
      </c>
      <c r="L1041" t="str">
        <f>VLOOKUP($A1041,'Hospitalisation Details'!$A$2:$E$2344,5,FALSE)</f>
        <v>27-Nov-2004</v>
      </c>
      <c r="M1041" s="2">
        <f>VLOOKUP($A1041,'Hospitalisation Details'!$A$2:$I$2344,9,FALSE)</f>
        <v>1137.47</v>
      </c>
      <c r="N1041" s="2" t="str">
        <f>VLOOKUP($A1041,'Hospitalisation Details'!$A$2:$J$2344,10,FALSE)</f>
        <v>Tier - 3</v>
      </c>
      <c r="O1041" s="2" t="str">
        <f>VLOOKUP($A1041,'Hospitalisation Details'!$A$2:$K$2344,11,FALSE)</f>
        <v>Tier - 2</v>
      </c>
      <c r="P1041" s="5" t="str">
        <f>VLOOKUP($A1041,'Hospitalisation Details'!$A$2:$L$2344,12,FALSE)</f>
        <v>R1013</v>
      </c>
      <c r="Q1041" s="15">
        <f>VLOOKUP($A1041,'Hospitalisation Details'!$A$2:$G$2344,7,FALSE)</f>
        <v>18</v>
      </c>
    </row>
    <row r="1042" spans="1:17" x14ac:dyDescent="0.25">
      <c r="A1042" s="14" t="s">
        <v>4715</v>
      </c>
      <c r="B1042" t="str">
        <f>VLOOKUP(Healthcare!$A1042,'Customer Names'!A1042:C3376,3,FALSE)</f>
        <v>Nelson</v>
      </c>
      <c r="C1042">
        <f>VLOOKUP(Healthcare!$A1042,'Medical Examinations'!A1042:B3376,2,FALSE)</f>
        <v>28.975000000000001</v>
      </c>
      <c r="D1042">
        <f>VLOOKUP($A1042,'Medical Examinations'!A1042:D3376,4,FALSE)</f>
        <v>7.69</v>
      </c>
      <c r="E1042" t="str">
        <f>VLOOKUP($A1042,'Medical Examinations'!A1042:F1042,6,FALSE)</f>
        <v>Yes</v>
      </c>
      <c r="F1042" t="str">
        <f>VLOOKUP($A1042,'Medical Examinations'!A1042:G3376,7,FALSE)</f>
        <v>No</v>
      </c>
      <c r="G1042" t="str">
        <f>VLOOKUP($A1042,'Medical Examinations'!A1042:H3376,8,FALSE)</f>
        <v>No</v>
      </c>
      <c r="H1042" s="4">
        <f>VLOOKUP($A1042,'Medical Examinations'!A1042:I3376,9,FALSE)</f>
        <v>0</v>
      </c>
      <c r="I1042" t="str">
        <f>VLOOKUP($A1042,'Medical Examinations'!A1042:J1042,10,FALSE)</f>
        <v>No</v>
      </c>
      <c r="J1042" t="str">
        <f>VLOOKUP($A1042,'Medical Examinations'!A1042:C1042,3,FALSE)</f>
        <v>Over Weight</v>
      </c>
      <c r="K1042" t="str">
        <f>VLOOKUP($A1042,'Medical Examinations'!A1042:E1042,5,FALSE)</f>
        <v>Diabetes</v>
      </c>
      <c r="L1042" t="str">
        <f>VLOOKUP($A1042,'Hospitalisation Details'!$A$2:$E$2344,5,FALSE)</f>
        <v>25-Oct-2001</v>
      </c>
      <c r="M1042" s="2">
        <f>VLOOKUP($A1042,'Hospitalisation Details'!$A$2:$I$2344,9,FALSE)</f>
        <v>1141</v>
      </c>
      <c r="N1042" s="2" t="str">
        <f>VLOOKUP($A1042,'Hospitalisation Details'!$A$2:$J$2344,10,FALSE)</f>
        <v>Tier - 3</v>
      </c>
      <c r="O1042" s="2" t="str">
        <f>VLOOKUP($A1042,'Hospitalisation Details'!$A$2:$K$2344,11,FALSE)</f>
        <v>Tier - 1</v>
      </c>
      <c r="P1042" s="5" t="str">
        <f>VLOOKUP($A1042,'Hospitalisation Details'!$A$2:$L$2344,12,FALSE)</f>
        <v>R1013</v>
      </c>
      <c r="Q1042" s="15">
        <f>VLOOKUP($A1042,'Hospitalisation Details'!$A$2:$G$2344,7,FALSE)</f>
        <v>21</v>
      </c>
    </row>
    <row r="1043" spans="1:17" x14ac:dyDescent="0.25">
      <c r="A1043" s="14" t="s">
        <v>4716</v>
      </c>
      <c r="B1043" t="str">
        <f>VLOOKUP(Healthcare!$A1043,'Customer Names'!A1043:C3377,3,FALSE)</f>
        <v>Guitard</v>
      </c>
      <c r="C1043">
        <f>VLOOKUP(Healthcare!$A1043,'Medical Examinations'!A1043:B3377,2,FALSE)</f>
        <v>33.4</v>
      </c>
      <c r="D1043">
        <f>VLOOKUP($A1043,'Medical Examinations'!A1043:D3377,4,FALSE)</f>
        <v>4.84</v>
      </c>
      <c r="E1043" t="str">
        <f>VLOOKUP($A1043,'Medical Examinations'!A1043:F1043,6,FALSE)</f>
        <v>No</v>
      </c>
      <c r="F1043" t="str">
        <f>VLOOKUP($A1043,'Medical Examinations'!A1043:G3377,7,FALSE)</f>
        <v>No</v>
      </c>
      <c r="G1043" t="str">
        <f>VLOOKUP($A1043,'Medical Examinations'!A1043:H3377,8,FALSE)</f>
        <v>No</v>
      </c>
      <c r="H1043" s="4">
        <f>VLOOKUP($A1043,'Medical Examinations'!A1043:I3377,9,FALSE)</f>
        <v>0</v>
      </c>
      <c r="I1043" t="str">
        <f>VLOOKUP($A1043,'Medical Examinations'!A1043:J1043,10,FALSE)</f>
        <v>No</v>
      </c>
      <c r="J1043" t="str">
        <f>VLOOKUP($A1043,'Medical Examinations'!A1043:C1043,3,FALSE)</f>
        <v>Obesity</v>
      </c>
      <c r="K1043" t="str">
        <f>VLOOKUP($A1043,'Medical Examinations'!A1043:E1043,5,FALSE)</f>
        <v>Normal</v>
      </c>
      <c r="L1043" t="str">
        <f>VLOOKUP($A1043,'Hospitalisation Details'!$A$2:$E$2344,5,FALSE)</f>
        <v>12-Sep-2004</v>
      </c>
      <c r="M1043" s="2">
        <f>VLOOKUP($A1043,'Hospitalisation Details'!$A$2:$I$2344,9,FALSE)</f>
        <v>1141.45</v>
      </c>
      <c r="N1043" s="2" t="str">
        <f>VLOOKUP($A1043,'Hospitalisation Details'!$A$2:$J$2344,10,FALSE)</f>
        <v>Tier - 3</v>
      </c>
      <c r="O1043" s="2" t="str">
        <f>VLOOKUP($A1043,'Hospitalisation Details'!$A$2:$K$2344,11,FALSE)</f>
        <v>Tier - 3</v>
      </c>
      <c r="P1043" s="5" t="str">
        <f>VLOOKUP($A1043,'Hospitalisation Details'!$A$2:$L$2344,12,FALSE)</f>
        <v>R1013</v>
      </c>
      <c r="Q1043" s="15">
        <f>VLOOKUP($A1043,'Hospitalisation Details'!$A$2:$G$2344,7,FALSE)</f>
        <v>18</v>
      </c>
    </row>
    <row r="1044" spans="1:17" x14ac:dyDescent="0.25">
      <c r="A1044" s="14" t="s">
        <v>4717</v>
      </c>
      <c r="B1044" t="str">
        <f>VLOOKUP(Healthcare!$A1044,'Customer Names'!A1044:C3378,3,FALSE)</f>
        <v>Navas</v>
      </c>
      <c r="C1044">
        <f>VLOOKUP(Healthcare!$A1044,'Medical Examinations'!A1044:B3378,2,FALSE)</f>
        <v>21.5</v>
      </c>
      <c r="D1044">
        <f>VLOOKUP($A1044,'Medical Examinations'!A1044:D3378,4,FALSE)</f>
        <v>9.77</v>
      </c>
      <c r="E1044" t="str">
        <f>VLOOKUP($A1044,'Medical Examinations'!A1044:F1044,6,FALSE)</f>
        <v>Yes</v>
      </c>
      <c r="F1044" t="str">
        <f>VLOOKUP($A1044,'Medical Examinations'!A1044:G3378,7,FALSE)</f>
        <v>No</v>
      </c>
      <c r="G1044" t="str">
        <f>VLOOKUP($A1044,'Medical Examinations'!A1044:H3378,8,FALSE)</f>
        <v>No</v>
      </c>
      <c r="H1044" s="4">
        <f>VLOOKUP($A1044,'Medical Examinations'!A1044:I3378,9,FALSE)</f>
        <v>0</v>
      </c>
      <c r="I1044" t="str">
        <f>VLOOKUP($A1044,'Medical Examinations'!A1044:J1044,10,FALSE)</f>
        <v>No</v>
      </c>
      <c r="J1044" t="str">
        <f>VLOOKUP($A1044,'Medical Examinations'!A1044:C1044,3,FALSE)</f>
        <v>Health Weight</v>
      </c>
      <c r="K1044" t="str">
        <f>VLOOKUP($A1044,'Medical Examinations'!A1044:E1044,5,FALSE)</f>
        <v>Diabetes</v>
      </c>
      <c r="L1044" t="str">
        <f>VLOOKUP($A1044,'Hospitalisation Details'!$A$2:$E$2344,5,FALSE)</f>
        <v>1-Oct-2002</v>
      </c>
      <c r="M1044" s="2">
        <f>VLOOKUP($A1044,'Hospitalisation Details'!$A$2:$I$2344,9,FALSE)</f>
        <v>1142</v>
      </c>
      <c r="N1044" s="2" t="str">
        <f>VLOOKUP($A1044,'Hospitalisation Details'!$A$2:$J$2344,10,FALSE)</f>
        <v>Tier - 3</v>
      </c>
      <c r="O1044" s="2" t="str">
        <f>VLOOKUP($A1044,'Hospitalisation Details'!$A$2:$K$2344,11,FALSE)</f>
        <v>Tier - 2</v>
      </c>
      <c r="P1044" s="5" t="str">
        <f>VLOOKUP($A1044,'Hospitalisation Details'!$A$2:$L$2344,12,FALSE)</f>
        <v>R1011</v>
      </c>
      <c r="Q1044" s="15">
        <f>VLOOKUP($A1044,'Hospitalisation Details'!$A$2:$G$2344,7,FALSE)</f>
        <v>20</v>
      </c>
    </row>
    <row r="1045" spans="1:17" x14ac:dyDescent="0.25">
      <c r="A1045" s="14" t="s">
        <v>4718</v>
      </c>
      <c r="B1045" t="str">
        <f>VLOOKUP(Healthcare!$A1045,'Customer Names'!A1045:C3379,3,FALSE)</f>
        <v>Ptucha</v>
      </c>
      <c r="C1045">
        <f>VLOOKUP(Healthcare!$A1045,'Medical Examinations'!A1045:B3379,2,FALSE)</f>
        <v>38.14</v>
      </c>
      <c r="D1045">
        <f>VLOOKUP($A1045,'Medical Examinations'!A1045:D3379,4,FALSE)</f>
        <v>5.84</v>
      </c>
      <c r="E1045" t="str">
        <f>VLOOKUP($A1045,'Medical Examinations'!A1045:F1045,6,FALSE)</f>
        <v>No</v>
      </c>
      <c r="F1045" t="str">
        <f>VLOOKUP($A1045,'Medical Examinations'!A1045:G3379,7,FALSE)</f>
        <v>No</v>
      </c>
      <c r="G1045" t="str">
        <f>VLOOKUP($A1045,'Medical Examinations'!A1045:H3379,8,FALSE)</f>
        <v>No</v>
      </c>
      <c r="H1045" s="4">
        <f>VLOOKUP($A1045,'Medical Examinations'!A1045:I3379,9,FALSE)</f>
        <v>0</v>
      </c>
      <c r="I1045" t="str">
        <f>VLOOKUP($A1045,'Medical Examinations'!A1045:J1045,10,FALSE)</f>
        <v>No</v>
      </c>
      <c r="J1045" t="str">
        <f>VLOOKUP($A1045,'Medical Examinations'!A1045:C1045,3,FALSE)</f>
        <v>Obesity</v>
      </c>
      <c r="K1045" t="str">
        <f>VLOOKUP($A1045,'Medical Examinations'!A1045:E1045,5,FALSE)</f>
        <v>Prediabetes</v>
      </c>
      <c r="L1045" t="str">
        <f>VLOOKUP($A1045,'Hospitalisation Details'!$A$2:$E$2344,5,FALSE)</f>
        <v>10-Jun-2004</v>
      </c>
      <c r="M1045" s="2">
        <f>VLOOKUP($A1045,'Hospitalisation Details'!$A$2:$I$2344,9,FALSE)</f>
        <v>1146.8</v>
      </c>
      <c r="N1045" s="2" t="str">
        <f>VLOOKUP($A1045,'Hospitalisation Details'!$A$2:$J$2344,10,FALSE)</f>
        <v>Tier - 2</v>
      </c>
      <c r="O1045" s="2" t="str">
        <f>VLOOKUP($A1045,'Hospitalisation Details'!$A$2:$K$2344,11,FALSE)</f>
        <v>Tier - 2</v>
      </c>
      <c r="P1045" s="5" t="str">
        <f>VLOOKUP($A1045,'Hospitalisation Details'!$A$2:$L$2344,12,FALSE)</f>
        <v>R1013</v>
      </c>
      <c r="Q1045" s="15">
        <f>VLOOKUP($A1045,'Hospitalisation Details'!$A$2:$G$2344,7,FALSE)</f>
        <v>18</v>
      </c>
    </row>
    <row r="1046" spans="1:17" x14ac:dyDescent="0.25">
      <c r="A1046" s="14" t="s">
        <v>4719</v>
      </c>
      <c r="B1046" t="str">
        <f>VLOOKUP(Healthcare!$A1046,'Customer Names'!A1046:C3380,3,FALSE)</f>
        <v>Kirouac</v>
      </c>
      <c r="C1046">
        <f>VLOOKUP(Healthcare!$A1046,'Medical Examinations'!A1046:B3380,2,FALSE)</f>
        <v>35.42</v>
      </c>
      <c r="D1046">
        <f>VLOOKUP($A1046,'Medical Examinations'!A1046:D3380,4,FALSE)</f>
        <v>8.6999999999999993</v>
      </c>
      <c r="E1046" t="str">
        <f>VLOOKUP($A1046,'Medical Examinations'!A1046:F1046,6,FALSE)</f>
        <v>Yes</v>
      </c>
      <c r="F1046" t="str">
        <f>VLOOKUP($A1046,'Medical Examinations'!A1046:G3380,7,FALSE)</f>
        <v>No</v>
      </c>
      <c r="G1046" t="str">
        <f>VLOOKUP($A1046,'Medical Examinations'!A1046:H3380,8,FALSE)</f>
        <v>No</v>
      </c>
      <c r="H1046" s="4">
        <f>VLOOKUP($A1046,'Medical Examinations'!A1046:I3380,9,FALSE)</f>
        <v>1</v>
      </c>
      <c r="I1046" t="str">
        <f>VLOOKUP($A1046,'Medical Examinations'!A1046:J1046,10,FALSE)</f>
        <v>No</v>
      </c>
      <c r="J1046" t="str">
        <f>VLOOKUP($A1046,'Medical Examinations'!A1046:C1046,3,FALSE)</f>
        <v>Obesity</v>
      </c>
      <c r="K1046" t="str">
        <f>VLOOKUP($A1046,'Medical Examinations'!A1046:E1046,5,FALSE)</f>
        <v>Diabetes</v>
      </c>
      <c r="L1046" t="str">
        <f>VLOOKUP($A1046,'Hospitalisation Details'!$A$2:$E$2344,5,FALSE)</f>
        <v>12-Jun-2003</v>
      </c>
      <c r="M1046" s="2">
        <f>VLOOKUP($A1046,'Hospitalisation Details'!$A$2:$I$2344,9,FALSE)</f>
        <v>1149</v>
      </c>
      <c r="N1046" s="2" t="str">
        <f>VLOOKUP($A1046,'Hospitalisation Details'!$A$2:$J$2344,10,FALSE)</f>
        <v>Tier - 2</v>
      </c>
      <c r="O1046" s="2" t="str">
        <f>VLOOKUP($A1046,'Hospitalisation Details'!$A$2:$K$2344,11,FALSE)</f>
        <v>Tier - 1</v>
      </c>
      <c r="P1046" s="5" t="str">
        <f>VLOOKUP($A1046,'Hospitalisation Details'!$A$2:$L$2344,12,FALSE)</f>
        <v>R1012</v>
      </c>
      <c r="Q1046" s="15">
        <f>VLOOKUP($A1046,'Hospitalisation Details'!$A$2:$G$2344,7,FALSE)</f>
        <v>19</v>
      </c>
    </row>
    <row r="1047" spans="1:17" x14ac:dyDescent="0.25">
      <c r="A1047" s="14" t="s">
        <v>4720</v>
      </c>
      <c r="B1047" t="str">
        <f>VLOOKUP(Healthcare!$A1047,'Customer Names'!A1047:C3381,3,FALSE)</f>
        <v>Toews</v>
      </c>
      <c r="C1047">
        <f>VLOOKUP(Healthcare!$A1047,'Medical Examinations'!A1047:B3381,2,FALSE)</f>
        <v>35.625</v>
      </c>
      <c r="D1047">
        <f>VLOOKUP($A1047,'Medical Examinations'!A1047:D3381,4,FALSE)</f>
        <v>10.79</v>
      </c>
      <c r="E1047" t="str">
        <f>VLOOKUP($A1047,'Medical Examinations'!A1047:F1047,6,FALSE)</f>
        <v>No</v>
      </c>
      <c r="F1047" t="str">
        <f>VLOOKUP($A1047,'Medical Examinations'!A1047:G3381,7,FALSE)</f>
        <v>No</v>
      </c>
      <c r="G1047" t="str">
        <f>VLOOKUP($A1047,'Medical Examinations'!A1047:H3381,8,FALSE)</f>
        <v>No</v>
      </c>
      <c r="H1047" s="4">
        <f>VLOOKUP($A1047,'Medical Examinations'!A1047:I3381,9,FALSE)</f>
        <v>0</v>
      </c>
      <c r="I1047" t="str">
        <f>VLOOKUP($A1047,'Medical Examinations'!A1047:J1047,10,FALSE)</f>
        <v>No</v>
      </c>
      <c r="J1047" t="str">
        <f>VLOOKUP($A1047,'Medical Examinations'!A1047:C1047,3,FALSE)</f>
        <v>Obesity</v>
      </c>
      <c r="K1047" t="str">
        <f>VLOOKUP($A1047,'Medical Examinations'!A1047:E1047,5,FALSE)</f>
        <v>Diabetes</v>
      </c>
      <c r="L1047" t="str">
        <f>VLOOKUP($A1047,'Hospitalisation Details'!$A$2:$E$2344,5,FALSE)</f>
        <v>18-Jul-2004</v>
      </c>
      <c r="M1047" s="2">
        <f>VLOOKUP($A1047,'Hospitalisation Details'!$A$2:$I$2344,9,FALSE)</f>
        <v>1149.4000000000001</v>
      </c>
      <c r="N1047" s="2" t="str">
        <f>VLOOKUP($A1047,'Hospitalisation Details'!$A$2:$J$2344,10,FALSE)</f>
        <v>Tier - 2</v>
      </c>
      <c r="O1047" s="2" t="str">
        <f>VLOOKUP($A1047,'Hospitalisation Details'!$A$2:$K$2344,11,FALSE)</f>
        <v>Tier - 2</v>
      </c>
      <c r="P1047" s="5" t="str">
        <f>VLOOKUP($A1047,'Hospitalisation Details'!$A$2:$L$2344,12,FALSE)</f>
        <v>R1013</v>
      </c>
      <c r="Q1047" s="15">
        <f>VLOOKUP($A1047,'Hospitalisation Details'!$A$2:$G$2344,7,FALSE)</f>
        <v>18</v>
      </c>
    </row>
    <row r="1048" spans="1:17" x14ac:dyDescent="0.25">
      <c r="A1048" s="14" t="s">
        <v>4721</v>
      </c>
      <c r="B1048" t="str">
        <f>VLOOKUP(Healthcare!$A1048,'Customer Names'!A1048:C3382,3,FALSE)</f>
        <v>Perry</v>
      </c>
      <c r="C1048">
        <f>VLOOKUP(Healthcare!$A1048,'Medical Examinations'!A1048:B3382,2,FALSE)</f>
        <v>45.51</v>
      </c>
      <c r="D1048">
        <f>VLOOKUP($A1048,'Medical Examinations'!A1048:D3382,4,FALSE)</f>
        <v>4.32</v>
      </c>
      <c r="E1048" t="str">
        <f>VLOOKUP($A1048,'Medical Examinations'!A1048:F1048,6,FALSE)</f>
        <v>No</v>
      </c>
      <c r="F1048" t="str">
        <f>VLOOKUP($A1048,'Medical Examinations'!A1048:G3382,7,FALSE)</f>
        <v>No</v>
      </c>
      <c r="G1048" t="str">
        <f>VLOOKUP($A1048,'Medical Examinations'!A1048:H3382,8,FALSE)</f>
        <v>No</v>
      </c>
      <c r="H1048" s="4">
        <f>VLOOKUP($A1048,'Medical Examinations'!A1048:I3382,9,FALSE)</f>
        <v>1</v>
      </c>
      <c r="I1048" t="str">
        <f>VLOOKUP($A1048,'Medical Examinations'!A1048:J1048,10,FALSE)</f>
        <v>No</v>
      </c>
      <c r="J1048" t="str">
        <f>VLOOKUP($A1048,'Medical Examinations'!A1048:C1048,3,FALSE)</f>
        <v>Obesity</v>
      </c>
      <c r="K1048" t="str">
        <f>VLOOKUP($A1048,'Medical Examinations'!A1048:E1048,5,FALSE)</f>
        <v>Normal</v>
      </c>
      <c r="L1048" t="str">
        <f>VLOOKUP($A1048,'Hospitalisation Details'!$A$2:$E$2344,5,FALSE)</f>
        <v>26-Jul-1994</v>
      </c>
      <c r="M1048" s="2">
        <f>VLOOKUP($A1048,'Hospitalisation Details'!$A$2:$I$2344,9,FALSE)</f>
        <v>1158.32</v>
      </c>
      <c r="N1048" s="2" t="str">
        <f>VLOOKUP($A1048,'Hospitalisation Details'!$A$2:$J$2344,10,FALSE)</f>
        <v>Tier - 2</v>
      </c>
      <c r="O1048" s="2" t="str">
        <f>VLOOKUP($A1048,'Hospitalisation Details'!$A$2:$K$2344,11,FALSE)</f>
        <v>Tier - 1</v>
      </c>
      <c r="P1048" s="5" t="str">
        <f>VLOOKUP($A1048,'Hospitalisation Details'!$A$2:$L$2344,12,FALSE)</f>
        <v>R1013</v>
      </c>
      <c r="Q1048" s="15">
        <f>VLOOKUP($A1048,'Hospitalisation Details'!$A$2:$G$2344,7,FALSE)</f>
        <v>28</v>
      </c>
    </row>
    <row r="1049" spans="1:17" x14ac:dyDescent="0.25">
      <c r="A1049" s="14" t="s">
        <v>4722</v>
      </c>
      <c r="B1049" t="str">
        <f>VLOOKUP(Healthcare!$A1049,'Customer Names'!A1049:C3383,3,FALSE)</f>
        <v>Kretz</v>
      </c>
      <c r="C1049">
        <f>VLOOKUP(Healthcare!$A1049,'Medical Examinations'!A1049:B3383,2,FALSE)</f>
        <v>37.1</v>
      </c>
      <c r="D1049">
        <f>VLOOKUP($A1049,'Medical Examinations'!A1049:D3383,4,FALSE)</f>
        <v>7.19</v>
      </c>
      <c r="E1049" t="str">
        <f>VLOOKUP($A1049,'Medical Examinations'!A1049:F1049,6,FALSE)</f>
        <v>Yes</v>
      </c>
      <c r="F1049" t="str">
        <f>VLOOKUP($A1049,'Medical Examinations'!A1049:G3383,7,FALSE)</f>
        <v>No</v>
      </c>
      <c r="G1049" t="str">
        <f>VLOOKUP($A1049,'Medical Examinations'!A1049:H3383,8,FALSE)</f>
        <v>No</v>
      </c>
      <c r="H1049" s="4">
        <f>VLOOKUP($A1049,'Medical Examinations'!A1049:I3383,9,FALSE)</f>
        <v>0</v>
      </c>
      <c r="I1049" t="str">
        <f>VLOOKUP($A1049,'Medical Examinations'!A1049:J1049,10,FALSE)</f>
        <v>No</v>
      </c>
      <c r="J1049" t="str">
        <f>VLOOKUP($A1049,'Medical Examinations'!A1049:C1049,3,FALSE)</f>
        <v>Obesity</v>
      </c>
      <c r="K1049" t="str">
        <f>VLOOKUP($A1049,'Medical Examinations'!A1049:E1049,5,FALSE)</f>
        <v>Diabetes</v>
      </c>
      <c r="L1049" t="str">
        <f>VLOOKUP($A1049,'Hospitalisation Details'!$A$2:$E$2344,5,FALSE)</f>
        <v>11-Nov-2004</v>
      </c>
      <c r="M1049" s="2">
        <f>VLOOKUP($A1049,'Hospitalisation Details'!$A$2:$I$2344,9,FALSE)</f>
        <v>1163.46</v>
      </c>
      <c r="N1049" s="2" t="str">
        <f>VLOOKUP($A1049,'Hospitalisation Details'!$A$2:$J$2344,10,FALSE)</f>
        <v>Tier - 2</v>
      </c>
      <c r="O1049" s="2" t="str">
        <f>VLOOKUP($A1049,'Hospitalisation Details'!$A$2:$K$2344,11,FALSE)</f>
        <v>Tier - 3</v>
      </c>
      <c r="P1049" s="5" t="str">
        <f>VLOOKUP($A1049,'Hospitalisation Details'!$A$2:$L$2344,12,FALSE)</f>
        <v>R1013</v>
      </c>
      <c r="Q1049" s="15">
        <f>VLOOKUP($A1049,'Hospitalisation Details'!$A$2:$G$2344,7,FALSE)</f>
        <v>18</v>
      </c>
    </row>
    <row r="1050" spans="1:17" x14ac:dyDescent="0.25">
      <c r="A1050" s="14" t="s">
        <v>4723</v>
      </c>
      <c r="B1050" t="str">
        <f>VLOOKUP(Healthcare!$A1050,'Customer Names'!A1050:C3384,3,FALSE)</f>
        <v>Hempel</v>
      </c>
      <c r="C1050">
        <f>VLOOKUP(Healthcare!$A1050,'Medical Examinations'!A1050:B3384,2,FALSE)</f>
        <v>30.5</v>
      </c>
      <c r="D1050">
        <f>VLOOKUP($A1050,'Medical Examinations'!A1050:D3384,4,FALSE)</f>
        <v>11.94</v>
      </c>
      <c r="E1050" t="str">
        <f>VLOOKUP($A1050,'Medical Examinations'!A1050:F1050,6,FALSE)</f>
        <v>Yes</v>
      </c>
      <c r="F1050" t="str">
        <f>VLOOKUP($A1050,'Medical Examinations'!A1050:G3384,7,FALSE)</f>
        <v>No</v>
      </c>
      <c r="G1050" t="str">
        <f>VLOOKUP($A1050,'Medical Examinations'!A1050:H3384,8,FALSE)</f>
        <v>No</v>
      </c>
      <c r="H1050" s="4">
        <f>VLOOKUP($A1050,'Medical Examinations'!A1050:I3384,9,FALSE)</f>
        <v>0</v>
      </c>
      <c r="I1050" t="str">
        <f>VLOOKUP($A1050,'Medical Examinations'!A1050:J1050,10,FALSE)</f>
        <v>No</v>
      </c>
      <c r="J1050" t="str">
        <f>VLOOKUP($A1050,'Medical Examinations'!A1050:C1050,3,FALSE)</f>
        <v>Obesity</v>
      </c>
      <c r="K1050" t="str">
        <f>VLOOKUP($A1050,'Medical Examinations'!A1050:E1050,5,FALSE)</f>
        <v>Diabetes</v>
      </c>
      <c r="L1050" t="str">
        <f>VLOOKUP($A1050,'Hospitalisation Details'!$A$2:$E$2344,5,FALSE)</f>
        <v>11-Jun-2002</v>
      </c>
      <c r="M1050" s="2">
        <f>VLOOKUP($A1050,'Hospitalisation Details'!$A$2:$I$2344,9,FALSE)</f>
        <v>1165</v>
      </c>
      <c r="N1050" s="2" t="str">
        <f>VLOOKUP($A1050,'Hospitalisation Details'!$A$2:$J$2344,10,FALSE)</f>
        <v>Tier - 2</v>
      </c>
      <c r="O1050" s="2" t="str">
        <f>VLOOKUP($A1050,'Hospitalisation Details'!$A$2:$K$2344,11,FALSE)</f>
        <v>Tier - 3</v>
      </c>
      <c r="P1050" s="5" t="str">
        <f>VLOOKUP($A1050,'Hospitalisation Details'!$A$2:$L$2344,12,FALSE)</f>
        <v>R1012</v>
      </c>
      <c r="Q1050" s="15">
        <f>VLOOKUP($A1050,'Hospitalisation Details'!$A$2:$G$2344,7,FALSE)</f>
        <v>20</v>
      </c>
    </row>
    <row r="1051" spans="1:17" x14ac:dyDescent="0.25">
      <c r="A1051" s="14" t="s">
        <v>4724</v>
      </c>
      <c r="B1051" t="str">
        <f>VLOOKUP(Healthcare!$A1051,'Customer Names'!A1051:C3385,3,FALSE)</f>
        <v>McBroom</v>
      </c>
      <c r="C1051">
        <f>VLOOKUP(Healthcare!$A1051,'Medical Examinations'!A1051:B3385,2,FALSE)</f>
        <v>28.16</v>
      </c>
      <c r="D1051">
        <f>VLOOKUP($A1051,'Medical Examinations'!A1051:D3385,4,FALSE)</f>
        <v>5.56</v>
      </c>
      <c r="E1051" t="str">
        <f>VLOOKUP($A1051,'Medical Examinations'!A1051:F1051,6,FALSE)</f>
        <v>No</v>
      </c>
      <c r="F1051" t="str">
        <f>VLOOKUP($A1051,'Medical Examinations'!A1051:G3385,7,FALSE)</f>
        <v>No</v>
      </c>
      <c r="G1051" t="str">
        <f>VLOOKUP($A1051,'Medical Examinations'!A1051:H3385,8,FALSE)</f>
        <v>No</v>
      </c>
      <c r="H1051" s="4">
        <f>VLOOKUP($A1051,'Medical Examinations'!A1051:I3385,9,FALSE)</f>
        <v>2</v>
      </c>
      <c r="I1051" t="str">
        <f>VLOOKUP($A1051,'Medical Examinations'!A1051:J1051,10,FALSE)</f>
        <v>No</v>
      </c>
      <c r="J1051" t="str">
        <f>VLOOKUP($A1051,'Medical Examinations'!A1051:C1051,3,FALSE)</f>
        <v>Over Weight</v>
      </c>
      <c r="K1051" t="str">
        <f>VLOOKUP($A1051,'Medical Examinations'!A1051:E1051,5,FALSE)</f>
        <v>Normal</v>
      </c>
      <c r="L1051" t="str">
        <f>VLOOKUP($A1051,'Hospitalisation Details'!$A$2:$E$2344,5,FALSE)</f>
        <v>11-Aug-1996</v>
      </c>
      <c r="M1051" s="2">
        <f>VLOOKUP($A1051,'Hospitalisation Details'!$A$2:$I$2344,9,FALSE)</f>
        <v>1178</v>
      </c>
      <c r="N1051" s="2" t="str">
        <f>VLOOKUP($A1051,'Hospitalisation Details'!$A$2:$J$2344,10,FALSE)</f>
        <v>Tier - 2</v>
      </c>
      <c r="O1051" s="2" t="str">
        <f>VLOOKUP($A1051,'Hospitalisation Details'!$A$2:$K$2344,11,FALSE)</f>
        <v>Tier - 3</v>
      </c>
      <c r="P1051" s="5" t="str">
        <f>VLOOKUP($A1051,'Hospitalisation Details'!$A$2:$L$2344,12,FALSE)</f>
        <v>R1013</v>
      </c>
      <c r="Q1051" s="15">
        <f>VLOOKUP($A1051,'Hospitalisation Details'!$A$2:$G$2344,7,FALSE)</f>
        <v>26</v>
      </c>
    </row>
    <row r="1052" spans="1:17" x14ac:dyDescent="0.25">
      <c r="A1052" s="14" t="s">
        <v>4725</v>
      </c>
      <c r="B1052" t="str">
        <f>VLOOKUP(Healthcare!$A1052,'Customer Names'!A1052:C3386,3,FALSE)</f>
        <v>Yoo</v>
      </c>
      <c r="C1052">
        <f>VLOOKUP(Healthcare!$A1052,'Medical Examinations'!A1052:B3386,2,FALSE)</f>
        <v>29.1</v>
      </c>
      <c r="D1052">
        <f>VLOOKUP($A1052,'Medical Examinations'!A1052:D3386,4,FALSE)</f>
        <v>5.64</v>
      </c>
      <c r="E1052" t="str">
        <f>VLOOKUP($A1052,'Medical Examinations'!A1052:F1052,6,FALSE)</f>
        <v>Yes</v>
      </c>
      <c r="F1052" t="str">
        <f>VLOOKUP($A1052,'Medical Examinations'!A1052:G3386,7,FALSE)</f>
        <v>No</v>
      </c>
      <c r="G1052" t="str">
        <f>VLOOKUP($A1052,'Medical Examinations'!A1052:H3386,8,FALSE)</f>
        <v>No</v>
      </c>
      <c r="H1052" s="4">
        <f>VLOOKUP($A1052,'Medical Examinations'!A1052:I3386,9,FALSE)</f>
        <v>0</v>
      </c>
      <c r="I1052" t="str">
        <f>VLOOKUP($A1052,'Medical Examinations'!A1052:J1052,10,FALSE)</f>
        <v>No</v>
      </c>
      <c r="J1052" t="str">
        <f>VLOOKUP($A1052,'Medical Examinations'!A1052:C1052,3,FALSE)</f>
        <v>Over Weight</v>
      </c>
      <c r="K1052" t="str">
        <f>VLOOKUP($A1052,'Medical Examinations'!A1052:E1052,5,FALSE)</f>
        <v>Normal</v>
      </c>
      <c r="L1052" t="str">
        <f>VLOOKUP($A1052,'Hospitalisation Details'!$A$2:$E$2344,5,FALSE)</f>
        <v>28-Jun-1997</v>
      </c>
      <c r="M1052" s="2">
        <f>VLOOKUP($A1052,'Hospitalisation Details'!$A$2:$I$2344,9,FALSE)</f>
        <v>1178.07</v>
      </c>
      <c r="N1052" s="2" t="str">
        <f>VLOOKUP($A1052,'Hospitalisation Details'!$A$2:$J$2344,10,FALSE)</f>
        <v>Tier - 2</v>
      </c>
      <c r="O1052" s="2" t="str">
        <f>VLOOKUP($A1052,'Hospitalisation Details'!$A$2:$K$2344,11,FALSE)</f>
        <v>Tier - 2</v>
      </c>
      <c r="P1052" s="5" t="str">
        <f>VLOOKUP($A1052,'Hospitalisation Details'!$A$2:$L$2344,12,FALSE)</f>
        <v>R1013</v>
      </c>
      <c r="Q1052" s="15">
        <f>VLOOKUP($A1052,'Hospitalisation Details'!$A$2:$G$2344,7,FALSE)</f>
        <v>25</v>
      </c>
    </row>
    <row r="1053" spans="1:17" x14ac:dyDescent="0.25">
      <c r="A1053" s="14" t="s">
        <v>4726</v>
      </c>
      <c r="B1053" t="str">
        <f>VLOOKUP(Healthcare!$A1053,'Customer Names'!A1053:C3387,3,FALSE)</f>
        <v>Rand</v>
      </c>
      <c r="C1053">
        <f>VLOOKUP(Healthcare!$A1053,'Medical Examinations'!A1053:B3387,2,FALSE)</f>
        <v>30.22</v>
      </c>
      <c r="D1053">
        <f>VLOOKUP($A1053,'Medical Examinations'!A1053:D3387,4,FALSE)</f>
        <v>4.6500000000000004</v>
      </c>
      <c r="E1053" t="str">
        <f>VLOOKUP($A1053,'Medical Examinations'!A1053:F1053,6,FALSE)</f>
        <v>No</v>
      </c>
      <c r="F1053" t="str">
        <f>VLOOKUP($A1053,'Medical Examinations'!A1053:G3387,7,FALSE)</f>
        <v>No</v>
      </c>
      <c r="G1053" t="str">
        <f>VLOOKUP($A1053,'Medical Examinations'!A1053:H3387,8,FALSE)</f>
        <v>No</v>
      </c>
      <c r="H1053" s="4">
        <f>VLOOKUP($A1053,'Medical Examinations'!A1053:I3387,9,FALSE)</f>
        <v>0</v>
      </c>
      <c r="I1053" t="str">
        <f>VLOOKUP($A1053,'Medical Examinations'!A1053:J1053,10,FALSE)</f>
        <v>No</v>
      </c>
      <c r="J1053" t="str">
        <f>VLOOKUP($A1053,'Medical Examinations'!A1053:C1053,3,FALSE)</f>
        <v>Obesity</v>
      </c>
      <c r="K1053" t="str">
        <f>VLOOKUP($A1053,'Medical Examinations'!A1053:E1053,5,FALSE)</f>
        <v>Normal</v>
      </c>
      <c r="L1053" t="str">
        <f>VLOOKUP($A1053,'Hospitalisation Details'!$A$2:$E$2344,5,FALSE)</f>
        <v>26-Aug-2002</v>
      </c>
      <c r="M1053" s="2">
        <f>VLOOKUP($A1053,'Hospitalisation Details'!$A$2:$I$2344,9,FALSE)</f>
        <v>1191</v>
      </c>
      <c r="N1053" s="2" t="str">
        <f>VLOOKUP($A1053,'Hospitalisation Details'!$A$2:$J$2344,10,FALSE)</f>
        <v>Tier - 2</v>
      </c>
      <c r="O1053" s="2" t="str">
        <f>VLOOKUP($A1053,'Hospitalisation Details'!$A$2:$K$2344,11,FALSE)</f>
        <v>Tier - 1</v>
      </c>
      <c r="P1053" s="5" t="str">
        <f>VLOOKUP($A1053,'Hospitalisation Details'!$A$2:$L$2344,12,FALSE)</f>
        <v>R1013</v>
      </c>
      <c r="Q1053" s="15">
        <f>VLOOKUP($A1053,'Hospitalisation Details'!$A$2:$G$2344,7,FALSE)</f>
        <v>20</v>
      </c>
    </row>
    <row r="1054" spans="1:17" x14ac:dyDescent="0.25">
      <c r="A1054" s="14" t="s">
        <v>4727</v>
      </c>
      <c r="B1054" t="str">
        <f>VLOOKUP(Healthcare!$A1054,'Customer Names'!A1054:C3388,3,FALSE)</f>
        <v>Wolfe</v>
      </c>
      <c r="C1054">
        <f>VLOOKUP(Healthcare!$A1054,'Medical Examinations'!A1054:B3388,2,FALSE)</f>
        <v>24.29</v>
      </c>
      <c r="D1054">
        <f>VLOOKUP($A1054,'Medical Examinations'!A1054:D3388,4,FALSE)</f>
        <v>9.0500000000000007</v>
      </c>
      <c r="E1054" t="str">
        <f>VLOOKUP($A1054,'Medical Examinations'!A1054:F1054,6,FALSE)</f>
        <v>No</v>
      </c>
      <c r="F1054" t="str">
        <f>VLOOKUP($A1054,'Medical Examinations'!A1054:G3388,7,FALSE)</f>
        <v>No</v>
      </c>
      <c r="G1054" t="str">
        <f>VLOOKUP($A1054,'Medical Examinations'!A1054:H3388,8,FALSE)</f>
        <v>No</v>
      </c>
      <c r="H1054" s="4">
        <f>VLOOKUP($A1054,'Medical Examinations'!A1054:I3388,9,FALSE)</f>
        <v>0</v>
      </c>
      <c r="I1054" t="str">
        <f>VLOOKUP($A1054,'Medical Examinations'!A1054:J1054,10,FALSE)</f>
        <v>No</v>
      </c>
      <c r="J1054" t="str">
        <f>VLOOKUP($A1054,'Medical Examinations'!A1054:C1054,3,FALSE)</f>
        <v>Health Weight</v>
      </c>
      <c r="K1054" t="str">
        <f>VLOOKUP($A1054,'Medical Examinations'!A1054:E1054,5,FALSE)</f>
        <v>Diabetes</v>
      </c>
      <c r="L1054" t="str">
        <f>VLOOKUP($A1054,'Hospitalisation Details'!$A$2:$E$2344,5,FALSE)</f>
        <v>28-Jun-1999</v>
      </c>
      <c r="M1054" s="2">
        <f>VLOOKUP($A1054,'Hospitalisation Details'!$A$2:$I$2344,9,FALSE)</f>
        <v>1200</v>
      </c>
      <c r="N1054" s="2" t="str">
        <f>VLOOKUP($A1054,'Hospitalisation Details'!$A$2:$J$2344,10,FALSE)</f>
        <v>Tier - 2</v>
      </c>
      <c r="O1054" s="2" t="str">
        <f>VLOOKUP($A1054,'Hospitalisation Details'!$A$2:$K$2344,11,FALSE)</f>
        <v>Tier - 3</v>
      </c>
      <c r="P1054" s="5" t="str">
        <f>VLOOKUP($A1054,'Hospitalisation Details'!$A$2:$L$2344,12,FALSE)</f>
        <v>R1012</v>
      </c>
      <c r="Q1054" s="15">
        <f>VLOOKUP($A1054,'Hospitalisation Details'!$A$2:$G$2344,7,FALSE)</f>
        <v>23</v>
      </c>
    </row>
    <row r="1055" spans="1:17" x14ac:dyDescent="0.25">
      <c r="A1055" s="14" t="s">
        <v>4728</v>
      </c>
      <c r="B1055" t="str">
        <f>VLOOKUP(Healthcare!$A1055,'Customer Names'!A1055:C3389,3,FALSE)</f>
        <v>Vance</v>
      </c>
      <c r="C1055">
        <f>VLOOKUP(Healthcare!$A1055,'Medical Examinations'!A1055:B3389,2,FALSE)</f>
        <v>29.39</v>
      </c>
      <c r="D1055">
        <f>VLOOKUP($A1055,'Medical Examinations'!A1055:D3389,4,FALSE)</f>
        <v>4.5199999999999996</v>
      </c>
      <c r="E1055" t="str">
        <f>VLOOKUP($A1055,'Medical Examinations'!A1055:F1055,6,FALSE)</f>
        <v>Yes</v>
      </c>
      <c r="F1055" t="str">
        <f>VLOOKUP($A1055,'Medical Examinations'!A1055:G3389,7,FALSE)</f>
        <v>No</v>
      </c>
      <c r="G1055" t="str">
        <f>VLOOKUP($A1055,'Medical Examinations'!A1055:H3389,8,FALSE)</f>
        <v>No</v>
      </c>
      <c r="H1055" s="4">
        <f>VLOOKUP($A1055,'Medical Examinations'!A1055:I3389,9,FALSE)</f>
        <v>0</v>
      </c>
      <c r="I1055" t="str">
        <f>VLOOKUP($A1055,'Medical Examinations'!A1055:J1055,10,FALSE)</f>
        <v>No</v>
      </c>
      <c r="J1055" t="str">
        <f>VLOOKUP($A1055,'Medical Examinations'!A1055:C1055,3,FALSE)</f>
        <v>Over Weight</v>
      </c>
      <c r="K1055" t="str">
        <f>VLOOKUP($A1055,'Medical Examinations'!A1055:E1055,5,FALSE)</f>
        <v>Normal</v>
      </c>
      <c r="L1055" t="str">
        <f>VLOOKUP($A1055,'Hospitalisation Details'!$A$2:$E$2344,5,FALSE)</f>
        <v>6-Oct-1992</v>
      </c>
      <c r="M1055" s="2">
        <f>VLOOKUP($A1055,'Hospitalisation Details'!$A$2:$I$2344,9,FALSE)</f>
        <v>1200.55</v>
      </c>
      <c r="N1055" s="2" t="str">
        <f>VLOOKUP($A1055,'Hospitalisation Details'!$A$2:$J$2344,10,FALSE)</f>
        <v>Tier - 2</v>
      </c>
      <c r="O1055" s="2" t="str">
        <f>VLOOKUP($A1055,'Hospitalisation Details'!$A$2:$K$2344,11,FALSE)</f>
        <v>Tier - 3</v>
      </c>
      <c r="P1055" s="5" t="str">
        <f>VLOOKUP($A1055,'Hospitalisation Details'!$A$2:$L$2344,12,FALSE)</f>
        <v>R1013</v>
      </c>
      <c r="Q1055" s="15">
        <f>VLOOKUP($A1055,'Hospitalisation Details'!$A$2:$G$2344,7,FALSE)</f>
        <v>30</v>
      </c>
    </row>
    <row r="1056" spans="1:17" x14ac:dyDescent="0.25">
      <c r="A1056" s="14" t="s">
        <v>4729</v>
      </c>
      <c r="B1056" t="str">
        <f>VLOOKUP(Healthcare!$A1056,'Customer Names'!A1056:C3390,3,FALSE)</f>
        <v>Burnett</v>
      </c>
      <c r="C1056">
        <f>VLOOKUP(Healthcare!$A1056,'Medical Examinations'!A1056:B3390,2,FALSE)</f>
        <v>25.66</v>
      </c>
      <c r="D1056">
        <f>VLOOKUP($A1056,'Medical Examinations'!A1056:D3390,4,FALSE)</f>
        <v>4.62</v>
      </c>
      <c r="E1056" t="str">
        <f>VLOOKUP($A1056,'Medical Examinations'!A1056:F1056,6,FALSE)</f>
        <v>Yes</v>
      </c>
      <c r="F1056" t="str">
        <f>VLOOKUP($A1056,'Medical Examinations'!A1056:G3390,7,FALSE)</f>
        <v>No</v>
      </c>
      <c r="G1056" t="str">
        <f>VLOOKUP($A1056,'Medical Examinations'!A1056:H3390,8,FALSE)</f>
        <v>No</v>
      </c>
      <c r="H1056" s="4">
        <f>VLOOKUP($A1056,'Medical Examinations'!A1056:I3390,9,FALSE)</f>
        <v>1</v>
      </c>
      <c r="I1056" t="str">
        <f>VLOOKUP($A1056,'Medical Examinations'!A1056:J1056,10,FALSE)</f>
        <v>No</v>
      </c>
      <c r="J1056" t="str">
        <f>VLOOKUP($A1056,'Medical Examinations'!A1056:C1056,3,FALSE)</f>
        <v>Over Weight</v>
      </c>
      <c r="K1056" t="str">
        <f>VLOOKUP($A1056,'Medical Examinations'!A1056:E1056,5,FALSE)</f>
        <v>Normal</v>
      </c>
      <c r="L1056" t="str">
        <f>VLOOKUP($A1056,'Hospitalisation Details'!$A$2:$E$2344,5,FALSE)</f>
        <v>2-Jun-2004</v>
      </c>
      <c r="M1056" s="2">
        <f>VLOOKUP($A1056,'Hospitalisation Details'!$A$2:$I$2344,9,FALSE)</f>
        <v>1210</v>
      </c>
      <c r="N1056" s="2" t="str">
        <f>VLOOKUP($A1056,'Hospitalisation Details'!$A$2:$J$2344,10,FALSE)</f>
        <v>Tier - 2</v>
      </c>
      <c r="O1056" s="2" t="str">
        <f>VLOOKUP($A1056,'Hospitalisation Details'!$A$2:$K$2344,11,FALSE)</f>
        <v>Tier - 1</v>
      </c>
      <c r="P1056" s="5" t="str">
        <f>VLOOKUP($A1056,'Hospitalisation Details'!$A$2:$L$2344,12,FALSE)</f>
        <v>R1013</v>
      </c>
      <c r="Q1056" s="15">
        <f>VLOOKUP($A1056,'Hospitalisation Details'!$A$2:$G$2344,7,FALSE)</f>
        <v>19</v>
      </c>
    </row>
    <row r="1057" spans="1:17" x14ac:dyDescent="0.25">
      <c r="A1057" s="14" t="s">
        <v>4730</v>
      </c>
      <c r="B1057" t="str">
        <f>VLOOKUP(Healthcare!$A1057,'Customer Names'!A1057:C3391,3,FALSE)</f>
        <v>Clason</v>
      </c>
      <c r="C1057">
        <f>VLOOKUP(Healthcare!$A1057,'Medical Examinations'!A1057:B3391,2,FALSE)</f>
        <v>39.11</v>
      </c>
      <c r="D1057">
        <f>VLOOKUP($A1057,'Medical Examinations'!A1057:D3391,4,FALSE)</f>
        <v>5.87</v>
      </c>
      <c r="E1057" t="str">
        <f>VLOOKUP($A1057,'Medical Examinations'!A1057:F1057,6,FALSE)</f>
        <v>No</v>
      </c>
      <c r="F1057" t="str">
        <f>VLOOKUP($A1057,'Medical Examinations'!A1057:G3391,7,FALSE)</f>
        <v>No</v>
      </c>
      <c r="G1057" t="str">
        <f>VLOOKUP($A1057,'Medical Examinations'!A1057:H3391,8,FALSE)</f>
        <v>No</v>
      </c>
      <c r="H1057" s="4">
        <f>VLOOKUP($A1057,'Medical Examinations'!A1057:I3391,9,FALSE)</f>
        <v>0</v>
      </c>
      <c r="I1057" t="str">
        <f>VLOOKUP($A1057,'Medical Examinations'!A1057:J1057,10,FALSE)</f>
        <v>No</v>
      </c>
      <c r="J1057" t="str">
        <f>VLOOKUP($A1057,'Medical Examinations'!A1057:C1057,3,FALSE)</f>
        <v>Obesity</v>
      </c>
      <c r="K1057" t="str">
        <f>VLOOKUP($A1057,'Medical Examinations'!A1057:E1057,5,FALSE)</f>
        <v>Prediabetes</v>
      </c>
      <c r="L1057" t="str">
        <f>VLOOKUP($A1057,'Hospitalisation Details'!$A$2:$E$2344,5,FALSE)</f>
        <v>4-Nov-1996</v>
      </c>
      <c r="M1057" s="2">
        <f>VLOOKUP($A1057,'Hospitalisation Details'!$A$2:$I$2344,9,FALSE)</f>
        <v>1220</v>
      </c>
      <c r="N1057" s="2" t="str">
        <f>VLOOKUP($A1057,'Hospitalisation Details'!$A$2:$J$2344,10,FALSE)</f>
        <v>Tier - 2</v>
      </c>
      <c r="O1057" s="2" t="str">
        <f>VLOOKUP($A1057,'Hospitalisation Details'!$A$2:$K$2344,11,FALSE)</f>
        <v>Tier - 3</v>
      </c>
      <c r="P1057" s="5" t="str">
        <f>VLOOKUP($A1057,'Hospitalisation Details'!$A$2:$L$2344,12,FALSE)</f>
        <v>R1012</v>
      </c>
      <c r="Q1057" s="15">
        <f>VLOOKUP($A1057,'Hospitalisation Details'!$A$2:$G$2344,7,FALSE)</f>
        <v>26</v>
      </c>
    </row>
    <row r="1058" spans="1:17" x14ac:dyDescent="0.25">
      <c r="A1058" s="14" t="s">
        <v>4731</v>
      </c>
      <c r="B1058" t="str">
        <f>VLOOKUP(Healthcare!$A1058,'Customer Names'!A1058:C3392,3,FALSE)</f>
        <v>Donnelly</v>
      </c>
      <c r="C1058">
        <f>VLOOKUP(Healthcare!$A1058,'Medical Examinations'!A1058:B3392,2,FALSE)</f>
        <v>43.78</v>
      </c>
      <c r="D1058">
        <f>VLOOKUP($A1058,'Medical Examinations'!A1058:D3392,4,FALSE)</f>
        <v>5.71</v>
      </c>
      <c r="E1058" t="str">
        <f>VLOOKUP($A1058,'Medical Examinations'!A1058:F1058,6,FALSE)</f>
        <v>No</v>
      </c>
      <c r="F1058" t="str">
        <f>VLOOKUP($A1058,'Medical Examinations'!A1058:G3392,7,FALSE)</f>
        <v>No</v>
      </c>
      <c r="G1058" t="str">
        <f>VLOOKUP($A1058,'Medical Examinations'!A1058:H3392,8,FALSE)</f>
        <v>No</v>
      </c>
      <c r="H1058" s="4">
        <f>VLOOKUP($A1058,'Medical Examinations'!A1058:I3392,9,FALSE)</f>
        <v>1</v>
      </c>
      <c r="I1058" t="str">
        <f>VLOOKUP($A1058,'Medical Examinations'!A1058:J1058,10,FALSE)</f>
        <v>No</v>
      </c>
      <c r="J1058" t="str">
        <f>VLOOKUP($A1058,'Medical Examinations'!A1058:C1058,3,FALSE)</f>
        <v>Obesity</v>
      </c>
      <c r="K1058" t="str">
        <f>VLOOKUP($A1058,'Medical Examinations'!A1058:E1058,5,FALSE)</f>
        <v>Prediabetes</v>
      </c>
      <c r="L1058" t="str">
        <f>VLOOKUP($A1058,'Hospitalisation Details'!$A$2:$E$2344,5,FALSE)</f>
        <v>9-Jul-2004</v>
      </c>
      <c r="M1058" s="2">
        <f>VLOOKUP($A1058,'Hospitalisation Details'!$A$2:$I$2344,9,FALSE)</f>
        <v>1224</v>
      </c>
      <c r="N1058" s="2" t="str">
        <f>VLOOKUP($A1058,'Hospitalisation Details'!$A$2:$J$2344,10,FALSE)</f>
        <v>Tier - 2</v>
      </c>
      <c r="O1058" s="2" t="str">
        <f>VLOOKUP($A1058,'Hospitalisation Details'!$A$2:$K$2344,11,FALSE)</f>
        <v>Tier - 1</v>
      </c>
      <c r="P1058" s="5" t="str">
        <f>VLOOKUP($A1058,'Hospitalisation Details'!$A$2:$L$2344,12,FALSE)</f>
        <v>R1013</v>
      </c>
      <c r="Q1058" s="15">
        <f>VLOOKUP($A1058,'Hospitalisation Details'!$A$2:$G$2344,7,FALSE)</f>
        <v>18</v>
      </c>
    </row>
    <row r="1059" spans="1:17" x14ac:dyDescent="0.25">
      <c r="A1059" s="14" t="s">
        <v>4732</v>
      </c>
      <c r="B1059" t="str">
        <f>VLOOKUP(Healthcare!$A1059,'Customer Names'!A1059:C3393,3,FALSE)</f>
        <v>Pietz</v>
      </c>
      <c r="C1059">
        <f>VLOOKUP(Healthcare!$A1059,'Medical Examinations'!A1059:B3393,2,FALSE)</f>
        <v>24.35</v>
      </c>
      <c r="D1059">
        <f>VLOOKUP($A1059,'Medical Examinations'!A1059:D3393,4,FALSE)</f>
        <v>9.08</v>
      </c>
      <c r="E1059" t="str">
        <f>VLOOKUP($A1059,'Medical Examinations'!A1059:F1059,6,FALSE)</f>
        <v>No</v>
      </c>
      <c r="F1059" t="str">
        <f>VLOOKUP($A1059,'Medical Examinations'!A1059:G3393,7,FALSE)</f>
        <v>No</v>
      </c>
      <c r="G1059" t="str">
        <f>VLOOKUP($A1059,'Medical Examinations'!A1059:H3393,8,FALSE)</f>
        <v>No</v>
      </c>
      <c r="H1059" s="4">
        <f>VLOOKUP($A1059,'Medical Examinations'!A1059:I3393,9,FALSE)</f>
        <v>0</v>
      </c>
      <c r="I1059" t="str">
        <f>VLOOKUP($A1059,'Medical Examinations'!A1059:J1059,10,FALSE)</f>
        <v>No</v>
      </c>
      <c r="J1059" t="str">
        <f>VLOOKUP($A1059,'Medical Examinations'!A1059:C1059,3,FALSE)</f>
        <v>Health Weight</v>
      </c>
      <c r="K1059" t="str">
        <f>VLOOKUP($A1059,'Medical Examinations'!A1059:E1059,5,FALSE)</f>
        <v>Diabetes</v>
      </c>
      <c r="L1059" t="str">
        <f>VLOOKUP($A1059,'Hospitalisation Details'!$A$2:$E$2344,5,FALSE)</f>
        <v>16-Oct-2004</v>
      </c>
      <c r="M1059" s="2">
        <f>VLOOKUP($A1059,'Hospitalisation Details'!$A$2:$I$2344,9,FALSE)</f>
        <v>1228</v>
      </c>
      <c r="N1059" s="2" t="str">
        <f>VLOOKUP($A1059,'Hospitalisation Details'!$A$2:$J$2344,10,FALSE)</f>
        <v>Tier - 2</v>
      </c>
      <c r="O1059" s="2" t="str">
        <f>VLOOKUP($A1059,'Hospitalisation Details'!$A$2:$K$2344,11,FALSE)</f>
        <v>Tier - 1</v>
      </c>
      <c r="P1059" s="5" t="str">
        <f>VLOOKUP($A1059,'Hospitalisation Details'!$A$2:$L$2344,12,FALSE)</f>
        <v>R1012</v>
      </c>
      <c r="Q1059" s="15">
        <f>VLOOKUP($A1059,'Hospitalisation Details'!$A$2:$G$2344,7,FALSE)</f>
        <v>18</v>
      </c>
    </row>
    <row r="1060" spans="1:17" x14ac:dyDescent="0.25">
      <c r="A1060" s="14" t="s">
        <v>4733</v>
      </c>
      <c r="B1060" t="str">
        <f>VLOOKUP(Healthcare!$A1060,'Customer Names'!A1060:C3394,3,FALSE)</f>
        <v>Tegenkamp</v>
      </c>
      <c r="C1060">
        <f>VLOOKUP(Healthcare!$A1060,'Medical Examinations'!A1060:B3394,2,FALSE)</f>
        <v>40.299999999999997</v>
      </c>
      <c r="D1060">
        <f>VLOOKUP($A1060,'Medical Examinations'!A1060:D3394,4,FALSE)</f>
        <v>5.3</v>
      </c>
      <c r="E1060" t="str">
        <f>VLOOKUP($A1060,'Medical Examinations'!A1060:F1060,6,FALSE)</f>
        <v>Yes</v>
      </c>
      <c r="F1060" t="str">
        <f>VLOOKUP($A1060,'Medical Examinations'!A1060:G3394,7,FALSE)</f>
        <v>No</v>
      </c>
      <c r="G1060" t="str">
        <f>VLOOKUP($A1060,'Medical Examinations'!A1060:H3394,8,FALSE)</f>
        <v>No</v>
      </c>
      <c r="H1060" s="4">
        <f>VLOOKUP($A1060,'Medical Examinations'!A1060:I3394,9,FALSE)</f>
        <v>2</v>
      </c>
      <c r="I1060" t="str">
        <f>VLOOKUP($A1060,'Medical Examinations'!A1060:J1060,10,FALSE)</f>
        <v>No</v>
      </c>
      <c r="J1060" t="str">
        <f>VLOOKUP($A1060,'Medical Examinations'!A1060:C1060,3,FALSE)</f>
        <v>Obesity</v>
      </c>
      <c r="K1060" t="str">
        <f>VLOOKUP($A1060,'Medical Examinations'!A1060:E1060,5,FALSE)</f>
        <v>Normal</v>
      </c>
      <c r="L1060" t="str">
        <f>VLOOKUP($A1060,'Hospitalisation Details'!$A$2:$E$2344,5,FALSE)</f>
        <v>13-Jul-1998</v>
      </c>
      <c r="M1060" s="2">
        <f>VLOOKUP($A1060,'Hospitalisation Details'!$A$2:$I$2344,9,FALSE)</f>
        <v>1234</v>
      </c>
      <c r="N1060" s="2" t="str">
        <f>VLOOKUP($A1060,'Hospitalisation Details'!$A$2:$J$2344,10,FALSE)</f>
        <v>Tier - 2</v>
      </c>
      <c r="O1060" s="2" t="str">
        <f>VLOOKUP($A1060,'Hospitalisation Details'!$A$2:$K$2344,11,FALSE)</f>
        <v>Tier - 1</v>
      </c>
      <c r="P1060" s="5" t="str">
        <f>VLOOKUP($A1060,'Hospitalisation Details'!$A$2:$L$2344,12,FALSE)</f>
        <v>R1013</v>
      </c>
      <c r="Q1060" s="15">
        <f>VLOOKUP($A1060,'Hospitalisation Details'!$A$2:$G$2344,7,FALSE)</f>
        <v>24</v>
      </c>
    </row>
    <row r="1061" spans="1:17" x14ac:dyDescent="0.25">
      <c r="A1061" s="14" t="s">
        <v>4734</v>
      </c>
      <c r="B1061" t="str">
        <f>VLOOKUP(Healthcare!$A1061,'Customer Names'!A1061:C3395,3,FALSE)</f>
        <v>Dover</v>
      </c>
      <c r="C1061">
        <f>VLOOKUP(Healthcare!$A1061,'Medical Examinations'!A1061:B3395,2,FALSE)</f>
        <v>32.774999999999999</v>
      </c>
      <c r="D1061">
        <f>VLOOKUP($A1061,'Medical Examinations'!A1061:D3395,4,FALSE)</f>
        <v>11.76</v>
      </c>
      <c r="E1061" t="str">
        <f>VLOOKUP($A1061,'Medical Examinations'!A1061:F1061,6,FALSE)</f>
        <v>Yes</v>
      </c>
      <c r="F1061" t="str">
        <f>VLOOKUP($A1061,'Medical Examinations'!A1061:G3395,7,FALSE)</f>
        <v>No</v>
      </c>
      <c r="G1061" t="str">
        <f>VLOOKUP($A1061,'Medical Examinations'!A1061:H3395,8,FALSE)</f>
        <v>No</v>
      </c>
      <c r="H1061" s="4">
        <f>VLOOKUP($A1061,'Medical Examinations'!A1061:I3395,9,FALSE)</f>
        <v>0</v>
      </c>
      <c r="I1061" t="str">
        <f>VLOOKUP($A1061,'Medical Examinations'!A1061:J1061,10,FALSE)</f>
        <v>No</v>
      </c>
      <c r="J1061" t="str">
        <f>VLOOKUP($A1061,'Medical Examinations'!A1061:C1061,3,FALSE)</f>
        <v>Obesity</v>
      </c>
      <c r="K1061" t="str">
        <f>VLOOKUP($A1061,'Medical Examinations'!A1061:E1061,5,FALSE)</f>
        <v>Diabetes</v>
      </c>
      <c r="L1061" t="str">
        <f>VLOOKUP($A1061,'Hospitalisation Details'!$A$2:$E$2344,5,FALSE)</f>
        <v>11-Oct-1998</v>
      </c>
      <c r="M1061" s="2">
        <f>VLOOKUP($A1061,'Hospitalisation Details'!$A$2:$I$2344,9,FALSE)</f>
        <v>1240</v>
      </c>
      <c r="N1061" s="2" t="str">
        <f>VLOOKUP($A1061,'Hospitalisation Details'!$A$2:$J$2344,10,FALSE)</f>
        <v>Tier - 2</v>
      </c>
      <c r="O1061" s="2" t="str">
        <f>VLOOKUP($A1061,'Hospitalisation Details'!$A$2:$K$2344,11,FALSE)</f>
        <v>Tier - 1</v>
      </c>
      <c r="P1061" s="5" t="str">
        <f>VLOOKUP($A1061,'Hospitalisation Details'!$A$2:$L$2344,12,FALSE)</f>
        <v>R1012</v>
      </c>
      <c r="Q1061" s="15">
        <f>VLOOKUP($A1061,'Hospitalisation Details'!$A$2:$G$2344,7,FALSE)</f>
        <v>24</v>
      </c>
    </row>
    <row r="1062" spans="1:17" x14ac:dyDescent="0.25">
      <c r="A1062" s="14" t="s">
        <v>4735</v>
      </c>
      <c r="B1062" t="str">
        <f>VLOOKUP(Healthcare!$A1062,'Customer Names'!A1062:C3396,3,FALSE)</f>
        <v>Dockemeyer</v>
      </c>
      <c r="C1062">
        <f>VLOOKUP(Healthcare!$A1062,'Medical Examinations'!A1062:B3396,2,FALSE)</f>
        <v>39.6</v>
      </c>
      <c r="D1062">
        <f>VLOOKUP($A1062,'Medical Examinations'!A1062:D3396,4,FALSE)</f>
        <v>5.1100000000000003</v>
      </c>
      <c r="E1062" t="str">
        <f>VLOOKUP($A1062,'Medical Examinations'!A1062:F1062,6,FALSE)</f>
        <v>Yes</v>
      </c>
      <c r="F1062" t="str">
        <f>VLOOKUP($A1062,'Medical Examinations'!A1062:G3396,7,FALSE)</f>
        <v>No</v>
      </c>
      <c r="G1062" t="str">
        <f>VLOOKUP($A1062,'Medical Examinations'!A1062:H3396,8,FALSE)</f>
        <v>No</v>
      </c>
      <c r="H1062" s="4">
        <f>VLOOKUP($A1062,'Medical Examinations'!A1062:I3396,9,FALSE)</f>
        <v>2</v>
      </c>
      <c r="I1062" t="str">
        <f>VLOOKUP($A1062,'Medical Examinations'!A1062:J1062,10,FALSE)</f>
        <v>No</v>
      </c>
      <c r="J1062" t="str">
        <f>VLOOKUP($A1062,'Medical Examinations'!A1062:C1062,3,FALSE)</f>
        <v>Obesity</v>
      </c>
      <c r="K1062" t="str">
        <f>VLOOKUP($A1062,'Medical Examinations'!A1062:E1062,5,FALSE)</f>
        <v>Normal</v>
      </c>
      <c r="L1062" t="str">
        <f>VLOOKUP($A1062,'Hospitalisation Details'!$A$2:$E$2344,5,FALSE)</f>
        <v>1-Jul-2002</v>
      </c>
      <c r="M1062" s="2">
        <f>VLOOKUP($A1062,'Hospitalisation Details'!$A$2:$I$2344,9,FALSE)</f>
        <v>1241</v>
      </c>
      <c r="N1062" s="2" t="str">
        <f>VLOOKUP($A1062,'Hospitalisation Details'!$A$2:$J$2344,10,FALSE)</f>
        <v>Tier - 2</v>
      </c>
      <c r="O1062" s="2" t="str">
        <f>VLOOKUP($A1062,'Hospitalisation Details'!$A$2:$K$2344,11,FALSE)</f>
        <v>Tier - 2</v>
      </c>
      <c r="P1062" s="5" t="str">
        <f>VLOOKUP($A1062,'Hospitalisation Details'!$A$2:$L$2344,12,FALSE)</f>
        <v>R1013</v>
      </c>
      <c r="Q1062" s="15">
        <f>VLOOKUP($A1062,'Hospitalisation Details'!$A$2:$G$2344,7,FALSE)</f>
        <v>20</v>
      </c>
    </row>
    <row r="1063" spans="1:17" x14ac:dyDescent="0.25">
      <c r="A1063" s="14" t="s">
        <v>4736</v>
      </c>
      <c r="B1063" t="str">
        <f>VLOOKUP(Healthcare!$A1063,'Customer Names'!A1063:C3397,3,FALSE)</f>
        <v>Steele</v>
      </c>
      <c r="C1063">
        <f>VLOOKUP(Healthcare!$A1063,'Medical Examinations'!A1063:B3397,2,FALSE)</f>
        <v>30.97</v>
      </c>
      <c r="D1063">
        <f>VLOOKUP($A1063,'Medical Examinations'!A1063:D3397,4,FALSE)</f>
        <v>5.54</v>
      </c>
      <c r="E1063" t="str">
        <f>VLOOKUP($A1063,'Medical Examinations'!A1063:F1063,6,FALSE)</f>
        <v>No</v>
      </c>
      <c r="F1063" t="str">
        <f>VLOOKUP($A1063,'Medical Examinations'!A1063:G3397,7,FALSE)</f>
        <v>No</v>
      </c>
      <c r="G1063" t="str">
        <f>VLOOKUP($A1063,'Medical Examinations'!A1063:H3397,8,FALSE)</f>
        <v>No</v>
      </c>
      <c r="H1063" s="4">
        <f>VLOOKUP($A1063,'Medical Examinations'!A1063:I3397,9,FALSE)</f>
        <v>2</v>
      </c>
      <c r="I1063" t="str">
        <f>VLOOKUP($A1063,'Medical Examinations'!A1063:J1063,10,FALSE)</f>
        <v>No</v>
      </c>
      <c r="J1063" t="str">
        <f>VLOOKUP($A1063,'Medical Examinations'!A1063:C1063,3,FALSE)</f>
        <v>Obesity</v>
      </c>
      <c r="K1063" t="str">
        <f>VLOOKUP($A1063,'Medical Examinations'!A1063:E1063,5,FALSE)</f>
        <v>Normal</v>
      </c>
      <c r="L1063" t="str">
        <f>VLOOKUP($A1063,'Hospitalisation Details'!$A$2:$E$2344,5,FALSE)</f>
        <v>2-Aug-2003</v>
      </c>
      <c r="M1063" s="2">
        <f>VLOOKUP($A1063,'Hospitalisation Details'!$A$2:$I$2344,9,FALSE)</f>
        <v>1241.57</v>
      </c>
      <c r="N1063" s="2" t="str">
        <f>VLOOKUP($A1063,'Hospitalisation Details'!$A$2:$J$2344,10,FALSE)</f>
        <v>Tier - 2</v>
      </c>
      <c r="O1063" s="2" t="str">
        <f>VLOOKUP($A1063,'Hospitalisation Details'!$A$2:$K$2344,11,FALSE)</f>
        <v>Tier - 2</v>
      </c>
      <c r="P1063" s="5" t="str">
        <f>VLOOKUP($A1063,'Hospitalisation Details'!$A$2:$L$2344,12,FALSE)</f>
        <v>R1011</v>
      </c>
      <c r="Q1063" s="15">
        <f>VLOOKUP($A1063,'Hospitalisation Details'!$A$2:$G$2344,7,FALSE)</f>
        <v>19</v>
      </c>
    </row>
    <row r="1064" spans="1:17" x14ac:dyDescent="0.25">
      <c r="A1064" s="14" t="s">
        <v>4737</v>
      </c>
      <c r="B1064" t="str">
        <f>VLOOKUP(Healthcare!$A1064,'Customer Names'!A1064:C3398,3,FALSE)</f>
        <v>Harel</v>
      </c>
      <c r="C1064">
        <f>VLOOKUP(Healthcare!$A1064,'Medical Examinations'!A1064:B3398,2,FALSE)</f>
        <v>27.645</v>
      </c>
      <c r="D1064">
        <f>VLOOKUP($A1064,'Medical Examinations'!A1064:D3398,4,FALSE)</f>
        <v>8.8699999999999992</v>
      </c>
      <c r="E1064" t="str">
        <f>VLOOKUP($A1064,'Medical Examinations'!A1064:F1064,6,FALSE)</f>
        <v>Yes</v>
      </c>
      <c r="F1064" t="str">
        <f>VLOOKUP($A1064,'Medical Examinations'!A1064:G3398,7,FALSE)</f>
        <v>No</v>
      </c>
      <c r="G1064" t="str">
        <f>VLOOKUP($A1064,'Medical Examinations'!A1064:H3398,8,FALSE)</f>
        <v>No</v>
      </c>
      <c r="H1064" s="4">
        <f>VLOOKUP($A1064,'Medical Examinations'!A1064:I3398,9,FALSE)</f>
        <v>0</v>
      </c>
      <c r="I1064" t="str">
        <f>VLOOKUP($A1064,'Medical Examinations'!A1064:J1064,10,FALSE)</f>
        <v>No</v>
      </c>
      <c r="J1064" t="str">
        <f>VLOOKUP($A1064,'Medical Examinations'!A1064:C1064,3,FALSE)</f>
        <v>Over Weight</v>
      </c>
      <c r="K1064" t="str">
        <f>VLOOKUP($A1064,'Medical Examinations'!A1064:E1064,5,FALSE)</f>
        <v>Diabetes</v>
      </c>
      <c r="L1064" t="str">
        <f>VLOOKUP($A1064,'Hospitalisation Details'!$A$2:$E$2344,5,FALSE)</f>
        <v>15-Sep-2003</v>
      </c>
      <c r="M1064" s="2">
        <f>VLOOKUP($A1064,'Hospitalisation Details'!$A$2:$I$2344,9,FALSE)</f>
        <v>1242.26</v>
      </c>
      <c r="N1064" s="2" t="str">
        <f>VLOOKUP($A1064,'Hospitalisation Details'!$A$2:$J$2344,10,FALSE)</f>
        <v>Tier - 2</v>
      </c>
      <c r="O1064" s="2" t="str">
        <f>VLOOKUP($A1064,'Hospitalisation Details'!$A$2:$K$2344,11,FALSE)</f>
        <v>Tier - 1</v>
      </c>
      <c r="P1064" s="5" t="str">
        <f>VLOOKUP($A1064,'Hospitalisation Details'!$A$2:$L$2344,12,FALSE)</f>
        <v>R1011</v>
      </c>
      <c r="Q1064" s="15">
        <f>VLOOKUP($A1064,'Hospitalisation Details'!$A$2:$G$2344,7,FALSE)</f>
        <v>19</v>
      </c>
    </row>
    <row r="1065" spans="1:17" x14ac:dyDescent="0.25">
      <c r="A1065" s="14" t="s">
        <v>4738</v>
      </c>
      <c r="B1065" t="str">
        <f>VLOOKUP(Healthcare!$A1065,'Customer Names'!A1065:C3399,3,FALSE)</f>
        <v>Aguila</v>
      </c>
      <c r="C1065">
        <f>VLOOKUP(Healthcare!$A1065,'Medical Examinations'!A1065:B3399,2,FALSE)</f>
        <v>34.43</v>
      </c>
      <c r="D1065">
        <f>VLOOKUP($A1065,'Medical Examinations'!A1065:D3399,4,FALSE)</f>
        <v>5.96</v>
      </c>
      <c r="E1065" t="str">
        <f>VLOOKUP($A1065,'Medical Examinations'!A1065:F1065,6,FALSE)</f>
        <v>Yes</v>
      </c>
      <c r="F1065" t="str">
        <f>VLOOKUP($A1065,'Medical Examinations'!A1065:G3399,7,FALSE)</f>
        <v>No</v>
      </c>
      <c r="G1065" t="str">
        <f>VLOOKUP($A1065,'Medical Examinations'!A1065:H3399,8,FALSE)</f>
        <v>No</v>
      </c>
      <c r="H1065" s="4">
        <f>VLOOKUP($A1065,'Medical Examinations'!A1065:I3399,9,FALSE)</f>
        <v>2</v>
      </c>
      <c r="I1065" t="str">
        <f>VLOOKUP($A1065,'Medical Examinations'!A1065:J1065,10,FALSE)</f>
        <v>No</v>
      </c>
      <c r="J1065" t="str">
        <f>VLOOKUP($A1065,'Medical Examinations'!A1065:C1065,3,FALSE)</f>
        <v>Obesity</v>
      </c>
      <c r="K1065" t="str">
        <f>VLOOKUP($A1065,'Medical Examinations'!A1065:E1065,5,FALSE)</f>
        <v>Prediabetes</v>
      </c>
      <c r="L1065" t="str">
        <f>VLOOKUP($A1065,'Hospitalisation Details'!$A$2:$E$2344,5,FALSE)</f>
        <v>8-Sep-2003</v>
      </c>
      <c r="M1065" s="2">
        <f>VLOOKUP($A1065,'Hospitalisation Details'!$A$2:$I$2344,9,FALSE)</f>
        <v>1242.82</v>
      </c>
      <c r="N1065" s="2" t="str">
        <f>VLOOKUP($A1065,'Hospitalisation Details'!$A$2:$J$2344,10,FALSE)</f>
        <v>Tier - 2</v>
      </c>
      <c r="O1065" s="2" t="str">
        <f>VLOOKUP($A1065,'Hospitalisation Details'!$A$2:$K$2344,11,FALSE)</f>
        <v>Tier - 1</v>
      </c>
      <c r="P1065" s="5" t="str">
        <f>VLOOKUP($A1065,'Hospitalisation Details'!$A$2:$L$2344,12,FALSE)</f>
        <v>R1011</v>
      </c>
      <c r="Q1065" s="15">
        <f>VLOOKUP($A1065,'Hospitalisation Details'!$A$2:$G$2344,7,FALSE)</f>
        <v>19</v>
      </c>
    </row>
    <row r="1066" spans="1:17" x14ac:dyDescent="0.25">
      <c r="A1066" s="14" t="s">
        <v>4739</v>
      </c>
      <c r="B1066" t="str">
        <f>VLOOKUP(Healthcare!$A1066,'Customer Names'!A1066:C3400,3,FALSE)</f>
        <v>Vallejo Sarmiento</v>
      </c>
      <c r="C1066">
        <f>VLOOKUP(Healthcare!$A1066,'Medical Examinations'!A1066:B3400,2,FALSE)</f>
        <v>39.6</v>
      </c>
      <c r="D1066">
        <f>VLOOKUP($A1066,'Medical Examinations'!A1066:D3400,4,FALSE)</f>
        <v>4.4400000000000004</v>
      </c>
      <c r="E1066" t="str">
        <f>VLOOKUP($A1066,'Medical Examinations'!A1066:F1066,6,FALSE)</f>
        <v>Yes</v>
      </c>
      <c r="F1066" t="str">
        <f>VLOOKUP($A1066,'Medical Examinations'!A1066:G3400,7,FALSE)</f>
        <v>No</v>
      </c>
      <c r="G1066" t="str">
        <f>VLOOKUP($A1066,'Medical Examinations'!A1066:H3400,8,FALSE)</f>
        <v>Yes</v>
      </c>
      <c r="H1066" s="4">
        <f>VLOOKUP($A1066,'Medical Examinations'!A1066:I3400,9,FALSE)</f>
        <v>1</v>
      </c>
      <c r="I1066" t="str">
        <f>VLOOKUP($A1066,'Medical Examinations'!A1066:J1066,10,FALSE)</f>
        <v>No</v>
      </c>
      <c r="J1066" t="str">
        <f>VLOOKUP($A1066,'Medical Examinations'!A1066:C1066,3,FALSE)</f>
        <v>Obesity</v>
      </c>
      <c r="K1066" t="str">
        <f>VLOOKUP($A1066,'Medical Examinations'!A1066:E1066,5,FALSE)</f>
        <v>Normal</v>
      </c>
      <c r="L1066" t="str">
        <f>VLOOKUP($A1066,'Hospitalisation Details'!$A$2:$E$2344,5,FALSE)</f>
        <v>15-Sep-2003</v>
      </c>
      <c r="M1066" s="2">
        <f>VLOOKUP($A1066,'Hospitalisation Details'!$A$2:$I$2344,9,FALSE)</f>
        <v>1252.4100000000001</v>
      </c>
      <c r="N1066" s="2" t="str">
        <f>VLOOKUP($A1066,'Hospitalisation Details'!$A$2:$J$2344,10,FALSE)</f>
        <v>Tier - 2</v>
      </c>
      <c r="O1066" s="2" t="str">
        <f>VLOOKUP($A1066,'Hospitalisation Details'!$A$2:$K$2344,11,FALSE)</f>
        <v>Tier - 3</v>
      </c>
      <c r="P1066" s="5" t="str">
        <f>VLOOKUP($A1066,'Hospitalisation Details'!$A$2:$L$2344,12,FALSE)</f>
        <v>R1011</v>
      </c>
      <c r="Q1066" s="15">
        <f>VLOOKUP($A1066,'Hospitalisation Details'!$A$2:$G$2344,7,FALSE)</f>
        <v>19</v>
      </c>
    </row>
    <row r="1067" spans="1:17" x14ac:dyDescent="0.25">
      <c r="A1067" s="14" t="s">
        <v>4740</v>
      </c>
      <c r="B1067" t="str">
        <f>VLOOKUP(Healthcare!$A1067,'Customer Names'!A1067:C3401,3,FALSE)</f>
        <v>Beisheim</v>
      </c>
      <c r="C1067">
        <f>VLOOKUP(Healthcare!$A1067,'Medical Examinations'!A1067:B3401,2,FALSE)</f>
        <v>22.1</v>
      </c>
      <c r="D1067">
        <f>VLOOKUP($A1067,'Medical Examinations'!A1067:D3401,4,FALSE)</f>
        <v>4.6500000000000004</v>
      </c>
      <c r="E1067" t="str">
        <f>VLOOKUP($A1067,'Medical Examinations'!A1067:F1067,6,FALSE)</f>
        <v>Yes</v>
      </c>
      <c r="F1067" t="str">
        <f>VLOOKUP($A1067,'Medical Examinations'!A1067:G3401,7,FALSE)</f>
        <v>No</v>
      </c>
      <c r="G1067" t="str">
        <f>VLOOKUP($A1067,'Medical Examinations'!A1067:H3401,8,FALSE)</f>
        <v>No</v>
      </c>
      <c r="H1067" s="4">
        <f>VLOOKUP($A1067,'Medical Examinations'!A1067:I3401,9,FALSE)</f>
        <v>2</v>
      </c>
      <c r="I1067" t="str">
        <f>VLOOKUP($A1067,'Medical Examinations'!A1067:J1067,10,FALSE)</f>
        <v>No</v>
      </c>
      <c r="J1067" t="str">
        <f>VLOOKUP($A1067,'Medical Examinations'!A1067:C1067,3,FALSE)</f>
        <v>Health Weight</v>
      </c>
      <c r="K1067" t="str">
        <f>VLOOKUP($A1067,'Medical Examinations'!A1067:E1067,5,FALSE)</f>
        <v>Normal</v>
      </c>
      <c r="L1067" t="str">
        <f>VLOOKUP($A1067,'Hospitalisation Details'!$A$2:$E$2344,5,FALSE)</f>
        <v>4-Nov-1997</v>
      </c>
      <c r="M1067" s="2">
        <f>VLOOKUP($A1067,'Hospitalisation Details'!$A$2:$I$2344,9,FALSE)</f>
        <v>1253</v>
      </c>
      <c r="N1067" s="2" t="str">
        <f>VLOOKUP($A1067,'Hospitalisation Details'!$A$2:$J$2344,10,FALSE)</f>
        <v>Tier - 2</v>
      </c>
      <c r="O1067" s="2" t="str">
        <f>VLOOKUP($A1067,'Hospitalisation Details'!$A$2:$K$2344,11,FALSE)</f>
        <v>Tier - 2</v>
      </c>
      <c r="P1067" s="5" t="str">
        <f>VLOOKUP($A1067,'Hospitalisation Details'!$A$2:$L$2344,12,FALSE)</f>
        <v>R1013</v>
      </c>
      <c r="Q1067" s="15">
        <f>VLOOKUP($A1067,'Hospitalisation Details'!$A$2:$G$2344,7,FALSE)</f>
        <v>25</v>
      </c>
    </row>
    <row r="1068" spans="1:17" x14ac:dyDescent="0.25">
      <c r="A1068" s="14" t="s">
        <v>4741</v>
      </c>
      <c r="B1068" t="str">
        <f>VLOOKUP(Healthcare!$A1068,'Customer Names'!A1068:C3402,3,FALSE)</f>
        <v>Lenhoff</v>
      </c>
      <c r="C1068">
        <f>VLOOKUP(Healthcare!$A1068,'Medical Examinations'!A1068:B3402,2,FALSE)</f>
        <v>33.25</v>
      </c>
      <c r="D1068">
        <f>VLOOKUP($A1068,'Medical Examinations'!A1068:D3402,4,FALSE)</f>
        <v>5.64</v>
      </c>
      <c r="E1068" t="str">
        <f>VLOOKUP($A1068,'Medical Examinations'!A1068:F1068,6,FALSE)</f>
        <v>Yes</v>
      </c>
      <c r="F1068" t="str">
        <f>VLOOKUP($A1068,'Medical Examinations'!A1068:G3402,7,FALSE)</f>
        <v>No</v>
      </c>
      <c r="G1068" t="str">
        <f>VLOOKUP($A1068,'Medical Examinations'!A1068:H3402,8,FALSE)</f>
        <v>Yes</v>
      </c>
      <c r="H1068" s="4">
        <f>VLOOKUP($A1068,'Medical Examinations'!A1068:I3402,9,FALSE)</f>
        <v>1</v>
      </c>
      <c r="I1068" t="str">
        <f>VLOOKUP($A1068,'Medical Examinations'!A1068:J1068,10,FALSE)</f>
        <v>No</v>
      </c>
      <c r="J1068" t="str">
        <f>VLOOKUP($A1068,'Medical Examinations'!A1068:C1068,3,FALSE)</f>
        <v>Obesity</v>
      </c>
      <c r="K1068" t="str">
        <f>VLOOKUP($A1068,'Medical Examinations'!A1068:E1068,5,FALSE)</f>
        <v>Normal</v>
      </c>
      <c r="L1068" t="str">
        <f>VLOOKUP($A1068,'Hospitalisation Details'!$A$2:$E$2344,5,FALSE)</f>
        <v>10-Dec-2003</v>
      </c>
      <c r="M1068" s="2">
        <f>VLOOKUP($A1068,'Hospitalisation Details'!$A$2:$I$2344,9,FALSE)</f>
        <v>1253.94</v>
      </c>
      <c r="N1068" s="2" t="str">
        <f>VLOOKUP($A1068,'Hospitalisation Details'!$A$2:$J$2344,10,FALSE)</f>
        <v>Tier - 2</v>
      </c>
      <c r="O1068" s="2" t="str">
        <f>VLOOKUP($A1068,'Hospitalisation Details'!$A$2:$K$2344,11,FALSE)</f>
        <v>Tier - 2</v>
      </c>
      <c r="P1068" s="5" t="str">
        <f>VLOOKUP($A1068,'Hospitalisation Details'!$A$2:$L$2344,12,FALSE)</f>
        <v>R1011</v>
      </c>
      <c r="Q1068" s="15">
        <f>VLOOKUP($A1068,'Hospitalisation Details'!$A$2:$G$2344,7,FALSE)</f>
        <v>19</v>
      </c>
    </row>
    <row r="1069" spans="1:17" x14ac:dyDescent="0.25">
      <c r="A1069" s="14" t="s">
        <v>4742</v>
      </c>
      <c r="B1069" t="str">
        <f>VLOOKUP(Healthcare!$A1069,'Customer Names'!A1069:C3403,3,FALSE)</f>
        <v>Wehrwein</v>
      </c>
      <c r="C1069">
        <f>VLOOKUP(Healthcare!$A1069,'Medical Examinations'!A1069:B3403,2,FALSE)</f>
        <v>33.33</v>
      </c>
      <c r="D1069">
        <f>VLOOKUP($A1069,'Medical Examinations'!A1069:D3403,4,FALSE)</f>
        <v>10.19</v>
      </c>
      <c r="E1069" t="str">
        <f>VLOOKUP($A1069,'Medical Examinations'!A1069:F1069,6,FALSE)</f>
        <v>No</v>
      </c>
      <c r="F1069" t="str">
        <f>VLOOKUP($A1069,'Medical Examinations'!A1069:G3403,7,FALSE)</f>
        <v>No</v>
      </c>
      <c r="G1069" t="str">
        <f>VLOOKUP($A1069,'Medical Examinations'!A1069:H3403,8,FALSE)</f>
        <v>No</v>
      </c>
      <c r="H1069" s="4">
        <f>VLOOKUP($A1069,'Medical Examinations'!A1069:I3403,9,FALSE)</f>
        <v>0</v>
      </c>
      <c r="I1069" t="str">
        <f>VLOOKUP($A1069,'Medical Examinations'!A1069:J1069,10,FALSE)</f>
        <v>No</v>
      </c>
      <c r="J1069" t="str">
        <f>VLOOKUP($A1069,'Medical Examinations'!A1069:C1069,3,FALSE)</f>
        <v>Obesity</v>
      </c>
      <c r="K1069" t="str">
        <f>VLOOKUP($A1069,'Medical Examinations'!A1069:E1069,5,FALSE)</f>
        <v>Diabetes</v>
      </c>
      <c r="L1069" t="str">
        <f>VLOOKUP($A1069,'Hospitalisation Details'!$A$2:$E$2344,5,FALSE)</f>
        <v>13-Oct-2003</v>
      </c>
      <c r="M1069" s="2">
        <f>VLOOKUP($A1069,'Hospitalisation Details'!$A$2:$I$2344,9,FALSE)</f>
        <v>1256.3</v>
      </c>
      <c r="N1069" s="2" t="str">
        <f>VLOOKUP($A1069,'Hospitalisation Details'!$A$2:$J$2344,10,FALSE)</f>
        <v>Tier - 2</v>
      </c>
      <c r="O1069" s="2" t="str">
        <f>VLOOKUP($A1069,'Hospitalisation Details'!$A$2:$K$2344,11,FALSE)</f>
        <v>Tier - 3</v>
      </c>
      <c r="P1069" s="5" t="str">
        <f>VLOOKUP($A1069,'Hospitalisation Details'!$A$2:$L$2344,12,FALSE)</f>
        <v>R1011</v>
      </c>
      <c r="Q1069" s="15">
        <f>VLOOKUP($A1069,'Hospitalisation Details'!$A$2:$G$2344,7,FALSE)</f>
        <v>19</v>
      </c>
    </row>
    <row r="1070" spans="1:17" x14ac:dyDescent="0.25">
      <c r="A1070" s="14" t="s">
        <v>4743</v>
      </c>
      <c r="B1070" t="str">
        <f>VLOOKUP(Healthcare!$A1070,'Customer Names'!A1070:C3404,3,FALSE)</f>
        <v>Wallace</v>
      </c>
      <c r="C1070">
        <f>VLOOKUP(Healthcare!$A1070,'Medical Examinations'!A1070:B3404,2,FALSE)</f>
        <v>30.5</v>
      </c>
      <c r="D1070">
        <f>VLOOKUP($A1070,'Medical Examinations'!A1070:D3404,4,FALSE)</f>
        <v>10.79</v>
      </c>
      <c r="E1070" t="str">
        <f>VLOOKUP($A1070,'Medical Examinations'!A1070:F1070,6,FALSE)</f>
        <v>No</v>
      </c>
      <c r="F1070" t="str">
        <f>VLOOKUP($A1070,'Medical Examinations'!A1070:G3404,7,FALSE)</f>
        <v>No</v>
      </c>
      <c r="G1070" t="str">
        <f>VLOOKUP($A1070,'Medical Examinations'!A1070:H3404,8,FALSE)</f>
        <v>No</v>
      </c>
      <c r="H1070" s="4">
        <f>VLOOKUP($A1070,'Medical Examinations'!A1070:I3404,9,FALSE)</f>
        <v>0</v>
      </c>
      <c r="I1070" t="str">
        <f>VLOOKUP($A1070,'Medical Examinations'!A1070:J1070,10,FALSE)</f>
        <v>No</v>
      </c>
      <c r="J1070" t="str">
        <f>VLOOKUP($A1070,'Medical Examinations'!A1070:C1070,3,FALSE)</f>
        <v>Obesity</v>
      </c>
      <c r="K1070" t="str">
        <f>VLOOKUP($A1070,'Medical Examinations'!A1070:E1070,5,FALSE)</f>
        <v>Diabetes</v>
      </c>
      <c r="L1070" t="str">
        <f>VLOOKUP($A1070,'Hospitalisation Details'!$A$2:$E$2344,5,FALSE)</f>
        <v>30-Oct-2003</v>
      </c>
      <c r="M1070" s="2">
        <f>VLOOKUP($A1070,'Hospitalisation Details'!$A$2:$I$2344,9,FALSE)</f>
        <v>1261.44</v>
      </c>
      <c r="N1070" s="2" t="str">
        <f>VLOOKUP($A1070,'Hospitalisation Details'!$A$2:$J$2344,10,FALSE)</f>
        <v>Tier - 2</v>
      </c>
      <c r="O1070" s="2" t="str">
        <f>VLOOKUP($A1070,'Hospitalisation Details'!$A$2:$K$2344,11,FALSE)</f>
        <v>Tier - 3</v>
      </c>
      <c r="P1070" s="5" t="str">
        <f>VLOOKUP($A1070,'Hospitalisation Details'!$A$2:$L$2344,12,FALSE)</f>
        <v>R1011</v>
      </c>
      <c r="Q1070" s="15">
        <f>VLOOKUP($A1070,'Hospitalisation Details'!$A$2:$G$2344,7,FALSE)</f>
        <v>19</v>
      </c>
    </row>
    <row r="1071" spans="1:17" x14ac:dyDescent="0.25">
      <c r="A1071" s="14" t="s">
        <v>4744</v>
      </c>
      <c r="B1071" t="str">
        <f>VLOOKUP(Healthcare!$A1071,'Customer Names'!A1071:C3405,3,FALSE)</f>
        <v>Markowitz</v>
      </c>
      <c r="C1071">
        <f>VLOOKUP(Healthcare!$A1071,'Medical Examinations'!A1071:B3405,2,FALSE)</f>
        <v>30.3</v>
      </c>
      <c r="D1071">
        <f>VLOOKUP($A1071,'Medical Examinations'!A1071:D3405,4,FALSE)</f>
        <v>4.24</v>
      </c>
      <c r="E1071" t="str">
        <f>VLOOKUP($A1071,'Medical Examinations'!A1071:F1071,6,FALSE)</f>
        <v>No</v>
      </c>
      <c r="F1071" t="str">
        <f>VLOOKUP($A1071,'Medical Examinations'!A1071:G3405,7,FALSE)</f>
        <v>No</v>
      </c>
      <c r="G1071" t="str">
        <f>VLOOKUP($A1071,'Medical Examinations'!A1071:H3405,8,FALSE)</f>
        <v>No</v>
      </c>
      <c r="H1071" s="4">
        <f>VLOOKUP($A1071,'Medical Examinations'!A1071:I3405,9,FALSE)</f>
        <v>0</v>
      </c>
      <c r="I1071" t="str">
        <f>VLOOKUP($A1071,'Medical Examinations'!A1071:J1071,10,FALSE)</f>
        <v>No</v>
      </c>
      <c r="J1071" t="str">
        <f>VLOOKUP($A1071,'Medical Examinations'!A1071:C1071,3,FALSE)</f>
        <v>Obesity</v>
      </c>
      <c r="K1071" t="str">
        <f>VLOOKUP($A1071,'Medical Examinations'!A1071:E1071,5,FALSE)</f>
        <v>Normal</v>
      </c>
      <c r="L1071" t="str">
        <f>VLOOKUP($A1071,'Hospitalisation Details'!$A$2:$E$2344,5,FALSE)</f>
        <v>21-Nov-2003</v>
      </c>
      <c r="M1071" s="2">
        <f>VLOOKUP($A1071,'Hospitalisation Details'!$A$2:$I$2344,9,FALSE)</f>
        <v>1263.25</v>
      </c>
      <c r="N1071" s="2" t="str">
        <f>VLOOKUP($A1071,'Hospitalisation Details'!$A$2:$J$2344,10,FALSE)</f>
        <v>Tier - 2</v>
      </c>
      <c r="O1071" s="2" t="str">
        <f>VLOOKUP($A1071,'Hospitalisation Details'!$A$2:$K$2344,11,FALSE)</f>
        <v>Tier - 3</v>
      </c>
      <c r="P1071" s="5" t="str">
        <f>VLOOKUP($A1071,'Hospitalisation Details'!$A$2:$L$2344,12,FALSE)</f>
        <v>R1011</v>
      </c>
      <c r="Q1071" s="15">
        <f>VLOOKUP($A1071,'Hospitalisation Details'!$A$2:$G$2344,7,FALSE)</f>
        <v>19</v>
      </c>
    </row>
    <row r="1072" spans="1:17" x14ac:dyDescent="0.25">
      <c r="A1072" s="14" t="s">
        <v>4745</v>
      </c>
      <c r="B1072" t="str">
        <f>VLOOKUP(Healthcare!$A1072,'Customer Names'!A1072:C3406,3,FALSE)</f>
        <v>Vos</v>
      </c>
      <c r="C1072">
        <f>VLOOKUP(Healthcare!$A1072,'Medical Examinations'!A1072:B3406,2,FALSE)</f>
        <v>26.22</v>
      </c>
      <c r="D1072">
        <f>VLOOKUP($A1072,'Medical Examinations'!A1072:D3406,4,FALSE)</f>
        <v>5.83</v>
      </c>
      <c r="E1072" t="str">
        <f>VLOOKUP($A1072,'Medical Examinations'!A1072:F1072,6,FALSE)</f>
        <v>No</v>
      </c>
      <c r="F1072" t="str">
        <f>VLOOKUP($A1072,'Medical Examinations'!A1072:G3406,7,FALSE)</f>
        <v>No</v>
      </c>
      <c r="G1072" t="str">
        <f>VLOOKUP($A1072,'Medical Examinations'!A1072:H3406,8,FALSE)</f>
        <v>No</v>
      </c>
      <c r="H1072" s="4">
        <f>VLOOKUP($A1072,'Medical Examinations'!A1072:I3406,9,FALSE)</f>
        <v>2</v>
      </c>
      <c r="I1072" t="str">
        <f>VLOOKUP($A1072,'Medical Examinations'!A1072:J1072,10,FALSE)</f>
        <v>No</v>
      </c>
      <c r="J1072" t="str">
        <f>VLOOKUP($A1072,'Medical Examinations'!A1072:C1072,3,FALSE)</f>
        <v>Over Weight</v>
      </c>
      <c r="K1072" t="str">
        <f>VLOOKUP($A1072,'Medical Examinations'!A1072:E1072,5,FALSE)</f>
        <v>Prediabetes</v>
      </c>
      <c r="L1072" t="str">
        <f>VLOOKUP($A1072,'Hospitalisation Details'!$A$2:$E$2344,5,FALSE)</f>
        <v>4-Dec-2002</v>
      </c>
      <c r="M1072" s="2">
        <f>VLOOKUP($A1072,'Hospitalisation Details'!$A$2:$I$2344,9,FALSE)</f>
        <v>1267</v>
      </c>
      <c r="N1072" s="2" t="str">
        <f>VLOOKUP($A1072,'Hospitalisation Details'!$A$2:$J$2344,10,FALSE)</f>
        <v>Tier - 2</v>
      </c>
      <c r="O1072" s="2" t="str">
        <f>VLOOKUP($A1072,'Hospitalisation Details'!$A$2:$K$2344,11,FALSE)</f>
        <v>Tier - 1</v>
      </c>
      <c r="P1072" s="5" t="str">
        <f>VLOOKUP($A1072,'Hospitalisation Details'!$A$2:$L$2344,12,FALSE)</f>
        <v>R1013</v>
      </c>
      <c r="Q1072" s="15">
        <f>VLOOKUP($A1072,'Hospitalisation Details'!$A$2:$G$2344,7,FALSE)</f>
        <v>20</v>
      </c>
    </row>
    <row r="1073" spans="1:17" x14ac:dyDescent="0.25">
      <c r="A1073" s="14" t="s">
        <v>4746</v>
      </c>
      <c r="B1073" t="str">
        <f>VLOOKUP(Healthcare!$A1073,'Customer Names'!A1073:C3407,3,FALSE)</f>
        <v>McLeod</v>
      </c>
      <c r="C1073">
        <f>VLOOKUP(Healthcare!$A1073,'Medical Examinations'!A1073:B3407,2,FALSE)</f>
        <v>29.99</v>
      </c>
      <c r="D1073">
        <f>VLOOKUP($A1073,'Medical Examinations'!A1073:D3407,4,FALSE)</f>
        <v>11.85</v>
      </c>
      <c r="E1073" t="str">
        <f>VLOOKUP($A1073,'Medical Examinations'!A1073:F1073,6,FALSE)</f>
        <v>No</v>
      </c>
      <c r="F1073" t="str">
        <f>VLOOKUP($A1073,'Medical Examinations'!A1073:G3407,7,FALSE)</f>
        <v>No</v>
      </c>
      <c r="G1073" t="str">
        <f>VLOOKUP($A1073,'Medical Examinations'!A1073:H3407,8,FALSE)</f>
        <v>No</v>
      </c>
      <c r="H1073" s="4">
        <f>VLOOKUP($A1073,'Medical Examinations'!A1073:I3407,9,FALSE)</f>
        <v>0</v>
      </c>
      <c r="I1073" t="str">
        <f>VLOOKUP($A1073,'Medical Examinations'!A1073:J1073,10,FALSE)</f>
        <v>No</v>
      </c>
      <c r="J1073" t="str">
        <f>VLOOKUP($A1073,'Medical Examinations'!A1073:C1073,3,FALSE)</f>
        <v>Obesity</v>
      </c>
      <c r="K1073" t="str">
        <f>VLOOKUP($A1073,'Medical Examinations'!A1073:E1073,5,FALSE)</f>
        <v>Diabetes</v>
      </c>
      <c r="L1073" t="str">
        <f>VLOOKUP($A1073,'Hospitalisation Details'!$A$2:$E$2344,5,FALSE)</f>
        <v>26-Oct-1997</v>
      </c>
      <c r="M1073" s="2">
        <f>VLOOKUP($A1073,'Hospitalisation Details'!$A$2:$I$2344,9,FALSE)</f>
        <v>1276</v>
      </c>
      <c r="N1073" s="2" t="str">
        <f>VLOOKUP($A1073,'Hospitalisation Details'!$A$2:$J$2344,10,FALSE)</f>
        <v>Tier - 2</v>
      </c>
      <c r="O1073" s="2" t="str">
        <f>VLOOKUP($A1073,'Hospitalisation Details'!$A$2:$K$2344,11,FALSE)</f>
        <v>Tier - 2</v>
      </c>
      <c r="P1073" s="5" t="str">
        <f>VLOOKUP($A1073,'Hospitalisation Details'!$A$2:$L$2344,12,FALSE)</f>
        <v>R1012</v>
      </c>
      <c r="Q1073" s="15">
        <f>VLOOKUP($A1073,'Hospitalisation Details'!$A$2:$G$2344,7,FALSE)</f>
        <v>25</v>
      </c>
    </row>
    <row r="1074" spans="1:17" x14ac:dyDescent="0.25">
      <c r="A1074" s="14" t="s">
        <v>4747</v>
      </c>
      <c r="B1074" t="str">
        <f>VLOOKUP(Healthcare!$A1074,'Customer Names'!A1074:C3408,3,FALSE)</f>
        <v>Balcom</v>
      </c>
      <c r="C1074">
        <f>VLOOKUP(Healthcare!$A1074,'Medical Examinations'!A1074:B3408,2,FALSE)</f>
        <v>36.380000000000003</v>
      </c>
      <c r="D1074">
        <f>VLOOKUP($A1074,'Medical Examinations'!A1074:D3408,4,FALSE)</f>
        <v>5.98</v>
      </c>
      <c r="E1074" t="str">
        <f>VLOOKUP($A1074,'Medical Examinations'!A1074:F1074,6,FALSE)</f>
        <v>No</v>
      </c>
      <c r="F1074" t="str">
        <f>VLOOKUP($A1074,'Medical Examinations'!A1074:G3408,7,FALSE)</f>
        <v>No</v>
      </c>
      <c r="G1074" t="str">
        <f>VLOOKUP($A1074,'Medical Examinations'!A1074:H3408,8,FALSE)</f>
        <v>No</v>
      </c>
      <c r="H1074" s="4">
        <f>VLOOKUP($A1074,'Medical Examinations'!A1074:I3408,9,FALSE)</f>
        <v>1</v>
      </c>
      <c r="I1074" t="str">
        <f>VLOOKUP($A1074,'Medical Examinations'!A1074:J1074,10,FALSE)</f>
        <v>No</v>
      </c>
      <c r="J1074" t="str">
        <f>VLOOKUP($A1074,'Medical Examinations'!A1074:C1074,3,FALSE)</f>
        <v>Obesity</v>
      </c>
      <c r="K1074" t="str">
        <f>VLOOKUP($A1074,'Medical Examinations'!A1074:E1074,5,FALSE)</f>
        <v>Prediabetes</v>
      </c>
      <c r="L1074" t="str">
        <f>VLOOKUP($A1074,'Hospitalisation Details'!$A$2:$E$2344,5,FALSE)</f>
        <v>30-Sep-2004</v>
      </c>
      <c r="M1074" s="2">
        <f>VLOOKUP($A1074,'Hospitalisation Details'!$A$2:$I$2344,9,FALSE)</f>
        <v>1283</v>
      </c>
      <c r="N1074" s="2" t="str">
        <f>VLOOKUP($A1074,'Hospitalisation Details'!$A$2:$J$2344,10,FALSE)</f>
        <v>Tier - 2</v>
      </c>
      <c r="O1074" s="2" t="str">
        <f>VLOOKUP($A1074,'Hospitalisation Details'!$A$2:$K$2344,11,FALSE)</f>
        <v>Tier - 1</v>
      </c>
      <c r="P1074" s="5" t="str">
        <f>VLOOKUP($A1074,'Hospitalisation Details'!$A$2:$L$2344,12,FALSE)</f>
        <v>R1013</v>
      </c>
      <c r="Q1074" s="15">
        <f>VLOOKUP($A1074,'Hospitalisation Details'!$A$2:$G$2344,7,FALSE)</f>
        <v>18</v>
      </c>
    </row>
    <row r="1075" spans="1:17" x14ac:dyDescent="0.25">
      <c r="A1075" s="14" t="s">
        <v>4748</v>
      </c>
      <c r="B1075" t="str">
        <f>VLOOKUP(Healthcare!$A1075,'Customer Names'!A1075:C3409,3,FALSE)</f>
        <v>Dirth</v>
      </c>
      <c r="C1075">
        <f>VLOOKUP(Healthcare!$A1075,'Medical Examinations'!A1075:B3409,2,FALSE)</f>
        <v>31.16</v>
      </c>
      <c r="D1075">
        <f>VLOOKUP($A1075,'Medical Examinations'!A1075:D3409,4,FALSE)</f>
        <v>4.26</v>
      </c>
      <c r="E1075" t="str">
        <f>VLOOKUP($A1075,'Medical Examinations'!A1075:F1075,6,FALSE)</f>
        <v>Yes</v>
      </c>
      <c r="F1075" t="str">
        <f>VLOOKUP($A1075,'Medical Examinations'!A1075:G3409,7,FALSE)</f>
        <v>No</v>
      </c>
      <c r="G1075" t="str">
        <f>VLOOKUP($A1075,'Medical Examinations'!A1075:H3409,8,FALSE)</f>
        <v>Yes</v>
      </c>
      <c r="H1075" s="4">
        <f>VLOOKUP($A1075,'Medical Examinations'!A1075:I3409,9,FALSE)</f>
        <v>1</v>
      </c>
      <c r="I1075" t="str">
        <f>VLOOKUP($A1075,'Medical Examinations'!A1075:J1075,10,FALSE)</f>
        <v>No</v>
      </c>
      <c r="J1075" t="str">
        <f>VLOOKUP($A1075,'Medical Examinations'!A1075:C1075,3,FALSE)</f>
        <v>Obesity</v>
      </c>
      <c r="K1075" t="str">
        <f>VLOOKUP($A1075,'Medical Examinations'!A1075:E1075,5,FALSE)</f>
        <v>Normal</v>
      </c>
      <c r="L1075" t="str">
        <f>VLOOKUP($A1075,'Hospitalisation Details'!$A$2:$E$2344,5,FALSE)</f>
        <v>28-Jul-2004</v>
      </c>
      <c r="M1075" s="2">
        <f>VLOOKUP($A1075,'Hospitalisation Details'!$A$2:$I$2344,9,FALSE)</f>
        <v>1285</v>
      </c>
      <c r="N1075" s="2" t="str">
        <f>VLOOKUP($A1075,'Hospitalisation Details'!$A$2:$J$2344,10,FALSE)</f>
        <v>Tier - 2</v>
      </c>
      <c r="O1075" s="2" t="str">
        <f>VLOOKUP($A1075,'Hospitalisation Details'!$A$2:$K$2344,11,FALSE)</f>
        <v>Tier - 3</v>
      </c>
      <c r="P1075" s="5" t="str">
        <f>VLOOKUP($A1075,'Hospitalisation Details'!$A$2:$L$2344,12,FALSE)</f>
        <v>R1013</v>
      </c>
      <c r="Q1075" s="15">
        <f>VLOOKUP($A1075,'Hospitalisation Details'!$A$2:$G$2344,7,FALSE)</f>
        <v>18</v>
      </c>
    </row>
    <row r="1076" spans="1:17" x14ac:dyDescent="0.25">
      <c r="A1076" s="14" t="s">
        <v>4749</v>
      </c>
      <c r="B1076" t="str">
        <f>VLOOKUP(Healthcare!$A1076,'Customer Names'!A1076:C3410,3,FALSE)</f>
        <v>Inglish</v>
      </c>
      <c r="C1076">
        <f>VLOOKUP(Healthcare!$A1076,'Medical Examinations'!A1076:B3410,2,FALSE)</f>
        <v>25.55</v>
      </c>
      <c r="D1076">
        <f>VLOOKUP($A1076,'Medical Examinations'!A1076:D3410,4,FALSE)</f>
        <v>4.96</v>
      </c>
      <c r="E1076" t="str">
        <f>VLOOKUP($A1076,'Medical Examinations'!A1076:F1076,6,FALSE)</f>
        <v>Yes</v>
      </c>
      <c r="F1076" t="str">
        <f>VLOOKUP($A1076,'Medical Examinations'!A1076:G3410,7,FALSE)</f>
        <v>No</v>
      </c>
      <c r="G1076" t="str">
        <f>VLOOKUP($A1076,'Medical Examinations'!A1076:H3410,8,FALSE)</f>
        <v>No</v>
      </c>
      <c r="H1076" s="4">
        <f>VLOOKUP($A1076,'Medical Examinations'!A1076:I3410,9,FALSE)</f>
        <v>1</v>
      </c>
      <c r="I1076" t="str">
        <f>VLOOKUP($A1076,'Medical Examinations'!A1076:J1076,10,FALSE)</f>
        <v>No</v>
      </c>
      <c r="J1076" t="str">
        <f>VLOOKUP($A1076,'Medical Examinations'!A1076:C1076,3,FALSE)</f>
        <v>Over Weight</v>
      </c>
      <c r="K1076" t="str">
        <f>VLOOKUP($A1076,'Medical Examinations'!A1076:E1076,5,FALSE)</f>
        <v>Normal</v>
      </c>
      <c r="L1076" t="str">
        <f>VLOOKUP($A1076,'Hospitalisation Details'!$A$2:$E$2344,5,FALSE)</f>
        <v>26-Jun-2000</v>
      </c>
      <c r="M1076" s="2">
        <f>VLOOKUP($A1076,'Hospitalisation Details'!$A$2:$I$2344,9,FALSE)</f>
        <v>1286</v>
      </c>
      <c r="N1076" s="2" t="str">
        <f>VLOOKUP($A1076,'Hospitalisation Details'!$A$2:$J$2344,10,FALSE)</f>
        <v>Tier - 2</v>
      </c>
      <c r="O1076" s="2" t="str">
        <f>VLOOKUP($A1076,'Hospitalisation Details'!$A$2:$K$2344,11,FALSE)</f>
        <v>Tier - 2</v>
      </c>
      <c r="P1076" s="5" t="str">
        <f>VLOOKUP($A1076,'Hospitalisation Details'!$A$2:$L$2344,12,FALSE)</f>
        <v>R1013</v>
      </c>
      <c r="Q1076" s="15">
        <f>VLOOKUP($A1076,'Hospitalisation Details'!$A$2:$G$2344,7,FALSE)</f>
        <v>22</v>
      </c>
    </row>
    <row r="1077" spans="1:17" x14ac:dyDescent="0.25">
      <c r="A1077" s="14" t="s">
        <v>4750</v>
      </c>
      <c r="B1077" t="str">
        <f>VLOOKUP(Healthcare!$A1077,'Customer Names'!A1077:C3411,3,FALSE)</f>
        <v>Matthews</v>
      </c>
      <c r="C1077">
        <f>VLOOKUP(Healthcare!$A1077,'Medical Examinations'!A1077:B3411,2,FALSE)</f>
        <v>28.77</v>
      </c>
      <c r="D1077">
        <f>VLOOKUP($A1077,'Medical Examinations'!A1077:D3411,4,FALSE)</f>
        <v>4</v>
      </c>
      <c r="E1077" t="str">
        <f>VLOOKUP($A1077,'Medical Examinations'!A1077:F1077,6,FALSE)</f>
        <v>Yes</v>
      </c>
      <c r="F1077" t="str">
        <f>VLOOKUP($A1077,'Medical Examinations'!A1077:G3411,7,FALSE)</f>
        <v>No</v>
      </c>
      <c r="G1077" t="str">
        <f>VLOOKUP($A1077,'Medical Examinations'!A1077:H3411,8,FALSE)</f>
        <v>No</v>
      </c>
      <c r="H1077" s="4">
        <f>VLOOKUP($A1077,'Medical Examinations'!A1077:I3411,9,FALSE)</f>
        <v>0</v>
      </c>
      <c r="I1077" t="str">
        <f>VLOOKUP($A1077,'Medical Examinations'!A1077:J1077,10,FALSE)</f>
        <v>No</v>
      </c>
      <c r="J1077" t="str">
        <f>VLOOKUP($A1077,'Medical Examinations'!A1077:C1077,3,FALSE)</f>
        <v>Over Weight</v>
      </c>
      <c r="K1077" t="str">
        <f>VLOOKUP($A1077,'Medical Examinations'!A1077:E1077,5,FALSE)</f>
        <v>Normal</v>
      </c>
      <c r="L1077" t="str">
        <f>VLOOKUP($A1077,'Hospitalisation Details'!$A$2:$E$2344,5,FALSE)</f>
        <v>4-Jun-1998</v>
      </c>
      <c r="M1077" s="2">
        <f>VLOOKUP($A1077,'Hospitalisation Details'!$A$2:$I$2344,9,FALSE)</f>
        <v>1290.93</v>
      </c>
      <c r="N1077" s="2" t="str">
        <f>VLOOKUP($A1077,'Hospitalisation Details'!$A$2:$J$2344,10,FALSE)</f>
        <v>Tier - 2</v>
      </c>
      <c r="O1077" s="2" t="str">
        <f>VLOOKUP($A1077,'Hospitalisation Details'!$A$2:$K$2344,11,FALSE)</f>
        <v>Tier - 2</v>
      </c>
      <c r="P1077" s="5" t="str">
        <f>VLOOKUP($A1077,'Hospitalisation Details'!$A$2:$L$2344,12,FALSE)</f>
        <v>R1013</v>
      </c>
      <c r="Q1077" s="15">
        <f>VLOOKUP($A1077,'Hospitalisation Details'!$A$2:$G$2344,7,FALSE)</f>
        <v>25</v>
      </c>
    </row>
    <row r="1078" spans="1:17" x14ac:dyDescent="0.25">
      <c r="A1078" s="14" t="s">
        <v>4751</v>
      </c>
      <c r="B1078" t="str">
        <f>VLOOKUP(Healthcare!$A1078,'Customer Names'!A1078:C3412,3,FALSE)</f>
        <v>Massa-Musiak</v>
      </c>
      <c r="C1078">
        <f>VLOOKUP(Healthcare!$A1078,'Medical Examinations'!A1078:B3412,2,FALSE)</f>
        <v>23.14</v>
      </c>
      <c r="D1078">
        <f>VLOOKUP($A1078,'Medical Examinations'!A1078:D3412,4,FALSE)</f>
        <v>4.1500000000000004</v>
      </c>
      <c r="E1078" t="str">
        <f>VLOOKUP($A1078,'Medical Examinations'!A1078:F1078,6,FALSE)</f>
        <v>Yes</v>
      </c>
      <c r="F1078" t="str">
        <f>VLOOKUP($A1078,'Medical Examinations'!A1078:G3412,7,FALSE)</f>
        <v>No</v>
      </c>
      <c r="G1078" t="str">
        <f>VLOOKUP($A1078,'Medical Examinations'!A1078:H3412,8,FALSE)</f>
        <v>No</v>
      </c>
      <c r="H1078" s="4">
        <f>VLOOKUP($A1078,'Medical Examinations'!A1078:I3412,9,FALSE)</f>
        <v>1</v>
      </c>
      <c r="I1078" t="str">
        <f>VLOOKUP($A1078,'Medical Examinations'!A1078:J1078,10,FALSE)</f>
        <v>No</v>
      </c>
      <c r="J1078" t="str">
        <f>VLOOKUP($A1078,'Medical Examinations'!A1078:C1078,3,FALSE)</f>
        <v>Health Weight</v>
      </c>
      <c r="K1078" t="str">
        <f>VLOOKUP($A1078,'Medical Examinations'!A1078:E1078,5,FALSE)</f>
        <v>Normal</v>
      </c>
      <c r="L1078" t="str">
        <f>VLOOKUP($A1078,'Hospitalisation Details'!$A$2:$E$2344,5,FALSE)</f>
        <v>29-Nov-2001</v>
      </c>
      <c r="M1078" s="2">
        <f>VLOOKUP($A1078,'Hospitalisation Details'!$A$2:$I$2344,9,FALSE)</f>
        <v>1293</v>
      </c>
      <c r="N1078" s="2" t="str">
        <f>VLOOKUP($A1078,'Hospitalisation Details'!$A$2:$J$2344,10,FALSE)</f>
        <v>Tier - 2</v>
      </c>
      <c r="O1078" s="2" t="str">
        <f>VLOOKUP($A1078,'Hospitalisation Details'!$A$2:$K$2344,11,FALSE)</f>
        <v>Tier - 3</v>
      </c>
      <c r="P1078" s="5" t="str">
        <f>VLOOKUP($A1078,'Hospitalisation Details'!$A$2:$L$2344,12,FALSE)</f>
        <v>R1012</v>
      </c>
      <c r="Q1078" s="15">
        <f>VLOOKUP($A1078,'Hospitalisation Details'!$A$2:$G$2344,7,FALSE)</f>
        <v>21</v>
      </c>
    </row>
    <row r="1079" spans="1:17" x14ac:dyDescent="0.25">
      <c r="A1079" s="14" t="s">
        <v>4752</v>
      </c>
      <c r="B1079" t="str">
        <f>VLOOKUP(Healthcare!$A1079,'Customer Names'!A1079:C3413,3,FALSE)</f>
        <v>Bailey</v>
      </c>
      <c r="C1079">
        <f>VLOOKUP(Healthcare!$A1079,'Medical Examinations'!A1079:B3413,2,FALSE)</f>
        <v>39.6</v>
      </c>
      <c r="D1079">
        <f>VLOOKUP($A1079,'Medical Examinations'!A1079:D3413,4,FALSE)</f>
        <v>11.36</v>
      </c>
      <c r="E1079" t="str">
        <f>VLOOKUP($A1079,'Medical Examinations'!A1079:F1079,6,FALSE)</f>
        <v>No</v>
      </c>
      <c r="F1079" t="str">
        <f>VLOOKUP($A1079,'Medical Examinations'!A1079:G3413,7,FALSE)</f>
        <v>No</v>
      </c>
      <c r="G1079" t="str">
        <f>VLOOKUP($A1079,'Medical Examinations'!A1079:H3413,8,FALSE)</f>
        <v>No</v>
      </c>
      <c r="H1079" s="4">
        <f>VLOOKUP($A1079,'Medical Examinations'!A1079:I3413,9,FALSE)</f>
        <v>0</v>
      </c>
      <c r="I1079" t="str">
        <f>VLOOKUP($A1079,'Medical Examinations'!A1079:J1079,10,FALSE)</f>
        <v>No</v>
      </c>
      <c r="J1079" t="str">
        <f>VLOOKUP($A1079,'Medical Examinations'!A1079:C1079,3,FALSE)</f>
        <v>Obesity</v>
      </c>
      <c r="K1079" t="str">
        <f>VLOOKUP($A1079,'Medical Examinations'!A1079:E1079,5,FALSE)</f>
        <v>Diabetes</v>
      </c>
      <c r="L1079" t="str">
        <f>VLOOKUP($A1079,'Hospitalisation Details'!$A$2:$E$2344,5,FALSE)</f>
        <v>10-Dec-2002</v>
      </c>
      <c r="M1079" s="2">
        <f>VLOOKUP($A1079,'Hospitalisation Details'!$A$2:$I$2344,9,FALSE)</f>
        <v>1304</v>
      </c>
      <c r="N1079" s="2" t="str">
        <f>VLOOKUP($A1079,'Hospitalisation Details'!$A$2:$J$2344,10,FALSE)</f>
        <v>Tier - 2</v>
      </c>
      <c r="O1079" s="2" t="str">
        <f>VLOOKUP($A1079,'Hospitalisation Details'!$A$2:$K$2344,11,FALSE)</f>
        <v>Tier - 2</v>
      </c>
      <c r="P1079" s="5" t="str">
        <f>VLOOKUP($A1079,'Hospitalisation Details'!$A$2:$L$2344,12,FALSE)</f>
        <v>R1012</v>
      </c>
      <c r="Q1079" s="15">
        <f>VLOOKUP($A1079,'Hospitalisation Details'!$A$2:$G$2344,7,FALSE)</f>
        <v>20</v>
      </c>
    </row>
    <row r="1080" spans="1:17" x14ac:dyDescent="0.25">
      <c r="A1080" s="14" t="s">
        <v>4753</v>
      </c>
      <c r="B1080" t="str">
        <f>VLOOKUP(Healthcare!$A1080,'Customer Names'!A1080:C3414,3,FALSE)</f>
        <v>Jacoby</v>
      </c>
      <c r="C1080">
        <f>VLOOKUP(Healthcare!$A1080,'Medical Examinations'!A1080:B3414,2,FALSE)</f>
        <v>29.2</v>
      </c>
      <c r="D1080">
        <f>VLOOKUP($A1080,'Medical Examinations'!A1080:D3414,4,FALSE)</f>
        <v>7.53</v>
      </c>
      <c r="E1080" t="str">
        <f>VLOOKUP($A1080,'Medical Examinations'!A1080:F1080,6,FALSE)</f>
        <v>No</v>
      </c>
      <c r="F1080" t="str">
        <f>VLOOKUP($A1080,'Medical Examinations'!A1080:G3414,7,FALSE)</f>
        <v>No</v>
      </c>
      <c r="G1080" t="str">
        <f>VLOOKUP($A1080,'Medical Examinations'!A1080:H3414,8,FALSE)</f>
        <v>No</v>
      </c>
      <c r="H1080" s="4">
        <f>VLOOKUP($A1080,'Medical Examinations'!A1080:I3414,9,FALSE)</f>
        <v>0</v>
      </c>
      <c r="I1080" t="str">
        <f>VLOOKUP($A1080,'Medical Examinations'!A1080:J1080,10,FALSE)</f>
        <v>No</v>
      </c>
      <c r="J1080" t="str">
        <f>VLOOKUP($A1080,'Medical Examinations'!A1080:C1080,3,FALSE)</f>
        <v>Over Weight</v>
      </c>
      <c r="K1080" t="str">
        <f>VLOOKUP($A1080,'Medical Examinations'!A1080:E1080,5,FALSE)</f>
        <v>Diabetes</v>
      </c>
      <c r="L1080" t="str">
        <f>VLOOKUP($A1080,'Hospitalisation Details'!$A$2:$E$2344,5,FALSE)</f>
        <v>2-Dec-1999</v>
      </c>
      <c r="M1080" s="2">
        <f>VLOOKUP($A1080,'Hospitalisation Details'!$A$2:$I$2344,9,FALSE)</f>
        <v>1304</v>
      </c>
      <c r="N1080" s="2" t="str">
        <f>VLOOKUP($A1080,'Hospitalisation Details'!$A$2:$J$2344,10,FALSE)</f>
        <v>Tier - 2</v>
      </c>
      <c r="O1080" s="2" t="str">
        <f>VLOOKUP($A1080,'Hospitalisation Details'!$A$2:$K$2344,11,FALSE)</f>
        <v>Tier - 2</v>
      </c>
      <c r="P1080" s="5" t="str">
        <f>VLOOKUP($A1080,'Hospitalisation Details'!$A$2:$L$2344,12,FALSE)</f>
        <v>R1013</v>
      </c>
      <c r="Q1080" s="15">
        <f>VLOOKUP($A1080,'Hospitalisation Details'!$A$2:$G$2344,7,FALSE)</f>
        <v>23</v>
      </c>
    </row>
    <row r="1081" spans="1:17" x14ac:dyDescent="0.25">
      <c r="A1081" s="14" t="s">
        <v>4754</v>
      </c>
      <c r="B1081" t="str">
        <f>VLOOKUP(Healthcare!$A1081,'Customer Names'!A1081:C3415,3,FALSE)</f>
        <v>Crimmings</v>
      </c>
      <c r="C1081">
        <f>VLOOKUP(Healthcare!$A1081,'Medical Examinations'!A1081:B3415,2,FALSE)</f>
        <v>32.774999999999999</v>
      </c>
      <c r="D1081">
        <f>VLOOKUP($A1081,'Medical Examinations'!A1081:D3415,4,FALSE)</f>
        <v>7.95</v>
      </c>
      <c r="E1081" t="str">
        <f>VLOOKUP($A1081,'Medical Examinations'!A1081:F1081,6,FALSE)</f>
        <v>No</v>
      </c>
      <c r="F1081" t="str">
        <f>VLOOKUP($A1081,'Medical Examinations'!A1081:G3415,7,FALSE)</f>
        <v>No</v>
      </c>
      <c r="G1081" t="str">
        <f>VLOOKUP($A1081,'Medical Examinations'!A1081:H3415,8,FALSE)</f>
        <v>No</v>
      </c>
      <c r="H1081" s="4">
        <f>VLOOKUP($A1081,'Medical Examinations'!A1081:I3415,9,FALSE)</f>
        <v>0</v>
      </c>
      <c r="I1081" t="str">
        <f>VLOOKUP($A1081,'Medical Examinations'!A1081:J1081,10,FALSE)</f>
        <v>No</v>
      </c>
      <c r="J1081" t="str">
        <f>VLOOKUP($A1081,'Medical Examinations'!A1081:C1081,3,FALSE)</f>
        <v>Obesity</v>
      </c>
      <c r="K1081" t="str">
        <f>VLOOKUP($A1081,'Medical Examinations'!A1081:E1081,5,FALSE)</f>
        <v>Diabetes</v>
      </c>
      <c r="L1081" t="str">
        <f>VLOOKUP($A1081,'Hospitalisation Details'!$A$2:$E$2344,5,FALSE)</f>
        <v>14-Oct-1999</v>
      </c>
      <c r="M1081" s="2">
        <f>VLOOKUP($A1081,'Hospitalisation Details'!$A$2:$I$2344,9,FALSE)</f>
        <v>1329.17</v>
      </c>
      <c r="N1081" s="2" t="str">
        <f>VLOOKUP($A1081,'Hospitalisation Details'!$A$2:$J$2344,10,FALSE)</f>
        <v>Tier - 2</v>
      </c>
      <c r="O1081" s="2" t="str">
        <f>VLOOKUP($A1081,'Hospitalisation Details'!$A$2:$K$2344,11,FALSE)</f>
        <v>Tier - 3</v>
      </c>
      <c r="P1081" s="5" t="str">
        <f>VLOOKUP($A1081,'Hospitalisation Details'!$A$2:$L$2344,12,FALSE)</f>
        <v>R1013</v>
      </c>
      <c r="Q1081" s="15">
        <f>VLOOKUP($A1081,'Hospitalisation Details'!$A$2:$G$2344,7,FALSE)</f>
        <v>23</v>
      </c>
    </row>
    <row r="1082" spans="1:17" x14ac:dyDescent="0.25">
      <c r="A1082" s="14" t="s">
        <v>4755</v>
      </c>
      <c r="B1082" t="str">
        <f>VLOOKUP(Healthcare!$A1082,'Customer Names'!A1082:C3416,3,FALSE)</f>
        <v>Crane</v>
      </c>
      <c r="C1082">
        <f>VLOOKUP(Healthcare!$A1082,'Medical Examinations'!A1082:B3416,2,FALSE)</f>
        <v>24.035</v>
      </c>
      <c r="D1082">
        <f>VLOOKUP($A1082,'Medical Examinations'!A1082:D3416,4,FALSE)</f>
        <v>8.5</v>
      </c>
      <c r="E1082" t="str">
        <f>VLOOKUP($A1082,'Medical Examinations'!A1082:F1082,6,FALSE)</f>
        <v>No</v>
      </c>
      <c r="F1082" t="str">
        <f>VLOOKUP($A1082,'Medical Examinations'!A1082:G3416,7,FALSE)</f>
        <v>No</v>
      </c>
      <c r="G1082" t="str">
        <f>VLOOKUP($A1082,'Medical Examinations'!A1082:H3416,8,FALSE)</f>
        <v>No</v>
      </c>
      <c r="H1082" s="4">
        <f>VLOOKUP($A1082,'Medical Examinations'!A1082:I3416,9,FALSE)</f>
        <v>0</v>
      </c>
      <c r="I1082" t="str">
        <f>VLOOKUP($A1082,'Medical Examinations'!A1082:J1082,10,FALSE)</f>
        <v>No</v>
      </c>
      <c r="J1082" t="str">
        <f>VLOOKUP($A1082,'Medical Examinations'!A1082:C1082,3,FALSE)</f>
        <v>Health Weight</v>
      </c>
      <c r="K1082" t="str">
        <f>VLOOKUP($A1082,'Medical Examinations'!A1082:E1082,5,FALSE)</f>
        <v>Diabetes</v>
      </c>
      <c r="L1082" t="str">
        <f>VLOOKUP($A1082,'Hospitalisation Details'!$A$2:$E$2344,5,FALSE)</f>
        <v>12-Jul-1998</v>
      </c>
      <c r="M1082" s="2">
        <f>VLOOKUP($A1082,'Hospitalisation Details'!$A$2:$I$2344,9,FALSE)</f>
        <v>1332.61</v>
      </c>
      <c r="N1082" s="2" t="str">
        <f>VLOOKUP($A1082,'Hospitalisation Details'!$A$2:$J$2344,10,FALSE)</f>
        <v>Tier - 2</v>
      </c>
      <c r="O1082" s="2" t="str">
        <f>VLOOKUP($A1082,'Hospitalisation Details'!$A$2:$K$2344,11,FALSE)</f>
        <v>Tier - 3</v>
      </c>
      <c r="P1082" s="5" t="str">
        <f>VLOOKUP($A1082,'Hospitalisation Details'!$A$2:$L$2344,12,FALSE)</f>
        <v>R1013</v>
      </c>
      <c r="Q1082" s="15">
        <f>VLOOKUP($A1082,'Hospitalisation Details'!$A$2:$G$2344,7,FALSE)</f>
        <v>24</v>
      </c>
    </row>
    <row r="1083" spans="1:17" x14ac:dyDescent="0.25">
      <c r="A1083" s="14" t="s">
        <v>4756</v>
      </c>
      <c r="B1083" t="str">
        <f>VLOOKUP(Healthcare!$A1083,'Customer Names'!A1083:C3417,3,FALSE)</f>
        <v>Swartzfager</v>
      </c>
      <c r="C1083">
        <f>VLOOKUP(Healthcare!$A1083,'Medical Examinations'!A1083:B3417,2,FALSE)</f>
        <v>30.55</v>
      </c>
      <c r="D1083">
        <f>VLOOKUP($A1083,'Medical Examinations'!A1083:D3417,4,FALSE)</f>
        <v>5.89</v>
      </c>
      <c r="E1083" t="str">
        <f>VLOOKUP($A1083,'Medical Examinations'!A1083:F1083,6,FALSE)</f>
        <v>No</v>
      </c>
      <c r="F1083" t="str">
        <f>VLOOKUP($A1083,'Medical Examinations'!A1083:G3417,7,FALSE)</f>
        <v>No</v>
      </c>
      <c r="G1083" t="str">
        <f>VLOOKUP($A1083,'Medical Examinations'!A1083:H3417,8,FALSE)</f>
        <v>Yes</v>
      </c>
      <c r="H1083" s="4">
        <f>VLOOKUP($A1083,'Medical Examinations'!A1083:I3417,9,FALSE)</f>
        <v>1</v>
      </c>
      <c r="I1083" t="str">
        <f>VLOOKUP($A1083,'Medical Examinations'!A1083:J1083,10,FALSE)</f>
        <v>No</v>
      </c>
      <c r="J1083" t="str">
        <f>VLOOKUP($A1083,'Medical Examinations'!A1083:C1083,3,FALSE)</f>
        <v>Obesity</v>
      </c>
      <c r="K1083" t="str">
        <f>VLOOKUP($A1083,'Medical Examinations'!A1083:E1083,5,FALSE)</f>
        <v>Prediabetes</v>
      </c>
      <c r="L1083" t="str">
        <f>VLOOKUP($A1083,'Hospitalisation Details'!$A$2:$E$2344,5,FALSE)</f>
        <v>30-Jul-1995</v>
      </c>
      <c r="M1083" s="2">
        <f>VLOOKUP($A1083,'Hospitalisation Details'!$A$2:$I$2344,9,FALSE)</f>
        <v>1338</v>
      </c>
      <c r="N1083" s="2" t="str">
        <f>VLOOKUP($A1083,'Hospitalisation Details'!$A$2:$J$2344,10,FALSE)</f>
        <v>Tier - 2</v>
      </c>
      <c r="O1083" s="2" t="str">
        <f>VLOOKUP($A1083,'Hospitalisation Details'!$A$2:$K$2344,11,FALSE)</f>
        <v>Tier - 3</v>
      </c>
      <c r="P1083" s="5" t="str">
        <f>VLOOKUP($A1083,'Hospitalisation Details'!$A$2:$L$2344,12,FALSE)</f>
        <v>R1012</v>
      </c>
      <c r="Q1083" s="15">
        <f>VLOOKUP($A1083,'Hospitalisation Details'!$A$2:$G$2344,7,FALSE)</f>
        <v>27</v>
      </c>
    </row>
    <row r="1084" spans="1:17" x14ac:dyDescent="0.25">
      <c r="A1084" s="14" t="s">
        <v>4757</v>
      </c>
      <c r="B1084" t="str">
        <f>VLOOKUP(Healthcare!$A1084,'Customer Names'!A1084:C3418,3,FALSE)</f>
        <v>Clevenger</v>
      </c>
      <c r="C1084">
        <f>VLOOKUP(Healthcare!$A1084,'Medical Examinations'!A1084:B3418,2,FALSE)</f>
        <v>28.81</v>
      </c>
      <c r="D1084">
        <f>VLOOKUP($A1084,'Medical Examinations'!A1084:D3418,4,FALSE)</f>
        <v>8.76</v>
      </c>
      <c r="E1084" t="str">
        <f>VLOOKUP($A1084,'Medical Examinations'!A1084:F1084,6,FALSE)</f>
        <v>No</v>
      </c>
      <c r="F1084" t="str">
        <f>VLOOKUP($A1084,'Medical Examinations'!A1084:G3418,7,FALSE)</f>
        <v>No</v>
      </c>
      <c r="G1084" t="str">
        <f>VLOOKUP($A1084,'Medical Examinations'!A1084:H3418,8,FALSE)</f>
        <v>No</v>
      </c>
      <c r="H1084" s="4">
        <f>VLOOKUP($A1084,'Medical Examinations'!A1084:I3418,9,FALSE)</f>
        <v>2</v>
      </c>
      <c r="I1084" t="str">
        <f>VLOOKUP($A1084,'Medical Examinations'!A1084:J1084,10,FALSE)</f>
        <v>No</v>
      </c>
      <c r="J1084" t="str">
        <f>VLOOKUP($A1084,'Medical Examinations'!A1084:C1084,3,FALSE)</f>
        <v>Over Weight</v>
      </c>
      <c r="K1084" t="str">
        <f>VLOOKUP($A1084,'Medical Examinations'!A1084:E1084,5,FALSE)</f>
        <v>Diabetes</v>
      </c>
      <c r="L1084" t="str">
        <f>VLOOKUP($A1084,'Hospitalisation Details'!$A$2:$E$2344,5,FALSE)</f>
        <v>7-Nov-1997</v>
      </c>
      <c r="M1084" s="2">
        <f>VLOOKUP($A1084,'Hospitalisation Details'!$A$2:$I$2344,9,FALSE)</f>
        <v>1341.16</v>
      </c>
      <c r="N1084" s="2" t="str">
        <f>VLOOKUP($A1084,'Hospitalisation Details'!$A$2:$J$2344,10,FALSE)</f>
        <v>Tier - 2</v>
      </c>
      <c r="O1084" s="2" t="str">
        <f>VLOOKUP($A1084,'Hospitalisation Details'!$A$2:$K$2344,11,FALSE)</f>
        <v>Tier - 2</v>
      </c>
      <c r="P1084" s="5" t="str">
        <f>VLOOKUP($A1084,'Hospitalisation Details'!$A$2:$L$2344,12,FALSE)</f>
        <v>R1012</v>
      </c>
      <c r="Q1084" s="15">
        <f>VLOOKUP($A1084,'Hospitalisation Details'!$A$2:$G$2344,7,FALSE)</f>
        <v>25</v>
      </c>
    </row>
    <row r="1085" spans="1:17" x14ac:dyDescent="0.25">
      <c r="A1085" s="14" t="s">
        <v>4758</v>
      </c>
      <c r="B1085" t="str">
        <f>VLOOKUP(Healthcare!$A1085,'Customer Names'!A1085:C3419,3,FALSE)</f>
        <v>Reichardt</v>
      </c>
      <c r="C1085">
        <f>VLOOKUP(Healthcare!$A1085,'Medical Examinations'!A1085:B3419,2,FALSE)</f>
        <v>31.66</v>
      </c>
      <c r="D1085">
        <f>VLOOKUP($A1085,'Medical Examinations'!A1085:D3419,4,FALSE)</f>
        <v>4.1100000000000003</v>
      </c>
      <c r="E1085" t="str">
        <f>VLOOKUP($A1085,'Medical Examinations'!A1085:F1085,6,FALSE)</f>
        <v>No</v>
      </c>
      <c r="F1085" t="str">
        <f>VLOOKUP($A1085,'Medical Examinations'!A1085:G3419,7,FALSE)</f>
        <v>No</v>
      </c>
      <c r="G1085" t="str">
        <f>VLOOKUP($A1085,'Medical Examinations'!A1085:H3419,8,FALSE)</f>
        <v>No</v>
      </c>
      <c r="H1085" s="4">
        <f>VLOOKUP($A1085,'Medical Examinations'!A1085:I3419,9,FALSE)</f>
        <v>0</v>
      </c>
      <c r="I1085" t="str">
        <f>VLOOKUP($A1085,'Medical Examinations'!A1085:J1085,10,FALSE)</f>
        <v>No</v>
      </c>
      <c r="J1085" t="str">
        <f>VLOOKUP($A1085,'Medical Examinations'!A1085:C1085,3,FALSE)</f>
        <v>Obesity</v>
      </c>
      <c r="K1085" t="str">
        <f>VLOOKUP($A1085,'Medical Examinations'!A1085:E1085,5,FALSE)</f>
        <v>Normal</v>
      </c>
      <c r="L1085" t="str">
        <f>VLOOKUP($A1085,'Hospitalisation Details'!$A$2:$E$2344,5,FALSE)</f>
        <v>3-Dec-1998</v>
      </c>
      <c r="M1085" s="2">
        <f>VLOOKUP($A1085,'Hospitalisation Details'!$A$2:$I$2344,9,FALSE)</f>
        <v>1359</v>
      </c>
      <c r="N1085" s="2" t="str">
        <f>VLOOKUP($A1085,'Hospitalisation Details'!$A$2:$J$2344,10,FALSE)</f>
        <v>Tier - 2</v>
      </c>
      <c r="O1085" s="2" t="str">
        <f>VLOOKUP($A1085,'Hospitalisation Details'!$A$2:$K$2344,11,FALSE)</f>
        <v>Tier - 1</v>
      </c>
      <c r="P1085" s="5" t="str">
        <f>VLOOKUP($A1085,'Hospitalisation Details'!$A$2:$L$2344,12,FALSE)</f>
        <v>R1013</v>
      </c>
      <c r="Q1085" s="15">
        <f>VLOOKUP($A1085,'Hospitalisation Details'!$A$2:$G$2344,7,FALSE)</f>
        <v>24</v>
      </c>
    </row>
    <row r="1086" spans="1:17" x14ac:dyDescent="0.25">
      <c r="A1086" s="14" t="s">
        <v>4759</v>
      </c>
      <c r="B1086" t="str">
        <f>VLOOKUP(Healthcare!$A1086,'Customer Names'!A1086:C3420,3,FALSE)</f>
        <v>Morton</v>
      </c>
      <c r="C1086">
        <f>VLOOKUP(Healthcare!$A1086,'Medical Examinations'!A1086:B3420,2,FALSE)</f>
        <v>28.215</v>
      </c>
      <c r="D1086">
        <f>VLOOKUP($A1086,'Medical Examinations'!A1086:D3420,4,FALSE)</f>
        <v>7.56</v>
      </c>
      <c r="E1086" t="str">
        <f>VLOOKUP($A1086,'Medical Examinations'!A1086:F1086,6,FALSE)</f>
        <v>Yes</v>
      </c>
      <c r="F1086" t="str">
        <f>VLOOKUP($A1086,'Medical Examinations'!A1086:G3420,7,FALSE)</f>
        <v>No</v>
      </c>
      <c r="G1086" t="str">
        <f>VLOOKUP($A1086,'Medical Examinations'!A1086:H3420,8,FALSE)</f>
        <v>No</v>
      </c>
      <c r="H1086" s="4">
        <f>VLOOKUP($A1086,'Medical Examinations'!A1086:I3420,9,FALSE)</f>
        <v>1</v>
      </c>
      <c r="I1086" t="str">
        <f>VLOOKUP($A1086,'Medical Examinations'!A1086:J1086,10,FALSE)</f>
        <v>No</v>
      </c>
      <c r="J1086" t="str">
        <f>VLOOKUP($A1086,'Medical Examinations'!A1086:C1086,3,FALSE)</f>
        <v>Over Weight</v>
      </c>
      <c r="K1086" t="str">
        <f>VLOOKUP($A1086,'Medical Examinations'!A1086:E1086,5,FALSE)</f>
        <v>Diabetes</v>
      </c>
      <c r="L1086" t="str">
        <f>VLOOKUP($A1086,'Hospitalisation Details'!$A$2:$E$2344,5,FALSE)</f>
        <v>15-Aug-2002</v>
      </c>
      <c r="M1086" s="2">
        <f>VLOOKUP($A1086,'Hospitalisation Details'!$A$2:$I$2344,9,FALSE)</f>
        <v>1382</v>
      </c>
      <c r="N1086" s="2" t="str">
        <f>VLOOKUP($A1086,'Hospitalisation Details'!$A$2:$J$2344,10,FALSE)</f>
        <v>Tier - 2</v>
      </c>
      <c r="O1086" s="2" t="str">
        <f>VLOOKUP($A1086,'Hospitalisation Details'!$A$2:$K$2344,11,FALSE)</f>
        <v>Tier - 1</v>
      </c>
      <c r="P1086" s="5" t="str">
        <f>VLOOKUP($A1086,'Hospitalisation Details'!$A$2:$L$2344,12,FALSE)</f>
        <v>R1013</v>
      </c>
      <c r="Q1086" s="15">
        <f>VLOOKUP($A1086,'Hospitalisation Details'!$A$2:$G$2344,7,FALSE)</f>
        <v>20</v>
      </c>
    </row>
    <row r="1087" spans="1:17" x14ac:dyDescent="0.25">
      <c r="A1087" s="14" t="s">
        <v>4760</v>
      </c>
      <c r="B1087" t="str">
        <f>VLOOKUP(Healthcare!$A1087,'Customer Names'!A1087:C3421,3,FALSE)</f>
        <v>Sunstrum</v>
      </c>
      <c r="C1087">
        <f>VLOOKUP(Healthcare!$A1087,'Medical Examinations'!A1087:B3421,2,FALSE)</f>
        <v>26.12</v>
      </c>
      <c r="D1087">
        <f>VLOOKUP($A1087,'Medical Examinations'!A1087:D3421,4,FALSE)</f>
        <v>4.17</v>
      </c>
      <c r="E1087" t="str">
        <f>VLOOKUP($A1087,'Medical Examinations'!A1087:F1087,6,FALSE)</f>
        <v>Yes</v>
      </c>
      <c r="F1087" t="str">
        <f>VLOOKUP($A1087,'Medical Examinations'!A1087:G3421,7,FALSE)</f>
        <v>No</v>
      </c>
      <c r="G1087" t="str">
        <f>VLOOKUP($A1087,'Medical Examinations'!A1087:H3421,8,FALSE)</f>
        <v>Yes</v>
      </c>
      <c r="H1087" s="4">
        <f>VLOOKUP($A1087,'Medical Examinations'!A1087:I3421,9,FALSE)</f>
        <v>1</v>
      </c>
      <c r="I1087" t="str">
        <f>VLOOKUP($A1087,'Medical Examinations'!A1087:J1087,10,FALSE)</f>
        <v>No</v>
      </c>
      <c r="J1087" t="str">
        <f>VLOOKUP($A1087,'Medical Examinations'!A1087:C1087,3,FALSE)</f>
        <v>Over Weight</v>
      </c>
      <c r="K1087" t="str">
        <f>VLOOKUP($A1087,'Medical Examinations'!A1087:E1087,5,FALSE)</f>
        <v>Normal</v>
      </c>
      <c r="L1087" t="str">
        <f>VLOOKUP($A1087,'Hospitalisation Details'!$A$2:$E$2344,5,FALSE)</f>
        <v>6-Jul-1999</v>
      </c>
      <c r="M1087" s="2">
        <f>VLOOKUP($A1087,'Hospitalisation Details'!$A$2:$I$2344,9,FALSE)</f>
        <v>1389</v>
      </c>
      <c r="N1087" s="2" t="str">
        <f>VLOOKUP($A1087,'Hospitalisation Details'!$A$2:$J$2344,10,FALSE)</f>
        <v>Tier - 2</v>
      </c>
      <c r="O1087" s="2" t="str">
        <f>VLOOKUP($A1087,'Hospitalisation Details'!$A$2:$K$2344,11,FALSE)</f>
        <v>Tier - 2</v>
      </c>
      <c r="P1087" s="5" t="str">
        <f>VLOOKUP($A1087,'Hospitalisation Details'!$A$2:$L$2344,12,FALSE)</f>
        <v>R1013</v>
      </c>
      <c r="Q1087" s="15">
        <f>VLOOKUP($A1087,'Hospitalisation Details'!$A$2:$G$2344,7,FALSE)</f>
        <v>23</v>
      </c>
    </row>
    <row r="1088" spans="1:17" x14ac:dyDescent="0.25">
      <c r="A1088" s="14" t="s">
        <v>4761</v>
      </c>
      <c r="B1088" t="str">
        <f>VLOOKUP(Healthcare!$A1088,'Customer Names'!A1088:C3422,3,FALSE)</f>
        <v>Frownfelter</v>
      </c>
      <c r="C1088">
        <f>VLOOKUP(Healthcare!$A1088,'Medical Examinations'!A1088:B3422,2,FALSE)</f>
        <v>36.630000000000003</v>
      </c>
      <c r="D1088">
        <f>VLOOKUP($A1088,'Medical Examinations'!A1088:D3422,4,FALSE)</f>
        <v>11.42</v>
      </c>
      <c r="E1088" t="str">
        <f>VLOOKUP($A1088,'Medical Examinations'!A1088:F1088,6,FALSE)</f>
        <v>No</v>
      </c>
      <c r="F1088" t="str">
        <f>VLOOKUP($A1088,'Medical Examinations'!A1088:G3422,7,FALSE)</f>
        <v>No</v>
      </c>
      <c r="G1088" t="str">
        <f>VLOOKUP($A1088,'Medical Examinations'!A1088:H3422,8,FALSE)</f>
        <v>No</v>
      </c>
      <c r="H1088" s="4">
        <f>VLOOKUP($A1088,'Medical Examinations'!A1088:I3422,9,FALSE)</f>
        <v>2</v>
      </c>
      <c r="I1088" t="str">
        <f>VLOOKUP($A1088,'Medical Examinations'!A1088:J1088,10,FALSE)</f>
        <v>No</v>
      </c>
      <c r="J1088" t="str">
        <f>VLOOKUP($A1088,'Medical Examinations'!A1088:C1088,3,FALSE)</f>
        <v>Obesity</v>
      </c>
      <c r="K1088" t="str">
        <f>VLOOKUP($A1088,'Medical Examinations'!A1088:E1088,5,FALSE)</f>
        <v>Diabetes</v>
      </c>
      <c r="L1088" t="str">
        <f>VLOOKUP($A1088,'Hospitalisation Details'!$A$2:$E$2344,5,FALSE)</f>
        <v>14-Nov-2002</v>
      </c>
      <c r="M1088" s="2">
        <f>VLOOKUP($A1088,'Hospitalisation Details'!$A$2:$I$2344,9,FALSE)</f>
        <v>1390</v>
      </c>
      <c r="N1088" s="2" t="str">
        <f>VLOOKUP($A1088,'Hospitalisation Details'!$A$2:$J$2344,10,FALSE)</f>
        <v>Tier - 2</v>
      </c>
      <c r="O1088" s="2" t="str">
        <f>VLOOKUP($A1088,'Hospitalisation Details'!$A$2:$K$2344,11,FALSE)</f>
        <v>Tier - 2</v>
      </c>
      <c r="P1088" s="5" t="str">
        <f>VLOOKUP($A1088,'Hospitalisation Details'!$A$2:$L$2344,12,FALSE)</f>
        <v>R1013</v>
      </c>
      <c r="Q1088" s="15">
        <f>VLOOKUP($A1088,'Hospitalisation Details'!$A$2:$G$2344,7,FALSE)</f>
        <v>20</v>
      </c>
    </row>
    <row r="1089" spans="1:17" x14ac:dyDescent="0.25">
      <c r="A1089" s="14" t="s">
        <v>4762</v>
      </c>
      <c r="B1089" t="str">
        <f>VLOOKUP(Healthcare!$A1089,'Customer Names'!A1089:C3423,3,FALSE)</f>
        <v>Richter</v>
      </c>
      <c r="C1089">
        <f>VLOOKUP(Healthcare!$A1089,'Medical Examinations'!A1089:B3423,2,FALSE)</f>
        <v>33.344999999999999</v>
      </c>
      <c r="D1089">
        <f>VLOOKUP($A1089,'Medical Examinations'!A1089:D3423,4,FALSE)</f>
        <v>7.33</v>
      </c>
      <c r="E1089" t="str">
        <f>VLOOKUP($A1089,'Medical Examinations'!A1089:F1089,6,FALSE)</f>
        <v>No</v>
      </c>
      <c r="F1089" t="str">
        <f>VLOOKUP($A1089,'Medical Examinations'!A1089:G3423,7,FALSE)</f>
        <v>No</v>
      </c>
      <c r="G1089" t="str">
        <f>VLOOKUP($A1089,'Medical Examinations'!A1089:H3423,8,FALSE)</f>
        <v>No</v>
      </c>
      <c r="H1089" s="4">
        <f>VLOOKUP($A1089,'Medical Examinations'!A1089:I3423,9,FALSE)</f>
        <v>2</v>
      </c>
      <c r="I1089" t="str">
        <f>VLOOKUP($A1089,'Medical Examinations'!A1089:J1089,10,FALSE)</f>
        <v>No</v>
      </c>
      <c r="J1089" t="str">
        <f>VLOOKUP($A1089,'Medical Examinations'!A1089:C1089,3,FALSE)</f>
        <v>Obesity</v>
      </c>
      <c r="K1089" t="str">
        <f>VLOOKUP($A1089,'Medical Examinations'!A1089:E1089,5,FALSE)</f>
        <v>Diabetes</v>
      </c>
      <c r="L1089" t="str">
        <f>VLOOKUP($A1089,'Hospitalisation Details'!$A$2:$E$2344,5,FALSE)</f>
        <v>22-Dec-2002</v>
      </c>
      <c r="M1089" s="2">
        <f>VLOOKUP($A1089,'Hospitalisation Details'!$A$2:$I$2344,9,FALSE)</f>
        <v>1391.53</v>
      </c>
      <c r="N1089" s="2" t="str">
        <f>VLOOKUP($A1089,'Hospitalisation Details'!$A$2:$J$2344,10,FALSE)</f>
        <v>Tier - 2</v>
      </c>
      <c r="O1089" s="2" t="str">
        <f>VLOOKUP($A1089,'Hospitalisation Details'!$A$2:$K$2344,11,FALSE)</f>
        <v>Tier - 1</v>
      </c>
      <c r="P1089" s="5" t="str">
        <f>VLOOKUP($A1089,'Hospitalisation Details'!$A$2:$L$2344,12,FALSE)</f>
        <v>R1013</v>
      </c>
      <c r="Q1089" s="15">
        <f>VLOOKUP($A1089,'Hospitalisation Details'!$A$2:$G$2344,7,FALSE)</f>
        <v>20</v>
      </c>
    </row>
    <row r="1090" spans="1:17" x14ac:dyDescent="0.25">
      <c r="A1090" s="14" t="s">
        <v>4763</v>
      </c>
      <c r="B1090" t="str">
        <f>VLOOKUP(Healthcare!$A1090,'Customer Names'!A1090:C3424,3,FALSE)</f>
        <v>England</v>
      </c>
      <c r="C1090">
        <f>VLOOKUP(Healthcare!$A1090,'Medical Examinations'!A1090:B3424,2,FALSE)</f>
        <v>27.11</v>
      </c>
      <c r="D1090">
        <f>VLOOKUP($A1090,'Medical Examinations'!A1090:D3424,4,FALSE)</f>
        <v>6.7</v>
      </c>
      <c r="E1090" t="str">
        <f>VLOOKUP($A1090,'Medical Examinations'!A1090:F1090,6,FALSE)</f>
        <v>No</v>
      </c>
      <c r="F1090" t="str">
        <f>VLOOKUP($A1090,'Medical Examinations'!A1090:G3424,7,FALSE)</f>
        <v>No</v>
      </c>
      <c r="G1090" t="str">
        <f>VLOOKUP($A1090,'Medical Examinations'!A1090:H3424,8,FALSE)</f>
        <v>No</v>
      </c>
      <c r="H1090" s="4">
        <f>VLOOKUP($A1090,'Medical Examinations'!A1090:I3424,9,FALSE)</f>
        <v>0</v>
      </c>
      <c r="I1090" t="str">
        <f>VLOOKUP($A1090,'Medical Examinations'!A1090:J1090,10,FALSE)</f>
        <v>No</v>
      </c>
      <c r="J1090" t="str">
        <f>VLOOKUP($A1090,'Medical Examinations'!A1090:C1090,3,FALSE)</f>
        <v>Over Weight</v>
      </c>
      <c r="K1090" t="str">
        <f>VLOOKUP($A1090,'Medical Examinations'!A1090:E1090,5,FALSE)</f>
        <v>Diabetes</v>
      </c>
      <c r="L1090" t="str">
        <f>VLOOKUP($A1090,'Hospitalisation Details'!$A$2:$E$2344,5,FALSE)</f>
        <v>5-Sep-1998</v>
      </c>
      <c r="M1090" s="2">
        <f>VLOOKUP($A1090,'Hospitalisation Details'!$A$2:$I$2344,9,FALSE)</f>
        <v>1400.44</v>
      </c>
      <c r="N1090" s="2" t="str">
        <f>VLOOKUP($A1090,'Hospitalisation Details'!$A$2:$J$2344,10,FALSE)</f>
        <v>Tier - 2</v>
      </c>
      <c r="O1090" s="2" t="str">
        <f>VLOOKUP($A1090,'Hospitalisation Details'!$A$2:$K$2344,11,FALSE)</f>
        <v>Tier - 2</v>
      </c>
      <c r="P1090" s="5" t="str">
        <f>VLOOKUP($A1090,'Hospitalisation Details'!$A$2:$L$2344,12,FALSE)</f>
        <v>R1013</v>
      </c>
      <c r="Q1090" s="15">
        <f>VLOOKUP($A1090,'Hospitalisation Details'!$A$2:$G$2344,7,FALSE)</f>
        <v>24</v>
      </c>
    </row>
    <row r="1091" spans="1:17" x14ac:dyDescent="0.25">
      <c r="A1091" s="14" t="s">
        <v>4764</v>
      </c>
      <c r="B1091" t="str">
        <f>VLOOKUP(Healthcare!$A1091,'Customer Names'!A1091:C3425,3,FALSE)</f>
        <v>McLean</v>
      </c>
      <c r="C1091">
        <f>VLOOKUP(Healthcare!$A1091,'Medical Examinations'!A1091:B3425,2,FALSE)</f>
        <v>26.6</v>
      </c>
      <c r="D1091">
        <f>VLOOKUP($A1091,'Medical Examinations'!A1091:D3425,4,FALSE)</f>
        <v>5.27</v>
      </c>
      <c r="E1091" t="str">
        <f>VLOOKUP($A1091,'Medical Examinations'!A1091:F1091,6,FALSE)</f>
        <v>Yes</v>
      </c>
      <c r="F1091" t="str">
        <f>VLOOKUP($A1091,'Medical Examinations'!A1091:G3425,7,FALSE)</f>
        <v>No</v>
      </c>
      <c r="G1091" t="str">
        <f>VLOOKUP($A1091,'Medical Examinations'!A1091:H3425,8,FALSE)</f>
        <v>Yes</v>
      </c>
      <c r="H1091" s="4">
        <f>VLOOKUP($A1091,'Medical Examinations'!A1091:I3425,9,FALSE)</f>
        <v>1</v>
      </c>
      <c r="I1091" t="str">
        <f>VLOOKUP($A1091,'Medical Examinations'!A1091:J1091,10,FALSE)</f>
        <v>No</v>
      </c>
      <c r="J1091" t="str">
        <f>VLOOKUP($A1091,'Medical Examinations'!A1091:C1091,3,FALSE)</f>
        <v>Over Weight</v>
      </c>
      <c r="K1091" t="str">
        <f>VLOOKUP($A1091,'Medical Examinations'!A1091:E1091,5,FALSE)</f>
        <v>Normal</v>
      </c>
      <c r="L1091" t="str">
        <f>VLOOKUP($A1091,'Hospitalisation Details'!$A$2:$E$2344,5,FALSE)</f>
        <v>23-Jun-1996</v>
      </c>
      <c r="M1091" s="2">
        <f>VLOOKUP($A1091,'Hospitalisation Details'!$A$2:$I$2344,9,FALSE)</f>
        <v>1417</v>
      </c>
      <c r="N1091" s="2" t="str">
        <f>VLOOKUP($A1091,'Hospitalisation Details'!$A$2:$J$2344,10,FALSE)</f>
        <v>Tier - 2</v>
      </c>
      <c r="O1091" s="2" t="str">
        <f>VLOOKUP($A1091,'Hospitalisation Details'!$A$2:$K$2344,11,FALSE)</f>
        <v>Tier - 3</v>
      </c>
      <c r="P1091" s="5" t="str">
        <f>VLOOKUP($A1091,'Hospitalisation Details'!$A$2:$L$2344,12,FALSE)</f>
        <v>R1013</v>
      </c>
      <c r="Q1091" s="15">
        <f>VLOOKUP($A1091,'Hospitalisation Details'!$A$2:$G$2344,7,FALSE)</f>
        <v>26</v>
      </c>
    </row>
    <row r="1092" spans="1:17" x14ac:dyDescent="0.25">
      <c r="A1092" s="14" t="s">
        <v>4765</v>
      </c>
      <c r="B1092" t="str">
        <f>VLOOKUP(Healthcare!$A1092,'Customer Names'!A1092:C3426,3,FALSE)</f>
        <v>Gardner</v>
      </c>
      <c r="C1092">
        <f>VLOOKUP(Healthcare!$A1092,'Medical Examinations'!A1092:B3426,2,FALSE)</f>
        <v>30.41</v>
      </c>
      <c r="D1092">
        <f>VLOOKUP($A1092,'Medical Examinations'!A1092:D3426,4,FALSE)</f>
        <v>7.72</v>
      </c>
      <c r="E1092" t="str">
        <f>VLOOKUP($A1092,'Medical Examinations'!A1092:F1092,6,FALSE)</f>
        <v>No</v>
      </c>
      <c r="F1092" t="str">
        <f>VLOOKUP($A1092,'Medical Examinations'!A1092:G3426,7,FALSE)</f>
        <v>No</v>
      </c>
      <c r="G1092" t="str">
        <f>VLOOKUP($A1092,'Medical Examinations'!A1092:H3426,8,FALSE)</f>
        <v>No</v>
      </c>
      <c r="H1092" s="4">
        <f>VLOOKUP($A1092,'Medical Examinations'!A1092:I3426,9,FALSE)</f>
        <v>0</v>
      </c>
      <c r="I1092" t="str">
        <f>VLOOKUP($A1092,'Medical Examinations'!A1092:J1092,10,FALSE)</f>
        <v>No</v>
      </c>
      <c r="J1092" t="str">
        <f>VLOOKUP($A1092,'Medical Examinations'!A1092:C1092,3,FALSE)</f>
        <v>Obesity</v>
      </c>
      <c r="K1092" t="str">
        <f>VLOOKUP($A1092,'Medical Examinations'!A1092:E1092,5,FALSE)</f>
        <v>Diabetes</v>
      </c>
      <c r="L1092" t="str">
        <f>VLOOKUP($A1092,'Hospitalisation Details'!$A$2:$E$2344,5,FALSE)</f>
        <v>23-Aug-2001</v>
      </c>
      <c r="M1092" s="2">
        <f>VLOOKUP($A1092,'Hospitalisation Details'!$A$2:$I$2344,9,FALSE)</f>
        <v>1421</v>
      </c>
      <c r="N1092" s="2" t="str">
        <f>VLOOKUP($A1092,'Hospitalisation Details'!$A$2:$J$2344,10,FALSE)</f>
        <v>Tier - 2</v>
      </c>
      <c r="O1092" s="2" t="str">
        <f>VLOOKUP($A1092,'Hospitalisation Details'!$A$2:$K$2344,11,FALSE)</f>
        <v>Tier - 2</v>
      </c>
      <c r="P1092" s="5" t="str">
        <f>VLOOKUP($A1092,'Hospitalisation Details'!$A$2:$L$2344,12,FALSE)</f>
        <v>R1013</v>
      </c>
      <c r="Q1092" s="15">
        <f>VLOOKUP($A1092,'Hospitalisation Details'!$A$2:$G$2344,7,FALSE)</f>
        <v>21</v>
      </c>
    </row>
    <row r="1093" spans="1:17" x14ac:dyDescent="0.25">
      <c r="A1093" s="14" t="s">
        <v>4766</v>
      </c>
      <c r="B1093" t="str">
        <f>VLOOKUP(Healthcare!$A1093,'Customer Names'!A1093:C3427,3,FALSE)</f>
        <v>Lane</v>
      </c>
      <c r="C1093">
        <f>VLOOKUP(Healthcare!$A1093,'Medical Examinations'!A1093:B3427,2,FALSE)</f>
        <v>28.98</v>
      </c>
      <c r="D1093">
        <f>VLOOKUP($A1093,'Medical Examinations'!A1093:D3427,4,FALSE)</f>
        <v>8.68</v>
      </c>
      <c r="E1093" t="str">
        <f>VLOOKUP($A1093,'Medical Examinations'!A1093:F1093,6,FALSE)</f>
        <v>No</v>
      </c>
      <c r="F1093" t="str">
        <f>VLOOKUP($A1093,'Medical Examinations'!A1093:G3427,7,FALSE)</f>
        <v>No</v>
      </c>
      <c r="G1093" t="str">
        <f>VLOOKUP($A1093,'Medical Examinations'!A1093:H3427,8,FALSE)</f>
        <v>No</v>
      </c>
      <c r="H1093" s="4">
        <f>VLOOKUP($A1093,'Medical Examinations'!A1093:I3427,9,FALSE)</f>
        <v>2</v>
      </c>
      <c r="I1093" t="str">
        <f>VLOOKUP($A1093,'Medical Examinations'!A1093:J1093,10,FALSE)</f>
        <v>No</v>
      </c>
      <c r="J1093" t="str">
        <f>VLOOKUP($A1093,'Medical Examinations'!A1093:C1093,3,FALSE)</f>
        <v>Over Weight</v>
      </c>
      <c r="K1093" t="str">
        <f>VLOOKUP($A1093,'Medical Examinations'!A1093:E1093,5,FALSE)</f>
        <v>Diabetes</v>
      </c>
      <c r="L1093" t="str">
        <f>VLOOKUP($A1093,'Hospitalisation Details'!$A$2:$E$2344,5,FALSE)</f>
        <v>5-Dec-1997</v>
      </c>
      <c r="M1093" s="2">
        <f>VLOOKUP($A1093,'Hospitalisation Details'!$A$2:$I$2344,9,FALSE)</f>
        <v>1422</v>
      </c>
      <c r="N1093" s="2" t="str">
        <f>VLOOKUP($A1093,'Hospitalisation Details'!$A$2:$J$2344,10,FALSE)</f>
        <v>Tier - 2</v>
      </c>
      <c r="O1093" s="2" t="str">
        <f>VLOOKUP($A1093,'Hospitalisation Details'!$A$2:$K$2344,11,FALSE)</f>
        <v>Tier - 2</v>
      </c>
      <c r="P1093" s="5" t="str">
        <f>VLOOKUP($A1093,'Hospitalisation Details'!$A$2:$L$2344,12,FALSE)</f>
        <v>R1013</v>
      </c>
      <c r="Q1093" s="15">
        <f>VLOOKUP($A1093,'Hospitalisation Details'!$A$2:$G$2344,7,FALSE)</f>
        <v>25</v>
      </c>
    </row>
    <row r="1094" spans="1:17" x14ac:dyDescent="0.25">
      <c r="A1094" s="14" t="s">
        <v>4767</v>
      </c>
      <c r="B1094" t="str">
        <f>VLOOKUP(Healthcare!$A1094,'Customer Names'!A1094:C3428,3,FALSE)</f>
        <v>Vonachen</v>
      </c>
      <c r="C1094">
        <f>VLOOKUP(Healthcare!$A1094,'Medical Examinations'!A1094:B3428,2,FALSE)</f>
        <v>31.24</v>
      </c>
      <c r="D1094">
        <f>VLOOKUP($A1094,'Medical Examinations'!A1094:D3428,4,FALSE)</f>
        <v>9.8000000000000007</v>
      </c>
      <c r="E1094" t="str">
        <f>VLOOKUP($A1094,'Medical Examinations'!A1094:F1094,6,FALSE)</f>
        <v>No</v>
      </c>
      <c r="F1094" t="str">
        <f>VLOOKUP($A1094,'Medical Examinations'!A1094:G3428,7,FALSE)</f>
        <v>No</v>
      </c>
      <c r="G1094" t="str">
        <f>VLOOKUP($A1094,'Medical Examinations'!A1094:H3428,8,FALSE)</f>
        <v>No</v>
      </c>
      <c r="H1094" s="4">
        <f>VLOOKUP($A1094,'Medical Examinations'!A1094:I3428,9,FALSE)</f>
        <v>0</v>
      </c>
      <c r="I1094" t="str">
        <f>VLOOKUP($A1094,'Medical Examinations'!A1094:J1094,10,FALSE)</f>
        <v>No</v>
      </c>
      <c r="J1094" t="str">
        <f>VLOOKUP($A1094,'Medical Examinations'!A1094:C1094,3,FALSE)</f>
        <v>Obesity</v>
      </c>
      <c r="K1094" t="str">
        <f>VLOOKUP($A1094,'Medical Examinations'!A1094:E1094,5,FALSE)</f>
        <v>Diabetes</v>
      </c>
      <c r="L1094" t="str">
        <f>VLOOKUP($A1094,'Hospitalisation Details'!$A$2:$E$2344,5,FALSE)</f>
        <v>1-Sep-2000</v>
      </c>
      <c r="M1094" s="2">
        <f>VLOOKUP($A1094,'Hospitalisation Details'!$A$2:$I$2344,9,FALSE)</f>
        <v>1438</v>
      </c>
      <c r="N1094" s="2" t="str">
        <f>VLOOKUP($A1094,'Hospitalisation Details'!$A$2:$J$2344,10,FALSE)</f>
        <v>Tier - 2</v>
      </c>
      <c r="O1094" s="2" t="str">
        <f>VLOOKUP($A1094,'Hospitalisation Details'!$A$2:$K$2344,11,FALSE)</f>
        <v>Tier - 2</v>
      </c>
      <c r="P1094" s="5" t="str">
        <f>VLOOKUP($A1094,'Hospitalisation Details'!$A$2:$L$2344,12,FALSE)</f>
        <v>R1013</v>
      </c>
      <c r="Q1094" s="15">
        <f>VLOOKUP($A1094,'Hospitalisation Details'!$A$2:$G$2344,7,FALSE)</f>
        <v>22</v>
      </c>
    </row>
    <row r="1095" spans="1:17" x14ac:dyDescent="0.25">
      <c r="A1095" s="14" t="s">
        <v>4768</v>
      </c>
      <c r="B1095" t="str">
        <f>VLOOKUP(Healthcare!$A1095,'Customer Names'!A1095:C3429,3,FALSE)</f>
        <v>Smith</v>
      </c>
      <c r="C1095">
        <f>VLOOKUP(Healthcare!$A1095,'Medical Examinations'!A1095:B3429,2,FALSE)</f>
        <v>31.54</v>
      </c>
      <c r="D1095">
        <f>VLOOKUP($A1095,'Medical Examinations'!A1095:D3429,4,FALSE)</f>
        <v>4.4400000000000004</v>
      </c>
      <c r="E1095" t="str">
        <f>VLOOKUP($A1095,'Medical Examinations'!A1095:F1095,6,FALSE)</f>
        <v>No</v>
      </c>
      <c r="F1095" t="str">
        <f>VLOOKUP($A1095,'Medical Examinations'!A1095:G3429,7,FALSE)</f>
        <v>No</v>
      </c>
      <c r="G1095" t="str">
        <f>VLOOKUP($A1095,'Medical Examinations'!A1095:H3429,8,FALSE)</f>
        <v>No</v>
      </c>
      <c r="H1095" s="4">
        <f>VLOOKUP($A1095,'Medical Examinations'!A1095:I3429,9,FALSE)</f>
        <v>0</v>
      </c>
      <c r="I1095" t="str">
        <f>VLOOKUP($A1095,'Medical Examinations'!A1095:J1095,10,FALSE)</f>
        <v>No</v>
      </c>
      <c r="J1095" t="str">
        <f>VLOOKUP($A1095,'Medical Examinations'!A1095:C1095,3,FALSE)</f>
        <v>Obesity</v>
      </c>
      <c r="K1095" t="str">
        <f>VLOOKUP($A1095,'Medical Examinations'!A1095:E1095,5,FALSE)</f>
        <v>Normal</v>
      </c>
      <c r="L1095" t="str">
        <f>VLOOKUP($A1095,'Hospitalisation Details'!$A$2:$E$2344,5,FALSE)</f>
        <v>19-Jun-1997</v>
      </c>
      <c r="M1095" s="2">
        <f>VLOOKUP($A1095,'Hospitalisation Details'!$A$2:$I$2344,9,FALSE)</f>
        <v>1445</v>
      </c>
      <c r="N1095" s="2" t="str">
        <f>VLOOKUP($A1095,'Hospitalisation Details'!$A$2:$J$2344,10,FALSE)</f>
        <v>Tier - 2</v>
      </c>
      <c r="O1095" s="2" t="str">
        <f>VLOOKUP($A1095,'Hospitalisation Details'!$A$2:$K$2344,11,FALSE)</f>
        <v>Tier - 1</v>
      </c>
      <c r="P1095" s="5" t="str">
        <f>VLOOKUP($A1095,'Hospitalisation Details'!$A$2:$L$2344,12,FALSE)</f>
        <v>R1013</v>
      </c>
      <c r="Q1095" s="15">
        <f>VLOOKUP($A1095,'Hospitalisation Details'!$A$2:$G$2344,7,FALSE)</f>
        <v>25</v>
      </c>
    </row>
    <row r="1096" spans="1:17" x14ac:dyDescent="0.25">
      <c r="A1096" s="14" t="s">
        <v>4769</v>
      </c>
      <c r="B1096" t="str">
        <f>VLOOKUP(Healthcare!$A1096,'Customer Names'!A1096:C3430,3,FALSE)</f>
        <v>KIDwell</v>
      </c>
      <c r="C1096">
        <f>VLOOKUP(Healthcare!$A1096,'Medical Examinations'!A1096:B3430,2,FALSE)</f>
        <v>38.6</v>
      </c>
      <c r="D1096">
        <f>VLOOKUP($A1096,'Medical Examinations'!A1096:D3430,4,FALSE)</f>
        <v>7.19</v>
      </c>
      <c r="E1096" t="str">
        <f>VLOOKUP($A1096,'Medical Examinations'!A1096:F1096,6,FALSE)</f>
        <v>Yes</v>
      </c>
      <c r="F1096" t="str">
        <f>VLOOKUP($A1096,'Medical Examinations'!A1096:G3430,7,FALSE)</f>
        <v>No</v>
      </c>
      <c r="G1096" t="str">
        <f>VLOOKUP($A1096,'Medical Examinations'!A1096:H3430,8,FALSE)</f>
        <v>No</v>
      </c>
      <c r="H1096" s="4">
        <f>VLOOKUP($A1096,'Medical Examinations'!A1096:I3430,9,FALSE)</f>
        <v>2</v>
      </c>
      <c r="I1096" t="str">
        <f>VLOOKUP($A1096,'Medical Examinations'!A1096:J1096,10,FALSE)</f>
        <v>No</v>
      </c>
      <c r="J1096" t="str">
        <f>VLOOKUP($A1096,'Medical Examinations'!A1096:C1096,3,FALSE)</f>
        <v>Obesity</v>
      </c>
      <c r="K1096" t="str">
        <f>VLOOKUP($A1096,'Medical Examinations'!A1096:E1096,5,FALSE)</f>
        <v>Diabetes</v>
      </c>
      <c r="L1096" t="str">
        <f>VLOOKUP($A1096,'Hospitalisation Details'!$A$2:$E$2344,5,FALSE)</f>
        <v>20-Jun-2003</v>
      </c>
      <c r="M1096" s="2">
        <f>VLOOKUP($A1096,'Hospitalisation Details'!$A$2:$I$2344,9,FALSE)</f>
        <v>1467</v>
      </c>
      <c r="N1096" s="2" t="str">
        <f>VLOOKUP($A1096,'Hospitalisation Details'!$A$2:$J$2344,10,FALSE)</f>
        <v>Tier - 2</v>
      </c>
      <c r="O1096" s="2" t="str">
        <f>VLOOKUP($A1096,'Hospitalisation Details'!$A$2:$K$2344,11,FALSE)</f>
        <v>Tier - 2</v>
      </c>
      <c r="P1096" s="5" t="str">
        <f>VLOOKUP($A1096,'Hospitalisation Details'!$A$2:$L$2344,12,FALSE)</f>
        <v>R1013</v>
      </c>
      <c r="Q1096" s="15">
        <f>VLOOKUP($A1096,'Hospitalisation Details'!$A$2:$G$2344,7,FALSE)</f>
        <v>19</v>
      </c>
    </row>
    <row r="1097" spans="1:17" x14ac:dyDescent="0.25">
      <c r="A1097" s="14" t="s">
        <v>4771</v>
      </c>
      <c r="B1097" t="str">
        <f>VLOOKUP(Healthcare!$A1097,'Customer Names'!A1097:C3431,3,FALSE)</f>
        <v>Betancourth</v>
      </c>
      <c r="C1097">
        <f>VLOOKUP(Healthcare!$A1097,'Medical Examinations'!A1097:B3431,2,FALSE)</f>
        <v>37.950000000000003</v>
      </c>
      <c r="D1097">
        <f>VLOOKUP($A1097,'Medical Examinations'!A1097:D3431,4,FALSE)</f>
        <v>6.06</v>
      </c>
      <c r="E1097" t="str">
        <f>VLOOKUP($A1097,'Medical Examinations'!A1097:F1097,6,FALSE)</f>
        <v>No</v>
      </c>
      <c r="F1097" t="str">
        <f>VLOOKUP($A1097,'Medical Examinations'!A1097:G3431,7,FALSE)</f>
        <v>No</v>
      </c>
      <c r="G1097" t="str">
        <f>VLOOKUP($A1097,'Medical Examinations'!A1097:H3431,8,FALSE)</f>
        <v>No</v>
      </c>
      <c r="H1097" s="4">
        <f>VLOOKUP($A1097,'Medical Examinations'!A1097:I3431,9,FALSE)</f>
        <v>0</v>
      </c>
      <c r="I1097" t="str">
        <f>VLOOKUP($A1097,'Medical Examinations'!A1097:J1097,10,FALSE)</f>
        <v>No</v>
      </c>
      <c r="J1097" t="str">
        <f>VLOOKUP($A1097,'Medical Examinations'!A1097:C1097,3,FALSE)</f>
        <v>Obesity</v>
      </c>
      <c r="K1097" t="str">
        <f>VLOOKUP($A1097,'Medical Examinations'!A1097:E1097,5,FALSE)</f>
        <v>Prediabetes</v>
      </c>
      <c r="L1097" t="str">
        <f>VLOOKUP($A1097,'Hospitalisation Details'!$A$2:$E$2344,5,FALSE)</f>
        <v>7-Dec-1998</v>
      </c>
      <c r="M1097" s="2">
        <f>VLOOKUP($A1097,'Hospitalisation Details'!$A$2:$I$2344,9,FALSE)</f>
        <v>1477</v>
      </c>
      <c r="N1097" s="2" t="str">
        <f>VLOOKUP($A1097,'Hospitalisation Details'!$A$2:$J$2344,10,FALSE)</f>
        <v>Tier - 2</v>
      </c>
      <c r="O1097" s="2" t="str">
        <f>VLOOKUP($A1097,'Hospitalisation Details'!$A$2:$K$2344,11,FALSE)</f>
        <v>Tier - 1</v>
      </c>
      <c r="P1097" s="5" t="str">
        <f>VLOOKUP($A1097,'Hospitalisation Details'!$A$2:$L$2344,12,FALSE)</f>
        <v>R1013</v>
      </c>
      <c r="Q1097" s="15">
        <f>VLOOKUP($A1097,'Hospitalisation Details'!$A$2:$G$2344,7,FALSE)</f>
        <v>24</v>
      </c>
    </row>
    <row r="1098" spans="1:17" x14ac:dyDescent="0.25">
      <c r="A1098" s="14" t="s">
        <v>4772</v>
      </c>
      <c r="B1098" t="str">
        <f>VLOOKUP(Healthcare!$A1098,'Customer Names'!A1098:C3432,3,FALSE)</f>
        <v>Henstrom</v>
      </c>
      <c r="C1098">
        <f>VLOOKUP(Healthcare!$A1098,'Medical Examinations'!A1098:B3432,2,FALSE)</f>
        <v>38.97</v>
      </c>
      <c r="D1098">
        <f>VLOOKUP($A1098,'Medical Examinations'!A1098:D3432,4,FALSE)</f>
        <v>5.12</v>
      </c>
      <c r="E1098" t="str">
        <f>VLOOKUP($A1098,'Medical Examinations'!A1098:F1098,6,FALSE)</f>
        <v>No</v>
      </c>
      <c r="F1098" t="str">
        <f>VLOOKUP($A1098,'Medical Examinations'!A1098:G3432,7,FALSE)</f>
        <v>No</v>
      </c>
      <c r="G1098" t="str">
        <f>VLOOKUP($A1098,'Medical Examinations'!A1098:H3432,8,FALSE)</f>
        <v>No</v>
      </c>
      <c r="H1098" s="4">
        <f>VLOOKUP($A1098,'Medical Examinations'!A1098:I3432,9,FALSE)</f>
        <v>0</v>
      </c>
      <c r="I1098" t="str">
        <f>VLOOKUP($A1098,'Medical Examinations'!A1098:J1098,10,FALSE)</f>
        <v>No</v>
      </c>
      <c r="J1098" t="str">
        <f>VLOOKUP($A1098,'Medical Examinations'!A1098:C1098,3,FALSE)</f>
        <v>Obesity</v>
      </c>
      <c r="K1098" t="str">
        <f>VLOOKUP($A1098,'Medical Examinations'!A1098:E1098,5,FALSE)</f>
        <v>Normal</v>
      </c>
      <c r="L1098" t="str">
        <f>VLOOKUP($A1098,'Hospitalisation Details'!$A$2:$E$2344,5,FALSE)</f>
        <v>9-Jun-1997</v>
      </c>
      <c r="M1098" s="2">
        <f>VLOOKUP($A1098,'Hospitalisation Details'!$A$2:$I$2344,9,FALSE)</f>
        <v>1481</v>
      </c>
      <c r="N1098" s="2" t="str">
        <f>VLOOKUP($A1098,'Hospitalisation Details'!$A$2:$J$2344,10,FALSE)</f>
        <v>Tier - 2</v>
      </c>
      <c r="O1098" s="2" t="str">
        <f>VLOOKUP($A1098,'Hospitalisation Details'!$A$2:$K$2344,11,FALSE)</f>
        <v>Tier - 1</v>
      </c>
      <c r="P1098" s="5" t="str">
        <f>VLOOKUP($A1098,'Hospitalisation Details'!$A$2:$L$2344,12,FALSE)</f>
        <v>R1012</v>
      </c>
      <c r="Q1098" s="15">
        <f>VLOOKUP($A1098,'Hospitalisation Details'!$A$2:$G$2344,7,FALSE)</f>
        <v>25</v>
      </c>
    </row>
    <row r="1099" spans="1:17" x14ac:dyDescent="0.25">
      <c r="A1099" s="14" t="s">
        <v>4773</v>
      </c>
      <c r="B1099" t="str">
        <f>VLOOKUP(Healthcare!$A1099,'Customer Names'!A1099:C3433,3,FALSE)</f>
        <v>Pereira</v>
      </c>
      <c r="C1099">
        <f>VLOOKUP(Healthcare!$A1099,'Medical Examinations'!A1099:B3433,2,FALSE)</f>
        <v>21.2</v>
      </c>
      <c r="D1099">
        <f>VLOOKUP($A1099,'Medical Examinations'!A1099:D3433,4,FALSE)</f>
        <v>10.72</v>
      </c>
      <c r="E1099" t="str">
        <f>VLOOKUP($A1099,'Medical Examinations'!A1099:F1099,6,FALSE)</f>
        <v>No</v>
      </c>
      <c r="F1099" t="str">
        <f>VLOOKUP($A1099,'Medical Examinations'!A1099:G3433,7,FALSE)</f>
        <v>No</v>
      </c>
      <c r="G1099" t="str">
        <f>VLOOKUP($A1099,'Medical Examinations'!A1099:H3433,8,FALSE)</f>
        <v>No</v>
      </c>
      <c r="H1099" s="4">
        <f>VLOOKUP($A1099,'Medical Examinations'!A1099:I3433,9,FALSE)</f>
        <v>0</v>
      </c>
      <c r="I1099" t="str">
        <f>VLOOKUP($A1099,'Medical Examinations'!A1099:J1099,10,FALSE)</f>
        <v>No</v>
      </c>
      <c r="J1099" t="str">
        <f>VLOOKUP($A1099,'Medical Examinations'!A1099:C1099,3,FALSE)</f>
        <v>Health Weight</v>
      </c>
      <c r="K1099" t="str">
        <f>VLOOKUP($A1099,'Medical Examinations'!A1099:E1099,5,FALSE)</f>
        <v>Diabetes</v>
      </c>
      <c r="L1099" t="str">
        <f>VLOOKUP($A1099,'Hospitalisation Details'!$A$2:$E$2344,5,FALSE)</f>
        <v>7-Oct-1995</v>
      </c>
      <c r="M1099" s="2">
        <f>VLOOKUP($A1099,'Hospitalisation Details'!$A$2:$I$2344,9,FALSE)</f>
        <v>1493</v>
      </c>
      <c r="N1099" s="2" t="str">
        <f>VLOOKUP($A1099,'Hospitalisation Details'!$A$2:$J$2344,10,FALSE)</f>
        <v>Tier - 2</v>
      </c>
      <c r="O1099" s="2" t="str">
        <f>VLOOKUP($A1099,'Hospitalisation Details'!$A$2:$K$2344,11,FALSE)</f>
        <v>Tier - 3</v>
      </c>
      <c r="P1099" s="5" t="str">
        <f>VLOOKUP($A1099,'Hospitalisation Details'!$A$2:$L$2344,12,FALSE)</f>
        <v>R1013</v>
      </c>
      <c r="Q1099" s="15">
        <f>VLOOKUP($A1099,'Hospitalisation Details'!$A$2:$G$2344,7,FALSE)</f>
        <v>27</v>
      </c>
    </row>
    <row r="1100" spans="1:17" x14ac:dyDescent="0.25">
      <c r="A1100" s="14" t="s">
        <v>4774</v>
      </c>
      <c r="B1100" t="str">
        <f>VLOOKUP(Healthcare!$A1100,'Customer Names'!A1100:C3434,3,FALSE)</f>
        <v>Black</v>
      </c>
      <c r="C1100">
        <f>VLOOKUP(Healthcare!$A1100,'Medical Examinations'!A1100:B3434,2,FALSE)</f>
        <v>23.96</v>
      </c>
      <c r="D1100">
        <f>VLOOKUP($A1100,'Medical Examinations'!A1100:D3434,4,FALSE)</f>
        <v>9.58</v>
      </c>
      <c r="E1100" t="str">
        <f>VLOOKUP($A1100,'Medical Examinations'!A1100:F1100,6,FALSE)</f>
        <v>Yes</v>
      </c>
      <c r="F1100" t="str">
        <f>VLOOKUP($A1100,'Medical Examinations'!A1100:G3434,7,FALSE)</f>
        <v>No</v>
      </c>
      <c r="G1100" t="str">
        <f>VLOOKUP($A1100,'Medical Examinations'!A1100:H3434,8,FALSE)</f>
        <v>Yes</v>
      </c>
      <c r="H1100" s="4">
        <f>VLOOKUP($A1100,'Medical Examinations'!A1100:I3434,9,FALSE)</f>
        <v>1</v>
      </c>
      <c r="I1100" t="str">
        <f>VLOOKUP($A1100,'Medical Examinations'!A1100:J1100,10,FALSE)</f>
        <v>No</v>
      </c>
      <c r="J1100" t="str">
        <f>VLOOKUP($A1100,'Medical Examinations'!A1100:C1100,3,FALSE)</f>
        <v>Health Weight</v>
      </c>
      <c r="K1100" t="str">
        <f>VLOOKUP($A1100,'Medical Examinations'!A1100:E1100,5,FALSE)</f>
        <v>Diabetes</v>
      </c>
      <c r="L1100" t="str">
        <f>VLOOKUP($A1100,'Hospitalisation Details'!$A$2:$E$2344,5,FALSE)</f>
        <v>19-Jun-1998</v>
      </c>
      <c r="M1100" s="2">
        <f>VLOOKUP($A1100,'Hospitalisation Details'!$A$2:$I$2344,9,FALSE)</f>
        <v>1497</v>
      </c>
      <c r="N1100" s="2" t="str">
        <f>VLOOKUP($A1100,'Hospitalisation Details'!$A$2:$J$2344,10,FALSE)</f>
        <v>Tier - 2</v>
      </c>
      <c r="O1100" s="2" t="str">
        <f>VLOOKUP($A1100,'Hospitalisation Details'!$A$2:$K$2344,11,FALSE)</f>
        <v>Tier - 2</v>
      </c>
      <c r="P1100" s="5" t="str">
        <f>VLOOKUP($A1100,'Hospitalisation Details'!$A$2:$L$2344,12,FALSE)</f>
        <v>R1013</v>
      </c>
      <c r="Q1100" s="15">
        <f>VLOOKUP($A1100,'Hospitalisation Details'!$A$2:$G$2344,7,FALSE)</f>
        <v>24</v>
      </c>
    </row>
    <row r="1101" spans="1:17" x14ac:dyDescent="0.25">
      <c r="A1101" s="14" t="s">
        <v>4775</v>
      </c>
      <c r="B1101" t="str">
        <f>VLOOKUP(Healthcare!$A1101,'Customer Names'!A1101:C3435,3,FALSE)</f>
        <v>Brown</v>
      </c>
      <c r="C1101">
        <f>VLOOKUP(Healthcare!$A1101,'Medical Examinations'!A1101:B3435,2,FALSE)</f>
        <v>35.93</v>
      </c>
      <c r="D1101">
        <f>VLOOKUP($A1101,'Medical Examinations'!A1101:D3435,4,FALSE)</f>
        <v>6.4</v>
      </c>
      <c r="E1101" t="str">
        <f>VLOOKUP($A1101,'Medical Examinations'!A1101:F1101,6,FALSE)</f>
        <v>Yes</v>
      </c>
      <c r="F1101" t="str">
        <f>VLOOKUP($A1101,'Medical Examinations'!A1101:G3435,7,FALSE)</f>
        <v>No</v>
      </c>
      <c r="G1101" t="str">
        <f>VLOOKUP($A1101,'Medical Examinations'!A1101:H3435,8,FALSE)</f>
        <v>No</v>
      </c>
      <c r="H1101" s="4">
        <f>VLOOKUP($A1101,'Medical Examinations'!A1101:I3435,9,FALSE)</f>
        <v>1</v>
      </c>
      <c r="I1101" t="str">
        <f>VLOOKUP($A1101,'Medical Examinations'!A1101:J1101,10,FALSE)</f>
        <v>No</v>
      </c>
      <c r="J1101" t="str">
        <f>VLOOKUP($A1101,'Medical Examinations'!A1101:C1101,3,FALSE)</f>
        <v>Obesity</v>
      </c>
      <c r="K1101" t="str">
        <f>VLOOKUP($A1101,'Medical Examinations'!A1101:E1101,5,FALSE)</f>
        <v>Diabetes</v>
      </c>
      <c r="L1101" t="str">
        <f>VLOOKUP($A1101,'Hospitalisation Details'!$A$2:$E$2344,5,FALSE)</f>
        <v>2-Jun-2001</v>
      </c>
      <c r="M1101" s="2">
        <f>VLOOKUP($A1101,'Hospitalisation Details'!$A$2:$I$2344,9,FALSE)</f>
        <v>1532.47</v>
      </c>
      <c r="N1101" s="2" t="str">
        <f>VLOOKUP($A1101,'Hospitalisation Details'!$A$2:$J$2344,10,FALSE)</f>
        <v>Tier - 2</v>
      </c>
      <c r="O1101" s="2" t="str">
        <f>VLOOKUP($A1101,'Hospitalisation Details'!$A$2:$K$2344,11,FALSE)</f>
        <v>Tier - 2</v>
      </c>
      <c r="P1101" s="5" t="str">
        <f>VLOOKUP($A1101,'Hospitalisation Details'!$A$2:$L$2344,12,FALSE)</f>
        <v>R1013</v>
      </c>
      <c r="Q1101" s="15">
        <f>VLOOKUP($A1101,'Hospitalisation Details'!$A$2:$G$2344,7,FALSE)</f>
        <v>22</v>
      </c>
    </row>
    <row r="1102" spans="1:17" x14ac:dyDescent="0.25">
      <c r="A1102" s="14" t="s">
        <v>4776</v>
      </c>
      <c r="B1102" t="str">
        <f>VLOOKUP(Healthcare!$A1102,'Customer Names'!A1102:C3436,3,FALSE)</f>
        <v>Reasoner</v>
      </c>
      <c r="C1102">
        <f>VLOOKUP(Healthcare!$A1102,'Medical Examinations'!A1102:B3436,2,FALSE)</f>
        <v>26.11</v>
      </c>
      <c r="D1102">
        <f>VLOOKUP($A1102,'Medical Examinations'!A1102:D3436,4,FALSE)</f>
        <v>6.8</v>
      </c>
      <c r="E1102" t="str">
        <f>VLOOKUP($A1102,'Medical Examinations'!A1102:F1102,6,FALSE)</f>
        <v>Yes</v>
      </c>
      <c r="F1102" t="str">
        <f>VLOOKUP($A1102,'Medical Examinations'!A1102:G3436,7,FALSE)</f>
        <v>No</v>
      </c>
      <c r="G1102" t="str">
        <f>VLOOKUP($A1102,'Medical Examinations'!A1102:H3436,8,FALSE)</f>
        <v>No</v>
      </c>
      <c r="H1102" s="4">
        <f>VLOOKUP($A1102,'Medical Examinations'!A1102:I3436,9,FALSE)</f>
        <v>2</v>
      </c>
      <c r="I1102" t="str">
        <f>VLOOKUP($A1102,'Medical Examinations'!A1102:J1102,10,FALSE)</f>
        <v>No</v>
      </c>
      <c r="J1102" t="str">
        <f>VLOOKUP($A1102,'Medical Examinations'!A1102:C1102,3,FALSE)</f>
        <v>Over Weight</v>
      </c>
      <c r="K1102" t="str">
        <f>VLOOKUP($A1102,'Medical Examinations'!A1102:E1102,5,FALSE)</f>
        <v>Diabetes</v>
      </c>
      <c r="L1102" t="str">
        <f>VLOOKUP($A1102,'Hospitalisation Details'!$A$2:$E$2344,5,FALSE)</f>
        <v>5-Dec-2001</v>
      </c>
      <c r="M1102" s="2">
        <f>VLOOKUP($A1102,'Hospitalisation Details'!$A$2:$I$2344,9,FALSE)</f>
        <v>1534.3</v>
      </c>
      <c r="N1102" s="2" t="str">
        <f>VLOOKUP($A1102,'Hospitalisation Details'!$A$2:$J$2344,10,FALSE)</f>
        <v>Tier - 2</v>
      </c>
      <c r="O1102" s="2" t="str">
        <f>VLOOKUP($A1102,'Hospitalisation Details'!$A$2:$K$2344,11,FALSE)</f>
        <v>Tier - 2</v>
      </c>
      <c r="P1102" s="5" t="str">
        <f>VLOOKUP($A1102,'Hospitalisation Details'!$A$2:$L$2344,12,FALSE)</f>
        <v>R1013</v>
      </c>
      <c r="Q1102" s="15">
        <f>VLOOKUP($A1102,'Hospitalisation Details'!$A$2:$G$2344,7,FALSE)</f>
        <v>21</v>
      </c>
    </row>
    <row r="1103" spans="1:17" x14ac:dyDescent="0.25">
      <c r="A1103" s="14" t="s">
        <v>4777</v>
      </c>
      <c r="B1103" t="str">
        <f>VLOOKUP(Healthcare!$A1103,'Customer Names'!A1103:C3437,3,FALSE)</f>
        <v>Wandzilak</v>
      </c>
      <c r="C1103">
        <f>VLOOKUP(Healthcare!$A1103,'Medical Examinations'!A1103:B3437,2,FALSE)</f>
        <v>32.299999999999997</v>
      </c>
      <c r="D1103">
        <f>VLOOKUP($A1103,'Medical Examinations'!A1103:D3437,4,FALSE)</f>
        <v>9.48</v>
      </c>
      <c r="E1103" t="str">
        <f>VLOOKUP($A1103,'Medical Examinations'!A1103:F1103,6,FALSE)</f>
        <v>No</v>
      </c>
      <c r="F1103" t="str">
        <f>VLOOKUP($A1103,'Medical Examinations'!A1103:G3437,7,FALSE)</f>
        <v>No</v>
      </c>
      <c r="G1103" t="str">
        <f>VLOOKUP($A1103,'Medical Examinations'!A1103:H3437,8,FALSE)</f>
        <v>No</v>
      </c>
      <c r="H1103" s="4">
        <f>VLOOKUP($A1103,'Medical Examinations'!A1103:I3437,9,FALSE)</f>
        <v>2</v>
      </c>
      <c r="I1103" t="str">
        <f>VLOOKUP($A1103,'Medical Examinations'!A1103:J1103,10,FALSE)</f>
        <v>No</v>
      </c>
      <c r="J1103" t="str">
        <f>VLOOKUP($A1103,'Medical Examinations'!A1103:C1103,3,FALSE)</f>
        <v>Obesity</v>
      </c>
      <c r="K1103" t="str">
        <f>VLOOKUP($A1103,'Medical Examinations'!A1103:E1103,5,FALSE)</f>
        <v>Diabetes</v>
      </c>
      <c r="L1103" t="str">
        <f>VLOOKUP($A1103,'Hospitalisation Details'!$A$2:$E$2344,5,FALSE)</f>
        <v>22-Sep-1992</v>
      </c>
      <c r="M1103" s="2">
        <f>VLOOKUP($A1103,'Hospitalisation Details'!$A$2:$I$2344,9,FALSE)</f>
        <v>1566.88</v>
      </c>
      <c r="N1103" s="2" t="str">
        <f>VLOOKUP($A1103,'Hospitalisation Details'!$A$2:$J$2344,10,FALSE)</f>
        <v>Tier - 2</v>
      </c>
      <c r="O1103" s="2" t="str">
        <f>VLOOKUP($A1103,'Hospitalisation Details'!$A$2:$K$2344,11,FALSE)</f>
        <v>Tier - 1</v>
      </c>
      <c r="P1103" s="5" t="str">
        <f>VLOOKUP($A1103,'Hospitalisation Details'!$A$2:$L$2344,12,FALSE)</f>
        <v>R1013</v>
      </c>
      <c r="Q1103" s="15">
        <f>VLOOKUP($A1103,'Hospitalisation Details'!$A$2:$G$2344,7,FALSE)</f>
        <v>30</v>
      </c>
    </row>
    <row r="1104" spans="1:17" x14ac:dyDescent="0.25">
      <c r="A1104" s="14" t="s">
        <v>4778</v>
      </c>
      <c r="B1104" t="str">
        <f>VLOOKUP(Healthcare!$A1104,'Customer Names'!A1104:C3438,3,FALSE)</f>
        <v>Carver</v>
      </c>
      <c r="C1104">
        <f>VLOOKUP(Healthcare!$A1104,'Medical Examinations'!A1104:B3438,2,FALSE)</f>
        <v>28.69</v>
      </c>
      <c r="D1104">
        <f>VLOOKUP($A1104,'Medical Examinations'!A1104:D3438,4,FALSE)</f>
        <v>7.45</v>
      </c>
      <c r="E1104" t="str">
        <f>VLOOKUP($A1104,'Medical Examinations'!A1104:F1104,6,FALSE)</f>
        <v>No</v>
      </c>
      <c r="F1104" t="str">
        <f>VLOOKUP($A1104,'Medical Examinations'!A1104:G3438,7,FALSE)</f>
        <v>No</v>
      </c>
      <c r="G1104" t="str">
        <f>VLOOKUP($A1104,'Medical Examinations'!A1104:H3438,8,FALSE)</f>
        <v>No</v>
      </c>
      <c r="H1104" s="4">
        <f>VLOOKUP($A1104,'Medical Examinations'!A1104:I3438,9,FALSE)</f>
        <v>2</v>
      </c>
      <c r="I1104" t="str">
        <f>VLOOKUP($A1104,'Medical Examinations'!A1104:J1104,10,FALSE)</f>
        <v>No</v>
      </c>
      <c r="J1104" t="str">
        <f>VLOOKUP($A1104,'Medical Examinations'!A1104:C1104,3,FALSE)</f>
        <v>Over Weight</v>
      </c>
      <c r="K1104" t="str">
        <f>VLOOKUP($A1104,'Medical Examinations'!A1104:E1104,5,FALSE)</f>
        <v>Diabetes</v>
      </c>
      <c r="L1104" t="str">
        <f>VLOOKUP($A1104,'Hospitalisation Details'!$A$2:$E$2344,5,FALSE)</f>
        <v>19-Nov-2004</v>
      </c>
      <c r="M1104" s="2">
        <f>VLOOKUP($A1104,'Hospitalisation Details'!$A$2:$I$2344,9,FALSE)</f>
        <v>1607.51</v>
      </c>
      <c r="N1104" s="2" t="str">
        <f>VLOOKUP($A1104,'Hospitalisation Details'!$A$2:$J$2344,10,FALSE)</f>
        <v>Tier - 2</v>
      </c>
      <c r="O1104" s="2" t="str">
        <f>VLOOKUP($A1104,'Hospitalisation Details'!$A$2:$K$2344,11,FALSE)</f>
        <v>Tier - 3</v>
      </c>
      <c r="P1104" s="5" t="str">
        <f>VLOOKUP($A1104,'Hospitalisation Details'!$A$2:$L$2344,12,FALSE)</f>
        <v>R1013</v>
      </c>
      <c r="Q1104" s="15">
        <f>VLOOKUP($A1104,'Hospitalisation Details'!$A$2:$G$2344,7,FALSE)</f>
        <v>18</v>
      </c>
    </row>
    <row r="1105" spans="1:17" x14ac:dyDescent="0.25">
      <c r="A1105" s="14" t="s">
        <v>4779</v>
      </c>
      <c r="B1105" t="str">
        <f>VLOOKUP(Healthcare!$A1105,'Customer Names'!A1105:C3439,3,FALSE)</f>
        <v>Borror</v>
      </c>
      <c r="C1105">
        <f>VLOOKUP(Healthcare!$A1105,'Medical Examinations'!A1105:B3439,2,FALSE)</f>
        <v>31.28</v>
      </c>
      <c r="D1105">
        <f>VLOOKUP($A1105,'Medical Examinations'!A1105:D3439,4,FALSE)</f>
        <v>6.94</v>
      </c>
      <c r="E1105" t="str">
        <f>VLOOKUP($A1105,'Medical Examinations'!A1105:F1105,6,FALSE)</f>
        <v>Yes</v>
      </c>
      <c r="F1105" t="str">
        <f>VLOOKUP($A1105,'Medical Examinations'!A1105:G3439,7,FALSE)</f>
        <v>No</v>
      </c>
      <c r="G1105" t="str">
        <f>VLOOKUP($A1105,'Medical Examinations'!A1105:H3439,8,FALSE)</f>
        <v>No</v>
      </c>
      <c r="H1105" s="4">
        <f>VLOOKUP($A1105,'Medical Examinations'!A1105:I3439,9,FALSE)</f>
        <v>1</v>
      </c>
      <c r="I1105" t="str">
        <f>VLOOKUP($A1105,'Medical Examinations'!A1105:J1105,10,FALSE)</f>
        <v>No</v>
      </c>
      <c r="J1105" t="str">
        <f>VLOOKUP($A1105,'Medical Examinations'!A1105:C1105,3,FALSE)</f>
        <v>Obesity</v>
      </c>
      <c r="K1105" t="str">
        <f>VLOOKUP($A1105,'Medical Examinations'!A1105:E1105,5,FALSE)</f>
        <v>Diabetes</v>
      </c>
      <c r="L1105" t="str">
        <f>VLOOKUP($A1105,'Hospitalisation Details'!$A$2:$E$2344,5,FALSE)</f>
        <v>22-Jul-2004</v>
      </c>
      <c r="M1105" s="2">
        <f>VLOOKUP($A1105,'Hospitalisation Details'!$A$2:$I$2344,9,FALSE)</f>
        <v>1615.77</v>
      </c>
      <c r="N1105" s="2" t="str">
        <f>VLOOKUP($A1105,'Hospitalisation Details'!$A$2:$J$2344,10,FALSE)</f>
        <v>Tier - 2</v>
      </c>
      <c r="O1105" s="2" t="str">
        <f>VLOOKUP($A1105,'Hospitalisation Details'!$A$2:$K$2344,11,FALSE)</f>
        <v>Tier - 1</v>
      </c>
      <c r="P1105" s="5" t="str">
        <f>VLOOKUP($A1105,'Hospitalisation Details'!$A$2:$L$2344,12,FALSE)</f>
        <v>R1013</v>
      </c>
      <c r="Q1105" s="15">
        <f>VLOOKUP($A1105,'Hospitalisation Details'!$A$2:$G$2344,7,FALSE)</f>
        <v>18</v>
      </c>
    </row>
    <row r="1106" spans="1:17" x14ac:dyDescent="0.25">
      <c r="A1106" s="14" t="s">
        <v>4780</v>
      </c>
      <c r="B1106" t="str">
        <f>VLOOKUP(Healthcare!$A1106,'Customer Names'!A1106:C3440,3,FALSE)</f>
        <v>Saad</v>
      </c>
      <c r="C1106">
        <f>VLOOKUP(Healthcare!$A1106,'Medical Examinations'!A1106:B3440,2,FALSE)</f>
        <v>30.21</v>
      </c>
      <c r="D1106">
        <f>VLOOKUP($A1106,'Medical Examinations'!A1106:D3440,4,FALSE)</f>
        <v>7.83</v>
      </c>
      <c r="E1106" t="str">
        <f>VLOOKUP($A1106,'Medical Examinations'!A1106:F1106,6,FALSE)</f>
        <v>No</v>
      </c>
      <c r="F1106" t="str">
        <f>VLOOKUP($A1106,'Medical Examinations'!A1106:G3440,7,FALSE)</f>
        <v>No</v>
      </c>
      <c r="G1106" t="str">
        <f>VLOOKUP($A1106,'Medical Examinations'!A1106:H3440,8,FALSE)</f>
        <v>No</v>
      </c>
      <c r="H1106" s="4">
        <f>VLOOKUP($A1106,'Medical Examinations'!A1106:I3440,9,FALSE)</f>
        <v>0</v>
      </c>
      <c r="I1106" t="str">
        <f>VLOOKUP($A1106,'Medical Examinations'!A1106:J1106,10,FALSE)</f>
        <v>No</v>
      </c>
      <c r="J1106" t="str">
        <f>VLOOKUP($A1106,'Medical Examinations'!A1106:C1106,3,FALSE)</f>
        <v>Obesity</v>
      </c>
      <c r="K1106" t="str">
        <f>VLOOKUP($A1106,'Medical Examinations'!A1106:E1106,5,FALSE)</f>
        <v>Diabetes</v>
      </c>
      <c r="L1106" t="str">
        <f>VLOOKUP($A1106,'Hospitalisation Details'!$A$2:$E$2344,5,FALSE)</f>
        <v>5-Aug-1995</v>
      </c>
      <c r="M1106" s="2">
        <f>VLOOKUP($A1106,'Hospitalisation Details'!$A$2:$I$2344,9,FALSE)</f>
        <v>1617.16</v>
      </c>
      <c r="N1106" s="2" t="str">
        <f>VLOOKUP($A1106,'Hospitalisation Details'!$A$2:$J$2344,10,FALSE)</f>
        <v>Tier - 2</v>
      </c>
      <c r="O1106" s="2" t="str">
        <f>VLOOKUP($A1106,'Hospitalisation Details'!$A$2:$K$2344,11,FALSE)</f>
        <v>Tier - 1</v>
      </c>
      <c r="P1106" s="5" t="str">
        <f>VLOOKUP($A1106,'Hospitalisation Details'!$A$2:$L$2344,12,FALSE)</f>
        <v>R1013</v>
      </c>
      <c r="Q1106" s="15">
        <f>VLOOKUP($A1106,'Hospitalisation Details'!$A$2:$G$2344,7,FALSE)</f>
        <v>27</v>
      </c>
    </row>
    <row r="1107" spans="1:17" x14ac:dyDescent="0.25">
      <c r="A1107" s="14" t="s">
        <v>4781</v>
      </c>
      <c r="B1107" t="str">
        <f>VLOOKUP(Healthcare!$A1107,'Customer Names'!A1107:C3441,3,FALSE)</f>
        <v>Paul</v>
      </c>
      <c r="C1107">
        <f>VLOOKUP(Healthcare!$A1107,'Medical Examinations'!A1107:B3441,2,FALSE)</f>
        <v>38.28</v>
      </c>
      <c r="D1107">
        <f>VLOOKUP($A1107,'Medical Examinations'!A1107:D3441,4,FALSE)</f>
        <v>10.17</v>
      </c>
      <c r="E1107" t="str">
        <f>VLOOKUP($A1107,'Medical Examinations'!A1107:F1107,6,FALSE)</f>
        <v>Yes</v>
      </c>
      <c r="F1107" t="str">
        <f>VLOOKUP($A1107,'Medical Examinations'!A1107:G3441,7,FALSE)</f>
        <v>No</v>
      </c>
      <c r="G1107" t="str">
        <f>VLOOKUP($A1107,'Medical Examinations'!A1107:H3441,8,FALSE)</f>
        <v>No</v>
      </c>
      <c r="H1107" s="4">
        <f>VLOOKUP($A1107,'Medical Examinations'!A1107:I3441,9,FALSE)</f>
        <v>0</v>
      </c>
      <c r="I1107" t="str">
        <f>VLOOKUP($A1107,'Medical Examinations'!A1107:J1107,10,FALSE)</f>
        <v>No</v>
      </c>
      <c r="J1107" t="str">
        <f>VLOOKUP($A1107,'Medical Examinations'!A1107:C1107,3,FALSE)</f>
        <v>Obesity</v>
      </c>
      <c r="K1107" t="str">
        <f>VLOOKUP($A1107,'Medical Examinations'!A1107:E1107,5,FALSE)</f>
        <v>Diabetes</v>
      </c>
      <c r="L1107" t="str">
        <f>VLOOKUP($A1107,'Hospitalisation Details'!$A$2:$E$2344,5,FALSE)</f>
        <v>14-Sep-2003</v>
      </c>
      <c r="M1107" s="2">
        <f>VLOOKUP($A1107,'Hospitalisation Details'!$A$2:$I$2344,9,FALSE)</f>
        <v>1621.34</v>
      </c>
      <c r="N1107" s="2" t="str">
        <f>VLOOKUP($A1107,'Hospitalisation Details'!$A$2:$J$2344,10,FALSE)</f>
        <v>Tier - 2</v>
      </c>
      <c r="O1107" s="2" t="str">
        <f>VLOOKUP($A1107,'Hospitalisation Details'!$A$2:$K$2344,11,FALSE)</f>
        <v>Tier - 2</v>
      </c>
      <c r="P1107" s="5" t="str">
        <f>VLOOKUP($A1107,'Hospitalisation Details'!$A$2:$L$2344,12,FALSE)</f>
        <v>R1012</v>
      </c>
      <c r="Q1107" s="15">
        <f>VLOOKUP($A1107,'Hospitalisation Details'!$A$2:$G$2344,7,FALSE)</f>
        <v>19</v>
      </c>
    </row>
    <row r="1108" spans="1:17" x14ac:dyDescent="0.25">
      <c r="A1108" s="14" t="s">
        <v>4782</v>
      </c>
      <c r="B1108" t="str">
        <f>VLOOKUP(Healthcare!$A1108,'Customer Names'!A1108:C3442,3,FALSE)</f>
        <v>Trail</v>
      </c>
      <c r="C1108">
        <f>VLOOKUP(Healthcare!$A1108,'Medical Examinations'!A1108:B3442,2,FALSE)</f>
        <v>29.9</v>
      </c>
      <c r="D1108">
        <f>VLOOKUP($A1108,'Medical Examinations'!A1108:D3442,4,FALSE)</f>
        <v>8.9600000000000009</v>
      </c>
      <c r="E1108" t="str">
        <f>VLOOKUP($A1108,'Medical Examinations'!A1108:F1108,6,FALSE)</f>
        <v>Yes</v>
      </c>
      <c r="F1108" t="str">
        <f>VLOOKUP($A1108,'Medical Examinations'!A1108:G3442,7,FALSE)</f>
        <v>No</v>
      </c>
      <c r="G1108" t="str">
        <f>VLOOKUP($A1108,'Medical Examinations'!A1108:H3442,8,FALSE)</f>
        <v>No</v>
      </c>
      <c r="H1108" s="4">
        <f>VLOOKUP($A1108,'Medical Examinations'!A1108:I3442,9,FALSE)</f>
        <v>0</v>
      </c>
      <c r="I1108" t="str">
        <f>VLOOKUP($A1108,'Medical Examinations'!A1108:J1108,10,FALSE)</f>
        <v>No</v>
      </c>
      <c r="J1108" t="str">
        <f>VLOOKUP($A1108,'Medical Examinations'!A1108:C1108,3,FALSE)</f>
        <v>Obesity</v>
      </c>
      <c r="K1108" t="str">
        <f>VLOOKUP($A1108,'Medical Examinations'!A1108:E1108,5,FALSE)</f>
        <v>Diabetes</v>
      </c>
      <c r="L1108" t="str">
        <f>VLOOKUP($A1108,'Hospitalisation Details'!$A$2:$E$2344,5,FALSE)</f>
        <v>21-Aug-2004</v>
      </c>
      <c r="M1108" s="2">
        <f>VLOOKUP($A1108,'Hospitalisation Details'!$A$2:$I$2344,9,FALSE)</f>
        <v>1621.88</v>
      </c>
      <c r="N1108" s="2" t="str">
        <f>VLOOKUP($A1108,'Hospitalisation Details'!$A$2:$J$2344,10,FALSE)</f>
        <v>Tier - 2</v>
      </c>
      <c r="O1108" s="2" t="str">
        <f>VLOOKUP($A1108,'Hospitalisation Details'!$A$2:$K$2344,11,FALSE)</f>
        <v>Tier - 2</v>
      </c>
      <c r="P1108" s="5" t="str">
        <f>VLOOKUP($A1108,'Hospitalisation Details'!$A$2:$L$2344,12,FALSE)</f>
        <v>R1013</v>
      </c>
      <c r="Q1108" s="15">
        <f>VLOOKUP($A1108,'Hospitalisation Details'!$A$2:$G$2344,7,FALSE)</f>
        <v>18</v>
      </c>
    </row>
    <row r="1109" spans="1:17" x14ac:dyDescent="0.25">
      <c r="A1109" s="14" t="s">
        <v>4783</v>
      </c>
      <c r="B1109" t="str">
        <f>VLOOKUP(Healthcare!$A1109,'Customer Names'!A1109:C3443,3,FALSE)</f>
        <v>Benton</v>
      </c>
      <c r="C1109">
        <f>VLOOKUP(Healthcare!$A1109,'Medical Examinations'!A1109:B3443,2,FALSE)</f>
        <v>23.18</v>
      </c>
      <c r="D1109">
        <f>VLOOKUP($A1109,'Medical Examinations'!A1109:D3443,4,FALSE)</f>
        <v>6.96</v>
      </c>
      <c r="E1109" t="str">
        <f>VLOOKUP($A1109,'Medical Examinations'!A1109:F1109,6,FALSE)</f>
        <v>Yes</v>
      </c>
      <c r="F1109" t="str">
        <f>VLOOKUP($A1109,'Medical Examinations'!A1109:G3443,7,FALSE)</f>
        <v>No</v>
      </c>
      <c r="G1109" t="str">
        <f>VLOOKUP($A1109,'Medical Examinations'!A1109:H3443,8,FALSE)</f>
        <v>No</v>
      </c>
      <c r="H1109" s="4">
        <f>VLOOKUP($A1109,'Medical Examinations'!A1109:I3443,9,FALSE)</f>
        <v>2</v>
      </c>
      <c r="I1109" t="str">
        <f>VLOOKUP($A1109,'Medical Examinations'!A1109:J1109,10,FALSE)</f>
        <v>No</v>
      </c>
      <c r="J1109" t="str">
        <f>VLOOKUP($A1109,'Medical Examinations'!A1109:C1109,3,FALSE)</f>
        <v>Health Weight</v>
      </c>
      <c r="K1109" t="str">
        <f>VLOOKUP($A1109,'Medical Examinations'!A1109:E1109,5,FALSE)</f>
        <v>Diabetes</v>
      </c>
      <c r="L1109" t="str">
        <f>VLOOKUP($A1109,'Hospitalisation Details'!$A$2:$E$2344,5,FALSE)</f>
        <v>25-Jul-2004</v>
      </c>
      <c r="M1109" s="2">
        <f>VLOOKUP($A1109,'Hospitalisation Details'!$A$2:$I$2344,9,FALSE)</f>
        <v>1622.19</v>
      </c>
      <c r="N1109" s="2" t="str">
        <f>VLOOKUP($A1109,'Hospitalisation Details'!$A$2:$J$2344,10,FALSE)</f>
        <v>Tier - 2</v>
      </c>
      <c r="O1109" s="2" t="str">
        <f>VLOOKUP($A1109,'Hospitalisation Details'!$A$2:$K$2344,11,FALSE)</f>
        <v>Tier - 1</v>
      </c>
      <c r="P1109" s="5" t="str">
        <f>VLOOKUP($A1109,'Hospitalisation Details'!$A$2:$L$2344,12,FALSE)</f>
        <v>R1013</v>
      </c>
      <c r="Q1109" s="15">
        <f>VLOOKUP($A1109,'Hospitalisation Details'!$A$2:$G$2344,7,FALSE)</f>
        <v>18</v>
      </c>
    </row>
    <row r="1110" spans="1:17" x14ac:dyDescent="0.25">
      <c r="A1110" s="14" t="s">
        <v>4784</v>
      </c>
      <c r="B1110" t="str">
        <f>VLOOKUP(Healthcare!$A1110,'Customer Names'!A1110:C3444,3,FALSE)</f>
        <v>Bauman</v>
      </c>
      <c r="C1110">
        <f>VLOOKUP(Healthcare!$A1110,'Medical Examinations'!A1110:B3444,2,FALSE)</f>
        <v>33.020000000000003</v>
      </c>
      <c r="D1110">
        <f>VLOOKUP($A1110,'Medical Examinations'!A1110:D3444,4,FALSE)</f>
        <v>5.07</v>
      </c>
      <c r="E1110" t="str">
        <f>VLOOKUP($A1110,'Medical Examinations'!A1110:F1110,6,FALSE)</f>
        <v>Yes</v>
      </c>
      <c r="F1110" t="str">
        <f>VLOOKUP($A1110,'Medical Examinations'!A1110:G3444,7,FALSE)</f>
        <v>No</v>
      </c>
      <c r="G1110" t="str">
        <f>VLOOKUP($A1110,'Medical Examinations'!A1110:H3444,8,FALSE)</f>
        <v>No</v>
      </c>
      <c r="H1110" s="4">
        <f>VLOOKUP($A1110,'Medical Examinations'!A1110:I3444,9,FALSE)</f>
        <v>0</v>
      </c>
      <c r="I1110" t="str">
        <f>VLOOKUP($A1110,'Medical Examinations'!A1110:J1110,10,FALSE)</f>
        <v>No</v>
      </c>
      <c r="J1110" t="str">
        <f>VLOOKUP($A1110,'Medical Examinations'!A1110:C1110,3,FALSE)</f>
        <v>Obesity</v>
      </c>
      <c r="K1110" t="str">
        <f>VLOOKUP($A1110,'Medical Examinations'!A1110:E1110,5,FALSE)</f>
        <v>Normal</v>
      </c>
      <c r="L1110" t="str">
        <f>VLOOKUP($A1110,'Hospitalisation Details'!$A$2:$E$2344,5,FALSE)</f>
        <v>9-Sep-2003</v>
      </c>
      <c r="M1110" s="2">
        <f>VLOOKUP($A1110,'Hospitalisation Details'!$A$2:$I$2344,9,FALSE)</f>
        <v>1625.43</v>
      </c>
      <c r="N1110" s="2" t="str">
        <f>VLOOKUP($A1110,'Hospitalisation Details'!$A$2:$J$2344,10,FALSE)</f>
        <v>Tier - 2</v>
      </c>
      <c r="O1110" s="2" t="str">
        <f>VLOOKUP($A1110,'Hospitalisation Details'!$A$2:$K$2344,11,FALSE)</f>
        <v>Tier - 3</v>
      </c>
      <c r="P1110" s="5" t="str">
        <f>VLOOKUP($A1110,'Hospitalisation Details'!$A$2:$L$2344,12,FALSE)</f>
        <v>R1012</v>
      </c>
      <c r="Q1110" s="15">
        <f>VLOOKUP($A1110,'Hospitalisation Details'!$A$2:$G$2344,7,FALSE)</f>
        <v>19</v>
      </c>
    </row>
    <row r="1111" spans="1:17" x14ac:dyDescent="0.25">
      <c r="A1111" s="14" t="s">
        <v>4786</v>
      </c>
      <c r="B1111" t="str">
        <f>VLOOKUP(Healthcare!$A1111,'Customer Names'!A1111:C3445,3,FALSE)</f>
        <v>Bakula</v>
      </c>
      <c r="C1111">
        <f>VLOOKUP(Healthcare!$A1111,'Medical Examinations'!A1111:B3445,2,FALSE)</f>
        <v>27.29</v>
      </c>
      <c r="D1111">
        <f>VLOOKUP($A1111,'Medical Examinations'!A1111:D3445,4,FALSE)</f>
        <v>5.85</v>
      </c>
      <c r="E1111" t="str">
        <f>VLOOKUP($A1111,'Medical Examinations'!A1111:F1111,6,FALSE)</f>
        <v>No</v>
      </c>
      <c r="F1111" t="str">
        <f>VLOOKUP($A1111,'Medical Examinations'!A1111:G3445,7,FALSE)</f>
        <v>No</v>
      </c>
      <c r="G1111" t="str">
        <f>VLOOKUP($A1111,'Medical Examinations'!A1111:H3445,8,FALSE)</f>
        <v>No</v>
      </c>
      <c r="H1111" s="4">
        <f>VLOOKUP($A1111,'Medical Examinations'!A1111:I3445,9,FALSE)</f>
        <v>2</v>
      </c>
      <c r="I1111" t="str">
        <f>VLOOKUP($A1111,'Medical Examinations'!A1111:J1111,10,FALSE)</f>
        <v>No</v>
      </c>
      <c r="J1111" t="str">
        <f>VLOOKUP($A1111,'Medical Examinations'!A1111:C1111,3,FALSE)</f>
        <v>Over Weight</v>
      </c>
      <c r="K1111" t="str">
        <f>VLOOKUP($A1111,'Medical Examinations'!A1111:E1111,5,FALSE)</f>
        <v>Prediabetes</v>
      </c>
      <c r="L1111" t="str">
        <f>VLOOKUP($A1111,'Hospitalisation Details'!$A$2:$E$2344,5,FALSE)</f>
        <v>17-Jul-2003</v>
      </c>
      <c r="M1111" s="2">
        <f>VLOOKUP($A1111,'Hospitalisation Details'!$A$2:$I$2344,9,FALSE)</f>
        <v>1628.47</v>
      </c>
      <c r="N1111" s="2" t="str">
        <f>VLOOKUP($A1111,'Hospitalisation Details'!$A$2:$J$2344,10,FALSE)</f>
        <v>Tier - 2</v>
      </c>
      <c r="O1111" s="2" t="str">
        <f>VLOOKUP($A1111,'Hospitalisation Details'!$A$2:$K$2344,11,FALSE)</f>
        <v>Tier - 1</v>
      </c>
      <c r="P1111" s="5" t="str">
        <f>VLOOKUP($A1111,'Hospitalisation Details'!$A$2:$L$2344,12,FALSE)</f>
        <v>R1012</v>
      </c>
      <c r="Q1111" s="15">
        <f>VLOOKUP($A1111,'Hospitalisation Details'!$A$2:$G$2344,7,FALSE)</f>
        <v>19</v>
      </c>
    </row>
    <row r="1112" spans="1:17" x14ac:dyDescent="0.25">
      <c r="A1112" s="14" t="s">
        <v>4787</v>
      </c>
      <c r="B1112" t="str">
        <f>VLOOKUP(Healthcare!$A1112,'Customer Names'!A1112:C3446,3,FALSE)</f>
        <v>Edwards</v>
      </c>
      <c r="C1112">
        <f>VLOOKUP(Healthcare!$A1112,'Medical Examinations'!A1112:B3446,2,FALSE)</f>
        <v>23.18</v>
      </c>
      <c r="D1112">
        <f>VLOOKUP($A1112,'Medical Examinations'!A1112:D3446,4,FALSE)</f>
        <v>10.56</v>
      </c>
      <c r="E1112" t="str">
        <f>VLOOKUP($A1112,'Medical Examinations'!A1112:F1112,6,FALSE)</f>
        <v>No</v>
      </c>
      <c r="F1112" t="str">
        <f>VLOOKUP($A1112,'Medical Examinations'!A1112:G3446,7,FALSE)</f>
        <v>No</v>
      </c>
      <c r="G1112" t="str">
        <f>VLOOKUP($A1112,'Medical Examinations'!A1112:H3446,8,FALSE)</f>
        <v>No</v>
      </c>
      <c r="H1112" s="4">
        <f>VLOOKUP($A1112,'Medical Examinations'!A1112:I3446,9,FALSE)</f>
        <v>2</v>
      </c>
      <c r="I1112" t="str">
        <f>VLOOKUP($A1112,'Medical Examinations'!A1112:J1112,10,FALSE)</f>
        <v>No</v>
      </c>
      <c r="J1112" t="str">
        <f>VLOOKUP($A1112,'Medical Examinations'!A1112:C1112,3,FALSE)</f>
        <v>Health Weight</v>
      </c>
      <c r="K1112" t="str">
        <f>VLOOKUP($A1112,'Medical Examinations'!A1112:E1112,5,FALSE)</f>
        <v>Diabetes</v>
      </c>
      <c r="L1112" t="str">
        <f>VLOOKUP($A1112,'Hospitalisation Details'!$A$2:$E$2344,5,FALSE)</f>
        <v>4-Oct-2004</v>
      </c>
      <c r="M1112" s="2">
        <f>VLOOKUP($A1112,'Hospitalisation Details'!$A$2:$I$2344,9,FALSE)</f>
        <v>1629.83</v>
      </c>
      <c r="N1112" s="2" t="str">
        <f>VLOOKUP($A1112,'Hospitalisation Details'!$A$2:$J$2344,10,FALSE)</f>
        <v>Tier - 2</v>
      </c>
      <c r="O1112" s="2" t="str">
        <f>VLOOKUP($A1112,'Hospitalisation Details'!$A$2:$K$2344,11,FALSE)</f>
        <v>Tier - 2</v>
      </c>
      <c r="P1112" s="5" t="str">
        <f>VLOOKUP($A1112,'Hospitalisation Details'!$A$2:$L$2344,12,FALSE)</f>
        <v>R1013</v>
      </c>
      <c r="Q1112" s="15">
        <f>VLOOKUP($A1112,'Hospitalisation Details'!$A$2:$G$2344,7,FALSE)</f>
        <v>18</v>
      </c>
    </row>
    <row r="1113" spans="1:17" x14ac:dyDescent="0.25">
      <c r="A1113" s="14" t="s">
        <v>4788</v>
      </c>
      <c r="B1113" t="str">
        <f>VLOOKUP(Healthcare!$A1113,'Customer Names'!A1113:C3447,3,FALSE)</f>
        <v>Davis</v>
      </c>
      <c r="C1113">
        <f>VLOOKUP(Healthcare!$A1113,'Medical Examinations'!A1113:B3447,2,FALSE)</f>
        <v>32.659999999999997</v>
      </c>
      <c r="D1113">
        <f>VLOOKUP($A1113,'Medical Examinations'!A1113:D3447,4,FALSE)</f>
        <v>8.92</v>
      </c>
      <c r="E1113" t="str">
        <f>VLOOKUP($A1113,'Medical Examinations'!A1113:F1113,6,FALSE)</f>
        <v>Yes</v>
      </c>
      <c r="F1113" t="str">
        <f>VLOOKUP($A1113,'Medical Examinations'!A1113:G3447,7,FALSE)</f>
        <v>No</v>
      </c>
      <c r="G1113" t="str">
        <f>VLOOKUP($A1113,'Medical Examinations'!A1113:H3447,8,FALSE)</f>
        <v>No</v>
      </c>
      <c r="H1113" s="4">
        <f>VLOOKUP($A1113,'Medical Examinations'!A1113:I3447,9,FALSE)</f>
        <v>0</v>
      </c>
      <c r="I1113" t="str">
        <f>VLOOKUP($A1113,'Medical Examinations'!A1113:J1113,10,FALSE)</f>
        <v>No</v>
      </c>
      <c r="J1113" t="str">
        <f>VLOOKUP($A1113,'Medical Examinations'!A1113:C1113,3,FALSE)</f>
        <v>Obesity</v>
      </c>
      <c r="K1113" t="str">
        <f>VLOOKUP($A1113,'Medical Examinations'!A1113:E1113,5,FALSE)</f>
        <v>Diabetes</v>
      </c>
      <c r="L1113" t="str">
        <f>VLOOKUP($A1113,'Hospitalisation Details'!$A$2:$E$2344,5,FALSE)</f>
        <v>5-Dec-2004</v>
      </c>
      <c r="M1113" s="2">
        <f>VLOOKUP($A1113,'Hospitalisation Details'!$A$2:$I$2344,9,FALSE)</f>
        <v>1631.67</v>
      </c>
      <c r="N1113" s="2" t="str">
        <f>VLOOKUP($A1113,'Hospitalisation Details'!$A$2:$J$2344,10,FALSE)</f>
        <v>Tier - 2</v>
      </c>
      <c r="O1113" s="2" t="str">
        <f>VLOOKUP($A1113,'Hospitalisation Details'!$A$2:$K$2344,11,FALSE)</f>
        <v>Tier - 3</v>
      </c>
      <c r="P1113" s="5" t="str">
        <f>VLOOKUP($A1113,'Hospitalisation Details'!$A$2:$L$2344,12,FALSE)</f>
        <v>R1013</v>
      </c>
      <c r="Q1113" s="15">
        <f>VLOOKUP($A1113,'Hospitalisation Details'!$A$2:$G$2344,7,FALSE)</f>
        <v>18</v>
      </c>
    </row>
    <row r="1114" spans="1:17" x14ac:dyDescent="0.25">
      <c r="A1114" s="14" t="s">
        <v>4789</v>
      </c>
      <c r="B1114" t="str">
        <f>VLOOKUP(Healthcare!$A1114,'Customer Names'!A1114:C3448,3,FALSE)</f>
        <v>Weiler</v>
      </c>
      <c r="C1114">
        <f>VLOOKUP(Healthcare!$A1114,'Medical Examinations'!A1114:B3448,2,FALSE)</f>
        <v>30.78</v>
      </c>
      <c r="D1114">
        <f>VLOOKUP($A1114,'Medical Examinations'!A1114:D3448,4,FALSE)</f>
        <v>8.6300000000000008</v>
      </c>
      <c r="E1114" t="str">
        <f>VLOOKUP($A1114,'Medical Examinations'!A1114:F1114,6,FALSE)</f>
        <v>No</v>
      </c>
      <c r="F1114" t="str">
        <f>VLOOKUP($A1114,'Medical Examinations'!A1114:G3448,7,FALSE)</f>
        <v>No</v>
      </c>
      <c r="G1114" t="str">
        <f>VLOOKUP($A1114,'Medical Examinations'!A1114:H3448,8,FALSE)</f>
        <v>No</v>
      </c>
      <c r="H1114" s="4">
        <f>VLOOKUP($A1114,'Medical Examinations'!A1114:I3448,9,FALSE)</f>
        <v>0</v>
      </c>
      <c r="I1114" t="str">
        <f>VLOOKUP($A1114,'Medical Examinations'!A1114:J1114,10,FALSE)</f>
        <v>No</v>
      </c>
      <c r="J1114" t="str">
        <f>VLOOKUP($A1114,'Medical Examinations'!A1114:C1114,3,FALSE)</f>
        <v>Obesity</v>
      </c>
      <c r="K1114" t="str">
        <f>VLOOKUP($A1114,'Medical Examinations'!A1114:E1114,5,FALSE)</f>
        <v>Diabetes</v>
      </c>
      <c r="L1114" t="str">
        <f>VLOOKUP($A1114,'Hospitalisation Details'!$A$2:$E$2344,5,FALSE)</f>
        <v>9-Jul-2004</v>
      </c>
      <c r="M1114" s="2">
        <f>VLOOKUP($A1114,'Hospitalisation Details'!$A$2:$I$2344,9,FALSE)</f>
        <v>1631.82</v>
      </c>
      <c r="N1114" s="2" t="str">
        <f>VLOOKUP($A1114,'Hospitalisation Details'!$A$2:$J$2344,10,FALSE)</f>
        <v>Tier - 2</v>
      </c>
      <c r="O1114" s="2" t="str">
        <f>VLOOKUP($A1114,'Hospitalisation Details'!$A$2:$K$2344,11,FALSE)</f>
        <v>Tier - 1</v>
      </c>
      <c r="P1114" s="5" t="str">
        <f>VLOOKUP($A1114,'Hospitalisation Details'!$A$2:$L$2344,12,FALSE)</f>
        <v>R1013</v>
      </c>
      <c r="Q1114" s="15">
        <f>VLOOKUP($A1114,'Hospitalisation Details'!$A$2:$G$2344,7,FALSE)</f>
        <v>18</v>
      </c>
    </row>
    <row r="1115" spans="1:17" x14ac:dyDescent="0.25">
      <c r="A1115" s="14" t="s">
        <v>4790</v>
      </c>
      <c r="B1115" t="str">
        <f>VLOOKUP(Healthcare!$A1115,'Customer Names'!A1115:C3449,3,FALSE)</f>
        <v>Schaaf</v>
      </c>
      <c r="C1115">
        <f>VLOOKUP(Healthcare!$A1115,'Medical Examinations'!A1115:B3449,2,FALSE)</f>
        <v>47.2</v>
      </c>
      <c r="D1115">
        <f>VLOOKUP($A1115,'Medical Examinations'!A1115:D3449,4,FALSE)</f>
        <v>6.29</v>
      </c>
      <c r="E1115" t="str">
        <f>VLOOKUP($A1115,'Medical Examinations'!A1115:F1115,6,FALSE)</f>
        <v>Yes</v>
      </c>
      <c r="F1115" t="str">
        <f>VLOOKUP($A1115,'Medical Examinations'!A1115:G3449,7,FALSE)</f>
        <v>No</v>
      </c>
      <c r="G1115" t="str">
        <f>VLOOKUP($A1115,'Medical Examinations'!A1115:H3449,8,FALSE)</f>
        <v>Yes</v>
      </c>
      <c r="H1115" s="4">
        <f>VLOOKUP($A1115,'Medical Examinations'!A1115:I3449,9,FALSE)</f>
        <v>1</v>
      </c>
      <c r="I1115" t="str">
        <f>VLOOKUP($A1115,'Medical Examinations'!A1115:J1115,10,FALSE)</f>
        <v>No</v>
      </c>
      <c r="J1115" t="str">
        <f>VLOOKUP($A1115,'Medical Examinations'!A1115:C1115,3,FALSE)</f>
        <v>Obesity</v>
      </c>
      <c r="K1115" t="str">
        <f>VLOOKUP($A1115,'Medical Examinations'!A1115:E1115,5,FALSE)</f>
        <v>Prediabetes</v>
      </c>
      <c r="L1115" t="str">
        <f>VLOOKUP($A1115,'Hospitalisation Details'!$A$2:$E$2344,5,FALSE)</f>
        <v>3-Oct-2003</v>
      </c>
      <c r="M1115" s="2">
        <f>VLOOKUP($A1115,'Hospitalisation Details'!$A$2:$I$2344,9,FALSE)</f>
        <v>1632.04</v>
      </c>
      <c r="N1115" s="2" t="str">
        <f>VLOOKUP($A1115,'Hospitalisation Details'!$A$2:$J$2344,10,FALSE)</f>
        <v>Tier - 2</v>
      </c>
      <c r="O1115" s="2" t="str">
        <f>VLOOKUP($A1115,'Hospitalisation Details'!$A$2:$K$2344,11,FALSE)</f>
        <v>Tier - 2</v>
      </c>
      <c r="P1115" s="5" t="str">
        <f>VLOOKUP($A1115,'Hospitalisation Details'!$A$2:$L$2344,12,FALSE)</f>
        <v>R1012</v>
      </c>
      <c r="Q1115" s="15">
        <f>VLOOKUP($A1115,'Hospitalisation Details'!$A$2:$G$2344,7,FALSE)</f>
        <v>19</v>
      </c>
    </row>
    <row r="1116" spans="1:17" x14ac:dyDescent="0.25">
      <c r="A1116" s="14" t="s">
        <v>4791</v>
      </c>
      <c r="B1116" t="str">
        <f>VLOOKUP(Healthcare!$A1116,'Customer Names'!A1116:C3450,3,FALSE)</f>
        <v>Sack</v>
      </c>
      <c r="C1116">
        <f>VLOOKUP(Healthcare!$A1116,'Medical Examinations'!A1116:B3450,2,FALSE)</f>
        <v>31.6</v>
      </c>
      <c r="D1116">
        <f>VLOOKUP($A1116,'Medical Examinations'!A1116:D3450,4,FALSE)</f>
        <v>5.75</v>
      </c>
      <c r="E1116" t="str">
        <f>VLOOKUP($A1116,'Medical Examinations'!A1116:F1116,6,FALSE)</f>
        <v>No</v>
      </c>
      <c r="F1116" t="str">
        <f>VLOOKUP($A1116,'Medical Examinations'!A1116:G3450,7,FALSE)</f>
        <v>No</v>
      </c>
      <c r="G1116" t="str">
        <f>VLOOKUP($A1116,'Medical Examinations'!A1116:H3450,8,FALSE)</f>
        <v>No</v>
      </c>
      <c r="H1116" s="4">
        <f>VLOOKUP($A1116,'Medical Examinations'!A1116:I3450,9,FALSE)</f>
        <v>2</v>
      </c>
      <c r="I1116" t="str">
        <f>VLOOKUP($A1116,'Medical Examinations'!A1116:J1116,10,FALSE)</f>
        <v>No</v>
      </c>
      <c r="J1116" t="str">
        <f>VLOOKUP($A1116,'Medical Examinations'!A1116:C1116,3,FALSE)</f>
        <v>Obesity</v>
      </c>
      <c r="K1116" t="str">
        <f>VLOOKUP($A1116,'Medical Examinations'!A1116:E1116,5,FALSE)</f>
        <v>Prediabetes</v>
      </c>
      <c r="L1116" t="str">
        <f>VLOOKUP($A1116,'Hospitalisation Details'!$A$2:$E$2344,5,FALSE)</f>
        <v>16-Sep-2003</v>
      </c>
      <c r="M1116" s="2">
        <f>VLOOKUP($A1116,'Hospitalisation Details'!$A$2:$I$2344,9,FALSE)</f>
        <v>1632.56</v>
      </c>
      <c r="N1116" s="2" t="str">
        <f>VLOOKUP($A1116,'Hospitalisation Details'!$A$2:$J$2344,10,FALSE)</f>
        <v>Tier - 2</v>
      </c>
      <c r="O1116" s="2" t="str">
        <f>VLOOKUP($A1116,'Hospitalisation Details'!$A$2:$K$2344,11,FALSE)</f>
        <v>Tier - 2</v>
      </c>
      <c r="P1116" s="5" t="str">
        <f>VLOOKUP($A1116,'Hospitalisation Details'!$A$2:$L$2344,12,FALSE)</f>
        <v>R1012</v>
      </c>
      <c r="Q1116" s="15">
        <f>VLOOKUP($A1116,'Hospitalisation Details'!$A$2:$G$2344,7,FALSE)</f>
        <v>19</v>
      </c>
    </row>
    <row r="1117" spans="1:17" x14ac:dyDescent="0.25">
      <c r="A1117" s="14" t="s">
        <v>4792</v>
      </c>
      <c r="B1117" t="str">
        <f>VLOOKUP(Healthcare!$A1117,'Customer Names'!A1117:C3451,3,FALSE)</f>
        <v>Chenard</v>
      </c>
      <c r="C1117">
        <f>VLOOKUP(Healthcare!$A1117,'Medical Examinations'!A1117:B3451,2,FALSE)</f>
        <v>33.914999999999999</v>
      </c>
      <c r="D1117">
        <f>VLOOKUP($A1117,'Medical Examinations'!A1117:D3451,4,FALSE)</f>
        <v>6.66</v>
      </c>
      <c r="E1117" t="str">
        <f>VLOOKUP($A1117,'Medical Examinations'!A1117:F1117,6,FALSE)</f>
        <v>Yes</v>
      </c>
      <c r="F1117" t="str">
        <f>VLOOKUP($A1117,'Medical Examinations'!A1117:G3451,7,FALSE)</f>
        <v>No</v>
      </c>
      <c r="G1117" t="str">
        <f>VLOOKUP($A1117,'Medical Examinations'!A1117:H3451,8,FALSE)</f>
        <v>No</v>
      </c>
      <c r="H1117" s="4">
        <f>VLOOKUP($A1117,'Medical Examinations'!A1117:I3451,9,FALSE)</f>
        <v>1</v>
      </c>
      <c r="I1117" t="str">
        <f>VLOOKUP($A1117,'Medical Examinations'!A1117:J1117,10,FALSE)</f>
        <v>No</v>
      </c>
      <c r="J1117" t="str">
        <f>VLOOKUP($A1117,'Medical Examinations'!A1117:C1117,3,FALSE)</f>
        <v>Obesity</v>
      </c>
      <c r="K1117" t="str">
        <f>VLOOKUP($A1117,'Medical Examinations'!A1117:E1117,5,FALSE)</f>
        <v>Diabetes</v>
      </c>
      <c r="L1117" t="str">
        <f>VLOOKUP($A1117,'Hospitalisation Details'!$A$2:$E$2344,5,FALSE)</f>
        <v>13-Dec-2004</v>
      </c>
      <c r="M1117" s="2">
        <f>VLOOKUP($A1117,'Hospitalisation Details'!$A$2:$I$2344,9,FALSE)</f>
        <v>1633.04</v>
      </c>
      <c r="N1117" s="2" t="str">
        <f>VLOOKUP($A1117,'Hospitalisation Details'!$A$2:$J$2344,10,FALSE)</f>
        <v>Tier - 2</v>
      </c>
      <c r="O1117" s="2" t="str">
        <f>VLOOKUP($A1117,'Hospitalisation Details'!$A$2:$K$2344,11,FALSE)</f>
        <v>Tier - 2</v>
      </c>
      <c r="P1117" s="5" t="str">
        <f>VLOOKUP($A1117,'Hospitalisation Details'!$A$2:$L$2344,12,FALSE)</f>
        <v>R1013</v>
      </c>
      <c r="Q1117" s="15">
        <f>VLOOKUP($A1117,'Hospitalisation Details'!$A$2:$G$2344,7,FALSE)</f>
        <v>18</v>
      </c>
    </row>
    <row r="1118" spans="1:17" x14ac:dyDescent="0.25">
      <c r="A1118" s="14" t="s">
        <v>4793</v>
      </c>
      <c r="B1118" t="str">
        <f>VLOOKUP(Healthcare!$A1118,'Customer Names'!A1118:C3452,3,FALSE)</f>
        <v>Williamson</v>
      </c>
      <c r="C1118">
        <f>VLOOKUP(Healthcare!$A1118,'Medical Examinations'!A1118:B3452,2,FALSE)</f>
        <v>23.54</v>
      </c>
      <c r="D1118">
        <f>VLOOKUP($A1118,'Medical Examinations'!A1118:D3452,4,FALSE)</f>
        <v>5.0999999999999996</v>
      </c>
      <c r="E1118" t="str">
        <f>VLOOKUP($A1118,'Medical Examinations'!A1118:F1118,6,FALSE)</f>
        <v>No</v>
      </c>
      <c r="F1118" t="str">
        <f>VLOOKUP($A1118,'Medical Examinations'!A1118:G3452,7,FALSE)</f>
        <v>No</v>
      </c>
      <c r="G1118" t="str">
        <f>VLOOKUP($A1118,'Medical Examinations'!A1118:H3452,8,FALSE)</f>
        <v>No</v>
      </c>
      <c r="H1118" s="4">
        <f>VLOOKUP($A1118,'Medical Examinations'!A1118:I3452,9,FALSE)</f>
        <v>2</v>
      </c>
      <c r="I1118" t="str">
        <f>VLOOKUP($A1118,'Medical Examinations'!A1118:J1118,10,FALSE)</f>
        <v>No</v>
      </c>
      <c r="J1118" t="str">
        <f>VLOOKUP($A1118,'Medical Examinations'!A1118:C1118,3,FALSE)</f>
        <v>Health Weight</v>
      </c>
      <c r="K1118" t="str">
        <f>VLOOKUP($A1118,'Medical Examinations'!A1118:E1118,5,FALSE)</f>
        <v>Normal</v>
      </c>
      <c r="L1118" t="str">
        <f>VLOOKUP($A1118,'Hospitalisation Details'!$A$2:$E$2344,5,FALSE)</f>
        <v>8-Aug-2004</v>
      </c>
      <c r="M1118" s="2">
        <f>VLOOKUP($A1118,'Hospitalisation Details'!$A$2:$I$2344,9,FALSE)</f>
        <v>1633.96</v>
      </c>
      <c r="N1118" s="2" t="str">
        <f>VLOOKUP($A1118,'Hospitalisation Details'!$A$2:$J$2344,10,FALSE)</f>
        <v>Tier - 2</v>
      </c>
      <c r="O1118" s="2" t="str">
        <f>VLOOKUP($A1118,'Hospitalisation Details'!$A$2:$K$2344,11,FALSE)</f>
        <v>Tier - 1</v>
      </c>
      <c r="P1118" s="5" t="str">
        <f>VLOOKUP($A1118,'Hospitalisation Details'!$A$2:$L$2344,12,FALSE)</f>
        <v>R1013</v>
      </c>
      <c r="Q1118" s="15">
        <f>VLOOKUP($A1118,'Hospitalisation Details'!$A$2:$G$2344,7,FALSE)</f>
        <v>18</v>
      </c>
    </row>
    <row r="1119" spans="1:17" x14ac:dyDescent="0.25">
      <c r="A1119" s="14" t="s">
        <v>4794</v>
      </c>
      <c r="B1119" t="str">
        <f>VLOOKUP(Healthcare!$A1119,'Customer Names'!A1119:C3453,3,FALSE)</f>
        <v>Dollas</v>
      </c>
      <c r="C1119">
        <f>VLOOKUP(Healthcare!$A1119,'Medical Examinations'!A1119:B3453,2,FALSE)</f>
        <v>27.074999999999999</v>
      </c>
      <c r="D1119">
        <f>VLOOKUP($A1119,'Medical Examinations'!A1119:D3453,4,FALSE)</f>
        <v>4.41</v>
      </c>
      <c r="E1119" t="str">
        <f>VLOOKUP($A1119,'Medical Examinations'!A1119:F1119,6,FALSE)</f>
        <v>No</v>
      </c>
      <c r="F1119" t="str">
        <f>VLOOKUP($A1119,'Medical Examinations'!A1119:G3453,7,FALSE)</f>
        <v>No</v>
      </c>
      <c r="G1119" t="str">
        <f>VLOOKUP($A1119,'Medical Examinations'!A1119:H3453,8,FALSE)</f>
        <v>No</v>
      </c>
      <c r="H1119" s="4">
        <f>VLOOKUP($A1119,'Medical Examinations'!A1119:I3453,9,FALSE)</f>
        <v>2</v>
      </c>
      <c r="I1119" t="str">
        <f>VLOOKUP($A1119,'Medical Examinations'!A1119:J1119,10,FALSE)</f>
        <v>No</v>
      </c>
      <c r="J1119" t="str">
        <f>VLOOKUP($A1119,'Medical Examinations'!A1119:C1119,3,FALSE)</f>
        <v>Over Weight</v>
      </c>
      <c r="K1119" t="str">
        <f>VLOOKUP($A1119,'Medical Examinations'!A1119:E1119,5,FALSE)</f>
        <v>Normal</v>
      </c>
      <c r="L1119" t="str">
        <f>VLOOKUP($A1119,'Hospitalisation Details'!$A$2:$E$2344,5,FALSE)</f>
        <v>13-Jun-2004</v>
      </c>
      <c r="M1119" s="2">
        <f>VLOOKUP($A1119,'Hospitalisation Details'!$A$2:$I$2344,9,FALSE)</f>
        <v>1634.57</v>
      </c>
      <c r="N1119" s="2" t="str">
        <f>VLOOKUP($A1119,'Hospitalisation Details'!$A$2:$J$2344,10,FALSE)</f>
        <v>Tier - 2</v>
      </c>
      <c r="O1119" s="2" t="str">
        <f>VLOOKUP($A1119,'Hospitalisation Details'!$A$2:$K$2344,11,FALSE)</f>
        <v>Tier - 2</v>
      </c>
      <c r="P1119" s="5" t="str">
        <f>VLOOKUP($A1119,'Hospitalisation Details'!$A$2:$L$2344,12,FALSE)</f>
        <v>R1013</v>
      </c>
      <c r="Q1119" s="15">
        <f>VLOOKUP($A1119,'Hospitalisation Details'!$A$2:$G$2344,7,FALSE)</f>
        <v>18</v>
      </c>
    </row>
    <row r="1120" spans="1:17" x14ac:dyDescent="0.25">
      <c r="A1120" s="14" t="s">
        <v>4795</v>
      </c>
      <c r="B1120" t="str">
        <f>VLOOKUP(Healthcare!$A1120,'Customer Names'!A1120:C3454,3,FALSE)</f>
        <v>Sprague</v>
      </c>
      <c r="C1120">
        <f>VLOOKUP(Healthcare!$A1120,'Medical Examinations'!A1120:B3454,2,FALSE)</f>
        <v>25.8</v>
      </c>
      <c r="D1120">
        <f>VLOOKUP($A1120,'Medical Examinations'!A1120:D3454,4,FALSE)</f>
        <v>5.52</v>
      </c>
      <c r="E1120" t="str">
        <f>VLOOKUP($A1120,'Medical Examinations'!A1120:F1120,6,FALSE)</f>
        <v>Yes</v>
      </c>
      <c r="F1120" t="str">
        <f>VLOOKUP($A1120,'Medical Examinations'!A1120:G3454,7,FALSE)</f>
        <v>No</v>
      </c>
      <c r="G1120" t="str">
        <f>VLOOKUP($A1120,'Medical Examinations'!A1120:H3454,8,FALSE)</f>
        <v>No</v>
      </c>
      <c r="H1120" s="4">
        <f>VLOOKUP($A1120,'Medical Examinations'!A1120:I3454,9,FALSE)</f>
        <v>0</v>
      </c>
      <c r="I1120" t="str">
        <f>VLOOKUP($A1120,'Medical Examinations'!A1120:J1120,10,FALSE)</f>
        <v>No</v>
      </c>
      <c r="J1120" t="str">
        <f>VLOOKUP($A1120,'Medical Examinations'!A1120:C1120,3,FALSE)</f>
        <v>Over Weight</v>
      </c>
      <c r="K1120" t="str">
        <f>VLOOKUP($A1120,'Medical Examinations'!A1120:E1120,5,FALSE)</f>
        <v>Normal</v>
      </c>
      <c r="L1120" t="str">
        <f>VLOOKUP($A1120,'Hospitalisation Details'!$A$2:$E$2344,5,FALSE)</f>
        <v>30-Dec-2003</v>
      </c>
      <c r="M1120" s="2">
        <f>VLOOKUP($A1120,'Hospitalisation Details'!$A$2:$I$2344,9,FALSE)</f>
        <v>1635.73</v>
      </c>
      <c r="N1120" s="2" t="str">
        <f>VLOOKUP($A1120,'Hospitalisation Details'!$A$2:$J$2344,10,FALSE)</f>
        <v>Tier - 2</v>
      </c>
      <c r="O1120" s="2" t="str">
        <f>VLOOKUP($A1120,'Hospitalisation Details'!$A$2:$K$2344,11,FALSE)</f>
        <v>Tier - 3</v>
      </c>
      <c r="P1120" s="5" t="str">
        <f>VLOOKUP($A1120,'Hospitalisation Details'!$A$2:$L$2344,12,FALSE)</f>
        <v>R1012</v>
      </c>
      <c r="Q1120" s="15">
        <f>VLOOKUP($A1120,'Hospitalisation Details'!$A$2:$G$2344,7,FALSE)</f>
        <v>19</v>
      </c>
    </row>
    <row r="1121" spans="1:17" x14ac:dyDescent="0.25">
      <c r="A1121" s="14" t="s">
        <v>4796</v>
      </c>
      <c r="B1121" t="str">
        <f>VLOOKUP(Healthcare!$A1121,'Customer Names'!A1121:C3455,3,FALSE)</f>
        <v>Michell</v>
      </c>
      <c r="C1121">
        <f>VLOOKUP(Healthcare!$A1121,'Medical Examinations'!A1121:B3455,2,FALSE)</f>
        <v>36.1</v>
      </c>
      <c r="D1121">
        <f>VLOOKUP($A1121,'Medical Examinations'!A1121:D3455,4,FALSE)</f>
        <v>4.62</v>
      </c>
      <c r="E1121" t="str">
        <f>VLOOKUP($A1121,'Medical Examinations'!A1121:F1121,6,FALSE)</f>
        <v>Yes</v>
      </c>
      <c r="F1121" t="str">
        <f>VLOOKUP($A1121,'Medical Examinations'!A1121:G3455,7,FALSE)</f>
        <v>No</v>
      </c>
      <c r="G1121" t="str">
        <f>VLOOKUP($A1121,'Medical Examinations'!A1121:H3455,8,FALSE)</f>
        <v>Yes</v>
      </c>
      <c r="H1121" s="4">
        <f>VLOOKUP($A1121,'Medical Examinations'!A1121:I3455,9,FALSE)</f>
        <v>1</v>
      </c>
      <c r="I1121" t="str">
        <f>VLOOKUP($A1121,'Medical Examinations'!A1121:J1121,10,FALSE)</f>
        <v>No</v>
      </c>
      <c r="J1121" t="str">
        <f>VLOOKUP($A1121,'Medical Examinations'!A1121:C1121,3,FALSE)</f>
        <v>Obesity</v>
      </c>
      <c r="K1121" t="str">
        <f>VLOOKUP($A1121,'Medical Examinations'!A1121:E1121,5,FALSE)</f>
        <v>Normal</v>
      </c>
      <c r="L1121" t="str">
        <f>VLOOKUP($A1121,'Hospitalisation Details'!$A$2:$E$2344,5,FALSE)</f>
        <v>21-Aug-2003</v>
      </c>
      <c r="M1121" s="2">
        <f>VLOOKUP($A1121,'Hospitalisation Details'!$A$2:$I$2344,9,FALSE)</f>
        <v>1639.56</v>
      </c>
      <c r="N1121" s="2" t="str">
        <f>VLOOKUP($A1121,'Hospitalisation Details'!$A$2:$J$2344,10,FALSE)</f>
        <v>Tier - 2</v>
      </c>
      <c r="O1121" s="2" t="str">
        <f>VLOOKUP($A1121,'Hospitalisation Details'!$A$2:$K$2344,11,FALSE)</f>
        <v>Tier - 2</v>
      </c>
      <c r="P1121" s="5" t="str">
        <f>VLOOKUP($A1121,'Hospitalisation Details'!$A$2:$L$2344,12,FALSE)</f>
        <v>R1012</v>
      </c>
      <c r="Q1121" s="15">
        <f>VLOOKUP($A1121,'Hospitalisation Details'!$A$2:$G$2344,7,FALSE)</f>
        <v>19</v>
      </c>
    </row>
    <row r="1122" spans="1:17" x14ac:dyDescent="0.25">
      <c r="A1122" s="14" t="s">
        <v>4797</v>
      </c>
      <c r="B1122" t="str">
        <f>VLOOKUP(Healthcare!$A1122,'Customer Names'!A1122:C3456,3,FALSE)</f>
        <v>Datwyler</v>
      </c>
      <c r="C1122">
        <f>VLOOKUP(Healthcare!$A1122,'Medical Examinations'!A1122:B3456,2,FALSE)</f>
        <v>30.495000000000001</v>
      </c>
      <c r="D1122">
        <f>VLOOKUP($A1122,'Medical Examinations'!A1122:D3456,4,FALSE)</f>
        <v>5.74</v>
      </c>
      <c r="E1122" t="str">
        <f>VLOOKUP($A1122,'Medical Examinations'!A1122:F1122,6,FALSE)</f>
        <v>Yes</v>
      </c>
      <c r="F1122" t="str">
        <f>VLOOKUP($A1122,'Medical Examinations'!A1122:G3456,7,FALSE)</f>
        <v>No</v>
      </c>
      <c r="G1122" t="str">
        <f>VLOOKUP($A1122,'Medical Examinations'!A1122:H3456,8,FALSE)</f>
        <v>Yes</v>
      </c>
      <c r="H1122" s="4">
        <f>VLOOKUP($A1122,'Medical Examinations'!A1122:I3456,9,FALSE)</f>
        <v>1</v>
      </c>
      <c r="I1122" t="str">
        <f>VLOOKUP($A1122,'Medical Examinations'!A1122:J1122,10,FALSE)</f>
        <v>No</v>
      </c>
      <c r="J1122" t="str">
        <f>VLOOKUP($A1122,'Medical Examinations'!A1122:C1122,3,FALSE)</f>
        <v>Obesity</v>
      </c>
      <c r="K1122" t="str">
        <f>VLOOKUP($A1122,'Medical Examinations'!A1122:E1122,5,FALSE)</f>
        <v>Prediabetes</v>
      </c>
      <c r="L1122" t="str">
        <f>VLOOKUP($A1122,'Hospitalisation Details'!$A$2:$E$2344,5,FALSE)</f>
        <v>30-Dec-2003</v>
      </c>
      <c r="M1122" s="2">
        <f>VLOOKUP($A1122,'Hospitalisation Details'!$A$2:$I$2344,9,FALSE)</f>
        <v>1646.43</v>
      </c>
      <c r="N1122" s="2" t="str">
        <f>VLOOKUP($A1122,'Hospitalisation Details'!$A$2:$J$2344,10,FALSE)</f>
        <v>Tier - 2</v>
      </c>
      <c r="O1122" s="2" t="str">
        <f>VLOOKUP($A1122,'Hospitalisation Details'!$A$2:$K$2344,11,FALSE)</f>
        <v>Tier - 1</v>
      </c>
      <c r="P1122" s="5" t="str">
        <f>VLOOKUP($A1122,'Hospitalisation Details'!$A$2:$L$2344,12,FALSE)</f>
        <v>R1012</v>
      </c>
      <c r="Q1122" s="15">
        <f>VLOOKUP($A1122,'Hospitalisation Details'!$A$2:$G$2344,7,FALSE)</f>
        <v>19</v>
      </c>
    </row>
    <row r="1123" spans="1:17" x14ac:dyDescent="0.25">
      <c r="A1123" s="14" t="s">
        <v>4798</v>
      </c>
      <c r="B1123" t="str">
        <f>VLOOKUP(Healthcare!$A1123,'Customer Names'!A1123:C3457,3,FALSE)</f>
        <v>Mead</v>
      </c>
      <c r="C1123">
        <f>VLOOKUP(Healthcare!$A1123,'Medical Examinations'!A1123:B3457,2,FALSE)</f>
        <v>21.4</v>
      </c>
      <c r="D1123">
        <f>VLOOKUP($A1123,'Medical Examinations'!A1123:D3457,4,FALSE)</f>
        <v>6.3</v>
      </c>
      <c r="E1123" t="str">
        <f>VLOOKUP($A1123,'Medical Examinations'!A1123:F1123,6,FALSE)</f>
        <v>Yes</v>
      </c>
      <c r="F1123" t="str">
        <f>VLOOKUP($A1123,'Medical Examinations'!A1123:G3457,7,FALSE)</f>
        <v>No</v>
      </c>
      <c r="G1123" t="str">
        <f>VLOOKUP($A1123,'Medical Examinations'!A1123:H3457,8,FALSE)</f>
        <v>Yes</v>
      </c>
      <c r="H1123" s="4">
        <f>VLOOKUP($A1123,'Medical Examinations'!A1123:I3457,9,FALSE)</f>
        <v>1</v>
      </c>
      <c r="I1123" t="str">
        <f>VLOOKUP($A1123,'Medical Examinations'!A1123:J1123,10,FALSE)</f>
        <v>No</v>
      </c>
      <c r="J1123" t="str">
        <f>VLOOKUP($A1123,'Medical Examinations'!A1123:C1123,3,FALSE)</f>
        <v>Health Weight</v>
      </c>
      <c r="K1123" t="str">
        <f>VLOOKUP($A1123,'Medical Examinations'!A1123:E1123,5,FALSE)</f>
        <v>Prediabetes</v>
      </c>
      <c r="L1123" t="str">
        <f>VLOOKUP($A1123,'Hospitalisation Details'!$A$2:$E$2344,5,FALSE)</f>
        <v>23-Oct-2000</v>
      </c>
      <c r="M1123" s="2">
        <f>VLOOKUP($A1123,'Hospitalisation Details'!$A$2:$I$2344,9,FALSE)</f>
        <v>1665</v>
      </c>
      <c r="N1123" s="2" t="str">
        <f>VLOOKUP($A1123,'Hospitalisation Details'!$A$2:$J$2344,10,FALSE)</f>
        <v>Tier - 2</v>
      </c>
      <c r="O1123" s="2" t="str">
        <f>VLOOKUP($A1123,'Hospitalisation Details'!$A$2:$K$2344,11,FALSE)</f>
        <v>Tier - 2</v>
      </c>
      <c r="P1123" s="5" t="str">
        <f>VLOOKUP($A1123,'Hospitalisation Details'!$A$2:$L$2344,12,FALSE)</f>
        <v>R1013</v>
      </c>
      <c r="Q1123" s="15">
        <f>VLOOKUP($A1123,'Hospitalisation Details'!$A$2:$G$2344,7,FALSE)</f>
        <v>22</v>
      </c>
    </row>
    <row r="1124" spans="1:17" x14ac:dyDescent="0.25">
      <c r="A1124" s="14" t="s">
        <v>4799</v>
      </c>
      <c r="B1124" t="str">
        <f>VLOOKUP(Healthcare!$A1124,'Customer Names'!A1124:C3458,3,FALSE)</f>
        <v>Kennedy</v>
      </c>
      <c r="C1124">
        <f>VLOOKUP(Healthcare!$A1124,'Medical Examinations'!A1124:B3458,2,FALSE)</f>
        <v>32.299999999999997</v>
      </c>
      <c r="D1124">
        <f>VLOOKUP($A1124,'Medical Examinations'!A1124:D3458,4,FALSE)</f>
        <v>10.27</v>
      </c>
      <c r="E1124" t="str">
        <f>VLOOKUP($A1124,'Medical Examinations'!A1124:F1124,6,FALSE)</f>
        <v>No</v>
      </c>
      <c r="F1124" t="str">
        <f>VLOOKUP($A1124,'Medical Examinations'!A1124:G3458,7,FALSE)</f>
        <v>No</v>
      </c>
      <c r="G1124" t="str">
        <f>VLOOKUP($A1124,'Medical Examinations'!A1124:H3458,8,FALSE)</f>
        <v>No</v>
      </c>
      <c r="H1124" s="4">
        <f>VLOOKUP($A1124,'Medical Examinations'!A1124:I3458,9,FALSE)</f>
        <v>0</v>
      </c>
      <c r="I1124" t="str">
        <f>VLOOKUP($A1124,'Medical Examinations'!A1124:J1124,10,FALSE)</f>
        <v>No</v>
      </c>
      <c r="J1124" t="str">
        <f>VLOOKUP($A1124,'Medical Examinations'!A1124:C1124,3,FALSE)</f>
        <v>Obesity</v>
      </c>
      <c r="K1124" t="str">
        <f>VLOOKUP($A1124,'Medical Examinations'!A1124:E1124,5,FALSE)</f>
        <v>Diabetes</v>
      </c>
      <c r="L1124" t="str">
        <f>VLOOKUP($A1124,'Hospitalisation Details'!$A$2:$E$2344,5,FALSE)</f>
        <v>10-Jun-2000</v>
      </c>
      <c r="M1124" s="2">
        <f>VLOOKUP($A1124,'Hospitalisation Details'!$A$2:$I$2344,9,FALSE)</f>
        <v>1674.63</v>
      </c>
      <c r="N1124" s="2" t="str">
        <f>VLOOKUP($A1124,'Hospitalisation Details'!$A$2:$J$2344,10,FALSE)</f>
        <v>Tier - 2</v>
      </c>
      <c r="O1124" s="2" t="str">
        <f>VLOOKUP($A1124,'Hospitalisation Details'!$A$2:$K$2344,11,FALSE)</f>
        <v>Tier - 2</v>
      </c>
      <c r="P1124" s="5" t="str">
        <f>VLOOKUP($A1124,'Hospitalisation Details'!$A$2:$L$2344,12,FALSE)</f>
        <v>R1013</v>
      </c>
      <c r="Q1124" s="15">
        <f>VLOOKUP($A1124,'Hospitalisation Details'!$A$2:$G$2344,7,FALSE)</f>
        <v>22</v>
      </c>
    </row>
    <row r="1125" spans="1:17" x14ac:dyDescent="0.25">
      <c r="A1125" s="14" t="s">
        <v>4800</v>
      </c>
      <c r="B1125" t="str">
        <f>VLOOKUP(Healthcare!$A1125,'Customer Names'!A1125:C3459,3,FALSE)</f>
        <v>Czech</v>
      </c>
      <c r="C1125">
        <f>VLOOKUP(Healthcare!$A1125,'Medical Examinations'!A1125:B3459,2,FALSE)</f>
        <v>29.78</v>
      </c>
      <c r="D1125">
        <f>VLOOKUP($A1125,'Medical Examinations'!A1125:D3459,4,FALSE)</f>
        <v>5.85</v>
      </c>
      <c r="E1125" t="str">
        <f>VLOOKUP($A1125,'Medical Examinations'!A1125:F1125,6,FALSE)</f>
        <v>No</v>
      </c>
      <c r="F1125" t="str">
        <f>VLOOKUP($A1125,'Medical Examinations'!A1125:G3459,7,FALSE)</f>
        <v>No</v>
      </c>
      <c r="G1125" t="str">
        <f>VLOOKUP($A1125,'Medical Examinations'!A1125:H3459,8,FALSE)</f>
        <v>Yes</v>
      </c>
      <c r="H1125" s="4">
        <f>VLOOKUP($A1125,'Medical Examinations'!A1125:I3459,9,FALSE)</f>
        <v>1</v>
      </c>
      <c r="I1125" t="str">
        <f>VLOOKUP($A1125,'Medical Examinations'!A1125:J1125,10,FALSE)</f>
        <v>No</v>
      </c>
      <c r="J1125" t="str">
        <f>VLOOKUP($A1125,'Medical Examinations'!A1125:C1125,3,FALSE)</f>
        <v>Over Weight</v>
      </c>
      <c r="K1125" t="str">
        <f>VLOOKUP($A1125,'Medical Examinations'!A1125:E1125,5,FALSE)</f>
        <v>Prediabetes</v>
      </c>
      <c r="L1125" t="str">
        <f>VLOOKUP($A1125,'Hospitalisation Details'!$A$2:$E$2344,5,FALSE)</f>
        <v>21-Oct-2000</v>
      </c>
      <c r="M1125" s="2">
        <f>VLOOKUP($A1125,'Hospitalisation Details'!$A$2:$I$2344,9,FALSE)</f>
        <v>1682.6</v>
      </c>
      <c r="N1125" s="2" t="str">
        <f>VLOOKUP($A1125,'Hospitalisation Details'!$A$2:$J$2344,10,FALSE)</f>
        <v>Tier - 2</v>
      </c>
      <c r="O1125" s="2" t="str">
        <f>VLOOKUP($A1125,'Hospitalisation Details'!$A$2:$K$2344,11,FALSE)</f>
        <v>Tier - 2</v>
      </c>
      <c r="P1125" s="5" t="str">
        <f>VLOOKUP($A1125,'Hospitalisation Details'!$A$2:$L$2344,12,FALSE)</f>
        <v>R1011</v>
      </c>
      <c r="Q1125" s="15">
        <f>VLOOKUP($A1125,'Hospitalisation Details'!$A$2:$G$2344,7,FALSE)</f>
        <v>22</v>
      </c>
    </row>
    <row r="1126" spans="1:17" x14ac:dyDescent="0.25">
      <c r="A1126" s="14" t="s">
        <v>4801</v>
      </c>
      <c r="B1126" t="str">
        <f>VLOOKUP(Healthcare!$A1126,'Customer Names'!A1126:C3460,3,FALSE)</f>
        <v>O'Brien</v>
      </c>
      <c r="C1126">
        <f>VLOOKUP(Healthcare!$A1126,'Medical Examinations'!A1126:B3460,2,FALSE)</f>
        <v>34.76</v>
      </c>
      <c r="D1126">
        <f>VLOOKUP($A1126,'Medical Examinations'!A1126:D3460,4,FALSE)</f>
        <v>5.92</v>
      </c>
      <c r="E1126" t="str">
        <f>VLOOKUP($A1126,'Medical Examinations'!A1126:F1126,6,FALSE)</f>
        <v>Yes</v>
      </c>
      <c r="F1126" t="str">
        <f>VLOOKUP($A1126,'Medical Examinations'!A1126:G3460,7,FALSE)</f>
        <v>No</v>
      </c>
      <c r="G1126" t="str">
        <f>VLOOKUP($A1126,'Medical Examinations'!A1126:H3460,8,FALSE)</f>
        <v>No</v>
      </c>
      <c r="H1126" s="4">
        <f>VLOOKUP($A1126,'Medical Examinations'!A1126:I3460,9,FALSE)</f>
        <v>1</v>
      </c>
      <c r="I1126" t="str">
        <f>VLOOKUP($A1126,'Medical Examinations'!A1126:J1126,10,FALSE)</f>
        <v>No</v>
      </c>
      <c r="J1126" t="str">
        <f>VLOOKUP($A1126,'Medical Examinations'!A1126:C1126,3,FALSE)</f>
        <v>Obesity</v>
      </c>
      <c r="K1126" t="str">
        <f>VLOOKUP($A1126,'Medical Examinations'!A1126:E1126,5,FALSE)</f>
        <v>Prediabetes</v>
      </c>
      <c r="L1126" t="str">
        <f>VLOOKUP($A1126,'Hospitalisation Details'!$A$2:$E$2344,5,FALSE)</f>
        <v>17-Nov-2004</v>
      </c>
      <c r="M1126" s="2">
        <f>VLOOKUP($A1126,'Hospitalisation Details'!$A$2:$I$2344,9,FALSE)</f>
        <v>1694.8</v>
      </c>
      <c r="N1126" s="2" t="str">
        <f>VLOOKUP($A1126,'Hospitalisation Details'!$A$2:$J$2344,10,FALSE)</f>
        <v>Tier - 2</v>
      </c>
      <c r="O1126" s="2" t="str">
        <f>VLOOKUP($A1126,'Hospitalisation Details'!$A$2:$K$2344,11,FALSE)</f>
        <v>Tier - 2</v>
      </c>
      <c r="P1126" s="5" t="str">
        <f>VLOOKUP($A1126,'Hospitalisation Details'!$A$2:$L$2344,12,FALSE)</f>
        <v>R1015</v>
      </c>
      <c r="Q1126" s="15">
        <f>VLOOKUP($A1126,'Hospitalisation Details'!$A$2:$G$2344,7,FALSE)</f>
        <v>18</v>
      </c>
    </row>
    <row r="1127" spans="1:17" x14ac:dyDescent="0.25">
      <c r="A1127" s="14" t="s">
        <v>4802</v>
      </c>
      <c r="B1127" t="str">
        <f>VLOOKUP(Healthcare!$A1127,'Customer Names'!A1127:C3461,3,FALSE)</f>
        <v>Bachman</v>
      </c>
      <c r="C1127">
        <f>VLOOKUP(Healthcare!$A1127,'Medical Examinations'!A1127:B3461,2,FALSE)</f>
        <v>18.335000000000001</v>
      </c>
      <c r="D1127">
        <f>VLOOKUP($A1127,'Medical Examinations'!A1127:D3461,4,FALSE)</f>
        <v>10.01</v>
      </c>
      <c r="E1127" t="str">
        <f>VLOOKUP($A1127,'Medical Examinations'!A1127:F1127,6,FALSE)</f>
        <v>Yes</v>
      </c>
      <c r="F1127" t="str">
        <f>VLOOKUP($A1127,'Medical Examinations'!A1127:G3461,7,FALSE)</f>
        <v>No</v>
      </c>
      <c r="G1127" t="str">
        <f>VLOOKUP($A1127,'Medical Examinations'!A1127:H3461,8,FALSE)</f>
        <v>No</v>
      </c>
      <c r="H1127" s="4">
        <f>VLOOKUP($A1127,'Medical Examinations'!A1127:I3461,9,FALSE)</f>
        <v>2</v>
      </c>
      <c r="I1127" t="str">
        <f>VLOOKUP($A1127,'Medical Examinations'!A1127:J1127,10,FALSE)</f>
        <v>No</v>
      </c>
      <c r="J1127" t="str">
        <f>VLOOKUP($A1127,'Medical Examinations'!A1127:C1127,3,FALSE)</f>
        <v>Under Weight</v>
      </c>
      <c r="K1127" t="str">
        <f>VLOOKUP($A1127,'Medical Examinations'!A1127:E1127,5,FALSE)</f>
        <v>Diabetes</v>
      </c>
      <c r="L1127" t="str">
        <f>VLOOKUP($A1127,'Hospitalisation Details'!$A$2:$E$2344,5,FALSE)</f>
        <v>10-Dec-2004</v>
      </c>
      <c r="M1127" s="2">
        <f>VLOOKUP($A1127,'Hospitalisation Details'!$A$2:$I$2344,9,FALSE)</f>
        <v>1702.46</v>
      </c>
      <c r="N1127" s="2" t="str">
        <f>VLOOKUP($A1127,'Hospitalisation Details'!$A$2:$J$2344,10,FALSE)</f>
        <v>Tier - 2</v>
      </c>
      <c r="O1127" s="2" t="str">
        <f>VLOOKUP($A1127,'Hospitalisation Details'!$A$2:$K$2344,11,FALSE)</f>
        <v>Tier - 3</v>
      </c>
      <c r="P1127" s="5" t="str">
        <f>VLOOKUP($A1127,'Hospitalisation Details'!$A$2:$L$2344,12,FALSE)</f>
        <v>R1019</v>
      </c>
      <c r="Q1127" s="15">
        <f>VLOOKUP($A1127,'Hospitalisation Details'!$A$2:$G$2344,7,FALSE)</f>
        <v>18</v>
      </c>
    </row>
    <row r="1128" spans="1:17" x14ac:dyDescent="0.25">
      <c r="A1128" s="14" t="s">
        <v>4803</v>
      </c>
      <c r="B1128" t="str">
        <f>VLOOKUP(Healthcare!$A1128,'Customer Names'!A1128:C3462,3,FALSE)</f>
        <v>Bednar</v>
      </c>
      <c r="C1128">
        <f>VLOOKUP(Healthcare!$A1128,'Medical Examinations'!A1128:B3462,2,FALSE)</f>
        <v>32.299999999999997</v>
      </c>
      <c r="D1128">
        <f>VLOOKUP($A1128,'Medical Examinations'!A1128:D3462,4,FALSE)</f>
        <v>9.59</v>
      </c>
      <c r="E1128" t="str">
        <f>VLOOKUP($A1128,'Medical Examinations'!A1128:F1128,6,FALSE)</f>
        <v>No</v>
      </c>
      <c r="F1128" t="str">
        <f>VLOOKUP($A1128,'Medical Examinations'!A1128:G3462,7,FALSE)</f>
        <v>No</v>
      </c>
      <c r="G1128" t="str">
        <f>VLOOKUP($A1128,'Medical Examinations'!A1128:H3462,8,FALSE)</f>
        <v>No</v>
      </c>
      <c r="H1128" s="4">
        <f>VLOOKUP($A1128,'Medical Examinations'!A1128:I3462,9,FALSE)</f>
        <v>0</v>
      </c>
      <c r="I1128" t="str">
        <f>VLOOKUP($A1128,'Medical Examinations'!A1128:J1128,10,FALSE)</f>
        <v>No</v>
      </c>
      <c r="J1128" t="str">
        <f>VLOOKUP($A1128,'Medical Examinations'!A1128:C1128,3,FALSE)</f>
        <v>Obesity</v>
      </c>
      <c r="K1128" t="str">
        <f>VLOOKUP($A1128,'Medical Examinations'!A1128:E1128,5,FALSE)</f>
        <v>Diabetes</v>
      </c>
      <c r="L1128" t="str">
        <f>VLOOKUP($A1128,'Hospitalisation Details'!$A$2:$E$2344,5,FALSE)</f>
        <v>7-Nov-2004</v>
      </c>
      <c r="M1128" s="2">
        <f>VLOOKUP($A1128,'Hospitalisation Details'!$A$2:$I$2344,9,FALSE)</f>
        <v>1704.57</v>
      </c>
      <c r="N1128" s="2" t="str">
        <f>VLOOKUP($A1128,'Hospitalisation Details'!$A$2:$J$2344,10,FALSE)</f>
        <v>Tier - 2</v>
      </c>
      <c r="O1128" s="2" t="str">
        <f>VLOOKUP($A1128,'Hospitalisation Details'!$A$2:$K$2344,11,FALSE)</f>
        <v>Tier - 1</v>
      </c>
      <c r="P1128" s="5" t="str">
        <f>VLOOKUP($A1128,'Hospitalisation Details'!$A$2:$L$2344,12,FALSE)</f>
        <v>R1016</v>
      </c>
      <c r="Q1128" s="15">
        <f>VLOOKUP($A1128,'Hospitalisation Details'!$A$2:$G$2344,7,FALSE)</f>
        <v>18</v>
      </c>
    </row>
    <row r="1129" spans="1:17" x14ac:dyDescent="0.25">
      <c r="A1129" s="14" t="s">
        <v>4804</v>
      </c>
      <c r="B1129" t="str">
        <f>VLOOKUP(Healthcare!$A1129,'Customer Names'!A1129:C3463,3,FALSE)</f>
        <v>Daye</v>
      </c>
      <c r="C1129">
        <f>VLOOKUP(Healthcare!$A1129,'Medical Examinations'!A1129:B3463,2,FALSE)</f>
        <v>27.74</v>
      </c>
      <c r="D1129">
        <f>VLOOKUP($A1129,'Medical Examinations'!A1129:D3463,4,FALSE)</f>
        <v>10.37</v>
      </c>
      <c r="E1129" t="str">
        <f>VLOOKUP($A1129,'Medical Examinations'!A1129:F1129,6,FALSE)</f>
        <v>No</v>
      </c>
      <c r="F1129" t="str">
        <f>VLOOKUP($A1129,'Medical Examinations'!A1129:G3463,7,FALSE)</f>
        <v>No</v>
      </c>
      <c r="G1129" t="str">
        <f>VLOOKUP($A1129,'Medical Examinations'!A1129:H3463,8,FALSE)</f>
        <v>No</v>
      </c>
      <c r="H1129" s="4">
        <f>VLOOKUP($A1129,'Medical Examinations'!A1129:I3463,9,FALSE)</f>
        <v>0</v>
      </c>
      <c r="I1129" t="str">
        <f>VLOOKUP($A1129,'Medical Examinations'!A1129:J1129,10,FALSE)</f>
        <v>No</v>
      </c>
      <c r="J1129" t="str">
        <f>VLOOKUP($A1129,'Medical Examinations'!A1129:C1129,3,FALSE)</f>
        <v>Over Weight</v>
      </c>
      <c r="K1129" t="str">
        <f>VLOOKUP($A1129,'Medical Examinations'!A1129:E1129,5,FALSE)</f>
        <v>Diabetes</v>
      </c>
      <c r="L1129" t="str">
        <f>VLOOKUP($A1129,'Hospitalisation Details'!$A$2:$E$2344,5,FALSE)</f>
        <v>14-Dec-2004</v>
      </c>
      <c r="M1129" s="2">
        <f>VLOOKUP($A1129,'Hospitalisation Details'!$A$2:$I$2344,9,FALSE)</f>
        <v>1704.7</v>
      </c>
      <c r="N1129" s="2" t="str">
        <f>VLOOKUP($A1129,'Hospitalisation Details'!$A$2:$J$2344,10,FALSE)</f>
        <v>Tier - 2</v>
      </c>
      <c r="O1129" s="2" t="str">
        <f>VLOOKUP($A1129,'Hospitalisation Details'!$A$2:$K$2344,11,FALSE)</f>
        <v>Tier - 3</v>
      </c>
      <c r="P1129" s="5" t="str">
        <f>VLOOKUP($A1129,'Hospitalisation Details'!$A$2:$L$2344,12,FALSE)</f>
        <v>R1018</v>
      </c>
      <c r="Q1129" s="15">
        <f>VLOOKUP($A1129,'Hospitalisation Details'!$A$2:$G$2344,7,FALSE)</f>
        <v>18</v>
      </c>
    </row>
    <row r="1130" spans="1:17" x14ac:dyDescent="0.25">
      <c r="A1130" s="14" t="s">
        <v>4805</v>
      </c>
      <c r="B1130" t="str">
        <f>VLOOKUP(Healthcare!$A1130,'Customer Names'!A1130:C3464,3,FALSE)</f>
        <v>Clarke</v>
      </c>
      <c r="C1130">
        <f>VLOOKUP(Healthcare!$A1130,'Medical Examinations'!A1130:B3464,2,FALSE)</f>
        <v>24</v>
      </c>
      <c r="D1130">
        <f>VLOOKUP($A1130,'Medical Examinations'!A1130:D3464,4,FALSE)</f>
        <v>4.01</v>
      </c>
      <c r="E1130" t="str">
        <f>VLOOKUP($A1130,'Medical Examinations'!A1130:F1130,6,FALSE)</f>
        <v>Yes</v>
      </c>
      <c r="F1130" t="str">
        <f>VLOOKUP($A1130,'Medical Examinations'!A1130:G3464,7,FALSE)</f>
        <v>No</v>
      </c>
      <c r="G1130" t="str">
        <f>VLOOKUP($A1130,'Medical Examinations'!A1130:H3464,8,FALSE)</f>
        <v>No</v>
      </c>
      <c r="H1130" s="4">
        <f>VLOOKUP($A1130,'Medical Examinations'!A1130:I3464,9,FALSE)</f>
        <v>1</v>
      </c>
      <c r="I1130" t="str">
        <f>VLOOKUP($A1130,'Medical Examinations'!A1130:J1130,10,FALSE)</f>
        <v>No</v>
      </c>
      <c r="J1130" t="str">
        <f>VLOOKUP($A1130,'Medical Examinations'!A1130:C1130,3,FALSE)</f>
        <v>Health Weight</v>
      </c>
      <c r="K1130" t="str">
        <f>VLOOKUP($A1130,'Medical Examinations'!A1130:E1130,5,FALSE)</f>
        <v>Normal</v>
      </c>
      <c r="L1130" t="str">
        <f>VLOOKUP($A1130,'Hospitalisation Details'!$A$2:$E$2344,5,FALSE)</f>
        <v>6-Dec-2004</v>
      </c>
      <c r="M1130" s="2">
        <f>VLOOKUP($A1130,'Hospitalisation Details'!$A$2:$I$2344,9,FALSE)</f>
        <v>1705.62</v>
      </c>
      <c r="N1130" s="2" t="str">
        <f>VLOOKUP($A1130,'Hospitalisation Details'!$A$2:$J$2344,10,FALSE)</f>
        <v>Tier - 2</v>
      </c>
      <c r="O1130" s="2" t="str">
        <f>VLOOKUP($A1130,'Hospitalisation Details'!$A$2:$K$2344,11,FALSE)</f>
        <v>Tier - 2</v>
      </c>
      <c r="P1130" s="5" t="str">
        <f>VLOOKUP($A1130,'Hospitalisation Details'!$A$2:$L$2344,12,FALSE)</f>
        <v>R1015</v>
      </c>
      <c r="Q1130" s="15">
        <f>VLOOKUP($A1130,'Hospitalisation Details'!$A$2:$G$2344,7,FALSE)</f>
        <v>18</v>
      </c>
    </row>
    <row r="1131" spans="1:17" x14ac:dyDescent="0.25">
      <c r="A1131" s="14" t="s">
        <v>4806</v>
      </c>
      <c r="B1131" t="str">
        <f>VLOOKUP(Healthcare!$A1131,'Customer Names'!A1131:C3465,3,FALSE)</f>
        <v>Koren</v>
      </c>
      <c r="C1131">
        <f>VLOOKUP(Healthcare!$A1131,'Medical Examinations'!A1131:B3465,2,FALSE)</f>
        <v>31.78</v>
      </c>
      <c r="D1131">
        <f>VLOOKUP($A1131,'Medical Examinations'!A1131:D3465,4,FALSE)</f>
        <v>4.24</v>
      </c>
      <c r="E1131" t="str">
        <f>VLOOKUP($A1131,'Medical Examinations'!A1131:F1131,6,FALSE)</f>
        <v>Yes</v>
      </c>
      <c r="F1131" t="str">
        <f>VLOOKUP($A1131,'Medical Examinations'!A1131:G3465,7,FALSE)</f>
        <v>No</v>
      </c>
      <c r="G1131" t="str">
        <f>VLOOKUP($A1131,'Medical Examinations'!A1131:H3465,8,FALSE)</f>
        <v>Yes</v>
      </c>
      <c r="H1131" s="4">
        <f>VLOOKUP($A1131,'Medical Examinations'!A1131:I3465,9,FALSE)</f>
        <v>1</v>
      </c>
      <c r="I1131" t="str">
        <f>VLOOKUP($A1131,'Medical Examinations'!A1131:J1131,10,FALSE)</f>
        <v>No</v>
      </c>
      <c r="J1131" t="str">
        <f>VLOOKUP($A1131,'Medical Examinations'!A1131:C1131,3,FALSE)</f>
        <v>Obesity</v>
      </c>
      <c r="K1131" t="str">
        <f>VLOOKUP($A1131,'Medical Examinations'!A1131:E1131,5,FALSE)</f>
        <v>Normal</v>
      </c>
      <c r="L1131" t="str">
        <f>VLOOKUP($A1131,'Hospitalisation Details'!$A$2:$E$2344,5,FALSE)</f>
        <v>12-Dec-2004</v>
      </c>
      <c r="M1131" s="2">
        <f>VLOOKUP($A1131,'Hospitalisation Details'!$A$2:$I$2344,9,FALSE)</f>
        <v>1708.93</v>
      </c>
      <c r="N1131" s="2" t="str">
        <f>VLOOKUP($A1131,'Hospitalisation Details'!$A$2:$J$2344,10,FALSE)</f>
        <v>Tier - 3</v>
      </c>
      <c r="O1131" s="2" t="str">
        <f>VLOOKUP($A1131,'Hospitalisation Details'!$A$2:$K$2344,11,FALSE)</f>
        <v>Tier - 1</v>
      </c>
      <c r="P1131" s="5" t="str">
        <f>VLOOKUP($A1131,'Hospitalisation Details'!$A$2:$L$2344,12,FALSE)</f>
        <v>R1019</v>
      </c>
      <c r="Q1131" s="15">
        <f>VLOOKUP($A1131,'Hospitalisation Details'!$A$2:$G$2344,7,FALSE)</f>
        <v>18</v>
      </c>
    </row>
    <row r="1132" spans="1:17" x14ac:dyDescent="0.25">
      <c r="A1132" s="14" t="s">
        <v>4807</v>
      </c>
      <c r="B1132" t="str">
        <f>VLOOKUP(Healthcare!$A1132,'Customer Names'!A1132:C3466,3,FALSE)</f>
        <v>Kuramoto</v>
      </c>
      <c r="C1132">
        <f>VLOOKUP(Healthcare!$A1132,'Medical Examinations'!A1132:B3466,2,FALSE)</f>
        <v>32.25</v>
      </c>
      <c r="D1132">
        <f>VLOOKUP($A1132,'Medical Examinations'!A1132:D3466,4,FALSE)</f>
        <v>5.36</v>
      </c>
      <c r="E1132" t="str">
        <f>VLOOKUP($A1132,'Medical Examinations'!A1132:F1132,6,FALSE)</f>
        <v>Yes</v>
      </c>
      <c r="F1132" t="str">
        <f>VLOOKUP($A1132,'Medical Examinations'!A1132:G3466,7,FALSE)</f>
        <v>No</v>
      </c>
      <c r="G1132" t="str">
        <f>VLOOKUP($A1132,'Medical Examinations'!A1132:H3466,8,FALSE)</f>
        <v>No</v>
      </c>
      <c r="H1132" s="4">
        <f>VLOOKUP($A1132,'Medical Examinations'!A1132:I3466,9,FALSE)</f>
        <v>0</v>
      </c>
      <c r="I1132" t="str">
        <f>VLOOKUP($A1132,'Medical Examinations'!A1132:J1132,10,FALSE)</f>
        <v>No</v>
      </c>
      <c r="J1132" t="str">
        <f>VLOOKUP($A1132,'Medical Examinations'!A1132:C1132,3,FALSE)</f>
        <v>Obesity</v>
      </c>
      <c r="K1132" t="str">
        <f>VLOOKUP($A1132,'Medical Examinations'!A1132:E1132,5,FALSE)</f>
        <v>Normal</v>
      </c>
      <c r="L1132" t="str">
        <f>VLOOKUP($A1132,'Hospitalisation Details'!$A$2:$E$2344,5,FALSE)</f>
        <v>19-Sep-2004</v>
      </c>
      <c r="M1132" s="2">
        <f>VLOOKUP($A1132,'Hospitalisation Details'!$A$2:$I$2344,9,FALSE)</f>
        <v>1711.03</v>
      </c>
      <c r="N1132" s="2" t="str">
        <f>VLOOKUP($A1132,'Hospitalisation Details'!$A$2:$J$2344,10,FALSE)</f>
        <v>Tier - 3</v>
      </c>
      <c r="O1132" s="2" t="str">
        <f>VLOOKUP($A1132,'Hospitalisation Details'!$A$2:$K$2344,11,FALSE)</f>
        <v>Tier - 3</v>
      </c>
      <c r="P1132" s="5" t="str">
        <f>VLOOKUP($A1132,'Hospitalisation Details'!$A$2:$L$2344,12,FALSE)</f>
        <v>R1013</v>
      </c>
      <c r="Q1132" s="15">
        <f>VLOOKUP($A1132,'Hospitalisation Details'!$A$2:$G$2344,7,FALSE)</f>
        <v>18</v>
      </c>
    </row>
    <row r="1133" spans="1:17" x14ac:dyDescent="0.25">
      <c r="A1133" s="14" t="s">
        <v>4808</v>
      </c>
      <c r="B1133" t="str">
        <f>VLOOKUP(Healthcare!$A1133,'Customer Names'!A1133:C3467,3,FALSE)</f>
        <v>Lynn</v>
      </c>
      <c r="C1133">
        <f>VLOOKUP(Healthcare!$A1133,'Medical Examinations'!A1133:B3467,2,FALSE)</f>
        <v>30.114999999999998</v>
      </c>
      <c r="D1133">
        <f>VLOOKUP($A1133,'Medical Examinations'!A1133:D3467,4,FALSE)</f>
        <v>4.99</v>
      </c>
      <c r="E1133" t="str">
        <f>VLOOKUP($A1133,'Medical Examinations'!A1133:F1133,6,FALSE)</f>
        <v>No</v>
      </c>
      <c r="F1133" t="str">
        <f>VLOOKUP($A1133,'Medical Examinations'!A1133:G3467,7,FALSE)</f>
        <v>No</v>
      </c>
      <c r="G1133" t="str">
        <f>VLOOKUP($A1133,'Medical Examinations'!A1133:H3467,8,FALSE)</f>
        <v>No</v>
      </c>
      <c r="H1133" s="4">
        <f>VLOOKUP($A1133,'Medical Examinations'!A1133:I3467,9,FALSE)</f>
        <v>2</v>
      </c>
      <c r="I1133" t="str">
        <f>VLOOKUP($A1133,'Medical Examinations'!A1133:J1133,10,FALSE)</f>
        <v>No</v>
      </c>
      <c r="J1133" t="str">
        <f>VLOOKUP($A1133,'Medical Examinations'!A1133:C1133,3,FALSE)</f>
        <v>Obesity</v>
      </c>
      <c r="K1133" t="str">
        <f>VLOOKUP($A1133,'Medical Examinations'!A1133:E1133,5,FALSE)</f>
        <v>Normal</v>
      </c>
      <c r="L1133" t="str">
        <f>VLOOKUP($A1133,'Hospitalisation Details'!$A$2:$E$2344,5,FALSE)</f>
        <v>21-Sep-2004</v>
      </c>
      <c r="M1133" s="2">
        <f>VLOOKUP($A1133,'Hospitalisation Details'!$A$2:$I$2344,9,FALSE)</f>
        <v>1712.23</v>
      </c>
      <c r="N1133" s="2" t="str">
        <f>VLOOKUP($A1133,'Hospitalisation Details'!$A$2:$J$2344,10,FALSE)</f>
        <v>Tier - 3</v>
      </c>
      <c r="O1133" s="2" t="str">
        <f>VLOOKUP($A1133,'Hospitalisation Details'!$A$2:$K$2344,11,FALSE)</f>
        <v>Tier - 1</v>
      </c>
      <c r="P1133" s="5" t="str">
        <f>VLOOKUP($A1133,'Hospitalisation Details'!$A$2:$L$2344,12,FALSE)</f>
        <v>R1016</v>
      </c>
      <c r="Q1133" s="15">
        <f>VLOOKUP($A1133,'Hospitalisation Details'!$A$2:$G$2344,7,FALSE)</f>
        <v>18</v>
      </c>
    </row>
    <row r="1134" spans="1:17" x14ac:dyDescent="0.25">
      <c r="A1134" s="14" t="s">
        <v>4809</v>
      </c>
      <c r="B1134" t="str">
        <f>VLOOKUP(Healthcare!$A1134,'Customer Names'!A1134:C3468,3,FALSE)</f>
        <v>Dierksen</v>
      </c>
      <c r="C1134">
        <f>VLOOKUP(Healthcare!$A1134,'Medical Examinations'!A1134:B3468,2,FALSE)</f>
        <v>22.41</v>
      </c>
      <c r="D1134">
        <f>VLOOKUP($A1134,'Medical Examinations'!A1134:D3468,4,FALSE)</f>
        <v>8.68</v>
      </c>
      <c r="E1134" t="str">
        <f>VLOOKUP($A1134,'Medical Examinations'!A1134:F1134,6,FALSE)</f>
        <v>No</v>
      </c>
      <c r="F1134" t="str">
        <f>VLOOKUP($A1134,'Medical Examinations'!A1134:G3468,7,FALSE)</f>
        <v>No</v>
      </c>
      <c r="G1134" t="str">
        <f>VLOOKUP($A1134,'Medical Examinations'!A1134:H3468,8,FALSE)</f>
        <v>No</v>
      </c>
      <c r="H1134" s="4">
        <f>VLOOKUP($A1134,'Medical Examinations'!A1134:I3468,9,FALSE)</f>
        <v>0</v>
      </c>
      <c r="I1134" t="str">
        <f>VLOOKUP($A1134,'Medical Examinations'!A1134:J1134,10,FALSE)</f>
        <v>No</v>
      </c>
      <c r="J1134" t="str">
        <f>VLOOKUP($A1134,'Medical Examinations'!A1134:C1134,3,FALSE)</f>
        <v>Health Weight</v>
      </c>
      <c r="K1134" t="str">
        <f>VLOOKUP($A1134,'Medical Examinations'!A1134:E1134,5,FALSE)</f>
        <v>Diabetes</v>
      </c>
      <c r="L1134" t="str">
        <f>VLOOKUP($A1134,'Hospitalisation Details'!$A$2:$E$2344,5,FALSE)</f>
        <v>10-Jun-2004</v>
      </c>
      <c r="M1134" s="2">
        <f>VLOOKUP($A1134,'Hospitalisation Details'!$A$2:$I$2344,9,FALSE)</f>
        <v>1719.44</v>
      </c>
      <c r="N1134" s="2" t="str">
        <f>VLOOKUP($A1134,'Hospitalisation Details'!$A$2:$J$2344,10,FALSE)</f>
        <v>Tier - 3</v>
      </c>
      <c r="O1134" s="2" t="str">
        <f>VLOOKUP($A1134,'Hospitalisation Details'!$A$2:$K$2344,11,FALSE)</f>
        <v>Tier - 3</v>
      </c>
      <c r="P1134" s="5" t="str">
        <f>VLOOKUP($A1134,'Hospitalisation Details'!$A$2:$L$2344,12,FALSE)</f>
        <v>R1013</v>
      </c>
      <c r="Q1134" s="15">
        <f>VLOOKUP($A1134,'Hospitalisation Details'!$A$2:$G$2344,7,FALSE)</f>
        <v>18</v>
      </c>
    </row>
    <row r="1135" spans="1:17" x14ac:dyDescent="0.25">
      <c r="A1135" s="14" t="s">
        <v>4810</v>
      </c>
      <c r="B1135" t="str">
        <f>VLOOKUP(Healthcare!$A1135,'Customer Names'!A1135:C3469,3,FALSE)</f>
        <v>Zoeller</v>
      </c>
      <c r="C1135">
        <f>VLOOKUP(Healthcare!$A1135,'Medical Examinations'!A1135:B3469,2,FALSE)</f>
        <v>45.72</v>
      </c>
      <c r="D1135">
        <f>VLOOKUP($A1135,'Medical Examinations'!A1135:D3469,4,FALSE)</f>
        <v>4.2300000000000004</v>
      </c>
      <c r="E1135" t="str">
        <f>VLOOKUP($A1135,'Medical Examinations'!A1135:F1135,6,FALSE)</f>
        <v>Yes</v>
      </c>
      <c r="F1135" t="str">
        <f>VLOOKUP($A1135,'Medical Examinations'!A1135:G3469,7,FALSE)</f>
        <v>No</v>
      </c>
      <c r="G1135" t="str">
        <f>VLOOKUP($A1135,'Medical Examinations'!A1135:H3469,8,FALSE)</f>
        <v>No</v>
      </c>
      <c r="H1135" s="4">
        <f>VLOOKUP($A1135,'Medical Examinations'!A1135:I3469,9,FALSE)</f>
        <v>0</v>
      </c>
      <c r="I1135" t="str">
        <f>VLOOKUP($A1135,'Medical Examinations'!A1135:J1135,10,FALSE)</f>
        <v>No</v>
      </c>
      <c r="J1135" t="str">
        <f>VLOOKUP($A1135,'Medical Examinations'!A1135:C1135,3,FALSE)</f>
        <v>Obesity</v>
      </c>
      <c r="K1135" t="str">
        <f>VLOOKUP($A1135,'Medical Examinations'!A1135:E1135,5,FALSE)</f>
        <v>Normal</v>
      </c>
      <c r="L1135" t="str">
        <f>VLOOKUP($A1135,'Hospitalisation Details'!$A$2:$E$2344,5,FALSE)</f>
        <v>11-Sep-2004</v>
      </c>
      <c r="M1135" s="2">
        <f>VLOOKUP($A1135,'Hospitalisation Details'!$A$2:$I$2344,9,FALSE)</f>
        <v>1720.35</v>
      </c>
      <c r="N1135" s="2" t="str">
        <f>VLOOKUP($A1135,'Hospitalisation Details'!$A$2:$J$2344,10,FALSE)</f>
        <v>Tier - 3</v>
      </c>
      <c r="O1135" s="2" t="str">
        <f>VLOOKUP($A1135,'Hospitalisation Details'!$A$2:$K$2344,11,FALSE)</f>
        <v>Tier - 3</v>
      </c>
      <c r="P1135" s="5" t="str">
        <f>VLOOKUP($A1135,'Hospitalisation Details'!$A$2:$L$2344,12,FALSE)</f>
        <v>R1013</v>
      </c>
      <c r="Q1135" s="15">
        <f>VLOOKUP($A1135,'Hospitalisation Details'!$A$2:$G$2344,7,FALSE)</f>
        <v>18</v>
      </c>
    </row>
    <row r="1136" spans="1:17" x14ac:dyDescent="0.25">
      <c r="A1136" s="14" t="s">
        <v>4811</v>
      </c>
      <c r="B1136" t="str">
        <f>VLOOKUP(Healthcare!$A1136,'Customer Names'!A1136:C3470,3,FALSE)</f>
        <v>Flesch</v>
      </c>
      <c r="C1136">
        <f>VLOOKUP(Healthcare!$A1136,'Medical Examinations'!A1136:B3470,2,FALSE)</f>
        <v>25</v>
      </c>
      <c r="D1136">
        <f>VLOOKUP($A1136,'Medical Examinations'!A1136:D3470,4,FALSE)</f>
        <v>5.32</v>
      </c>
      <c r="E1136" t="str">
        <f>VLOOKUP($A1136,'Medical Examinations'!A1136:F1136,6,FALSE)</f>
        <v>Yes</v>
      </c>
      <c r="F1136" t="str">
        <f>VLOOKUP($A1136,'Medical Examinations'!A1136:G3470,7,FALSE)</f>
        <v>No</v>
      </c>
      <c r="G1136" t="str">
        <f>VLOOKUP($A1136,'Medical Examinations'!A1136:H3470,8,FALSE)</f>
        <v>No</v>
      </c>
      <c r="H1136" s="4">
        <f>VLOOKUP($A1136,'Medical Examinations'!A1136:I3470,9,FALSE)</f>
        <v>2</v>
      </c>
      <c r="I1136" t="str">
        <f>VLOOKUP($A1136,'Medical Examinations'!A1136:J1136,10,FALSE)</f>
        <v>No</v>
      </c>
      <c r="J1136" t="str">
        <f>VLOOKUP($A1136,'Medical Examinations'!A1136:C1136,3,FALSE)</f>
        <v>Over Weight</v>
      </c>
      <c r="K1136" t="str">
        <f>VLOOKUP($A1136,'Medical Examinations'!A1136:E1136,5,FALSE)</f>
        <v>Normal</v>
      </c>
      <c r="L1136" t="str">
        <f>VLOOKUP($A1136,'Hospitalisation Details'!$A$2:$E$2344,5,FALSE)</f>
        <v>21-Oct-2004</v>
      </c>
      <c r="M1136" s="2">
        <f>VLOOKUP($A1136,'Hospitalisation Details'!$A$2:$I$2344,9,FALSE)</f>
        <v>1725.55</v>
      </c>
      <c r="N1136" s="2" t="str">
        <f>VLOOKUP($A1136,'Hospitalisation Details'!$A$2:$J$2344,10,FALSE)</f>
        <v>Tier - 3</v>
      </c>
      <c r="O1136" s="2" t="str">
        <f>VLOOKUP($A1136,'Hospitalisation Details'!$A$2:$K$2344,11,FALSE)</f>
        <v>Tier - 2</v>
      </c>
      <c r="P1136" s="5" t="str">
        <f>VLOOKUP($A1136,'Hospitalisation Details'!$A$2:$L$2344,12,FALSE)</f>
        <v>R1013</v>
      </c>
      <c r="Q1136" s="15">
        <f>VLOOKUP($A1136,'Hospitalisation Details'!$A$2:$G$2344,7,FALSE)</f>
        <v>18</v>
      </c>
    </row>
    <row r="1137" spans="1:17" x14ac:dyDescent="0.25">
      <c r="A1137" s="14" t="s">
        <v>4812</v>
      </c>
      <c r="B1137" t="str">
        <f>VLOOKUP(Healthcare!$A1137,'Customer Names'!A1137:C3471,3,FALSE)</f>
        <v>Maltby</v>
      </c>
      <c r="C1137">
        <f>VLOOKUP(Healthcare!$A1137,'Medical Examinations'!A1137:B3471,2,FALSE)</f>
        <v>39.5</v>
      </c>
      <c r="D1137">
        <f>VLOOKUP($A1137,'Medical Examinations'!A1137:D3471,4,FALSE)</f>
        <v>6.66</v>
      </c>
      <c r="E1137" t="str">
        <f>VLOOKUP($A1137,'Medical Examinations'!A1137:F1137,6,FALSE)</f>
        <v>No</v>
      </c>
      <c r="F1137" t="str">
        <f>VLOOKUP($A1137,'Medical Examinations'!A1137:G3471,7,FALSE)</f>
        <v>No</v>
      </c>
      <c r="G1137" t="str">
        <f>VLOOKUP($A1137,'Medical Examinations'!A1137:H3471,8,FALSE)</f>
        <v>No</v>
      </c>
      <c r="H1137" s="4">
        <f>VLOOKUP($A1137,'Medical Examinations'!A1137:I3471,9,FALSE)</f>
        <v>0</v>
      </c>
      <c r="I1137" t="str">
        <f>VLOOKUP($A1137,'Medical Examinations'!A1137:J1137,10,FALSE)</f>
        <v>No</v>
      </c>
      <c r="J1137" t="str">
        <f>VLOOKUP($A1137,'Medical Examinations'!A1137:C1137,3,FALSE)</f>
        <v>Obesity</v>
      </c>
      <c r="K1137" t="str">
        <f>VLOOKUP($A1137,'Medical Examinations'!A1137:E1137,5,FALSE)</f>
        <v>Diabetes</v>
      </c>
      <c r="L1137" t="str">
        <f>VLOOKUP($A1137,'Hospitalisation Details'!$A$2:$E$2344,5,FALSE)</f>
        <v>9-Sep-2004</v>
      </c>
      <c r="M1137" s="2">
        <f>VLOOKUP($A1137,'Hospitalisation Details'!$A$2:$I$2344,9,FALSE)</f>
        <v>1727.54</v>
      </c>
      <c r="N1137" s="2" t="str">
        <f>VLOOKUP($A1137,'Hospitalisation Details'!$A$2:$J$2344,10,FALSE)</f>
        <v>Tier - 3</v>
      </c>
      <c r="O1137" s="2" t="str">
        <f>VLOOKUP($A1137,'Hospitalisation Details'!$A$2:$K$2344,11,FALSE)</f>
        <v>Tier - 1</v>
      </c>
      <c r="P1137" s="5" t="str">
        <f>VLOOKUP($A1137,'Hospitalisation Details'!$A$2:$L$2344,12,FALSE)</f>
        <v>R1013</v>
      </c>
      <c r="Q1137" s="15">
        <f>VLOOKUP($A1137,'Hospitalisation Details'!$A$2:$G$2344,7,FALSE)</f>
        <v>18</v>
      </c>
    </row>
    <row r="1138" spans="1:17" x14ac:dyDescent="0.25">
      <c r="A1138" s="14" t="s">
        <v>4813</v>
      </c>
      <c r="B1138" t="str">
        <f>VLOOKUP(Healthcare!$A1138,'Customer Names'!A1138:C3472,3,FALSE)</f>
        <v>Custance</v>
      </c>
      <c r="C1138">
        <f>VLOOKUP(Healthcare!$A1138,'Medical Examinations'!A1138:B3472,2,FALSE)</f>
        <v>37.729999999999997</v>
      </c>
      <c r="D1138">
        <f>VLOOKUP($A1138,'Medical Examinations'!A1138:D3472,4,FALSE)</f>
        <v>7.4</v>
      </c>
      <c r="E1138" t="str">
        <f>VLOOKUP($A1138,'Medical Examinations'!A1138:F1138,6,FALSE)</f>
        <v>No</v>
      </c>
      <c r="F1138" t="str">
        <f>VLOOKUP($A1138,'Medical Examinations'!A1138:G3472,7,FALSE)</f>
        <v>No</v>
      </c>
      <c r="G1138" t="str">
        <f>VLOOKUP($A1138,'Medical Examinations'!A1138:H3472,8,FALSE)</f>
        <v>No</v>
      </c>
      <c r="H1138" s="4">
        <f>VLOOKUP($A1138,'Medical Examinations'!A1138:I3472,9,FALSE)</f>
        <v>0</v>
      </c>
      <c r="I1138" t="str">
        <f>VLOOKUP($A1138,'Medical Examinations'!A1138:J1138,10,FALSE)</f>
        <v>No</v>
      </c>
      <c r="J1138" t="str">
        <f>VLOOKUP($A1138,'Medical Examinations'!A1138:C1138,3,FALSE)</f>
        <v>Obesity</v>
      </c>
      <c r="K1138" t="str">
        <f>VLOOKUP($A1138,'Medical Examinations'!A1138:E1138,5,FALSE)</f>
        <v>Diabetes</v>
      </c>
      <c r="L1138" t="str">
        <f>VLOOKUP($A1138,'Hospitalisation Details'!$A$2:$E$2344,5,FALSE)</f>
        <v>21-Nov-2003</v>
      </c>
      <c r="M1138" s="2">
        <f>VLOOKUP($A1138,'Hospitalisation Details'!$A$2:$I$2344,9,FALSE)</f>
        <v>1727.79</v>
      </c>
      <c r="N1138" s="2" t="str">
        <f>VLOOKUP($A1138,'Hospitalisation Details'!$A$2:$J$2344,10,FALSE)</f>
        <v>Tier - 3</v>
      </c>
      <c r="O1138" s="2" t="str">
        <f>VLOOKUP($A1138,'Hospitalisation Details'!$A$2:$K$2344,11,FALSE)</f>
        <v>Tier - 3</v>
      </c>
      <c r="P1138" s="5" t="str">
        <f>VLOOKUP($A1138,'Hospitalisation Details'!$A$2:$L$2344,12,FALSE)</f>
        <v>R1011</v>
      </c>
      <c r="Q1138" s="15">
        <f>VLOOKUP($A1138,'Hospitalisation Details'!$A$2:$G$2344,7,FALSE)</f>
        <v>19</v>
      </c>
    </row>
    <row r="1139" spans="1:17" x14ac:dyDescent="0.25">
      <c r="A1139" s="14" t="s">
        <v>4814</v>
      </c>
      <c r="B1139" t="str">
        <f>VLOOKUP(Healthcare!$A1139,'Customer Names'!A1139:C3473,3,FALSE)</f>
        <v>Choi</v>
      </c>
      <c r="C1139">
        <f>VLOOKUP(Healthcare!$A1139,'Medical Examinations'!A1139:B3473,2,FALSE)</f>
        <v>40.659999999999997</v>
      </c>
      <c r="D1139">
        <f>VLOOKUP($A1139,'Medical Examinations'!A1139:D3473,4,FALSE)</f>
        <v>10.08</v>
      </c>
      <c r="E1139" t="str">
        <f>VLOOKUP($A1139,'Medical Examinations'!A1139:F1139,6,FALSE)</f>
        <v>No</v>
      </c>
      <c r="F1139" t="str">
        <f>VLOOKUP($A1139,'Medical Examinations'!A1139:G3473,7,FALSE)</f>
        <v>No</v>
      </c>
      <c r="G1139" t="str">
        <f>VLOOKUP($A1139,'Medical Examinations'!A1139:H3473,8,FALSE)</f>
        <v>No</v>
      </c>
      <c r="H1139" s="4">
        <f>VLOOKUP($A1139,'Medical Examinations'!A1139:I3473,9,FALSE)</f>
        <v>0</v>
      </c>
      <c r="I1139" t="str">
        <f>VLOOKUP($A1139,'Medical Examinations'!A1139:J1139,10,FALSE)</f>
        <v>No</v>
      </c>
      <c r="J1139" t="str">
        <f>VLOOKUP($A1139,'Medical Examinations'!A1139:C1139,3,FALSE)</f>
        <v>Obesity</v>
      </c>
      <c r="K1139" t="str">
        <f>VLOOKUP($A1139,'Medical Examinations'!A1139:E1139,5,FALSE)</f>
        <v>Diabetes</v>
      </c>
      <c r="L1139" t="str">
        <f>VLOOKUP($A1139,'Hospitalisation Details'!$A$2:$E$2344,5,FALSE)</f>
        <v>1-Sep-2003</v>
      </c>
      <c r="M1139" s="2">
        <f>VLOOKUP($A1139,'Hospitalisation Details'!$A$2:$I$2344,9,FALSE)</f>
        <v>1728.9</v>
      </c>
      <c r="N1139" s="2" t="str">
        <f>VLOOKUP($A1139,'Hospitalisation Details'!$A$2:$J$2344,10,FALSE)</f>
        <v>Tier - 3</v>
      </c>
      <c r="O1139" s="2" t="str">
        <f>VLOOKUP($A1139,'Hospitalisation Details'!$A$2:$K$2344,11,FALSE)</f>
        <v>Tier - 2</v>
      </c>
      <c r="P1139" s="5" t="str">
        <f>VLOOKUP($A1139,'Hospitalisation Details'!$A$2:$L$2344,12,FALSE)</f>
        <v>R1011</v>
      </c>
      <c r="Q1139" s="15">
        <f>VLOOKUP($A1139,'Hospitalisation Details'!$A$2:$G$2344,7,FALSE)</f>
        <v>19</v>
      </c>
    </row>
    <row r="1140" spans="1:17" x14ac:dyDescent="0.25">
      <c r="A1140" s="14" t="s">
        <v>4815</v>
      </c>
      <c r="B1140" t="str">
        <f>VLOOKUP(Healthcare!$A1140,'Customer Names'!A1140:C3474,3,FALSE)</f>
        <v>Barnett</v>
      </c>
      <c r="C1140">
        <f>VLOOKUP(Healthcare!$A1140,'Medical Examinations'!A1140:B3474,2,FALSE)</f>
        <v>34.200000000000003</v>
      </c>
      <c r="D1140">
        <f>VLOOKUP($A1140,'Medical Examinations'!A1140:D3474,4,FALSE)</f>
        <v>8.58</v>
      </c>
      <c r="E1140" t="str">
        <f>VLOOKUP($A1140,'Medical Examinations'!A1140:F1140,6,FALSE)</f>
        <v>No</v>
      </c>
      <c r="F1140" t="str">
        <f>VLOOKUP($A1140,'Medical Examinations'!A1140:G3474,7,FALSE)</f>
        <v>No</v>
      </c>
      <c r="G1140" t="str">
        <f>VLOOKUP($A1140,'Medical Examinations'!A1140:H3474,8,FALSE)</f>
        <v>No</v>
      </c>
      <c r="H1140" s="4">
        <f>VLOOKUP($A1140,'Medical Examinations'!A1140:I3474,9,FALSE)</f>
        <v>0</v>
      </c>
      <c r="I1140" t="str">
        <f>VLOOKUP($A1140,'Medical Examinations'!A1140:J1140,10,FALSE)</f>
        <v>No</v>
      </c>
      <c r="J1140" t="str">
        <f>VLOOKUP($A1140,'Medical Examinations'!A1140:C1140,3,FALSE)</f>
        <v>Obesity</v>
      </c>
      <c r="K1140" t="str">
        <f>VLOOKUP($A1140,'Medical Examinations'!A1140:E1140,5,FALSE)</f>
        <v>Diabetes</v>
      </c>
      <c r="L1140" t="str">
        <f>VLOOKUP($A1140,'Hospitalisation Details'!$A$2:$E$2344,5,FALSE)</f>
        <v>9-Nov-2003</v>
      </c>
      <c r="M1140" s="2">
        <f>VLOOKUP($A1140,'Hospitalisation Details'!$A$2:$I$2344,9,FALSE)</f>
        <v>1731.68</v>
      </c>
      <c r="N1140" s="2" t="str">
        <f>VLOOKUP($A1140,'Hospitalisation Details'!$A$2:$J$2344,10,FALSE)</f>
        <v>Tier - 3</v>
      </c>
      <c r="O1140" s="2" t="str">
        <f>VLOOKUP($A1140,'Hospitalisation Details'!$A$2:$K$2344,11,FALSE)</f>
        <v>Tier - 2</v>
      </c>
      <c r="P1140" s="5" t="str">
        <f>VLOOKUP($A1140,'Hospitalisation Details'!$A$2:$L$2344,12,FALSE)</f>
        <v>R1011</v>
      </c>
      <c r="Q1140" s="15">
        <f>VLOOKUP($A1140,'Hospitalisation Details'!$A$2:$G$2344,7,FALSE)</f>
        <v>19</v>
      </c>
    </row>
    <row r="1141" spans="1:17" x14ac:dyDescent="0.25">
      <c r="A1141" s="14" t="s">
        <v>4816</v>
      </c>
      <c r="B1141" t="str">
        <f>VLOOKUP(Healthcare!$A1141,'Customer Names'!A1141:C3475,3,FALSE)</f>
        <v>Proulx</v>
      </c>
      <c r="C1141">
        <f>VLOOKUP(Healthcare!$A1141,'Medical Examinations'!A1141:B3475,2,FALSE)</f>
        <v>46.51</v>
      </c>
      <c r="D1141">
        <f>VLOOKUP($A1141,'Medical Examinations'!A1141:D3475,4,FALSE)</f>
        <v>5.84</v>
      </c>
      <c r="E1141" t="str">
        <f>VLOOKUP($A1141,'Medical Examinations'!A1141:F1141,6,FALSE)</f>
        <v>No</v>
      </c>
      <c r="F1141" t="str">
        <f>VLOOKUP($A1141,'Medical Examinations'!A1141:G3475,7,FALSE)</f>
        <v>No</v>
      </c>
      <c r="G1141" t="str">
        <f>VLOOKUP($A1141,'Medical Examinations'!A1141:H3475,8,FALSE)</f>
        <v>No</v>
      </c>
      <c r="H1141" s="4">
        <f>VLOOKUP($A1141,'Medical Examinations'!A1141:I3475,9,FALSE)</f>
        <v>1</v>
      </c>
      <c r="I1141" t="str">
        <f>VLOOKUP($A1141,'Medical Examinations'!A1141:J1141,10,FALSE)</f>
        <v>No</v>
      </c>
      <c r="J1141" t="str">
        <f>VLOOKUP($A1141,'Medical Examinations'!A1141:C1141,3,FALSE)</f>
        <v>Obesity</v>
      </c>
      <c r="K1141" t="str">
        <f>VLOOKUP($A1141,'Medical Examinations'!A1141:E1141,5,FALSE)</f>
        <v>Prediabetes</v>
      </c>
      <c r="L1141" t="str">
        <f>VLOOKUP($A1141,'Hospitalisation Details'!$A$2:$E$2344,5,FALSE)</f>
        <v>25-Jul-2003</v>
      </c>
      <c r="M1141" s="2">
        <f>VLOOKUP($A1141,'Hospitalisation Details'!$A$2:$I$2344,9,FALSE)</f>
        <v>1743.21</v>
      </c>
      <c r="N1141" s="2" t="str">
        <f>VLOOKUP($A1141,'Hospitalisation Details'!$A$2:$J$2344,10,FALSE)</f>
        <v>Tier - 3</v>
      </c>
      <c r="O1141" s="2" t="str">
        <f>VLOOKUP($A1141,'Hospitalisation Details'!$A$2:$K$2344,11,FALSE)</f>
        <v>Tier - 1</v>
      </c>
      <c r="P1141" s="5" t="str">
        <f>VLOOKUP($A1141,'Hospitalisation Details'!$A$2:$L$2344,12,FALSE)</f>
        <v>R1011</v>
      </c>
      <c r="Q1141" s="15">
        <f>VLOOKUP($A1141,'Hospitalisation Details'!$A$2:$G$2344,7,FALSE)</f>
        <v>19</v>
      </c>
    </row>
    <row r="1142" spans="1:17" x14ac:dyDescent="0.25">
      <c r="A1142" s="14" t="s">
        <v>4817</v>
      </c>
      <c r="B1142" t="str">
        <f>VLOOKUP(Healthcare!$A1142,'Customer Names'!A1142:C3476,3,FALSE)</f>
        <v>Hamilton</v>
      </c>
      <c r="C1142">
        <f>VLOOKUP(Healthcare!$A1142,'Medical Examinations'!A1142:B3476,2,FALSE)</f>
        <v>28.88</v>
      </c>
      <c r="D1142">
        <f>VLOOKUP($A1142,'Medical Examinations'!A1142:D3476,4,FALSE)</f>
        <v>4.8600000000000003</v>
      </c>
      <c r="E1142" t="str">
        <f>VLOOKUP($A1142,'Medical Examinations'!A1142:F1142,6,FALSE)</f>
        <v>Yes</v>
      </c>
      <c r="F1142" t="str">
        <f>VLOOKUP($A1142,'Medical Examinations'!A1142:G3476,7,FALSE)</f>
        <v>No</v>
      </c>
      <c r="G1142" t="str">
        <f>VLOOKUP($A1142,'Medical Examinations'!A1142:H3476,8,FALSE)</f>
        <v>Yes</v>
      </c>
      <c r="H1142" s="4">
        <f>VLOOKUP($A1142,'Medical Examinations'!A1142:I3476,9,FALSE)</f>
        <v>1</v>
      </c>
      <c r="I1142" t="str">
        <f>VLOOKUP($A1142,'Medical Examinations'!A1142:J1142,10,FALSE)</f>
        <v>No</v>
      </c>
      <c r="J1142" t="str">
        <f>VLOOKUP($A1142,'Medical Examinations'!A1142:C1142,3,FALSE)</f>
        <v>Over Weight</v>
      </c>
      <c r="K1142" t="str">
        <f>VLOOKUP($A1142,'Medical Examinations'!A1142:E1142,5,FALSE)</f>
        <v>Normal</v>
      </c>
      <c r="L1142" t="str">
        <f>VLOOKUP($A1142,'Hospitalisation Details'!$A$2:$E$2344,5,FALSE)</f>
        <v>28-Jul-2003</v>
      </c>
      <c r="M1142" s="2">
        <f>VLOOKUP($A1142,'Hospitalisation Details'!$A$2:$I$2344,9,FALSE)</f>
        <v>1744.47</v>
      </c>
      <c r="N1142" s="2" t="str">
        <f>VLOOKUP($A1142,'Hospitalisation Details'!$A$2:$J$2344,10,FALSE)</f>
        <v>Tier - 3</v>
      </c>
      <c r="O1142" s="2" t="str">
        <f>VLOOKUP($A1142,'Hospitalisation Details'!$A$2:$K$2344,11,FALSE)</f>
        <v>Tier - 1</v>
      </c>
      <c r="P1142" s="5" t="str">
        <f>VLOOKUP($A1142,'Hospitalisation Details'!$A$2:$L$2344,12,FALSE)</f>
        <v>R1011</v>
      </c>
      <c r="Q1142" s="15">
        <f>VLOOKUP($A1142,'Hospitalisation Details'!$A$2:$G$2344,7,FALSE)</f>
        <v>19</v>
      </c>
    </row>
    <row r="1143" spans="1:17" x14ac:dyDescent="0.25">
      <c r="A1143" s="14" t="s">
        <v>4818</v>
      </c>
      <c r="B1143" t="str">
        <f>VLOOKUP(Healthcare!$A1143,'Customer Names'!A1143:C3477,3,FALSE)</f>
        <v>Lundine</v>
      </c>
      <c r="C1143">
        <f>VLOOKUP(Healthcare!$A1143,'Medical Examinations'!A1143:B3477,2,FALSE)</f>
        <v>33.914999999999999</v>
      </c>
      <c r="D1143">
        <f>VLOOKUP($A1143,'Medical Examinations'!A1143:D3477,4,FALSE)</f>
        <v>11.52</v>
      </c>
      <c r="E1143" t="str">
        <f>VLOOKUP($A1143,'Medical Examinations'!A1143:F1143,6,FALSE)</f>
        <v>No</v>
      </c>
      <c r="F1143" t="str">
        <f>VLOOKUP($A1143,'Medical Examinations'!A1143:G3477,7,FALSE)</f>
        <v>No</v>
      </c>
      <c r="G1143" t="str">
        <f>VLOOKUP($A1143,'Medical Examinations'!A1143:H3477,8,FALSE)</f>
        <v>No</v>
      </c>
      <c r="H1143" s="4">
        <f>VLOOKUP($A1143,'Medical Examinations'!A1143:I3477,9,FALSE)</f>
        <v>0</v>
      </c>
      <c r="I1143" t="str">
        <f>VLOOKUP($A1143,'Medical Examinations'!A1143:J1143,10,FALSE)</f>
        <v>No</v>
      </c>
      <c r="J1143" t="str">
        <f>VLOOKUP($A1143,'Medical Examinations'!A1143:C1143,3,FALSE)</f>
        <v>Obesity</v>
      </c>
      <c r="K1143" t="str">
        <f>VLOOKUP($A1143,'Medical Examinations'!A1143:E1143,5,FALSE)</f>
        <v>Diabetes</v>
      </c>
      <c r="L1143" t="str">
        <f>VLOOKUP($A1143,'Hospitalisation Details'!$A$2:$E$2344,5,FALSE)</f>
        <v>26-Sep-2003</v>
      </c>
      <c r="M1143" s="2">
        <f>VLOOKUP($A1143,'Hospitalisation Details'!$A$2:$I$2344,9,FALSE)</f>
        <v>1748.77</v>
      </c>
      <c r="N1143" s="2" t="str">
        <f>VLOOKUP($A1143,'Hospitalisation Details'!$A$2:$J$2344,10,FALSE)</f>
        <v>Tier - 3</v>
      </c>
      <c r="O1143" s="2" t="str">
        <f>VLOOKUP($A1143,'Hospitalisation Details'!$A$2:$K$2344,11,FALSE)</f>
        <v>Tier - 1</v>
      </c>
      <c r="P1143" s="5" t="str">
        <f>VLOOKUP($A1143,'Hospitalisation Details'!$A$2:$L$2344,12,FALSE)</f>
        <v>R1011</v>
      </c>
      <c r="Q1143" s="15">
        <f>VLOOKUP($A1143,'Hospitalisation Details'!$A$2:$G$2344,7,FALSE)</f>
        <v>19</v>
      </c>
    </row>
    <row r="1144" spans="1:17" x14ac:dyDescent="0.25">
      <c r="A1144" s="14" t="s">
        <v>4819</v>
      </c>
      <c r="B1144" t="str">
        <f>VLOOKUP(Healthcare!$A1144,'Customer Names'!A1144:C3478,3,FALSE)</f>
        <v>Paullin</v>
      </c>
      <c r="C1144">
        <f>VLOOKUP(Healthcare!$A1144,'Medical Examinations'!A1144:B3478,2,FALSE)</f>
        <v>24.32</v>
      </c>
      <c r="D1144">
        <f>VLOOKUP($A1144,'Medical Examinations'!A1144:D3478,4,FALSE)</f>
        <v>6.15</v>
      </c>
      <c r="E1144" t="str">
        <f>VLOOKUP($A1144,'Medical Examinations'!A1144:F1144,6,FALSE)</f>
        <v>Yes</v>
      </c>
      <c r="F1144" t="str">
        <f>VLOOKUP($A1144,'Medical Examinations'!A1144:G3478,7,FALSE)</f>
        <v>No</v>
      </c>
      <c r="G1144" t="str">
        <f>VLOOKUP($A1144,'Medical Examinations'!A1144:H3478,8,FALSE)</f>
        <v>Yes</v>
      </c>
      <c r="H1144" s="4">
        <f>VLOOKUP($A1144,'Medical Examinations'!A1144:I3478,9,FALSE)</f>
        <v>1</v>
      </c>
      <c r="I1144" t="str">
        <f>VLOOKUP($A1144,'Medical Examinations'!A1144:J1144,10,FALSE)</f>
        <v>No</v>
      </c>
      <c r="J1144" t="str">
        <f>VLOOKUP($A1144,'Medical Examinations'!A1144:C1144,3,FALSE)</f>
        <v>Health Weight</v>
      </c>
      <c r="K1144" t="str">
        <f>VLOOKUP($A1144,'Medical Examinations'!A1144:E1144,5,FALSE)</f>
        <v>Prediabetes</v>
      </c>
      <c r="L1144" t="str">
        <f>VLOOKUP($A1144,'Hospitalisation Details'!$A$2:$E$2344,5,FALSE)</f>
        <v>7-Oct-1998</v>
      </c>
      <c r="M1144" s="2">
        <f>VLOOKUP($A1144,'Hospitalisation Details'!$A$2:$I$2344,9,FALSE)</f>
        <v>1756.6</v>
      </c>
      <c r="N1144" s="2" t="str">
        <f>VLOOKUP($A1144,'Hospitalisation Details'!$A$2:$J$2344,10,FALSE)</f>
        <v>Tier - 3</v>
      </c>
      <c r="O1144" s="2" t="str">
        <f>VLOOKUP($A1144,'Hospitalisation Details'!$A$2:$K$2344,11,FALSE)</f>
        <v>Tier - 3</v>
      </c>
      <c r="P1144" s="5" t="str">
        <f>VLOOKUP($A1144,'Hospitalisation Details'!$A$2:$L$2344,12,FALSE)</f>
        <v>R1013</v>
      </c>
      <c r="Q1144" s="15">
        <f>VLOOKUP($A1144,'Hospitalisation Details'!$A$2:$G$2344,7,FALSE)</f>
        <v>24</v>
      </c>
    </row>
    <row r="1145" spans="1:17" x14ac:dyDescent="0.25">
      <c r="A1145" s="14" t="s">
        <v>4820</v>
      </c>
      <c r="B1145" t="str">
        <f>VLOOKUP(Healthcare!$A1145,'Customer Names'!A1145:C3479,3,FALSE)</f>
        <v>Delucia</v>
      </c>
      <c r="C1145">
        <f>VLOOKUP(Healthcare!$A1145,'Medical Examinations'!A1145:B3479,2,FALSE)</f>
        <v>25.8</v>
      </c>
      <c r="D1145">
        <f>VLOOKUP($A1145,'Medical Examinations'!A1145:D3479,4,FALSE)</f>
        <v>9.94</v>
      </c>
      <c r="E1145" t="str">
        <f>VLOOKUP($A1145,'Medical Examinations'!A1145:F1145,6,FALSE)</f>
        <v>No</v>
      </c>
      <c r="F1145" t="str">
        <f>VLOOKUP($A1145,'Medical Examinations'!A1145:G3479,7,FALSE)</f>
        <v>No</v>
      </c>
      <c r="G1145" t="str">
        <f>VLOOKUP($A1145,'Medical Examinations'!A1145:H3479,8,FALSE)</f>
        <v>No</v>
      </c>
      <c r="H1145" s="4">
        <f>VLOOKUP($A1145,'Medical Examinations'!A1145:I3479,9,FALSE)</f>
        <v>0</v>
      </c>
      <c r="I1145" t="str">
        <f>VLOOKUP($A1145,'Medical Examinations'!A1145:J1145,10,FALSE)</f>
        <v>No</v>
      </c>
      <c r="J1145" t="str">
        <f>VLOOKUP($A1145,'Medical Examinations'!A1145:C1145,3,FALSE)</f>
        <v>Over Weight</v>
      </c>
      <c r="K1145" t="str">
        <f>VLOOKUP($A1145,'Medical Examinations'!A1145:E1145,5,FALSE)</f>
        <v>Diabetes</v>
      </c>
      <c r="L1145" t="str">
        <f>VLOOKUP($A1145,'Hospitalisation Details'!$A$2:$E$2344,5,FALSE)</f>
        <v>19-Nov-2003</v>
      </c>
      <c r="M1145" s="2">
        <f>VLOOKUP($A1145,'Hospitalisation Details'!$A$2:$I$2344,9,FALSE)</f>
        <v>1759.34</v>
      </c>
      <c r="N1145" s="2" t="str">
        <f>VLOOKUP($A1145,'Hospitalisation Details'!$A$2:$J$2344,10,FALSE)</f>
        <v>Tier - 3</v>
      </c>
      <c r="O1145" s="2" t="str">
        <f>VLOOKUP($A1145,'Hospitalisation Details'!$A$2:$K$2344,11,FALSE)</f>
        <v>Tier - 1</v>
      </c>
      <c r="P1145" s="5" t="str">
        <f>VLOOKUP($A1145,'Hospitalisation Details'!$A$2:$L$2344,12,FALSE)</f>
        <v>R1011</v>
      </c>
      <c r="Q1145" s="15">
        <f>VLOOKUP($A1145,'Hospitalisation Details'!$A$2:$G$2344,7,FALSE)</f>
        <v>19</v>
      </c>
    </row>
    <row r="1146" spans="1:17" x14ac:dyDescent="0.25">
      <c r="A1146" s="14" t="s">
        <v>4821</v>
      </c>
      <c r="B1146" t="str">
        <f>VLOOKUP(Healthcare!$A1146,'Customer Names'!A1146:C3480,3,FALSE)</f>
        <v>Valentine</v>
      </c>
      <c r="C1146">
        <f>VLOOKUP(Healthcare!$A1146,'Medical Examinations'!A1146:B3480,2,FALSE)</f>
        <v>21.56</v>
      </c>
      <c r="D1146">
        <f>VLOOKUP($A1146,'Medical Examinations'!A1146:D3480,4,FALSE)</f>
        <v>10.56</v>
      </c>
      <c r="E1146" t="str">
        <f>VLOOKUP($A1146,'Medical Examinations'!A1146:F1146,6,FALSE)</f>
        <v>No</v>
      </c>
      <c r="F1146" t="str">
        <f>VLOOKUP($A1146,'Medical Examinations'!A1146:G3480,7,FALSE)</f>
        <v>No</v>
      </c>
      <c r="G1146" t="str">
        <f>VLOOKUP($A1146,'Medical Examinations'!A1146:H3480,8,FALSE)</f>
        <v>No</v>
      </c>
      <c r="H1146" s="4">
        <f>VLOOKUP($A1146,'Medical Examinations'!A1146:I3480,9,FALSE)</f>
        <v>0</v>
      </c>
      <c r="I1146" t="str">
        <f>VLOOKUP($A1146,'Medical Examinations'!A1146:J1146,10,FALSE)</f>
        <v>No</v>
      </c>
      <c r="J1146" t="str">
        <f>VLOOKUP($A1146,'Medical Examinations'!A1146:C1146,3,FALSE)</f>
        <v>Health Weight</v>
      </c>
      <c r="K1146" t="str">
        <f>VLOOKUP($A1146,'Medical Examinations'!A1146:E1146,5,FALSE)</f>
        <v>Diabetes</v>
      </c>
      <c r="L1146" t="str">
        <f>VLOOKUP($A1146,'Hospitalisation Details'!$A$2:$E$2344,5,FALSE)</f>
        <v>13-Dec-2002</v>
      </c>
      <c r="M1146" s="2">
        <f>VLOOKUP($A1146,'Hospitalisation Details'!$A$2:$I$2344,9,FALSE)</f>
        <v>1769.53</v>
      </c>
      <c r="N1146" s="2" t="str">
        <f>VLOOKUP($A1146,'Hospitalisation Details'!$A$2:$J$2344,10,FALSE)</f>
        <v>Tier - 3</v>
      </c>
      <c r="O1146" s="2" t="str">
        <f>VLOOKUP($A1146,'Hospitalisation Details'!$A$2:$K$2344,11,FALSE)</f>
        <v>Tier - 3</v>
      </c>
      <c r="P1146" s="5" t="str">
        <f>VLOOKUP($A1146,'Hospitalisation Details'!$A$2:$L$2344,12,FALSE)</f>
        <v>R1012</v>
      </c>
      <c r="Q1146" s="15">
        <f>VLOOKUP($A1146,'Hospitalisation Details'!$A$2:$G$2344,7,FALSE)</f>
        <v>20</v>
      </c>
    </row>
    <row r="1147" spans="1:17" x14ac:dyDescent="0.25">
      <c r="A1147" s="14" t="s">
        <v>4822</v>
      </c>
      <c r="B1147" t="str">
        <f>VLOOKUP(Healthcare!$A1147,'Customer Names'!A1147:C3481,3,FALSE)</f>
        <v>Mohara</v>
      </c>
      <c r="C1147">
        <f>VLOOKUP(Healthcare!$A1147,'Medical Examinations'!A1147:B3481,2,FALSE)</f>
        <v>31.6</v>
      </c>
      <c r="D1147">
        <f>VLOOKUP($A1147,'Medical Examinations'!A1147:D3481,4,FALSE)</f>
        <v>6.79</v>
      </c>
      <c r="E1147" t="str">
        <f>VLOOKUP($A1147,'Medical Examinations'!A1147:F1147,6,FALSE)</f>
        <v>No</v>
      </c>
      <c r="F1147" t="str">
        <f>VLOOKUP($A1147,'Medical Examinations'!A1147:G3481,7,FALSE)</f>
        <v>No</v>
      </c>
      <c r="G1147" t="str">
        <f>VLOOKUP($A1147,'Medical Examinations'!A1147:H3481,8,FALSE)</f>
        <v>No</v>
      </c>
      <c r="H1147" s="4">
        <f>VLOOKUP($A1147,'Medical Examinations'!A1147:I3481,9,FALSE)</f>
        <v>0</v>
      </c>
      <c r="I1147" t="str">
        <f>VLOOKUP($A1147,'Medical Examinations'!A1147:J1147,10,FALSE)</f>
        <v>No</v>
      </c>
      <c r="J1147" t="str">
        <f>VLOOKUP($A1147,'Medical Examinations'!A1147:C1147,3,FALSE)</f>
        <v>Obesity</v>
      </c>
      <c r="K1147" t="str">
        <f>VLOOKUP($A1147,'Medical Examinations'!A1147:E1147,5,FALSE)</f>
        <v>Diabetes</v>
      </c>
      <c r="L1147" t="str">
        <f>VLOOKUP($A1147,'Hospitalisation Details'!$A$2:$E$2344,5,FALSE)</f>
        <v>25-Sep-1999</v>
      </c>
      <c r="M1147" s="2">
        <f>VLOOKUP($A1147,'Hospitalisation Details'!$A$2:$I$2344,9,FALSE)</f>
        <v>1815.88</v>
      </c>
      <c r="N1147" s="2" t="str">
        <f>VLOOKUP($A1147,'Hospitalisation Details'!$A$2:$J$2344,10,FALSE)</f>
        <v>Tier - 3</v>
      </c>
      <c r="O1147" s="2" t="str">
        <f>VLOOKUP($A1147,'Hospitalisation Details'!$A$2:$K$2344,11,FALSE)</f>
        <v>Tier - 3</v>
      </c>
      <c r="P1147" s="5" t="str">
        <f>VLOOKUP($A1147,'Hospitalisation Details'!$A$2:$L$2344,12,FALSE)</f>
        <v>R1013</v>
      </c>
      <c r="Q1147" s="15">
        <f>VLOOKUP($A1147,'Hospitalisation Details'!$A$2:$G$2344,7,FALSE)</f>
        <v>23</v>
      </c>
    </row>
    <row r="1148" spans="1:17" x14ac:dyDescent="0.25">
      <c r="A1148" s="14" t="s">
        <v>4823</v>
      </c>
      <c r="B1148" t="str">
        <f>VLOOKUP(Healthcare!$A1148,'Customer Names'!A1148:C3482,3,FALSE)</f>
        <v>Fairbrother</v>
      </c>
      <c r="C1148">
        <f>VLOOKUP(Healthcare!$A1148,'Medical Examinations'!A1148:B3482,2,FALSE)</f>
        <v>42.93</v>
      </c>
      <c r="D1148">
        <f>VLOOKUP($A1148,'Medical Examinations'!A1148:D3482,4,FALSE)</f>
        <v>4.8</v>
      </c>
      <c r="E1148" t="str">
        <f>VLOOKUP($A1148,'Medical Examinations'!A1148:F1148,6,FALSE)</f>
        <v>No</v>
      </c>
      <c r="F1148" t="str">
        <f>VLOOKUP($A1148,'Medical Examinations'!A1148:G3482,7,FALSE)</f>
        <v>No</v>
      </c>
      <c r="G1148" t="str">
        <f>VLOOKUP($A1148,'Medical Examinations'!A1148:H3482,8,FALSE)</f>
        <v>No</v>
      </c>
      <c r="H1148" s="4">
        <f>VLOOKUP($A1148,'Medical Examinations'!A1148:I3482,9,FALSE)</f>
        <v>1</v>
      </c>
      <c r="I1148" t="str">
        <f>VLOOKUP($A1148,'Medical Examinations'!A1148:J1148,10,FALSE)</f>
        <v>No</v>
      </c>
      <c r="J1148" t="str">
        <f>VLOOKUP($A1148,'Medical Examinations'!A1148:C1148,3,FALSE)</f>
        <v>Obesity</v>
      </c>
      <c r="K1148" t="str">
        <f>VLOOKUP($A1148,'Medical Examinations'!A1148:E1148,5,FALSE)</f>
        <v>Normal</v>
      </c>
      <c r="L1148" t="str">
        <f>VLOOKUP($A1148,'Hospitalisation Details'!$A$2:$E$2344,5,FALSE)</f>
        <v>19-Aug-2004</v>
      </c>
      <c r="M1148" s="2">
        <f>VLOOKUP($A1148,'Hospitalisation Details'!$A$2:$I$2344,9,FALSE)</f>
        <v>1822.54</v>
      </c>
      <c r="N1148" s="2" t="str">
        <f>VLOOKUP($A1148,'Hospitalisation Details'!$A$2:$J$2344,10,FALSE)</f>
        <v>Tier - 3</v>
      </c>
      <c r="O1148" s="2" t="str">
        <f>VLOOKUP($A1148,'Hospitalisation Details'!$A$2:$K$2344,11,FALSE)</f>
        <v>Tier - 1</v>
      </c>
      <c r="P1148" s="5" t="str">
        <f>VLOOKUP($A1148,'Hospitalisation Details'!$A$2:$L$2344,12,FALSE)</f>
        <v>R1012</v>
      </c>
      <c r="Q1148" s="15">
        <f>VLOOKUP($A1148,'Hospitalisation Details'!$A$2:$G$2344,7,FALSE)</f>
        <v>18</v>
      </c>
    </row>
    <row r="1149" spans="1:17" x14ac:dyDescent="0.25">
      <c r="A1149" s="14" t="s">
        <v>4824</v>
      </c>
      <c r="B1149" t="str">
        <f>VLOOKUP(Healthcare!$A1149,'Customer Names'!A1149:C3483,3,FALSE)</f>
        <v>Fagan</v>
      </c>
      <c r="C1149">
        <f>VLOOKUP(Healthcare!$A1149,'Medical Examinations'!A1149:B3483,2,FALSE)</f>
        <v>26.72</v>
      </c>
      <c r="D1149">
        <f>VLOOKUP($A1149,'Medical Examinations'!A1149:D3483,4,FALSE)</f>
        <v>5.75</v>
      </c>
      <c r="E1149" t="str">
        <f>VLOOKUP($A1149,'Medical Examinations'!A1149:F1149,6,FALSE)</f>
        <v>No</v>
      </c>
      <c r="F1149" t="str">
        <f>VLOOKUP($A1149,'Medical Examinations'!A1149:G3483,7,FALSE)</f>
        <v>No</v>
      </c>
      <c r="G1149" t="str">
        <f>VLOOKUP($A1149,'Medical Examinations'!A1149:H3483,8,FALSE)</f>
        <v>No</v>
      </c>
      <c r="H1149" s="4">
        <f>VLOOKUP($A1149,'Medical Examinations'!A1149:I3483,9,FALSE)</f>
        <v>2</v>
      </c>
      <c r="I1149" t="str">
        <f>VLOOKUP($A1149,'Medical Examinations'!A1149:J1149,10,FALSE)</f>
        <v>No</v>
      </c>
      <c r="J1149" t="str">
        <f>VLOOKUP($A1149,'Medical Examinations'!A1149:C1149,3,FALSE)</f>
        <v>Over Weight</v>
      </c>
      <c r="K1149" t="str">
        <f>VLOOKUP($A1149,'Medical Examinations'!A1149:E1149,5,FALSE)</f>
        <v>Prediabetes</v>
      </c>
      <c r="L1149" t="str">
        <f>VLOOKUP($A1149,'Hospitalisation Details'!$A$2:$E$2344,5,FALSE)</f>
        <v>17-Nov-1999</v>
      </c>
      <c r="M1149" s="2">
        <f>VLOOKUP($A1149,'Hospitalisation Details'!$A$2:$I$2344,9,FALSE)</f>
        <v>1824.29</v>
      </c>
      <c r="N1149" s="2" t="str">
        <f>VLOOKUP($A1149,'Hospitalisation Details'!$A$2:$J$2344,10,FALSE)</f>
        <v>Tier - 3</v>
      </c>
      <c r="O1149" s="2" t="str">
        <f>VLOOKUP($A1149,'Hospitalisation Details'!$A$2:$K$2344,11,FALSE)</f>
        <v>Tier - 3</v>
      </c>
      <c r="P1149" s="5" t="str">
        <f>VLOOKUP($A1149,'Hospitalisation Details'!$A$2:$L$2344,12,FALSE)</f>
        <v>R1013</v>
      </c>
      <c r="Q1149" s="15">
        <f>VLOOKUP($A1149,'Hospitalisation Details'!$A$2:$G$2344,7,FALSE)</f>
        <v>23</v>
      </c>
    </row>
    <row r="1150" spans="1:17" x14ac:dyDescent="0.25">
      <c r="A1150" s="14" t="s">
        <v>4825</v>
      </c>
      <c r="B1150" t="str">
        <f>VLOOKUP(Healthcare!$A1150,'Customer Names'!A1150:C3484,3,FALSE)</f>
        <v>Toth</v>
      </c>
      <c r="C1150">
        <f>VLOOKUP(Healthcare!$A1150,'Medical Examinations'!A1150:B3484,2,FALSE)</f>
        <v>26.67</v>
      </c>
      <c r="D1150">
        <f>VLOOKUP($A1150,'Medical Examinations'!A1150:D3484,4,FALSE)</f>
        <v>5.81</v>
      </c>
      <c r="E1150" t="str">
        <f>VLOOKUP($A1150,'Medical Examinations'!A1150:F1150,6,FALSE)</f>
        <v>No</v>
      </c>
      <c r="F1150" t="str">
        <f>VLOOKUP($A1150,'Medical Examinations'!A1150:G3484,7,FALSE)</f>
        <v>No</v>
      </c>
      <c r="G1150" t="str">
        <f>VLOOKUP($A1150,'Medical Examinations'!A1150:H3484,8,FALSE)</f>
        <v>No</v>
      </c>
      <c r="H1150" s="4">
        <f>VLOOKUP($A1150,'Medical Examinations'!A1150:I3484,9,FALSE)</f>
        <v>2</v>
      </c>
      <c r="I1150" t="str">
        <f>VLOOKUP($A1150,'Medical Examinations'!A1150:J1150,10,FALSE)</f>
        <v>No</v>
      </c>
      <c r="J1150" t="str">
        <f>VLOOKUP($A1150,'Medical Examinations'!A1150:C1150,3,FALSE)</f>
        <v>Over Weight</v>
      </c>
      <c r="K1150" t="str">
        <f>VLOOKUP($A1150,'Medical Examinations'!A1150:E1150,5,FALSE)</f>
        <v>Prediabetes</v>
      </c>
      <c r="L1150" t="str">
        <f>VLOOKUP($A1150,'Hospitalisation Details'!$A$2:$E$2344,5,FALSE)</f>
        <v>1-Oct-1999</v>
      </c>
      <c r="M1150" s="2">
        <f>VLOOKUP($A1150,'Hospitalisation Details'!$A$2:$I$2344,9,FALSE)</f>
        <v>1826.84</v>
      </c>
      <c r="N1150" s="2" t="str">
        <f>VLOOKUP($A1150,'Hospitalisation Details'!$A$2:$J$2344,10,FALSE)</f>
        <v>Tier - 3</v>
      </c>
      <c r="O1150" s="2" t="str">
        <f>VLOOKUP($A1150,'Hospitalisation Details'!$A$2:$K$2344,11,FALSE)</f>
        <v>Tier - 2</v>
      </c>
      <c r="P1150" s="5" t="str">
        <f>VLOOKUP($A1150,'Hospitalisation Details'!$A$2:$L$2344,12,FALSE)</f>
        <v>R1011</v>
      </c>
      <c r="Q1150" s="15">
        <f>VLOOKUP($A1150,'Hospitalisation Details'!$A$2:$G$2344,7,FALSE)</f>
        <v>23</v>
      </c>
    </row>
    <row r="1151" spans="1:17" x14ac:dyDescent="0.25">
      <c r="A1151" s="14" t="s">
        <v>4826</v>
      </c>
      <c r="B1151" t="str">
        <f>VLOOKUP(Healthcare!$A1151,'Customer Names'!A1151:C3485,3,FALSE)</f>
        <v>Guinn</v>
      </c>
      <c r="C1151">
        <f>VLOOKUP(Healthcare!$A1151,'Medical Examinations'!A1151:B3485,2,FALSE)</f>
        <v>42.68</v>
      </c>
      <c r="D1151">
        <f>VLOOKUP($A1151,'Medical Examinations'!A1151:D3485,4,FALSE)</f>
        <v>9.2799999999999994</v>
      </c>
      <c r="E1151" t="str">
        <f>VLOOKUP($A1151,'Medical Examinations'!A1151:F1151,6,FALSE)</f>
        <v>No</v>
      </c>
      <c r="F1151" t="str">
        <f>VLOOKUP($A1151,'Medical Examinations'!A1151:G3485,7,FALSE)</f>
        <v>No</v>
      </c>
      <c r="G1151" t="str">
        <f>VLOOKUP($A1151,'Medical Examinations'!A1151:H3485,8,FALSE)</f>
        <v>No</v>
      </c>
      <c r="H1151" s="4">
        <f>VLOOKUP($A1151,'Medical Examinations'!A1151:I3485,9,FALSE)</f>
        <v>2</v>
      </c>
      <c r="I1151" t="str">
        <f>VLOOKUP($A1151,'Medical Examinations'!A1151:J1151,10,FALSE)</f>
        <v>No</v>
      </c>
      <c r="J1151" t="str">
        <f>VLOOKUP($A1151,'Medical Examinations'!A1151:C1151,3,FALSE)</f>
        <v>Obesity</v>
      </c>
      <c r="K1151" t="str">
        <f>VLOOKUP($A1151,'Medical Examinations'!A1151:E1151,5,FALSE)</f>
        <v>Diabetes</v>
      </c>
      <c r="L1151" t="str">
        <f>VLOOKUP($A1151,'Hospitalisation Details'!$A$2:$E$2344,5,FALSE)</f>
        <v>4-Aug-2003</v>
      </c>
      <c r="M1151" s="2">
        <f>VLOOKUP($A1151,'Hospitalisation Details'!$A$2:$I$2344,9,FALSE)</f>
        <v>1837.24</v>
      </c>
      <c r="N1151" s="2" t="str">
        <f>VLOOKUP($A1151,'Hospitalisation Details'!$A$2:$J$2344,10,FALSE)</f>
        <v>Tier - 3</v>
      </c>
      <c r="O1151" s="2" t="str">
        <f>VLOOKUP($A1151,'Hospitalisation Details'!$A$2:$K$2344,11,FALSE)</f>
        <v>Tier - 2</v>
      </c>
      <c r="P1151" s="5" t="str">
        <f>VLOOKUP($A1151,'Hospitalisation Details'!$A$2:$L$2344,12,FALSE)</f>
        <v>R1011</v>
      </c>
      <c r="Q1151" s="15">
        <f>VLOOKUP($A1151,'Hospitalisation Details'!$A$2:$G$2344,7,FALSE)</f>
        <v>19</v>
      </c>
    </row>
    <row r="1152" spans="1:17" x14ac:dyDescent="0.25">
      <c r="A1152" s="14" t="s">
        <v>4827</v>
      </c>
      <c r="B1152" t="str">
        <f>VLOOKUP(Healthcare!$A1152,'Customer Names'!A1152:C3486,3,FALSE)</f>
        <v>Rogers</v>
      </c>
      <c r="C1152">
        <f>VLOOKUP(Healthcare!$A1152,'Medical Examinations'!A1152:B3486,2,FALSE)</f>
        <v>24.31</v>
      </c>
      <c r="D1152">
        <f>VLOOKUP($A1152,'Medical Examinations'!A1152:D3486,4,FALSE)</f>
        <v>6.37</v>
      </c>
      <c r="E1152" t="str">
        <f>VLOOKUP($A1152,'Medical Examinations'!A1152:F1152,6,FALSE)</f>
        <v>No</v>
      </c>
      <c r="F1152" t="str">
        <f>VLOOKUP($A1152,'Medical Examinations'!A1152:G3486,7,FALSE)</f>
        <v>No</v>
      </c>
      <c r="G1152" t="str">
        <f>VLOOKUP($A1152,'Medical Examinations'!A1152:H3486,8,FALSE)</f>
        <v>No</v>
      </c>
      <c r="H1152" s="4">
        <f>VLOOKUP($A1152,'Medical Examinations'!A1152:I3486,9,FALSE)</f>
        <v>0</v>
      </c>
      <c r="I1152" t="str">
        <f>VLOOKUP($A1152,'Medical Examinations'!A1152:J1152,10,FALSE)</f>
        <v>No</v>
      </c>
      <c r="J1152" t="str">
        <f>VLOOKUP($A1152,'Medical Examinations'!A1152:C1152,3,FALSE)</f>
        <v>Health Weight</v>
      </c>
      <c r="K1152" t="str">
        <f>VLOOKUP($A1152,'Medical Examinations'!A1152:E1152,5,FALSE)</f>
        <v>Prediabetes</v>
      </c>
      <c r="L1152" t="str">
        <f>VLOOKUP($A1152,'Hospitalisation Details'!$A$2:$E$2344,5,FALSE)</f>
        <v>12-Dec-1999</v>
      </c>
      <c r="M1152" s="2">
        <f>VLOOKUP($A1152,'Hospitalisation Details'!$A$2:$I$2344,9,FALSE)</f>
        <v>1837.28</v>
      </c>
      <c r="N1152" s="2" t="str">
        <f>VLOOKUP($A1152,'Hospitalisation Details'!$A$2:$J$2344,10,FALSE)</f>
        <v>Tier - 3</v>
      </c>
      <c r="O1152" s="2" t="str">
        <f>VLOOKUP($A1152,'Hospitalisation Details'!$A$2:$K$2344,11,FALSE)</f>
        <v>Tier - 2</v>
      </c>
      <c r="P1152" s="5" t="str">
        <f>VLOOKUP($A1152,'Hospitalisation Details'!$A$2:$L$2344,12,FALSE)</f>
        <v>R1013</v>
      </c>
      <c r="Q1152" s="15">
        <f>VLOOKUP($A1152,'Hospitalisation Details'!$A$2:$G$2344,7,FALSE)</f>
        <v>23</v>
      </c>
    </row>
    <row r="1153" spans="1:17" x14ac:dyDescent="0.25">
      <c r="A1153" s="14" t="s">
        <v>4828</v>
      </c>
      <c r="B1153" t="str">
        <f>VLOOKUP(Healthcare!$A1153,'Customer Names'!A1153:C3487,3,FALSE)</f>
        <v>Diviney</v>
      </c>
      <c r="C1153">
        <f>VLOOKUP(Healthcare!$A1153,'Medical Examinations'!A1153:B3487,2,FALSE)</f>
        <v>44.75</v>
      </c>
      <c r="D1153">
        <f>VLOOKUP($A1153,'Medical Examinations'!A1153:D3487,4,FALSE)</f>
        <v>5.09</v>
      </c>
      <c r="E1153" t="str">
        <f>VLOOKUP($A1153,'Medical Examinations'!A1153:F1153,6,FALSE)</f>
        <v>Yes</v>
      </c>
      <c r="F1153" t="str">
        <f>VLOOKUP($A1153,'Medical Examinations'!A1153:G3487,7,FALSE)</f>
        <v>No</v>
      </c>
      <c r="G1153" t="str">
        <f>VLOOKUP($A1153,'Medical Examinations'!A1153:H3487,8,FALSE)</f>
        <v>No</v>
      </c>
      <c r="H1153" s="4">
        <f>VLOOKUP($A1153,'Medical Examinations'!A1153:I3487,9,FALSE)</f>
        <v>0</v>
      </c>
      <c r="I1153" t="str">
        <f>VLOOKUP($A1153,'Medical Examinations'!A1153:J1153,10,FALSE)</f>
        <v>No</v>
      </c>
      <c r="J1153" t="str">
        <f>VLOOKUP($A1153,'Medical Examinations'!A1153:C1153,3,FALSE)</f>
        <v>Obesity</v>
      </c>
      <c r="K1153" t="str">
        <f>VLOOKUP($A1153,'Medical Examinations'!A1153:E1153,5,FALSE)</f>
        <v>Normal</v>
      </c>
      <c r="L1153" t="str">
        <f>VLOOKUP($A1153,'Hospitalisation Details'!$A$2:$E$2344,5,FALSE)</f>
        <v>20-Jul-2003</v>
      </c>
      <c r="M1153" s="2">
        <f>VLOOKUP($A1153,'Hospitalisation Details'!$A$2:$I$2344,9,FALSE)</f>
        <v>1842.52</v>
      </c>
      <c r="N1153" s="2" t="str">
        <f>VLOOKUP($A1153,'Hospitalisation Details'!$A$2:$J$2344,10,FALSE)</f>
        <v>Tier - 3</v>
      </c>
      <c r="O1153" s="2" t="str">
        <f>VLOOKUP($A1153,'Hospitalisation Details'!$A$2:$K$2344,11,FALSE)</f>
        <v>Tier - 2</v>
      </c>
      <c r="P1153" s="5" t="str">
        <f>VLOOKUP($A1153,'Hospitalisation Details'!$A$2:$L$2344,12,FALSE)</f>
        <v>R1011</v>
      </c>
      <c r="Q1153" s="15">
        <f>VLOOKUP($A1153,'Hospitalisation Details'!$A$2:$G$2344,7,FALSE)</f>
        <v>19</v>
      </c>
    </row>
    <row r="1154" spans="1:17" x14ac:dyDescent="0.25">
      <c r="A1154" s="14" t="s">
        <v>4829</v>
      </c>
      <c r="B1154" t="str">
        <f>VLOOKUP(Healthcare!$A1154,'Customer Names'!A1154:C3488,3,FALSE)</f>
        <v>Marlatt</v>
      </c>
      <c r="C1154">
        <f>VLOOKUP(Healthcare!$A1154,'Medical Examinations'!A1154:B3488,2,FALSE)</f>
        <v>30.78</v>
      </c>
      <c r="D1154">
        <f>VLOOKUP($A1154,'Medical Examinations'!A1154:D3488,4,FALSE)</f>
        <v>7.94</v>
      </c>
      <c r="E1154" t="str">
        <f>VLOOKUP($A1154,'Medical Examinations'!A1154:F1154,6,FALSE)</f>
        <v>No</v>
      </c>
      <c r="F1154" t="str">
        <f>VLOOKUP($A1154,'Medical Examinations'!A1154:G3488,7,FALSE)</f>
        <v>No</v>
      </c>
      <c r="G1154" t="str">
        <f>VLOOKUP($A1154,'Medical Examinations'!A1154:H3488,8,FALSE)</f>
        <v>No</v>
      </c>
      <c r="H1154" s="4">
        <f>VLOOKUP($A1154,'Medical Examinations'!A1154:I3488,9,FALSE)</f>
        <v>2</v>
      </c>
      <c r="I1154" t="str">
        <f>VLOOKUP($A1154,'Medical Examinations'!A1154:J1154,10,FALSE)</f>
        <v>No</v>
      </c>
      <c r="J1154" t="str">
        <f>VLOOKUP($A1154,'Medical Examinations'!A1154:C1154,3,FALSE)</f>
        <v>Obesity</v>
      </c>
      <c r="K1154" t="str">
        <f>VLOOKUP($A1154,'Medical Examinations'!A1154:E1154,5,FALSE)</f>
        <v>Diabetes</v>
      </c>
      <c r="L1154" t="str">
        <f>VLOOKUP($A1154,'Hospitalisation Details'!$A$2:$E$2344,5,FALSE)</f>
        <v>6-Dec-1994</v>
      </c>
      <c r="M1154" s="2">
        <f>VLOOKUP($A1154,'Hospitalisation Details'!$A$2:$I$2344,9,FALSE)</f>
        <v>1850.55</v>
      </c>
      <c r="N1154" s="2" t="str">
        <f>VLOOKUP($A1154,'Hospitalisation Details'!$A$2:$J$2344,10,FALSE)</f>
        <v>Tier - 3</v>
      </c>
      <c r="O1154" s="2" t="str">
        <f>VLOOKUP($A1154,'Hospitalisation Details'!$A$2:$K$2344,11,FALSE)</f>
        <v>Tier - 2</v>
      </c>
      <c r="P1154" s="5" t="str">
        <f>VLOOKUP($A1154,'Hospitalisation Details'!$A$2:$L$2344,12,FALSE)</f>
        <v>R1012</v>
      </c>
      <c r="Q1154" s="15">
        <f>VLOOKUP($A1154,'Hospitalisation Details'!$A$2:$G$2344,7,FALSE)</f>
        <v>28</v>
      </c>
    </row>
    <row r="1155" spans="1:17" x14ac:dyDescent="0.25">
      <c r="A1155" s="14" t="s">
        <v>4830</v>
      </c>
      <c r="B1155" t="str">
        <f>VLOOKUP(Healthcare!$A1155,'Customer Names'!A1155:C3489,3,FALSE)</f>
        <v>Ohler</v>
      </c>
      <c r="C1155">
        <f>VLOOKUP(Healthcare!$A1155,'Medical Examinations'!A1155:B3489,2,FALSE)</f>
        <v>21.86</v>
      </c>
      <c r="D1155">
        <f>VLOOKUP($A1155,'Medical Examinations'!A1155:D3489,4,FALSE)</f>
        <v>10.95</v>
      </c>
      <c r="E1155" t="str">
        <f>VLOOKUP($A1155,'Medical Examinations'!A1155:F1155,6,FALSE)</f>
        <v>No</v>
      </c>
      <c r="F1155" t="str">
        <f>VLOOKUP($A1155,'Medical Examinations'!A1155:G3489,7,FALSE)</f>
        <v>No</v>
      </c>
      <c r="G1155" t="str">
        <f>VLOOKUP($A1155,'Medical Examinations'!A1155:H3489,8,FALSE)</f>
        <v>No</v>
      </c>
      <c r="H1155" s="4">
        <f>VLOOKUP($A1155,'Medical Examinations'!A1155:I3489,9,FALSE)</f>
        <v>0</v>
      </c>
      <c r="I1155" t="str">
        <f>VLOOKUP($A1155,'Medical Examinations'!A1155:J1155,10,FALSE)</f>
        <v>No</v>
      </c>
      <c r="J1155" t="str">
        <f>VLOOKUP($A1155,'Medical Examinations'!A1155:C1155,3,FALSE)</f>
        <v>Health Weight</v>
      </c>
      <c r="K1155" t="str">
        <f>VLOOKUP($A1155,'Medical Examinations'!A1155:E1155,5,FALSE)</f>
        <v>Diabetes</v>
      </c>
      <c r="L1155" t="str">
        <f>VLOOKUP($A1155,'Hospitalisation Details'!$A$2:$E$2344,5,FALSE)</f>
        <v>27-Dec-2004</v>
      </c>
      <c r="M1155" s="2">
        <f>VLOOKUP($A1155,'Hospitalisation Details'!$A$2:$I$2344,9,FALSE)</f>
        <v>1863.45</v>
      </c>
      <c r="N1155" s="2" t="str">
        <f>VLOOKUP($A1155,'Hospitalisation Details'!$A$2:$J$2344,10,FALSE)</f>
        <v>Tier - 3</v>
      </c>
      <c r="O1155" s="2" t="str">
        <f>VLOOKUP($A1155,'Hospitalisation Details'!$A$2:$K$2344,11,FALSE)</f>
        <v>Tier - 1</v>
      </c>
      <c r="P1155" s="5" t="str">
        <f>VLOOKUP($A1155,'Hospitalisation Details'!$A$2:$L$2344,12,FALSE)</f>
        <v>R1025</v>
      </c>
      <c r="Q1155" s="15">
        <f>VLOOKUP($A1155,'Hospitalisation Details'!$A$2:$G$2344,7,FALSE)</f>
        <v>18</v>
      </c>
    </row>
    <row r="1156" spans="1:17" x14ac:dyDescent="0.25">
      <c r="A1156" s="14" t="s">
        <v>4831</v>
      </c>
      <c r="B1156" t="str">
        <f>VLOOKUP(Healthcare!$A1156,'Customer Names'!A1156:C3490,3,FALSE)</f>
        <v>Mossler</v>
      </c>
      <c r="C1156">
        <f>VLOOKUP(Healthcare!$A1156,'Medical Examinations'!A1156:B3490,2,FALSE)</f>
        <v>49.09</v>
      </c>
      <c r="D1156">
        <f>VLOOKUP($A1156,'Medical Examinations'!A1156:D3490,4,FALSE)</f>
        <v>6.3</v>
      </c>
      <c r="E1156" t="str">
        <f>VLOOKUP($A1156,'Medical Examinations'!A1156:F1156,6,FALSE)</f>
        <v>Yes</v>
      </c>
      <c r="F1156" t="str">
        <f>VLOOKUP($A1156,'Medical Examinations'!A1156:G3490,7,FALSE)</f>
        <v>No</v>
      </c>
      <c r="G1156" t="str">
        <f>VLOOKUP($A1156,'Medical Examinations'!A1156:H3490,8,FALSE)</f>
        <v>No</v>
      </c>
      <c r="H1156" s="4">
        <f>VLOOKUP($A1156,'Medical Examinations'!A1156:I3490,9,FALSE)</f>
        <v>0</v>
      </c>
      <c r="I1156" t="str">
        <f>VLOOKUP($A1156,'Medical Examinations'!A1156:J1156,10,FALSE)</f>
        <v>No</v>
      </c>
      <c r="J1156" t="str">
        <f>VLOOKUP($A1156,'Medical Examinations'!A1156:C1156,3,FALSE)</f>
        <v>Obesity</v>
      </c>
      <c r="K1156" t="str">
        <f>VLOOKUP($A1156,'Medical Examinations'!A1156:E1156,5,FALSE)</f>
        <v>Prediabetes</v>
      </c>
      <c r="L1156" t="str">
        <f>VLOOKUP($A1156,'Hospitalisation Details'!$A$2:$E$2344,5,FALSE)</f>
        <v>2-Jul-1996</v>
      </c>
      <c r="M1156" s="2">
        <f>VLOOKUP($A1156,'Hospitalisation Details'!$A$2:$I$2344,9,FALSE)</f>
        <v>1865.98</v>
      </c>
      <c r="N1156" s="2" t="str">
        <f>VLOOKUP($A1156,'Hospitalisation Details'!$A$2:$J$2344,10,FALSE)</f>
        <v>Tier - 3</v>
      </c>
      <c r="O1156" s="2" t="str">
        <f>VLOOKUP($A1156,'Hospitalisation Details'!$A$2:$K$2344,11,FALSE)</f>
        <v>Tier - 3</v>
      </c>
      <c r="P1156" s="5" t="str">
        <f>VLOOKUP($A1156,'Hospitalisation Details'!$A$2:$L$2344,12,FALSE)</f>
        <v>R1012</v>
      </c>
      <c r="Q1156" s="15">
        <f>VLOOKUP($A1156,'Hospitalisation Details'!$A$2:$G$2344,7,FALSE)</f>
        <v>26</v>
      </c>
    </row>
    <row r="1157" spans="1:17" x14ac:dyDescent="0.25">
      <c r="A1157" s="14" t="s">
        <v>4832</v>
      </c>
      <c r="B1157" t="str">
        <f>VLOOKUP(Healthcare!$A1157,'Customer Names'!A1157:C3491,3,FALSE)</f>
        <v>Segall</v>
      </c>
      <c r="C1157">
        <f>VLOOKUP(Healthcare!$A1157,'Medical Examinations'!A1157:B3491,2,FALSE)</f>
        <v>47.74</v>
      </c>
      <c r="D1157">
        <f>VLOOKUP($A1157,'Medical Examinations'!A1157:D3491,4,FALSE)</f>
        <v>8.0500000000000007</v>
      </c>
      <c r="E1157" t="str">
        <f>VLOOKUP($A1157,'Medical Examinations'!A1157:F1157,6,FALSE)</f>
        <v>Yes</v>
      </c>
      <c r="F1157" t="str">
        <f>VLOOKUP($A1157,'Medical Examinations'!A1157:G3491,7,FALSE)</f>
        <v>No</v>
      </c>
      <c r="G1157" t="str">
        <f>VLOOKUP($A1157,'Medical Examinations'!A1157:H3491,8,FALSE)</f>
        <v>No</v>
      </c>
      <c r="H1157" s="4">
        <f>VLOOKUP($A1157,'Medical Examinations'!A1157:I3491,9,FALSE)</f>
        <v>2</v>
      </c>
      <c r="I1157" t="str">
        <f>VLOOKUP($A1157,'Medical Examinations'!A1157:J1157,10,FALSE)</f>
        <v>No</v>
      </c>
      <c r="J1157" t="str">
        <f>VLOOKUP($A1157,'Medical Examinations'!A1157:C1157,3,FALSE)</f>
        <v>Obesity</v>
      </c>
      <c r="K1157" t="str">
        <f>VLOOKUP($A1157,'Medical Examinations'!A1157:E1157,5,FALSE)</f>
        <v>Diabetes</v>
      </c>
      <c r="L1157" t="str">
        <f>VLOOKUP($A1157,'Hospitalisation Details'!$A$2:$E$2344,5,FALSE)</f>
        <v>22-Sep-2002</v>
      </c>
      <c r="M1157" s="2">
        <f>VLOOKUP($A1157,'Hospitalisation Details'!$A$2:$I$2344,9,FALSE)</f>
        <v>1875.34</v>
      </c>
      <c r="N1157" s="2" t="str">
        <f>VLOOKUP($A1157,'Hospitalisation Details'!$A$2:$J$2344,10,FALSE)</f>
        <v>Tier - 3</v>
      </c>
      <c r="O1157" s="2" t="str">
        <f>VLOOKUP($A1157,'Hospitalisation Details'!$A$2:$K$2344,11,FALSE)</f>
        <v>Tier - 2</v>
      </c>
      <c r="P1157" s="5" t="str">
        <f>VLOOKUP($A1157,'Hospitalisation Details'!$A$2:$L$2344,12,FALSE)</f>
        <v>R1011</v>
      </c>
      <c r="Q1157" s="15">
        <f>VLOOKUP($A1157,'Hospitalisation Details'!$A$2:$G$2344,7,FALSE)</f>
        <v>20</v>
      </c>
    </row>
    <row r="1158" spans="1:17" x14ac:dyDescent="0.25">
      <c r="A1158" s="14" t="s">
        <v>4833</v>
      </c>
      <c r="B1158" t="str">
        <f>VLOOKUP(Healthcare!$A1158,'Customer Names'!A1158:C3492,3,FALSE)</f>
        <v>Sprieser</v>
      </c>
      <c r="C1158">
        <f>VLOOKUP(Healthcare!$A1158,'Medical Examinations'!A1158:B3492,2,FALSE)</f>
        <v>30.2</v>
      </c>
      <c r="D1158">
        <f>VLOOKUP($A1158,'Medical Examinations'!A1158:D3492,4,FALSE)</f>
        <v>9.8800000000000008</v>
      </c>
      <c r="E1158" t="str">
        <f>VLOOKUP($A1158,'Medical Examinations'!A1158:F1158,6,FALSE)</f>
        <v>Yes</v>
      </c>
      <c r="F1158" t="str">
        <f>VLOOKUP($A1158,'Medical Examinations'!A1158:G3492,7,FALSE)</f>
        <v>No</v>
      </c>
      <c r="G1158" t="str">
        <f>VLOOKUP($A1158,'Medical Examinations'!A1158:H3492,8,FALSE)</f>
        <v>No</v>
      </c>
      <c r="H1158" s="4">
        <f>VLOOKUP($A1158,'Medical Examinations'!A1158:I3492,9,FALSE)</f>
        <v>2</v>
      </c>
      <c r="I1158" t="str">
        <f>VLOOKUP($A1158,'Medical Examinations'!A1158:J1158,10,FALSE)</f>
        <v>No</v>
      </c>
      <c r="J1158" t="str">
        <f>VLOOKUP($A1158,'Medical Examinations'!A1158:C1158,3,FALSE)</f>
        <v>Obesity</v>
      </c>
      <c r="K1158" t="str">
        <f>VLOOKUP($A1158,'Medical Examinations'!A1158:E1158,5,FALSE)</f>
        <v>Diabetes</v>
      </c>
      <c r="L1158" t="str">
        <f>VLOOKUP($A1158,'Hospitalisation Details'!$A$2:$E$2344,5,FALSE)</f>
        <v>29-Oct-2002</v>
      </c>
      <c r="M1158" s="2">
        <f>VLOOKUP($A1158,'Hospitalisation Details'!$A$2:$I$2344,9,FALSE)</f>
        <v>1877.93</v>
      </c>
      <c r="N1158" s="2" t="str">
        <f>VLOOKUP($A1158,'Hospitalisation Details'!$A$2:$J$2344,10,FALSE)</f>
        <v>Tier - 3</v>
      </c>
      <c r="O1158" s="2" t="str">
        <f>VLOOKUP($A1158,'Hospitalisation Details'!$A$2:$K$2344,11,FALSE)</f>
        <v>Tier - 1</v>
      </c>
      <c r="P1158" s="5" t="str">
        <f>VLOOKUP($A1158,'Hospitalisation Details'!$A$2:$L$2344,12,FALSE)</f>
        <v>R1013</v>
      </c>
      <c r="Q1158" s="15">
        <f>VLOOKUP($A1158,'Hospitalisation Details'!$A$2:$G$2344,7,FALSE)</f>
        <v>20</v>
      </c>
    </row>
    <row r="1159" spans="1:17" x14ac:dyDescent="0.25">
      <c r="A1159" s="14" t="s">
        <v>4834</v>
      </c>
      <c r="B1159" t="str">
        <f>VLOOKUP(Healthcare!$A1159,'Customer Names'!A1159:C3493,3,FALSE)</f>
        <v>Blanco</v>
      </c>
      <c r="C1159">
        <f>VLOOKUP(Healthcare!$A1159,'Medical Examinations'!A1159:B3493,2,FALSE)</f>
        <v>33.25</v>
      </c>
      <c r="D1159">
        <f>VLOOKUP($A1159,'Medical Examinations'!A1159:D3493,4,FALSE)</f>
        <v>7.42</v>
      </c>
      <c r="E1159" t="str">
        <f>VLOOKUP($A1159,'Medical Examinations'!A1159:F1159,6,FALSE)</f>
        <v>Yes</v>
      </c>
      <c r="F1159" t="str">
        <f>VLOOKUP($A1159,'Medical Examinations'!A1159:G3493,7,FALSE)</f>
        <v>No</v>
      </c>
      <c r="G1159" t="str">
        <f>VLOOKUP($A1159,'Medical Examinations'!A1159:H3493,8,FALSE)</f>
        <v>No</v>
      </c>
      <c r="H1159" s="4">
        <f>VLOOKUP($A1159,'Medical Examinations'!A1159:I3493,9,FALSE)</f>
        <v>2</v>
      </c>
      <c r="I1159" t="str">
        <f>VLOOKUP($A1159,'Medical Examinations'!A1159:J1159,10,FALSE)</f>
        <v>No</v>
      </c>
      <c r="J1159" t="str">
        <f>VLOOKUP($A1159,'Medical Examinations'!A1159:C1159,3,FALSE)</f>
        <v>Obesity</v>
      </c>
      <c r="K1159" t="str">
        <f>VLOOKUP($A1159,'Medical Examinations'!A1159:E1159,5,FALSE)</f>
        <v>Diabetes</v>
      </c>
      <c r="L1159" t="str">
        <f>VLOOKUP($A1159,'Hospitalisation Details'!$A$2:$E$2344,5,FALSE)</f>
        <v>29-Aug-2002</v>
      </c>
      <c r="M1159" s="2">
        <f>VLOOKUP($A1159,'Hospitalisation Details'!$A$2:$I$2344,9,FALSE)</f>
        <v>1880.07</v>
      </c>
      <c r="N1159" s="2" t="str">
        <f>VLOOKUP($A1159,'Hospitalisation Details'!$A$2:$J$2344,10,FALSE)</f>
        <v>Tier - 3</v>
      </c>
      <c r="O1159" s="2" t="str">
        <f>VLOOKUP($A1159,'Hospitalisation Details'!$A$2:$K$2344,11,FALSE)</f>
        <v>Tier - 2</v>
      </c>
      <c r="P1159" s="5" t="str">
        <f>VLOOKUP($A1159,'Hospitalisation Details'!$A$2:$L$2344,12,FALSE)</f>
        <v>R1013</v>
      </c>
      <c r="Q1159" s="15">
        <f>VLOOKUP($A1159,'Hospitalisation Details'!$A$2:$G$2344,7,FALSE)</f>
        <v>20</v>
      </c>
    </row>
    <row r="1160" spans="1:17" x14ac:dyDescent="0.25">
      <c r="A1160" s="14" t="s">
        <v>4835</v>
      </c>
      <c r="B1160" t="str">
        <f>VLOOKUP(Healthcare!$A1160,'Customer Names'!A1160:C3494,3,FALSE)</f>
        <v>Sheptock</v>
      </c>
      <c r="C1160">
        <f>VLOOKUP(Healthcare!$A1160,'Medical Examinations'!A1160:B3494,2,FALSE)</f>
        <v>26.6</v>
      </c>
      <c r="D1160">
        <f>VLOOKUP($A1160,'Medical Examinations'!A1160:D3494,4,FALSE)</f>
        <v>8.4499999999999993</v>
      </c>
      <c r="E1160" t="str">
        <f>VLOOKUP($A1160,'Medical Examinations'!A1160:F1160,6,FALSE)</f>
        <v>Yes</v>
      </c>
      <c r="F1160" t="str">
        <f>VLOOKUP($A1160,'Medical Examinations'!A1160:G3494,7,FALSE)</f>
        <v>No</v>
      </c>
      <c r="G1160" t="str">
        <f>VLOOKUP($A1160,'Medical Examinations'!A1160:H3494,8,FALSE)</f>
        <v>No</v>
      </c>
      <c r="H1160" s="4">
        <f>VLOOKUP($A1160,'Medical Examinations'!A1160:I3494,9,FALSE)</f>
        <v>1</v>
      </c>
      <c r="I1160" t="str">
        <f>VLOOKUP($A1160,'Medical Examinations'!A1160:J1160,10,FALSE)</f>
        <v>No</v>
      </c>
      <c r="J1160" t="str">
        <f>VLOOKUP($A1160,'Medical Examinations'!A1160:C1160,3,FALSE)</f>
        <v>Over Weight</v>
      </c>
      <c r="K1160" t="str">
        <f>VLOOKUP($A1160,'Medical Examinations'!A1160:E1160,5,FALSE)</f>
        <v>Diabetes</v>
      </c>
      <c r="L1160" t="str">
        <f>VLOOKUP($A1160,'Hospitalisation Details'!$A$2:$E$2344,5,FALSE)</f>
        <v>21-Aug-2002</v>
      </c>
      <c r="M1160" s="2">
        <f>VLOOKUP($A1160,'Hospitalisation Details'!$A$2:$I$2344,9,FALSE)</f>
        <v>1880.49</v>
      </c>
      <c r="N1160" s="2" t="str">
        <f>VLOOKUP($A1160,'Hospitalisation Details'!$A$2:$J$2344,10,FALSE)</f>
        <v>Tier - 3</v>
      </c>
      <c r="O1160" s="2" t="str">
        <f>VLOOKUP($A1160,'Hospitalisation Details'!$A$2:$K$2344,11,FALSE)</f>
        <v>Tier - 1</v>
      </c>
      <c r="P1160" s="5" t="str">
        <f>VLOOKUP($A1160,'Hospitalisation Details'!$A$2:$L$2344,12,FALSE)</f>
        <v>R1011</v>
      </c>
      <c r="Q1160" s="15">
        <f>VLOOKUP($A1160,'Hospitalisation Details'!$A$2:$G$2344,7,FALSE)</f>
        <v>20</v>
      </c>
    </row>
    <row r="1161" spans="1:17" x14ac:dyDescent="0.25">
      <c r="A1161" s="14" t="s">
        <v>4836</v>
      </c>
      <c r="B1161" t="str">
        <f>VLOOKUP(Healthcare!$A1161,'Customer Names'!A1161:C3495,3,FALSE)</f>
        <v>Chruniak</v>
      </c>
      <c r="C1161">
        <f>VLOOKUP(Healthcare!$A1161,'Medical Examinations'!A1161:B3495,2,FALSE)</f>
        <v>26.35</v>
      </c>
      <c r="D1161">
        <f>VLOOKUP($A1161,'Medical Examinations'!A1161:D3495,4,FALSE)</f>
        <v>6.21</v>
      </c>
      <c r="E1161" t="str">
        <f>VLOOKUP($A1161,'Medical Examinations'!A1161:F1161,6,FALSE)</f>
        <v>No</v>
      </c>
      <c r="F1161" t="str">
        <f>VLOOKUP($A1161,'Medical Examinations'!A1161:G3495,7,FALSE)</f>
        <v>No</v>
      </c>
      <c r="G1161" t="str">
        <f>VLOOKUP($A1161,'Medical Examinations'!A1161:H3495,8,FALSE)</f>
        <v>No</v>
      </c>
      <c r="H1161" s="4">
        <f>VLOOKUP($A1161,'Medical Examinations'!A1161:I3495,9,FALSE)</f>
        <v>2</v>
      </c>
      <c r="I1161" t="str">
        <f>VLOOKUP($A1161,'Medical Examinations'!A1161:J1161,10,FALSE)</f>
        <v>No</v>
      </c>
      <c r="J1161" t="str">
        <f>VLOOKUP($A1161,'Medical Examinations'!A1161:C1161,3,FALSE)</f>
        <v>Over Weight</v>
      </c>
      <c r="K1161" t="str">
        <f>VLOOKUP($A1161,'Medical Examinations'!A1161:E1161,5,FALSE)</f>
        <v>Prediabetes</v>
      </c>
      <c r="L1161" t="str">
        <f>VLOOKUP($A1161,'Hospitalisation Details'!$A$2:$E$2344,5,FALSE)</f>
        <v>6-Oct-1994</v>
      </c>
      <c r="M1161" s="2">
        <f>VLOOKUP($A1161,'Hospitalisation Details'!$A$2:$I$2344,9,FALSE)</f>
        <v>1908.9</v>
      </c>
      <c r="N1161" s="2" t="str">
        <f>VLOOKUP($A1161,'Hospitalisation Details'!$A$2:$J$2344,10,FALSE)</f>
        <v>Tier - 3</v>
      </c>
      <c r="O1161" s="2" t="str">
        <f>VLOOKUP($A1161,'Hospitalisation Details'!$A$2:$K$2344,11,FALSE)</f>
        <v>Tier - 3</v>
      </c>
      <c r="P1161" s="5" t="str">
        <f>VLOOKUP($A1161,'Hospitalisation Details'!$A$2:$L$2344,12,FALSE)</f>
        <v>R1013</v>
      </c>
      <c r="Q1161" s="15">
        <f>VLOOKUP($A1161,'Hospitalisation Details'!$A$2:$G$2344,7,FALSE)</f>
        <v>28</v>
      </c>
    </row>
    <row r="1162" spans="1:17" x14ac:dyDescent="0.25">
      <c r="A1162" s="14" t="s">
        <v>4837</v>
      </c>
      <c r="B1162" t="str">
        <f>VLOOKUP(Healthcare!$A1162,'Customer Names'!A1162:C3496,3,FALSE)</f>
        <v>Miller</v>
      </c>
      <c r="C1162">
        <f>VLOOKUP(Healthcare!$A1162,'Medical Examinations'!A1162:B3496,2,FALSE)</f>
        <v>39.994999999999997</v>
      </c>
      <c r="D1162">
        <f>VLOOKUP($A1162,'Medical Examinations'!A1162:D3496,4,FALSE)</f>
        <v>4.6500000000000004</v>
      </c>
      <c r="E1162" t="str">
        <f>VLOOKUP($A1162,'Medical Examinations'!A1162:F1162,6,FALSE)</f>
        <v>No</v>
      </c>
      <c r="F1162" t="str">
        <f>VLOOKUP($A1162,'Medical Examinations'!A1162:G3496,7,FALSE)</f>
        <v>No</v>
      </c>
      <c r="G1162" t="str">
        <f>VLOOKUP($A1162,'Medical Examinations'!A1162:H3496,8,FALSE)</f>
        <v>No</v>
      </c>
      <c r="H1162" s="4">
        <f>VLOOKUP($A1162,'Medical Examinations'!A1162:I3496,9,FALSE)</f>
        <v>0</v>
      </c>
      <c r="I1162" t="str">
        <f>VLOOKUP($A1162,'Medical Examinations'!A1162:J1162,10,FALSE)</f>
        <v>No</v>
      </c>
      <c r="J1162" t="str">
        <f>VLOOKUP($A1162,'Medical Examinations'!A1162:C1162,3,FALSE)</f>
        <v>Obesity</v>
      </c>
      <c r="K1162" t="str">
        <f>VLOOKUP($A1162,'Medical Examinations'!A1162:E1162,5,FALSE)</f>
        <v>Normal</v>
      </c>
      <c r="L1162" t="str">
        <f>VLOOKUP($A1162,'Hospitalisation Details'!$A$2:$E$2344,5,FALSE)</f>
        <v>3-Aug-2001</v>
      </c>
      <c r="M1162" s="2">
        <f>VLOOKUP($A1162,'Hospitalisation Details'!$A$2:$I$2344,9,FALSE)</f>
        <v>1909.53</v>
      </c>
      <c r="N1162" s="2" t="str">
        <f>VLOOKUP($A1162,'Hospitalisation Details'!$A$2:$J$2344,10,FALSE)</f>
        <v>Tier - 3</v>
      </c>
      <c r="O1162" s="2" t="str">
        <f>VLOOKUP($A1162,'Hospitalisation Details'!$A$2:$K$2344,11,FALSE)</f>
        <v>Tier - 3</v>
      </c>
      <c r="P1162" s="5" t="str">
        <f>VLOOKUP($A1162,'Hospitalisation Details'!$A$2:$L$2344,12,FALSE)</f>
        <v>R1012</v>
      </c>
      <c r="Q1162" s="15">
        <f>VLOOKUP($A1162,'Hospitalisation Details'!$A$2:$G$2344,7,FALSE)</f>
        <v>21</v>
      </c>
    </row>
    <row r="1163" spans="1:17" x14ac:dyDescent="0.25">
      <c r="A1163" s="14" t="s">
        <v>4838</v>
      </c>
      <c r="B1163" t="str">
        <f>VLOOKUP(Healthcare!$A1163,'Customer Names'!A1163:C3497,3,FALSE)</f>
        <v>Theis</v>
      </c>
      <c r="C1163">
        <f>VLOOKUP(Healthcare!$A1163,'Medical Examinations'!A1163:B3497,2,FALSE)</f>
        <v>22.92</v>
      </c>
      <c r="D1163">
        <f>VLOOKUP($A1163,'Medical Examinations'!A1163:D3497,4,FALSE)</f>
        <v>5.87</v>
      </c>
      <c r="E1163" t="str">
        <f>VLOOKUP($A1163,'Medical Examinations'!A1163:F1163,6,FALSE)</f>
        <v>Yes</v>
      </c>
      <c r="F1163" t="str">
        <f>VLOOKUP($A1163,'Medical Examinations'!A1163:G3497,7,FALSE)</f>
        <v>No</v>
      </c>
      <c r="G1163" t="str">
        <f>VLOOKUP($A1163,'Medical Examinations'!A1163:H3497,8,FALSE)</f>
        <v>No</v>
      </c>
      <c r="H1163" s="4">
        <f>VLOOKUP($A1163,'Medical Examinations'!A1163:I3497,9,FALSE)</f>
        <v>1</v>
      </c>
      <c r="I1163" t="str">
        <f>VLOOKUP($A1163,'Medical Examinations'!A1163:J1163,10,FALSE)</f>
        <v>No</v>
      </c>
      <c r="J1163" t="str">
        <f>VLOOKUP($A1163,'Medical Examinations'!A1163:C1163,3,FALSE)</f>
        <v>Health Weight</v>
      </c>
      <c r="K1163" t="str">
        <f>VLOOKUP($A1163,'Medical Examinations'!A1163:E1163,5,FALSE)</f>
        <v>Prediabetes</v>
      </c>
      <c r="L1163" t="str">
        <f>VLOOKUP($A1163,'Hospitalisation Details'!$A$2:$E$2344,5,FALSE)</f>
        <v>9-Dec-2001</v>
      </c>
      <c r="M1163" s="2">
        <f>VLOOKUP($A1163,'Hospitalisation Details'!$A$2:$I$2344,9,FALSE)</f>
        <v>1917.32</v>
      </c>
      <c r="N1163" s="2" t="str">
        <f>VLOOKUP($A1163,'Hospitalisation Details'!$A$2:$J$2344,10,FALSE)</f>
        <v>Tier - 3</v>
      </c>
      <c r="O1163" s="2" t="str">
        <f>VLOOKUP($A1163,'Hospitalisation Details'!$A$2:$K$2344,11,FALSE)</f>
        <v>Tier - 2</v>
      </c>
      <c r="P1163" s="5" t="str">
        <f>VLOOKUP($A1163,'Hospitalisation Details'!$A$2:$L$2344,12,FALSE)</f>
        <v>R1012</v>
      </c>
      <c r="Q1163" s="15">
        <f>VLOOKUP($A1163,'Hospitalisation Details'!$A$2:$G$2344,7,FALSE)</f>
        <v>21</v>
      </c>
    </row>
    <row r="1164" spans="1:17" x14ac:dyDescent="0.25">
      <c r="A1164" s="14" t="s">
        <v>4839</v>
      </c>
      <c r="B1164" t="str">
        <f>VLOOKUP(Healthcare!$A1164,'Customer Names'!A1164:C3498,3,FALSE)</f>
        <v>Sadler</v>
      </c>
      <c r="C1164">
        <f>VLOOKUP(Healthcare!$A1164,'Medical Examinations'!A1164:B3498,2,FALSE)</f>
        <v>24.78</v>
      </c>
      <c r="D1164">
        <f>VLOOKUP($A1164,'Medical Examinations'!A1164:D3498,4,FALSE)</f>
        <v>4.24</v>
      </c>
      <c r="E1164" t="str">
        <f>VLOOKUP($A1164,'Medical Examinations'!A1164:F1164,6,FALSE)</f>
        <v>Yes</v>
      </c>
      <c r="F1164" t="str">
        <f>VLOOKUP($A1164,'Medical Examinations'!A1164:G3498,7,FALSE)</f>
        <v>No</v>
      </c>
      <c r="G1164" t="str">
        <f>VLOOKUP($A1164,'Medical Examinations'!A1164:H3498,8,FALSE)</f>
        <v>No</v>
      </c>
      <c r="H1164" s="4">
        <f>VLOOKUP($A1164,'Medical Examinations'!A1164:I3498,9,FALSE)</f>
        <v>2</v>
      </c>
      <c r="I1164" t="str">
        <f>VLOOKUP($A1164,'Medical Examinations'!A1164:J1164,10,FALSE)</f>
        <v>No</v>
      </c>
      <c r="J1164" t="str">
        <f>VLOOKUP($A1164,'Medical Examinations'!A1164:C1164,3,FALSE)</f>
        <v>Health Weight</v>
      </c>
      <c r="K1164" t="str">
        <f>VLOOKUP($A1164,'Medical Examinations'!A1164:E1164,5,FALSE)</f>
        <v>Normal</v>
      </c>
      <c r="L1164" t="str">
        <f>VLOOKUP($A1164,'Hospitalisation Details'!$A$2:$E$2344,5,FALSE)</f>
        <v>7-Sep-2002</v>
      </c>
      <c r="M1164" s="2">
        <f>VLOOKUP($A1164,'Hospitalisation Details'!$A$2:$I$2344,9,FALSE)</f>
        <v>1964.78</v>
      </c>
      <c r="N1164" s="2" t="str">
        <f>VLOOKUP($A1164,'Hospitalisation Details'!$A$2:$J$2344,10,FALSE)</f>
        <v>Tier - 3</v>
      </c>
      <c r="O1164" s="2" t="str">
        <f>VLOOKUP($A1164,'Hospitalisation Details'!$A$2:$K$2344,11,FALSE)</f>
        <v>Tier - 1</v>
      </c>
      <c r="P1164" s="5" t="str">
        <f>VLOOKUP($A1164,'Hospitalisation Details'!$A$2:$L$2344,12,FALSE)</f>
        <v>R1011</v>
      </c>
      <c r="Q1164" s="15">
        <f>VLOOKUP($A1164,'Hospitalisation Details'!$A$2:$G$2344,7,FALSE)</f>
        <v>20</v>
      </c>
    </row>
    <row r="1165" spans="1:17" x14ac:dyDescent="0.25">
      <c r="A1165" s="14" t="s">
        <v>4840</v>
      </c>
      <c r="B1165" t="str">
        <f>VLOOKUP(Healthcare!$A1165,'Customer Names'!A1165:C3499,3,FALSE)</f>
        <v>Auger</v>
      </c>
      <c r="C1165">
        <f>VLOOKUP(Healthcare!$A1165,'Medical Examinations'!A1165:B3499,2,FALSE)</f>
        <v>34.07</v>
      </c>
      <c r="D1165">
        <f>VLOOKUP($A1165,'Medical Examinations'!A1165:D3499,4,FALSE)</f>
        <v>7.81</v>
      </c>
      <c r="E1165" t="str">
        <f>VLOOKUP($A1165,'Medical Examinations'!A1165:F1165,6,FALSE)</f>
        <v>Yes</v>
      </c>
      <c r="F1165" t="str">
        <f>VLOOKUP($A1165,'Medical Examinations'!A1165:G3499,7,FALSE)</f>
        <v>No</v>
      </c>
      <c r="G1165" t="str">
        <f>VLOOKUP($A1165,'Medical Examinations'!A1165:H3499,8,FALSE)</f>
        <v>No</v>
      </c>
      <c r="H1165" s="4">
        <f>VLOOKUP($A1165,'Medical Examinations'!A1165:I3499,9,FALSE)</f>
        <v>0</v>
      </c>
      <c r="I1165" t="str">
        <f>VLOOKUP($A1165,'Medical Examinations'!A1165:J1165,10,FALSE)</f>
        <v>No</v>
      </c>
      <c r="J1165" t="str">
        <f>VLOOKUP($A1165,'Medical Examinations'!A1165:C1165,3,FALSE)</f>
        <v>Obesity</v>
      </c>
      <c r="K1165" t="str">
        <f>VLOOKUP($A1165,'Medical Examinations'!A1165:E1165,5,FALSE)</f>
        <v>Diabetes</v>
      </c>
      <c r="L1165" t="str">
        <f>VLOOKUP($A1165,'Hospitalisation Details'!$A$2:$E$2344,5,FALSE)</f>
        <v>29-Jul-2002</v>
      </c>
      <c r="M1165" s="2">
        <f>VLOOKUP($A1165,'Hospitalisation Details'!$A$2:$I$2344,9,FALSE)</f>
        <v>1967.02</v>
      </c>
      <c r="N1165" s="2" t="str">
        <f>VLOOKUP($A1165,'Hospitalisation Details'!$A$2:$J$2344,10,FALSE)</f>
        <v>Tier - 3</v>
      </c>
      <c r="O1165" s="2" t="str">
        <f>VLOOKUP($A1165,'Hospitalisation Details'!$A$2:$K$2344,11,FALSE)</f>
        <v>Tier - 2</v>
      </c>
      <c r="P1165" s="5" t="str">
        <f>VLOOKUP($A1165,'Hospitalisation Details'!$A$2:$L$2344,12,FALSE)</f>
        <v>R1016</v>
      </c>
      <c r="Q1165" s="15">
        <f>VLOOKUP($A1165,'Hospitalisation Details'!$A$2:$G$2344,7,FALSE)</f>
        <v>20</v>
      </c>
    </row>
    <row r="1166" spans="1:17" x14ac:dyDescent="0.25">
      <c r="A1166" s="14" t="s">
        <v>4841</v>
      </c>
      <c r="B1166" t="str">
        <f>VLOOKUP(Healthcare!$A1166,'Customer Names'!A1166:C3500,3,FALSE)</f>
        <v>Steadman</v>
      </c>
      <c r="C1166">
        <f>VLOOKUP(Healthcare!$A1166,'Medical Examinations'!A1166:B3500,2,FALSE)</f>
        <v>30.14</v>
      </c>
      <c r="D1166">
        <f>VLOOKUP($A1166,'Medical Examinations'!A1166:D3500,4,FALSE)</f>
        <v>9.85</v>
      </c>
      <c r="E1166" t="str">
        <f>VLOOKUP($A1166,'Medical Examinations'!A1166:F1166,6,FALSE)</f>
        <v>No</v>
      </c>
      <c r="F1166" t="str">
        <f>VLOOKUP($A1166,'Medical Examinations'!A1166:G3500,7,FALSE)</f>
        <v>No</v>
      </c>
      <c r="G1166" t="str">
        <f>VLOOKUP($A1166,'Medical Examinations'!A1166:H3500,8,FALSE)</f>
        <v>No</v>
      </c>
      <c r="H1166" s="4">
        <f>VLOOKUP($A1166,'Medical Examinations'!A1166:I3500,9,FALSE)</f>
        <v>0</v>
      </c>
      <c r="I1166" t="str">
        <f>VLOOKUP($A1166,'Medical Examinations'!A1166:J1166,10,FALSE)</f>
        <v>No</v>
      </c>
      <c r="J1166" t="str">
        <f>VLOOKUP($A1166,'Medical Examinations'!A1166:C1166,3,FALSE)</f>
        <v>Obesity</v>
      </c>
      <c r="K1166" t="str">
        <f>VLOOKUP($A1166,'Medical Examinations'!A1166:E1166,5,FALSE)</f>
        <v>Diabetes</v>
      </c>
      <c r="L1166" t="str">
        <f>VLOOKUP($A1166,'Hospitalisation Details'!$A$2:$E$2344,5,FALSE)</f>
        <v>28-Sep-1998</v>
      </c>
      <c r="M1166" s="2">
        <f>VLOOKUP($A1166,'Hospitalisation Details'!$A$2:$I$2344,9,FALSE)</f>
        <v>1969.61</v>
      </c>
      <c r="N1166" s="2" t="str">
        <f>VLOOKUP($A1166,'Hospitalisation Details'!$A$2:$J$2344,10,FALSE)</f>
        <v>Tier - 3</v>
      </c>
      <c r="O1166" s="2" t="str">
        <f>VLOOKUP($A1166,'Hospitalisation Details'!$A$2:$K$2344,11,FALSE)</f>
        <v>Tier - 3</v>
      </c>
      <c r="P1166" s="5" t="str">
        <f>VLOOKUP($A1166,'Hospitalisation Details'!$A$2:$L$2344,12,FALSE)</f>
        <v>R1011</v>
      </c>
      <c r="Q1166" s="15">
        <f>VLOOKUP($A1166,'Hospitalisation Details'!$A$2:$G$2344,7,FALSE)</f>
        <v>24</v>
      </c>
    </row>
    <row r="1167" spans="1:17" x14ac:dyDescent="0.25">
      <c r="A1167" s="14" t="s">
        <v>4842</v>
      </c>
      <c r="B1167" t="str">
        <f>VLOOKUP(Healthcare!$A1167,'Customer Names'!A1167:C3501,3,FALSE)</f>
        <v>McCarron</v>
      </c>
      <c r="C1167">
        <f>VLOOKUP(Healthcare!$A1167,'Medical Examinations'!A1167:B3501,2,FALSE)</f>
        <v>18.05</v>
      </c>
      <c r="D1167">
        <f>VLOOKUP($A1167,'Medical Examinations'!A1167:D3501,4,FALSE)</f>
        <v>6.94</v>
      </c>
      <c r="E1167" t="str">
        <f>VLOOKUP($A1167,'Medical Examinations'!A1167:F1167,6,FALSE)</f>
        <v>No</v>
      </c>
      <c r="F1167" t="str">
        <f>VLOOKUP($A1167,'Medical Examinations'!A1167:G3501,7,FALSE)</f>
        <v>No</v>
      </c>
      <c r="G1167" t="str">
        <f>VLOOKUP($A1167,'Medical Examinations'!A1167:H3501,8,FALSE)</f>
        <v>No</v>
      </c>
      <c r="H1167" s="4">
        <f>VLOOKUP($A1167,'Medical Examinations'!A1167:I3501,9,FALSE)</f>
        <v>0</v>
      </c>
      <c r="I1167" t="str">
        <f>VLOOKUP($A1167,'Medical Examinations'!A1167:J1167,10,FALSE)</f>
        <v>No</v>
      </c>
      <c r="J1167" t="str">
        <f>VLOOKUP($A1167,'Medical Examinations'!A1167:C1167,3,FALSE)</f>
        <v>Under Weight</v>
      </c>
      <c r="K1167" t="str">
        <f>VLOOKUP($A1167,'Medical Examinations'!A1167:E1167,5,FALSE)</f>
        <v>Diabetes</v>
      </c>
      <c r="L1167" t="str">
        <f>VLOOKUP($A1167,'Hospitalisation Details'!$A$2:$E$2344,5,FALSE)</f>
        <v>5-Oct-1998</v>
      </c>
      <c r="M1167" s="2">
        <f>VLOOKUP($A1167,'Hospitalisation Details'!$A$2:$I$2344,9,FALSE)</f>
        <v>1972.95</v>
      </c>
      <c r="N1167" s="2" t="str">
        <f>VLOOKUP($A1167,'Hospitalisation Details'!$A$2:$J$2344,10,FALSE)</f>
        <v>Tier - 3</v>
      </c>
      <c r="O1167" s="2" t="str">
        <f>VLOOKUP($A1167,'Hospitalisation Details'!$A$2:$K$2344,11,FALSE)</f>
        <v>Tier - 1</v>
      </c>
      <c r="P1167" s="5" t="str">
        <f>VLOOKUP($A1167,'Hospitalisation Details'!$A$2:$L$2344,12,FALSE)</f>
        <v>R1011</v>
      </c>
      <c r="Q1167" s="15">
        <f>VLOOKUP($A1167,'Hospitalisation Details'!$A$2:$G$2344,7,FALSE)</f>
        <v>24</v>
      </c>
    </row>
    <row r="1168" spans="1:17" x14ac:dyDescent="0.25">
      <c r="A1168" s="14" t="s">
        <v>4843</v>
      </c>
      <c r="B1168" t="str">
        <f>VLOOKUP(Healthcare!$A1168,'Customer Names'!A1168:C3502,3,FALSE)</f>
        <v>Roecker</v>
      </c>
      <c r="C1168">
        <f>VLOOKUP(Healthcare!$A1168,'Medical Examinations'!A1168:B3502,2,FALSE)</f>
        <v>37.4</v>
      </c>
      <c r="D1168">
        <f>VLOOKUP($A1168,'Medical Examinations'!A1168:D3502,4,FALSE)</f>
        <v>11.3</v>
      </c>
      <c r="E1168" t="str">
        <f>VLOOKUP($A1168,'Medical Examinations'!A1168:F1168,6,FALSE)</f>
        <v>Yes</v>
      </c>
      <c r="F1168" t="str">
        <f>VLOOKUP($A1168,'Medical Examinations'!A1168:G3502,7,FALSE)</f>
        <v>No</v>
      </c>
      <c r="G1168" t="str">
        <f>VLOOKUP($A1168,'Medical Examinations'!A1168:H3502,8,FALSE)</f>
        <v>No</v>
      </c>
      <c r="H1168" s="4">
        <f>VLOOKUP($A1168,'Medical Examinations'!A1168:I3502,9,FALSE)</f>
        <v>2</v>
      </c>
      <c r="I1168" t="str">
        <f>VLOOKUP($A1168,'Medical Examinations'!A1168:J1168,10,FALSE)</f>
        <v>No</v>
      </c>
      <c r="J1168" t="str">
        <f>VLOOKUP($A1168,'Medical Examinations'!A1168:C1168,3,FALSE)</f>
        <v>Obesity</v>
      </c>
      <c r="K1168" t="str">
        <f>VLOOKUP($A1168,'Medical Examinations'!A1168:E1168,5,FALSE)</f>
        <v>Diabetes</v>
      </c>
      <c r="L1168" t="str">
        <f>VLOOKUP($A1168,'Hospitalisation Details'!$A$2:$E$2344,5,FALSE)</f>
        <v>29-Sep-1998</v>
      </c>
      <c r="M1168" s="2">
        <f>VLOOKUP($A1168,'Hospitalisation Details'!$A$2:$I$2344,9,FALSE)</f>
        <v>1977.82</v>
      </c>
      <c r="N1168" s="2" t="str">
        <f>VLOOKUP($A1168,'Hospitalisation Details'!$A$2:$J$2344,10,FALSE)</f>
        <v>Tier - 3</v>
      </c>
      <c r="O1168" s="2" t="str">
        <f>VLOOKUP($A1168,'Hospitalisation Details'!$A$2:$K$2344,11,FALSE)</f>
        <v>Tier - 1</v>
      </c>
      <c r="P1168" s="5" t="str">
        <f>VLOOKUP($A1168,'Hospitalisation Details'!$A$2:$L$2344,12,FALSE)</f>
        <v>R1011</v>
      </c>
      <c r="Q1168" s="15">
        <f>VLOOKUP($A1168,'Hospitalisation Details'!$A$2:$G$2344,7,FALSE)</f>
        <v>24</v>
      </c>
    </row>
    <row r="1169" spans="1:17" x14ac:dyDescent="0.25">
      <c r="A1169" s="14" t="s">
        <v>4844</v>
      </c>
      <c r="B1169" t="str">
        <f>VLOOKUP(Healthcare!$A1169,'Customer Names'!A1169:C3503,3,FALSE)</f>
        <v>Giumarra</v>
      </c>
      <c r="C1169">
        <f>VLOOKUP(Healthcare!$A1169,'Medical Examinations'!A1169:B3503,2,FALSE)</f>
        <v>25.75</v>
      </c>
      <c r="D1169">
        <f>VLOOKUP($A1169,'Medical Examinations'!A1169:D3503,4,FALSE)</f>
        <v>9.23</v>
      </c>
      <c r="E1169" t="str">
        <f>VLOOKUP($A1169,'Medical Examinations'!A1169:F1169,6,FALSE)</f>
        <v>No</v>
      </c>
      <c r="F1169" t="str">
        <f>VLOOKUP($A1169,'Medical Examinations'!A1169:G3503,7,FALSE)</f>
        <v>No</v>
      </c>
      <c r="G1169" t="str">
        <f>VLOOKUP($A1169,'Medical Examinations'!A1169:H3503,8,FALSE)</f>
        <v>No</v>
      </c>
      <c r="H1169" s="4">
        <f>VLOOKUP($A1169,'Medical Examinations'!A1169:I3503,9,FALSE)</f>
        <v>0</v>
      </c>
      <c r="I1169" t="str">
        <f>VLOOKUP($A1169,'Medical Examinations'!A1169:J1169,10,FALSE)</f>
        <v>No</v>
      </c>
      <c r="J1169" t="str">
        <f>VLOOKUP($A1169,'Medical Examinations'!A1169:C1169,3,FALSE)</f>
        <v>Over Weight</v>
      </c>
      <c r="K1169" t="str">
        <f>VLOOKUP($A1169,'Medical Examinations'!A1169:E1169,5,FALSE)</f>
        <v>Diabetes</v>
      </c>
      <c r="L1169" t="str">
        <f>VLOOKUP($A1169,'Hospitalisation Details'!$A$2:$E$2344,5,FALSE)</f>
        <v>16-Jul-2002</v>
      </c>
      <c r="M1169" s="2">
        <f>VLOOKUP($A1169,'Hospitalisation Details'!$A$2:$I$2344,9,FALSE)</f>
        <v>1980.07</v>
      </c>
      <c r="N1169" s="2" t="str">
        <f>VLOOKUP($A1169,'Hospitalisation Details'!$A$2:$J$2344,10,FALSE)</f>
        <v>Tier - 3</v>
      </c>
      <c r="O1169" s="2" t="str">
        <f>VLOOKUP($A1169,'Hospitalisation Details'!$A$2:$K$2344,11,FALSE)</f>
        <v>Tier - 3</v>
      </c>
      <c r="P1169" s="5" t="str">
        <f>VLOOKUP($A1169,'Hospitalisation Details'!$A$2:$L$2344,12,FALSE)</f>
        <v>R1011</v>
      </c>
      <c r="Q1169" s="15">
        <f>VLOOKUP($A1169,'Hospitalisation Details'!$A$2:$G$2344,7,FALSE)</f>
        <v>20</v>
      </c>
    </row>
    <row r="1170" spans="1:17" x14ac:dyDescent="0.25">
      <c r="A1170" s="14" t="s">
        <v>4845</v>
      </c>
      <c r="B1170" t="str">
        <f>VLOOKUP(Healthcare!$A1170,'Customer Names'!A1170:C3504,3,FALSE)</f>
        <v>Peters</v>
      </c>
      <c r="C1170">
        <f>VLOOKUP(Healthcare!$A1170,'Medical Examinations'!A1170:B3504,2,FALSE)</f>
        <v>32.299999999999997</v>
      </c>
      <c r="D1170">
        <f>VLOOKUP($A1170,'Medical Examinations'!A1170:D3504,4,FALSE)</f>
        <v>4.37</v>
      </c>
      <c r="E1170" t="str">
        <f>VLOOKUP($A1170,'Medical Examinations'!A1170:F1170,6,FALSE)</f>
        <v>No</v>
      </c>
      <c r="F1170" t="str">
        <f>VLOOKUP($A1170,'Medical Examinations'!A1170:G3504,7,FALSE)</f>
        <v>No</v>
      </c>
      <c r="G1170" t="str">
        <f>VLOOKUP($A1170,'Medical Examinations'!A1170:H3504,8,FALSE)</f>
        <v>No</v>
      </c>
      <c r="H1170" s="4">
        <f>VLOOKUP($A1170,'Medical Examinations'!A1170:I3504,9,FALSE)</f>
        <v>2</v>
      </c>
      <c r="I1170" t="str">
        <f>VLOOKUP($A1170,'Medical Examinations'!A1170:J1170,10,FALSE)</f>
        <v>No</v>
      </c>
      <c r="J1170" t="str">
        <f>VLOOKUP($A1170,'Medical Examinations'!A1170:C1170,3,FALSE)</f>
        <v>Obesity</v>
      </c>
      <c r="K1170" t="str">
        <f>VLOOKUP($A1170,'Medical Examinations'!A1170:E1170,5,FALSE)</f>
        <v>Normal</v>
      </c>
      <c r="L1170" t="str">
        <f>VLOOKUP($A1170,'Hospitalisation Details'!$A$2:$E$2344,5,FALSE)</f>
        <v>29-Dec-1998</v>
      </c>
      <c r="M1170" s="2">
        <f>VLOOKUP($A1170,'Hospitalisation Details'!$A$2:$I$2344,9,FALSE)</f>
        <v>1981.58</v>
      </c>
      <c r="N1170" s="2" t="str">
        <f>VLOOKUP($A1170,'Hospitalisation Details'!$A$2:$J$2344,10,FALSE)</f>
        <v>Tier - 3</v>
      </c>
      <c r="O1170" s="2" t="str">
        <f>VLOOKUP($A1170,'Hospitalisation Details'!$A$2:$K$2344,11,FALSE)</f>
        <v>Tier - 1</v>
      </c>
      <c r="P1170" s="5" t="str">
        <f>VLOOKUP($A1170,'Hospitalisation Details'!$A$2:$L$2344,12,FALSE)</f>
        <v>R1013</v>
      </c>
      <c r="Q1170" s="15">
        <f>VLOOKUP($A1170,'Hospitalisation Details'!$A$2:$G$2344,7,FALSE)</f>
        <v>24</v>
      </c>
    </row>
    <row r="1171" spans="1:17" x14ac:dyDescent="0.25">
      <c r="A1171" s="14" t="s">
        <v>4847</v>
      </c>
      <c r="B1171" t="str">
        <f>VLOOKUP(Healthcare!$A1171,'Customer Names'!A1171:C3505,3,FALSE)</f>
        <v>Bower</v>
      </c>
      <c r="C1171">
        <f>VLOOKUP(Healthcare!$A1171,'Medical Examinations'!A1171:B3505,2,FALSE)</f>
        <v>28.61</v>
      </c>
      <c r="D1171">
        <f>VLOOKUP($A1171,'Medical Examinations'!A1171:D3505,4,FALSE)</f>
        <v>5.76</v>
      </c>
      <c r="E1171" t="str">
        <f>VLOOKUP($A1171,'Medical Examinations'!A1171:F1171,6,FALSE)</f>
        <v>No</v>
      </c>
      <c r="F1171" t="str">
        <f>VLOOKUP($A1171,'Medical Examinations'!A1171:G3505,7,FALSE)</f>
        <v>No</v>
      </c>
      <c r="G1171" t="str">
        <f>VLOOKUP($A1171,'Medical Examinations'!A1171:H3505,8,FALSE)</f>
        <v>Yes</v>
      </c>
      <c r="H1171" s="4">
        <f>VLOOKUP($A1171,'Medical Examinations'!A1171:I3505,9,FALSE)</f>
        <v>1</v>
      </c>
      <c r="I1171" t="str">
        <f>VLOOKUP($A1171,'Medical Examinations'!A1171:J1171,10,FALSE)</f>
        <v>No</v>
      </c>
      <c r="J1171" t="str">
        <f>VLOOKUP($A1171,'Medical Examinations'!A1171:C1171,3,FALSE)</f>
        <v>Over Weight</v>
      </c>
      <c r="K1171" t="str">
        <f>VLOOKUP($A1171,'Medical Examinations'!A1171:E1171,5,FALSE)</f>
        <v>Prediabetes</v>
      </c>
      <c r="L1171" t="str">
        <f>VLOOKUP($A1171,'Hospitalisation Details'!$A$2:$E$2344,5,FALSE)</f>
        <v>14-Sep-1998</v>
      </c>
      <c r="M1171" s="2">
        <f>VLOOKUP($A1171,'Hospitalisation Details'!$A$2:$I$2344,9,FALSE)</f>
        <v>1986.93</v>
      </c>
      <c r="N1171" s="2" t="str">
        <f>VLOOKUP($A1171,'Hospitalisation Details'!$A$2:$J$2344,10,FALSE)</f>
        <v>Tier - 3</v>
      </c>
      <c r="O1171" s="2" t="str">
        <f>VLOOKUP($A1171,'Hospitalisation Details'!$A$2:$K$2344,11,FALSE)</f>
        <v>Tier - 2</v>
      </c>
      <c r="P1171" s="5" t="str">
        <f>VLOOKUP($A1171,'Hospitalisation Details'!$A$2:$L$2344,12,FALSE)</f>
        <v>R1013</v>
      </c>
      <c r="Q1171" s="15">
        <f>VLOOKUP($A1171,'Hospitalisation Details'!$A$2:$G$2344,7,FALSE)</f>
        <v>24</v>
      </c>
    </row>
    <row r="1172" spans="1:17" x14ac:dyDescent="0.25">
      <c r="A1172" s="14" t="s">
        <v>4848</v>
      </c>
      <c r="B1172" t="str">
        <f>VLOOKUP(Healthcare!$A1172,'Customer Names'!A1172:C3506,3,FALSE)</f>
        <v>Chen</v>
      </c>
      <c r="C1172">
        <f>VLOOKUP(Healthcare!$A1172,'Medical Examinations'!A1172:B3506,2,FALSE)</f>
        <v>45.41</v>
      </c>
      <c r="D1172">
        <f>VLOOKUP($A1172,'Medical Examinations'!A1172:D3506,4,FALSE)</f>
        <v>4.96</v>
      </c>
      <c r="E1172" t="str">
        <f>VLOOKUP($A1172,'Medical Examinations'!A1172:F1172,6,FALSE)</f>
        <v>No</v>
      </c>
      <c r="F1172" t="str">
        <f>VLOOKUP($A1172,'Medical Examinations'!A1172:G3506,7,FALSE)</f>
        <v>No</v>
      </c>
      <c r="G1172" t="str">
        <f>VLOOKUP($A1172,'Medical Examinations'!A1172:H3506,8,FALSE)</f>
        <v>No</v>
      </c>
      <c r="H1172" s="4">
        <f>VLOOKUP($A1172,'Medical Examinations'!A1172:I3506,9,FALSE)</f>
        <v>1</v>
      </c>
      <c r="I1172" t="str">
        <f>VLOOKUP($A1172,'Medical Examinations'!A1172:J1172,10,FALSE)</f>
        <v>No</v>
      </c>
      <c r="J1172" t="str">
        <f>VLOOKUP($A1172,'Medical Examinations'!A1172:C1172,3,FALSE)</f>
        <v>Obesity</v>
      </c>
      <c r="K1172" t="str">
        <f>VLOOKUP($A1172,'Medical Examinations'!A1172:E1172,5,FALSE)</f>
        <v>Normal</v>
      </c>
      <c r="L1172" t="str">
        <f>VLOOKUP($A1172,'Hospitalisation Details'!$A$2:$E$2344,5,FALSE)</f>
        <v>14-Aug-2001</v>
      </c>
      <c r="M1172" s="2">
        <f>VLOOKUP($A1172,'Hospitalisation Details'!$A$2:$I$2344,9,FALSE)</f>
        <v>2007.95</v>
      </c>
      <c r="N1172" s="2" t="str">
        <f>VLOOKUP($A1172,'Hospitalisation Details'!$A$2:$J$2344,10,FALSE)</f>
        <v>Tier - 3</v>
      </c>
      <c r="O1172" s="2" t="str">
        <f>VLOOKUP($A1172,'Hospitalisation Details'!$A$2:$K$2344,11,FALSE)</f>
        <v>Tier - 2</v>
      </c>
      <c r="P1172" s="5" t="str">
        <f>VLOOKUP($A1172,'Hospitalisation Details'!$A$2:$L$2344,12,FALSE)</f>
        <v>R1011</v>
      </c>
      <c r="Q1172" s="15">
        <f>VLOOKUP($A1172,'Hospitalisation Details'!$A$2:$G$2344,7,FALSE)</f>
        <v>21</v>
      </c>
    </row>
    <row r="1173" spans="1:17" x14ac:dyDescent="0.25">
      <c r="A1173" s="14" t="s">
        <v>4849</v>
      </c>
      <c r="B1173" t="str">
        <f>VLOOKUP(Healthcare!$A1173,'Customer Names'!A1173:C3507,3,FALSE)</f>
        <v>Capriccioso</v>
      </c>
      <c r="C1173">
        <f>VLOOKUP(Healthcare!$A1173,'Medical Examinations'!A1173:B3507,2,FALSE)</f>
        <v>31.2</v>
      </c>
      <c r="D1173">
        <f>VLOOKUP($A1173,'Medical Examinations'!A1173:D3507,4,FALSE)</f>
        <v>11.04</v>
      </c>
      <c r="E1173" t="str">
        <f>VLOOKUP($A1173,'Medical Examinations'!A1173:F1173,6,FALSE)</f>
        <v>Yes</v>
      </c>
      <c r="F1173" t="str">
        <f>VLOOKUP($A1173,'Medical Examinations'!A1173:G3507,7,FALSE)</f>
        <v>No</v>
      </c>
      <c r="G1173" t="str">
        <f>VLOOKUP($A1173,'Medical Examinations'!A1173:H3507,8,FALSE)</f>
        <v>No</v>
      </c>
      <c r="H1173" s="4">
        <f>VLOOKUP($A1173,'Medical Examinations'!A1173:I3507,9,FALSE)</f>
        <v>2</v>
      </c>
      <c r="I1173" t="str">
        <f>VLOOKUP($A1173,'Medical Examinations'!A1173:J1173,10,FALSE)</f>
        <v>No</v>
      </c>
      <c r="J1173" t="str">
        <f>VLOOKUP($A1173,'Medical Examinations'!A1173:C1173,3,FALSE)</f>
        <v>Obesity</v>
      </c>
      <c r="K1173" t="str">
        <f>VLOOKUP($A1173,'Medical Examinations'!A1173:E1173,5,FALSE)</f>
        <v>Diabetes</v>
      </c>
      <c r="L1173" t="str">
        <f>VLOOKUP($A1173,'Hospitalisation Details'!$A$2:$E$2344,5,FALSE)</f>
        <v>1-Jul-2001</v>
      </c>
      <c r="M1173" s="2">
        <f>VLOOKUP($A1173,'Hospitalisation Details'!$A$2:$I$2344,9,FALSE)</f>
        <v>2020.18</v>
      </c>
      <c r="N1173" s="2" t="str">
        <f>VLOOKUP($A1173,'Hospitalisation Details'!$A$2:$J$2344,10,FALSE)</f>
        <v>Tier - 3</v>
      </c>
      <c r="O1173" s="2" t="str">
        <f>VLOOKUP($A1173,'Hospitalisation Details'!$A$2:$K$2344,11,FALSE)</f>
        <v>Tier - 1</v>
      </c>
      <c r="P1173" s="5" t="str">
        <f>VLOOKUP($A1173,'Hospitalisation Details'!$A$2:$L$2344,12,FALSE)</f>
        <v>R1011</v>
      </c>
      <c r="Q1173" s="15">
        <f>VLOOKUP($A1173,'Hospitalisation Details'!$A$2:$G$2344,7,FALSE)</f>
        <v>21</v>
      </c>
    </row>
    <row r="1174" spans="1:17" x14ac:dyDescent="0.25">
      <c r="A1174" s="14" t="s">
        <v>4850</v>
      </c>
      <c r="B1174" t="str">
        <f>VLOOKUP(Healthcare!$A1174,'Customer Names'!A1174:C3508,3,FALSE)</f>
        <v>Starbuck</v>
      </c>
      <c r="C1174">
        <f>VLOOKUP(Healthcare!$A1174,'Medical Examinations'!A1174:B3508,2,FALSE)</f>
        <v>29.83</v>
      </c>
      <c r="D1174">
        <f>VLOOKUP($A1174,'Medical Examinations'!A1174:D3508,4,FALSE)</f>
        <v>7.81</v>
      </c>
      <c r="E1174" t="str">
        <f>VLOOKUP($A1174,'Medical Examinations'!A1174:F1174,6,FALSE)</f>
        <v>Yes</v>
      </c>
      <c r="F1174" t="str">
        <f>VLOOKUP($A1174,'Medical Examinations'!A1174:G3508,7,FALSE)</f>
        <v>No</v>
      </c>
      <c r="G1174" t="str">
        <f>VLOOKUP($A1174,'Medical Examinations'!A1174:H3508,8,FALSE)</f>
        <v>No</v>
      </c>
      <c r="H1174" s="4">
        <f>VLOOKUP($A1174,'Medical Examinations'!A1174:I3508,9,FALSE)</f>
        <v>1</v>
      </c>
      <c r="I1174" t="str">
        <f>VLOOKUP($A1174,'Medical Examinations'!A1174:J1174,10,FALSE)</f>
        <v>No</v>
      </c>
      <c r="J1174" t="str">
        <f>VLOOKUP($A1174,'Medical Examinations'!A1174:C1174,3,FALSE)</f>
        <v>Over Weight</v>
      </c>
      <c r="K1174" t="str">
        <f>VLOOKUP($A1174,'Medical Examinations'!A1174:E1174,5,FALSE)</f>
        <v>Diabetes</v>
      </c>
      <c r="L1174" t="str">
        <f>VLOOKUP($A1174,'Hospitalisation Details'!$A$2:$E$2344,5,FALSE)</f>
        <v>6-Sep-2001</v>
      </c>
      <c r="M1174" s="2">
        <f>VLOOKUP($A1174,'Hospitalisation Details'!$A$2:$I$2344,9,FALSE)</f>
        <v>2020.55</v>
      </c>
      <c r="N1174" s="2" t="str">
        <f>VLOOKUP($A1174,'Hospitalisation Details'!$A$2:$J$2344,10,FALSE)</f>
        <v>Tier - 3</v>
      </c>
      <c r="O1174" s="2" t="str">
        <f>VLOOKUP($A1174,'Hospitalisation Details'!$A$2:$K$2344,11,FALSE)</f>
        <v>Tier - 2</v>
      </c>
      <c r="P1174" s="5" t="str">
        <f>VLOOKUP($A1174,'Hospitalisation Details'!$A$2:$L$2344,12,FALSE)</f>
        <v>R1013</v>
      </c>
      <c r="Q1174" s="15">
        <f>VLOOKUP($A1174,'Hospitalisation Details'!$A$2:$G$2344,7,FALSE)</f>
        <v>21</v>
      </c>
    </row>
    <row r="1175" spans="1:17" x14ac:dyDescent="0.25">
      <c r="A1175" s="14" t="s">
        <v>4851</v>
      </c>
      <c r="B1175" t="str">
        <f>VLOOKUP(Healthcare!$A1175,'Customer Names'!A1175:C3509,3,FALSE)</f>
        <v>McMahon</v>
      </c>
      <c r="C1175">
        <f>VLOOKUP(Healthcare!$A1175,'Medical Examinations'!A1175:B3509,2,FALSE)</f>
        <v>29.06</v>
      </c>
      <c r="D1175">
        <f>VLOOKUP($A1175,'Medical Examinations'!A1175:D3509,4,FALSE)</f>
        <v>4.55</v>
      </c>
      <c r="E1175" t="str">
        <f>VLOOKUP($A1175,'Medical Examinations'!A1175:F1175,6,FALSE)</f>
        <v>No</v>
      </c>
      <c r="F1175" t="str">
        <f>VLOOKUP($A1175,'Medical Examinations'!A1175:G3509,7,FALSE)</f>
        <v>No</v>
      </c>
      <c r="G1175" t="str">
        <f>VLOOKUP($A1175,'Medical Examinations'!A1175:H3509,8,FALSE)</f>
        <v>No</v>
      </c>
      <c r="H1175" s="4">
        <f>VLOOKUP($A1175,'Medical Examinations'!A1175:I3509,9,FALSE)</f>
        <v>0</v>
      </c>
      <c r="I1175" t="str">
        <f>VLOOKUP($A1175,'Medical Examinations'!A1175:J1175,10,FALSE)</f>
        <v>No</v>
      </c>
      <c r="J1175" t="str">
        <f>VLOOKUP($A1175,'Medical Examinations'!A1175:C1175,3,FALSE)</f>
        <v>Over Weight</v>
      </c>
      <c r="K1175" t="str">
        <f>VLOOKUP($A1175,'Medical Examinations'!A1175:E1175,5,FALSE)</f>
        <v>Normal</v>
      </c>
      <c r="L1175" t="str">
        <f>VLOOKUP($A1175,'Hospitalisation Details'!$A$2:$E$2344,5,FALSE)</f>
        <v>4-Aug-2001</v>
      </c>
      <c r="M1175" s="2">
        <f>VLOOKUP($A1175,'Hospitalisation Details'!$A$2:$I$2344,9,FALSE)</f>
        <v>2026.97</v>
      </c>
      <c r="N1175" s="2" t="str">
        <f>VLOOKUP($A1175,'Hospitalisation Details'!$A$2:$J$2344,10,FALSE)</f>
        <v>Tier - 3</v>
      </c>
      <c r="O1175" s="2" t="str">
        <f>VLOOKUP($A1175,'Hospitalisation Details'!$A$2:$K$2344,11,FALSE)</f>
        <v>Tier - 2</v>
      </c>
      <c r="P1175" s="5" t="str">
        <f>VLOOKUP($A1175,'Hospitalisation Details'!$A$2:$L$2344,12,FALSE)</f>
        <v>R1013</v>
      </c>
      <c r="Q1175" s="15">
        <f>VLOOKUP($A1175,'Hospitalisation Details'!$A$2:$G$2344,7,FALSE)</f>
        <v>21</v>
      </c>
    </row>
    <row r="1176" spans="1:17" x14ac:dyDescent="0.25">
      <c r="A1176" s="14" t="s">
        <v>4852</v>
      </c>
      <c r="B1176" t="str">
        <f>VLOOKUP(Healthcare!$A1176,'Customer Names'!A1176:C3510,3,FALSE)</f>
        <v>Rissell</v>
      </c>
      <c r="C1176">
        <f>VLOOKUP(Healthcare!$A1176,'Medical Examinations'!A1176:B3510,2,FALSE)</f>
        <v>27.454999999999998</v>
      </c>
      <c r="D1176">
        <f>VLOOKUP($A1176,'Medical Examinations'!A1176:D3510,4,FALSE)</f>
        <v>6.13</v>
      </c>
      <c r="E1176" t="str">
        <f>VLOOKUP($A1176,'Medical Examinations'!A1176:F1176,6,FALSE)</f>
        <v>No</v>
      </c>
      <c r="F1176" t="str">
        <f>VLOOKUP($A1176,'Medical Examinations'!A1176:G3510,7,FALSE)</f>
        <v>No</v>
      </c>
      <c r="G1176" t="str">
        <f>VLOOKUP($A1176,'Medical Examinations'!A1176:H3510,8,FALSE)</f>
        <v>No</v>
      </c>
      <c r="H1176" s="4">
        <f>VLOOKUP($A1176,'Medical Examinations'!A1176:I3510,9,FALSE)</f>
        <v>2</v>
      </c>
      <c r="I1176" t="str">
        <f>VLOOKUP($A1176,'Medical Examinations'!A1176:J1176,10,FALSE)</f>
        <v>No</v>
      </c>
      <c r="J1176" t="str">
        <f>VLOOKUP($A1176,'Medical Examinations'!A1176:C1176,3,FALSE)</f>
        <v>Over Weight</v>
      </c>
      <c r="K1176" t="str">
        <f>VLOOKUP($A1176,'Medical Examinations'!A1176:E1176,5,FALSE)</f>
        <v>Prediabetes</v>
      </c>
      <c r="L1176" t="str">
        <f>VLOOKUP($A1176,'Hospitalisation Details'!$A$2:$E$2344,5,FALSE)</f>
        <v>2-Sep-2000</v>
      </c>
      <c r="M1176" s="2">
        <f>VLOOKUP($A1176,'Hospitalisation Details'!$A$2:$I$2344,9,FALSE)</f>
        <v>2045.69</v>
      </c>
      <c r="N1176" s="2" t="str">
        <f>VLOOKUP($A1176,'Hospitalisation Details'!$A$2:$J$2344,10,FALSE)</f>
        <v>Tier - 3</v>
      </c>
      <c r="O1176" s="2" t="str">
        <f>VLOOKUP($A1176,'Hospitalisation Details'!$A$2:$K$2344,11,FALSE)</f>
        <v>Tier - 3</v>
      </c>
      <c r="P1176" s="5" t="str">
        <f>VLOOKUP($A1176,'Hospitalisation Details'!$A$2:$L$2344,12,FALSE)</f>
        <v>R1012</v>
      </c>
      <c r="Q1176" s="15">
        <f>VLOOKUP($A1176,'Hospitalisation Details'!$A$2:$G$2344,7,FALSE)</f>
        <v>22</v>
      </c>
    </row>
    <row r="1177" spans="1:17" x14ac:dyDescent="0.25">
      <c r="A1177" s="14" t="s">
        <v>4853</v>
      </c>
      <c r="B1177" t="str">
        <f>VLOOKUP(Healthcare!$A1177,'Customer Names'!A1177:C3511,3,FALSE)</f>
        <v>Kromroy</v>
      </c>
      <c r="C1177">
        <f>VLOOKUP(Healthcare!$A1177,'Medical Examinations'!A1177:B3511,2,FALSE)</f>
        <v>23.01</v>
      </c>
      <c r="D1177">
        <f>VLOOKUP($A1177,'Medical Examinations'!A1177:D3511,4,FALSE)</f>
        <v>6.04</v>
      </c>
      <c r="E1177" t="str">
        <f>VLOOKUP($A1177,'Medical Examinations'!A1177:F1177,6,FALSE)</f>
        <v>Yes</v>
      </c>
      <c r="F1177" t="str">
        <f>VLOOKUP($A1177,'Medical Examinations'!A1177:G3511,7,FALSE)</f>
        <v>No</v>
      </c>
      <c r="G1177" t="str">
        <f>VLOOKUP($A1177,'Medical Examinations'!A1177:H3511,8,FALSE)</f>
        <v>No</v>
      </c>
      <c r="H1177" s="4">
        <f>VLOOKUP($A1177,'Medical Examinations'!A1177:I3511,9,FALSE)</f>
        <v>1</v>
      </c>
      <c r="I1177" t="str">
        <f>VLOOKUP($A1177,'Medical Examinations'!A1177:J1177,10,FALSE)</f>
        <v>No</v>
      </c>
      <c r="J1177" t="str">
        <f>VLOOKUP($A1177,'Medical Examinations'!A1177:C1177,3,FALSE)</f>
        <v>Health Weight</v>
      </c>
      <c r="K1177" t="str">
        <f>VLOOKUP($A1177,'Medical Examinations'!A1177:E1177,5,FALSE)</f>
        <v>Prediabetes</v>
      </c>
      <c r="L1177" t="str">
        <f>VLOOKUP($A1177,'Hospitalisation Details'!$A$2:$E$2344,5,FALSE)</f>
        <v>26-Jul-2000</v>
      </c>
      <c r="M1177" s="2">
        <f>VLOOKUP($A1177,'Hospitalisation Details'!$A$2:$I$2344,9,FALSE)</f>
        <v>2055.3200000000002</v>
      </c>
      <c r="N1177" s="2" t="str">
        <f>VLOOKUP($A1177,'Hospitalisation Details'!$A$2:$J$2344,10,FALSE)</f>
        <v>Tier - 3</v>
      </c>
      <c r="O1177" s="2" t="str">
        <f>VLOOKUP($A1177,'Hospitalisation Details'!$A$2:$K$2344,11,FALSE)</f>
        <v>Tier - 3</v>
      </c>
      <c r="P1177" s="5" t="str">
        <f>VLOOKUP($A1177,'Hospitalisation Details'!$A$2:$L$2344,12,FALSE)</f>
        <v>R1012</v>
      </c>
      <c r="Q1177" s="15">
        <f>VLOOKUP($A1177,'Hospitalisation Details'!$A$2:$G$2344,7,FALSE)</f>
        <v>22</v>
      </c>
    </row>
    <row r="1178" spans="1:17" x14ac:dyDescent="0.25">
      <c r="A1178" s="14" t="s">
        <v>4854</v>
      </c>
      <c r="B1178" t="str">
        <f>VLOOKUP(Healthcare!$A1178,'Customer Names'!A1178:C3512,3,FALSE)</f>
        <v>Manfredi</v>
      </c>
      <c r="C1178">
        <f>VLOOKUP(Healthcare!$A1178,'Medical Examinations'!A1178:B3512,2,FALSE)</f>
        <v>31.39</v>
      </c>
      <c r="D1178">
        <f>VLOOKUP($A1178,'Medical Examinations'!A1178:D3512,4,FALSE)</f>
        <v>8.85</v>
      </c>
      <c r="E1178" t="str">
        <f>VLOOKUP($A1178,'Medical Examinations'!A1178:F1178,6,FALSE)</f>
        <v>Yes</v>
      </c>
      <c r="F1178" t="str">
        <f>VLOOKUP($A1178,'Medical Examinations'!A1178:G3512,7,FALSE)</f>
        <v>No</v>
      </c>
      <c r="G1178" t="str">
        <f>VLOOKUP($A1178,'Medical Examinations'!A1178:H3512,8,FALSE)</f>
        <v>No</v>
      </c>
      <c r="H1178" s="4">
        <f>VLOOKUP($A1178,'Medical Examinations'!A1178:I3512,9,FALSE)</f>
        <v>0</v>
      </c>
      <c r="I1178" t="str">
        <f>VLOOKUP($A1178,'Medical Examinations'!A1178:J1178,10,FALSE)</f>
        <v>No</v>
      </c>
      <c r="J1178" t="str">
        <f>VLOOKUP($A1178,'Medical Examinations'!A1178:C1178,3,FALSE)</f>
        <v>Obesity</v>
      </c>
      <c r="K1178" t="str">
        <f>VLOOKUP($A1178,'Medical Examinations'!A1178:E1178,5,FALSE)</f>
        <v>Diabetes</v>
      </c>
      <c r="L1178" t="str">
        <f>VLOOKUP($A1178,'Hospitalisation Details'!$A$2:$E$2344,5,FALSE)</f>
        <v>12-Jun-2004</v>
      </c>
      <c r="M1178" s="2">
        <f>VLOOKUP($A1178,'Hospitalisation Details'!$A$2:$I$2344,9,FALSE)</f>
        <v>2094.1</v>
      </c>
      <c r="N1178" s="2" t="str">
        <f>VLOOKUP($A1178,'Hospitalisation Details'!$A$2:$J$2344,10,FALSE)</f>
        <v>Tier - 3</v>
      </c>
      <c r="O1178" s="2" t="str">
        <f>VLOOKUP($A1178,'Hospitalisation Details'!$A$2:$K$2344,11,FALSE)</f>
        <v>Tier - 2</v>
      </c>
      <c r="P1178" s="5" t="str">
        <f>VLOOKUP($A1178,'Hospitalisation Details'!$A$2:$L$2344,12,FALSE)</f>
        <v>R1025</v>
      </c>
      <c r="Q1178" s="15">
        <f>VLOOKUP($A1178,'Hospitalisation Details'!$A$2:$G$2344,7,FALSE)</f>
        <v>18</v>
      </c>
    </row>
    <row r="1179" spans="1:17" x14ac:dyDescent="0.25">
      <c r="A1179" s="14" t="s">
        <v>4855</v>
      </c>
      <c r="B1179" t="str">
        <f>VLOOKUP(Healthcare!$A1179,'Customer Names'!A1179:C3513,3,FALSE)</f>
        <v>Manwaring</v>
      </c>
      <c r="C1179">
        <f>VLOOKUP(Healthcare!$A1179,'Medical Examinations'!A1179:B3513,2,FALSE)</f>
        <v>34.770000000000003</v>
      </c>
      <c r="D1179">
        <f>VLOOKUP($A1179,'Medical Examinations'!A1179:D3513,4,FALSE)</f>
        <v>10.54</v>
      </c>
      <c r="E1179" t="str">
        <f>VLOOKUP($A1179,'Medical Examinations'!A1179:F1179,6,FALSE)</f>
        <v>No</v>
      </c>
      <c r="F1179" t="str">
        <f>VLOOKUP($A1179,'Medical Examinations'!A1179:G3513,7,FALSE)</f>
        <v>No</v>
      </c>
      <c r="G1179" t="str">
        <f>VLOOKUP($A1179,'Medical Examinations'!A1179:H3513,8,FALSE)</f>
        <v>No</v>
      </c>
      <c r="H1179" s="4">
        <f>VLOOKUP($A1179,'Medical Examinations'!A1179:I3513,9,FALSE)</f>
        <v>2</v>
      </c>
      <c r="I1179" t="str">
        <f>VLOOKUP($A1179,'Medical Examinations'!A1179:J1179,10,FALSE)</f>
        <v>No</v>
      </c>
      <c r="J1179" t="str">
        <f>VLOOKUP($A1179,'Medical Examinations'!A1179:C1179,3,FALSE)</f>
        <v>Obesity</v>
      </c>
      <c r="K1179" t="str">
        <f>VLOOKUP($A1179,'Medical Examinations'!A1179:E1179,5,FALSE)</f>
        <v>Diabetes</v>
      </c>
      <c r="L1179" t="str">
        <f>VLOOKUP($A1179,'Hospitalisation Details'!$A$2:$E$2344,5,FALSE)</f>
        <v>14-Aug-2001</v>
      </c>
      <c r="M1179" s="2">
        <f>VLOOKUP($A1179,'Hospitalisation Details'!$A$2:$I$2344,9,FALSE)</f>
        <v>2102.2600000000002</v>
      </c>
      <c r="N1179" s="2" t="str">
        <f>VLOOKUP($A1179,'Hospitalisation Details'!$A$2:$J$2344,10,FALSE)</f>
        <v>Tier - 3</v>
      </c>
      <c r="O1179" s="2" t="str">
        <f>VLOOKUP($A1179,'Hospitalisation Details'!$A$2:$K$2344,11,FALSE)</f>
        <v>Tier - 2</v>
      </c>
      <c r="P1179" s="5" t="str">
        <f>VLOOKUP($A1179,'Hospitalisation Details'!$A$2:$L$2344,12,FALSE)</f>
        <v>R1019</v>
      </c>
      <c r="Q1179" s="15">
        <f>VLOOKUP($A1179,'Hospitalisation Details'!$A$2:$G$2344,7,FALSE)</f>
        <v>21</v>
      </c>
    </row>
    <row r="1180" spans="1:17" x14ac:dyDescent="0.25">
      <c r="A1180" s="14" t="s">
        <v>4856</v>
      </c>
      <c r="B1180" t="str">
        <f>VLOOKUP(Healthcare!$A1180,'Customer Names'!A1180:C3514,3,FALSE)</f>
        <v>Tomaszewski</v>
      </c>
      <c r="C1180">
        <f>VLOOKUP(Healthcare!$A1180,'Medical Examinations'!A1180:B3514,2,FALSE)</f>
        <v>24.48</v>
      </c>
      <c r="D1180">
        <f>VLOOKUP($A1180,'Medical Examinations'!A1180:D3514,4,FALSE)</f>
        <v>4.37</v>
      </c>
      <c r="E1180" t="str">
        <f>VLOOKUP($A1180,'Medical Examinations'!A1180:F1180,6,FALSE)</f>
        <v>Yes</v>
      </c>
      <c r="F1180" t="str">
        <f>VLOOKUP($A1180,'Medical Examinations'!A1180:G3514,7,FALSE)</f>
        <v>No</v>
      </c>
      <c r="G1180" t="str">
        <f>VLOOKUP($A1180,'Medical Examinations'!A1180:H3514,8,FALSE)</f>
        <v>No</v>
      </c>
      <c r="H1180" s="4">
        <f>VLOOKUP($A1180,'Medical Examinations'!A1180:I3514,9,FALSE)</f>
        <v>2</v>
      </c>
      <c r="I1180" t="str">
        <f>VLOOKUP($A1180,'Medical Examinations'!A1180:J1180,10,FALSE)</f>
        <v>No</v>
      </c>
      <c r="J1180" t="str">
        <f>VLOOKUP($A1180,'Medical Examinations'!A1180:C1180,3,FALSE)</f>
        <v>Health Weight</v>
      </c>
      <c r="K1180" t="str">
        <f>VLOOKUP($A1180,'Medical Examinations'!A1180:E1180,5,FALSE)</f>
        <v>Normal</v>
      </c>
      <c r="L1180" t="str">
        <f>VLOOKUP($A1180,'Hospitalisation Details'!$A$2:$E$2344,5,FALSE)</f>
        <v>22-Jun-2001</v>
      </c>
      <c r="M1180" s="2">
        <f>VLOOKUP($A1180,'Hospitalisation Details'!$A$2:$I$2344,9,FALSE)</f>
        <v>2103.08</v>
      </c>
      <c r="N1180" s="2" t="str">
        <f>VLOOKUP($A1180,'Hospitalisation Details'!$A$2:$J$2344,10,FALSE)</f>
        <v>Tier - 3</v>
      </c>
      <c r="O1180" s="2" t="str">
        <f>VLOOKUP($A1180,'Hospitalisation Details'!$A$2:$K$2344,11,FALSE)</f>
        <v>Tier - 2</v>
      </c>
      <c r="P1180" s="5" t="str">
        <f>VLOOKUP($A1180,'Hospitalisation Details'!$A$2:$L$2344,12,FALSE)</f>
        <v>R1011</v>
      </c>
      <c r="Q1180" s="15">
        <f>VLOOKUP($A1180,'Hospitalisation Details'!$A$2:$G$2344,7,FALSE)</f>
        <v>21</v>
      </c>
    </row>
    <row r="1181" spans="1:17" x14ac:dyDescent="0.25">
      <c r="A1181" s="14" t="s">
        <v>4857</v>
      </c>
      <c r="B1181" t="str">
        <f>VLOOKUP(Healthcare!$A1181,'Customer Names'!A1181:C3515,3,FALSE)</f>
        <v>Gannon</v>
      </c>
      <c r="C1181">
        <f>VLOOKUP(Healthcare!$A1181,'Medical Examinations'!A1181:B3515,2,FALSE)</f>
        <v>22.61</v>
      </c>
      <c r="D1181">
        <f>VLOOKUP($A1181,'Medical Examinations'!A1181:D3515,4,FALSE)</f>
        <v>9.6300000000000008</v>
      </c>
      <c r="E1181" t="str">
        <f>VLOOKUP($A1181,'Medical Examinations'!A1181:F1181,6,FALSE)</f>
        <v>No</v>
      </c>
      <c r="F1181" t="str">
        <f>VLOOKUP($A1181,'Medical Examinations'!A1181:G3515,7,FALSE)</f>
        <v>No</v>
      </c>
      <c r="G1181" t="str">
        <f>VLOOKUP($A1181,'Medical Examinations'!A1181:H3515,8,FALSE)</f>
        <v>No</v>
      </c>
      <c r="H1181" s="4">
        <f>VLOOKUP($A1181,'Medical Examinations'!A1181:I3515,9,FALSE)</f>
        <v>2</v>
      </c>
      <c r="I1181" t="str">
        <f>VLOOKUP($A1181,'Medical Examinations'!A1181:J1181,10,FALSE)</f>
        <v>No</v>
      </c>
      <c r="J1181" t="str">
        <f>VLOOKUP($A1181,'Medical Examinations'!A1181:C1181,3,FALSE)</f>
        <v>Health Weight</v>
      </c>
      <c r="K1181" t="str">
        <f>VLOOKUP($A1181,'Medical Examinations'!A1181:E1181,5,FALSE)</f>
        <v>Diabetes</v>
      </c>
      <c r="L1181" t="str">
        <f>VLOOKUP($A1181,'Hospitalisation Details'!$A$2:$E$2344,5,FALSE)</f>
        <v>21-Jul-1989</v>
      </c>
      <c r="M1181" s="2">
        <f>VLOOKUP($A1181,'Hospitalisation Details'!$A$2:$I$2344,9,FALSE)</f>
        <v>2106.2600000000002</v>
      </c>
      <c r="N1181" s="2" t="str">
        <f>VLOOKUP($A1181,'Hospitalisation Details'!$A$2:$J$2344,10,FALSE)</f>
        <v>Tier - 2</v>
      </c>
      <c r="O1181" s="2" t="str">
        <f>VLOOKUP($A1181,'Hospitalisation Details'!$A$2:$K$2344,11,FALSE)</f>
        <v>Tier - 2</v>
      </c>
      <c r="P1181" s="5" t="str">
        <f>VLOOKUP($A1181,'Hospitalisation Details'!$A$2:$L$2344,12,FALSE)</f>
        <v>R1013</v>
      </c>
      <c r="Q1181" s="15">
        <f>VLOOKUP($A1181,'Hospitalisation Details'!$A$2:$G$2344,7,FALSE)</f>
        <v>33</v>
      </c>
    </row>
    <row r="1182" spans="1:17" x14ac:dyDescent="0.25">
      <c r="A1182" s="14" t="s">
        <v>4858</v>
      </c>
      <c r="B1182" t="str">
        <f>VLOOKUP(Healthcare!$A1182,'Customer Names'!A1182:C3516,3,FALSE)</f>
        <v>Frye</v>
      </c>
      <c r="C1182">
        <f>VLOOKUP(Healthcare!$A1182,'Medical Examinations'!A1182:B3516,2,FALSE)</f>
        <v>34.299999999999997</v>
      </c>
      <c r="D1182">
        <f>VLOOKUP($A1182,'Medical Examinations'!A1182:D3516,4,FALSE)</f>
        <v>10.37</v>
      </c>
      <c r="E1182" t="str">
        <f>VLOOKUP($A1182,'Medical Examinations'!A1182:F1182,6,FALSE)</f>
        <v>No</v>
      </c>
      <c r="F1182" t="str">
        <f>VLOOKUP($A1182,'Medical Examinations'!A1182:G3516,7,FALSE)</f>
        <v>No</v>
      </c>
      <c r="G1182" t="str">
        <f>VLOOKUP($A1182,'Medical Examinations'!A1182:H3516,8,FALSE)</f>
        <v>No</v>
      </c>
      <c r="H1182" s="4">
        <f>VLOOKUP($A1182,'Medical Examinations'!A1182:I3516,9,FALSE)</f>
        <v>0</v>
      </c>
      <c r="I1182" t="str">
        <f>VLOOKUP($A1182,'Medical Examinations'!A1182:J1182,10,FALSE)</f>
        <v>No</v>
      </c>
      <c r="J1182" t="str">
        <f>VLOOKUP($A1182,'Medical Examinations'!A1182:C1182,3,FALSE)</f>
        <v>Obesity</v>
      </c>
      <c r="K1182" t="str">
        <f>VLOOKUP($A1182,'Medical Examinations'!A1182:E1182,5,FALSE)</f>
        <v>Diabetes</v>
      </c>
      <c r="L1182" t="str">
        <f>VLOOKUP($A1182,'Hospitalisation Details'!$A$2:$E$2344,5,FALSE)</f>
        <v>30-Sep-2003</v>
      </c>
      <c r="M1182" s="2">
        <f>VLOOKUP($A1182,'Hospitalisation Details'!$A$2:$I$2344,9,FALSE)</f>
        <v>2117.34</v>
      </c>
      <c r="N1182" s="2" t="str">
        <f>VLOOKUP($A1182,'Hospitalisation Details'!$A$2:$J$2344,10,FALSE)</f>
        <v>Tier - 2</v>
      </c>
      <c r="O1182" s="2" t="str">
        <f>VLOOKUP($A1182,'Hospitalisation Details'!$A$2:$K$2344,11,FALSE)</f>
        <v>Tier - 3</v>
      </c>
      <c r="P1182" s="5" t="str">
        <f>VLOOKUP($A1182,'Hospitalisation Details'!$A$2:$L$2344,12,FALSE)</f>
        <v>R1012</v>
      </c>
      <c r="Q1182" s="15">
        <f>VLOOKUP($A1182,'Hospitalisation Details'!$A$2:$G$2344,7,FALSE)</f>
        <v>19</v>
      </c>
    </row>
    <row r="1183" spans="1:17" x14ac:dyDescent="0.25">
      <c r="A1183" s="14" t="s">
        <v>4859</v>
      </c>
      <c r="B1183" t="str">
        <f>VLOOKUP(Healthcare!$A1183,'Customer Names'!A1183:C3517,3,FALSE)</f>
        <v>Jenkins</v>
      </c>
      <c r="C1183">
        <f>VLOOKUP(Healthcare!$A1183,'Medical Examinations'!A1183:B3517,2,FALSE)</f>
        <v>46.09</v>
      </c>
      <c r="D1183">
        <f>VLOOKUP($A1183,'Medical Examinations'!A1183:D3517,4,FALSE)</f>
        <v>5.44</v>
      </c>
      <c r="E1183" t="str">
        <f>VLOOKUP($A1183,'Medical Examinations'!A1183:F1183,6,FALSE)</f>
        <v>No</v>
      </c>
      <c r="F1183" t="str">
        <f>VLOOKUP($A1183,'Medical Examinations'!A1183:G3517,7,FALSE)</f>
        <v>No</v>
      </c>
      <c r="G1183" t="str">
        <f>VLOOKUP($A1183,'Medical Examinations'!A1183:H3517,8,FALSE)</f>
        <v>No</v>
      </c>
      <c r="H1183" s="4">
        <f>VLOOKUP($A1183,'Medical Examinations'!A1183:I3517,9,FALSE)</f>
        <v>2</v>
      </c>
      <c r="I1183" t="str">
        <f>VLOOKUP($A1183,'Medical Examinations'!A1183:J1183,10,FALSE)</f>
        <v>No</v>
      </c>
      <c r="J1183" t="str">
        <f>VLOOKUP($A1183,'Medical Examinations'!A1183:C1183,3,FALSE)</f>
        <v>Obesity</v>
      </c>
      <c r="K1183" t="str">
        <f>VLOOKUP($A1183,'Medical Examinations'!A1183:E1183,5,FALSE)</f>
        <v>Normal</v>
      </c>
      <c r="L1183" t="str">
        <f>VLOOKUP($A1183,'Hospitalisation Details'!$A$2:$E$2344,5,FALSE)</f>
        <v>4-Nov-2004</v>
      </c>
      <c r="M1183" s="2">
        <f>VLOOKUP($A1183,'Hospitalisation Details'!$A$2:$I$2344,9,FALSE)</f>
        <v>2118.61</v>
      </c>
      <c r="N1183" s="2" t="str">
        <f>VLOOKUP($A1183,'Hospitalisation Details'!$A$2:$J$2344,10,FALSE)</f>
        <v>Tier - 2</v>
      </c>
      <c r="O1183" s="2" t="str">
        <f>VLOOKUP($A1183,'Hospitalisation Details'!$A$2:$K$2344,11,FALSE)</f>
        <v>Tier - 1</v>
      </c>
      <c r="P1183" s="5" t="str">
        <f>VLOOKUP($A1183,'Hospitalisation Details'!$A$2:$L$2344,12,FALSE)</f>
        <v>R1012</v>
      </c>
      <c r="Q1183" s="15">
        <f>VLOOKUP($A1183,'Hospitalisation Details'!$A$2:$G$2344,7,FALSE)</f>
        <v>18</v>
      </c>
    </row>
    <row r="1184" spans="1:17" x14ac:dyDescent="0.25">
      <c r="A1184" s="14" t="s">
        <v>4860</v>
      </c>
      <c r="B1184" t="str">
        <f>VLOOKUP(Healthcare!$A1184,'Customer Names'!A1184:C3518,3,FALSE)</f>
        <v>Currier</v>
      </c>
      <c r="C1184">
        <f>VLOOKUP(Healthcare!$A1184,'Medical Examinations'!A1184:B3518,2,FALSE)</f>
        <v>44.744999999999997</v>
      </c>
      <c r="D1184">
        <f>VLOOKUP($A1184,'Medical Examinations'!A1184:D3518,4,FALSE)</f>
        <v>5.19</v>
      </c>
      <c r="E1184" t="str">
        <f>VLOOKUP($A1184,'Medical Examinations'!A1184:F1184,6,FALSE)</f>
        <v>No</v>
      </c>
      <c r="F1184" t="str">
        <f>VLOOKUP($A1184,'Medical Examinations'!A1184:G3518,7,FALSE)</f>
        <v>No</v>
      </c>
      <c r="G1184" t="str">
        <f>VLOOKUP($A1184,'Medical Examinations'!A1184:H3518,8,FALSE)</f>
        <v>No</v>
      </c>
      <c r="H1184" s="4">
        <f>VLOOKUP($A1184,'Medical Examinations'!A1184:I3518,9,FALSE)</f>
        <v>2</v>
      </c>
      <c r="I1184" t="str">
        <f>VLOOKUP($A1184,'Medical Examinations'!A1184:J1184,10,FALSE)</f>
        <v>No</v>
      </c>
      <c r="J1184" t="str">
        <f>VLOOKUP($A1184,'Medical Examinations'!A1184:C1184,3,FALSE)</f>
        <v>Obesity</v>
      </c>
      <c r="K1184" t="str">
        <f>VLOOKUP($A1184,'Medical Examinations'!A1184:E1184,5,FALSE)</f>
        <v>Normal</v>
      </c>
      <c r="L1184" t="str">
        <f>VLOOKUP($A1184,'Hospitalisation Details'!$A$2:$E$2344,5,FALSE)</f>
        <v>30-Aug-2003</v>
      </c>
      <c r="M1184" s="2">
        <f>VLOOKUP($A1184,'Hospitalisation Details'!$A$2:$I$2344,9,FALSE)</f>
        <v>2128.4299999999998</v>
      </c>
      <c r="N1184" s="2" t="str">
        <f>VLOOKUP($A1184,'Hospitalisation Details'!$A$2:$J$2344,10,FALSE)</f>
        <v>Tier - 2</v>
      </c>
      <c r="O1184" s="2" t="str">
        <f>VLOOKUP($A1184,'Hospitalisation Details'!$A$2:$K$2344,11,FALSE)</f>
        <v>Tier - 1</v>
      </c>
      <c r="P1184" s="5" t="str">
        <f>VLOOKUP($A1184,'Hospitalisation Details'!$A$2:$L$2344,12,FALSE)</f>
        <v>R1012</v>
      </c>
      <c r="Q1184" s="15">
        <f>VLOOKUP($A1184,'Hospitalisation Details'!$A$2:$G$2344,7,FALSE)</f>
        <v>19</v>
      </c>
    </row>
    <row r="1185" spans="1:17" x14ac:dyDescent="0.25">
      <c r="A1185" s="14" t="s">
        <v>4861</v>
      </c>
      <c r="B1185" t="str">
        <f>VLOOKUP(Healthcare!$A1185,'Customer Names'!A1185:C3519,3,FALSE)</f>
        <v>Whittendale</v>
      </c>
      <c r="C1185">
        <f>VLOOKUP(Healthcare!$A1185,'Medical Examinations'!A1185:B3519,2,FALSE)</f>
        <v>26.33</v>
      </c>
      <c r="D1185">
        <f>VLOOKUP($A1185,'Medical Examinations'!A1185:D3519,4,FALSE)</f>
        <v>11.8</v>
      </c>
      <c r="E1185" t="str">
        <f>VLOOKUP($A1185,'Medical Examinations'!A1185:F1185,6,FALSE)</f>
        <v>Yes</v>
      </c>
      <c r="F1185" t="str">
        <f>VLOOKUP($A1185,'Medical Examinations'!A1185:G3519,7,FALSE)</f>
        <v>No</v>
      </c>
      <c r="G1185" t="str">
        <f>VLOOKUP($A1185,'Medical Examinations'!A1185:H3519,8,FALSE)</f>
        <v>No</v>
      </c>
      <c r="H1185" s="4">
        <f>VLOOKUP($A1185,'Medical Examinations'!A1185:I3519,9,FALSE)</f>
        <v>1</v>
      </c>
      <c r="I1185" t="str">
        <f>VLOOKUP($A1185,'Medical Examinations'!A1185:J1185,10,FALSE)</f>
        <v>No</v>
      </c>
      <c r="J1185" t="str">
        <f>VLOOKUP($A1185,'Medical Examinations'!A1185:C1185,3,FALSE)</f>
        <v>Over Weight</v>
      </c>
      <c r="K1185" t="str">
        <f>VLOOKUP($A1185,'Medical Examinations'!A1185:E1185,5,FALSE)</f>
        <v>Diabetes</v>
      </c>
      <c r="L1185" t="str">
        <f>VLOOKUP($A1185,'Hospitalisation Details'!$A$2:$E$2344,5,FALSE)</f>
        <v>22-Dec-2003</v>
      </c>
      <c r="M1185" s="2">
        <f>VLOOKUP($A1185,'Hospitalisation Details'!$A$2:$I$2344,9,FALSE)</f>
        <v>2130.6799999999998</v>
      </c>
      <c r="N1185" s="2" t="str">
        <f>VLOOKUP($A1185,'Hospitalisation Details'!$A$2:$J$2344,10,FALSE)</f>
        <v>Tier - 2</v>
      </c>
      <c r="O1185" s="2" t="str">
        <f>VLOOKUP($A1185,'Hospitalisation Details'!$A$2:$K$2344,11,FALSE)</f>
        <v>Tier - 3</v>
      </c>
      <c r="P1185" s="5" t="str">
        <f>VLOOKUP($A1185,'Hospitalisation Details'!$A$2:$L$2344,12,FALSE)</f>
        <v>R1012</v>
      </c>
      <c r="Q1185" s="15">
        <f>VLOOKUP($A1185,'Hospitalisation Details'!$A$2:$G$2344,7,FALSE)</f>
        <v>19</v>
      </c>
    </row>
    <row r="1186" spans="1:17" x14ac:dyDescent="0.25">
      <c r="A1186" s="14" t="s">
        <v>4862</v>
      </c>
      <c r="B1186" t="str">
        <f>VLOOKUP(Healthcare!$A1186,'Customer Names'!A1186:C3520,3,FALSE)</f>
        <v>Rixe</v>
      </c>
      <c r="C1186">
        <f>VLOOKUP(Healthcare!$A1186,'Medical Examinations'!A1186:B3520,2,FALSE)</f>
        <v>26.6</v>
      </c>
      <c r="D1186">
        <f>VLOOKUP($A1186,'Medical Examinations'!A1186:D3520,4,FALSE)</f>
        <v>8.3800000000000008</v>
      </c>
      <c r="E1186" t="str">
        <f>VLOOKUP($A1186,'Medical Examinations'!A1186:F1186,6,FALSE)</f>
        <v>No</v>
      </c>
      <c r="F1186" t="str">
        <f>VLOOKUP($A1186,'Medical Examinations'!A1186:G3520,7,FALSE)</f>
        <v>No</v>
      </c>
      <c r="G1186" t="str">
        <f>VLOOKUP($A1186,'Medical Examinations'!A1186:H3520,8,FALSE)</f>
        <v>No</v>
      </c>
      <c r="H1186" s="4">
        <f>VLOOKUP($A1186,'Medical Examinations'!A1186:I3520,9,FALSE)</f>
        <v>2</v>
      </c>
      <c r="I1186" t="str">
        <f>VLOOKUP($A1186,'Medical Examinations'!A1186:J1186,10,FALSE)</f>
        <v>No</v>
      </c>
      <c r="J1186" t="str">
        <f>VLOOKUP($A1186,'Medical Examinations'!A1186:C1186,3,FALSE)</f>
        <v>Over Weight</v>
      </c>
      <c r="K1186" t="str">
        <f>VLOOKUP($A1186,'Medical Examinations'!A1186:E1186,5,FALSE)</f>
        <v>Diabetes</v>
      </c>
      <c r="L1186" t="str">
        <f>VLOOKUP($A1186,'Hospitalisation Details'!$A$2:$E$2344,5,FALSE)</f>
        <v>1-Sep-2003</v>
      </c>
      <c r="M1186" s="2">
        <f>VLOOKUP($A1186,'Hospitalisation Details'!$A$2:$I$2344,9,FALSE)</f>
        <v>2134.9</v>
      </c>
      <c r="N1186" s="2" t="str">
        <f>VLOOKUP($A1186,'Hospitalisation Details'!$A$2:$J$2344,10,FALSE)</f>
        <v>Tier - 2</v>
      </c>
      <c r="O1186" s="2" t="str">
        <f>VLOOKUP($A1186,'Hospitalisation Details'!$A$2:$K$2344,11,FALSE)</f>
        <v>Tier - 3</v>
      </c>
      <c r="P1186" s="5" t="str">
        <f>VLOOKUP($A1186,'Hospitalisation Details'!$A$2:$L$2344,12,FALSE)</f>
        <v>R1012</v>
      </c>
      <c r="Q1186" s="15">
        <f>VLOOKUP($A1186,'Hospitalisation Details'!$A$2:$G$2344,7,FALSE)</f>
        <v>19</v>
      </c>
    </row>
    <row r="1187" spans="1:17" x14ac:dyDescent="0.25">
      <c r="A1187" s="14" t="s">
        <v>4863</v>
      </c>
      <c r="B1187" t="str">
        <f>VLOOKUP(Healthcare!$A1187,'Customer Names'!A1187:C3521,3,FALSE)</f>
        <v>Ballon-Landa</v>
      </c>
      <c r="C1187">
        <f>VLOOKUP(Healthcare!$A1187,'Medical Examinations'!A1187:B3521,2,FALSE)</f>
        <v>27.5</v>
      </c>
      <c r="D1187">
        <f>VLOOKUP($A1187,'Medical Examinations'!A1187:D3521,4,FALSE)</f>
        <v>7.58</v>
      </c>
      <c r="E1187" t="str">
        <f>VLOOKUP($A1187,'Medical Examinations'!A1187:F1187,6,FALSE)</f>
        <v>No</v>
      </c>
      <c r="F1187" t="str">
        <f>VLOOKUP($A1187,'Medical Examinations'!A1187:G3521,7,FALSE)</f>
        <v>No</v>
      </c>
      <c r="G1187" t="str">
        <f>VLOOKUP($A1187,'Medical Examinations'!A1187:H3521,8,FALSE)</f>
        <v>No</v>
      </c>
      <c r="H1187" s="4">
        <f>VLOOKUP($A1187,'Medical Examinations'!A1187:I3521,9,FALSE)</f>
        <v>0</v>
      </c>
      <c r="I1187" t="str">
        <f>VLOOKUP($A1187,'Medical Examinations'!A1187:J1187,10,FALSE)</f>
        <v>No</v>
      </c>
      <c r="J1187" t="str">
        <f>VLOOKUP($A1187,'Medical Examinations'!A1187:C1187,3,FALSE)</f>
        <v>Over Weight</v>
      </c>
      <c r="K1187" t="str">
        <f>VLOOKUP($A1187,'Medical Examinations'!A1187:E1187,5,FALSE)</f>
        <v>Diabetes</v>
      </c>
      <c r="L1187" t="str">
        <f>VLOOKUP($A1187,'Hospitalisation Details'!$A$2:$E$2344,5,FALSE)</f>
        <v>26-Sep-2003</v>
      </c>
      <c r="M1187" s="2">
        <f>VLOOKUP($A1187,'Hospitalisation Details'!$A$2:$I$2344,9,FALSE)</f>
        <v>2136.88</v>
      </c>
      <c r="N1187" s="2" t="str">
        <f>VLOOKUP($A1187,'Hospitalisation Details'!$A$2:$J$2344,10,FALSE)</f>
        <v>Tier - 2</v>
      </c>
      <c r="O1187" s="2" t="str">
        <f>VLOOKUP($A1187,'Hospitalisation Details'!$A$2:$K$2344,11,FALSE)</f>
        <v>Tier - 2</v>
      </c>
      <c r="P1187" s="5" t="str">
        <f>VLOOKUP($A1187,'Hospitalisation Details'!$A$2:$L$2344,12,FALSE)</f>
        <v>R1012</v>
      </c>
      <c r="Q1187" s="15">
        <f>VLOOKUP($A1187,'Hospitalisation Details'!$A$2:$G$2344,7,FALSE)</f>
        <v>19</v>
      </c>
    </row>
    <row r="1188" spans="1:17" x14ac:dyDescent="0.25">
      <c r="A1188" s="14" t="s">
        <v>4864</v>
      </c>
      <c r="B1188" t="str">
        <f>VLOOKUP(Healthcare!$A1188,'Customer Names'!A1188:C3522,3,FALSE)</f>
        <v>Zaferos</v>
      </c>
      <c r="C1188">
        <f>VLOOKUP(Healthcare!$A1188,'Medical Examinations'!A1188:B3522,2,FALSE)</f>
        <v>41.55</v>
      </c>
      <c r="D1188">
        <f>VLOOKUP($A1188,'Medical Examinations'!A1188:D3522,4,FALSE)</f>
        <v>4.6100000000000003</v>
      </c>
      <c r="E1188" t="str">
        <f>VLOOKUP($A1188,'Medical Examinations'!A1188:F1188,6,FALSE)</f>
        <v>No</v>
      </c>
      <c r="F1188" t="str">
        <f>VLOOKUP($A1188,'Medical Examinations'!A1188:G3522,7,FALSE)</f>
        <v>No</v>
      </c>
      <c r="G1188" t="str">
        <f>VLOOKUP($A1188,'Medical Examinations'!A1188:H3522,8,FALSE)</f>
        <v>No</v>
      </c>
      <c r="H1188" s="4">
        <f>VLOOKUP($A1188,'Medical Examinations'!A1188:I3522,9,FALSE)</f>
        <v>1</v>
      </c>
      <c r="I1188" t="str">
        <f>VLOOKUP($A1188,'Medical Examinations'!A1188:J1188,10,FALSE)</f>
        <v>No</v>
      </c>
      <c r="J1188" t="str">
        <f>VLOOKUP($A1188,'Medical Examinations'!A1188:C1188,3,FALSE)</f>
        <v>Obesity</v>
      </c>
      <c r="K1188" t="str">
        <f>VLOOKUP($A1188,'Medical Examinations'!A1188:E1188,5,FALSE)</f>
        <v>Normal</v>
      </c>
      <c r="L1188" t="str">
        <f>VLOOKUP($A1188,'Hospitalisation Details'!$A$2:$E$2344,5,FALSE)</f>
        <v>3-Sep-1997</v>
      </c>
      <c r="M1188" s="2">
        <f>VLOOKUP($A1188,'Hospitalisation Details'!$A$2:$I$2344,9,FALSE)</f>
        <v>2137.65</v>
      </c>
      <c r="N1188" s="2" t="str">
        <f>VLOOKUP($A1188,'Hospitalisation Details'!$A$2:$J$2344,10,FALSE)</f>
        <v>Tier - 3</v>
      </c>
      <c r="O1188" s="2" t="str">
        <f>VLOOKUP($A1188,'Hospitalisation Details'!$A$2:$K$2344,11,FALSE)</f>
        <v>Tier - 1</v>
      </c>
      <c r="P1188" s="5" t="str">
        <f>VLOOKUP($A1188,'Hospitalisation Details'!$A$2:$L$2344,12,FALSE)</f>
        <v>R1013</v>
      </c>
      <c r="Q1188" s="15">
        <f>VLOOKUP($A1188,'Hospitalisation Details'!$A$2:$G$2344,7,FALSE)</f>
        <v>25</v>
      </c>
    </row>
    <row r="1189" spans="1:17" x14ac:dyDescent="0.25">
      <c r="A1189" s="14" t="s">
        <v>4865</v>
      </c>
      <c r="B1189" t="str">
        <f>VLOOKUP(Healthcare!$A1189,'Customer Names'!A1189:C3523,3,FALSE)</f>
        <v>Jackson</v>
      </c>
      <c r="C1189">
        <f>VLOOKUP(Healthcare!$A1189,'Medical Examinations'!A1189:B3523,2,FALSE)</f>
        <v>41.47</v>
      </c>
      <c r="D1189">
        <f>VLOOKUP($A1189,'Medical Examinations'!A1189:D3523,4,FALSE)</f>
        <v>4.7</v>
      </c>
      <c r="E1189" t="str">
        <f>VLOOKUP($A1189,'Medical Examinations'!A1189:F1189,6,FALSE)</f>
        <v>Yes</v>
      </c>
      <c r="F1189" t="str">
        <f>VLOOKUP($A1189,'Medical Examinations'!A1189:G3523,7,FALSE)</f>
        <v>No</v>
      </c>
      <c r="G1189" t="str">
        <f>VLOOKUP($A1189,'Medical Examinations'!A1189:H3523,8,FALSE)</f>
        <v>Yes</v>
      </c>
      <c r="H1189" s="4">
        <f>VLOOKUP($A1189,'Medical Examinations'!A1189:I3523,9,FALSE)</f>
        <v>1</v>
      </c>
      <c r="I1189" t="str">
        <f>VLOOKUP($A1189,'Medical Examinations'!A1189:J1189,10,FALSE)</f>
        <v>No</v>
      </c>
      <c r="J1189" t="str">
        <f>VLOOKUP($A1189,'Medical Examinations'!A1189:C1189,3,FALSE)</f>
        <v>Obesity</v>
      </c>
      <c r="K1189" t="str">
        <f>VLOOKUP($A1189,'Medical Examinations'!A1189:E1189,5,FALSE)</f>
        <v>Normal</v>
      </c>
      <c r="L1189" t="str">
        <f>VLOOKUP($A1189,'Hospitalisation Details'!$A$2:$E$2344,5,FALSE)</f>
        <v>19-Aug-2003</v>
      </c>
      <c r="M1189" s="2">
        <f>VLOOKUP($A1189,'Hospitalisation Details'!$A$2:$I$2344,9,FALSE)</f>
        <v>2138.0700000000002</v>
      </c>
      <c r="N1189" s="2" t="str">
        <f>VLOOKUP($A1189,'Hospitalisation Details'!$A$2:$J$2344,10,FALSE)</f>
        <v>Tier - 2</v>
      </c>
      <c r="O1189" s="2" t="str">
        <f>VLOOKUP($A1189,'Hospitalisation Details'!$A$2:$K$2344,11,FALSE)</f>
        <v>Tier - 1</v>
      </c>
      <c r="P1189" s="5" t="str">
        <f>VLOOKUP($A1189,'Hospitalisation Details'!$A$2:$L$2344,12,FALSE)</f>
        <v>R1012</v>
      </c>
      <c r="Q1189" s="15">
        <f>VLOOKUP($A1189,'Hospitalisation Details'!$A$2:$G$2344,7,FALSE)</f>
        <v>19</v>
      </c>
    </row>
    <row r="1190" spans="1:17" x14ac:dyDescent="0.25">
      <c r="A1190" s="14" t="s">
        <v>4866</v>
      </c>
      <c r="B1190" t="str">
        <f>VLOOKUP(Healthcare!$A1190,'Customer Names'!A1190:C3524,3,FALSE)</f>
        <v>Evans Marke</v>
      </c>
      <c r="C1190">
        <f>VLOOKUP(Healthcare!$A1190,'Medical Examinations'!A1190:B3524,2,FALSE)</f>
        <v>24.795000000000002</v>
      </c>
      <c r="D1190">
        <f>VLOOKUP($A1190,'Medical Examinations'!A1190:D3524,4,FALSE)</f>
        <v>6.05</v>
      </c>
      <c r="E1190" t="str">
        <f>VLOOKUP($A1190,'Medical Examinations'!A1190:F1190,6,FALSE)</f>
        <v>Yes</v>
      </c>
      <c r="F1190" t="str">
        <f>VLOOKUP($A1190,'Medical Examinations'!A1190:G3524,7,FALSE)</f>
        <v>No</v>
      </c>
      <c r="G1190" t="str">
        <f>VLOOKUP($A1190,'Medical Examinations'!A1190:H3524,8,FALSE)</f>
        <v>No</v>
      </c>
      <c r="H1190" s="4">
        <f>VLOOKUP($A1190,'Medical Examinations'!A1190:I3524,9,FALSE)</f>
        <v>0</v>
      </c>
      <c r="I1190" t="str">
        <f>VLOOKUP($A1190,'Medical Examinations'!A1190:J1190,10,FALSE)</f>
        <v>No</v>
      </c>
      <c r="J1190" t="str">
        <f>VLOOKUP($A1190,'Medical Examinations'!A1190:C1190,3,FALSE)</f>
        <v>Health Weight</v>
      </c>
      <c r="K1190" t="str">
        <f>VLOOKUP($A1190,'Medical Examinations'!A1190:E1190,5,FALSE)</f>
        <v>Prediabetes</v>
      </c>
      <c r="L1190" t="str">
        <f>VLOOKUP($A1190,'Hospitalisation Details'!$A$2:$E$2344,5,FALSE)</f>
        <v>4-Oct-2004</v>
      </c>
      <c r="M1190" s="2">
        <f>VLOOKUP($A1190,'Hospitalisation Details'!$A$2:$I$2344,9,FALSE)</f>
        <v>2144.85</v>
      </c>
      <c r="N1190" s="2" t="str">
        <f>VLOOKUP($A1190,'Hospitalisation Details'!$A$2:$J$2344,10,FALSE)</f>
        <v>Tier - 2</v>
      </c>
      <c r="O1190" s="2" t="str">
        <f>VLOOKUP($A1190,'Hospitalisation Details'!$A$2:$K$2344,11,FALSE)</f>
        <v>Tier - 1</v>
      </c>
      <c r="P1190" s="5" t="str">
        <f>VLOOKUP($A1190,'Hospitalisation Details'!$A$2:$L$2344,12,FALSE)</f>
        <v>R1011</v>
      </c>
      <c r="Q1190" s="15">
        <f>VLOOKUP($A1190,'Hospitalisation Details'!$A$2:$G$2344,7,FALSE)</f>
        <v>18</v>
      </c>
    </row>
    <row r="1191" spans="1:17" x14ac:dyDescent="0.25">
      <c r="A1191" s="14" t="s">
        <v>4867</v>
      </c>
      <c r="B1191" t="str">
        <f>VLOOKUP(Healthcare!$A1191,'Customer Names'!A1191:C3525,3,FALSE)</f>
        <v>Samland</v>
      </c>
      <c r="C1191">
        <f>VLOOKUP(Healthcare!$A1191,'Medical Examinations'!A1191:B3525,2,FALSE)</f>
        <v>29.48</v>
      </c>
      <c r="D1191">
        <f>VLOOKUP($A1191,'Medical Examinations'!A1191:D3525,4,FALSE)</f>
        <v>5.63</v>
      </c>
      <c r="E1191" t="str">
        <f>VLOOKUP($A1191,'Medical Examinations'!A1191:F1191,6,FALSE)</f>
        <v>Yes</v>
      </c>
      <c r="F1191" t="str">
        <f>VLOOKUP($A1191,'Medical Examinations'!A1191:G3525,7,FALSE)</f>
        <v>No</v>
      </c>
      <c r="G1191" t="str">
        <f>VLOOKUP($A1191,'Medical Examinations'!A1191:H3525,8,FALSE)</f>
        <v>Yes</v>
      </c>
      <c r="H1191" s="4">
        <f>VLOOKUP($A1191,'Medical Examinations'!A1191:I3525,9,FALSE)</f>
        <v>1</v>
      </c>
      <c r="I1191" t="str">
        <f>VLOOKUP($A1191,'Medical Examinations'!A1191:J1191,10,FALSE)</f>
        <v>No</v>
      </c>
      <c r="J1191" t="str">
        <f>VLOOKUP($A1191,'Medical Examinations'!A1191:C1191,3,FALSE)</f>
        <v>Over Weight</v>
      </c>
      <c r="K1191" t="str">
        <f>VLOOKUP($A1191,'Medical Examinations'!A1191:E1191,5,FALSE)</f>
        <v>Normal</v>
      </c>
      <c r="L1191" t="str">
        <f>VLOOKUP($A1191,'Hospitalisation Details'!$A$2:$E$2344,5,FALSE)</f>
        <v>22-Oct-2000</v>
      </c>
      <c r="M1191" s="2">
        <f>VLOOKUP($A1191,'Hospitalisation Details'!$A$2:$I$2344,9,FALSE)</f>
        <v>2154.36</v>
      </c>
      <c r="N1191" s="2" t="str">
        <f>VLOOKUP($A1191,'Hospitalisation Details'!$A$2:$J$2344,10,FALSE)</f>
        <v>Tier - 2</v>
      </c>
      <c r="O1191" s="2" t="str">
        <f>VLOOKUP($A1191,'Hospitalisation Details'!$A$2:$K$2344,11,FALSE)</f>
        <v>Tier - 2</v>
      </c>
      <c r="P1191" s="5" t="str">
        <f>VLOOKUP($A1191,'Hospitalisation Details'!$A$2:$L$2344,12,FALSE)</f>
        <v>R1011</v>
      </c>
      <c r="Q1191" s="15">
        <f>VLOOKUP($A1191,'Hospitalisation Details'!$A$2:$G$2344,7,FALSE)</f>
        <v>22</v>
      </c>
    </row>
    <row r="1192" spans="1:17" x14ac:dyDescent="0.25">
      <c r="A1192" s="14" t="s">
        <v>4868</v>
      </c>
      <c r="B1192" t="str">
        <f>VLOOKUP(Healthcare!$A1192,'Customer Names'!A1192:C3526,3,FALSE)</f>
        <v>Shapiro</v>
      </c>
      <c r="C1192">
        <f>VLOOKUP(Healthcare!$A1192,'Medical Examinations'!A1192:B3526,2,FALSE)</f>
        <v>28.09</v>
      </c>
      <c r="D1192">
        <f>VLOOKUP($A1192,'Medical Examinations'!A1192:D3526,4,FALSE)</f>
        <v>6.06</v>
      </c>
      <c r="E1192" t="str">
        <f>VLOOKUP($A1192,'Medical Examinations'!A1192:F1192,6,FALSE)</f>
        <v>No</v>
      </c>
      <c r="F1192" t="str">
        <f>VLOOKUP($A1192,'Medical Examinations'!A1192:G3526,7,FALSE)</f>
        <v>No</v>
      </c>
      <c r="G1192" t="str">
        <f>VLOOKUP($A1192,'Medical Examinations'!A1192:H3526,8,FALSE)</f>
        <v>Yes</v>
      </c>
      <c r="H1192" s="4">
        <f>VLOOKUP($A1192,'Medical Examinations'!A1192:I3526,9,FALSE)</f>
        <v>1</v>
      </c>
      <c r="I1192" t="str">
        <f>VLOOKUP($A1192,'Medical Examinations'!A1192:J1192,10,FALSE)</f>
        <v>No</v>
      </c>
      <c r="J1192" t="str">
        <f>VLOOKUP($A1192,'Medical Examinations'!A1192:C1192,3,FALSE)</f>
        <v>Over Weight</v>
      </c>
      <c r="K1192" t="str">
        <f>VLOOKUP($A1192,'Medical Examinations'!A1192:E1192,5,FALSE)</f>
        <v>Prediabetes</v>
      </c>
      <c r="L1192" t="str">
        <f>VLOOKUP($A1192,'Hospitalisation Details'!$A$2:$E$2344,5,FALSE)</f>
        <v>29-Nov-2000</v>
      </c>
      <c r="M1192" s="2">
        <f>VLOOKUP($A1192,'Hospitalisation Details'!$A$2:$I$2344,9,FALSE)</f>
        <v>2155.6799999999998</v>
      </c>
      <c r="N1192" s="2" t="str">
        <f>VLOOKUP($A1192,'Hospitalisation Details'!$A$2:$J$2344,10,FALSE)</f>
        <v>Tier - 2</v>
      </c>
      <c r="O1192" s="2" t="str">
        <f>VLOOKUP($A1192,'Hospitalisation Details'!$A$2:$K$2344,11,FALSE)</f>
        <v>Tier - 3</v>
      </c>
      <c r="P1192" s="5" t="str">
        <f>VLOOKUP($A1192,'Hospitalisation Details'!$A$2:$L$2344,12,FALSE)</f>
        <v>R1013</v>
      </c>
      <c r="Q1192" s="15">
        <f>VLOOKUP($A1192,'Hospitalisation Details'!$A$2:$G$2344,7,FALSE)</f>
        <v>22</v>
      </c>
    </row>
    <row r="1193" spans="1:17" x14ac:dyDescent="0.25">
      <c r="A1193" s="14" t="s">
        <v>4869</v>
      </c>
      <c r="B1193" t="str">
        <f>VLOOKUP(Healthcare!$A1193,'Customer Names'!A1193:C3527,3,FALSE)</f>
        <v>Snitzer</v>
      </c>
      <c r="C1193">
        <f>VLOOKUP(Healthcare!$A1193,'Medical Examinations'!A1193:B3527,2,FALSE)</f>
        <v>32.729999999999997</v>
      </c>
      <c r="D1193">
        <f>VLOOKUP($A1193,'Medical Examinations'!A1193:D3527,4,FALSE)</f>
        <v>5.19</v>
      </c>
      <c r="E1193" t="str">
        <f>VLOOKUP($A1193,'Medical Examinations'!A1193:F1193,6,FALSE)</f>
        <v>No</v>
      </c>
      <c r="F1193" t="str">
        <f>VLOOKUP($A1193,'Medical Examinations'!A1193:G3527,7,FALSE)</f>
        <v>No</v>
      </c>
      <c r="G1193" t="str">
        <f>VLOOKUP($A1193,'Medical Examinations'!A1193:H3527,8,FALSE)</f>
        <v>No</v>
      </c>
      <c r="H1193" s="4">
        <f>VLOOKUP($A1193,'Medical Examinations'!A1193:I3527,9,FALSE)</f>
        <v>1</v>
      </c>
      <c r="I1193" t="str">
        <f>VLOOKUP($A1193,'Medical Examinations'!A1193:J1193,10,FALSE)</f>
        <v>No</v>
      </c>
      <c r="J1193" t="str">
        <f>VLOOKUP($A1193,'Medical Examinations'!A1193:C1193,3,FALSE)</f>
        <v>Obesity</v>
      </c>
      <c r="K1193" t="str">
        <f>VLOOKUP($A1193,'Medical Examinations'!A1193:E1193,5,FALSE)</f>
        <v>Normal</v>
      </c>
      <c r="L1193" t="str">
        <f>VLOOKUP($A1193,'Hospitalisation Details'!$A$2:$E$2344,5,FALSE)</f>
        <v>10-Dec-2000</v>
      </c>
      <c r="M1193" s="2">
        <f>VLOOKUP($A1193,'Hospitalisation Details'!$A$2:$I$2344,9,FALSE)</f>
        <v>2156.75</v>
      </c>
      <c r="N1193" s="2" t="str">
        <f>VLOOKUP($A1193,'Hospitalisation Details'!$A$2:$J$2344,10,FALSE)</f>
        <v>Tier - 2</v>
      </c>
      <c r="O1193" s="2" t="str">
        <f>VLOOKUP($A1193,'Hospitalisation Details'!$A$2:$K$2344,11,FALSE)</f>
        <v>Tier - 2</v>
      </c>
      <c r="P1193" s="5" t="str">
        <f>VLOOKUP($A1193,'Hospitalisation Details'!$A$2:$L$2344,12,FALSE)</f>
        <v>R1013</v>
      </c>
      <c r="Q1193" s="15">
        <f>VLOOKUP($A1193,'Hospitalisation Details'!$A$2:$G$2344,7,FALSE)</f>
        <v>22</v>
      </c>
    </row>
    <row r="1194" spans="1:17" x14ac:dyDescent="0.25">
      <c r="A1194" s="14" t="s">
        <v>4870</v>
      </c>
      <c r="B1194" t="str">
        <f>VLOOKUP(Healthcare!$A1194,'Customer Names'!A1194:C3528,3,FALSE)</f>
        <v>Herra Arroyo</v>
      </c>
      <c r="C1194">
        <f>VLOOKUP(Healthcare!$A1194,'Medical Examinations'!A1194:B3528,2,FALSE)</f>
        <v>27.36</v>
      </c>
      <c r="D1194">
        <f>VLOOKUP($A1194,'Medical Examinations'!A1194:D3528,4,FALSE)</f>
        <v>8.9600000000000009</v>
      </c>
      <c r="E1194" t="str">
        <f>VLOOKUP($A1194,'Medical Examinations'!A1194:F1194,6,FALSE)</f>
        <v>No</v>
      </c>
      <c r="F1194" t="str">
        <f>VLOOKUP($A1194,'Medical Examinations'!A1194:G3528,7,FALSE)</f>
        <v>No</v>
      </c>
      <c r="G1194" t="str">
        <f>VLOOKUP($A1194,'Medical Examinations'!A1194:H3528,8,FALSE)</f>
        <v>No</v>
      </c>
      <c r="H1194" s="4">
        <f>VLOOKUP($A1194,'Medical Examinations'!A1194:I3528,9,FALSE)</f>
        <v>0</v>
      </c>
      <c r="I1194" t="str">
        <f>VLOOKUP($A1194,'Medical Examinations'!A1194:J1194,10,FALSE)</f>
        <v>No</v>
      </c>
      <c r="J1194" t="str">
        <f>VLOOKUP($A1194,'Medical Examinations'!A1194:C1194,3,FALSE)</f>
        <v>Over Weight</v>
      </c>
      <c r="K1194" t="str">
        <f>VLOOKUP($A1194,'Medical Examinations'!A1194:E1194,5,FALSE)</f>
        <v>Diabetes</v>
      </c>
      <c r="L1194" t="str">
        <f>VLOOKUP($A1194,'Hospitalisation Details'!$A$2:$E$2344,5,FALSE)</f>
        <v>23-Aug-2000</v>
      </c>
      <c r="M1194" s="2">
        <f>VLOOKUP($A1194,'Hospitalisation Details'!$A$2:$I$2344,9,FALSE)</f>
        <v>2166.73</v>
      </c>
      <c r="N1194" s="2" t="str">
        <f>VLOOKUP($A1194,'Hospitalisation Details'!$A$2:$J$2344,10,FALSE)</f>
        <v>Tier - 2</v>
      </c>
      <c r="O1194" s="2" t="str">
        <f>VLOOKUP($A1194,'Hospitalisation Details'!$A$2:$K$2344,11,FALSE)</f>
        <v>Tier - 2</v>
      </c>
      <c r="P1194" s="5" t="str">
        <f>VLOOKUP($A1194,'Hospitalisation Details'!$A$2:$L$2344,12,FALSE)</f>
        <v>R1011</v>
      </c>
      <c r="Q1194" s="15">
        <f>VLOOKUP($A1194,'Hospitalisation Details'!$A$2:$G$2344,7,FALSE)</f>
        <v>22</v>
      </c>
    </row>
    <row r="1195" spans="1:17" x14ac:dyDescent="0.25">
      <c r="A1195" s="14" t="s">
        <v>4871</v>
      </c>
      <c r="B1195" t="str">
        <f>VLOOKUP(Healthcare!$A1195,'Customer Names'!A1195:C3529,3,FALSE)</f>
        <v>Watters</v>
      </c>
      <c r="C1195">
        <f>VLOOKUP(Healthcare!$A1195,'Medical Examinations'!A1195:B3529,2,FALSE)</f>
        <v>27.265000000000001</v>
      </c>
      <c r="D1195">
        <f>VLOOKUP($A1195,'Medical Examinations'!A1195:D3529,4,FALSE)</f>
        <v>11.39</v>
      </c>
      <c r="E1195" t="str">
        <f>VLOOKUP($A1195,'Medical Examinations'!A1195:F1195,6,FALSE)</f>
        <v>No</v>
      </c>
      <c r="F1195" t="str">
        <f>VLOOKUP($A1195,'Medical Examinations'!A1195:G3529,7,FALSE)</f>
        <v>No</v>
      </c>
      <c r="G1195" t="str">
        <f>VLOOKUP($A1195,'Medical Examinations'!A1195:H3529,8,FALSE)</f>
        <v>No</v>
      </c>
      <c r="H1195" s="4">
        <f>VLOOKUP($A1195,'Medical Examinations'!A1195:I3529,9,FALSE)</f>
        <v>0</v>
      </c>
      <c r="I1195" t="str">
        <f>VLOOKUP($A1195,'Medical Examinations'!A1195:J1195,10,FALSE)</f>
        <v>No</v>
      </c>
      <c r="J1195" t="str">
        <f>VLOOKUP($A1195,'Medical Examinations'!A1195:C1195,3,FALSE)</f>
        <v>Over Weight</v>
      </c>
      <c r="K1195" t="str">
        <f>VLOOKUP($A1195,'Medical Examinations'!A1195:E1195,5,FALSE)</f>
        <v>Diabetes</v>
      </c>
      <c r="L1195" t="str">
        <f>VLOOKUP($A1195,'Hospitalisation Details'!$A$2:$E$2344,5,FALSE)</f>
        <v>27-Sep-1994</v>
      </c>
      <c r="M1195" s="2">
        <f>VLOOKUP($A1195,'Hospitalisation Details'!$A$2:$I$2344,9,FALSE)</f>
        <v>2170.08</v>
      </c>
      <c r="N1195" s="2" t="str">
        <f>VLOOKUP($A1195,'Hospitalisation Details'!$A$2:$J$2344,10,FALSE)</f>
        <v>Tier - 2</v>
      </c>
      <c r="O1195" s="2" t="str">
        <f>VLOOKUP($A1195,'Hospitalisation Details'!$A$2:$K$2344,11,FALSE)</f>
        <v>Tier - 2</v>
      </c>
      <c r="P1195" s="5" t="str">
        <f>VLOOKUP($A1195,'Hospitalisation Details'!$A$2:$L$2344,12,FALSE)</f>
        <v>R1013</v>
      </c>
      <c r="Q1195" s="15">
        <f>VLOOKUP($A1195,'Hospitalisation Details'!$A$2:$G$2344,7,FALSE)</f>
        <v>28</v>
      </c>
    </row>
    <row r="1196" spans="1:17" x14ac:dyDescent="0.25">
      <c r="A1196" s="14" t="s">
        <v>4872</v>
      </c>
      <c r="B1196" t="str">
        <f>VLOOKUP(Healthcare!$A1196,'Customer Names'!A1196:C3530,3,FALSE)</f>
        <v>Steele-Belkin</v>
      </c>
      <c r="C1196">
        <f>VLOOKUP(Healthcare!$A1196,'Medical Examinations'!A1196:B3530,2,FALSE)</f>
        <v>48.07</v>
      </c>
      <c r="D1196">
        <f>VLOOKUP($A1196,'Medical Examinations'!A1196:D3530,4,FALSE)</f>
        <v>4.0599999999999996</v>
      </c>
      <c r="E1196" t="str">
        <f>VLOOKUP($A1196,'Medical Examinations'!A1196:F1196,6,FALSE)</f>
        <v>Yes</v>
      </c>
      <c r="F1196" t="str">
        <f>VLOOKUP($A1196,'Medical Examinations'!A1196:G3530,7,FALSE)</f>
        <v>No</v>
      </c>
      <c r="G1196" t="str">
        <f>VLOOKUP($A1196,'Medical Examinations'!A1196:H3530,8,FALSE)</f>
        <v>No</v>
      </c>
      <c r="H1196" s="4">
        <f>VLOOKUP($A1196,'Medical Examinations'!A1196:I3530,9,FALSE)</f>
        <v>0</v>
      </c>
      <c r="I1196" t="str">
        <f>VLOOKUP($A1196,'Medical Examinations'!A1196:J1196,10,FALSE)</f>
        <v>No</v>
      </c>
      <c r="J1196" t="str">
        <f>VLOOKUP($A1196,'Medical Examinations'!A1196:C1196,3,FALSE)</f>
        <v>Obesity</v>
      </c>
      <c r="K1196" t="str">
        <f>VLOOKUP($A1196,'Medical Examinations'!A1196:E1196,5,FALSE)</f>
        <v>Normal</v>
      </c>
      <c r="L1196" t="str">
        <f>VLOOKUP($A1196,'Hospitalisation Details'!$A$2:$E$2344,5,FALSE)</f>
        <v>16-Dec-1991</v>
      </c>
      <c r="M1196" s="2">
        <f>VLOOKUP($A1196,'Hospitalisation Details'!$A$2:$I$2344,9,FALSE)</f>
        <v>2193.1999999999998</v>
      </c>
      <c r="N1196" s="2" t="str">
        <f>VLOOKUP($A1196,'Hospitalisation Details'!$A$2:$J$2344,10,FALSE)</f>
        <v>Tier - 2</v>
      </c>
      <c r="O1196" s="2" t="str">
        <f>VLOOKUP($A1196,'Hospitalisation Details'!$A$2:$K$2344,11,FALSE)</f>
        <v>Tier - 2</v>
      </c>
      <c r="P1196" s="5" t="str">
        <f>VLOOKUP($A1196,'Hospitalisation Details'!$A$2:$L$2344,12,FALSE)</f>
        <v>R1012</v>
      </c>
      <c r="Q1196" s="15">
        <f>VLOOKUP($A1196,'Hospitalisation Details'!$A$2:$G$2344,7,FALSE)</f>
        <v>31</v>
      </c>
    </row>
    <row r="1197" spans="1:17" x14ac:dyDescent="0.25">
      <c r="A1197" s="14" t="s">
        <v>4873</v>
      </c>
      <c r="B1197" t="str">
        <f>VLOOKUP(Healthcare!$A1197,'Customer Names'!A1197:C3531,3,FALSE)</f>
        <v>Christensen</v>
      </c>
      <c r="C1197">
        <f>VLOOKUP(Healthcare!$A1197,'Medical Examinations'!A1197:B3531,2,FALSE)</f>
        <v>30.8</v>
      </c>
      <c r="D1197">
        <f>VLOOKUP($A1197,'Medical Examinations'!A1197:D3531,4,FALSE)</f>
        <v>5.23</v>
      </c>
      <c r="E1197" t="str">
        <f>VLOOKUP($A1197,'Medical Examinations'!A1197:F1197,6,FALSE)</f>
        <v>Yes</v>
      </c>
      <c r="F1197" t="str">
        <f>VLOOKUP($A1197,'Medical Examinations'!A1197:G3531,7,FALSE)</f>
        <v>No</v>
      </c>
      <c r="G1197" t="str">
        <f>VLOOKUP($A1197,'Medical Examinations'!A1197:H3531,8,FALSE)</f>
        <v>No</v>
      </c>
      <c r="H1197" s="4">
        <f>VLOOKUP($A1197,'Medical Examinations'!A1197:I3531,9,FALSE)</f>
        <v>0</v>
      </c>
      <c r="I1197" t="str">
        <f>VLOOKUP($A1197,'Medical Examinations'!A1197:J1197,10,FALSE)</f>
        <v>No</v>
      </c>
      <c r="J1197" t="str">
        <f>VLOOKUP($A1197,'Medical Examinations'!A1197:C1197,3,FALSE)</f>
        <v>Obesity</v>
      </c>
      <c r="K1197" t="str">
        <f>VLOOKUP($A1197,'Medical Examinations'!A1197:E1197,5,FALSE)</f>
        <v>Normal</v>
      </c>
      <c r="L1197" t="str">
        <f>VLOOKUP($A1197,'Hospitalisation Details'!$A$2:$E$2344,5,FALSE)</f>
        <v>7-Dec-2004</v>
      </c>
      <c r="M1197" s="2">
        <f>VLOOKUP($A1197,'Hospitalisation Details'!$A$2:$I$2344,9,FALSE)</f>
        <v>2196.4699999999998</v>
      </c>
      <c r="N1197" s="2" t="str">
        <f>VLOOKUP($A1197,'Hospitalisation Details'!$A$2:$J$2344,10,FALSE)</f>
        <v>Tier - 2</v>
      </c>
      <c r="O1197" s="2" t="str">
        <f>VLOOKUP($A1197,'Hospitalisation Details'!$A$2:$K$2344,11,FALSE)</f>
        <v>Tier - 3</v>
      </c>
      <c r="P1197" s="5" t="str">
        <f>VLOOKUP($A1197,'Hospitalisation Details'!$A$2:$L$2344,12,FALSE)</f>
        <v>R1024</v>
      </c>
      <c r="Q1197" s="15">
        <f>VLOOKUP($A1197,'Hospitalisation Details'!$A$2:$G$2344,7,FALSE)</f>
        <v>18</v>
      </c>
    </row>
    <row r="1198" spans="1:17" x14ac:dyDescent="0.25">
      <c r="A1198" s="14" t="s">
        <v>4874</v>
      </c>
      <c r="B1198" t="str">
        <f>VLOOKUP(Healthcare!$A1198,'Customer Names'!A1198:C3532,3,FALSE)</f>
        <v>Hodge</v>
      </c>
      <c r="C1198">
        <f>VLOOKUP(Healthcare!$A1198,'Medical Examinations'!A1198:B3532,2,FALSE)</f>
        <v>32.299999999999997</v>
      </c>
      <c r="D1198">
        <f>VLOOKUP($A1198,'Medical Examinations'!A1198:D3532,4,FALSE)</f>
        <v>5.05</v>
      </c>
      <c r="E1198" t="str">
        <f>VLOOKUP($A1198,'Medical Examinations'!A1198:F1198,6,FALSE)</f>
        <v>Yes</v>
      </c>
      <c r="F1198" t="str">
        <f>VLOOKUP($A1198,'Medical Examinations'!A1198:G3532,7,FALSE)</f>
        <v>No</v>
      </c>
      <c r="G1198" t="str">
        <f>VLOOKUP($A1198,'Medical Examinations'!A1198:H3532,8,FALSE)</f>
        <v>No</v>
      </c>
      <c r="H1198" s="4">
        <f>VLOOKUP($A1198,'Medical Examinations'!A1198:I3532,9,FALSE)</f>
        <v>0</v>
      </c>
      <c r="I1198" t="str">
        <f>VLOOKUP($A1198,'Medical Examinations'!A1198:J1198,10,FALSE)</f>
        <v>No</v>
      </c>
      <c r="J1198" t="str">
        <f>VLOOKUP($A1198,'Medical Examinations'!A1198:C1198,3,FALSE)</f>
        <v>Obesity</v>
      </c>
      <c r="K1198" t="str">
        <f>VLOOKUP($A1198,'Medical Examinations'!A1198:E1198,5,FALSE)</f>
        <v>Normal</v>
      </c>
      <c r="L1198" t="str">
        <f>VLOOKUP($A1198,'Hospitalisation Details'!$A$2:$E$2344,5,FALSE)</f>
        <v>3-Sep-2004</v>
      </c>
      <c r="M1198" s="2">
        <f>VLOOKUP($A1198,'Hospitalisation Details'!$A$2:$I$2344,9,FALSE)</f>
        <v>2198.19</v>
      </c>
      <c r="N1198" s="2" t="str">
        <f>VLOOKUP($A1198,'Hospitalisation Details'!$A$2:$J$2344,10,FALSE)</f>
        <v>Tier - 2</v>
      </c>
      <c r="O1198" s="2" t="str">
        <f>VLOOKUP($A1198,'Hospitalisation Details'!$A$2:$K$2344,11,FALSE)</f>
        <v>Tier - 1</v>
      </c>
      <c r="P1198" s="5" t="str">
        <f>VLOOKUP($A1198,'Hospitalisation Details'!$A$2:$L$2344,12,FALSE)</f>
        <v>R1023</v>
      </c>
      <c r="Q1198" s="15">
        <f>VLOOKUP($A1198,'Hospitalisation Details'!$A$2:$G$2344,7,FALSE)</f>
        <v>18</v>
      </c>
    </row>
    <row r="1199" spans="1:17" x14ac:dyDescent="0.25">
      <c r="A1199" s="14" t="s">
        <v>4875</v>
      </c>
      <c r="B1199" t="str">
        <f>VLOOKUP(Healthcare!$A1199,'Customer Names'!A1199:C3533,3,FALSE)</f>
        <v>Rusterholz</v>
      </c>
      <c r="C1199">
        <f>VLOOKUP(Healthcare!$A1199,'Medical Examinations'!A1199:B3533,2,FALSE)</f>
        <v>39.700000000000003</v>
      </c>
      <c r="D1199">
        <f>VLOOKUP($A1199,'Medical Examinations'!A1199:D3533,4,FALSE)</f>
        <v>7.34</v>
      </c>
      <c r="E1199" t="str">
        <f>VLOOKUP($A1199,'Medical Examinations'!A1199:F1199,6,FALSE)</f>
        <v>No</v>
      </c>
      <c r="F1199" t="str">
        <f>VLOOKUP($A1199,'Medical Examinations'!A1199:G3533,7,FALSE)</f>
        <v>No</v>
      </c>
      <c r="G1199" t="str">
        <f>VLOOKUP($A1199,'Medical Examinations'!A1199:H3533,8,FALSE)</f>
        <v>No</v>
      </c>
      <c r="H1199" s="4">
        <f>VLOOKUP($A1199,'Medical Examinations'!A1199:I3533,9,FALSE)</f>
        <v>0</v>
      </c>
      <c r="I1199" t="str">
        <f>VLOOKUP($A1199,'Medical Examinations'!A1199:J1199,10,FALSE)</f>
        <v>No</v>
      </c>
      <c r="J1199" t="str">
        <f>VLOOKUP($A1199,'Medical Examinations'!A1199:C1199,3,FALSE)</f>
        <v>Obesity</v>
      </c>
      <c r="K1199" t="str">
        <f>VLOOKUP($A1199,'Medical Examinations'!A1199:E1199,5,FALSE)</f>
        <v>Diabetes</v>
      </c>
      <c r="L1199" t="str">
        <f>VLOOKUP($A1199,'Hospitalisation Details'!$A$2:$E$2344,5,FALSE)</f>
        <v>12-Sep-2004</v>
      </c>
      <c r="M1199" s="2">
        <f>VLOOKUP($A1199,'Hospitalisation Details'!$A$2:$I$2344,9,FALSE)</f>
        <v>2200.83</v>
      </c>
      <c r="N1199" s="2" t="str">
        <f>VLOOKUP($A1199,'Hospitalisation Details'!$A$2:$J$2344,10,FALSE)</f>
        <v>Tier - 2</v>
      </c>
      <c r="O1199" s="2" t="str">
        <f>VLOOKUP($A1199,'Hospitalisation Details'!$A$2:$K$2344,11,FALSE)</f>
        <v>Tier - 2</v>
      </c>
      <c r="P1199" s="5" t="str">
        <f>VLOOKUP($A1199,'Hospitalisation Details'!$A$2:$L$2344,12,FALSE)</f>
        <v>R1024</v>
      </c>
      <c r="Q1199" s="15">
        <f>VLOOKUP($A1199,'Hospitalisation Details'!$A$2:$G$2344,7,FALSE)</f>
        <v>18</v>
      </c>
    </row>
    <row r="1200" spans="1:17" x14ac:dyDescent="0.25">
      <c r="A1200" s="14" t="s">
        <v>4876</v>
      </c>
      <c r="B1200" t="str">
        <f>VLOOKUP(Healthcare!$A1200,'Customer Names'!A1200:C3534,3,FALSE)</f>
        <v>Lafrance</v>
      </c>
      <c r="C1200">
        <f>VLOOKUP(Healthcare!$A1200,'Medical Examinations'!A1200:B3534,2,FALSE)</f>
        <v>35.97</v>
      </c>
      <c r="D1200">
        <f>VLOOKUP($A1200,'Medical Examinations'!A1200:D3534,4,FALSE)</f>
        <v>8.1300000000000008</v>
      </c>
      <c r="E1200" t="str">
        <f>VLOOKUP($A1200,'Medical Examinations'!A1200:F1200,6,FALSE)</f>
        <v>No</v>
      </c>
      <c r="F1200" t="str">
        <f>VLOOKUP($A1200,'Medical Examinations'!A1200:G3534,7,FALSE)</f>
        <v>No</v>
      </c>
      <c r="G1200" t="str">
        <f>VLOOKUP($A1200,'Medical Examinations'!A1200:H3534,8,FALSE)</f>
        <v>No</v>
      </c>
      <c r="H1200" s="4">
        <f>VLOOKUP($A1200,'Medical Examinations'!A1200:I3534,9,FALSE)</f>
        <v>0</v>
      </c>
      <c r="I1200" t="str">
        <f>VLOOKUP($A1200,'Medical Examinations'!A1200:J1200,10,FALSE)</f>
        <v>No</v>
      </c>
      <c r="J1200" t="str">
        <f>VLOOKUP($A1200,'Medical Examinations'!A1200:C1200,3,FALSE)</f>
        <v>Obesity</v>
      </c>
      <c r="K1200" t="str">
        <f>VLOOKUP($A1200,'Medical Examinations'!A1200:E1200,5,FALSE)</f>
        <v>Diabetes</v>
      </c>
      <c r="L1200" t="str">
        <f>VLOOKUP($A1200,'Hospitalisation Details'!$A$2:$E$2344,5,FALSE)</f>
        <v>27-Jul-2004</v>
      </c>
      <c r="M1200" s="2">
        <f>VLOOKUP($A1200,'Hospitalisation Details'!$A$2:$I$2344,9,FALSE)</f>
        <v>2201.1</v>
      </c>
      <c r="N1200" s="2" t="str">
        <f>VLOOKUP($A1200,'Hospitalisation Details'!$A$2:$J$2344,10,FALSE)</f>
        <v>Tier - 2</v>
      </c>
      <c r="O1200" s="2" t="str">
        <f>VLOOKUP($A1200,'Hospitalisation Details'!$A$2:$K$2344,11,FALSE)</f>
        <v>Tier - 3</v>
      </c>
      <c r="P1200" s="5" t="str">
        <f>VLOOKUP($A1200,'Hospitalisation Details'!$A$2:$L$2344,12,FALSE)</f>
        <v>R1013</v>
      </c>
      <c r="Q1200" s="15">
        <f>VLOOKUP($A1200,'Hospitalisation Details'!$A$2:$G$2344,7,FALSE)</f>
        <v>18</v>
      </c>
    </row>
    <row r="1201" spans="1:17" x14ac:dyDescent="0.25">
      <c r="A1201" s="14" t="s">
        <v>4877</v>
      </c>
      <c r="B1201" t="str">
        <f>VLOOKUP(Healthcare!$A1201,'Customer Names'!A1201:C3535,3,FALSE)</f>
        <v>Hallis</v>
      </c>
      <c r="C1201">
        <f>VLOOKUP(Healthcare!$A1201,'Medical Examinations'!A1201:B3535,2,FALSE)</f>
        <v>25.86</v>
      </c>
      <c r="D1201">
        <f>VLOOKUP($A1201,'Medical Examinations'!A1201:D3535,4,FALSE)</f>
        <v>6.68</v>
      </c>
      <c r="E1201" t="str">
        <f>VLOOKUP($A1201,'Medical Examinations'!A1201:F1201,6,FALSE)</f>
        <v>Yes</v>
      </c>
      <c r="F1201" t="str">
        <f>VLOOKUP($A1201,'Medical Examinations'!A1201:G3535,7,FALSE)</f>
        <v>No</v>
      </c>
      <c r="G1201" t="str">
        <f>VLOOKUP($A1201,'Medical Examinations'!A1201:H3535,8,FALSE)</f>
        <v>No</v>
      </c>
      <c r="H1201" s="4">
        <f>VLOOKUP($A1201,'Medical Examinations'!A1201:I3535,9,FALSE)</f>
        <v>1</v>
      </c>
      <c r="I1201" t="str">
        <f>VLOOKUP($A1201,'Medical Examinations'!A1201:J1201,10,FALSE)</f>
        <v>No</v>
      </c>
      <c r="J1201" t="str">
        <f>VLOOKUP($A1201,'Medical Examinations'!A1201:C1201,3,FALSE)</f>
        <v>Over Weight</v>
      </c>
      <c r="K1201" t="str">
        <f>VLOOKUP($A1201,'Medical Examinations'!A1201:E1201,5,FALSE)</f>
        <v>Diabetes</v>
      </c>
      <c r="L1201" t="str">
        <f>VLOOKUP($A1201,'Hospitalisation Details'!$A$2:$E$2344,5,FALSE)</f>
        <v>13-Nov-2004</v>
      </c>
      <c r="M1201" s="2">
        <f>VLOOKUP($A1201,'Hospitalisation Details'!$A$2:$I$2344,9,FALSE)</f>
        <v>2205.98</v>
      </c>
      <c r="N1201" s="2" t="str">
        <f>VLOOKUP($A1201,'Hospitalisation Details'!$A$2:$J$2344,10,FALSE)</f>
        <v>Tier - 2</v>
      </c>
      <c r="O1201" s="2" t="str">
        <f>VLOOKUP($A1201,'Hospitalisation Details'!$A$2:$K$2344,11,FALSE)</f>
        <v>Tier - 3</v>
      </c>
      <c r="P1201" s="5" t="str">
        <f>VLOOKUP($A1201,'Hospitalisation Details'!$A$2:$L$2344,12,FALSE)</f>
        <v>R1024</v>
      </c>
      <c r="Q1201" s="15">
        <f>VLOOKUP($A1201,'Hospitalisation Details'!$A$2:$G$2344,7,FALSE)</f>
        <v>18</v>
      </c>
    </row>
    <row r="1202" spans="1:17" x14ac:dyDescent="0.25">
      <c r="A1202" s="14" t="s">
        <v>4878</v>
      </c>
      <c r="B1202" t="str">
        <f>VLOOKUP(Healthcare!$A1202,'Customer Names'!A1202:C3536,3,FALSE)</f>
        <v>Marshall</v>
      </c>
      <c r="C1202">
        <f>VLOOKUP(Healthcare!$A1202,'Medical Examinations'!A1202:B3536,2,FALSE)</f>
        <v>30.03</v>
      </c>
      <c r="D1202">
        <f>VLOOKUP($A1202,'Medical Examinations'!A1202:D3536,4,FALSE)</f>
        <v>11.51</v>
      </c>
      <c r="E1202" t="str">
        <f>VLOOKUP($A1202,'Medical Examinations'!A1202:F1202,6,FALSE)</f>
        <v>No</v>
      </c>
      <c r="F1202" t="str">
        <f>VLOOKUP($A1202,'Medical Examinations'!A1202:G3536,7,FALSE)</f>
        <v>No</v>
      </c>
      <c r="G1202" t="str">
        <f>VLOOKUP($A1202,'Medical Examinations'!A1202:H3536,8,FALSE)</f>
        <v>No</v>
      </c>
      <c r="H1202" s="4">
        <f>VLOOKUP($A1202,'Medical Examinations'!A1202:I3536,9,FALSE)</f>
        <v>0</v>
      </c>
      <c r="I1202" t="str">
        <f>VLOOKUP($A1202,'Medical Examinations'!A1202:J1202,10,FALSE)</f>
        <v>No</v>
      </c>
      <c r="J1202" t="str">
        <f>VLOOKUP($A1202,'Medical Examinations'!A1202:C1202,3,FALSE)</f>
        <v>Obesity</v>
      </c>
      <c r="K1202" t="str">
        <f>VLOOKUP($A1202,'Medical Examinations'!A1202:E1202,5,FALSE)</f>
        <v>Diabetes</v>
      </c>
      <c r="L1202" t="str">
        <f>VLOOKUP($A1202,'Hospitalisation Details'!$A$2:$E$2344,5,FALSE)</f>
        <v>6-Aug-2004</v>
      </c>
      <c r="M1202" s="2">
        <f>VLOOKUP($A1202,'Hospitalisation Details'!$A$2:$I$2344,9,FALSE)</f>
        <v>2207.6999999999998</v>
      </c>
      <c r="N1202" s="2" t="str">
        <f>VLOOKUP($A1202,'Hospitalisation Details'!$A$2:$J$2344,10,FALSE)</f>
        <v>Tier - 2</v>
      </c>
      <c r="O1202" s="2" t="str">
        <f>VLOOKUP($A1202,'Hospitalisation Details'!$A$2:$K$2344,11,FALSE)</f>
        <v>Tier - 2</v>
      </c>
      <c r="P1202" s="5" t="str">
        <f>VLOOKUP($A1202,'Hospitalisation Details'!$A$2:$L$2344,12,FALSE)</f>
        <v>R1024</v>
      </c>
      <c r="Q1202" s="15">
        <f>VLOOKUP($A1202,'Hospitalisation Details'!$A$2:$G$2344,7,FALSE)</f>
        <v>18</v>
      </c>
    </row>
    <row r="1203" spans="1:17" x14ac:dyDescent="0.25">
      <c r="A1203" s="14" t="s">
        <v>4879</v>
      </c>
      <c r="B1203" t="str">
        <f>VLOOKUP(Healthcare!$A1203,'Customer Names'!A1203:C3537,3,FALSE)</f>
        <v>Salowitz</v>
      </c>
      <c r="C1203">
        <f>VLOOKUP(Healthcare!$A1203,'Medical Examinations'!A1203:B3537,2,FALSE)</f>
        <v>25.76</v>
      </c>
      <c r="D1203">
        <f>VLOOKUP($A1203,'Medical Examinations'!A1203:D3537,4,FALSE)</f>
        <v>6.02</v>
      </c>
      <c r="E1203" t="str">
        <f>VLOOKUP($A1203,'Medical Examinations'!A1203:F1203,6,FALSE)</f>
        <v>Yes</v>
      </c>
      <c r="F1203" t="str">
        <f>VLOOKUP($A1203,'Medical Examinations'!A1203:G3537,7,FALSE)</f>
        <v>No</v>
      </c>
      <c r="G1203" t="str">
        <f>VLOOKUP($A1203,'Medical Examinations'!A1203:H3537,8,FALSE)</f>
        <v>Yes</v>
      </c>
      <c r="H1203" s="4">
        <f>VLOOKUP($A1203,'Medical Examinations'!A1203:I3537,9,FALSE)</f>
        <v>1</v>
      </c>
      <c r="I1203" t="str">
        <f>VLOOKUP($A1203,'Medical Examinations'!A1203:J1203,10,FALSE)</f>
        <v>No</v>
      </c>
      <c r="J1203" t="str">
        <f>VLOOKUP($A1203,'Medical Examinations'!A1203:C1203,3,FALSE)</f>
        <v>Over Weight</v>
      </c>
      <c r="K1203" t="str">
        <f>VLOOKUP($A1203,'Medical Examinations'!A1203:E1203,5,FALSE)</f>
        <v>Prediabetes</v>
      </c>
      <c r="L1203" t="str">
        <f>VLOOKUP($A1203,'Hospitalisation Details'!$A$2:$E$2344,5,FALSE)</f>
        <v>27-Jul-2004</v>
      </c>
      <c r="M1203" s="2">
        <f>VLOOKUP($A1203,'Hospitalisation Details'!$A$2:$I$2344,9,FALSE)</f>
        <v>2211.13</v>
      </c>
      <c r="N1203" s="2" t="str">
        <f>VLOOKUP($A1203,'Hospitalisation Details'!$A$2:$J$2344,10,FALSE)</f>
        <v>Tier - 2</v>
      </c>
      <c r="O1203" s="2" t="str">
        <f>VLOOKUP($A1203,'Hospitalisation Details'!$A$2:$K$2344,11,FALSE)</f>
        <v>Tier - 2</v>
      </c>
      <c r="P1203" s="5" t="str">
        <f>VLOOKUP($A1203,'Hospitalisation Details'!$A$2:$L$2344,12,FALSE)</f>
        <v>R1024</v>
      </c>
      <c r="Q1203" s="15">
        <f>VLOOKUP($A1203,'Hospitalisation Details'!$A$2:$G$2344,7,FALSE)</f>
        <v>18</v>
      </c>
    </row>
    <row r="1204" spans="1:17" x14ac:dyDescent="0.25">
      <c r="A1204" s="14" t="s">
        <v>4880</v>
      </c>
      <c r="B1204" t="str">
        <f>VLOOKUP(Healthcare!$A1204,'Customer Names'!A1204:C3538,3,FALSE)</f>
        <v>Blake</v>
      </c>
      <c r="C1204">
        <f>VLOOKUP(Healthcare!$A1204,'Medical Examinations'!A1204:B3538,2,FALSE)</f>
        <v>22.42</v>
      </c>
      <c r="D1204">
        <f>VLOOKUP($A1204,'Medical Examinations'!A1204:D3538,4,FALSE)</f>
        <v>7.96</v>
      </c>
      <c r="E1204" t="str">
        <f>VLOOKUP($A1204,'Medical Examinations'!A1204:F1204,6,FALSE)</f>
        <v>No</v>
      </c>
      <c r="F1204" t="str">
        <f>VLOOKUP($A1204,'Medical Examinations'!A1204:G3538,7,FALSE)</f>
        <v>No</v>
      </c>
      <c r="G1204" t="str">
        <f>VLOOKUP($A1204,'Medical Examinations'!A1204:H3538,8,FALSE)</f>
        <v>No</v>
      </c>
      <c r="H1204" s="4">
        <f>VLOOKUP($A1204,'Medical Examinations'!A1204:I3538,9,FALSE)</f>
        <v>0</v>
      </c>
      <c r="I1204" t="str">
        <f>VLOOKUP($A1204,'Medical Examinations'!A1204:J1204,10,FALSE)</f>
        <v>No</v>
      </c>
      <c r="J1204" t="str">
        <f>VLOOKUP($A1204,'Medical Examinations'!A1204:C1204,3,FALSE)</f>
        <v>Health Weight</v>
      </c>
      <c r="K1204" t="str">
        <f>VLOOKUP($A1204,'Medical Examinations'!A1204:E1204,5,FALSE)</f>
        <v>Diabetes</v>
      </c>
      <c r="L1204" t="str">
        <f>VLOOKUP($A1204,'Hospitalisation Details'!$A$2:$E$2344,5,FALSE)</f>
        <v>17-Nov-1994</v>
      </c>
      <c r="M1204" s="2">
        <f>VLOOKUP($A1204,'Hospitalisation Details'!$A$2:$I$2344,9,FALSE)</f>
        <v>2213.21</v>
      </c>
      <c r="N1204" s="2" t="str">
        <f>VLOOKUP($A1204,'Hospitalisation Details'!$A$2:$J$2344,10,FALSE)</f>
        <v>Tier - 2</v>
      </c>
      <c r="O1204" s="2" t="str">
        <f>VLOOKUP($A1204,'Hospitalisation Details'!$A$2:$K$2344,11,FALSE)</f>
        <v>Tier - 2</v>
      </c>
      <c r="P1204" s="5" t="str">
        <f>VLOOKUP($A1204,'Hospitalisation Details'!$A$2:$L$2344,12,FALSE)</f>
        <v>R1013</v>
      </c>
      <c r="Q1204" s="15">
        <f>VLOOKUP($A1204,'Hospitalisation Details'!$A$2:$G$2344,7,FALSE)</f>
        <v>28</v>
      </c>
    </row>
    <row r="1205" spans="1:17" x14ac:dyDescent="0.25">
      <c r="A1205" s="14" t="s">
        <v>4881</v>
      </c>
      <c r="B1205" t="str">
        <f>VLOOKUP(Healthcare!$A1205,'Customer Names'!A1205:C3539,3,FALSE)</f>
        <v>Langerak</v>
      </c>
      <c r="C1205">
        <f>VLOOKUP(Healthcare!$A1205,'Medical Examinations'!A1205:B3539,2,FALSE)</f>
        <v>33.18</v>
      </c>
      <c r="D1205">
        <f>VLOOKUP($A1205,'Medical Examinations'!A1205:D3539,4,FALSE)</f>
        <v>6.01</v>
      </c>
      <c r="E1205" t="str">
        <f>VLOOKUP($A1205,'Medical Examinations'!A1205:F1205,6,FALSE)</f>
        <v>Yes</v>
      </c>
      <c r="F1205" t="str">
        <f>VLOOKUP($A1205,'Medical Examinations'!A1205:G3539,7,FALSE)</f>
        <v>No</v>
      </c>
      <c r="G1205" t="str">
        <f>VLOOKUP($A1205,'Medical Examinations'!A1205:H3539,8,FALSE)</f>
        <v>No</v>
      </c>
      <c r="H1205" s="4">
        <f>VLOOKUP($A1205,'Medical Examinations'!A1205:I3539,9,FALSE)</f>
        <v>1</v>
      </c>
      <c r="I1205" t="str">
        <f>VLOOKUP($A1205,'Medical Examinations'!A1205:J1205,10,FALSE)</f>
        <v>No</v>
      </c>
      <c r="J1205" t="str">
        <f>VLOOKUP($A1205,'Medical Examinations'!A1205:C1205,3,FALSE)</f>
        <v>Obesity</v>
      </c>
      <c r="K1205" t="str">
        <f>VLOOKUP($A1205,'Medical Examinations'!A1205:E1205,5,FALSE)</f>
        <v>Prediabetes</v>
      </c>
      <c r="L1205" t="str">
        <f>VLOOKUP($A1205,'Hospitalisation Details'!$A$2:$E$2344,5,FALSE)</f>
        <v>13-Jun-2004</v>
      </c>
      <c r="M1205" s="2">
        <f>VLOOKUP($A1205,'Hospitalisation Details'!$A$2:$I$2344,9,FALSE)</f>
        <v>2217.4699999999998</v>
      </c>
      <c r="N1205" s="2" t="str">
        <f>VLOOKUP($A1205,'Hospitalisation Details'!$A$2:$J$2344,10,FALSE)</f>
        <v>Tier - 2</v>
      </c>
      <c r="O1205" s="2" t="str">
        <f>VLOOKUP($A1205,'Hospitalisation Details'!$A$2:$K$2344,11,FALSE)</f>
        <v>Tier - 1</v>
      </c>
      <c r="P1205" s="5" t="str">
        <f>VLOOKUP($A1205,'Hospitalisation Details'!$A$2:$L$2344,12,FALSE)</f>
        <v>R1024</v>
      </c>
      <c r="Q1205" s="15">
        <f>VLOOKUP($A1205,'Hospitalisation Details'!$A$2:$G$2344,7,FALSE)</f>
        <v>18</v>
      </c>
    </row>
    <row r="1206" spans="1:17" x14ac:dyDescent="0.25">
      <c r="A1206" s="14" t="s">
        <v>4882</v>
      </c>
      <c r="B1206" t="str">
        <f>VLOOKUP(Healthcare!$A1206,'Customer Names'!A1206:C3540,3,FALSE)</f>
        <v>Bonilla</v>
      </c>
      <c r="C1206">
        <f>VLOOKUP(Healthcare!$A1206,'Medical Examinations'!A1206:B3540,2,FALSE)</f>
        <v>43.04</v>
      </c>
      <c r="D1206">
        <f>VLOOKUP($A1206,'Medical Examinations'!A1206:D3540,4,FALSE)</f>
        <v>5.9</v>
      </c>
      <c r="E1206" t="str">
        <f>VLOOKUP($A1206,'Medical Examinations'!A1206:F1206,6,FALSE)</f>
        <v>Yes</v>
      </c>
      <c r="F1206" t="str">
        <f>VLOOKUP($A1206,'Medical Examinations'!A1206:G3540,7,FALSE)</f>
        <v>No</v>
      </c>
      <c r="G1206" t="str">
        <f>VLOOKUP($A1206,'Medical Examinations'!A1206:H3540,8,FALSE)</f>
        <v>No</v>
      </c>
      <c r="H1206" s="4">
        <f>VLOOKUP($A1206,'Medical Examinations'!A1206:I3540,9,FALSE)</f>
        <v>0</v>
      </c>
      <c r="I1206" t="str">
        <f>VLOOKUP($A1206,'Medical Examinations'!A1206:J1206,10,FALSE)</f>
        <v>No</v>
      </c>
      <c r="J1206" t="str">
        <f>VLOOKUP($A1206,'Medical Examinations'!A1206:C1206,3,FALSE)</f>
        <v>Obesity</v>
      </c>
      <c r="K1206" t="str">
        <f>VLOOKUP($A1206,'Medical Examinations'!A1206:E1206,5,FALSE)</f>
        <v>Prediabetes</v>
      </c>
      <c r="L1206" t="str">
        <f>VLOOKUP($A1206,'Hospitalisation Details'!$A$2:$E$2344,5,FALSE)</f>
        <v>25-Sep-2004</v>
      </c>
      <c r="M1206" s="2">
        <f>VLOOKUP($A1206,'Hospitalisation Details'!$A$2:$I$2344,9,FALSE)</f>
        <v>2217.6</v>
      </c>
      <c r="N1206" s="2" t="str">
        <f>VLOOKUP($A1206,'Hospitalisation Details'!$A$2:$J$2344,10,FALSE)</f>
        <v>Tier - 2</v>
      </c>
      <c r="O1206" s="2" t="str">
        <f>VLOOKUP($A1206,'Hospitalisation Details'!$A$2:$K$2344,11,FALSE)</f>
        <v>Tier - 1</v>
      </c>
      <c r="P1206" s="5" t="str">
        <f>VLOOKUP($A1206,'Hospitalisation Details'!$A$2:$L$2344,12,FALSE)</f>
        <v>R1024</v>
      </c>
      <c r="Q1206" s="15">
        <f>VLOOKUP($A1206,'Hospitalisation Details'!$A$2:$G$2344,7,FALSE)</f>
        <v>18</v>
      </c>
    </row>
    <row r="1207" spans="1:17" x14ac:dyDescent="0.25">
      <c r="A1207" s="14" t="s">
        <v>4883</v>
      </c>
      <c r="B1207" t="str">
        <f>VLOOKUP(Healthcare!$A1207,'Customer Names'!A1207:C3541,3,FALSE)</f>
        <v>Ciabattoni</v>
      </c>
      <c r="C1207">
        <f>VLOOKUP(Healthcare!$A1207,'Medical Examinations'!A1207:B3541,2,FALSE)</f>
        <v>34.15</v>
      </c>
      <c r="D1207">
        <f>VLOOKUP($A1207,'Medical Examinations'!A1207:D3541,4,FALSE)</f>
        <v>4.49</v>
      </c>
      <c r="E1207" t="str">
        <f>VLOOKUP($A1207,'Medical Examinations'!A1207:F1207,6,FALSE)</f>
        <v>Yes</v>
      </c>
      <c r="F1207" t="str">
        <f>VLOOKUP($A1207,'Medical Examinations'!A1207:G3541,7,FALSE)</f>
        <v>No</v>
      </c>
      <c r="G1207" t="str">
        <f>VLOOKUP($A1207,'Medical Examinations'!A1207:H3541,8,FALSE)</f>
        <v>No</v>
      </c>
      <c r="H1207" s="4">
        <f>VLOOKUP($A1207,'Medical Examinations'!A1207:I3541,9,FALSE)</f>
        <v>1</v>
      </c>
      <c r="I1207" t="str">
        <f>VLOOKUP($A1207,'Medical Examinations'!A1207:J1207,10,FALSE)</f>
        <v>No</v>
      </c>
      <c r="J1207" t="str">
        <f>VLOOKUP($A1207,'Medical Examinations'!A1207:C1207,3,FALSE)</f>
        <v>Obesity</v>
      </c>
      <c r="K1207" t="str">
        <f>VLOOKUP($A1207,'Medical Examinations'!A1207:E1207,5,FALSE)</f>
        <v>Normal</v>
      </c>
      <c r="L1207" t="str">
        <f>VLOOKUP($A1207,'Hospitalisation Details'!$A$2:$E$2344,5,FALSE)</f>
        <v>12-Dec-2004</v>
      </c>
      <c r="M1207" s="2">
        <f>VLOOKUP($A1207,'Hospitalisation Details'!$A$2:$I$2344,9,FALSE)</f>
        <v>2219.4499999999998</v>
      </c>
      <c r="N1207" s="2" t="str">
        <f>VLOOKUP($A1207,'Hospitalisation Details'!$A$2:$J$2344,10,FALSE)</f>
        <v>Tier - 2</v>
      </c>
      <c r="O1207" s="2" t="str">
        <f>VLOOKUP($A1207,'Hospitalisation Details'!$A$2:$K$2344,11,FALSE)</f>
        <v>Tier - 1</v>
      </c>
      <c r="P1207" s="5" t="str">
        <f>VLOOKUP($A1207,'Hospitalisation Details'!$A$2:$L$2344,12,FALSE)</f>
        <v>R1013</v>
      </c>
      <c r="Q1207" s="15">
        <f>VLOOKUP($A1207,'Hospitalisation Details'!$A$2:$G$2344,7,FALSE)</f>
        <v>18</v>
      </c>
    </row>
    <row r="1208" spans="1:17" x14ac:dyDescent="0.25">
      <c r="A1208" s="14" t="s">
        <v>4884</v>
      </c>
      <c r="B1208" t="str">
        <f>VLOOKUP(Healthcare!$A1208,'Customer Names'!A1208:C3542,3,FALSE)</f>
        <v>Escanero Palmer</v>
      </c>
      <c r="C1208">
        <f>VLOOKUP(Healthcare!$A1208,'Medical Examinations'!A1208:B3542,2,FALSE)</f>
        <v>25.78</v>
      </c>
      <c r="D1208">
        <f>VLOOKUP($A1208,'Medical Examinations'!A1208:D3542,4,FALSE)</f>
        <v>6.25</v>
      </c>
      <c r="E1208" t="str">
        <f>VLOOKUP($A1208,'Medical Examinations'!A1208:F1208,6,FALSE)</f>
        <v>No</v>
      </c>
      <c r="F1208" t="str">
        <f>VLOOKUP($A1208,'Medical Examinations'!A1208:G3542,7,FALSE)</f>
        <v>No</v>
      </c>
      <c r="G1208" t="str">
        <f>VLOOKUP($A1208,'Medical Examinations'!A1208:H3542,8,FALSE)</f>
        <v>No</v>
      </c>
      <c r="H1208" s="4">
        <f>VLOOKUP($A1208,'Medical Examinations'!A1208:I3542,9,FALSE)</f>
        <v>0</v>
      </c>
      <c r="I1208" t="str">
        <f>VLOOKUP($A1208,'Medical Examinations'!A1208:J1208,10,FALSE)</f>
        <v>No</v>
      </c>
      <c r="J1208" t="str">
        <f>VLOOKUP($A1208,'Medical Examinations'!A1208:C1208,3,FALSE)</f>
        <v>Over Weight</v>
      </c>
      <c r="K1208" t="str">
        <f>VLOOKUP($A1208,'Medical Examinations'!A1208:E1208,5,FALSE)</f>
        <v>Prediabetes</v>
      </c>
      <c r="L1208" t="str">
        <f>VLOOKUP($A1208,'Hospitalisation Details'!$A$2:$E$2344,5,FALSE)</f>
        <v>10-Dec-2003</v>
      </c>
      <c r="M1208" s="2">
        <f>VLOOKUP($A1208,'Hospitalisation Details'!$A$2:$I$2344,9,FALSE)</f>
        <v>2221.56</v>
      </c>
      <c r="N1208" s="2" t="str">
        <f>VLOOKUP($A1208,'Hospitalisation Details'!$A$2:$J$2344,10,FALSE)</f>
        <v>Tier - 2</v>
      </c>
      <c r="O1208" s="2" t="str">
        <f>VLOOKUP($A1208,'Hospitalisation Details'!$A$2:$K$2344,11,FALSE)</f>
        <v>Tier - 3</v>
      </c>
      <c r="P1208" s="5" t="str">
        <f>VLOOKUP($A1208,'Hospitalisation Details'!$A$2:$L$2344,12,FALSE)</f>
        <v>R1012</v>
      </c>
      <c r="Q1208" s="15">
        <f>VLOOKUP($A1208,'Hospitalisation Details'!$A$2:$G$2344,7,FALSE)</f>
        <v>19</v>
      </c>
    </row>
    <row r="1209" spans="1:17" x14ac:dyDescent="0.25">
      <c r="A1209" s="14" t="s">
        <v>4885</v>
      </c>
      <c r="B1209" t="str">
        <f>VLOOKUP(Healthcare!$A1209,'Customer Names'!A1209:C3543,3,FALSE)</f>
        <v>Lowe</v>
      </c>
      <c r="C1209">
        <f>VLOOKUP(Healthcare!$A1209,'Medical Examinations'!A1209:B3543,2,FALSE)</f>
        <v>21.02</v>
      </c>
      <c r="D1209">
        <f>VLOOKUP($A1209,'Medical Examinations'!A1209:D3543,4,FALSE)</f>
        <v>9.6199999999999992</v>
      </c>
      <c r="E1209" t="str">
        <f>VLOOKUP($A1209,'Medical Examinations'!A1209:F1209,6,FALSE)</f>
        <v>Yes</v>
      </c>
      <c r="F1209" t="str">
        <f>VLOOKUP($A1209,'Medical Examinations'!A1209:G3543,7,FALSE)</f>
        <v>No</v>
      </c>
      <c r="G1209" t="str">
        <f>VLOOKUP($A1209,'Medical Examinations'!A1209:H3543,8,FALSE)</f>
        <v>Yes</v>
      </c>
      <c r="H1209" s="4">
        <f>VLOOKUP($A1209,'Medical Examinations'!A1209:I3543,9,FALSE)</f>
        <v>1</v>
      </c>
      <c r="I1209" t="str">
        <f>VLOOKUP($A1209,'Medical Examinations'!A1209:J1209,10,FALSE)</f>
        <v>No</v>
      </c>
      <c r="J1209" t="str">
        <f>VLOOKUP($A1209,'Medical Examinations'!A1209:C1209,3,FALSE)</f>
        <v>Health Weight</v>
      </c>
      <c r="K1209" t="str">
        <f>VLOOKUP($A1209,'Medical Examinations'!A1209:E1209,5,FALSE)</f>
        <v>Diabetes</v>
      </c>
      <c r="L1209" t="str">
        <f>VLOOKUP($A1209,'Hospitalisation Details'!$A$2:$E$2344,5,FALSE)</f>
        <v>30-Jun-2000</v>
      </c>
      <c r="M1209" s="2">
        <f>VLOOKUP($A1209,'Hospitalisation Details'!$A$2:$I$2344,9,FALSE)</f>
        <v>2250.84</v>
      </c>
      <c r="N1209" s="2" t="str">
        <f>VLOOKUP($A1209,'Hospitalisation Details'!$A$2:$J$2344,10,FALSE)</f>
        <v>Tier - 2</v>
      </c>
      <c r="O1209" s="2" t="str">
        <f>VLOOKUP($A1209,'Hospitalisation Details'!$A$2:$K$2344,11,FALSE)</f>
        <v>Tier - 2</v>
      </c>
      <c r="P1209" s="5" t="str">
        <f>VLOOKUP($A1209,'Hospitalisation Details'!$A$2:$L$2344,12,FALSE)</f>
        <v>R1018</v>
      </c>
      <c r="Q1209" s="15">
        <f>VLOOKUP($A1209,'Hospitalisation Details'!$A$2:$G$2344,7,FALSE)</f>
        <v>22</v>
      </c>
    </row>
    <row r="1210" spans="1:17" x14ac:dyDescent="0.25">
      <c r="A1210" s="14" t="s">
        <v>4886</v>
      </c>
      <c r="B1210" t="str">
        <f>VLOOKUP(Healthcare!$A1210,'Customer Names'!A1210:C3544,3,FALSE)</f>
        <v>Osmark</v>
      </c>
      <c r="C1210">
        <f>VLOOKUP(Healthcare!$A1210,'Medical Examinations'!A1210:B3544,2,FALSE)</f>
        <v>37.51</v>
      </c>
      <c r="D1210">
        <f>VLOOKUP($A1210,'Medical Examinations'!A1210:D3544,4,FALSE)</f>
        <v>11.06</v>
      </c>
      <c r="E1210" t="str">
        <f>VLOOKUP($A1210,'Medical Examinations'!A1210:F1210,6,FALSE)</f>
        <v>No</v>
      </c>
      <c r="F1210" t="str">
        <f>VLOOKUP($A1210,'Medical Examinations'!A1210:G3544,7,FALSE)</f>
        <v>No</v>
      </c>
      <c r="G1210" t="str">
        <f>VLOOKUP($A1210,'Medical Examinations'!A1210:H3544,8,FALSE)</f>
        <v>No</v>
      </c>
      <c r="H1210" s="4">
        <f>VLOOKUP($A1210,'Medical Examinations'!A1210:I3544,9,FALSE)</f>
        <v>2</v>
      </c>
      <c r="I1210" t="str">
        <f>VLOOKUP($A1210,'Medical Examinations'!A1210:J1210,10,FALSE)</f>
        <v>No</v>
      </c>
      <c r="J1210" t="str">
        <f>VLOOKUP($A1210,'Medical Examinations'!A1210:C1210,3,FALSE)</f>
        <v>Obesity</v>
      </c>
      <c r="K1210" t="str">
        <f>VLOOKUP($A1210,'Medical Examinations'!A1210:E1210,5,FALSE)</f>
        <v>Diabetes</v>
      </c>
      <c r="L1210" t="str">
        <f>VLOOKUP($A1210,'Hospitalisation Details'!$A$2:$E$2344,5,FALSE)</f>
        <v>11-Dec-2000</v>
      </c>
      <c r="M1210" s="2">
        <f>VLOOKUP($A1210,'Hospitalisation Details'!$A$2:$I$2344,9,FALSE)</f>
        <v>2254.8000000000002</v>
      </c>
      <c r="N1210" s="2" t="str">
        <f>VLOOKUP($A1210,'Hospitalisation Details'!$A$2:$J$2344,10,FALSE)</f>
        <v>Tier - 2</v>
      </c>
      <c r="O1210" s="2" t="str">
        <f>VLOOKUP($A1210,'Hospitalisation Details'!$A$2:$K$2344,11,FALSE)</f>
        <v>Tier - 3</v>
      </c>
      <c r="P1210" s="5" t="str">
        <f>VLOOKUP($A1210,'Hospitalisation Details'!$A$2:$L$2344,12,FALSE)</f>
        <v>R1016</v>
      </c>
      <c r="Q1210" s="15">
        <f>VLOOKUP($A1210,'Hospitalisation Details'!$A$2:$G$2344,7,FALSE)</f>
        <v>22</v>
      </c>
    </row>
    <row r="1211" spans="1:17" x14ac:dyDescent="0.25">
      <c r="A1211" s="14" t="s">
        <v>4887</v>
      </c>
      <c r="B1211" t="str">
        <f>VLOOKUP(Healthcare!$A1211,'Customer Names'!A1211:C3545,3,FALSE)</f>
        <v>Lawson</v>
      </c>
      <c r="C1211">
        <f>VLOOKUP(Healthcare!$A1211,'Medical Examinations'!A1211:B3545,2,FALSE)</f>
        <v>25.745000000000001</v>
      </c>
      <c r="D1211">
        <f>VLOOKUP($A1211,'Medical Examinations'!A1211:D3545,4,FALSE)</f>
        <v>6.11</v>
      </c>
      <c r="E1211" t="str">
        <f>VLOOKUP($A1211,'Medical Examinations'!A1211:F1211,6,FALSE)</f>
        <v>Yes</v>
      </c>
      <c r="F1211" t="str">
        <f>VLOOKUP($A1211,'Medical Examinations'!A1211:G3545,7,FALSE)</f>
        <v>No</v>
      </c>
      <c r="G1211" t="str">
        <f>VLOOKUP($A1211,'Medical Examinations'!A1211:H3545,8,FALSE)</f>
        <v>No</v>
      </c>
      <c r="H1211" s="4">
        <f>VLOOKUP($A1211,'Medical Examinations'!A1211:I3545,9,FALSE)</f>
        <v>0</v>
      </c>
      <c r="I1211" t="str">
        <f>VLOOKUP($A1211,'Medical Examinations'!A1211:J1211,10,FALSE)</f>
        <v>No</v>
      </c>
      <c r="J1211" t="str">
        <f>VLOOKUP($A1211,'Medical Examinations'!A1211:C1211,3,FALSE)</f>
        <v>Over Weight</v>
      </c>
      <c r="K1211" t="str">
        <f>VLOOKUP($A1211,'Medical Examinations'!A1211:E1211,5,FALSE)</f>
        <v>Prediabetes</v>
      </c>
      <c r="L1211" t="str">
        <f>VLOOKUP($A1211,'Hospitalisation Details'!$A$2:$E$2344,5,FALSE)</f>
        <v>12-Nov-2002</v>
      </c>
      <c r="M1211" s="2">
        <f>VLOOKUP($A1211,'Hospitalisation Details'!$A$2:$I$2344,9,FALSE)</f>
        <v>2261.5700000000002</v>
      </c>
      <c r="N1211" s="2" t="str">
        <f>VLOOKUP($A1211,'Hospitalisation Details'!$A$2:$J$2344,10,FALSE)</f>
        <v>Tier - 2</v>
      </c>
      <c r="O1211" s="2" t="str">
        <f>VLOOKUP($A1211,'Hospitalisation Details'!$A$2:$K$2344,11,FALSE)</f>
        <v>Tier - 1</v>
      </c>
      <c r="P1211" s="5" t="str">
        <f>VLOOKUP($A1211,'Hospitalisation Details'!$A$2:$L$2344,12,FALSE)</f>
        <v>R1012</v>
      </c>
      <c r="Q1211" s="15">
        <f>VLOOKUP($A1211,'Hospitalisation Details'!$A$2:$G$2344,7,FALSE)</f>
        <v>20</v>
      </c>
    </row>
    <row r="1212" spans="1:17" x14ac:dyDescent="0.25">
      <c r="A1212" s="14" t="s">
        <v>4888</v>
      </c>
      <c r="B1212" t="str">
        <f>VLOOKUP(Healthcare!$A1212,'Customer Names'!A1212:C3546,3,FALSE)</f>
        <v>Warwick</v>
      </c>
      <c r="C1212">
        <f>VLOOKUP(Healthcare!$A1212,'Medical Examinations'!A1212:B3546,2,FALSE)</f>
        <v>31.35</v>
      </c>
      <c r="D1212">
        <f>VLOOKUP($A1212,'Medical Examinations'!A1212:D3546,4,FALSE)</f>
        <v>11.49</v>
      </c>
      <c r="E1212" t="str">
        <f>VLOOKUP($A1212,'Medical Examinations'!A1212:F1212,6,FALSE)</f>
        <v>No</v>
      </c>
      <c r="F1212" t="str">
        <f>VLOOKUP($A1212,'Medical Examinations'!A1212:G3546,7,FALSE)</f>
        <v>No</v>
      </c>
      <c r="G1212" t="str">
        <f>VLOOKUP($A1212,'Medical Examinations'!A1212:H3546,8,FALSE)</f>
        <v>No</v>
      </c>
      <c r="H1212" s="4">
        <f>VLOOKUP($A1212,'Medical Examinations'!A1212:I3546,9,FALSE)</f>
        <v>2</v>
      </c>
      <c r="I1212" t="str">
        <f>VLOOKUP($A1212,'Medical Examinations'!A1212:J1212,10,FALSE)</f>
        <v>No</v>
      </c>
      <c r="J1212" t="str">
        <f>VLOOKUP($A1212,'Medical Examinations'!A1212:C1212,3,FALSE)</f>
        <v>Obesity</v>
      </c>
      <c r="K1212" t="str">
        <f>VLOOKUP($A1212,'Medical Examinations'!A1212:E1212,5,FALSE)</f>
        <v>Diabetes</v>
      </c>
      <c r="L1212" t="str">
        <f>VLOOKUP($A1212,'Hospitalisation Details'!$A$2:$E$2344,5,FALSE)</f>
        <v>16-Jun-1991</v>
      </c>
      <c r="M1212" s="2">
        <f>VLOOKUP($A1212,'Hospitalisation Details'!$A$2:$I$2344,9,FALSE)</f>
        <v>2277.7199999999998</v>
      </c>
      <c r="N1212" s="2" t="str">
        <f>VLOOKUP($A1212,'Hospitalisation Details'!$A$2:$J$2344,10,FALSE)</f>
        <v>Tier - 2</v>
      </c>
      <c r="O1212" s="2" t="str">
        <f>VLOOKUP($A1212,'Hospitalisation Details'!$A$2:$K$2344,11,FALSE)</f>
        <v>Tier - 1</v>
      </c>
      <c r="P1212" s="5" t="str">
        <f>VLOOKUP($A1212,'Hospitalisation Details'!$A$2:$L$2344,12,FALSE)</f>
        <v>R1013</v>
      </c>
      <c r="Q1212" s="15">
        <f>VLOOKUP($A1212,'Hospitalisation Details'!$A$2:$G$2344,7,FALSE)</f>
        <v>31</v>
      </c>
    </row>
    <row r="1213" spans="1:17" x14ac:dyDescent="0.25">
      <c r="A1213" s="14" t="s">
        <v>4889</v>
      </c>
      <c r="B1213" t="str">
        <f>VLOOKUP(Healthcare!$A1213,'Customer Names'!A1213:C3547,3,FALSE)</f>
        <v>Magnuson</v>
      </c>
      <c r="C1213">
        <f>VLOOKUP(Healthcare!$A1213,'Medical Examinations'!A1213:B3547,2,FALSE)</f>
        <v>29.83</v>
      </c>
      <c r="D1213">
        <f>VLOOKUP($A1213,'Medical Examinations'!A1213:D3547,4,FALSE)</f>
        <v>8.68</v>
      </c>
      <c r="E1213" t="str">
        <f>VLOOKUP($A1213,'Medical Examinations'!A1213:F1213,6,FALSE)</f>
        <v>No</v>
      </c>
      <c r="F1213" t="str">
        <f>VLOOKUP($A1213,'Medical Examinations'!A1213:G3547,7,FALSE)</f>
        <v>No</v>
      </c>
      <c r="G1213" t="str">
        <f>VLOOKUP($A1213,'Medical Examinations'!A1213:H3547,8,FALSE)</f>
        <v>No</v>
      </c>
      <c r="H1213" s="4">
        <f>VLOOKUP($A1213,'Medical Examinations'!A1213:I3547,9,FALSE)</f>
        <v>2</v>
      </c>
      <c r="I1213" t="str">
        <f>VLOOKUP($A1213,'Medical Examinations'!A1213:J1213,10,FALSE)</f>
        <v>No</v>
      </c>
      <c r="J1213" t="str">
        <f>VLOOKUP($A1213,'Medical Examinations'!A1213:C1213,3,FALSE)</f>
        <v>Over Weight</v>
      </c>
      <c r="K1213" t="str">
        <f>VLOOKUP($A1213,'Medical Examinations'!A1213:E1213,5,FALSE)</f>
        <v>Diabetes</v>
      </c>
      <c r="L1213" t="str">
        <f>VLOOKUP($A1213,'Hospitalisation Details'!$A$2:$E$2344,5,FALSE)</f>
        <v>5-Oct-1989</v>
      </c>
      <c r="M1213" s="2">
        <f>VLOOKUP($A1213,'Hospitalisation Details'!$A$2:$I$2344,9,FALSE)</f>
        <v>2295.2399999999998</v>
      </c>
      <c r="N1213" s="2" t="str">
        <f>VLOOKUP($A1213,'Hospitalisation Details'!$A$2:$J$2344,10,FALSE)</f>
        <v>Tier - 2</v>
      </c>
      <c r="O1213" s="2" t="str">
        <f>VLOOKUP($A1213,'Hospitalisation Details'!$A$2:$K$2344,11,FALSE)</f>
        <v>Tier - 1</v>
      </c>
      <c r="P1213" s="5" t="str">
        <f>VLOOKUP($A1213,'Hospitalisation Details'!$A$2:$L$2344,12,FALSE)</f>
        <v>R1013</v>
      </c>
      <c r="Q1213" s="15">
        <f>VLOOKUP($A1213,'Hospitalisation Details'!$A$2:$G$2344,7,FALSE)</f>
        <v>33</v>
      </c>
    </row>
    <row r="1214" spans="1:17" x14ac:dyDescent="0.25">
      <c r="A1214" s="14" t="s">
        <v>4890</v>
      </c>
      <c r="B1214" t="str">
        <f>VLOOKUP(Healthcare!$A1214,'Customer Names'!A1214:C3548,3,FALSE)</f>
        <v>Marsh</v>
      </c>
      <c r="C1214">
        <f>VLOOKUP(Healthcare!$A1214,'Medical Examinations'!A1214:B3548,2,FALSE)</f>
        <v>25.49</v>
      </c>
      <c r="D1214">
        <f>VLOOKUP($A1214,'Medical Examinations'!A1214:D3548,4,FALSE)</f>
        <v>5.68</v>
      </c>
      <c r="E1214" t="str">
        <f>VLOOKUP($A1214,'Medical Examinations'!A1214:F1214,6,FALSE)</f>
        <v>Yes</v>
      </c>
      <c r="F1214" t="str">
        <f>VLOOKUP($A1214,'Medical Examinations'!A1214:G3548,7,FALSE)</f>
        <v>No</v>
      </c>
      <c r="G1214" t="str">
        <f>VLOOKUP($A1214,'Medical Examinations'!A1214:H3548,8,FALSE)</f>
        <v>Yes</v>
      </c>
      <c r="H1214" s="4">
        <f>VLOOKUP($A1214,'Medical Examinations'!A1214:I3548,9,FALSE)</f>
        <v>1</v>
      </c>
      <c r="I1214" t="str">
        <f>VLOOKUP($A1214,'Medical Examinations'!A1214:J1214,10,FALSE)</f>
        <v>No</v>
      </c>
      <c r="J1214" t="str">
        <f>VLOOKUP($A1214,'Medical Examinations'!A1214:C1214,3,FALSE)</f>
        <v>Over Weight</v>
      </c>
      <c r="K1214" t="str">
        <f>VLOOKUP($A1214,'Medical Examinations'!A1214:E1214,5,FALSE)</f>
        <v>Normal</v>
      </c>
      <c r="L1214" t="str">
        <f>VLOOKUP($A1214,'Hospitalisation Details'!$A$2:$E$2344,5,FALSE)</f>
        <v>28-Nov-1996</v>
      </c>
      <c r="M1214" s="2">
        <f>VLOOKUP($A1214,'Hospitalisation Details'!$A$2:$I$2344,9,FALSE)</f>
        <v>2302.3000000000002</v>
      </c>
      <c r="N1214" s="2" t="str">
        <f>VLOOKUP($A1214,'Hospitalisation Details'!$A$2:$J$2344,10,FALSE)</f>
        <v>Tier - 1</v>
      </c>
      <c r="O1214" s="2" t="str">
        <f>VLOOKUP($A1214,'Hospitalisation Details'!$A$2:$K$2344,11,FALSE)</f>
        <v>Tier - 2</v>
      </c>
      <c r="P1214" s="5" t="str">
        <f>VLOOKUP($A1214,'Hospitalisation Details'!$A$2:$L$2344,12,FALSE)</f>
        <v>R1011</v>
      </c>
      <c r="Q1214" s="15">
        <f>VLOOKUP($A1214,'Hospitalisation Details'!$A$2:$G$2344,7,FALSE)</f>
        <v>26</v>
      </c>
    </row>
    <row r="1215" spans="1:17" x14ac:dyDescent="0.25">
      <c r="A1215" s="14" t="s">
        <v>4891</v>
      </c>
      <c r="B1215" t="str">
        <f>VLOOKUP(Healthcare!$A1215,'Customer Names'!A1215:C3549,3,FALSE)</f>
        <v>Kari</v>
      </c>
      <c r="C1215">
        <f>VLOOKUP(Healthcare!$A1215,'Medical Examinations'!A1215:B3549,2,FALSE)</f>
        <v>34.1</v>
      </c>
      <c r="D1215">
        <f>VLOOKUP($A1215,'Medical Examinations'!A1215:D3549,4,FALSE)</f>
        <v>8.4499999999999993</v>
      </c>
      <c r="E1215" t="str">
        <f>VLOOKUP($A1215,'Medical Examinations'!A1215:F1215,6,FALSE)</f>
        <v>No</v>
      </c>
      <c r="F1215" t="str">
        <f>VLOOKUP($A1215,'Medical Examinations'!A1215:G3549,7,FALSE)</f>
        <v>No</v>
      </c>
      <c r="G1215" t="str">
        <f>VLOOKUP($A1215,'Medical Examinations'!A1215:H3549,8,FALSE)</f>
        <v>No</v>
      </c>
      <c r="H1215" s="4">
        <f>VLOOKUP($A1215,'Medical Examinations'!A1215:I3549,9,FALSE)</f>
        <v>0</v>
      </c>
      <c r="I1215" t="str">
        <f>VLOOKUP($A1215,'Medical Examinations'!A1215:J1215,10,FALSE)</f>
        <v>No</v>
      </c>
      <c r="J1215" t="str">
        <f>VLOOKUP($A1215,'Medical Examinations'!A1215:C1215,3,FALSE)</f>
        <v>Obesity</v>
      </c>
      <c r="K1215" t="str">
        <f>VLOOKUP($A1215,'Medical Examinations'!A1215:E1215,5,FALSE)</f>
        <v>Diabetes</v>
      </c>
      <c r="L1215" t="str">
        <f>VLOOKUP($A1215,'Hospitalisation Details'!$A$2:$E$2344,5,FALSE)</f>
        <v>6-Sep-2004</v>
      </c>
      <c r="M1215" s="2">
        <f>VLOOKUP($A1215,'Hospitalisation Details'!$A$2:$I$2344,9,FALSE)</f>
        <v>2304</v>
      </c>
      <c r="N1215" s="2" t="str">
        <f>VLOOKUP($A1215,'Hospitalisation Details'!$A$2:$J$2344,10,FALSE)</f>
        <v>Tier - 2</v>
      </c>
      <c r="O1215" s="2" t="str">
        <f>VLOOKUP($A1215,'Hospitalisation Details'!$A$2:$K$2344,11,FALSE)</f>
        <v>Tier - 3</v>
      </c>
      <c r="P1215" s="5" t="str">
        <f>VLOOKUP($A1215,'Hospitalisation Details'!$A$2:$L$2344,12,FALSE)</f>
        <v>R1013</v>
      </c>
      <c r="Q1215" s="15">
        <f>VLOOKUP($A1215,'Hospitalisation Details'!$A$2:$G$2344,7,FALSE)</f>
        <v>18</v>
      </c>
    </row>
    <row r="1216" spans="1:17" x14ac:dyDescent="0.25">
      <c r="A1216" s="14" t="s">
        <v>4892</v>
      </c>
      <c r="B1216" t="str">
        <f>VLOOKUP(Healthcare!$A1216,'Customer Names'!A1216:C3550,3,FALSE)</f>
        <v>Standiford</v>
      </c>
      <c r="C1216">
        <f>VLOOKUP(Healthcare!$A1216,'Medical Examinations'!A1216:B3550,2,FALSE)</f>
        <v>25.84</v>
      </c>
      <c r="D1216">
        <f>VLOOKUP($A1216,'Medical Examinations'!A1216:D3550,4,FALSE)</f>
        <v>8.51</v>
      </c>
      <c r="E1216" t="str">
        <f>VLOOKUP($A1216,'Medical Examinations'!A1216:F1216,6,FALSE)</f>
        <v>No</v>
      </c>
      <c r="F1216" t="str">
        <f>VLOOKUP($A1216,'Medical Examinations'!A1216:G3550,7,FALSE)</f>
        <v>No</v>
      </c>
      <c r="G1216" t="str">
        <f>VLOOKUP($A1216,'Medical Examinations'!A1216:H3550,8,FALSE)</f>
        <v>No</v>
      </c>
      <c r="H1216" s="4">
        <f>VLOOKUP($A1216,'Medical Examinations'!A1216:I3550,9,FALSE)</f>
        <v>2</v>
      </c>
      <c r="I1216" t="str">
        <f>VLOOKUP($A1216,'Medical Examinations'!A1216:J1216,10,FALSE)</f>
        <v>No</v>
      </c>
      <c r="J1216" t="str">
        <f>VLOOKUP($A1216,'Medical Examinations'!A1216:C1216,3,FALSE)</f>
        <v>Over Weight</v>
      </c>
      <c r="K1216" t="str">
        <f>VLOOKUP($A1216,'Medical Examinations'!A1216:E1216,5,FALSE)</f>
        <v>Diabetes</v>
      </c>
      <c r="L1216" t="str">
        <f>VLOOKUP($A1216,'Hospitalisation Details'!$A$2:$E$2344,5,FALSE)</f>
        <v>17-Dec-1996</v>
      </c>
      <c r="M1216" s="2">
        <f>VLOOKUP($A1216,'Hospitalisation Details'!$A$2:$I$2344,9,FALSE)</f>
        <v>2322.62</v>
      </c>
      <c r="N1216" s="2" t="str">
        <f>VLOOKUP($A1216,'Hospitalisation Details'!$A$2:$J$2344,10,FALSE)</f>
        <v>Tier - 2</v>
      </c>
      <c r="O1216" s="2" t="str">
        <f>VLOOKUP($A1216,'Hospitalisation Details'!$A$2:$K$2344,11,FALSE)</f>
        <v>Tier - 1</v>
      </c>
      <c r="P1216" s="5" t="str">
        <f>VLOOKUP($A1216,'Hospitalisation Details'!$A$2:$L$2344,12,FALSE)</f>
        <v>R1013</v>
      </c>
      <c r="Q1216" s="15">
        <f>VLOOKUP($A1216,'Hospitalisation Details'!$A$2:$G$2344,7,FALSE)</f>
        <v>26</v>
      </c>
    </row>
    <row r="1217" spans="1:17" x14ac:dyDescent="0.25">
      <c r="A1217" s="14" t="s">
        <v>4893</v>
      </c>
      <c r="B1217" t="str">
        <f>VLOOKUP(Healthcare!$A1217,'Customer Names'!A1217:C3551,3,FALSE)</f>
        <v>Sherwin</v>
      </c>
      <c r="C1217">
        <f>VLOOKUP(Healthcare!$A1217,'Medical Examinations'!A1217:B3551,2,FALSE)</f>
        <v>20.6</v>
      </c>
      <c r="D1217">
        <f>VLOOKUP($A1217,'Medical Examinations'!A1217:D3551,4,FALSE)</f>
        <v>7.62</v>
      </c>
      <c r="E1217" t="str">
        <f>VLOOKUP($A1217,'Medical Examinations'!A1217:F1217,6,FALSE)</f>
        <v>No</v>
      </c>
      <c r="F1217" t="str">
        <f>VLOOKUP($A1217,'Medical Examinations'!A1217:G3551,7,FALSE)</f>
        <v>No</v>
      </c>
      <c r="G1217" t="str">
        <f>VLOOKUP($A1217,'Medical Examinations'!A1217:H3551,8,FALSE)</f>
        <v>No</v>
      </c>
      <c r="H1217" s="4">
        <f>VLOOKUP($A1217,'Medical Examinations'!A1217:I3551,9,FALSE)</f>
        <v>0</v>
      </c>
      <c r="I1217" t="str">
        <f>VLOOKUP($A1217,'Medical Examinations'!A1217:J1217,10,FALSE)</f>
        <v>No</v>
      </c>
      <c r="J1217" t="str">
        <f>VLOOKUP($A1217,'Medical Examinations'!A1217:C1217,3,FALSE)</f>
        <v>Health Weight</v>
      </c>
      <c r="K1217" t="str">
        <f>VLOOKUP($A1217,'Medical Examinations'!A1217:E1217,5,FALSE)</f>
        <v>Diabetes</v>
      </c>
      <c r="L1217" t="str">
        <f>VLOOKUP($A1217,'Hospitalisation Details'!$A$2:$E$2344,5,FALSE)</f>
        <v>18-Nov-2003</v>
      </c>
      <c r="M1217" s="2">
        <f>VLOOKUP($A1217,'Hospitalisation Details'!$A$2:$I$2344,9,FALSE)</f>
        <v>2331.52</v>
      </c>
      <c r="N1217" s="2" t="str">
        <f>VLOOKUP($A1217,'Hospitalisation Details'!$A$2:$J$2344,10,FALSE)</f>
        <v>Tier - 2</v>
      </c>
      <c r="O1217" s="2" t="str">
        <f>VLOOKUP($A1217,'Hospitalisation Details'!$A$2:$K$2344,11,FALSE)</f>
        <v>Tier - 3</v>
      </c>
      <c r="P1217" s="5" t="str">
        <f>VLOOKUP($A1217,'Hospitalisation Details'!$A$2:$L$2344,12,FALSE)</f>
        <v>R1011</v>
      </c>
      <c r="Q1217" s="15">
        <f>VLOOKUP($A1217,'Hospitalisation Details'!$A$2:$G$2344,7,FALSE)</f>
        <v>19</v>
      </c>
    </row>
    <row r="1218" spans="1:17" x14ac:dyDescent="0.25">
      <c r="A1218" s="14" t="s">
        <v>4894</v>
      </c>
      <c r="B1218" t="str">
        <f>VLOOKUP(Healthcare!$A1218,'Customer Names'!A1218:C3552,3,FALSE)</f>
        <v>Parker</v>
      </c>
      <c r="C1218">
        <f>VLOOKUP(Healthcare!$A1218,'Medical Examinations'!A1218:B3552,2,FALSE)</f>
        <v>28.88</v>
      </c>
      <c r="D1218">
        <f>VLOOKUP($A1218,'Medical Examinations'!A1218:D3552,4,FALSE)</f>
        <v>10.18</v>
      </c>
      <c r="E1218" t="str">
        <f>VLOOKUP($A1218,'Medical Examinations'!A1218:F1218,6,FALSE)</f>
        <v>No</v>
      </c>
      <c r="F1218" t="str">
        <f>VLOOKUP($A1218,'Medical Examinations'!A1218:G3552,7,FALSE)</f>
        <v>No</v>
      </c>
      <c r="G1218" t="str">
        <f>VLOOKUP($A1218,'Medical Examinations'!A1218:H3552,8,FALSE)</f>
        <v>No</v>
      </c>
      <c r="H1218" s="4">
        <f>VLOOKUP($A1218,'Medical Examinations'!A1218:I3552,9,FALSE)</f>
        <v>0</v>
      </c>
      <c r="I1218" t="str">
        <f>VLOOKUP($A1218,'Medical Examinations'!A1218:J1218,10,FALSE)</f>
        <v>No</v>
      </c>
      <c r="J1218" t="str">
        <f>VLOOKUP($A1218,'Medical Examinations'!A1218:C1218,3,FALSE)</f>
        <v>Over Weight</v>
      </c>
      <c r="K1218" t="str">
        <f>VLOOKUP($A1218,'Medical Examinations'!A1218:E1218,5,FALSE)</f>
        <v>Diabetes</v>
      </c>
      <c r="L1218" t="str">
        <f>VLOOKUP($A1218,'Hospitalisation Details'!$A$2:$E$2344,5,FALSE)</f>
        <v>21-Oct-1998</v>
      </c>
      <c r="M1218" s="2">
        <f>VLOOKUP($A1218,'Hospitalisation Details'!$A$2:$I$2344,9,FALSE)</f>
        <v>2352.9699999999998</v>
      </c>
      <c r="N1218" s="2" t="str">
        <f>VLOOKUP($A1218,'Hospitalisation Details'!$A$2:$J$2344,10,FALSE)</f>
        <v>Tier - 3</v>
      </c>
      <c r="O1218" s="2" t="str">
        <f>VLOOKUP($A1218,'Hospitalisation Details'!$A$2:$K$2344,11,FALSE)</f>
        <v>Tier - 3</v>
      </c>
      <c r="P1218" s="5" t="str">
        <f>VLOOKUP($A1218,'Hospitalisation Details'!$A$2:$L$2344,12,FALSE)</f>
        <v>R1012</v>
      </c>
      <c r="Q1218" s="15">
        <f>VLOOKUP($A1218,'Hospitalisation Details'!$A$2:$G$2344,7,FALSE)</f>
        <v>24</v>
      </c>
    </row>
    <row r="1219" spans="1:17" x14ac:dyDescent="0.25">
      <c r="A1219" s="14" t="s">
        <v>4895</v>
      </c>
      <c r="B1219" t="str">
        <f>VLOOKUP(Healthcare!$A1219,'Customer Names'!A1219:C3553,3,FALSE)</f>
        <v>Blekeli</v>
      </c>
      <c r="C1219">
        <f>VLOOKUP(Healthcare!$A1219,'Medical Examinations'!A1219:B3553,2,FALSE)</f>
        <v>28.24</v>
      </c>
      <c r="D1219">
        <f>VLOOKUP($A1219,'Medical Examinations'!A1219:D3553,4,FALSE)</f>
        <v>5.36</v>
      </c>
      <c r="E1219" t="str">
        <f>VLOOKUP($A1219,'Medical Examinations'!A1219:F1219,6,FALSE)</f>
        <v>No</v>
      </c>
      <c r="F1219" t="str">
        <f>VLOOKUP($A1219,'Medical Examinations'!A1219:G3553,7,FALSE)</f>
        <v>No</v>
      </c>
      <c r="G1219" t="str">
        <f>VLOOKUP($A1219,'Medical Examinations'!A1219:H3553,8,FALSE)</f>
        <v>No</v>
      </c>
      <c r="H1219" s="4">
        <f>VLOOKUP($A1219,'Medical Examinations'!A1219:I3553,9,FALSE)</f>
        <v>0</v>
      </c>
      <c r="I1219" t="str">
        <f>VLOOKUP($A1219,'Medical Examinations'!A1219:J1219,10,FALSE)</f>
        <v>No</v>
      </c>
      <c r="J1219" t="str">
        <f>VLOOKUP($A1219,'Medical Examinations'!A1219:C1219,3,FALSE)</f>
        <v>Over Weight</v>
      </c>
      <c r="K1219" t="str">
        <f>VLOOKUP($A1219,'Medical Examinations'!A1219:E1219,5,FALSE)</f>
        <v>Normal</v>
      </c>
      <c r="L1219" t="str">
        <f>VLOOKUP($A1219,'Hospitalisation Details'!$A$2:$E$2344,5,FALSE)</f>
        <v>5-Nov-2002</v>
      </c>
      <c r="M1219" s="2">
        <f>VLOOKUP($A1219,'Hospitalisation Details'!$A$2:$I$2344,9,FALSE)</f>
        <v>2362.23</v>
      </c>
      <c r="N1219" s="2" t="str">
        <f>VLOOKUP($A1219,'Hospitalisation Details'!$A$2:$J$2344,10,FALSE)</f>
        <v>Tier - 2</v>
      </c>
      <c r="O1219" s="2" t="str">
        <f>VLOOKUP($A1219,'Hospitalisation Details'!$A$2:$K$2344,11,FALSE)</f>
        <v>Tier - 1</v>
      </c>
      <c r="P1219" s="5" t="str">
        <f>VLOOKUP($A1219,'Hospitalisation Details'!$A$2:$L$2344,12,FALSE)</f>
        <v>R1012</v>
      </c>
      <c r="Q1219" s="15">
        <f>VLOOKUP($A1219,'Hospitalisation Details'!$A$2:$G$2344,7,FALSE)</f>
        <v>20</v>
      </c>
    </row>
    <row r="1220" spans="1:17" x14ac:dyDescent="0.25">
      <c r="A1220" s="14" t="s">
        <v>4896</v>
      </c>
      <c r="B1220" t="str">
        <f>VLOOKUP(Healthcare!$A1220,'Customer Names'!A1220:C3554,3,FALSE)</f>
        <v>Vangampleare</v>
      </c>
      <c r="C1220">
        <f>VLOOKUP(Healthcare!$A1220,'Medical Examinations'!A1220:B3554,2,FALSE)</f>
        <v>25.46</v>
      </c>
      <c r="D1220">
        <f>VLOOKUP($A1220,'Medical Examinations'!A1220:D3554,4,FALSE)</f>
        <v>11.78</v>
      </c>
      <c r="E1220" t="str">
        <f>VLOOKUP($A1220,'Medical Examinations'!A1220:F1220,6,FALSE)</f>
        <v>Yes</v>
      </c>
      <c r="F1220" t="str">
        <f>VLOOKUP($A1220,'Medical Examinations'!A1220:G3554,7,FALSE)</f>
        <v>No</v>
      </c>
      <c r="G1220" t="str">
        <f>VLOOKUP($A1220,'Medical Examinations'!A1220:H3554,8,FALSE)</f>
        <v>No</v>
      </c>
      <c r="H1220" s="4">
        <f>VLOOKUP($A1220,'Medical Examinations'!A1220:I3554,9,FALSE)</f>
        <v>1</v>
      </c>
      <c r="I1220" t="str">
        <f>VLOOKUP($A1220,'Medical Examinations'!A1220:J1220,10,FALSE)</f>
        <v>No</v>
      </c>
      <c r="J1220" t="str">
        <f>VLOOKUP($A1220,'Medical Examinations'!A1220:C1220,3,FALSE)</f>
        <v>Over Weight</v>
      </c>
      <c r="K1220" t="str">
        <f>VLOOKUP($A1220,'Medical Examinations'!A1220:E1220,5,FALSE)</f>
        <v>Diabetes</v>
      </c>
      <c r="L1220" t="str">
        <f>VLOOKUP($A1220,'Hospitalisation Details'!$A$2:$E$2344,5,FALSE)</f>
        <v>12-Dec-1988</v>
      </c>
      <c r="M1220" s="2">
        <f>VLOOKUP($A1220,'Hospitalisation Details'!$A$2:$I$2344,9,FALSE)</f>
        <v>2373.3000000000002</v>
      </c>
      <c r="N1220" s="2" t="str">
        <f>VLOOKUP($A1220,'Hospitalisation Details'!$A$2:$J$2344,10,FALSE)</f>
        <v>Tier - 2</v>
      </c>
      <c r="O1220" s="2" t="str">
        <f>VLOOKUP($A1220,'Hospitalisation Details'!$A$2:$K$2344,11,FALSE)</f>
        <v>Tier - 2</v>
      </c>
      <c r="P1220" s="5" t="str">
        <f>VLOOKUP($A1220,'Hospitalisation Details'!$A$2:$L$2344,12,FALSE)</f>
        <v>R1013</v>
      </c>
      <c r="Q1220" s="15">
        <f>VLOOKUP($A1220,'Hospitalisation Details'!$A$2:$G$2344,7,FALSE)</f>
        <v>34</v>
      </c>
    </row>
    <row r="1221" spans="1:17" x14ac:dyDescent="0.25">
      <c r="A1221" s="14" t="s">
        <v>4897</v>
      </c>
      <c r="B1221" t="str">
        <f>VLOOKUP(Healthcare!$A1221,'Customer Names'!A1221:C3555,3,FALSE)</f>
        <v>Hiatt</v>
      </c>
      <c r="C1221">
        <f>VLOOKUP(Healthcare!$A1221,'Medical Examinations'!A1221:B3555,2,FALSE)</f>
        <v>29.64</v>
      </c>
      <c r="D1221">
        <f>VLOOKUP($A1221,'Medical Examinations'!A1221:D3555,4,FALSE)</f>
        <v>10.82</v>
      </c>
      <c r="E1221" t="str">
        <f>VLOOKUP($A1221,'Medical Examinations'!A1221:F1221,6,FALSE)</f>
        <v>Yes</v>
      </c>
      <c r="F1221" t="str">
        <f>VLOOKUP($A1221,'Medical Examinations'!A1221:G3555,7,FALSE)</f>
        <v>No</v>
      </c>
      <c r="G1221" t="str">
        <f>VLOOKUP($A1221,'Medical Examinations'!A1221:H3555,8,FALSE)</f>
        <v>No</v>
      </c>
      <c r="H1221" s="4">
        <f>VLOOKUP($A1221,'Medical Examinations'!A1221:I3555,9,FALSE)</f>
        <v>0</v>
      </c>
      <c r="I1221" t="str">
        <f>VLOOKUP($A1221,'Medical Examinations'!A1221:J1221,10,FALSE)</f>
        <v>No</v>
      </c>
      <c r="J1221" t="str">
        <f>VLOOKUP($A1221,'Medical Examinations'!A1221:C1221,3,FALSE)</f>
        <v>Over Weight</v>
      </c>
      <c r="K1221" t="str">
        <f>VLOOKUP($A1221,'Medical Examinations'!A1221:E1221,5,FALSE)</f>
        <v>Diabetes</v>
      </c>
      <c r="L1221" t="str">
        <f>VLOOKUP($A1221,'Hospitalisation Details'!$A$2:$E$2344,5,FALSE)</f>
        <v>10-Aug-1999</v>
      </c>
      <c r="M1221" s="2">
        <f>VLOOKUP($A1221,'Hospitalisation Details'!$A$2:$I$2344,9,FALSE)</f>
        <v>2396.1</v>
      </c>
      <c r="N1221" s="2" t="str">
        <f>VLOOKUP($A1221,'Hospitalisation Details'!$A$2:$J$2344,10,FALSE)</f>
        <v>Tier - 2</v>
      </c>
      <c r="O1221" s="2" t="str">
        <f>VLOOKUP($A1221,'Hospitalisation Details'!$A$2:$K$2344,11,FALSE)</f>
        <v>Tier - 1</v>
      </c>
      <c r="P1221" s="5" t="str">
        <f>VLOOKUP($A1221,'Hospitalisation Details'!$A$2:$L$2344,12,FALSE)</f>
        <v>R1019</v>
      </c>
      <c r="Q1221" s="15">
        <f>VLOOKUP($A1221,'Hospitalisation Details'!$A$2:$G$2344,7,FALSE)</f>
        <v>23</v>
      </c>
    </row>
    <row r="1222" spans="1:17" x14ac:dyDescent="0.25">
      <c r="A1222" s="14" t="s">
        <v>4898</v>
      </c>
      <c r="B1222" t="str">
        <f>VLOOKUP(Healthcare!$A1222,'Customer Names'!A1222:C3556,3,FALSE)</f>
        <v>Tadesse</v>
      </c>
      <c r="C1222">
        <f>VLOOKUP(Healthcare!$A1222,'Medical Examinations'!A1222:B3556,2,FALSE)</f>
        <v>31.27</v>
      </c>
      <c r="D1222">
        <f>VLOOKUP($A1222,'Medical Examinations'!A1222:D3556,4,FALSE)</f>
        <v>7.73</v>
      </c>
      <c r="E1222" t="str">
        <f>VLOOKUP($A1222,'Medical Examinations'!A1222:F1222,6,FALSE)</f>
        <v>Yes</v>
      </c>
      <c r="F1222" t="str">
        <f>VLOOKUP($A1222,'Medical Examinations'!A1222:G3556,7,FALSE)</f>
        <v>No</v>
      </c>
      <c r="G1222" t="str">
        <f>VLOOKUP($A1222,'Medical Examinations'!A1222:H3556,8,FALSE)</f>
        <v>No</v>
      </c>
      <c r="H1222" s="4">
        <f>VLOOKUP($A1222,'Medical Examinations'!A1222:I3556,9,FALSE)</f>
        <v>1</v>
      </c>
      <c r="I1222" t="str">
        <f>VLOOKUP($A1222,'Medical Examinations'!A1222:J1222,10,FALSE)</f>
        <v>No</v>
      </c>
      <c r="J1222" t="str">
        <f>VLOOKUP($A1222,'Medical Examinations'!A1222:C1222,3,FALSE)</f>
        <v>Obesity</v>
      </c>
      <c r="K1222" t="str">
        <f>VLOOKUP($A1222,'Medical Examinations'!A1222:E1222,5,FALSE)</f>
        <v>Diabetes</v>
      </c>
      <c r="L1222" t="str">
        <f>VLOOKUP($A1222,'Hospitalisation Details'!$A$2:$E$2344,5,FALSE)</f>
        <v>3-Jun-2001</v>
      </c>
      <c r="M1222" s="2">
        <f>VLOOKUP($A1222,'Hospitalisation Details'!$A$2:$I$2344,9,FALSE)</f>
        <v>2404.73</v>
      </c>
      <c r="N1222" s="2" t="str">
        <f>VLOOKUP($A1222,'Hospitalisation Details'!$A$2:$J$2344,10,FALSE)</f>
        <v>Tier - 2</v>
      </c>
      <c r="O1222" s="2" t="str">
        <f>VLOOKUP($A1222,'Hospitalisation Details'!$A$2:$K$2344,11,FALSE)</f>
        <v>Tier - 3</v>
      </c>
      <c r="P1222" s="5" t="str">
        <f>VLOOKUP($A1222,'Hospitalisation Details'!$A$2:$L$2344,12,FALSE)</f>
        <v>R1012</v>
      </c>
      <c r="Q1222" s="15">
        <f>VLOOKUP($A1222,'Hospitalisation Details'!$A$2:$G$2344,7,FALSE)</f>
        <v>22</v>
      </c>
    </row>
    <row r="1223" spans="1:17" x14ac:dyDescent="0.25">
      <c r="A1223" s="14" t="s">
        <v>4899</v>
      </c>
      <c r="B1223" t="str">
        <f>VLOOKUP(Healthcare!$A1223,'Customer Names'!A1223:C3557,3,FALSE)</f>
        <v>Jaswell</v>
      </c>
      <c r="C1223">
        <f>VLOOKUP(Healthcare!$A1223,'Medical Examinations'!A1223:B3557,2,FALSE)</f>
        <v>19.95</v>
      </c>
      <c r="D1223">
        <f>VLOOKUP($A1223,'Medical Examinations'!A1223:D3557,4,FALSE)</f>
        <v>6.24</v>
      </c>
      <c r="E1223" t="str">
        <f>VLOOKUP($A1223,'Medical Examinations'!A1223:F1223,6,FALSE)</f>
        <v>Yes</v>
      </c>
      <c r="F1223" t="str">
        <f>VLOOKUP($A1223,'Medical Examinations'!A1223:G3557,7,FALSE)</f>
        <v>No</v>
      </c>
      <c r="G1223" t="str">
        <f>VLOOKUP($A1223,'Medical Examinations'!A1223:H3557,8,FALSE)</f>
        <v>No</v>
      </c>
      <c r="H1223" s="4">
        <f>VLOOKUP($A1223,'Medical Examinations'!A1223:I3557,9,FALSE)</f>
        <v>0</v>
      </c>
      <c r="I1223" t="str">
        <f>VLOOKUP($A1223,'Medical Examinations'!A1223:J1223,10,FALSE)</f>
        <v>No</v>
      </c>
      <c r="J1223" t="str">
        <f>VLOOKUP($A1223,'Medical Examinations'!A1223:C1223,3,FALSE)</f>
        <v>Health Weight</v>
      </c>
      <c r="K1223" t="str">
        <f>VLOOKUP($A1223,'Medical Examinations'!A1223:E1223,5,FALSE)</f>
        <v>Prediabetes</v>
      </c>
      <c r="L1223" t="str">
        <f>VLOOKUP($A1223,'Hospitalisation Details'!$A$2:$E$2344,5,FALSE)</f>
        <v>12-Nov-1999</v>
      </c>
      <c r="M1223" s="2">
        <f>VLOOKUP($A1223,'Hospitalisation Details'!$A$2:$I$2344,9,FALSE)</f>
        <v>2416.96</v>
      </c>
      <c r="N1223" s="2" t="str">
        <f>VLOOKUP($A1223,'Hospitalisation Details'!$A$2:$J$2344,10,FALSE)</f>
        <v>Tier - 2</v>
      </c>
      <c r="O1223" s="2" t="str">
        <f>VLOOKUP($A1223,'Hospitalisation Details'!$A$2:$K$2344,11,FALSE)</f>
        <v>Tier - 2</v>
      </c>
      <c r="P1223" s="5" t="str">
        <f>VLOOKUP($A1223,'Hospitalisation Details'!$A$2:$L$2344,12,FALSE)</f>
        <v>R1011</v>
      </c>
      <c r="Q1223" s="15">
        <f>VLOOKUP($A1223,'Hospitalisation Details'!$A$2:$G$2344,7,FALSE)</f>
        <v>23</v>
      </c>
    </row>
    <row r="1224" spans="1:17" x14ac:dyDescent="0.25">
      <c r="A1224" s="14" t="s">
        <v>4900</v>
      </c>
      <c r="B1224" t="str">
        <f>VLOOKUP(Healthcare!$A1224,'Customer Names'!A1224:C3558,3,FALSE)</f>
        <v>Phillips-Cook</v>
      </c>
      <c r="C1224">
        <f>VLOOKUP(Healthcare!$A1224,'Medical Examinations'!A1224:B3558,2,FALSE)</f>
        <v>21.3</v>
      </c>
      <c r="D1224">
        <f>VLOOKUP($A1224,'Medical Examinations'!A1224:D3558,4,FALSE)</f>
        <v>10.42</v>
      </c>
      <c r="E1224" t="str">
        <f>VLOOKUP($A1224,'Medical Examinations'!A1224:F1224,6,FALSE)</f>
        <v>No</v>
      </c>
      <c r="F1224" t="str">
        <f>VLOOKUP($A1224,'Medical Examinations'!A1224:G3558,7,FALSE)</f>
        <v>No</v>
      </c>
      <c r="G1224" t="str">
        <f>VLOOKUP($A1224,'Medical Examinations'!A1224:H3558,8,FALSE)</f>
        <v>No</v>
      </c>
      <c r="H1224" s="4">
        <f>VLOOKUP($A1224,'Medical Examinations'!A1224:I3558,9,FALSE)</f>
        <v>2</v>
      </c>
      <c r="I1224" t="str">
        <f>VLOOKUP($A1224,'Medical Examinations'!A1224:J1224,10,FALSE)</f>
        <v>No</v>
      </c>
      <c r="J1224" t="str">
        <f>VLOOKUP($A1224,'Medical Examinations'!A1224:C1224,3,FALSE)</f>
        <v>Health Weight</v>
      </c>
      <c r="K1224" t="str">
        <f>VLOOKUP($A1224,'Medical Examinations'!A1224:E1224,5,FALSE)</f>
        <v>Diabetes</v>
      </c>
      <c r="L1224" t="str">
        <f>VLOOKUP($A1224,'Hospitalisation Details'!$A$2:$E$2344,5,FALSE)</f>
        <v>21-Nov-1999</v>
      </c>
      <c r="M1224" s="2">
        <f>VLOOKUP($A1224,'Hospitalisation Details'!$A$2:$I$2344,9,FALSE)</f>
        <v>2438.06</v>
      </c>
      <c r="N1224" s="2" t="str">
        <f>VLOOKUP($A1224,'Hospitalisation Details'!$A$2:$J$2344,10,FALSE)</f>
        <v>Tier - 2</v>
      </c>
      <c r="O1224" s="2" t="str">
        <f>VLOOKUP($A1224,'Hospitalisation Details'!$A$2:$K$2344,11,FALSE)</f>
        <v>Tier - 2</v>
      </c>
      <c r="P1224" s="5" t="str">
        <f>VLOOKUP($A1224,'Hospitalisation Details'!$A$2:$L$2344,12,FALSE)</f>
        <v>R1013</v>
      </c>
      <c r="Q1224" s="15">
        <f>VLOOKUP($A1224,'Hospitalisation Details'!$A$2:$G$2344,7,FALSE)</f>
        <v>23</v>
      </c>
    </row>
    <row r="1225" spans="1:17" x14ac:dyDescent="0.25">
      <c r="A1225" s="14" t="s">
        <v>4901</v>
      </c>
      <c r="B1225" t="str">
        <f>VLOOKUP(Healthcare!$A1225,'Customer Names'!A1225:C3559,3,FALSE)</f>
        <v>Clark</v>
      </c>
      <c r="C1225">
        <f>VLOOKUP(Healthcare!$A1225,'Medical Examinations'!A1225:B3559,2,FALSE)</f>
        <v>31.635000000000002</v>
      </c>
      <c r="D1225">
        <f>VLOOKUP($A1225,'Medical Examinations'!A1225:D3559,4,FALSE)</f>
        <v>11.11</v>
      </c>
      <c r="E1225" t="str">
        <f>VLOOKUP($A1225,'Medical Examinations'!A1225:F1225,6,FALSE)</f>
        <v>No</v>
      </c>
      <c r="F1225" t="str">
        <f>VLOOKUP($A1225,'Medical Examinations'!A1225:G3559,7,FALSE)</f>
        <v>No</v>
      </c>
      <c r="G1225" t="str">
        <f>VLOOKUP($A1225,'Medical Examinations'!A1225:H3559,8,FALSE)</f>
        <v>No</v>
      </c>
      <c r="H1225" s="4">
        <f>VLOOKUP($A1225,'Medical Examinations'!A1225:I3559,9,FALSE)</f>
        <v>0</v>
      </c>
      <c r="I1225" t="str">
        <f>VLOOKUP($A1225,'Medical Examinations'!A1225:J1225,10,FALSE)</f>
        <v>No</v>
      </c>
      <c r="J1225" t="str">
        <f>VLOOKUP($A1225,'Medical Examinations'!A1225:C1225,3,FALSE)</f>
        <v>Obesity</v>
      </c>
      <c r="K1225" t="str">
        <f>VLOOKUP($A1225,'Medical Examinations'!A1225:E1225,5,FALSE)</f>
        <v>Diabetes</v>
      </c>
      <c r="L1225" t="str">
        <f>VLOOKUP($A1225,'Hospitalisation Details'!$A$2:$E$2344,5,FALSE)</f>
        <v>29-Jul-2002</v>
      </c>
      <c r="M1225" s="2">
        <f>VLOOKUP($A1225,'Hospitalisation Details'!$A$2:$I$2344,9,FALSE)</f>
        <v>2457.21</v>
      </c>
      <c r="N1225" s="2" t="str">
        <f>VLOOKUP($A1225,'Hospitalisation Details'!$A$2:$J$2344,10,FALSE)</f>
        <v>Tier - 2</v>
      </c>
      <c r="O1225" s="2" t="str">
        <f>VLOOKUP($A1225,'Hospitalisation Details'!$A$2:$K$2344,11,FALSE)</f>
        <v>Tier - 1</v>
      </c>
      <c r="P1225" s="5" t="str">
        <f>VLOOKUP($A1225,'Hospitalisation Details'!$A$2:$L$2344,12,FALSE)</f>
        <v>R1024</v>
      </c>
      <c r="Q1225" s="15">
        <f>VLOOKUP($A1225,'Hospitalisation Details'!$A$2:$G$2344,7,FALSE)</f>
        <v>20</v>
      </c>
    </row>
    <row r="1226" spans="1:17" x14ac:dyDescent="0.25">
      <c r="A1226" s="14" t="s">
        <v>4902</v>
      </c>
      <c r="B1226" t="str">
        <f>VLOOKUP(Healthcare!$A1226,'Customer Names'!A1226:C3560,3,FALSE)</f>
        <v>Wang</v>
      </c>
      <c r="C1226">
        <f>VLOOKUP(Healthcare!$A1226,'Medical Examinations'!A1226:B3560,2,FALSE)</f>
        <v>23.9</v>
      </c>
      <c r="D1226">
        <f>VLOOKUP($A1226,'Medical Examinations'!A1226:D3560,4,FALSE)</f>
        <v>7.67</v>
      </c>
      <c r="E1226" t="str">
        <f>VLOOKUP($A1226,'Medical Examinations'!A1226:F1226,6,FALSE)</f>
        <v>Yes</v>
      </c>
      <c r="F1226" t="str">
        <f>VLOOKUP($A1226,'Medical Examinations'!A1226:G3560,7,FALSE)</f>
        <v>No</v>
      </c>
      <c r="G1226" t="str">
        <f>VLOOKUP($A1226,'Medical Examinations'!A1226:H3560,8,FALSE)</f>
        <v>No</v>
      </c>
      <c r="H1226" s="4">
        <f>VLOOKUP($A1226,'Medical Examinations'!A1226:I3560,9,FALSE)</f>
        <v>2</v>
      </c>
      <c r="I1226" t="str">
        <f>VLOOKUP($A1226,'Medical Examinations'!A1226:J1226,10,FALSE)</f>
        <v>No</v>
      </c>
      <c r="J1226" t="str">
        <f>VLOOKUP($A1226,'Medical Examinations'!A1226:C1226,3,FALSE)</f>
        <v>Health Weight</v>
      </c>
      <c r="K1226" t="str">
        <f>VLOOKUP($A1226,'Medical Examinations'!A1226:E1226,5,FALSE)</f>
        <v>Diabetes</v>
      </c>
      <c r="L1226" t="str">
        <f>VLOOKUP($A1226,'Hospitalisation Details'!$A$2:$E$2344,5,FALSE)</f>
        <v>19-Nov-1998</v>
      </c>
      <c r="M1226" s="2">
        <f>VLOOKUP($A1226,'Hospitalisation Details'!$A$2:$I$2344,9,FALSE)</f>
        <v>2457.5</v>
      </c>
      <c r="N1226" s="2" t="str">
        <f>VLOOKUP($A1226,'Hospitalisation Details'!$A$2:$J$2344,10,FALSE)</f>
        <v>Tier - 2</v>
      </c>
      <c r="O1226" s="2" t="str">
        <f>VLOOKUP($A1226,'Hospitalisation Details'!$A$2:$K$2344,11,FALSE)</f>
        <v>Tier - 1</v>
      </c>
      <c r="P1226" s="5" t="str">
        <f>VLOOKUP($A1226,'Hospitalisation Details'!$A$2:$L$2344,12,FALSE)</f>
        <v>R1011</v>
      </c>
      <c r="Q1226" s="15">
        <f>VLOOKUP($A1226,'Hospitalisation Details'!$A$2:$G$2344,7,FALSE)</f>
        <v>24</v>
      </c>
    </row>
    <row r="1227" spans="1:17" x14ac:dyDescent="0.25">
      <c r="A1227" s="14" t="s">
        <v>4903</v>
      </c>
      <c r="B1227" t="str">
        <f>VLOOKUP(Healthcare!$A1227,'Customer Names'!A1227:C3561,3,FALSE)</f>
        <v>Desruisseaux</v>
      </c>
      <c r="C1227">
        <f>VLOOKUP(Healthcare!$A1227,'Medical Examinations'!A1227:B3561,2,FALSE)</f>
        <v>34.15</v>
      </c>
      <c r="D1227">
        <f>VLOOKUP($A1227,'Medical Examinations'!A1227:D3561,4,FALSE)</f>
        <v>6.15</v>
      </c>
      <c r="E1227" t="str">
        <f>VLOOKUP($A1227,'Medical Examinations'!A1227:F1227,6,FALSE)</f>
        <v>No</v>
      </c>
      <c r="F1227" t="str">
        <f>VLOOKUP($A1227,'Medical Examinations'!A1227:G3561,7,FALSE)</f>
        <v>No</v>
      </c>
      <c r="G1227" t="str">
        <f>VLOOKUP($A1227,'Medical Examinations'!A1227:H3561,8,FALSE)</f>
        <v>No</v>
      </c>
      <c r="H1227" s="4">
        <f>VLOOKUP($A1227,'Medical Examinations'!A1227:I3561,9,FALSE)</f>
        <v>0</v>
      </c>
      <c r="I1227" t="str">
        <f>VLOOKUP($A1227,'Medical Examinations'!A1227:J1227,10,FALSE)</f>
        <v>No</v>
      </c>
      <c r="J1227" t="str">
        <f>VLOOKUP($A1227,'Medical Examinations'!A1227:C1227,3,FALSE)</f>
        <v>Obesity</v>
      </c>
      <c r="K1227" t="str">
        <f>VLOOKUP($A1227,'Medical Examinations'!A1227:E1227,5,FALSE)</f>
        <v>Prediabetes</v>
      </c>
      <c r="L1227" t="str">
        <f>VLOOKUP($A1227,'Hospitalisation Details'!$A$2:$E$2344,5,FALSE)</f>
        <v>11-Jul-2002</v>
      </c>
      <c r="M1227" s="2">
        <f>VLOOKUP($A1227,'Hospitalisation Details'!$A$2:$I$2344,9,FALSE)</f>
        <v>2459.7199999999998</v>
      </c>
      <c r="N1227" s="2" t="str">
        <f>VLOOKUP($A1227,'Hospitalisation Details'!$A$2:$J$2344,10,FALSE)</f>
        <v>Tier - 2</v>
      </c>
      <c r="O1227" s="2" t="str">
        <f>VLOOKUP($A1227,'Hospitalisation Details'!$A$2:$K$2344,11,FALSE)</f>
        <v>Tier - 2</v>
      </c>
      <c r="P1227" s="5" t="str">
        <f>VLOOKUP($A1227,'Hospitalisation Details'!$A$2:$L$2344,12,FALSE)</f>
        <v>R1024</v>
      </c>
      <c r="Q1227" s="15">
        <f>VLOOKUP($A1227,'Hospitalisation Details'!$A$2:$G$2344,7,FALSE)</f>
        <v>20</v>
      </c>
    </row>
    <row r="1228" spans="1:17" x14ac:dyDescent="0.25">
      <c r="A1228" s="14" t="s">
        <v>4904</v>
      </c>
      <c r="B1228" t="str">
        <f>VLOOKUP(Healthcare!$A1228,'Customer Names'!A1228:C3562,3,FALSE)</f>
        <v>Ripp</v>
      </c>
      <c r="C1228">
        <f>VLOOKUP(Healthcare!$A1228,'Medical Examinations'!A1228:B3562,2,FALSE)</f>
        <v>28.71</v>
      </c>
      <c r="D1228">
        <f>VLOOKUP($A1228,'Medical Examinations'!A1228:D3562,4,FALSE)</f>
        <v>5.71</v>
      </c>
      <c r="E1228" t="str">
        <f>VLOOKUP($A1228,'Medical Examinations'!A1228:F1228,6,FALSE)</f>
        <v>No</v>
      </c>
      <c r="F1228" t="str">
        <f>VLOOKUP($A1228,'Medical Examinations'!A1228:G3562,7,FALSE)</f>
        <v>No</v>
      </c>
      <c r="G1228" t="str">
        <f>VLOOKUP($A1228,'Medical Examinations'!A1228:H3562,8,FALSE)</f>
        <v>No</v>
      </c>
      <c r="H1228" s="4">
        <f>VLOOKUP($A1228,'Medical Examinations'!A1228:I3562,9,FALSE)</f>
        <v>0</v>
      </c>
      <c r="I1228" t="str">
        <f>VLOOKUP($A1228,'Medical Examinations'!A1228:J1228,10,FALSE)</f>
        <v>No</v>
      </c>
      <c r="J1228" t="str">
        <f>VLOOKUP($A1228,'Medical Examinations'!A1228:C1228,3,FALSE)</f>
        <v>Over Weight</v>
      </c>
      <c r="K1228" t="str">
        <f>VLOOKUP($A1228,'Medical Examinations'!A1228:E1228,5,FALSE)</f>
        <v>Prediabetes</v>
      </c>
      <c r="L1228" t="str">
        <f>VLOOKUP($A1228,'Hospitalisation Details'!$A$2:$E$2344,5,FALSE)</f>
        <v>17-Aug-1998</v>
      </c>
      <c r="M1228" s="2">
        <f>VLOOKUP($A1228,'Hospitalisation Details'!$A$2:$I$2344,9,FALSE)</f>
        <v>2464.62</v>
      </c>
      <c r="N1228" s="2" t="str">
        <f>VLOOKUP($A1228,'Hospitalisation Details'!$A$2:$J$2344,10,FALSE)</f>
        <v>Tier - 2</v>
      </c>
      <c r="O1228" s="2" t="str">
        <f>VLOOKUP($A1228,'Hospitalisation Details'!$A$2:$K$2344,11,FALSE)</f>
        <v>Tier - 3</v>
      </c>
      <c r="P1228" s="5" t="str">
        <f>VLOOKUP($A1228,'Hospitalisation Details'!$A$2:$L$2344,12,FALSE)</f>
        <v>R1013</v>
      </c>
      <c r="Q1228" s="15">
        <f>VLOOKUP($A1228,'Hospitalisation Details'!$A$2:$G$2344,7,FALSE)</f>
        <v>24</v>
      </c>
    </row>
    <row r="1229" spans="1:17" x14ac:dyDescent="0.25">
      <c r="A1229" s="14" t="s">
        <v>4905</v>
      </c>
      <c r="B1229" t="str">
        <f>VLOOKUP(Healthcare!$A1229,'Customer Names'!A1229:C3563,3,FALSE)</f>
        <v>Harris</v>
      </c>
      <c r="C1229">
        <f>VLOOKUP(Healthcare!$A1229,'Medical Examinations'!A1229:B3563,2,FALSE)</f>
        <v>36.700000000000003</v>
      </c>
      <c r="D1229">
        <f>VLOOKUP($A1229,'Medical Examinations'!A1229:D3563,4,FALSE)</f>
        <v>8.6999999999999993</v>
      </c>
      <c r="E1229" t="str">
        <f>VLOOKUP($A1229,'Medical Examinations'!A1229:F1229,6,FALSE)</f>
        <v>Yes</v>
      </c>
      <c r="F1229" t="str">
        <f>VLOOKUP($A1229,'Medical Examinations'!A1229:G3563,7,FALSE)</f>
        <v>No</v>
      </c>
      <c r="G1229" t="str">
        <f>VLOOKUP($A1229,'Medical Examinations'!A1229:H3563,8,FALSE)</f>
        <v>No</v>
      </c>
      <c r="H1229" s="4">
        <f>VLOOKUP($A1229,'Medical Examinations'!A1229:I3563,9,FALSE)</f>
        <v>2</v>
      </c>
      <c r="I1229" t="str">
        <f>VLOOKUP($A1229,'Medical Examinations'!A1229:J1229,10,FALSE)</f>
        <v>No</v>
      </c>
      <c r="J1229" t="str">
        <f>VLOOKUP($A1229,'Medical Examinations'!A1229:C1229,3,FALSE)</f>
        <v>Obesity</v>
      </c>
      <c r="K1229" t="str">
        <f>VLOOKUP($A1229,'Medical Examinations'!A1229:E1229,5,FALSE)</f>
        <v>Diabetes</v>
      </c>
      <c r="L1229" t="str">
        <f>VLOOKUP($A1229,'Hospitalisation Details'!$A$2:$E$2344,5,FALSE)</f>
        <v>2-Jul-1998</v>
      </c>
      <c r="M1229" s="2">
        <f>VLOOKUP($A1229,'Hospitalisation Details'!$A$2:$I$2344,9,FALSE)</f>
        <v>2473.33</v>
      </c>
      <c r="N1229" s="2" t="str">
        <f>VLOOKUP($A1229,'Hospitalisation Details'!$A$2:$J$2344,10,FALSE)</f>
        <v>Tier - 2</v>
      </c>
      <c r="O1229" s="2" t="str">
        <f>VLOOKUP($A1229,'Hospitalisation Details'!$A$2:$K$2344,11,FALSE)</f>
        <v>Tier - 3</v>
      </c>
      <c r="P1229" s="5" t="str">
        <f>VLOOKUP($A1229,'Hospitalisation Details'!$A$2:$L$2344,12,FALSE)</f>
        <v>R1013</v>
      </c>
      <c r="Q1229" s="15">
        <f>VLOOKUP($A1229,'Hospitalisation Details'!$A$2:$G$2344,7,FALSE)</f>
        <v>24</v>
      </c>
    </row>
    <row r="1230" spans="1:17" x14ac:dyDescent="0.25">
      <c r="A1230" s="14" t="s">
        <v>4906</v>
      </c>
      <c r="B1230" t="str">
        <f>VLOOKUP(Healthcare!$A1230,'Customer Names'!A1230:C3564,3,FALSE)</f>
        <v>Shafer</v>
      </c>
      <c r="C1230">
        <f>VLOOKUP(Healthcare!$A1230,'Medical Examinations'!A1230:B3564,2,FALSE)</f>
        <v>34.1</v>
      </c>
      <c r="D1230">
        <f>VLOOKUP($A1230,'Medical Examinations'!A1230:D3564,4,FALSE)</f>
        <v>9.0399999999999991</v>
      </c>
      <c r="E1230" t="str">
        <f>VLOOKUP($A1230,'Medical Examinations'!A1230:F1230,6,FALSE)</f>
        <v>Yes</v>
      </c>
      <c r="F1230" t="str">
        <f>VLOOKUP($A1230,'Medical Examinations'!A1230:G3564,7,FALSE)</f>
        <v>No</v>
      </c>
      <c r="G1230" t="str">
        <f>VLOOKUP($A1230,'Medical Examinations'!A1230:H3564,8,FALSE)</f>
        <v>No</v>
      </c>
      <c r="H1230" s="4">
        <f>VLOOKUP($A1230,'Medical Examinations'!A1230:I3564,9,FALSE)</f>
        <v>2</v>
      </c>
      <c r="I1230" t="str">
        <f>VLOOKUP($A1230,'Medical Examinations'!A1230:J1230,10,FALSE)</f>
        <v>No</v>
      </c>
      <c r="J1230" t="str">
        <f>VLOOKUP($A1230,'Medical Examinations'!A1230:C1230,3,FALSE)</f>
        <v>Obesity</v>
      </c>
      <c r="K1230" t="str">
        <f>VLOOKUP($A1230,'Medical Examinations'!A1230:E1230,5,FALSE)</f>
        <v>Diabetes</v>
      </c>
      <c r="L1230" t="str">
        <f>VLOOKUP($A1230,'Hospitalisation Details'!$A$2:$E$2344,5,FALSE)</f>
        <v>20-Jun-1998</v>
      </c>
      <c r="M1230" s="2">
        <f>VLOOKUP($A1230,'Hospitalisation Details'!$A$2:$I$2344,9,FALSE)</f>
        <v>2480.98</v>
      </c>
      <c r="N1230" s="2" t="str">
        <f>VLOOKUP($A1230,'Hospitalisation Details'!$A$2:$J$2344,10,FALSE)</f>
        <v>Tier - 2</v>
      </c>
      <c r="O1230" s="2" t="str">
        <f>VLOOKUP($A1230,'Hospitalisation Details'!$A$2:$K$2344,11,FALSE)</f>
        <v>Tier - 2</v>
      </c>
      <c r="P1230" s="5" t="str">
        <f>VLOOKUP($A1230,'Hospitalisation Details'!$A$2:$L$2344,12,FALSE)</f>
        <v>R1013</v>
      </c>
      <c r="Q1230" s="15">
        <f>VLOOKUP($A1230,'Hospitalisation Details'!$A$2:$G$2344,7,FALSE)</f>
        <v>24</v>
      </c>
    </row>
    <row r="1231" spans="1:17" x14ac:dyDescent="0.25">
      <c r="A1231" s="14" t="s">
        <v>4907</v>
      </c>
      <c r="B1231" t="str">
        <f>VLOOKUP(Healthcare!$A1231,'Customer Names'!A1231:C3565,3,FALSE)</f>
        <v>Hemesath</v>
      </c>
      <c r="C1231">
        <f>VLOOKUP(Healthcare!$A1231,'Medical Examinations'!A1231:B3565,2,FALSE)</f>
        <v>25.7</v>
      </c>
      <c r="D1231">
        <f>VLOOKUP($A1231,'Medical Examinations'!A1231:D3565,4,FALSE)</f>
        <v>5.61</v>
      </c>
      <c r="E1231" t="str">
        <f>VLOOKUP($A1231,'Medical Examinations'!A1231:F1231,6,FALSE)</f>
        <v>No</v>
      </c>
      <c r="F1231" t="str">
        <f>VLOOKUP($A1231,'Medical Examinations'!A1231:G3565,7,FALSE)</f>
        <v>No</v>
      </c>
      <c r="G1231" t="str">
        <f>VLOOKUP($A1231,'Medical Examinations'!A1231:H3565,8,FALSE)</f>
        <v>No</v>
      </c>
      <c r="H1231" s="4">
        <f>VLOOKUP($A1231,'Medical Examinations'!A1231:I3565,9,FALSE)</f>
        <v>0</v>
      </c>
      <c r="I1231" t="str">
        <f>VLOOKUP($A1231,'Medical Examinations'!A1231:J1231,10,FALSE)</f>
        <v>No</v>
      </c>
      <c r="J1231" t="str">
        <f>VLOOKUP($A1231,'Medical Examinations'!A1231:C1231,3,FALSE)</f>
        <v>Over Weight</v>
      </c>
      <c r="K1231" t="str">
        <f>VLOOKUP($A1231,'Medical Examinations'!A1231:E1231,5,FALSE)</f>
        <v>Normal</v>
      </c>
      <c r="L1231" t="str">
        <f>VLOOKUP($A1231,'Hospitalisation Details'!$A$2:$E$2344,5,FALSE)</f>
        <v>14-Oct-1995</v>
      </c>
      <c r="M1231" s="2">
        <f>VLOOKUP($A1231,'Hospitalisation Details'!$A$2:$I$2344,9,FALSE)</f>
        <v>2494.02</v>
      </c>
      <c r="N1231" s="2" t="str">
        <f>VLOOKUP($A1231,'Hospitalisation Details'!$A$2:$J$2344,10,FALSE)</f>
        <v>Tier - 3</v>
      </c>
      <c r="O1231" s="2" t="str">
        <f>VLOOKUP($A1231,'Hospitalisation Details'!$A$2:$K$2344,11,FALSE)</f>
        <v>Tier - 1</v>
      </c>
      <c r="P1231" s="5" t="str">
        <f>VLOOKUP($A1231,'Hospitalisation Details'!$A$2:$L$2344,12,FALSE)</f>
        <v>R1011</v>
      </c>
      <c r="Q1231" s="15">
        <f>VLOOKUP($A1231,'Hospitalisation Details'!$A$2:$G$2344,7,FALSE)</f>
        <v>27</v>
      </c>
    </row>
    <row r="1232" spans="1:17" x14ac:dyDescent="0.25">
      <c r="A1232" s="14" t="s">
        <v>4908</v>
      </c>
      <c r="B1232" t="str">
        <f>VLOOKUP(Healthcare!$A1232,'Customer Names'!A1232:C3566,3,FALSE)</f>
        <v>Vinci</v>
      </c>
      <c r="C1232">
        <f>VLOOKUP(Healthcare!$A1232,'Medical Examinations'!A1232:B3566,2,FALSE)</f>
        <v>21.68</v>
      </c>
      <c r="D1232">
        <f>VLOOKUP($A1232,'Medical Examinations'!A1232:D3566,4,FALSE)</f>
        <v>8.1199999999999992</v>
      </c>
      <c r="E1232" t="str">
        <f>VLOOKUP($A1232,'Medical Examinations'!A1232:F1232,6,FALSE)</f>
        <v>No</v>
      </c>
      <c r="F1232" t="str">
        <f>VLOOKUP($A1232,'Medical Examinations'!A1232:G3566,7,FALSE)</f>
        <v>No</v>
      </c>
      <c r="G1232" t="str">
        <f>VLOOKUP($A1232,'Medical Examinations'!A1232:H3566,8,FALSE)</f>
        <v>No</v>
      </c>
      <c r="H1232" s="4">
        <f>VLOOKUP($A1232,'Medical Examinations'!A1232:I3566,9,FALSE)</f>
        <v>0</v>
      </c>
      <c r="I1232" t="str">
        <f>VLOOKUP($A1232,'Medical Examinations'!A1232:J1232,10,FALSE)</f>
        <v>No</v>
      </c>
      <c r="J1232" t="str">
        <f>VLOOKUP($A1232,'Medical Examinations'!A1232:C1232,3,FALSE)</f>
        <v>Health Weight</v>
      </c>
      <c r="K1232" t="str">
        <f>VLOOKUP($A1232,'Medical Examinations'!A1232:E1232,5,FALSE)</f>
        <v>Diabetes</v>
      </c>
      <c r="L1232" t="str">
        <f>VLOOKUP($A1232,'Hospitalisation Details'!$A$2:$E$2344,5,FALSE)</f>
        <v>9-Jul-1995</v>
      </c>
      <c r="M1232" s="2">
        <f>VLOOKUP($A1232,'Hospitalisation Details'!$A$2:$I$2344,9,FALSE)</f>
        <v>2497.04</v>
      </c>
      <c r="N1232" s="2" t="str">
        <f>VLOOKUP($A1232,'Hospitalisation Details'!$A$2:$J$2344,10,FALSE)</f>
        <v>Tier - 3</v>
      </c>
      <c r="O1232" s="2" t="str">
        <f>VLOOKUP($A1232,'Hospitalisation Details'!$A$2:$K$2344,11,FALSE)</f>
        <v>Tier - 3</v>
      </c>
      <c r="P1232" s="5" t="str">
        <f>VLOOKUP($A1232,'Hospitalisation Details'!$A$2:$L$2344,12,FALSE)</f>
        <v>R1013</v>
      </c>
      <c r="Q1232" s="15">
        <f>VLOOKUP($A1232,'Hospitalisation Details'!$A$2:$G$2344,7,FALSE)</f>
        <v>27</v>
      </c>
    </row>
    <row r="1233" spans="1:17" x14ac:dyDescent="0.25">
      <c r="A1233" s="14" t="s">
        <v>4909</v>
      </c>
      <c r="B1233" t="str">
        <f>VLOOKUP(Healthcare!$A1233,'Customer Names'!A1233:C3567,3,FALSE)</f>
        <v>Diamond-Husmann</v>
      </c>
      <c r="C1233">
        <f>VLOOKUP(Healthcare!$A1233,'Medical Examinations'!A1233:B3567,2,FALSE)</f>
        <v>25.175000000000001</v>
      </c>
      <c r="D1233">
        <f>VLOOKUP($A1233,'Medical Examinations'!A1233:D3567,4,FALSE)</f>
        <v>4.74</v>
      </c>
      <c r="E1233" t="str">
        <f>VLOOKUP($A1233,'Medical Examinations'!A1233:F1233,6,FALSE)</f>
        <v>No</v>
      </c>
      <c r="F1233" t="str">
        <f>VLOOKUP($A1233,'Medical Examinations'!A1233:G3567,7,FALSE)</f>
        <v>No</v>
      </c>
      <c r="G1233" t="str">
        <f>VLOOKUP($A1233,'Medical Examinations'!A1233:H3567,8,FALSE)</f>
        <v>No</v>
      </c>
      <c r="H1233" s="4">
        <f>VLOOKUP($A1233,'Medical Examinations'!A1233:I3567,9,FALSE)</f>
        <v>0</v>
      </c>
      <c r="I1233" t="str">
        <f>VLOOKUP($A1233,'Medical Examinations'!A1233:J1233,10,FALSE)</f>
        <v>No</v>
      </c>
      <c r="J1233" t="str">
        <f>VLOOKUP($A1233,'Medical Examinations'!A1233:C1233,3,FALSE)</f>
        <v>Over Weight</v>
      </c>
      <c r="K1233" t="str">
        <f>VLOOKUP($A1233,'Medical Examinations'!A1233:E1233,5,FALSE)</f>
        <v>Normal</v>
      </c>
      <c r="L1233" t="str">
        <f>VLOOKUP($A1233,'Hospitalisation Details'!$A$2:$E$2344,5,FALSE)</f>
        <v>15-Oct-1995</v>
      </c>
      <c r="M1233" s="2">
        <f>VLOOKUP($A1233,'Hospitalisation Details'!$A$2:$I$2344,9,FALSE)</f>
        <v>2498.41</v>
      </c>
      <c r="N1233" s="2" t="str">
        <f>VLOOKUP($A1233,'Hospitalisation Details'!$A$2:$J$2344,10,FALSE)</f>
        <v>Tier - 3</v>
      </c>
      <c r="O1233" s="2" t="str">
        <f>VLOOKUP($A1233,'Hospitalisation Details'!$A$2:$K$2344,11,FALSE)</f>
        <v>Tier - 3</v>
      </c>
      <c r="P1233" s="5" t="str">
        <f>VLOOKUP($A1233,'Hospitalisation Details'!$A$2:$L$2344,12,FALSE)</f>
        <v>R1013</v>
      </c>
      <c r="Q1233" s="15">
        <f>VLOOKUP($A1233,'Hospitalisation Details'!$A$2:$G$2344,7,FALSE)</f>
        <v>27</v>
      </c>
    </row>
    <row r="1234" spans="1:17" x14ac:dyDescent="0.25">
      <c r="A1234" s="14" t="s">
        <v>4910</v>
      </c>
      <c r="B1234" t="str">
        <f>VLOOKUP(Healthcare!$A1234,'Customer Names'!A1234:C3568,3,FALSE)</f>
        <v>Soto</v>
      </c>
      <c r="C1234">
        <f>VLOOKUP(Healthcare!$A1234,'Medical Examinations'!A1234:B3568,2,FALSE)</f>
        <v>44.77</v>
      </c>
      <c r="D1234">
        <f>VLOOKUP($A1234,'Medical Examinations'!A1234:D3568,4,FALSE)</f>
        <v>4.0599999999999996</v>
      </c>
      <c r="E1234" t="str">
        <f>VLOOKUP($A1234,'Medical Examinations'!A1234:F1234,6,FALSE)</f>
        <v>No</v>
      </c>
      <c r="F1234" t="str">
        <f>VLOOKUP($A1234,'Medical Examinations'!A1234:G3568,7,FALSE)</f>
        <v>No</v>
      </c>
      <c r="G1234" t="str">
        <f>VLOOKUP($A1234,'Medical Examinations'!A1234:H3568,8,FALSE)</f>
        <v>No</v>
      </c>
      <c r="H1234" s="4">
        <f>VLOOKUP($A1234,'Medical Examinations'!A1234:I3568,9,FALSE)</f>
        <v>2</v>
      </c>
      <c r="I1234" t="str">
        <f>VLOOKUP($A1234,'Medical Examinations'!A1234:J1234,10,FALSE)</f>
        <v>No</v>
      </c>
      <c r="J1234" t="str">
        <f>VLOOKUP($A1234,'Medical Examinations'!A1234:C1234,3,FALSE)</f>
        <v>Obesity</v>
      </c>
      <c r="K1234" t="str">
        <f>VLOOKUP($A1234,'Medical Examinations'!A1234:E1234,5,FALSE)</f>
        <v>Normal</v>
      </c>
      <c r="L1234" t="str">
        <f>VLOOKUP($A1234,'Hospitalisation Details'!$A$2:$E$2344,5,FALSE)</f>
        <v>6-Sep-2004</v>
      </c>
      <c r="M1234" s="2">
        <f>VLOOKUP($A1234,'Hospitalisation Details'!$A$2:$I$2344,9,FALSE)</f>
        <v>2500.9299999999998</v>
      </c>
      <c r="N1234" s="2" t="str">
        <f>VLOOKUP($A1234,'Hospitalisation Details'!$A$2:$J$2344,10,FALSE)</f>
        <v>Tier - 2</v>
      </c>
      <c r="O1234" s="2" t="str">
        <f>VLOOKUP($A1234,'Hospitalisation Details'!$A$2:$K$2344,11,FALSE)</f>
        <v>Tier - 2</v>
      </c>
      <c r="P1234" s="5" t="str">
        <f>VLOOKUP($A1234,'Hospitalisation Details'!$A$2:$L$2344,12,FALSE)</f>
        <v>R1012</v>
      </c>
      <c r="Q1234" s="15">
        <f>VLOOKUP($A1234,'Hospitalisation Details'!$A$2:$G$2344,7,FALSE)</f>
        <v>18</v>
      </c>
    </row>
    <row r="1235" spans="1:17" x14ac:dyDescent="0.25">
      <c r="A1235" s="14" t="s">
        <v>4911</v>
      </c>
      <c r="B1235" t="str">
        <f>VLOOKUP(Healthcare!$A1235,'Customer Names'!A1235:C3569,3,FALSE)</f>
        <v>Howard</v>
      </c>
      <c r="C1235">
        <f>VLOOKUP(Healthcare!$A1235,'Medical Examinations'!A1235:B3569,2,FALSE)</f>
        <v>37.07</v>
      </c>
      <c r="D1235">
        <f>VLOOKUP($A1235,'Medical Examinations'!A1235:D3569,4,FALSE)</f>
        <v>5.69</v>
      </c>
      <c r="E1235" t="str">
        <f>VLOOKUP($A1235,'Medical Examinations'!A1235:F1235,6,FALSE)</f>
        <v>No</v>
      </c>
      <c r="F1235" t="str">
        <f>VLOOKUP($A1235,'Medical Examinations'!A1235:G3569,7,FALSE)</f>
        <v>No</v>
      </c>
      <c r="G1235" t="str">
        <f>VLOOKUP($A1235,'Medical Examinations'!A1235:H3569,8,FALSE)</f>
        <v>No</v>
      </c>
      <c r="H1235" s="4">
        <f>VLOOKUP($A1235,'Medical Examinations'!A1235:I3569,9,FALSE)</f>
        <v>2</v>
      </c>
      <c r="I1235" t="str">
        <f>VLOOKUP($A1235,'Medical Examinations'!A1235:J1235,10,FALSE)</f>
        <v>No</v>
      </c>
      <c r="J1235" t="str">
        <f>VLOOKUP($A1235,'Medical Examinations'!A1235:C1235,3,FALSE)</f>
        <v>Obesity</v>
      </c>
      <c r="K1235" t="str">
        <f>VLOOKUP($A1235,'Medical Examinations'!A1235:E1235,5,FALSE)</f>
        <v>Normal</v>
      </c>
      <c r="L1235" t="str">
        <f>VLOOKUP($A1235,'Hospitalisation Details'!$A$2:$E$2344,5,FALSE)</f>
        <v>5-Aug-1991</v>
      </c>
      <c r="M1235" s="2">
        <f>VLOOKUP($A1235,'Hospitalisation Details'!$A$2:$I$2344,9,FALSE)</f>
        <v>2510.79</v>
      </c>
      <c r="N1235" s="2" t="str">
        <f>VLOOKUP($A1235,'Hospitalisation Details'!$A$2:$J$2344,10,FALSE)</f>
        <v>Tier - 2</v>
      </c>
      <c r="O1235" s="2" t="str">
        <f>VLOOKUP($A1235,'Hospitalisation Details'!$A$2:$K$2344,11,FALSE)</f>
        <v>Tier - 1</v>
      </c>
      <c r="P1235" s="5" t="str">
        <f>VLOOKUP($A1235,'Hospitalisation Details'!$A$2:$L$2344,12,FALSE)</f>
        <v>R1013</v>
      </c>
      <c r="Q1235" s="15">
        <f>VLOOKUP($A1235,'Hospitalisation Details'!$A$2:$G$2344,7,FALSE)</f>
        <v>31</v>
      </c>
    </row>
    <row r="1236" spans="1:17" x14ac:dyDescent="0.25">
      <c r="A1236" s="14" t="s">
        <v>4912</v>
      </c>
      <c r="B1236" t="str">
        <f>VLOOKUP(Healthcare!$A1236,'Customer Names'!A1236:C3570,3,FALSE)</f>
        <v>Patrick</v>
      </c>
      <c r="C1236">
        <f>VLOOKUP(Healthcare!$A1236,'Medical Examinations'!A1236:B3570,2,FALSE)</f>
        <v>39.799999999999997</v>
      </c>
      <c r="D1236">
        <f>VLOOKUP($A1236,'Medical Examinations'!A1236:D3570,4,FALSE)</f>
        <v>5.66</v>
      </c>
      <c r="E1236" t="str">
        <f>VLOOKUP($A1236,'Medical Examinations'!A1236:F1236,6,FALSE)</f>
        <v>No</v>
      </c>
      <c r="F1236" t="str">
        <f>VLOOKUP($A1236,'Medical Examinations'!A1236:G3570,7,FALSE)</f>
        <v>No</v>
      </c>
      <c r="G1236" t="str">
        <f>VLOOKUP($A1236,'Medical Examinations'!A1236:H3570,8,FALSE)</f>
        <v>Yes</v>
      </c>
      <c r="H1236" s="4">
        <f>VLOOKUP($A1236,'Medical Examinations'!A1236:I3570,9,FALSE)</f>
        <v>1</v>
      </c>
      <c r="I1236" t="str">
        <f>VLOOKUP($A1236,'Medical Examinations'!A1236:J1236,10,FALSE)</f>
        <v>No</v>
      </c>
      <c r="J1236" t="str">
        <f>VLOOKUP($A1236,'Medical Examinations'!A1236:C1236,3,FALSE)</f>
        <v>Obesity</v>
      </c>
      <c r="K1236" t="str">
        <f>VLOOKUP($A1236,'Medical Examinations'!A1236:E1236,5,FALSE)</f>
        <v>Normal</v>
      </c>
      <c r="L1236" t="str">
        <f>VLOOKUP($A1236,'Hospitalisation Details'!$A$2:$E$2344,5,FALSE)</f>
        <v>2-Nov-1997</v>
      </c>
      <c r="M1236" s="2">
        <f>VLOOKUP($A1236,'Hospitalisation Details'!$A$2:$I$2344,9,FALSE)</f>
        <v>2523.17</v>
      </c>
      <c r="N1236" s="2" t="str">
        <f>VLOOKUP($A1236,'Hospitalisation Details'!$A$2:$J$2344,10,FALSE)</f>
        <v>Tier - 3</v>
      </c>
      <c r="O1236" s="2" t="str">
        <f>VLOOKUP($A1236,'Hospitalisation Details'!$A$2:$K$2344,11,FALSE)</f>
        <v>Tier - 1</v>
      </c>
      <c r="P1236" s="5" t="str">
        <f>VLOOKUP($A1236,'Hospitalisation Details'!$A$2:$L$2344,12,FALSE)</f>
        <v>R1012</v>
      </c>
      <c r="Q1236" s="15">
        <f>VLOOKUP($A1236,'Hospitalisation Details'!$A$2:$G$2344,7,FALSE)</f>
        <v>25</v>
      </c>
    </row>
    <row r="1237" spans="1:17" x14ac:dyDescent="0.25">
      <c r="A1237" s="14" t="s">
        <v>4913</v>
      </c>
      <c r="B1237" t="str">
        <f>VLOOKUP(Healthcare!$A1237,'Customer Names'!A1237:C3571,3,FALSE)</f>
        <v>Dacko</v>
      </c>
      <c r="C1237">
        <f>VLOOKUP(Healthcare!$A1237,'Medical Examinations'!A1237:B3571,2,FALSE)</f>
        <v>26.36</v>
      </c>
      <c r="D1237">
        <f>VLOOKUP($A1237,'Medical Examinations'!A1237:D3571,4,FALSE)</f>
        <v>4.32</v>
      </c>
      <c r="E1237" t="str">
        <f>VLOOKUP($A1237,'Medical Examinations'!A1237:F1237,6,FALSE)</f>
        <v>No</v>
      </c>
      <c r="F1237" t="str">
        <f>VLOOKUP($A1237,'Medical Examinations'!A1237:G3571,7,FALSE)</f>
        <v>No</v>
      </c>
      <c r="G1237" t="str">
        <f>VLOOKUP($A1237,'Medical Examinations'!A1237:H3571,8,FALSE)</f>
        <v>Yes</v>
      </c>
      <c r="H1237" s="4">
        <f>VLOOKUP($A1237,'Medical Examinations'!A1237:I3571,9,FALSE)</f>
        <v>1</v>
      </c>
      <c r="I1237" t="str">
        <f>VLOOKUP($A1237,'Medical Examinations'!A1237:J1237,10,FALSE)</f>
        <v>No</v>
      </c>
      <c r="J1237" t="str">
        <f>VLOOKUP($A1237,'Medical Examinations'!A1237:C1237,3,FALSE)</f>
        <v>Over Weight</v>
      </c>
      <c r="K1237" t="str">
        <f>VLOOKUP($A1237,'Medical Examinations'!A1237:E1237,5,FALSE)</f>
        <v>Normal</v>
      </c>
      <c r="L1237" t="str">
        <f>VLOOKUP($A1237,'Hospitalisation Details'!$A$2:$E$2344,5,FALSE)</f>
        <v>25-Aug-2000</v>
      </c>
      <c r="M1237" s="2">
        <f>VLOOKUP($A1237,'Hospitalisation Details'!$A$2:$I$2344,9,FALSE)</f>
        <v>2527.8200000000002</v>
      </c>
      <c r="N1237" s="2" t="str">
        <f>VLOOKUP($A1237,'Hospitalisation Details'!$A$2:$J$2344,10,FALSE)</f>
        <v>Tier - 2</v>
      </c>
      <c r="O1237" s="2" t="str">
        <f>VLOOKUP($A1237,'Hospitalisation Details'!$A$2:$K$2344,11,FALSE)</f>
        <v>Tier - 3</v>
      </c>
      <c r="P1237" s="5" t="str">
        <f>VLOOKUP($A1237,'Hospitalisation Details'!$A$2:$L$2344,12,FALSE)</f>
        <v>R1012</v>
      </c>
      <c r="Q1237" s="15">
        <f>VLOOKUP($A1237,'Hospitalisation Details'!$A$2:$G$2344,7,FALSE)</f>
        <v>22</v>
      </c>
    </row>
    <row r="1238" spans="1:17" x14ac:dyDescent="0.25">
      <c r="A1238" s="14" t="s">
        <v>4914</v>
      </c>
      <c r="B1238" t="str">
        <f>VLOOKUP(Healthcare!$A1238,'Customer Names'!A1238:C3572,3,FALSE)</f>
        <v>Glassey</v>
      </c>
      <c r="C1238">
        <f>VLOOKUP(Healthcare!$A1238,'Medical Examinations'!A1238:B3572,2,FALSE)</f>
        <v>29.925000000000001</v>
      </c>
      <c r="D1238">
        <f>VLOOKUP($A1238,'Medical Examinations'!A1238:D3572,4,FALSE)</f>
        <v>8.2899999999999991</v>
      </c>
      <c r="E1238" t="str">
        <f>VLOOKUP($A1238,'Medical Examinations'!A1238:F1238,6,FALSE)</f>
        <v>No</v>
      </c>
      <c r="F1238" t="str">
        <f>VLOOKUP($A1238,'Medical Examinations'!A1238:G3572,7,FALSE)</f>
        <v>No</v>
      </c>
      <c r="G1238" t="str">
        <f>VLOOKUP($A1238,'Medical Examinations'!A1238:H3572,8,FALSE)</f>
        <v>No</v>
      </c>
      <c r="H1238" s="4">
        <f>VLOOKUP($A1238,'Medical Examinations'!A1238:I3572,9,FALSE)</f>
        <v>2</v>
      </c>
      <c r="I1238" t="str">
        <f>VLOOKUP($A1238,'Medical Examinations'!A1238:J1238,10,FALSE)</f>
        <v>No</v>
      </c>
      <c r="J1238" t="str">
        <f>VLOOKUP($A1238,'Medical Examinations'!A1238:C1238,3,FALSE)</f>
        <v>Obesity</v>
      </c>
      <c r="K1238" t="str">
        <f>VLOOKUP($A1238,'Medical Examinations'!A1238:E1238,5,FALSE)</f>
        <v>Diabetes</v>
      </c>
      <c r="L1238" t="str">
        <f>VLOOKUP($A1238,'Hospitalisation Details'!$A$2:$E$2344,5,FALSE)</f>
        <v>28-Jul-1997</v>
      </c>
      <c r="M1238" s="2">
        <f>VLOOKUP($A1238,'Hospitalisation Details'!$A$2:$I$2344,9,FALSE)</f>
        <v>2534.39</v>
      </c>
      <c r="N1238" s="2" t="str">
        <f>VLOOKUP($A1238,'Hospitalisation Details'!$A$2:$J$2344,10,FALSE)</f>
        <v>Tier - 3</v>
      </c>
      <c r="O1238" s="2" t="str">
        <f>VLOOKUP($A1238,'Hospitalisation Details'!$A$2:$K$2344,11,FALSE)</f>
        <v>Tier - 3</v>
      </c>
      <c r="P1238" s="5" t="str">
        <f>VLOOKUP($A1238,'Hospitalisation Details'!$A$2:$L$2344,12,FALSE)</f>
        <v>R1012</v>
      </c>
      <c r="Q1238" s="15">
        <f>VLOOKUP($A1238,'Hospitalisation Details'!$A$2:$G$2344,7,FALSE)</f>
        <v>25</v>
      </c>
    </row>
    <row r="1239" spans="1:17" x14ac:dyDescent="0.25">
      <c r="A1239" s="14" t="s">
        <v>4915</v>
      </c>
      <c r="B1239" t="str">
        <f>VLOOKUP(Healthcare!$A1239,'Customer Names'!A1239:C3573,3,FALSE)</f>
        <v>Frechette</v>
      </c>
      <c r="C1239">
        <f>VLOOKUP(Healthcare!$A1239,'Medical Examinations'!A1239:B3573,2,FALSE)</f>
        <v>37.29</v>
      </c>
      <c r="D1239">
        <f>VLOOKUP($A1239,'Medical Examinations'!A1239:D3573,4,FALSE)</f>
        <v>10.46</v>
      </c>
      <c r="E1239" t="str">
        <f>VLOOKUP($A1239,'Medical Examinations'!A1239:F1239,6,FALSE)</f>
        <v>No</v>
      </c>
      <c r="F1239" t="str">
        <f>VLOOKUP($A1239,'Medical Examinations'!A1239:G3573,7,FALSE)</f>
        <v>No</v>
      </c>
      <c r="G1239" t="str">
        <f>VLOOKUP($A1239,'Medical Examinations'!A1239:H3573,8,FALSE)</f>
        <v>No</v>
      </c>
      <c r="H1239" s="4">
        <f>VLOOKUP($A1239,'Medical Examinations'!A1239:I3573,9,FALSE)</f>
        <v>0</v>
      </c>
      <c r="I1239" t="str">
        <f>VLOOKUP($A1239,'Medical Examinations'!A1239:J1239,10,FALSE)</f>
        <v>No</v>
      </c>
      <c r="J1239" t="str">
        <f>VLOOKUP($A1239,'Medical Examinations'!A1239:C1239,3,FALSE)</f>
        <v>Obesity</v>
      </c>
      <c r="K1239" t="str">
        <f>VLOOKUP($A1239,'Medical Examinations'!A1239:E1239,5,FALSE)</f>
        <v>Diabetes</v>
      </c>
      <c r="L1239" t="str">
        <f>VLOOKUP($A1239,'Hospitalisation Details'!$A$2:$E$2344,5,FALSE)</f>
        <v>1-Oct-1990</v>
      </c>
      <c r="M1239" s="2">
        <f>VLOOKUP($A1239,'Hospitalisation Details'!$A$2:$I$2344,9,FALSE)</f>
        <v>2540.39</v>
      </c>
      <c r="N1239" s="2" t="str">
        <f>VLOOKUP($A1239,'Hospitalisation Details'!$A$2:$J$2344,10,FALSE)</f>
        <v>Tier - 2</v>
      </c>
      <c r="O1239" s="2" t="str">
        <f>VLOOKUP($A1239,'Hospitalisation Details'!$A$2:$K$2344,11,FALSE)</f>
        <v>Tier - 2</v>
      </c>
      <c r="P1239" s="5" t="str">
        <f>VLOOKUP($A1239,'Hospitalisation Details'!$A$2:$L$2344,12,FALSE)</f>
        <v>R1013</v>
      </c>
      <c r="Q1239" s="15">
        <f>VLOOKUP($A1239,'Hospitalisation Details'!$A$2:$G$2344,7,FALSE)</f>
        <v>32</v>
      </c>
    </row>
    <row r="1240" spans="1:17" x14ac:dyDescent="0.25">
      <c r="A1240" s="14" t="s">
        <v>4916</v>
      </c>
      <c r="B1240" t="str">
        <f>VLOOKUP(Healthcare!$A1240,'Customer Names'!A1240:C3574,3,FALSE)</f>
        <v>Benitez</v>
      </c>
      <c r="C1240">
        <f>VLOOKUP(Healthcare!$A1240,'Medical Examinations'!A1240:B3574,2,FALSE)</f>
        <v>30.2</v>
      </c>
      <c r="D1240">
        <f>VLOOKUP($A1240,'Medical Examinations'!A1240:D3574,4,FALSE)</f>
        <v>11.96</v>
      </c>
      <c r="E1240" t="str">
        <f>VLOOKUP($A1240,'Medical Examinations'!A1240:F1240,6,FALSE)</f>
        <v>No</v>
      </c>
      <c r="F1240" t="str">
        <f>VLOOKUP($A1240,'Medical Examinations'!A1240:G3574,7,FALSE)</f>
        <v>No</v>
      </c>
      <c r="G1240" t="str">
        <f>VLOOKUP($A1240,'Medical Examinations'!A1240:H3574,8,FALSE)</f>
        <v>No</v>
      </c>
      <c r="H1240" s="4">
        <f>VLOOKUP($A1240,'Medical Examinations'!A1240:I3574,9,FALSE)</f>
        <v>0</v>
      </c>
      <c r="I1240" t="str">
        <f>VLOOKUP($A1240,'Medical Examinations'!A1240:J1240,10,FALSE)</f>
        <v>No</v>
      </c>
      <c r="J1240" t="str">
        <f>VLOOKUP($A1240,'Medical Examinations'!A1240:C1240,3,FALSE)</f>
        <v>Obesity</v>
      </c>
      <c r="K1240" t="str">
        <f>VLOOKUP($A1240,'Medical Examinations'!A1240:E1240,5,FALSE)</f>
        <v>Diabetes</v>
      </c>
      <c r="L1240" t="str">
        <f>VLOOKUP($A1240,'Hospitalisation Details'!$A$2:$E$2344,5,FALSE)</f>
        <v>17-Nov-1991</v>
      </c>
      <c r="M1240" s="2">
        <f>VLOOKUP($A1240,'Hospitalisation Details'!$A$2:$I$2344,9,FALSE)</f>
        <v>2545.6799999999998</v>
      </c>
      <c r="N1240" s="2" t="str">
        <f>VLOOKUP($A1240,'Hospitalisation Details'!$A$2:$J$2344,10,FALSE)</f>
        <v>Tier - 2</v>
      </c>
      <c r="O1240" s="2" t="str">
        <f>VLOOKUP($A1240,'Hospitalisation Details'!$A$2:$K$2344,11,FALSE)</f>
        <v>Tier - 1</v>
      </c>
      <c r="P1240" s="5" t="str">
        <f>VLOOKUP($A1240,'Hospitalisation Details'!$A$2:$L$2344,12,FALSE)</f>
        <v>R1013</v>
      </c>
      <c r="Q1240" s="15">
        <f>VLOOKUP($A1240,'Hospitalisation Details'!$A$2:$G$2344,7,FALSE)</f>
        <v>31</v>
      </c>
    </row>
    <row r="1241" spans="1:17" x14ac:dyDescent="0.25">
      <c r="A1241" s="14" t="s">
        <v>4917</v>
      </c>
      <c r="B1241" t="str">
        <f>VLOOKUP(Healthcare!$A1241,'Customer Names'!A1241:C3575,3,FALSE)</f>
        <v>Gauthier</v>
      </c>
      <c r="C1241">
        <f>VLOOKUP(Healthcare!$A1241,'Medical Examinations'!A1241:B3575,2,FALSE)</f>
        <v>24.225000000000001</v>
      </c>
      <c r="D1241">
        <f>VLOOKUP($A1241,'Medical Examinations'!A1241:D3575,4,FALSE)</f>
        <v>4.25</v>
      </c>
      <c r="E1241" t="str">
        <f>VLOOKUP($A1241,'Medical Examinations'!A1241:F1241,6,FALSE)</f>
        <v>Yes</v>
      </c>
      <c r="F1241" t="str">
        <f>VLOOKUP($A1241,'Medical Examinations'!A1241:G3575,7,FALSE)</f>
        <v>No</v>
      </c>
      <c r="G1241" t="str">
        <f>VLOOKUP($A1241,'Medical Examinations'!A1241:H3575,8,FALSE)</f>
        <v>Yes</v>
      </c>
      <c r="H1241" s="4">
        <f>VLOOKUP($A1241,'Medical Examinations'!A1241:I3575,9,FALSE)</f>
        <v>1</v>
      </c>
      <c r="I1241" t="str">
        <f>VLOOKUP($A1241,'Medical Examinations'!A1241:J1241,10,FALSE)</f>
        <v>No</v>
      </c>
      <c r="J1241" t="str">
        <f>VLOOKUP($A1241,'Medical Examinations'!A1241:C1241,3,FALSE)</f>
        <v>Health Weight</v>
      </c>
      <c r="K1241" t="str">
        <f>VLOOKUP($A1241,'Medical Examinations'!A1241:E1241,5,FALSE)</f>
        <v>Normal</v>
      </c>
      <c r="L1241" t="str">
        <f>VLOOKUP($A1241,'Hospitalisation Details'!$A$2:$E$2344,5,FALSE)</f>
        <v>20-Jul-2002</v>
      </c>
      <c r="M1241" s="2">
        <f>VLOOKUP($A1241,'Hospitalisation Details'!$A$2:$I$2344,9,FALSE)</f>
        <v>2585.04</v>
      </c>
      <c r="N1241" s="2" t="str">
        <f>VLOOKUP($A1241,'Hospitalisation Details'!$A$2:$J$2344,10,FALSE)</f>
        <v>Tier - 2</v>
      </c>
      <c r="O1241" s="2" t="str">
        <f>VLOOKUP($A1241,'Hospitalisation Details'!$A$2:$K$2344,11,FALSE)</f>
        <v>Tier - 2</v>
      </c>
      <c r="P1241" s="5" t="str">
        <f>VLOOKUP($A1241,'Hospitalisation Details'!$A$2:$L$2344,12,FALSE)</f>
        <v>R1021</v>
      </c>
      <c r="Q1241" s="15">
        <f>VLOOKUP($A1241,'Hospitalisation Details'!$A$2:$G$2344,7,FALSE)</f>
        <v>20</v>
      </c>
    </row>
    <row r="1242" spans="1:17" x14ac:dyDescent="0.25">
      <c r="A1242" s="14" t="s">
        <v>4918</v>
      </c>
      <c r="B1242" t="str">
        <f>VLOOKUP(Healthcare!$A1242,'Customer Names'!A1242:C3576,3,FALSE)</f>
        <v>Fazioli</v>
      </c>
      <c r="C1242">
        <f>VLOOKUP(Healthcare!$A1242,'Medical Examinations'!A1242:B3576,2,FALSE)</f>
        <v>31.445</v>
      </c>
      <c r="D1242">
        <f>VLOOKUP($A1242,'Medical Examinations'!A1242:D3576,4,FALSE)</f>
        <v>8.33</v>
      </c>
      <c r="E1242" t="str">
        <f>VLOOKUP($A1242,'Medical Examinations'!A1242:F1242,6,FALSE)</f>
        <v>No</v>
      </c>
      <c r="F1242" t="str">
        <f>VLOOKUP($A1242,'Medical Examinations'!A1242:G3576,7,FALSE)</f>
        <v>No</v>
      </c>
      <c r="G1242" t="str">
        <f>VLOOKUP($A1242,'Medical Examinations'!A1242:H3576,8,FALSE)</f>
        <v>No</v>
      </c>
      <c r="H1242" s="4">
        <f>VLOOKUP($A1242,'Medical Examinations'!A1242:I3576,9,FALSE)</f>
        <v>0</v>
      </c>
      <c r="I1242" t="str">
        <f>VLOOKUP($A1242,'Medical Examinations'!A1242:J1242,10,FALSE)</f>
        <v>No</v>
      </c>
      <c r="J1242" t="str">
        <f>VLOOKUP($A1242,'Medical Examinations'!A1242:C1242,3,FALSE)</f>
        <v>Obesity</v>
      </c>
      <c r="K1242" t="str">
        <f>VLOOKUP($A1242,'Medical Examinations'!A1242:E1242,5,FALSE)</f>
        <v>Diabetes</v>
      </c>
      <c r="L1242" t="str">
        <f>VLOOKUP($A1242,'Hospitalisation Details'!$A$2:$E$2344,5,FALSE)</f>
        <v>15-Oct-2001</v>
      </c>
      <c r="M1242" s="2">
        <f>VLOOKUP($A1242,'Hospitalisation Details'!$A$2:$I$2344,9,FALSE)</f>
        <v>2585.27</v>
      </c>
      <c r="N1242" s="2" t="str">
        <f>VLOOKUP($A1242,'Hospitalisation Details'!$A$2:$J$2344,10,FALSE)</f>
        <v>Tier - 2</v>
      </c>
      <c r="O1242" s="2" t="str">
        <f>VLOOKUP($A1242,'Hospitalisation Details'!$A$2:$K$2344,11,FALSE)</f>
        <v>Tier - 3</v>
      </c>
      <c r="P1242" s="5" t="str">
        <f>VLOOKUP($A1242,'Hospitalisation Details'!$A$2:$L$2344,12,FALSE)</f>
        <v>R1011</v>
      </c>
      <c r="Q1242" s="15">
        <f>VLOOKUP($A1242,'Hospitalisation Details'!$A$2:$G$2344,7,FALSE)</f>
        <v>21</v>
      </c>
    </row>
    <row r="1243" spans="1:17" x14ac:dyDescent="0.25">
      <c r="A1243" s="14" t="s">
        <v>4919</v>
      </c>
      <c r="B1243" t="str">
        <f>VLOOKUP(Healthcare!$A1243,'Customer Names'!A1243:C3577,3,FALSE)</f>
        <v>Chorney</v>
      </c>
      <c r="C1243">
        <f>VLOOKUP(Healthcare!$A1243,'Medical Examinations'!A1243:B3577,2,FALSE)</f>
        <v>38.880000000000003</v>
      </c>
      <c r="D1243">
        <f>VLOOKUP($A1243,'Medical Examinations'!A1243:D3577,4,FALSE)</f>
        <v>4.29</v>
      </c>
      <c r="E1243" t="str">
        <f>VLOOKUP($A1243,'Medical Examinations'!A1243:F1243,6,FALSE)</f>
        <v>No</v>
      </c>
      <c r="F1243" t="str">
        <f>VLOOKUP($A1243,'Medical Examinations'!A1243:G3577,7,FALSE)</f>
        <v>No</v>
      </c>
      <c r="G1243" t="str">
        <f>VLOOKUP($A1243,'Medical Examinations'!A1243:H3577,8,FALSE)</f>
        <v>No</v>
      </c>
      <c r="H1243" s="4">
        <f>VLOOKUP($A1243,'Medical Examinations'!A1243:I3577,9,FALSE)</f>
        <v>1</v>
      </c>
      <c r="I1243" t="str">
        <f>VLOOKUP($A1243,'Medical Examinations'!A1243:J1243,10,FALSE)</f>
        <v>No</v>
      </c>
      <c r="J1243" t="str">
        <f>VLOOKUP($A1243,'Medical Examinations'!A1243:C1243,3,FALSE)</f>
        <v>Obesity</v>
      </c>
      <c r="K1243" t="str">
        <f>VLOOKUP($A1243,'Medical Examinations'!A1243:E1243,5,FALSE)</f>
        <v>Normal</v>
      </c>
      <c r="L1243" t="str">
        <f>VLOOKUP($A1243,'Hospitalisation Details'!$A$2:$E$2344,5,FALSE)</f>
        <v>28-Jul-2001</v>
      </c>
      <c r="M1243" s="2">
        <f>VLOOKUP($A1243,'Hospitalisation Details'!$A$2:$I$2344,9,FALSE)</f>
        <v>2585.85</v>
      </c>
      <c r="N1243" s="2" t="str">
        <f>VLOOKUP($A1243,'Hospitalisation Details'!$A$2:$J$2344,10,FALSE)</f>
        <v>Tier - 2</v>
      </c>
      <c r="O1243" s="2" t="str">
        <f>VLOOKUP($A1243,'Hospitalisation Details'!$A$2:$K$2344,11,FALSE)</f>
        <v>Tier - 2</v>
      </c>
      <c r="P1243" s="5" t="str">
        <f>VLOOKUP($A1243,'Hospitalisation Details'!$A$2:$L$2344,12,FALSE)</f>
        <v>R1024</v>
      </c>
      <c r="Q1243" s="15">
        <f>VLOOKUP($A1243,'Hospitalisation Details'!$A$2:$G$2344,7,FALSE)</f>
        <v>21</v>
      </c>
    </row>
    <row r="1244" spans="1:17" x14ac:dyDescent="0.25">
      <c r="A1244" s="14" t="s">
        <v>4920</v>
      </c>
      <c r="B1244" t="str">
        <f>VLOOKUP(Healthcare!$A1244,'Customer Names'!A1244:C3578,3,FALSE)</f>
        <v>Dannenhauer</v>
      </c>
      <c r="C1244">
        <f>VLOOKUP(Healthcare!$A1244,'Medical Examinations'!A1244:B3578,2,FALSE)</f>
        <v>43.89</v>
      </c>
      <c r="D1244">
        <f>VLOOKUP($A1244,'Medical Examinations'!A1244:D3578,4,FALSE)</f>
        <v>6.32</v>
      </c>
      <c r="E1244" t="str">
        <f>VLOOKUP($A1244,'Medical Examinations'!A1244:F1244,6,FALSE)</f>
        <v>Yes</v>
      </c>
      <c r="F1244" t="str">
        <f>VLOOKUP($A1244,'Medical Examinations'!A1244:G3578,7,FALSE)</f>
        <v>No</v>
      </c>
      <c r="G1244" t="str">
        <f>VLOOKUP($A1244,'Medical Examinations'!A1244:H3578,8,FALSE)</f>
        <v>No</v>
      </c>
      <c r="H1244" s="4">
        <f>VLOOKUP($A1244,'Medical Examinations'!A1244:I3578,9,FALSE)</f>
        <v>0</v>
      </c>
      <c r="I1244" t="str">
        <f>VLOOKUP($A1244,'Medical Examinations'!A1244:J1244,10,FALSE)</f>
        <v>No</v>
      </c>
      <c r="J1244" t="str">
        <f>VLOOKUP($A1244,'Medical Examinations'!A1244:C1244,3,FALSE)</f>
        <v>Obesity</v>
      </c>
      <c r="K1244" t="str">
        <f>VLOOKUP($A1244,'Medical Examinations'!A1244:E1244,5,FALSE)</f>
        <v>Prediabetes</v>
      </c>
      <c r="L1244" t="str">
        <f>VLOOKUP($A1244,'Hospitalisation Details'!$A$2:$E$2344,5,FALSE)</f>
        <v>26-Aug-2001</v>
      </c>
      <c r="M1244" s="2">
        <f>VLOOKUP($A1244,'Hospitalisation Details'!$A$2:$I$2344,9,FALSE)</f>
        <v>2597.7800000000002</v>
      </c>
      <c r="N1244" s="2" t="str">
        <f>VLOOKUP($A1244,'Hospitalisation Details'!$A$2:$J$2344,10,FALSE)</f>
        <v>Tier - 2</v>
      </c>
      <c r="O1244" s="2" t="str">
        <f>VLOOKUP($A1244,'Hospitalisation Details'!$A$2:$K$2344,11,FALSE)</f>
        <v>Tier - 1</v>
      </c>
      <c r="P1244" s="5" t="str">
        <f>VLOOKUP($A1244,'Hospitalisation Details'!$A$2:$L$2344,12,FALSE)</f>
        <v>R1011</v>
      </c>
      <c r="Q1244" s="15">
        <f>VLOOKUP($A1244,'Hospitalisation Details'!$A$2:$G$2344,7,FALSE)</f>
        <v>21</v>
      </c>
    </row>
    <row r="1245" spans="1:17" x14ac:dyDescent="0.25">
      <c r="A1245" s="14" t="s">
        <v>4921</v>
      </c>
      <c r="B1245" t="str">
        <f>VLOOKUP(Healthcare!$A1245,'Customer Names'!A1245:C3579,3,FALSE)</f>
        <v>McComb</v>
      </c>
      <c r="C1245">
        <f>VLOOKUP(Healthcare!$A1245,'Medical Examinations'!A1245:B3579,2,FALSE)</f>
        <v>25.6</v>
      </c>
      <c r="D1245">
        <f>VLOOKUP($A1245,'Medical Examinations'!A1245:D3579,4,FALSE)</f>
        <v>5.65</v>
      </c>
      <c r="E1245" t="str">
        <f>VLOOKUP($A1245,'Medical Examinations'!A1245:F1245,6,FALSE)</f>
        <v>No</v>
      </c>
      <c r="F1245" t="str">
        <f>VLOOKUP($A1245,'Medical Examinations'!A1245:G3579,7,FALSE)</f>
        <v>No</v>
      </c>
      <c r="G1245" t="str">
        <f>VLOOKUP($A1245,'Medical Examinations'!A1245:H3579,8,FALSE)</f>
        <v>No</v>
      </c>
      <c r="H1245" s="4">
        <f>VLOOKUP($A1245,'Medical Examinations'!A1245:I3579,9,FALSE)</f>
        <v>2</v>
      </c>
      <c r="I1245" t="str">
        <f>VLOOKUP($A1245,'Medical Examinations'!A1245:J1245,10,FALSE)</f>
        <v>No</v>
      </c>
      <c r="J1245" t="str">
        <f>VLOOKUP($A1245,'Medical Examinations'!A1245:C1245,3,FALSE)</f>
        <v>Over Weight</v>
      </c>
      <c r="K1245" t="str">
        <f>VLOOKUP($A1245,'Medical Examinations'!A1245:E1245,5,FALSE)</f>
        <v>Normal</v>
      </c>
      <c r="L1245" t="str">
        <f>VLOOKUP($A1245,'Hospitalisation Details'!$A$2:$E$2344,5,FALSE)</f>
        <v>26-Aug-1997</v>
      </c>
      <c r="M1245" s="2">
        <f>VLOOKUP($A1245,'Hospitalisation Details'!$A$2:$I$2344,9,FALSE)</f>
        <v>2632.99</v>
      </c>
      <c r="N1245" s="2" t="str">
        <f>VLOOKUP($A1245,'Hospitalisation Details'!$A$2:$J$2344,10,FALSE)</f>
        <v>Tier - 2</v>
      </c>
      <c r="O1245" s="2" t="str">
        <f>VLOOKUP($A1245,'Hospitalisation Details'!$A$2:$K$2344,11,FALSE)</f>
        <v>Tier - 1</v>
      </c>
      <c r="P1245" s="5" t="str">
        <f>VLOOKUP($A1245,'Hospitalisation Details'!$A$2:$L$2344,12,FALSE)</f>
        <v>R1011</v>
      </c>
      <c r="Q1245" s="15">
        <f>VLOOKUP($A1245,'Hospitalisation Details'!$A$2:$G$2344,7,FALSE)</f>
        <v>25</v>
      </c>
    </row>
    <row r="1246" spans="1:17" x14ac:dyDescent="0.25">
      <c r="A1246" s="14" t="s">
        <v>4922</v>
      </c>
      <c r="B1246" t="str">
        <f>VLOOKUP(Healthcare!$A1246,'Customer Names'!A1246:C3580,3,FALSE)</f>
        <v>Blake</v>
      </c>
      <c r="C1246">
        <f>VLOOKUP(Healthcare!$A1246,'Medical Examinations'!A1246:B3580,2,FALSE)</f>
        <v>29.545000000000002</v>
      </c>
      <c r="D1246">
        <f>VLOOKUP($A1246,'Medical Examinations'!A1246:D3580,4,FALSE)</f>
        <v>8.41</v>
      </c>
      <c r="E1246" t="str">
        <f>VLOOKUP($A1246,'Medical Examinations'!A1246:F1246,6,FALSE)</f>
        <v>Yes</v>
      </c>
      <c r="F1246" t="str">
        <f>VLOOKUP($A1246,'Medical Examinations'!A1246:G3580,7,FALSE)</f>
        <v>No</v>
      </c>
      <c r="G1246" t="str">
        <f>VLOOKUP($A1246,'Medical Examinations'!A1246:H3580,8,FALSE)</f>
        <v>No</v>
      </c>
      <c r="H1246" s="4">
        <f>VLOOKUP($A1246,'Medical Examinations'!A1246:I3580,9,FALSE)</f>
        <v>1</v>
      </c>
      <c r="I1246" t="str">
        <f>VLOOKUP($A1246,'Medical Examinations'!A1246:J1246,10,FALSE)</f>
        <v>No</v>
      </c>
      <c r="J1246" t="str">
        <f>VLOOKUP($A1246,'Medical Examinations'!A1246:C1246,3,FALSE)</f>
        <v>Over Weight</v>
      </c>
      <c r="K1246" t="str">
        <f>VLOOKUP($A1246,'Medical Examinations'!A1246:E1246,5,FALSE)</f>
        <v>Diabetes</v>
      </c>
      <c r="L1246" t="str">
        <f>VLOOKUP($A1246,'Hospitalisation Details'!$A$2:$E$2344,5,FALSE)</f>
        <v>24-Jun-2000</v>
      </c>
      <c r="M1246" s="2">
        <f>VLOOKUP($A1246,'Hospitalisation Details'!$A$2:$I$2344,9,FALSE)</f>
        <v>2639.04</v>
      </c>
      <c r="N1246" s="2" t="str">
        <f>VLOOKUP($A1246,'Hospitalisation Details'!$A$2:$J$2344,10,FALSE)</f>
        <v>Tier - 2</v>
      </c>
      <c r="O1246" s="2" t="str">
        <f>VLOOKUP($A1246,'Hospitalisation Details'!$A$2:$K$2344,11,FALSE)</f>
        <v>Tier - 2</v>
      </c>
      <c r="P1246" s="5" t="str">
        <f>VLOOKUP($A1246,'Hospitalisation Details'!$A$2:$L$2344,12,FALSE)</f>
        <v>R1012</v>
      </c>
      <c r="Q1246" s="15">
        <f>VLOOKUP($A1246,'Hospitalisation Details'!$A$2:$G$2344,7,FALSE)</f>
        <v>22</v>
      </c>
    </row>
    <row r="1247" spans="1:17" x14ac:dyDescent="0.25">
      <c r="A1247" s="14" t="s">
        <v>4923</v>
      </c>
      <c r="B1247" t="str">
        <f>VLOOKUP(Healthcare!$A1247,'Customer Names'!A1247:C3581,3,FALSE)</f>
        <v>Sambasivam</v>
      </c>
      <c r="C1247">
        <f>VLOOKUP(Healthcare!$A1247,'Medical Examinations'!A1247:B3581,2,FALSE)</f>
        <v>23.25</v>
      </c>
      <c r="D1247">
        <f>VLOOKUP($A1247,'Medical Examinations'!A1247:D3581,4,FALSE)</f>
        <v>11.96</v>
      </c>
      <c r="E1247" t="str">
        <f>VLOOKUP($A1247,'Medical Examinations'!A1247:F1247,6,FALSE)</f>
        <v>Yes</v>
      </c>
      <c r="F1247" t="str">
        <f>VLOOKUP($A1247,'Medical Examinations'!A1247:G3581,7,FALSE)</f>
        <v>No</v>
      </c>
      <c r="G1247" t="str">
        <f>VLOOKUP($A1247,'Medical Examinations'!A1247:H3581,8,FALSE)</f>
        <v>No</v>
      </c>
      <c r="H1247" s="4">
        <f>VLOOKUP($A1247,'Medical Examinations'!A1247:I3581,9,FALSE)</f>
        <v>0</v>
      </c>
      <c r="I1247" t="str">
        <f>VLOOKUP($A1247,'Medical Examinations'!A1247:J1247,10,FALSE)</f>
        <v>No</v>
      </c>
      <c r="J1247" t="str">
        <f>VLOOKUP($A1247,'Medical Examinations'!A1247:C1247,3,FALSE)</f>
        <v>Health Weight</v>
      </c>
      <c r="K1247" t="str">
        <f>VLOOKUP($A1247,'Medical Examinations'!A1247:E1247,5,FALSE)</f>
        <v>Diabetes</v>
      </c>
      <c r="L1247" t="str">
        <f>VLOOKUP($A1247,'Hospitalisation Details'!$A$2:$E$2344,5,FALSE)</f>
        <v>9-Dec-2000</v>
      </c>
      <c r="M1247" s="2">
        <f>VLOOKUP($A1247,'Hospitalisation Details'!$A$2:$I$2344,9,FALSE)</f>
        <v>2643.27</v>
      </c>
      <c r="N1247" s="2" t="str">
        <f>VLOOKUP($A1247,'Hospitalisation Details'!$A$2:$J$2344,10,FALSE)</f>
        <v>Tier - 2</v>
      </c>
      <c r="O1247" s="2" t="str">
        <f>VLOOKUP($A1247,'Hospitalisation Details'!$A$2:$K$2344,11,FALSE)</f>
        <v>Tier - 1</v>
      </c>
      <c r="P1247" s="5" t="str">
        <f>VLOOKUP($A1247,'Hospitalisation Details'!$A$2:$L$2344,12,FALSE)</f>
        <v>R1012</v>
      </c>
      <c r="Q1247" s="15">
        <f>VLOOKUP($A1247,'Hospitalisation Details'!$A$2:$G$2344,7,FALSE)</f>
        <v>22</v>
      </c>
    </row>
    <row r="1248" spans="1:17" x14ac:dyDescent="0.25">
      <c r="A1248" s="14" t="s">
        <v>4924</v>
      </c>
      <c r="B1248" t="str">
        <f>VLOOKUP(Healthcare!$A1248,'Customer Names'!A1248:C3582,3,FALSE)</f>
        <v>Maina</v>
      </c>
      <c r="C1248">
        <f>VLOOKUP(Healthcare!$A1248,'Medical Examinations'!A1248:B3582,2,FALSE)</f>
        <v>43.95</v>
      </c>
      <c r="D1248">
        <f>VLOOKUP($A1248,'Medical Examinations'!A1248:D3582,4,FALSE)</f>
        <v>5.17</v>
      </c>
      <c r="E1248" t="str">
        <f>VLOOKUP($A1248,'Medical Examinations'!A1248:F1248,6,FALSE)</f>
        <v>Yes</v>
      </c>
      <c r="F1248" t="str">
        <f>VLOOKUP($A1248,'Medical Examinations'!A1248:G3582,7,FALSE)</f>
        <v>No</v>
      </c>
      <c r="G1248" t="str">
        <f>VLOOKUP($A1248,'Medical Examinations'!A1248:H3582,8,FALSE)</f>
        <v>Yes</v>
      </c>
      <c r="H1248" s="4">
        <f>VLOOKUP($A1248,'Medical Examinations'!A1248:I3582,9,FALSE)</f>
        <v>1</v>
      </c>
      <c r="I1248" t="str">
        <f>VLOOKUP($A1248,'Medical Examinations'!A1248:J1248,10,FALSE)</f>
        <v>No</v>
      </c>
      <c r="J1248" t="str">
        <f>VLOOKUP($A1248,'Medical Examinations'!A1248:C1248,3,FALSE)</f>
        <v>Obesity</v>
      </c>
      <c r="K1248" t="str">
        <f>VLOOKUP($A1248,'Medical Examinations'!A1248:E1248,5,FALSE)</f>
        <v>Normal</v>
      </c>
      <c r="L1248" t="str">
        <f>VLOOKUP($A1248,'Hospitalisation Details'!$A$2:$E$2344,5,FALSE)</f>
        <v>5-Aug-1996</v>
      </c>
      <c r="M1248" s="2">
        <f>VLOOKUP($A1248,'Hospitalisation Details'!$A$2:$I$2344,9,FALSE)</f>
        <v>2680.95</v>
      </c>
      <c r="N1248" s="2" t="str">
        <f>VLOOKUP($A1248,'Hospitalisation Details'!$A$2:$J$2344,10,FALSE)</f>
        <v>Tier - 3</v>
      </c>
      <c r="O1248" s="2" t="str">
        <f>VLOOKUP($A1248,'Hospitalisation Details'!$A$2:$K$2344,11,FALSE)</f>
        <v>Tier - 2</v>
      </c>
      <c r="P1248" s="5" t="str">
        <f>VLOOKUP($A1248,'Hospitalisation Details'!$A$2:$L$2344,12,FALSE)</f>
        <v>R1012</v>
      </c>
      <c r="Q1248" s="15">
        <f>VLOOKUP($A1248,'Hospitalisation Details'!$A$2:$G$2344,7,FALSE)</f>
        <v>26</v>
      </c>
    </row>
    <row r="1249" spans="1:17" x14ac:dyDescent="0.25">
      <c r="A1249" s="14" t="s">
        <v>4925</v>
      </c>
      <c r="B1249" t="str">
        <f>VLOOKUP(Healthcare!$A1249,'Customer Names'!A1249:C3583,3,FALSE)</f>
        <v>Keshian</v>
      </c>
      <c r="C1249">
        <f>VLOOKUP(Healthcare!$A1249,'Medical Examinations'!A1249:B3583,2,FALSE)</f>
        <v>21.85</v>
      </c>
      <c r="D1249">
        <f>VLOOKUP($A1249,'Medical Examinations'!A1249:D3583,4,FALSE)</f>
        <v>8.76</v>
      </c>
      <c r="E1249" t="str">
        <f>VLOOKUP($A1249,'Medical Examinations'!A1249:F1249,6,FALSE)</f>
        <v>No</v>
      </c>
      <c r="F1249" t="str">
        <f>VLOOKUP($A1249,'Medical Examinations'!A1249:G3583,7,FALSE)</f>
        <v>No</v>
      </c>
      <c r="G1249" t="str">
        <f>VLOOKUP($A1249,'Medical Examinations'!A1249:H3583,8,FALSE)</f>
        <v>No</v>
      </c>
      <c r="H1249" s="4">
        <f>VLOOKUP($A1249,'Medical Examinations'!A1249:I3583,9,FALSE)</f>
        <v>0</v>
      </c>
      <c r="I1249" t="str">
        <f>VLOOKUP($A1249,'Medical Examinations'!A1249:J1249,10,FALSE)</f>
        <v>No</v>
      </c>
      <c r="J1249" t="str">
        <f>VLOOKUP($A1249,'Medical Examinations'!A1249:C1249,3,FALSE)</f>
        <v>Health Weight</v>
      </c>
      <c r="K1249" t="str">
        <f>VLOOKUP($A1249,'Medical Examinations'!A1249:E1249,5,FALSE)</f>
        <v>Diabetes</v>
      </c>
      <c r="L1249" t="str">
        <f>VLOOKUP($A1249,'Hospitalisation Details'!$A$2:$E$2344,5,FALSE)</f>
        <v>17-Sep-1994</v>
      </c>
      <c r="M1249" s="2">
        <f>VLOOKUP($A1249,'Hospitalisation Details'!$A$2:$I$2344,9,FALSE)</f>
        <v>2684.69</v>
      </c>
      <c r="N1249" s="2" t="str">
        <f>VLOOKUP($A1249,'Hospitalisation Details'!$A$2:$J$2344,10,FALSE)</f>
        <v>Tier - 2</v>
      </c>
      <c r="O1249" s="2" t="str">
        <f>VLOOKUP($A1249,'Hospitalisation Details'!$A$2:$K$2344,11,FALSE)</f>
        <v>Tier - 2</v>
      </c>
      <c r="P1249" s="5" t="str">
        <f>VLOOKUP($A1249,'Hospitalisation Details'!$A$2:$L$2344,12,FALSE)</f>
        <v>R1013</v>
      </c>
      <c r="Q1249" s="15">
        <f>VLOOKUP($A1249,'Hospitalisation Details'!$A$2:$G$2344,7,FALSE)</f>
        <v>28</v>
      </c>
    </row>
    <row r="1250" spans="1:17" x14ac:dyDescent="0.25">
      <c r="A1250" s="14" t="s">
        <v>4926</v>
      </c>
      <c r="B1250" t="str">
        <f>VLOOKUP(Healthcare!$A1250,'Customer Names'!A1250:C3584,3,FALSE)</f>
        <v>Maas</v>
      </c>
      <c r="C1250">
        <f>VLOOKUP(Healthcare!$A1250,'Medical Examinations'!A1250:B3584,2,FALSE)</f>
        <v>25.73</v>
      </c>
      <c r="D1250">
        <f>VLOOKUP($A1250,'Medical Examinations'!A1250:D3584,4,FALSE)</f>
        <v>7.99</v>
      </c>
      <c r="E1250" t="str">
        <f>VLOOKUP($A1250,'Medical Examinations'!A1250:F1250,6,FALSE)</f>
        <v>No</v>
      </c>
      <c r="F1250" t="str">
        <f>VLOOKUP($A1250,'Medical Examinations'!A1250:G3584,7,FALSE)</f>
        <v>No</v>
      </c>
      <c r="G1250" t="str">
        <f>VLOOKUP($A1250,'Medical Examinations'!A1250:H3584,8,FALSE)</f>
        <v>No</v>
      </c>
      <c r="H1250" s="4">
        <f>VLOOKUP($A1250,'Medical Examinations'!A1250:I3584,9,FALSE)</f>
        <v>2</v>
      </c>
      <c r="I1250" t="str">
        <f>VLOOKUP($A1250,'Medical Examinations'!A1250:J1250,10,FALSE)</f>
        <v>No</v>
      </c>
      <c r="J1250" t="str">
        <f>VLOOKUP($A1250,'Medical Examinations'!A1250:C1250,3,FALSE)</f>
        <v>Over Weight</v>
      </c>
      <c r="K1250" t="str">
        <f>VLOOKUP($A1250,'Medical Examinations'!A1250:E1250,5,FALSE)</f>
        <v>Diabetes</v>
      </c>
      <c r="L1250" t="str">
        <f>VLOOKUP($A1250,'Hospitalisation Details'!$A$2:$E$2344,5,FALSE)</f>
        <v>2-Oct-1994</v>
      </c>
      <c r="M1250" s="2">
        <f>VLOOKUP($A1250,'Hospitalisation Details'!$A$2:$I$2344,9,FALSE)</f>
        <v>2689.5</v>
      </c>
      <c r="N1250" s="2" t="str">
        <f>VLOOKUP($A1250,'Hospitalisation Details'!$A$2:$J$2344,10,FALSE)</f>
        <v>Tier - 3</v>
      </c>
      <c r="O1250" s="2" t="str">
        <f>VLOOKUP($A1250,'Hospitalisation Details'!$A$2:$K$2344,11,FALSE)</f>
        <v>Tier - 2</v>
      </c>
      <c r="P1250" s="5" t="str">
        <f>VLOOKUP($A1250,'Hospitalisation Details'!$A$2:$L$2344,12,FALSE)</f>
        <v>R1013</v>
      </c>
      <c r="Q1250" s="15">
        <f>VLOOKUP($A1250,'Hospitalisation Details'!$A$2:$G$2344,7,FALSE)</f>
        <v>28</v>
      </c>
    </row>
    <row r="1251" spans="1:17" x14ac:dyDescent="0.25">
      <c r="A1251" s="14" t="s">
        <v>4927</v>
      </c>
      <c r="B1251" t="str">
        <f>VLOOKUP(Healthcare!$A1251,'Customer Names'!A1251:C3585,3,FALSE)</f>
        <v>Sinasac</v>
      </c>
      <c r="C1251">
        <f>VLOOKUP(Healthcare!$A1251,'Medical Examinations'!A1251:B3585,2,FALSE)</f>
        <v>32.229999999999997</v>
      </c>
      <c r="D1251">
        <f>VLOOKUP($A1251,'Medical Examinations'!A1251:D3585,4,FALSE)</f>
        <v>8.59</v>
      </c>
      <c r="E1251" t="str">
        <f>VLOOKUP($A1251,'Medical Examinations'!A1251:F1251,6,FALSE)</f>
        <v>No</v>
      </c>
      <c r="F1251" t="str">
        <f>VLOOKUP($A1251,'Medical Examinations'!A1251:G3585,7,FALSE)</f>
        <v>No</v>
      </c>
      <c r="G1251" t="str">
        <f>VLOOKUP($A1251,'Medical Examinations'!A1251:H3585,8,FALSE)</f>
        <v>No</v>
      </c>
      <c r="H1251" s="4">
        <f>VLOOKUP($A1251,'Medical Examinations'!A1251:I3585,9,FALSE)</f>
        <v>0</v>
      </c>
      <c r="I1251" t="str">
        <f>VLOOKUP($A1251,'Medical Examinations'!A1251:J1251,10,FALSE)</f>
        <v>No</v>
      </c>
      <c r="J1251" t="str">
        <f>VLOOKUP($A1251,'Medical Examinations'!A1251:C1251,3,FALSE)</f>
        <v>Obesity</v>
      </c>
      <c r="K1251" t="str">
        <f>VLOOKUP($A1251,'Medical Examinations'!A1251:E1251,5,FALSE)</f>
        <v>Diabetes</v>
      </c>
      <c r="L1251" t="str">
        <f>VLOOKUP($A1251,'Hospitalisation Details'!$A$2:$E$2344,5,FALSE)</f>
        <v>13-Jun-1996</v>
      </c>
      <c r="M1251" s="2">
        <f>VLOOKUP($A1251,'Hospitalisation Details'!$A$2:$I$2344,9,FALSE)</f>
        <v>2699.57</v>
      </c>
      <c r="N1251" s="2" t="str">
        <f>VLOOKUP($A1251,'Hospitalisation Details'!$A$2:$J$2344,10,FALSE)</f>
        <v>Tier - 2</v>
      </c>
      <c r="O1251" s="2" t="str">
        <f>VLOOKUP($A1251,'Hospitalisation Details'!$A$2:$K$2344,11,FALSE)</f>
        <v>Tier - 1</v>
      </c>
      <c r="P1251" s="5" t="str">
        <f>VLOOKUP($A1251,'Hospitalisation Details'!$A$2:$L$2344,12,FALSE)</f>
        <v>R1012</v>
      </c>
      <c r="Q1251" s="15">
        <f>VLOOKUP($A1251,'Hospitalisation Details'!$A$2:$G$2344,7,FALSE)</f>
        <v>26</v>
      </c>
    </row>
    <row r="1252" spans="1:17" x14ac:dyDescent="0.25">
      <c r="A1252" s="14" t="s">
        <v>4928</v>
      </c>
      <c r="B1252" t="str">
        <f>VLOOKUP(Healthcare!$A1252,'Customer Names'!A1252:C3586,3,FALSE)</f>
        <v>Van De Kamp</v>
      </c>
      <c r="C1252">
        <f>VLOOKUP(Healthcare!$A1252,'Medical Examinations'!A1252:B3586,2,FALSE)</f>
        <v>32.204999999999998</v>
      </c>
      <c r="D1252">
        <f>VLOOKUP($A1252,'Medical Examinations'!A1252:D3586,4,FALSE)</f>
        <v>6.14</v>
      </c>
      <c r="E1252" t="str">
        <f>VLOOKUP($A1252,'Medical Examinations'!A1252:F1252,6,FALSE)</f>
        <v>No</v>
      </c>
      <c r="F1252" t="str">
        <f>VLOOKUP($A1252,'Medical Examinations'!A1252:G3586,7,FALSE)</f>
        <v>No</v>
      </c>
      <c r="G1252" t="str">
        <f>VLOOKUP($A1252,'Medical Examinations'!A1252:H3586,8,FALSE)</f>
        <v>No</v>
      </c>
      <c r="H1252" s="4">
        <f>VLOOKUP($A1252,'Medical Examinations'!A1252:I3586,9,FALSE)</f>
        <v>2</v>
      </c>
      <c r="I1252" t="str">
        <f>VLOOKUP($A1252,'Medical Examinations'!A1252:J1252,10,FALSE)</f>
        <v>No</v>
      </c>
      <c r="J1252" t="str">
        <f>VLOOKUP($A1252,'Medical Examinations'!A1252:C1252,3,FALSE)</f>
        <v>Obesity</v>
      </c>
      <c r="K1252" t="str">
        <f>VLOOKUP($A1252,'Medical Examinations'!A1252:E1252,5,FALSE)</f>
        <v>Prediabetes</v>
      </c>
      <c r="L1252" t="str">
        <f>VLOOKUP($A1252,'Hospitalisation Details'!$A$2:$E$2344,5,FALSE)</f>
        <v>17-Jul-2003</v>
      </c>
      <c r="M1252" s="2">
        <f>VLOOKUP($A1252,'Hospitalisation Details'!$A$2:$I$2344,9,FALSE)</f>
        <v>2709.11</v>
      </c>
      <c r="N1252" s="2" t="str">
        <f>VLOOKUP($A1252,'Hospitalisation Details'!$A$2:$J$2344,10,FALSE)</f>
        <v>Tier - 2</v>
      </c>
      <c r="O1252" s="2" t="str">
        <f>VLOOKUP($A1252,'Hospitalisation Details'!$A$2:$K$2344,11,FALSE)</f>
        <v>Tier - 2</v>
      </c>
      <c r="P1252" s="5" t="str">
        <f>VLOOKUP($A1252,'Hospitalisation Details'!$A$2:$L$2344,12,FALSE)</f>
        <v>R1012</v>
      </c>
      <c r="Q1252" s="15">
        <f>VLOOKUP($A1252,'Hospitalisation Details'!$A$2:$G$2344,7,FALSE)</f>
        <v>19</v>
      </c>
    </row>
    <row r="1253" spans="1:17" x14ac:dyDescent="0.25">
      <c r="A1253" s="14" t="s">
        <v>4929</v>
      </c>
      <c r="B1253" t="str">
        <f>VLOOKUP(Healthcare!$A1253,'Customer Names'!A1253:C3587,3,FALSE)</f>
        <v>Ruffo</v>
      </c>
      <c r="C1253">
        <f>VLOOKUP(Healthcare!$A1253,'Medical Examinations'!A1253:B3587,2,FALSE)</f>
        <v>26.41</v>
      </c>
      <c r="D1253">
        <f>VLOOKUP($A1253,'Medical Examinations'!A1253:D3587,4,FALSE)</f>
        <v>4.08</v>
      </c>
      <c r="E1253" t="str">
        <f>VLOOKUP($A1253,'Medical Examinations'!A1253:F1253,6,FALSE)</f>
        <v>No</v>
      </c>
      <c r="F1253" t="str">
        <f>VLOOKUP($A1253,'Medical Examinations'!A1253:G3587,7,FALSE)</f>
        <v>No</v>
      </c>
      <c r="G1253" t="str">
        <f>VLOOKUP($A1253,'Medical Examinations'!A1253:H3587,8,FALSE)</f>
        <v>No</v>
      </c>
      <c r="H1253" s="4">
        <f>VLOOKUP($A1253,'Medical Examinations'!A1253:I3587,9,FALSE)</f>
        <v>2</v>
      </c>
      <c r="I1253" t="str">
        <f>VLOOKUP($A1253,'Medical Examinations'!A1253:J1253,10,FALSE)</f>
        <v>No</v>
      </c>
      <c r="J1253" t="str">
        <f>VLOOKUP($A1253,'Medical Examinations'!A1253:C1253,3,FALSE)</f>
        <v>Over Weight</v>
      </c>
      <c r="K1253" t="str">
        <f>VLOOKUP($A1253,'Medical Examinations'!A1253:E1253,5,FALSE)</f>
        <v>Normal</v>
      </c>
      <c r="L1253" t="str">
        <f>VLOOKUP($A1253,'Hospitalisation Details'!$A$2:$E$2344,5,FALSE)</f>
        <v>21-Nov-2003</v>
      </c>
      <c r="M1253" s="2">
        <f>VLOOKUP($A1253,'Hospitalisation Details'!$A$2:$I$2344,9,FALSE)</f>
        <v>2709.24</v>
      </c>
      <c r="N1253" s="2" t="str">
        <f>VLOOKUP($A1253,'Hospitalisation Details'!$A$2:$J$2344,10,FALSE)</f>
        <v>Tier - 2</v>
      </c>
      <c r="O1253" s="2" t="str">
        <f>VLOOKUP($A1253,'Hospitalisation Details'!$A$2:$K$2344,11,FALSE)</f>
        <v>Tier - 2</v>
      </c>
      <c r="P1253" s="5" t="str">
        <f>VLOOKUP($A1253,'Hospitalisation Details'!$A$2:$L$2344,12,FALSE)</f>
        <v>R1012</v>
      </c>
      <c r="Q1253" s="15">
        <f>VLOOKUP($A1253,'Hospitalisation Details'!$A$2:$G$2344,7,FALSE)</f>
        <v>19</v>
      </c>
    </row>
    <row r="1254" spans="1:17" x14ac:dyDescent="0.25">
      <c r="A1254" s="14" t="s">
        <v>4930</v>
      </c>
      <c r="B1254" t="str">
        <f>VLOOKUP(Healthcare!$A1254,'Customer Names'!A1254:C3588,3,FALSE)</f>
        <v>Long</v>
      </c>
      <c r="C1254">
        <f>VLOOKUP(Healthcare!$A1254,'Medical Examinations'!A1254:B3588,2,FALSE)</f>
        <v>30.2</v>
      </c>
      <c r="D1254">
        <f>VLOOKUP($A1254,'Medical Examinations'!A1254:D3588,4,FALSE)</f>
        <v>6.25</v>
      </c>
      <c r="E1254" t="str">
        <f>VLOOKUP($A1254,'Medical Examinations'!A1254:F1254,6,FALSE)</f>
        <v>Yes</v>
      </c>
      <c r="F1254" t="str">
        <f>VLOOKUP($A1254,'Medical Examinations'!A1254:G3588,7,FALSE)</f>
        <v>No</v>
      </c>
      <c r="G1254" t="str">
        <f>VLOOKUP($A1254,'Medical Examinations'!A1254:H3588,8,FALSE)</f>
        <v>No</v>
      </c>
      <c r="H1254" s="4">
        <f>VLOOKUP($A1254,'Medical Examinations'!A1254:I3588,9,FALSE)</f>
        <v>0</v>
      </c>
      <c r="I1254" t="str">
        <f>VLOOKUP($A1254,'Medical Examinations'!A1254:J1254,10,FALSE)</f>
        <v>No</v>
      </c>
      <c r="J1254" t="str">
        <f>VLOOKUP($A1254,'Medical Examinations'!A1254:C1254,3,FALSE)</f>
        <v>Obesity</v>
      </c>
      <c r="K1254" t="str">
        <f>VLOOKUP($A1254,'Medical Examinations'!A1254:E1254,5,FALSE)</f>
        <v>Prediabetes</v>
      </c>
      <c r="L1254" t="str">
        <f>VLOOKUP($A1254,'Hospitalisation Details'!$A$2:$E$2344,5,FALSE)</f>
        <v>1-Dec-2003</v>
      </c>
      <c r="M1254" s="2">
        <f>VLOOKUP($A1254,'Hospitalisation Details'!$A$2:$I$2344,9,FALSE)</f>
        <v>2710.83</v>
      </c>
      <c r="N1254" s="2" t="str">
        <f>VLOOKUP($A1254,'Hospitalisation Details'!$A$2:$J$2344,10,FALSE)</f>
        <v>Tier - 2</v>
      </c>
      <c r="O1254" s="2" t="str">
        <f>VLOOKUP($A1254,'Hospitalisation Details'!$A$2:$K$2344,11,FALSE)</f>
        <v>Tier - 3</v>
      </c>
      <c r="P1254" s="5" t="str">
        <f>VLOOKUP($A1254,'Hospitalisation Details'!$A$2:$L$2344,12,FALSE)</f>
        <v>R1012</v>
      </c>
      <c r="Q1254" s="15">
        <f>VLOOKUP($A1254,'Hospitalisation Details'!$A$2:$G$2344,7,FALSE)</f>
        <v>19</v>
      </c>
    </row>
    <row r="1255" spans="1:17" x14ac:dyDescent="0.25">
      <c r="A1255" s="14" t="s">
        <v>4931</v>
      </c>
      <c r="B1255" t="str">
        <f>VLOOKUP(Healthcare!$A1255,'Customer Names'!A1255:C3589,3,FALSE)</f>
        <v>Rohde</v>
      </c>
      <c r="C1255">
        <f>VLOOKUP(Healthcare!$A1255,'Medical Examinations'!A1255:B3589,2,FALSE)</f>
        <v>31.26</v>
      </c>
      <c r="D1255">
        <f>VLOOKUP($A1255,'Medical Examinations'!A1255:D3589,4,FALSE)</f>
        <v>5.94</v>
      </c>
      <c r="E1255" t="str">
        <f>VLOOKUP($A1255,'Medical Examinations'!A1255:F1255,6,FALSE)</f>
        <v>Yes</v>
      </c>
      <c r="F1255" t="str">
        <f>VLOOKUP($A1255,'Medical Examinations'!A1255:G3589,7,FALSE)</f>
        <v>No</v>
      </c>
      <c r="G1255" t="str">
        <f>VLOOKUP($A1255,'Medical Examinations'!A1255:H3589,8,FALSE)</f>
        <v>No</v>
      </c>
      <c r="H1255" s="4">
        <f>VLOOKUP($A1255,'Medical Examinations'!A1255:I3589,9,FALSE)</f>
        <v>1</v>
      </c>
      <c r="I1255" t="str">
        <f>VLOOKUP($A1255,'Medical Examinations'!A1255:J1255,10,FALSE)</f>
        <v>No</v>
      </c>
      <c r="J1255" t="str">
        <f>VLOOKUP($A1255,'Medical Examinations'!A1255:C1255,3,FALSE)</f>
        <v>Obesity</v>
      </c>
      <c r="K1255" t="str">
        <f>VLOOKUP($A1255,'Medical Examinations'!A1255:E1255,5,FALSE)</f>
        <v>Prediabetes</v>
      </c>
      <c r="L1255" t="str">
        <f>VLOOKUP($A1255,'Hospitalisation Details'!$A$2:$E$2344,5,FALSE)</f>
        <v>6-Aug-2003</v>
      </c>
      <c r="M1255" s="2">
        <f>VLOOKUP($A1255,'Hospitalisation Details'!$A$2:$I$2344,9,FALSE)</f>
        <v>2719.28</v>
      </c>
      <c r="N1255" s="2" t="str">
        <f>VLOOKUP($A1255,'Hospitalisation Details'!$A$2:$J$2344,10,FALSE)</f>
        <v>Tier - 2</v>
      </c>
      <c r="O1255" s="2" t="str">
        <f>VLOOKUP($A1255,'Hospitalisation Details'!$A$2:$K$2344,11,FALSE)</f>
        <v>Tier - 2</v>
      </c>
      <c r="P1255" s="5" t="str">
        <f>VLOOKUP($A1255,'Hospitalisation Details'!$A$2:$L$2344,12,FALSE)</f>
        <v>R1012</v>
      </c>
      <c r="Q1255" s="15">
        <f>VLOOKUP($A1255,'Hospitalisation Details'!$A$2:$G$2344,7,FALSE)</f>
        <v>19</v>
      </c>
    </row>
    <row r="1256" spans="1:17" x14ac:dyDescent="0.25">
      <c r="A1256" s="14" t="s">
        <v>4932</v>
      </c>
      <c r="B1256" t="str">
        <f>VLOOKUP(Healthcare!$A1256,'Customer Names'!A1256:C3590,3,FALSE)</f>
        <v>Bonzi</v>
      </c>
      <c r="C1256">
        <f>VLOOKUP(Healthcare!$A1256,'Medical Examinations'!A1256:B3590,2,FALSE)</f>
        <v>33.725000000000001</v>
      </c>
      <c r="D1256">
        <f>VLOOKUP($A1256,'Medical Examinations'!A1256:D3590,4,FALSE)</f>
        <v>6.45</v>
      </c>
      <c r="E1256" t="str">
        <f>VLOOKUP($A1256,'Medical Examinations'!A1256:F1256,6,FALSE)</f>
        <v>Yes</v>
      </c>
      <c r="F1256" t="str">
        <f>VLOOKUP($A1256,'Medical Examinations'!A1256:G3590,7,FALSE)</f>
        <v>No</v>
      </c>
      <c r="G1256" t="str">
        <f>VLOOKUP($A1256,'Medical Examinations'!A1256:H3590,8,FALSE)</f>
        <v>No</v>
      </c>
      <c r="H1256" s="4">
        <f>VLOOKUP($A1256,'Medical Examinations'!A1256:I3590,9,FALSE)</f>
        <v>0</v>
      </c>
      <c r="I1256" t="str">
        <f>VLOOKUP($A1256,'Medical Examinations'!A1256:J1256,10,FALSE)</f>
        <v>No</v>
      </c>
      <c r="J1256" t="str">
        <f>VLOOKUP($A1256,'Medical Examinations'!A1256:C1256,3,FALSE)</f>
        <v>Obesity</v>
      </c>
      <c r="K1256" t="str">
        <f>VLOOKUP($A1256,'Medical Examinations'!A1256:E1256,5,FALSE)</f>
        <v>Diabetes</v>
      </c>
      <c r="L1256" t="str">
        <f>VLOOKUP($A1256,'Hospitalisation Details'!$A$2:$E$2344,5,FALSE)</f>
        <v>30-Oct-1997</v>
      </c>
      <c r="M1256" s="2">
        <f>VLOOKUP($A1256,'Hospitalisation Details'!$A$2:$I$2344,9,FALSE)</f>
        <v>2721.32</v>
      </c>
      <c r="N1256" s="2" t="str">
        <f>VLOOKUP($A1256,'Hospitalisation Details'!$A$2:$J$2344,10,FALSE)</f>
        <v>Tier - 1</v>
      </c>
      <c r="O1256" s="2" t="str">
        <f>VLOOKUP($A1256,'Hospitalisation Details'!$A$2:$K$2344,11,FALSE)</f>
        <v>Tier - 3</v>
      </c>
      <c r="P1256" s="5" t="str">
        <f>VLOOKUP($A1256,'Hospitalisation Details'!$A$2:$L$2344,12,FALSE)</f>
        <v>R1014</v>
      </c>
      <c r="Q1256" s="15">
        <f>VLOOKUP($A1256,'Hospitalisation Details'!$A$2:$G$2344,7,FALSE)</f>
        <v>25</v>
      </c>
    </row>
    <row r="1257" spans="1:17" x14ac:dyDescent="0.25">
      <c r="A1257" s="14" t="s">
        <v>4933</v>
      </c>
      <c r="B1257" t="str">
        <f>VLOOKUP(Healthcare!$A1257,'Customer Names'!A1257:C3591,3,FALSE)</f>
        <v>Moore</v>
      </c>
      <c r="C1257">
        <f>VLOOKUP(Healthcare!$A1257,'Medical Examinations'!A1257:B3591,2,FALSE)</f>
        <v>28.9</v>
      </c>
      <c r="D1257">
        <f>VLOOKUP($A1257,'Medical Examinations'!A1257:D3591,4,FALSE)</f>
        <v>5.74</v>
      </c>
      <c r="E1257" t="str">
        <f>VLOOKUP($A1257,'Medical Examinations'!A1257:F1257,6,FALSE)</f>
        <v>Yes</v>
      </c>
      <c r="F1257" t="str">
        <f>VLOOKUP($A1257,'Medical Examinations'!A1257:G3591,7,FALSE)</f>
        <v>No</v>
      </c>
      <c r="G1257" t="str">
        <f>VLOOKUP($A1257,'Medical Examinations'!A1257:H3591,8,FALSE)</f>
        <v>No</v>
      </c>
      <c r="H1257" s="4">
        <f>VLOOKUP($A1257,'Medical Examinations'!A1257:I3591,9,FALSE)</f>
        <v>0</v>
      </c>
      <c r="I1257" t="str">
        <f>VLOOKUP($A1257,'Medical Examinations'!A1257:J1257,10,FALSE)</f>
        <v>No</v>
      </c>
      <c r="J1257" t="str">
        <f>VLOOKUP($A1257,'Medical Examinations'!A1257:C1257,3,FALSE)</f>
        <v>Over Weight</v>
      </c>
      <c r="K1257" t="str">
        <f>VLOOKUP($A1257,'Medical Examinations'!A1257:E1257,5,FALSE)</f>
        <v>Prediabetes</v>
      </c>
      <c r="L1257" t="str">
        <f>VLOOKUP($A1257,'Hospitalisation Details'!$A$2:$E$2344,5,FALSE)</f>
        <v>20-Aug-1988</v>
      </c>
      <c r="M1257" s="2">
        <f>VLOOKUP($A1257,'Hospitalisation Details'!$A$2:$I$2344,9,FALSE)</f>
        <v>2726.06</v>
      </c>
      <c r="N1257" s="2" t="str">
        <f>VLOOKUP($A1257,'Hospitalisation Details'!$A$2:$J$2344,10,FALSE)</f>
        <v>Tier - 2</v>
      </c>
      <c r="O1257" s="2" t="str">
        <f>VLOOKUP($A1257,'Hospitalisation Details'!$A$2:$K$2344,11,FALSE)</f>
        <v>Tier - 2</v>
      </c>
      <c r="P1257" s="5" t="str">
        <f>VLOOKUP($A1257,'Hospitalisation Details'!$A$2:$L$2344,12,FALSE)</f>
        <v>R1013</v>
      </c>
      <c r="Q1257" s="15">
        <f>VLOOKUP($A1257,'Hospitalisation Details'!$A$2:$G$2344,7,FALSE)</f>
        <v>34</v>
      </c>
    </row>
    <row r="1258" spans="1:17" x14ac:dyDescent="0.25">
      <c r="A1258" s="14" t="s">
        <v>4934</v>
      </c>
      <c r="B1258" t="str">
        <f>VLOOKUP(Healthcare!$A1258,'Customer Names'!A1258:C3592,3,FALSE)</f>
        <v>McGrane</v>
      </c>
      <c r="C1258">
        <f>VLOOKUP(Healthcare!$A1258,'Medical Examinations'!A1258:B3592,2,FALSE)</f>
        <v>45.69</v>
      </c>
      <c r="D1258">
        <f>VLOOKUP($A1258,'Medical Examinations'!A1258:D3592,4,FALSE)</f>
        <v>4.43</v>
      </c>
      <c r="E1258" t="str">
        <f>VLOOKUP($A1258,'Medical Examinations'!A1258:F1258,6,FALSE)</f>
        <v>Yes</v>
      </c>
      <c r="F1258" t="str">
        <f>VLOOKUP($A1258,'Medical Examinations'!A1258:G3592,7,FALSE)</f>
        <v>No</v>
      </c>
      <c r="G1258" t="str">
        <f>VLOOKUP($A1258,'Medical Examinations'!A1258:H3592,8,FALSE)</f>
        <v>No</v>
      </c>
      <c r="H1258" s="4">
        <f>VLOOKUP($A1258,'Medical Examinations'!A1258:I3592,9,FALSE)</f>
        <v>0</v>
      </c>
      <c r="I1258" t="str">
        <f>VLOOKUP($A1258,'Medical Examinations'!A1258:J1258,10,FALSE)</f>
        <v>No</v>
      </c>
      <c r="J1258" t="str">
        <f>VLOOKUP($A1258,'Medical Examinations'!A1258:C1258,3,FALSE)</f>
        <v>Obesity</v>
      </c>
      <c r="K1258" t="str">
        <f>VLOOKUP($A1258,'Medical Examinations'!A1258:E1258,5,FALSE)</f>
        <v>Normal</v>
      </c>
      <c r="L1258" t="str">
        <f>VLOOKUP($A1258,'Hospitalisation Details'!$A$2:$E$2344,5,FALSE)</f>
        <v>6-Oct-1997</v>
      </c>
      <c r="M1258" s="2">
        <f>VLOOKUP($A1258,'Hospitalisation Details'!$A$2:$I$2344,9,FALSE)</f>
        <v>2727.4</v>
      </c>
      <c r="N1258" s="2" t="str">
        <f>VLOOKUP($A1258,'Hospitalisation Details'!$A$2:$J$2344,10,FALSE)</f>
        <v>Tier - 3</v>
      </c>
      <c r="O1258" s="2" t="str">
        <f>VLOOKUP($A1258,'Hospitalisation Details'!$A$2:$K$2344,11,FALSE)</f>
        <v>Tier - 3</v>
      </c>
      <c r="P1258" s="5" t="str">
        <f>VLOOKUP($A1258,'Hospitalisation Details'!$A$2:$L$2344,12,FALSE)</f>
        <v>R1016</v>
      </c>
      <c r="Q1258" s="15">
        <f>VLOOKUP($A1258,'Hospitalisation Details'!$A$2:$G$2344,7,FALSE)</f>
        <v>25</v>
      </c>
    </row>
    <row r="1259" spans="1:17" x14ac:dyDescent="0.25">
      <c r="A1259" s="14" t="s">
        <v>4935</v>
      </c>
      <c r="B1259" t="str">
        <f>VLOOKUP(Healthcare!$A1259,'Customer Names'!A1259:C3593,3,FALSE)</f>
        <v>Stepnowski</v>
      </c>
      <c r="C1259">
        <f>VLOOKUP(Healthcare!$A1259,'Medical Examinations'!A1259:B3593,2,FALSE)</f>
        <v>21.03</v>
      </c>
      <c r="D1259">
        <f>VLOOKUP($A1259,'Medical Examinations'!A1259:D3593,4,FALSE)</f>
        <v>6.5</v>
      </c>
      <c r="E1259" t="str">
        <f>VLOOKUP($A1259,'Medical Examinations'!A1259:F1259,6,FALSE)</f>
        <v>No</v>
      </c>
      <c r="F1259" t="str">
        <f>VLOOKUP($A1259,'Medical Examinations'!A1259:G3593,7,FALSE)</f>
        <v>No</v>
      </c>
      <c r="G1259" t="str">
        <f>VLOOKUP($A1259,'Medical Examinations'!A1259:H3593,8,FALSE)</f>
        <v>No</v>
      </c>
      <c r="H1259" s="4">
        <f>VLOOKUP($A1259,'Medical Examinations'!A1259:I3593,9,FALSE)</f>
        <v>0</v>
      </c>
      <c r="I1259" t="str">
        <f>VLOOKUP($A1259,'Medical Examinations'!A1259:J1259,10,FALSE)</f>
        <v>No</v>
      </c>
      <c r="J1259" t="str">
        <f>VLOOKUP($A1259,'Medical Examinations'!A1259:C1259,3,FALSE)</f>
        <v>Health Weight</v>
      </c>
      <c r="K1259" t="str">
        <f>VLOOKUP($A1259,'Medical Examinations'!A1259:E1259,5,FALSE)</f>
        <v>Diabetes</v>
      </c>
      <c r="L1259" t="str">
        <f>VLOOKUP($A1259,'Hospitalisation Details'!$A$2:$E$2344,5,FALSE)</f>
        <v>3-Dec-2003</v>
      </c>
      <c r="M1259" s="2">
        <f>VLOOKUP($A1259,'Hospitalisation Details'!$A$2:$I$2344,9,FALSE)</f>
        <v>2730.11</v>
      </c>
      <c r="N1259" s="2" t="str">
        <f>VLOOKUP($A1259,'Hospitalisation Details'!$A$2:$J$2344,10,FALSE)</f>
        <v>Tier - 2</v>
      </c>
      <c r="O1259" s="2" t="str">
        <f>VLOOKUP($A1259,'Hospitalisation Details'!$A$2:$K$2344,11,FALSE)</f>
        <v>Tier - 3</v>
      </c>
      <c r="P1259" s="5" t="str">
        <f>VLOOKUP($A1259,'Hospitalisation Details'!$A$2:$L$2344,12,FALSE)</f>
        <v>R1012</v>
      </c>
      <c r="Q1259" s="15">
        <f>VLOOKUP($A1259,'Hospitalisation Details'!$A$2:$G$2344,7,FALSE)</f>
        <v>19</v>
      </c>
    </row>
    <row r="1260" spans="1:17" x14ac:dyDescent="0.25">
      <c r="A1260" s="14" t="s">
        <v>4936</v>
      </c>
      <c r="B1260" t="str">
        <f>VLOOKUP(Healthcare!$A1260,'Customer Names'!A1260:C3594,3,FALSE)</f>
        <v>Merkle</v>
      </c>
      <c r="C1260">
        <f>VLOOKUP(Healthcare!$A1260,'Medical Examinations'!A1260:B3594,2,FALSE)</f>
        <v>37</v>
      </c>
      <c r="D1260">
        <f>VLOOKUP($A1260,'Medical Examinations'!A1260:D3594,4,FALSE)</f>
        <v>8.75</v>
      </c>
      <c r="E1260" t="str">
        <f>VLOOKUP($A1260,'Medical Examinations'!A1260:F1260,6,FALSE)</f>
        <v>No</v>
      </c>
      <c r="F1260" t="str">
        <f>VLOOKUP($A1260,'Medical Examinations'!A1260:G3594,7,FALSE)</f>
        <v>No</v>
      </c>
      <c r="G1260" t="str">
        <f>VLOOKUP($A1260,'Medical Examinations'!A1260:H3594,8,FALSE)</f>
        <v>No</v>
      </c>
      <c r="H1260" s="4">
        <f>VLOOKUP($A1260,'Medical Examinations'!A1260:I3594,9,FALSE)</f>
        <v>0</v>
      </c>
      <c r="I1260" t="str">
        <f>VLOOKUP($A1260,'Medical Examinations'!A1260:J1260,10,FALSE)</f>
        <v>No</v>
      </c>
      <c r="J1260" t="str">
        <f>VLOOKUP($A1260,'Medical Examinations'!A1260:C1260,3,FALSE)</f>
        <v>Obesity</v>
      </c>
      <c r="K1260" t="str">
        <f>VLOOKUP($A1260,'Medical Examinations'!A1260:E1260,5,FALSE)</f>
        <v>Diabetes</v>
      </c>
      <c r="L1260" t="str">
        <f>VLOOKUP($A1260,'Hospitalisation Details'!$A$2:$E$2344,5,FALSE)</f>
        <v>17-Dec-2000</v>
      </c>
      <c r="M1260" s="2">
        <f>VLOOKUP($A1260,'Hospitalisation Details'!$A$2:$I$2344,9,FALSE)</f>
        <v>2731.91</v>
      </c>
      <c r="N1260" s="2" t="str">
        <f>VLOOKUP($A1260,'Hospitalisation Details'!$A$2:$J$2344,10,FALSE)</f>
        <v>Tier - 2</v>
      </c>
      <c r="O1260" s="2" t="str">
        <f>VLOOKUP($A1260,'Hospitalisation Details'!$A$2:$K$2344,11,FALSE)</f>
        <v>Tier - 3</v>
      </c>
      <c r="P1260" s="5" t="str">
        <f>VLOOKUP($A1260,'Hospitalisation Details'!$A$2:$L$2344,12,FALSE)</f>
        <v>R1024</v>
      </c>
      <c r="Q1260" s="15">
        <f>VLOOKUP($A1260,'Hospitalisation Details'!$A$2:$G$2344,7,FALSE)</f>
        <v>22</v>
      </c>
    </row>
    <row r="1261" spans="1:17" x14ac:dyDescent="0.25">
      <c r="A1261" s="14" t="s">
        <v>4937</v>
      </c>
      <c r="B1261" t="str">
        <f>VLOOKUP(Healthcare!$A1261,'Customer Names'!A1261:C3595,3,FALSE)</f>
        <v>Schaefer</v>
      </c>
      <c r="C1261">
        <f>VLOOKUP(Healthcare!$A1261,'Medical Examinations'!A1261:B3595,2,FALSE)</f>
        <v>25.4</v>
      </c>
      <c r="D1261">
        <f>VLOOKUP($A1261,'Medical Examinations'!A1261:D3595,4,FALSE)</f>
        <v>11.96</v>
      </c>
      <c r="E1261" t="str">
        <f>VLOOKUP($A1261,'Medical Examinations'!A1261:F1261,6,FALSE)</f>
        <v>No</v>
      </c>
      <c r="F1261" t="str">
        <f>VLOOKUP($A1261,'Medical Examinations'!A1261:G3595,7,FALSE)</f>
        <v>No</v>
      </c>
      <c r="G1261" t="str">
        <f>VLOOKUP($A1261,'Medical Examinations'!A1261:H3595,8,FALSE)</f>
        <v>No</v>
      </c>
      <c r="H1261" s="4">
        <f>VLOOKUP($A1261,'Medical Examinations'!A1261:I3595,9,FALSE)</f>
        <v>0</v>
      </c>
      <c r="I1261" t="str">
        <f>VLOOKUP($A1261,'Medical Examinations'!A1261:J1261,10,FALSE)</f>
        <v>No</v>
      </c>
      <c r="J1261" t="str">
        <f>VLOOKUP($A1261,'Medical Examinations'!A1261:C1261,3,FALSE)</f>
        <v>Over Weight</v>
      </c>
      <c r="K1261" t="str">
        <f>VLOOKUP($A1261,'Medical Examinations'!A1261:E1261,5,FALSE)</f>
        <v>Diabetes</v>
      </c>
      <c r="L1261" t="str">
        <f>VLOOKUP($A1261,'Hospitalisation Details'!$A$2:$E$2344,5,FALSE)</f>
        <v>11-Oct-2000</v>
      </c>
      <c r="M1261" s="2">
        <f>VLOOKUP($A1261,'Hospitalisation Details'!$A$2:$I$2344,9,FALSE)</f>
        <v>2755.02</v>
      </c>
      <c r="N1261" s="2" t="str">
        <f>VLOOKUP($A1261,'Hospitalisation Details'!$A$2:$J$2344,10,FALSE)</f>
        <v>Tier - 2</v>
      </c>
      <c r="O1261" s="2" t="str">
        <f>VLOOKUP($A1261,'Hospitalisation Details'!$A$2:$K$2344,11,FALSE)</f>
        <v>Tier - 1</v>
      </c>
      <c r="P1261" s="5" t="str">
        <f>VLOOKUP($A1261,'Hospitalisation Details'!$A$2:$L$2344,12,FALSE)</f>
        <v>R1024</v>
      </c>
      <c r="Q1261" s="15">
        <f>VLOOKUP($A1261,'Hospitalisation Details'!$A$2:$G$2344,7,FALSE)</f>
        <v>22</v>
      </c>
    </row>
    <row r="1262" spans="1:17" x14ac:dyDescent="0.25">
      <c r="A1262" s="14" t="s">
        <v>4938</v>
      </c>
      <c r="B1262" t="str">
        <f>VLOOKUP(Healthcare!$A1262,'Customer Names'!A1262:C3596,3,FALSE)</f>
        <v>Vigneron</v>
      </c>
      <c r="C1262">
        <f>VLOOKUP(Healthcare!$A1262,'Medical Examinations'!A1262:B3596,2,FALSE)</f>
        <v>32.299999999999997</v>
      </c>
      <c r="D1262">
        <f>VLOOKUP($A1262,'Medical Examinations'!A1262:D3596,4,FALSE)</f>
        <v>10.54</v>
      </c>
      <c r="E1262" t="str">
        <f>VLOOKUP($A1262,'Medical Examinations'!A1262:F1262,6,FALSE)</f>
        <v>No</v>
      </c>
      <c r="F1262" t="str">
        <f>VLOOKUP($A1262,'Medical Examinations'!A1262:G3596,7,FALSE)</f>
        <v>No</v>
      </c>
      <c r="G1262" t="str">
        <f>VLOOKUP($A1262,'Medical Examinations'!A1262:H3596,8,FALSE)</f>
        <v>No</v>
      </c>
      <c r="H1262" s="4">
        <f>VLOOKUP($A1262,'Medical Examinations'!A1262:I3596,9,FALSE)</f>
        <v>0</v>
      </c>
      <c r="I1262" t="str">
        <f>VLOOKUP($A1262,'Medical Examinations'!A1262:J1262,10,FALSE)</f>
        <v>No</v>
      </c>
      <c r="J1262" t="str">
        <f>VLOOKUP($A1262,'Medical Examinations'!A1262:C1262,3,FALSE)</f>
        <v>Obesity</v>
      </c>
      <c r="K1262" t="str">
        <f>VLOOKUP($A1262,'Medical Examinations'!A1262:E1262,5,FALSE)</f>
        <v>Diabetes</v>
      </c>
      <c r="L1262" t="str">
        <f>VLOOKUP($A1262,'Hospitalisation Details'!$A$2:$E$2344,5,FALSE)</f>
        <v>10-Aug-1997</v>
      </c>
      <c r="M1262" s="2">
        <f>VLOOKUP($A1262,'Hospitalisation Details'!$A$2:$I$2344,9,FALSE)</f>
        <v>2758.99</v>
      </c>
      <c r="N1262" s="2" t="str">
        <f>VLOOKUP($A1262,'Hospitalisation Details'!$A$2:$J$2344,10,FALSE)</f>
        <v>Tier - 2</v>
      </c>
      <c r="O1262" s="2" t="str">
        <f>VLOOKUP($A1262,'Hospitalisation Details'!$A$2:$K$2344,11,FALSE)</f>
        <v>Tier - 1</v>
      </c>
      <c r="P1262" s="5" t="str">
        <f>VLOOKUP($A1262,'Hospitalisation Details'!$A$2:$L$2344,12,FALSE)</f>
        <v>R1012</v>
      </c>
      <c r="Q1262" s="15">
        <f>VLOOKUP($A1262,'Hospitalisation Details'!$A$2:$G$2344,7,FALSE)</f>
        <v>25</v>
      </c>
    </row>
    <row r="1263" spans="1:17" x14ac:dyDescent="0.25">
      <c r="A1263" s="14" t="s">
        <v>4939</v>
      </c>
      <c r="B1263" t="str">
        <f>VLOOKUP(Healthcare!$A1263,'Customer Names'!A1263:C3597,3,FALSE)</f>
        <v>Mucci</v>
      </c>
      <c r="C1263">
        <f>VLOOKUP(Healthcare!$A1263,'Medical Examinations'!A1263:B3597,2,FALSE)</f>
        <v>23.94</v>
      </c>
      <c r="D1263">
        <f>VLOOKUP($A1263,'Medical Examinations'!A1263:D3597,4,FALSE)</f>
        <v>4.54</v>
      </c>
      <c r="E1263" t="str">
        <f>VLOOKUP($A1263,'Medical Examinations'!A1263:F1263,6,FALSE)</f>
        <v>Yes</v>
      </c>
      <c r="F1263" t="str">
        <f>VLOOKUP($A1263,'Medical Examinations'!A1263:G3597,7,FALSE)</f>
        <v>No</v>
      </c>
      <c r="G1263" t="str">
        <f>VLOOKUP($A1263,'Medical Examinations'!A1263:H3597,8,FALSE)</f>
        <v>Yes</v>
      </c>
      <c r="H1263" s="4">
        <f>VLOOKUP($A1263,'Medical Examinations'!A1263:I3597,9,FALSE)</f>
        <v>1</v>
      </c>
      <c r="I1263" t="str">
        <f>VLOOKUP($A1263,'Medical Examinations'!A1263:J1263,10,FALSE)</f>
        <v>No</v>
      </c>
      <c r="J1263" t="str">
        <f>VLOOKUP($A1263,'Medical Examinations'!A1263:C1263,3,FALSE)</f>
        <v>Health Weight</v>
      </c>
      <c r="K1263" t="str">
        <f>VLOOKUP($A1263,'Medical Examinations'!A1263:E1263,5,FALSE)</f>
        <v>Normal</v>
      </c>
      <c r="L1263" t="str">
        <f>VLOOKUP($A1263,'Hospitalisation Details'!$A$2:$E$2344,5,FALSE)</f>
        <v>14-Nov-2004</v>
      </c>
      <c r="M1263" s="2">
        <f>VLOOKUP($A1263,'Hospitalisation Details'!$A$2:$I$2344,9,FALSE)</f>
        <v>2773.46</v>
      </c>
      <c r="N1263" s="2" t="str">
        <f>VLOOKUP($A1263,'Hospitalisation Details'!$A$2:$J$2344,10,FALSE)</f>
        <v>Tier - 2</v>
      </c>
      <c r="O1263" s="2" t="str">
        <f>VLOOKUP($A1263,'Hospitalisation Details'!$A$2:$K$2344,11,FALSE)</f>
        <v>Tier - 1</v>
      </c>
      <c r="P1263" s="5" t="str">
        <f>VLOOKUP($A1263,'Hospitalisation Details'!$A$2:$L$2344,12,FALSE)</f>
        <v>R1021</v>
      </c>
      <c r="Q1263" s="15">
        <f>VLOOKUP($A1263,'Hospitalisation Details'!$A$2:$G$2344,7,FALSE)</f>
        <v>18</v>
      </c>
    </row>
    <row r="1264" spans="1:17" x14ac:dyDescent="0.25">
      <c r="A1264" s="14" t="s">
        <v>4940</v>
      </c>
      <c r="B1264" t="str">
        <f>VLOOKUP(Healthcare!$A1264,'Customer Names'!A1264:C3598,3,FALSE)</f>
        <v>MacDonald</v>
      </c>
      <c r="C1264">
        <f>VLOOKUP(Healthcare!$A1264,'Medical Examinations'!A1264:B3598,2,FALSE)</f>
        <v>46.4</v>
      </c>
      <c r="D1264">
        <f>VLOOKUP($A1264,'Medical Examinations'!A1264:D3598,4,FALSE)</f>
        <v>5.71</v>
      </c>
      <c r="E1264" t="str">
        <f>VLOOKUP($A1264,'Medical Examinations'!A1264:F1264,6,FALSE)</f>
        <v>No</v>
      </c>
      <c r="F1264" t="str">
        <f>VLOOKUP($A1264,'Medical Examinations'!A1264:G3598,7,FALSE)</f>
        <v>No</v>
      </c>
      <c r="G1264" t="str">
        <f>VLOOKUP($A1264,'Medical Examinations'!A1264:H3598,8,FALSE)</f>
        <v>No</v>
      </c>
      <c r="H1264" s="4">
        <f>VLOOKUP($A1264,'Medical Examinations'!A1264:I3598,9,FALSE)</f>
        <v>0</v>
      </c>
      <c r="I1264" t="str">
        <f>VLOOKUP($A1264,'Medical Examinations'!A1264:J1264,10,FALSE)</f>
        <v>No</v>
      </c>
      <c r="J1264" t="str">
        <f>VLOOKUP($A1264,'Medical Examinations'!A1264:C1264,3,FALSE)</f>
        <v>Obesity</v>
      </c>
      <c r="K1264" t="str">
        <f>VLOOKUP($A1264,'Medical Examinations'!A1264:E1264,5,FALSE)</f>
        <v>Prediabetes</v>
      </c>
      <c r="L1264" t="str">
        <f>VLOOKUP($A1264,'Hospitalisation Details'!$A$2:$E$2344,5,FALSE)</f>
        <v>9-Jun-1999</v>
      </c>
      <c r="M1264" s="2">
        <f>VLOOKUP($A1264,'Hospitalisation Details'!$A$2:$I$2344,9,FALSE)</f>
        <v>2775.19</v>
      </c>
      <c r="N1264" s="2" t="str">
        <f>VLOOKUP($A1264,'Hospitalisation Details'!$A$2:$J$2344,10,FALSE)</f>
        <v>Tier - 2</v>
      </c>
      <c r="O1264" s="2" t="str">
        <f>VLOOKUP($A1264,'Hospitalisation Details'!$A$2:$K$2344,11,FALSE)</f>
        <v>Tier - 1</v>
      </c>
      <c r="P1264" s="5" t="str">
        <f>VLOOKUP($A1264,'Hospitalisation Details'!$A$2:$L$2344,12,FALSE)</f>
        <v>R1012</v>
      </c>
      <c r="Q1264" s="15">
        <f>VLOOKUP($A1264,'Hospitalisation Details'!$A$2:$G$2344,7,FALSE)</f>
        <v>23</v>
      </c>
    </row>
    <row r="1265" spans="1:17" x14ac:dyDescent="0.25">
      <c r="A1265" s="14" t="s">
        <v>4941</v>
      </c>
      <c r="B1265" t="str">
        <f>VLOOKUP(Healthcare!$A1265,'Customer Names'!A1265:C3599,3,FALSE)</f>
        <v>Deng</v>
      </c>
      <c r="C1265">
        <f>VLOOKUP(Healthcare!$A1265,'Medical Examinations'!A1265:B3599,2,FALSE)</f>
        <v>40.375</v>
      </c>
      <c r="D1265">
        <f>VLOOKUP($A1265,'Medical Examinations'!A1265:D3599,4,FALSE)</f>
        <v>6.25</v>
      </c>
      <c r="E1265" t="str">
        <f>VLOOKUP($A1265,'Medical Examinations'!A1265:F1265,6,FALSE)</f>
        <v>Yes</v>
      </c>
      <c r="F1265" t="str">
        <f>VLOOKUP($A1265,'Medical Examinations'!A1265:G3599,7,FALSE)</f>
        <v>No</v>
      </c>
      <c r="G1265" t="str">
        <f>VLOOKUP($A1265,'Medical Examinations'!A1265:H3599,8,FALSE)</f>
        <v>No</v>
      </c>
      <c r="H1265" s="4">
        <f>VLOOKUP($A1265,'Medical Examinations'!A1265:I3599,9,FALSE)</f>
        <v>0</v>
      </c>
      <c r="I1265" t="str">
        <f>VLOOKUP($A1265,'Medical Examinations'!A1265:J1265,10,FALSE)</f>
        <v>No</v>
      </c>
      <c r="J1265" t="str">
        <f>VLOOKUP($A1265,'Medical Examinations'!A1265:C1265,3,FALSE)</f>
        <v>Obesity</v>
      </c>
      <c r="K1265" t="str">
        <f>VLOOKUP($A1265,'Medical Examinations'!A1265:E1265,5,FALSE)</f>
        <v>Prediabetes</v>
      </c>
      <c r="L1265" t="str">
        <f>VLOOKUP($A1265,'Hospitalisation Details'!$A$2:$E$2344,5,FALSE)</f>
        <v>29-Aug-1999</v>
      </c>
      <c r="M1265" s="2">
        <f>VLOOKUP($A1265,'Hospitalisation Details'!$A$2:$I$2344,9,FALSE)</f>
        <v>2775.19</v>
      </c>
      <c r="N1265" s="2" t="str">
        <f>VLOOKUP($A1265,'Hospitalisation Details'!$A$2:$J$2344,10,FALSE)</f>
        <v>Tier - 2</v>
      </c>
      <c r="O1265" s="2" t="str">
        <f>VLOOKUP($A1265,'Hospitalisation Details'!$A$2:$K$2344,11,FALSE)</f>
        <v>Tier - 1</v>
      </c>
      <c r="P1265" s="5" t="str">
        <f>VLOOKUP($A1265,'Hospitalisation Details'!$A$2:$L$2344,12,FALSE)</f>
        <v>R1012</v>
      </c>
      <c r="Q1265" s="15">
        <f>VLOOKUP($A1265,'Hospitalisation Details'!$A$2:$G$2344,7,FALSE)</f>
        <v>23</v>
      </c>
    </row>
    <row r="1266" spans="1:17" x14ac:dyDescent="0.25">
      <c r="A1266" s="14" t="s">
        <v>4942</v>
      </c>
      <c r="B1266" t="str">
        <f>VLOOKUP(Healthcare!$A1266,'Customer Names'!A1266:C3600,3,FALSE)</f>
        <v>De Mata</v>
      </c>
      <c r="C1266">
        <f>VLOOKUP(Healthcare!$A1266,'Medical Examinations'!A1266:B3600,2,FALSE)</f>
        <v>28.7</v>
      </c>
      <c r="D1266">
        <f>VLOOKUP($A1266,'Medical Examinations'!A1266:D3600,4,FALSE)</f>
        <v>9.4700000000000006</v>
      </c>
      <c r="E1266" t="str">
        <f>VLOOKUP($A1266,'Medical Examinations'!A1266:F1266,6,FALSE)</f>
        <v>No</v>
      </c>
      <c r="F1266" t="str">
        <f>VLOOKUP($A1266,'Medical Examinations'!A1266:G3600,7,FALSE)</f>
        <v>No</v>
      </c>
      <c r="G1266" t="str">
        <f>VLOOKUP($A1266,'Medical Examinations'!A1266:H3600,8,FALSE)</f>
        <v>No</v>
      </c>
      <c r="H1266" s="4">
        <f>VLOOKUP($A1266,'Medical Examinations'!A1266:I3600,9,FALSE)</f>
        <v>2</v>
      </c>
      <c r="I1266" t="str">
        <f>VLOOKUP($A1266,'Medical Examinations'!A1266:J1266,10,FALSE)</f>
        <v>No</v>
      </c>
      <c r="J1266" t="str">
        <f>VLOOKUP($A1266,'Medical Examinations'!A1266:C1266,3,FALSE)</f>
        <v>Over Weight</v>
      </c>
      <c r="K1266" t="str">
        <f>VLOOKUP($A1266,'Medical Examinations'!A1266:E1266,5,FALSE)</f>
        <v>Diabetes</v>
      </c>
      <c r="L1266" t="str">
        <f>VLOOKUP($A1266,'Hospitalisation Details'!$A$2:$E$2344,5,FALSE)</f>
        <v>24-Dec-1999</v>
      </c>
      <c r="M1266" s="2">
        <f>VLOOKUP($A1266,'Hospitalisation Details'!$A$2:$I$2344,9,FALSE)</f>
        <v>2789.06</v>
      </c>
      <c r="N1266" s="2" t="str">
        <f>VLOOKUP($A1266,'Hospitalisation Details'!$A$2:$J$2344,10,FALSE)</f>
        <v>Tier - 2</v>
      </c>
      <c r="O1266" s="2" t="str">
        <f>VLOOKUP($A1266,'Hospitalisation Details'!$A$2:$K$2344,11,FALSE)</f>
        <v>Tier - 3</v>
      </c>
      <c r="P1266" s="5" t="str">
        <f>VLOOKUP($A1266,'Hospitalisation Details'!$A$2:$L$2344,12,FALSE)</f>
        <v>R1012</v>
      </c>
      <c r="Q1266" s="15">
        <f>VLOOKUP($A1266,'Hospitalisation Details'!$A$2:$G$2344,7,FALSE)</f>
        <v>23</v>
      </c>
    </row>
    <row r="1267" spans="1:17" x14ac:dyDescent="0.25">
      <c r="A1267" s="14" t="s">
        <v>4943</v>
      </c>
      <c r="B1267" t="str">
        <f>VLOOKUP(Healthcare!$A1267,'Customer Names'!A1267:C3601,3,FALSE)</f>
        <v>Strickland</v>
      </c>
      <c r="C1267">
        <f>VLOOKUP(Healthcare!$A1267,'Medical Examinations'!A1267:B3601,2,FALSE)</f>
        <v>26.63</v>
      </c>
      <c r="D1267">
        <f>VLOOKUP($A1267,'Medical Examinations'!A1267:D3601,4,FALSE)</f>
        <v>5.7</v>
      </c>
      <c r="E1267" t="str">
        <f>VLOOKUP($A1267,'Medical Examinations'!A1267:F1267,6,FALSE)</f>
        <v>No</v>
      </c>
      <c r="F1267" t="str">
        <f>VLOOKUP($A1267,'Medical Examinations'!A1267:G3601,7,FALSE)</f>
        <v>No</v>
      </c>
      <c r="G1267" t="str">
        <f>VLOOKUP($A1267,'Medical Examinations'!A1267:H3601,8,FALSE)</f>
        <v>No</v>
      </c>
      <c r="H1267" s="4">
        <f>VLOOKUP($A1267,'Medical Examinations'!A1267:I3601,9,FALSE)</f>
        <v>0</v>
      </c>
      <c r="I1267" t="str">
        <f>VLOOKUP($A1267,'Medical Examinations'!A1267:J1267,10,FALSE)</f>
        <v>No</v>
      </c>
      <c r="J1267" t="str">
        <f>VLOOKUP($A1267,'Medical Examinations'!A1267:C1267,3,FALSE)</f>
        <v>Over Weight</v>
      </c>
      <c r="K1267" t="str">
        <f>VLOOKUP($A1267,'Medical Examinations'!A1267:E1267,5,FALSE)</f>
        <v>Prediabetes</v>
      </c>
      <c r="L1267" t="str">
        <f>VLOOKUP($A1267,'Hospitalisation Details'!$A$2:$E$2344,5,FALSE)</f>
        <v>4-Aug-2004</v>
      </c>
      <c r="M1267" s="2">
        <f>VLOOKUP($A1267,'Hospitalisation Details'!$A$2:$I$2344,9,FALSE)</f>
        <v>2801.26</v>
      </c>
      <c r="N1267" s="2" t="str">
        <f>VLOOKUP($A1267,'Hospitalisation Details'!$A$2:$J$2344,10,FALSE)</f>
        <v>Tier - 2</v>
      </c>
      <c r="O1267" s="2" t="str">
        <f>VLOOKUP($A1267,'Hospitalisation Details'!$A$2:$K$2344,11,FALSE)</f>
        <v>Tier - 3</v>
      </c>
      <c r="P1267" s="5" t="str">
        <f>VLOOKUP($A1267,'Hospitalisation Details'!$A$2:$L$2344,12,FALSE)</f>
        <v>R1013</v>
      </c>
      <c r="Q1267" s="15">
        <f>VLOOKUP($A1267,'Hospitalisation Details'!$A$2:$G$2344,7,FALSE)</f>
        <v>18</v>
      </c>
    </row>
    <row r="1268" spans="1:17" x14ac:dyDescent="0.25">
      <c r="A1268" s="14" t="s">
        <v>4944</v>
      </c>
      <c r="B1268" t="str">
        <f>VLOOKUP(Healthcare!$A1268,'Customer Names'!A1268:C3602,3,FALSE)</f>
        <v>Cheney</v>
      </c>
      <c r="C1268">
        <f>VLOOKUP(Healthcare!$A1268,'Medical Examinations'!A1268:B3602,2,FALSE)</f>
        <v>22.515000000000001</v>
      </c>
      <c r="D1268">
        <f>VLOOKUP($A1268,'Medical Examinations'!A1268:D3602,4,FALSE)</f>
        <v>11.18</v>
      </c>
      <c r="E1268" t="str">
        <f>VLOOKUP($A1268,'Medical Examinations'!A1268:F1268,6,FALSE)</f>
        <v>No</v>
      </c>
      <c r="F1268" t="str">
        <f>VLOOKUP($A1268,'Medical Examinations'!A1268:G3602,7,FALSE)</f>
        <v>No</v>
      </c>
      <c r="G1268" t="str">
        <f>VLOOKUP($A1268,'Medical Examinations'!A1268:H3602,8,FALSE)</f>
        <v>No</v>
      </c>
      <c r="H1268" s="4">
        <f>VLOOKUP($A1268,'Medical Examinations'!A1268:I3602,9,FALSE)</f>
        <v>2</v>
      </c>
      <c r="I1268" t="str">
        <f>VLOOKUP($A1268,'Medical Examinations'!A1268:J1268,10,FALSE)</f>
        <v>No</v>
      </c>
      <c r="J1268" t="str">
        <f>VLOOKUP($A1268,'Medical Examinations'!A1268:C1268,3,FALSE)</f>
        <v>Health Weight</v>
      </c>
      <c r="K1268" t="str">
        <f>VLOOKUP($A1268,'Medical Examinations'!A1268:E1268,5,FALSE)</f>
        <v>Diabetes</v>
      </c>
      <c r="L1268" t="str">
        <f>VLOOKUP($A1268,'Hospitalisation Details'!$A$2:$E$2344,5,FALSE)</f>
        <v>23-Sep-2003</v>
      </c>
      <c r="M1268" s="2">
        <f>VLOOKUP($A1268,'Hospitalisation Details'!$A$2:$I$2344,9,FALSE)</f>
        <v>2803.7</v>
      </c>
      <c r="N1268" s="2" t="str">
        <f>VLOOKUP($A1268,'Hospitalisation Details'!$A$2:$J$2344,10,FALSE)</f>
        <v>Tier - 2</v>
      </c>
      <c r="O1268" s="2" t="str">
        <f>VLOOKUP($A1268,'Hospitalisation Details'!$A$2:$K$2344,11,FALSE)</f>
        <v>Tier - 1</v>
      </c>
      <c r="P1268" s="5" t="str">
        <f>VLOOKUP($A1268,'Hospitalisation Details'!$A$2:$L$2344,12,FALSE)</f>
        <v>R1012</v>
      </c>
      <c r="Q1268" s="15">
        <f>VLOOKUP($A1268,'Hospitalisation Details'!$A$2:$G$2344,7,FALSE)</f>
        <v>19</v>
      </c>
    </row>
    <row r="1269" spans="1:17" x14ac:dyDescent="0.25">
      <c r="A1269" s="14" t="s">
        <v>4945</v>
      </c>
      <c r="B1269" t="str">
        <f>VLOOKUP(Healthcare!$A1269,'Customer Names'!A1269:C3603,3,FALSE)</f>
        <v>Godoy</v>
      </c>
      <c r="C1269">
        <f>VLOOKUP(Healthcare!$A1269,'Medical Examinations'!A1269:B3603,2,FALSE)</f>
        <v>36.575000000000003</v>
      </c>
      <c r="D1269">
        <f>VLOOKUP($A1269,'Medical Examinations'!A1269:D3603,4,FALSE)</f>
        <v>10.98</v>
      </c>
      <c r="E1269" t="str">
        <f>VLOOKUP($A1269,'Medical Examinations'!A1269:F1269,6,FALSE)</f>
        <v>No</v>
      </c>
      <c r="F1269" t="str">
        <f>VLOOKUP($A1269,'Medical Examinations'!A1269:G3603,7,FALSE)</f>
        <v>No</v>
      </c>
      <c r="G1269" t="str">
        <f>VLOOKUP($A1269,'Medical Examinations'!A1269:H3603,8,FALSE)</f>
        <v>No</v>
      </c>
      <c r="H1269" s="4">
        <f>VLOOKUP($A1269,'Medical Examinations'!A1269:I3603,9,FALSE)</f>
        <v>0</v>
      </c>
      <c r="I1269" t="str">
        <f>VLOOKUP($A1269,'Medical Examinations'!A1269:J1269,10,FALSE)</f>
        <v>No</v>
      </c>
      <c r="J1269" t="str">
        <f>VLOOKUP($A1269,'Medical Examinations'!A1269:C1269,3,FALSE)</f>
        <v>Obesity</v>
      </c>
      <c r="K1269" t="str">
        <f>VLOOKUP($A1269,'Medical Examinations'!A1269:E1269,5,FALSE)</f>
        <v>Diabetes</v>
      </c>
      <c r="L1269" t="str">
        <f>VLOOKUP($A1269,'Hospitalisation Details'!$A$2:$E$2344,5,FALSE)</f>
        <v>1-Oct-2000</v>
      </c>
      <c r="M1269" s="2">
        <f>VLOOKUP($A1269,'Hospitalisation Details'!$A$2:$I$2344,9,FALSE)</f>
        <v>2819.51</v>
      </c>
      <c r="N1269" s="2" t="str">
        <f>VLOOKUP($A1269,'Hospitalisation Details'!$A$2:$J$2344,10,FALSE)</f>
        <v>Tier - 2</v>
      </c>
      <c r="O1269" s="2" t="str">
        <f>VLOOKUP($A1269,'Hospitalisation Details'!$A$2:$K$2344,11,FALSE)</f>
        <v>Tier - 3</v>
      </c>
      <c r="P1269" s="5" t="str">
        <f>VLOOKUP($A1269,'Hospitalisation Details'!$A$2:$L$2344,12,FALSE)</f>
        <v>R1011</v>
      </c>
      <c r="Q1269" s="15">
        <f>VLOOKUP($A1269,'Hospitalisation Details'!$A$2:$G$2344,7,FALSE)</f>
        <v>22</v>
      </c>
    </row>
    <row r="1270" spans="1:17" x14ac:dyDescent="0.25">
      <c r="A1270" s="14" t="s">
        <v>4946</v>
      </c>
      <c r="B1270" t="str">
        <f>VLOOKUP(Healthcare!$A1270,'Customer Names'!A1270:C3604,3,FALSE)</f>
        <v>RIDer</v>
      </c>
      <c r="C1270">
        <f>VLOOKUP(Healthcare!$A1270,'Medical Examinations'!A1270:B3604,2,FALSE)</f>
        <v>23.66</v>
      </c>
      <c r="D1270">
        <f>VLOOKUP($A1270,'Medical Examinations'!A1270:D3604,4,FALSE)</f>
        <v>5.1100000000000003</v>
      </c>
      <c r="E1270" t="str">
        <f>VLOOKUP($A1270,'Medical Examinations'!A1270:F1270,6,FALSE)</f>
        <v>Yes</v>
      </c>
      <c r="F1270" t="str">
        <f>VLOOKUP($A1270,'Medical Examinations'!A1270:G3604,7,FALSE)</f>
        <v>No</v>
      </c>
      <c r="G1270" t="str">
        <f>VLOOKUP($A1270,'Medical Examinations'!A1270:H3604,8,FALSE)</f>
        <v>Yes</v>
      </c>
      <c r="H1270" s="4">
        <f>VLOOKUP($A1270,'Medical Examinations'!A1270:I3604,9,FALSE)</f>
        <v>1</v>
      </c>
      <c r="I1270" t="str">
        <f>VLOOKUP($A1270,'Medical Examinations'!A1270:J1270,10,FALSE)</f>
        <v>No</v>
      </c>
      <c r="J1270" t="str">
        <f>VLOOKUP($A1270,'Medical Examinations'!A1270:C1270,3,FALSE)</f>
        <v>Health Weight</v>
      </c>
      <c r="K1270" t="str">
        <f>VLOOKUP($A1270,'Medical Examinations'!A1270:E1270,5,FALSE)</f>
        <v>Normal</v>
      </c>
      <c r="L1270" t="str">
        <f>VLOOKUP($A1270,'Hospitalisation Details'!$A$2:$E$2344,5,FALSE)</f>
        <v>15-Nov-1998</v>
      </c>
      <c r="M1270" s="2">
        <f>VLOOKUP($A1270,'Hospitalisation Details'!$A$2:$I$2344,9,FALSE)</f>
        <v>2842.76</v>
      </c>
      <c r="N1270" s="2" t="str">
        <f>VLOOKUP($A1270,'Hospitalisation Details'!$A$2:$J$2344,10,FALSE)</f>
        <v>Tier - 2</v>
      </c>
      <c r="O1270" s="2" t="str">
        <f>VLOOKUP($A1270,'Hospitalisation Details'!$A$2:$K$2344,11,FALSE)</f>
        <v>Tier - 3</v>
      </c>
      <c r="P1270" s="5" t="str">
        <f>VLOOKUP($A1270,'Hospitalisation Details'!$A$2:$L$2344,12,FALSE)</f>
        <v>R1012</v>
      </c>
      <c r="Q1270" s="15">
        <f>VLOOKUP($A1270,'Hospitalisation Details'!$A$2:$G$2344,7,FALSE)</f>
        <v>24</v>
      </c>
    </row>
    <row r="1271" spans="1:17" x14ac:dyDescent="0.25">
      <c r="A1271" s="14" t="s">
        <v>4948</v>
      </c>
      <c r="B1271" t="str">
        <f>VLOOKUP(Healthcare!$A1271,'Customer Names'!A1271:C3605,3,FALSE)</f>
        <v>Evans</v>
      </c>
      <c r="C1271">
        <f>VLOOKUP(Healthcare!$A1271,'Medical Examinations'!A1271:B3605,2,FALSE)</f>
        <v>18.62</v>
      </c>
      <c r="D1271">
        <f>VLOOKUP($A1271,'Medical Examinations'!A1271:D3605,4,FALSE)</f>
        <v>10.24</v>
      </c>
      <c r="E1271" t="str">
        <f>VLOOKUP($A1271,'Medical Examinations'!A1271:F1271,6,FALSE)</f>
        <v>No</v>
      </c>
      <c r="F1271" t="str">
        <f>VLOOKUP($A1271,'Medical Examinations'!A1271:G3605,7,FALSE)</f>
        <v>No</v>
      </c>
      <c r="G1271" t="str">
        <f>VLOOKUP($A1271,'Medical Examinations'!A1271:H3605,8,FALSE)</f>
        <v>No</v>
      </c>
      <c r="H1271" s="4">
        <f>VLOOKUP($A1271,'Medical Examinations'!A1271:I3605,9,FALSE)</f>
        <v>0</v>
      </c>
      <c r="I1271" t="str">
        <f>VLOOKUP($A1271,'Medical Examinations'!A1271:J1271,10,FALSE)</f>
        <v>No</v>
      </c>
      <c r="J1271" t="str">
        <f>VLOOKUP($A1271,'Medical Examinations'!A1271:C1271,3,FALSE)</f>
        <v>Health Weight</v>
      </c>
      <c r="K1271" t="str">
        <f>VLOOKUP($A1271,'Medical Examinations'!A1271:E1271,5,FALSE)</f>
        <v>Diabetes</v>
      </c>
      <c r="L1271" t="str">
        <f>VLOOKUP($A1271,'Hospitalisation Details'!$A$2:$E$2344,5,FALSE)</f>
        <v>4-Sep-1998</v>
      </c>
      <c r="M1271" s="2">
        <f>VLOOKUP($A1271,'Hospitalisation Details'!$A$2:$I$2344,9,FALSE)</f>
        <v>2855.44</v>
      </c>
      <c r="N1271" s="2" t="str">
        <f>VLOOKUP($A1271,'Hospitalisation Details'!$A$2:$J$2344,10,FALSE)</f>
        <v>Tier - 2</v>
      </c>
      <c r="O1271" s="2" t="str">
        <f>VLOOKUP($A1271,'Hospitalisation Details'!$A$2:$K$2344,11,FALSE)</f>
        <v>Tier - 3</v>
      </c>
      <c r="P1271" s="5" t="str">
        <f>VLOOKUP($A1271,'Hospitalisation Details'!$A$2:$L$2344,12,FALSE)</f>
        <v>R1012</v>
      </c>
      <c r="Q1271" s="15">
        <f>VLOOKUP($A1271,'Hospitalisation Details'!$A$2:$G$2344,7,FALSE)</f>
        <v>24</v>
      </c>
    </row>
    <row r="1272" spans="1:17" x14ac:dyDescent="0.25">
      <c r="A1272" s="14" t="s">
        <v>4949</v>
      </c>
      <c r="B1272" t="str">
        <f>VLOOKUP(Healthcare!$A1272,'Customer Names'!A1272:C3606,3,FALSE)</f>
        <v>Anderson</v>
      </c>
      <c r="C1272">
        <f>VLOOKUP(Healthcare!$A1272,'Medical Examinations'!A1272:B3606,2,FALSE)</f>
        <v>19.190000000000001</v>
      </c>
      <c r="D1272">
        <f>VLOOKUP($A1272,'Medical Examinations'!A1272:D3606,4,FALSE)</f>
        <v>7.71</v>
      </c>
      <c r="E1272" t="str">
        <f>VLOOKUP($A1272,'Medical Examinations'!A1272:F1272,6,FALSE)</f>
        <v>Yes</v>
      </c>
      <c r="F1272" t="str">
        <f>VLOOKUP($A1272,'Medical Examinations'!A1272:G3606,7,FALSE)</f>
        <v>No</v>
      </c>
      <c r="G1272" t="str">
        <f>VLOOKUP($A1272,'Medical Examinations'!A1272:H3606,8,FALSE)</f>
        <v>No</v>
      </c>
      <c r="H1272" s="4">
        <f>VLOOKUP($A1272,'Medical Examinations'!A1272:I3606,9,FALSE)</f>
        <v>1</v>
      </c>
      <c r="I1272" t="str">
        <f>VLOOKUP($A1272,'Medical Examinations'!A1272:J1272,10,FALSE)</f>
        <v>No</v>
      </c>
      <c r="J1272" t="str">
        <f>VLOOKUP($A1272,'Medical Examinations'!A1272:C1272,3,FALSE)</f>
        <v>Health Weight</v>
      </c>
      <c r="K1272" t="str">
        <f>VLOOKUP($A1272,'Medical Examinations'!A1272:E1272,5,FALSE)</f>
        <v>Diabetes</v>
      </c>
      <c r="L1272" t="str">
        <f>VLOOKUP($A1272,'Hospitalisation Details'!$A$2:$E$2344,5,FALSE)</f>
        <v>1-Nov-1993</v>
      </c>
      <c r="M1272" s="2">
        <f>VLOOKUP($A1272,'Hospitalisation Details'!$A$2:$I$2344,9,FALSE)</f>
        <v>2866.09</v>
      </c>
      <c r="N1272" s="2" t="str">
        <f>VLOOKUP($A1272,'Hospitalisation Details'!$A$2:$J$2344,10,FALSE)</f>
        <v>Tier - 3</v>
      </c>
      <c r="O1272" s="2" t="str">
        <f>VLOOKUP($A1272,'Hospitalisation Details'!$A$2:$K$2344,11,FALSE)</f>
        <v>Tier - 3</v>
      </c>
      <c r="P1272" s="5" t="str">
        <f>VLOOKUP($A1272,'Hospitalisation Details'!$A$2:$L$2344,12,FALSE)</f>
        <v>R1011</v>
      </c>
      <c r="Q1272" s="15">
        <f>VLOOKUP($A1272,'Hospitalisation Details'!$A$2:$G$2344,7,FALSE)</f>
        <v>29</v>
      </c>
    </row>
    <row r="1273" spans="1:17" x14ac:dyDescent="0.25">
      <c r="A1273" s="14" t="s">
        <v>4950</v>
      </c>
      <c r="B1273" t="str">
        <f>VLOOKUP(Healthcare!$A1273,'Customer Names'!A1273:C3607,3,FALSE)</f>
        <v>Walters</v>
      </c>
      <c r="C1273">
        <f>VLOOKUP(Healthcare!$A1273,'Medical Examinations'!A1273:B3607,2,FALSE)</f>
        <v>27.5</v>
      </c>
      <c r="D1273">
        <f>VLOOKUP($A1273,'Medical Examinations'!A1273:D3607,4,FALSE)</f>
        <v>6.03</v>
      </c>
      <c r="E1273" t="str">
        <f>VLOOKUP($A1273,'Medical Examinations'!A1273:F1273,6,FALSE)</f>
        <v>No</v>
      </c>
      <c r="F1273" t="str">
        <f>VLOOKUP($A1273,'Medical Examinations'!A1273:G3607,7,FALSE)</f>
        <v>No</v>
      </c>
      <c r="G1273" t="str">
        <f>VLOOKUP($A1273,'Medical Examinations'!A1273:H3607,8,FALSE)</f>
        <v>No</v>
      </c>
      <c r="H1273" s="4">
        <f>VLOOKUP($A1273,'Medical Examinations'!A1273:I3607,9,FALSE)</f>
        <v>0</v>
      </c>
      <c r="I1273" t="str">
        <f>VLOOKUP($A1273,'Medical Examinations'!A1273:J1273,10,FALSE)</f>
        <v>No</v>
      </c>
      <c r="J1273" t="str">
        <f>VLOOKUP($A1273,'Medical Examinations'!A1273:C1273,3,FALSE)</f>
        <v>Over Weight</v>
      </c>
      <c r="K1273" t="str">
        <f>VLOOKUP($A1273,'Medical Examinations'!A1273:E1273,5,FALSE)</f>
        <v>Prediabetes</v>
      </c>
      <c r="L1273" t="str">
        <f>VLOOKUP($A1273,'Hospitalisation Details'!$A$2:$E$2344,5,FALSE)</f>
        <v>12-Aug-1993</v>
      </c>
      <c r="M1273" s="2">
        <f>VLOOKUP($A1273,'Hospitalisation Details'!$A$2:$I$2344,9,FALSE)</f>
        <v>2867.12</v>
      </c>
      <c r="N1273" s="2" t="str">
        <f>VLOOKUP($A1273,'Hospitalisation Details'!$A$2:$J$2344,10,FALSE)</f>
        <v>Tier - 1</v>
      </c>
      <c r="O1273" s="2" t="str">
        <f>VLOOKUP($A1273,'Hospitalisation Details'!$A$2:$K$2344,11,FALSE)</f>
        <v>Tier - 3</v>
      </c>
      <c r="P1273" s="5" t="str">
        <f>VLOOKUP($A1273,'Hospitalisation Details'!$A$2:$L$2344,12,FALSE)</f>
        <v>R1013</v>
      </c>
      <c r="Q1273" s="15">
        <f>VLOOKUP($A1273,'Hospitalisation Details'!$A$2:$G$2344,7,FALSE)</f>
        <v>29</v>
      </c>
    </row>
    <row r="1274" spans="1:17" x14ac:dyDescent="0.25">
      <c r="A1274" s="14" t="s">
        <v>4951</v>
      </c>
      <c r="B1274" t="str">
        <f>VLOOKUP(Healthcare!$A1274,'Customer Names'!A1274:C3608,3,FALSE)</f>
        <v>Leboeuf</v>
      </c>
      <c r="C1274">
        <f>VLOOKUP(Healthcare!$A1274,'Medical Examinations'!A1274:B3608,2,FALSE)</f>
        <v>27.36</v>
      </c>
      <c r="D1274">
        <f>VLOOKUP($A1274,'Medical Examinations'!A1274:D3608,4,FALSE)</f>
        <v>5.96</v>
      </c>
      <c r="E1274" t="str">
        <f>VLOOKUP($A1274,'Medical Examinations'!A1274:F1274,6,FALSE)</f>
        <v>No</v>
      </c>
      <c r="F1274" t="str">
        <f>VLOOKUP($A1274,'Medical Examinations'!A1274:G3608,7,FALSE)</f>
        <v>No</v>
      </c>
      <c r="G1274" t="str">
        <f>VLOOKUP($A1274,'Medical Examinations'!A1274:H3608,8,FALSE)</f>
        <v>Yes</v>
      </c>
      <c r="H1274" s="4">
        <f>VLOOKUP($A1274,'Medical Examinations'!A1274:I3608,9,FALSE)</f>
        <v>1</v>
      </c>
      <c r="I1274" t="str">
        <f>VLOOKUP($A1274,'Medical Examinations'!A1274:J1274,10,FALSE)</f>
        <v>No</v>
      </c>
      <c r="J1274" t="str">
        <f>VLOOKUP($A1274,'Medical Examinations'!A1274:C1274,3,FALSE)</f>
        <v>Over Weight</v>
      </c>
      <c r="K1274" t="str">
        <f>VLOOKUP($A1274,'Medical Examinations'!A1274:E1274,5,FALSE)</f>
        <v>Prediabetes</v>
      </c>
      <c r="L1274" t="str">
        <f>VLOOKUP($A1274,'Hospitalisation Details'!$A$2:$E$2344,5,FALSE)</f>
        <v>21-Jun-1996</v>
      </c>
      <c r="M1274" s="2">
        <f>VLOOKUP($A1274,'Hospitalisation Details'!$A$2:$I$2344,9,FALSE)</f>
        <v>2897.32</v>
      </c>
      <c r="N1274" s="2" t="str">
        <f>VLOOKUP($A1274,'Hospitalisation Details'!$A$2:$J$2344,10,FALSE)</f>
        <v>Tier - 3</v>
      </c>
      <c r="O1274" s="2" t="str">
        <f>VLOOKUP($A1274,'Hospitalisation Details'!$A$2:$K$2344,11,FALSE)</f>
        <v>Tier - 3</v>
      </c>
      <c r="P1274" s="5" t="str">
        <f>VLOOKUP($A1274,'Hospitalisation Details'!$A$2:$L$2344,12,FALSE)</f>
        <v>R1016</v>
      </c>
      <c r="Q1274" s="15">
        <f>VLOOKUP($A1274,'Hospitalisation Details'!$A$2:$G$2344,7,FALSE)</f>
        <v>26</v>
      </c>
    </row>
    <row r="1275" spans="1:17" x14ac:dyDescent="0.25">
      <c r="A1275" s="14" t="s">
        <v>4952</v>
      </c>
      <c r="B1275" t="str">
        <f>VLOOKUP(Healthcare!$A1275,'Customer Names'!A1275:C3609,3,FALSE)</f>
        <v>Scheibel</v>
      </c>
      <c r="C1275">
        <f>VLOOKUP(Healthcare!$A1275,'Medical Examinations'!A1275:B3609,2,FALSE)</f>
        <v>20.350000000000001</v>
      </c>
      <c r="D1275">
        <f>VLOOKUP($A1275,'Medical Examinations'!A1275:D3609,4,FALSE)</f>
        <v>4.16</v>
      </c>
      <c r="E1275" t="str">
        <f>VLOOKUP($A1275,'Medical Examinations'!A1275:F1275,6,FALSE)</f>
        <v>No</v>
      </c>
      <c r="F1275" t="str">
        <f>VLOOKUP($A1275,'Medical Examinations'!A1275:G3609,7,FALSE)</f>
        <v>No</v>
      </c>
      <c r="G1275" t="str">
        <f>VLOOKUP($A1275,'Medical Examinations'!A1275:H3609,8,FALSE)</f>
        <v>No</v>
      </c>
      <c r="H1275" s="4">
        <f>VLOOKUP($A1275,'Medical Examinations'!A1275:I3609,9,FALSE)</f>
        <v>0</v>
      </c>
      <c r="I1275" t="str">
        <f>VLOOKUP($A1275,'Medical Examinations'!A1275:J1275,10,FALSE)</f>
        <v>No</v>
      </c>
      <c r="J1275" t="str">
        <f>VLOOKUP($A1275,'Medical Examinations'!A1275:C1275,3,FALSE)</f>
        <v>Health Weight</v>
      </c>
      <c r="K1275" t="str">
        <f>VLOOKUP($A1275,'Medical Examinations'!A1275:E1275,5,FALSE)</f>
        <v>Normal</v>
      </c>
      <c r="L1275" t="str">
        <f>VLOOKUP($A1275,'Hospitalisation Details'!$A$2:$E$2344,5,FALSE)</f>
        <v>14-Jul-2000</v>
      </c>
      <c r="M1275" s="2">
        <f>VLOOKUP($A1275,'Hospitalisation Details'!$A$2:$I$2344,9,FALSE)</f>
        <v>2897.46</v>
      </c>
      <c r="N1275" s="2" t="str">
        <f>VLOOKUP($A1275,'Hospitalisation Details'!$A$2:$J$2344,10,FALSE)</f>
        <v>Tier - 2</v>
      </c>
      <c r="O1275" s="2" t="str">
        <f>VLOOKUP($A1275,'Hospitalisation Details'!$A$2:$K$2344,11,FALSE)</f>
        <v>Tier - 1</v>
      </c>
      <c r="P1275" s="5" t="str">
        <f>VLOOKUP($A1275,'Hospitalisation Details'!$A$2:$L$2344,12,FALSE)</f>
        <v>R1012</v>
      </c>
      <c r="Q1275" s="15">
        <f>VLOOKUP($A1275,'Hospitalisation Details'!$A$2:$G$2344,7,FALSE)</f>
        <v>22</v>
      </c>
    </row>
    <row r="1276" spans="1:17" x14ac:dyDescent="0.25">
      <c r="A1276" s="14" t="s">
        <v>4953</v>
      </c>
      <c r="B1276" t="str">
        <f>VLOOKUP(Healthcare!$A1276,'Customer Names'!A1276:C3610,3,FALSE)</f>
        <v>Ritter</v>
      </c>
      <c r="C1276">
        <f>VLOOKUP(Healthcare!$A1276,'Medical Examinations'!A1276:B3610,2,FALSE)</f>
        <v>24.035</v>
      </c>
      <c r="D1276">
        <f>VLOOKUP($A1276,'Medical Examinations'!A1276:D3610,4,FALSE)</f>
        <v>6.11</v>
      </c>
      <c r="E1276" t="str">
        <f>VLOOKUP($A1276,'Medical Examinations'!A1276:F1276,6,FALSE)</f>
        <v>No</v>
      </c>
      <c r="F1276" t="str">
        <f>VLOOKUP($A1276,'Medical Examinations'!A1276:G3610,7,FALSE)</f>
        <v>No</v>
      </c>
      <c r="G1276" t="str">
        <f>VLOOKUP($A1276,'Medical Examinations'!A1276:H3610,8,FALSE)</f>
        <v>No</v>
      </c>
      <c r="H1276" s="4">
        <f>VLOOKUP($A1276,'Medical Examinations'!A1276:I3610,9,FALSE)</f>
        <v>0</v>
      </c>
      <c r="I1276" t="str">
        <f>VLOOKUP($A1276,'Medical Examinations'!A1276:J1276,10,FALSE)</f>
        <v>No</v>
      </c>
      <c r="J1276" t="str">
        <f>VLOOKUP($A1276,'Medical Examinations'!A1276:C1276,3,FALSE)</f>
        <v>Health Weight</v>
      </c>
      <c r="K1276" t="str">
        <f>VLOOKUP($A1276,'Medical Examinations'!A1276:E1276,5,FALSE)</f>
        <v>Prediabetes</v>
      </c>
      <c r="L1276" t="str">
        <f>VLOOKUP($A1276,'Hospitalisation Details'!$A$2:$E$2344,5,FALSE)</f>
        <v>1-Nov-1999</v>
      </c>
      <c r="M1276" s="2">
        <f>VLOOKUP($A1276,'Hospitalisation Details'!$A$2:$I$2344,9,FALSE)</f>
        <v>2899.49</v>
      </c>
      <c r="N1276" s="2" t="str">
        <f>VLOOKUP($A1276,'Hospitalisation Details'!$A$2:$J$2344,10,FALSE)</f>
        <v>Tier - 2</v>
      </c>
      <c r="O1276" s="2" t="str">
        <f>VLOOKUP($A1276,'Hospitalisation Details'!$A$2:$K$2344,11,FALSE)</f>
        <v>Tier - 2</v>
      </c>
      <c r="P1276" s="5" t="str">
        <f>VLOOKUP($A1276,'Hospitalisation Details'!$A$2:$L$2344,12,FALSE)</f>
        <v>R1024</v>
      </c>
      <c r="Q1276" s="15">
        <f>VLOOKUP($A1276,'Hospitalisation Details'!$A$2:$G$2344,7,FALSE)</f>
        <v>23</v>
      </c>
    </row>
    <row r="1277" spans="1:17" x14ac:dyDescent="0.25">
      <c r="A1277" s="14" t="s">
        <v>4954</v>
      </c>
      <c r="B1277" t="str">
        <f>VLOOKUP(Healthcare!$A1277,'Customer Names'!A1277:C3611,3,FALSE)</f>
        <v>Deeg</v>
      </c>
      <c r="C1277">
        <f>VLOOKUP(Healthcare!$A1277,'Medical Examinations'!A1277:B3611,2,FALSE)</f>
        <v>23.56</v>
      </c>
      <c r="D1277">
        <f>VLOOKUP($A1277,'Medical Examinations'!A1277:D3611,4,FALSE)</f>
        <v>5.97</v>
      </c>
      <c r="E1277" t="str">
        <f>VLOOKUP($A1277,'Medical Examinations'!A1277:F1277,6,FALSE)</f>
        <v>No</v>
      </c>
      <c r="F1277" t="str">
        <f>VLOOKUP($A1277,'Medical Examinations'!A1277:G3611,7,FALSE)</f>
        <v>No</v>
      </c>
      <c r="G1277" t="str">
        <f>VLOOKUP($A1277,'Medical Examinations'!A1277:H3611,8,FALSE)</f>
        <v>No</v>
      </c>
      <c r="H1277" s="4">
        <f>VLOOKUP($A1277,'Medical Examinations'!A1277:I3611,9,FALSE)</f>
        <v>0</v>
      </c>
      <c r="I1277" t="str">
        <f>VLOOKUP($A1277,'Medical Examinations'!A1277:J1277,10,FALSE)</f>
        <v>No</v>
      </c>
      <c r="J1277" t="str">
        <f>VLOOKUP($A1277,'Medical Examinations'!A1277:C1277,3,FALSE)</f>
        <v>Health Weight</v>
      </c>
      <c r="K1277" t="str">
        <f>VLOOKUP($A1277,'Medical Examinations'!A1277:E1277,5,FALSE)</f>
        <v>Prediabetes</v>
      </c>
      <c r="L1277" t="str">
        <f>VLOOKUP($A1277,'Hospitalisation Details'!$A$2:$E$2344,5,FALSE)</f>
        <v>24-Oct-1996</v>
      </c>
      <c r="M1277" s="2">
        <f>VLOOKUP($A1277,'Hospitalisation Details'!$A$2:$I$2344,9,FALSE)</f>
        <v>2902.91</v>
      </c>
      <c r="N1277" s="2" t="str">
        <f>VLOOKUP($A1277,'Hospitalisation Details'!$A$2:$J$2344,10,FALSE)</f>
        <v>Tier - 2</v>
      </c>
      <c r="O1277" s="2" t="str">
        <f>VLOOKUP($A1277,'Hospitalisation Details'!$A$2:$K$2344,11,FALSE)</f>
        <v>Tier - 2</v>
      </c>
      <c r="P1277" s="5" t="str">
        <f>VLOOKUP($A1277,'Hospitalisation Details'!$A$2:$L$2344,12,FALSE)</f>
        <v>R1013</v>
      </c>
      <c r="Q1277" s="15">
        <f>VLOOKUP($A1277,'Hospitalisation Details'!$A$2:$G$2344,7,FALSE)</f>
        <v>26</v>
      </c>
    </row>
    <row r="1278" spans="1:17" x14ac:dyDescent="0.25">
      <c r="A1278" s="14" t="s">
        <v>4955</v>
      </c>
      <c r="B1278" t="str">
        <f>VLOOKUP(Healthcare!$A1278,'Customer Names'!A1278:C3612,3,FALSE)</f>
        <v>Pretot</v>
      </c>
      <c r="C1278">
        <f>VLOOKUP(Healthcare!$A1278,'Medical Examinations'!A1278:B3612,2,FALSE)</f>
        <v>27.17</v>
      </c>
      <c r="D1278">
        <f>VLOOKUP($A1278,'Medical Examinations'!A1278:D3612,4,FALSE)</f>
        <v>10.81</v>
      </c>
      <c r="E1278" t="str">
        <f>VLOOKUP($A1278,'Medical Examinations'!A1278:F1278,6,FALSE)</f>
        <v>No</v>
      </c>
      <c r="F1278" t="str">
        <f>VLOOKUP($A1278,'Medical Examinations'!A1278:G3612,7,FALSE)</f>
        <v>No</v>
      </c>
      <c r="G1278" t="str">
        <f>VLOOKUP($A1278,'Medical Examinations'!A1278:H3612,8,FALSE)</f>
        <v>No</v>
      </c>
      <c r="H1278" s="4">
        <f>VLOOKUP($A1278,'Medical Examinations'!A1278:I3612,9,FALSE)</f>
        <v>2</v>
      </c>
      <c r="I1278" t="str">
        <f>VLOOKUP($A1278,'Medical Examinations'!A1278:J1278,10,FALSE)</f>
        <v>No</v>
      </c>
      <c r="J1278" t="str">
        <f>VLOOKUP($A1278,'Medical Examinations'!A1278:C1278,3,FALSE)</f>
        <v>Over Weight</v>
      </c>
      <c r="K1278" t="str">
        <f>VLOOKUP($A1278,'Medical Examinations'!A1278:E1278,5,FALSE)</f>
        <v>Diabetes</v>
      </c>
      <c r="L1278" t="str">
        <f>VLOOKUP($A1278,'Hospitalisation Details'!$A$2:$E$2344,5,FALSE)</f>
        <v>13-Jun-1996</v>
      </c>
      <c r="M1278" s="2">
        <f>VLOOKUP($A1278,'Hospitalisation Details'!$A$2:$I$2344,9,FALSE)</f>
        <v>2904.09</v>
      </c>
      <c r="N1278" s="2" t="str">
        <f>VLOOKUP($A1278,'Hospitalisation Details'!$A$2:$J$2344,10,FALSE)</f>
        <v>Tier - 2</v>
      </c>
      <c r="O1278" s="2" t="str">
        <f>VLOOKUP($A1278,'Hospitalisation Details'!$A$2:$K$2344,11,FALSE)</f>
        <v>Tier - 2</v>
      </c>
      <c r="P1278" s="5" t="str">
        <f>VLOOKUP($A1278,'Hospitalisation Details'!$A$2:$L$2344,12,FALSE)</f>
        <v>R1011</v>
      </c>
      <c r="Q1278" s="15">
        <f>VLOOKUP($A1278,'Hospitalisation Details'!$A$2:$G$2344,7,FALSE)</f>
        <v>26</v>
      </c>
    </row>
    <row r="1279" spans="1:17" x14ac:dyDescent="0.25">
      <c r="A1279" s="14" t="s">
        <v>4956</v>
      </c>
      <c r="B1279" t="str">
        <f>VLOOKUP(Healthcare!$A1279,'Customer Names'!A1279:C3613,3,FALSE)</f>
        <v>Willsey</v>
      </c>
      <c r="C1279">
        <f>VLOOKUP(Healthcare!$A1279,'Medical Examinations'!A1279:B3613,2,FALSE)</f>
        <v>34.32</v>
      </c>
      <c r="D1279">
        <f>VLOOKUP($A1279,'Medical Examinations'!A1279:D3613,4,FALSE)</f>
        <v>5.7</v>
      </c>
      <c r="E1279" t="str">
        <f>VLOOKUP($A1279,'Medical Examinations'!A1279:F1279,6,FALSE)</f>
        <v>Yes</v>
      </c>
      <c r="F1279" t="str">
        <f>VLOOKUP($A1279,'Medical Examinations'!A1279:G3613,7,FALSE)</f>
        <v>No</v>
      </c>
      <c r="G1279" t="str">
        <f>VLOOKUP($A1279,'Medical Examinations'!A1279:H3613,8,FALSE)</f>
        <v>Yes</v>
      </c>
      <c r="H1279" s="4">
        <f>VLOOKUP($A1279,'Medical Examinations'!A1279:I3613,9,FALSE)</f>
        <v>1</v>
      </c>
      <c r="I1279" t="str">
        <f>VLOOKUP($A1279,'Medical Examinations'!A1279:J1279,10,FALSE)</f>
        <v>No</v>
      </c>
      <c r="J1279" t="str">
        <f>VLOOKUP($A1279,'Medical Examinations'!A1279:C1279,3,FALSE)</f>
        <v>Obesity</v>
      </c>
      <c r="K1279" t="str">
        <f>VLOOKUP($A1279,'Medical Examinations'!A1279:E1279,5,FALSE)</f>
        <v>Prediabetes</v>
      </c>
      <c r="L1279" t="str">
        <f>VLOOKUP($A1279,'Hospitalisation Details'!$A$2:$E$2344,5,FALSE)</f>
        <v>5-Jun-2003</v>
      </c>
      <c r="M1279" s="2">
        <f>VLOOKUP($A1279,'Hospitalisation Details'!$A$2:$I$2344,9,FALSE)</f>
        <v>2913.57</v>
      </c>
      <c r="N1279" s="2" t="str">
        <f>VLOOKUP($A1279,'Hospitalisation Details'!$A$2:$J$2344,10,FALSE)</f>
        <v>Tier - 2</v>
      </c>
      <c r="O1279" s="2" t="str">
        <f>VLOOKUP($A1279,'Hospitalisation Details'!$A$2:$K$2344,11,FALSE)</f>
        <v>Tier - 2</v>
      </c>
      <c r="P1279" s="5" t="str">
        <f>VLOOKUP($A1279,'Hospitalisation Details'!$A$2:$L$2344,12,FALSE)</f>
        <v>R1011</v>
      </c>
      <c r="Q1279" s="15">
        <f>VLOOKUP($A1279,'Hospitalisation Details'!$A$2:$G$2344,7,FALSE)</f>
        <v>20</v>
      </c>
    </row>
    <row r="1280" spans="1:17" x14ac:dyDescent="0.25">
      <c r="A1280" s="14" t="s">
        <v>4957</v>
      </c>
      <c r="B1280" t="str">
        <f>VLOOKUP(Healthcare!$A1280,'Customer Names'!A1280:C3614,3,FALSE)</f>
        <v>Roach</v>
      </c>
      <c r="C1280">
        <f>VLOOKUP(Healthcare!$A1280,'Medical Examinations'!A1280:B3614,2,FALSE)</f>
        <v>23.87</v>
      </c>
      <c r="D1280">
        <f>VLOOKUP($A1280,'Medical Examinations'!A1280:D3614,4,FALSE)</f>
        <v>4.7699999999999996</v>
      </c>
      <c r="E1280" t="str">
        <f>VLOOKUP($A1280,'Medical Examinations'!A1280:F1280,6,FALSE)</f>
        <v>Yes</v>
      </c>
      <c r="F1280" t="str">
        <f>VLOOKUP($A1280,'Medical Examinations'!A1280:G3614,7,FALSE)</f>
        <v>No</v>
      </c>
      <c r="G1280" t="str">
        <f>VLOOKUP($A1280,'Medical Examinations'!A1280:H3614,8,FALSE)</f>
        <v>Yes</v>
      </c>
      <c r="H1280" s="4">
        <f>VLOOKUP($A1280,'Medical Examinations'!A1280:I3614,9,FALSE)</f>
        <v>1</v>
      </c>
      <c r="I1280" t="str">
        <f>VLOOKUP($A1280,'Medical Examinations'!A1280:J1280,10,FALSE)</f>
        <v>No</v>
      </c>
      <c r="J1280" t="str">
        <f>VLOOKUP($A1280,'Medical Examinations'!A1280:C1280,3,FALSE)</f>
        <v>Health Weight</v>
      </c>
      <c r="K1280" t="str">
        <f>VLOOKUP($A1280,'Medical Examinations'!A1280:E1280,5,FALSE)</f>
        <v>Normal</v>
      </c>
      <c r="L1280" t="str">
        <f>VLOOKUP($A1280,'Hospitalisation Details'!$A$2:$E$2344,5,FALSE)</f>
        <v>30-Jun-1996</v>
      </c>
      <c r="M1280" s="2">
        <f>VLOOKUP($A1280,'Hospitalisation Details'!$A$2:$I$2344,9,FALSE)</f>
        <v>2927.06</v>
      </c>
      <c r="N1280" s="2" t="str">
        <f>VLOOKUP($A1280,'Hospitalisation Details'!$A$2:$J$2344,10,FALSE)</f>
        <v>Tier - 2</v>
      </c>
      <c r="O1280" s="2" t="str">
        <f>VLOOKUP($A1280,'Hospitalisation Details'!$A$2:$K$2344,11,FALSE)</f>
        <v>Tier - 2</v>
      </c>
      <c r="P1280" s="5" t="str">
        <f>VLOOKUP($A1280,'Hospitalisation Details'!$A$2:$L$2344,12,FALSE)</f>
        <v>R1013</v>
      </c>
      <c r="Q1280" s="15">
        <f>VLOOKUP($A1280,'Hospitalisation Details'!$A$2:$G$2344,7,FALSE)</f>
        <v>26</v>
      </c>
    </row>
    <row r="1281" spans="1:17" x14ac:dyDescent="0.25">
      <c r="A1281" s="14" t="s">
        <v>4958</v>
      </c>
      <c r="B1281" t="str">
        <f>VLOOKUP(Healthcare!$A1281,'Customer Names'!A1281:C3615,3,FALSE)</f>
        <v>Jacobsen</v>
      </c>
      <c r="C1281">
        <f>VLOOKUP(Healthcare!$A1281,'Medical Examinations'!A1281:B3615,2,FALSE)</f>
        <v>30.15</v>
      </c>
      <c r="D1281">
        <f>VLOOKUP($A1281,'Medical Examinations'!A1281:D3615,4,FALSE)</f>
        <v>4.25</v>
      </c>
      <c r="E1281" t="str">
        <f>VLOOKUP($A1281,'Medical Examinations'!A1281:F1281,6,FALSE)</f>
        <v>No</v>
      </c>
      <c r="F1281" t="str">
        <f>VLOOKUP($A1281,'Medical Examinations'!A1281:G3615,7,FALSE)</f>
        <v>No</v>
      </c>
      <c r="G1281" t="str">
        <f>VLOOKUP($A1281,'Medical Examinations'!A1281:H3615,8,FALSE)</f>
        <v>No</v>
      </c>
      <c r="H1281" s="4">
        <f>VLOOKUP($A1281,'Medical Examinations'!A1281:I3615,9,FALSE)</f>
        <v>1</v>
      </c>
      <c r="I1281" t="str">
        <f>VLOOKUP($A1281,'Medical Examinations'!A1281:J1281,10,FALSE)</f>
        <v>No</v>
      </c>
      <c r="J1281" t="str">
        <f>VLOOKUP($A1281,'Medical Examinations'!A1281:C1281,3,FALSE)</f>
        <v>Obesity</v>
      </c>
      <c r="K1281" t="str">
        <f>VLOOKUP($A1281,'Medical Examinations'!A1281:E1281,5,FALSE)</f>
        <v>Normal</v>
      </c>
      <c r="L1281" t="str">
        <f>VLOOKUP($A1281,'Hospitalisation Details'!$A$2:$E$2344,5,FALSE)</f>
        <v>24-Sep-1995</v>
      </c>
      <c r="M1281" s="2">
        <f>VLOOKUP($A1281,'Hospitalisation Details'!$A$2:$I$2344,9,FALSE)</f>
        <v>2974.13</v>
      </c>
      <c r="N1281" s="2" t="str">
        <f>VLOOKUP($A1281,'Hospitalisation Details'!$A$2:$J$2344,10,FALSE)</f>
        <v>Tier - 2</v>
      </c>
      <c r="O1281" s="2" t="str">
        <f>VLOOKUP($A1281,'Hospitalisation Details'!$A$2:$K$2344,11,FALSE)</f>
        <v>Tier - 1</v>
      </c>
      <c r="P1281" s="5" t="str">
        <f>VLOOKUP($A1281,'Hospitalisation Details'!$A$2:$L$2344,12,FALSE)</f>
        <v>R1011</v>
      </c>
      <c r="Q1281" s="15">
        <f>VLOOKUP($A1281,'Hospitalisation Details'!$A$2:$G$2344,7,FALSE)</f>
        <v>27</v>
      </c>
    </row>
    <row r="1282" spans="1:17" x14ac:dyDescent="0.25">
      <c r="A1282" s="14" t="s">
        <v>4959</v>
      </c>
      <c r="B1282" t="str">
        <f>VLOOKUP(Healthcare!$A1282,'Customer Names'!A1282:C3616,3,FALSE)</f>
        <v>O'Hora</v>
      </c>
      <c r="C1282">
        <f>VLOOKUP(Healthcare!$A1282,'Medical Examinations'!A1282:B3616,2,FALSE)</f>
        <v>26.36</v>
      </c>
      <c r="D1282">
        <f>VLOOKUP($A1282,'Medical Examinations'!A1282:D3616,4,FALSE)</f>
        <v>5.52</v>
      </c>
      <c r="E1282" t="str">
        <f>VLOOKUP($A1282,'Medical Examinations'!A1282:F1282,6,FALSE)</f>
        <v>No</v>
      </c>
      <c r="F1282" t="str">
        <f>VLOOKUP($A1282,'Medical Examinations'!A1282:G3616,7,FALSE)</f>
        <v>No</v>
      </c>
      <c r="G1282" t="str">
        <f>VLOOKUP($A1282,'Medical Examinations'!A1282:H3616,8,FALSE)</f>
        <v>No</v>
      </c>
      <c r="H1282" s="4">
        <f>VLOOKUP($A1282,'Medical Examinations'!A1282:I3616,9,FALSE)</f>
        <v>0</v>
      </c>
      <c r="I1282" t="str">
        <f>VLOOKUP($A1282,'Medical Examinations'!A1282:J1282,10,FALSE)</f>
        <v>No</v>
      </c>
      <c r="J1282" t="str">
        <f>VLOOKUP($A1282,'Medical Examinations'!A1282:C1282,3,FALSE)</f>
        <v>Over Weight</v>
      </c>
      <c r="K1282" t="str">
        <f>VLOOKUP($A1282,'Medical Examinations'!A1282:E1282,5,FALSE)</f>
        <v>Normal</v>
      </c>
      <c r="L1282" t="str">
        <f>VLOOKUP($A1282,'Hospitalisation Details'!$A$2:$E$2344,5,FALSE)</f>
        <v>18-Jun-1987</v>
      </c>
      <c r="M1282" s="2">
        <f>VLOOKUP($A1282,'Hospitalisation Details'!$A$2:$I$2344,9,FALSE)</f>
        <v>2979.52</v>
      </c>
      <c r="N1282" s="2" t="str">
        <f>VLOOKUP($A1282,'Hospitalisation Details'!$A$2:$J$2344,10,FALSE)</f>
        <v>Tier - 2</v>
      </c>
      <c r="O1282" s="2" t="str">
        <f>VLOOKUP($A1282,'Hospitalisation Details'!$A$2:$K$2344,11,FALSE)</f>
        <v>Tier - 3</v>
      </c>
      <c r="P1282" s="5" t="str">
        <f>VLOOKUP($A1282,'Hospitalisation Details'!$A$2:$L$2344,12,FALSE)</f>
        <v>R1013</v>
      </c>
      <c r="Q1282" s="15">
        <f>VLOOKUP($A1282,'Hospitalisation Details'!$A$2:$G$2344,7,FALSE)</f>
        <v>35</v>
      </c>
    </row>
    <row r="1283" spans="1:17" x14ac:dyDescent="0.25">
      <c r="A1283" s="14" t="s">
        <v>4960</v>
      </c>
      <c r="B1283" t="str">
        <f>VLOOKUP(Healthcare!$A1283,'Customer Names'!A1283:C3617,3,FALSE)</f>
        <v>Amato</v>
      </c>
      <c r="C1283">
        <f>VLOOKUP(Healthcare!$A1283,'Medical Examinations'!A1283:B3617,2,FALSE)</f>
        <v>45.32</v>
      </c>
      <c r="D1283">
        <f>VLOOKUP($A1283,'Medical Examinations'!A1283:D3617,4,FALSE)</f>
        <v>6.53</v>
      </c>
      <c r="E1283" t="str">
        <f>VLOOKUP($A1283,'Medical Examinations'!A1283:F1283,6,FALSE)</f>
        <v>Yes</v>
      </c>
      <c r="F1283" t="str">
        <f>VLOOKUP($A1283,'Medical Examinations'!A1283:G3617,7,FALSE)</f>
        <v>No</v>
      </c>
      <c r="G1283" t="str">
        <f>VLOOKUP($A1283,'Medical Examinations'!A1283:H3617,8,FALSE)</f>
        <v>No</v>
      </c>
      <c r="H1283" s="4">
        <f>VLOOKUP($A1283,'Medical Examinations'!A1283:I3617,9,FALSE)</f>
        <v>1</v>
      </c>
      <c r="I1283" t="str">
        <f>VLOOKUP($A1283,'Medical Examinations'!A1283:J1283,10,FALSE)</f>
        <v>No</v>
      </c>
      <c r="J1283" t="str">
        <f>VLOOKUP($A1283,'Medical Examinations'!A1283:C1283,3,FALSE)</f>
        <v>Obesity</v>
      </c>
      <c r="K1283" t="str">
        <f>VLOOKUP($A1283,'Medical Examinations'!A1283:E1283,5,FALSE)</f>
        <v>Diabetes</v>
      </c>
      <c r="L1283" t="str">
        <f>VLOOKUP($A1283,'Hospitalisation Details'!$A$2:$E$2344,5,FALSE)</f>
        <v>20-Nov-1991</v>
      </c>
      <c r="M1283" s="2">
        <f>VLOOKUP($A1283,'Hospitalisation Details'!$A$2:$I$2344,9,FALSE)</f>
        <v>2985.67</v>
      </c>
      <c r="N1283" s="2" t="str">
        <f>VLOOKUP($A1283,'Hospitalisation Details'!$A$2:$J$2344,10,FALSE)</f>
        <v>Tier - 2</v>
      </c>
      <c r="O1283" s="2" t="str">
        <f>VLOOKUP($A1283,'Hospitalisation Details'!$A$2:$K$2344,11,FALSE)</f>
        <v>Tier - 2</v>
      </c>
      <c r="P1283" s="5" t="str">
        <f>VLOOKUP($A1283,'Hospitalisation Details'!$A$2:$L$2344,12,FALSE)</f>
        <v>R1013</v>
      </c>
      <c r="Q1283" s="15">
        <f>VLOOKUP($A1283,'Hospitalisation Details'!$A$2:$G$2344,7,FALSE)</f>
        <v>31</v>
      </c>
    </row>
    <row r="1284" spans="1:17" x14ac:dyDescent="0.25">
      <c r="A1284" s="14" t="s">
        <v>4961</v>
      </c>
      <c r="B1284" t="str">
        <f>VLOOKUP(Healthcare!$A1284,'Customer Names'!A1284:C3618,3,FALSE)</f>
        <v>Reed</v>
      </c>
      <c r="C1284">
        <f>VLOOKUP(Healthcare!$A1284,'Medical Examinations'!A1284:B3618,2,FALSE)</f>
        <v>31.93</v>
      </c>
      <c r="D1284">
        <f>VLOOKUP($A1284,'Medical Examinations'!A1284:D3618,4,FALSE)</f>
        <v>4.82</v>
      </c>
      <c r="E1284" t="str">
        <f>VLOOKUP($A1284,'Medical Examinations'!A1284:F1284,6,FALSE)</f>
        <v>Yes</v>
      </c>
      <c r="F1284" t="str">
        <f>VLOOKUP($A1284,'Medical Examinations'!A1284:G3618,7,FALSE)</f>
        <v>No</v>
      </c>
      <c r="G1284" t="str">
        <f>VLOOKUP($A1284,'Medical Examinations'!A1284:H3618,8,FALSE)</f>
        <v>No</v>
      </c>
      <c r="H1284" s="4">
        <f>VLOOKUP($A1284,'Medical Examinations'!A1284:I3618,9,FALSE)</f>
        <v>1</v>
      </c>
      <c r="I1284" t="str">
        <f>VLOOKUP($A1284,'Medical Examinations'!A1284:J1284,10,FALSE)</f>
        <v>No</v>
      </c>
      <c r="J1284" t="str">
        <f>VLOOKUP($A1284,'Medical Examinations'!A1284:C1284,3,FALSE)</f>
        <v>Obesity</v>
      </c>
      <c r="K1284" t="str">
        <f>VLOOKUP($A1284,'Medical Examinations'!A1284:E1284,5,FALSE)</f>
        <v>Normal</v>
      </c>
      <c r="L1284" t="str">
        <f>VLOOKUP($A1284,'Hospitalisation Details'!$A$2:$E$2344,5,FALSE)</f>
        <v>15-Dec-2002</v>
      </c>
      <c r="M1284" s="2">
        <f>VLOOKUP($A1284,'Hospitalisation Details'!$A$2:$I$2344,9,FALSE)</f>
        <v>3012.22</v>
      </c>
      <c r="N1284" s="2" t="str">
        <f>VLOOKUP($A1284,'Hospitalisation Details'!$A$2:$J$2344,10,FALSE)</f>
        <v>Tier - 2</v>
      </c>
      <c r="O1284" s="2" t="str">
        <f>VLOOKUP($A1284,'Hospitalisation Details'!$A$2:$K$2344,11,FALSE)</f>
        <v>Tier - 3</v>
      </c>
      <c r="P1284" s="5" t="str">
        <f>VLOOKUP($A1284,'Hospitalisation Details'!$A$2:$L$2344,12,FALSE)</f>
        <v>R1012</v>
      </c>
      <c r="Q1284" s="15">
        <f>VLOOKUP($A1284,'Hospitalisation Details'!$A$2:$G$2344,7,FALSE)</f>
        <v>20</v>
      </c>
    </row>
    <row r="1285" spans="1:17" x14ac:dyDescent="0.25">
      <c r="A1285" s="14" t="s">
        <v>4962</v>
      </c>
      <c r="B1285" t="str">
        <f>VLOOKUP(Healthcare!$A1285,'Customer Names'!A1285:C3619,3,FALSE)</f>
        <v>Wegner</v>
      </c>
      <c r="C1285">
        <f>VLOOKUP(Healthcare!$A1285,'Medical Examinations'!A1285:B3619,2,FALSE)</f>
        <v>36</v>
      </c>
      <c r="D1285">
        <f>VLOOKUP($A1285,'Medical Examinations'!A1285:D3619,4,FALSE)</f>
        <v>11.94</v>
      </c>
      <c r="E1285" t="str">
        <f>VLOOKUP($A1285,'Medical Examinations'!A1285:F1285,6,FALSE)</f>
        <v>Yes</v>
      </c>
      <c r="F1285" t="str">
        <f>VLOOKUP($A1285,'Medical Examinations'!A1285:G3619,7,FALSE)</f>
        <v>No</v>
      </c>
      <c r="G1285" t="str">
        <f>VLOOKUP($A1285,'Medical Examinations'!A1285:H3619,8,FALSE)</f>
        <v>No</v>
      </c>
      <c r="H1285" s="4">
        <f>VLOOKUP($A1285,'Medical Examinations'!A1285:I3619,9,FALSE)</f>
        <v>1</v>
      </c>
      <c r="I1285" t="str">
        <f>VLOOKUP($A1285,'Medical Examinations'!A1285:J1285,10,FALSE)</f>
        <v>No</v>
      </c>
      <c r="J1285" t="str">
        <f>VLOOKUP($A1285,'Medical Examinations'!A1285:C1285,3,FALSE)</f>
        <v>Obesity</v>
      </c>
      <c r="K1285" t="str">
        <f>VLOOKUP($A1285,'Medical Examinations'!A1285:E1285,5,FALSE)</f>
        <v>Diabetes</v>
      </c>
      <c r="L1285" t="str">
        <f>VLOOKUP($A1285,'Hospitalisation Details'!$A$2:$E$2344,5,FALSE)</f>
        <v>28-Sep-1988</v>
      </c>
      <c r="M1285" s="2">
        <f>VLOOKUP($A1285,'Hospitalisation Details'!$A$2:$I$2344,9,FALSE)</f>
        <v>3018.04</v>
      </c>
      <c r="N1285" s="2" t="str">
        <f>VLOOKUP($A1285,'Hospitalisation Details'!$A$2:$J$2344,10,FALSE)</f>
        <v>Tier - 2</v>
      </c>
      <c r="O1285" s="2" t="str">
        <f>VLOOKUP($A1285,'Hospitalisation Details'!$A$2:$K$2344,11,FALSE)</f>
        <v>Tier - 2</v>
      </c>
      <c r="P1285" s="5" t="str">
        <f>VLOOKUP($A1285,'Hospitalisation Details'!$A$2:$L$2344,12,FALSE)</f>
        <v>R1012</v>
      </c>
      <c r="Q1285" s="15">
        <f>VLOOKUP($A1285,'Hospitalisation Details'!$A$2:$G$2344,7,FALSE)</f>
        <v>34</v>
      </c>
    </row>
    <row r="1286" spans="1:17" x14ac:dyDescent="0.25">
      <c r="A1286" s="14" t="s">
        <v>4963</v>
      </c>
      <c r="B1286" t="str">
        <f>VLOOKUP(Healthcare!$A1286,'Customer Names'!A1286:C3620,3,FALSE)</f>
        <v>Bokun</v>
      </c>
      <c r="C1286">
        <f>VLOOKUP(Healthcare!$A1286,'Medical Examinations'!A1286:B3620,2,FALSE)</f>
        <v>32</v>
      </c>
      <c r="D1286">
        <f>VLOOKUP($A1286,'Medical Examinations'!A1286:D3620,4,FALSE)</f>
        <v>7.85</v>
      </c>
      <c r="E1286" t="str">
        <f>VLOOKUP($A1286,'Medical Examinations'!A1286:F1286,6,FALSE)</f>
        <v>Yes</v>
      </c>
      <c r="F1286" t="str">
        <f>VLOOKUP($A1286,'Medical Examinations'!A1286:G3620,7,FALSE)</f>
        <v>No</v>
      </c>
      <c r="G1286" t="str">
        <f>VLOOKUP($A1286,'Medical Examinations'!A1286:H3620,8,FALSE)</f>
        <v>No</v>
      </c>
      <c r="H1286" s="4">
        <f>VLOOKUP($A1286,'Medical Examinations'!A1286:I3620,9,FALSE)</f>
        <v>1</v>
      </c>
      <c r="I1286" t="str">
        <f>VLOOKUP($A1286,'Medical Examinations'!A1286:J1286,10,FALSE)</f>
        <v>No</v>
      </c>
      <c r="J1286" t="str">
        <f>VLOOKUP($A1286,'Medical Examinations'!A1286:C1286,3,FALSE)</f>
        <v>Obesity</v>
      </c>
      <c r="K1286" t="str">
        <f>VLOOKUP($A1286,'Medical Examinations'!A1286:E1286,5,FALSE)</f>
        <v>Diabetes</v>
      </c>
      <c r="L1286" t="str">
        <f>VLOOKUP($A1286,'Hospitalisation Details'!$A$2:$E$2344,5,FALSE)</f>
        <v>19-Dec-1997</v>
      </c>
      <c r="M1286" s="2">
        <f>VLOOKUP($A1286,'Hospitalisation Details'!$A$2:$I$2344,9,FALSE)</f>
        <v>3021.81</v>
      </c>
      <c r="N1286" s="2" t="str">
        <f>VLOOKUP($A1286,'Hospitalisation Details'!$A$2:$J$2344,10,FALSE)</f>
        <v>Tier - 2</v>
      </c>
      <c r="O1286" s="2" t="str">
        <f>VLOOKUP($A1286,'Hospitalisation Details'!$A$2:$K$2344,11,FALSE)</f>
        <v>Tier - 3</v>
      </c>
      <c r="P1286" s="5" t="str">
        <f>VLOOKUP($A1286,'Hospitalisation Details'!$A$2:$L$2344,12,FALSE)</f>
        <v>R1012</v>
      </c>
      <c r="Q1286" s="15">
        <f>VLOOKUP($A1286,'Hospitalisation Details'!$A$2:$G$2344,7,FALSE)</f>
        <v>25</v>
      </c>
    </row>
    <row r="1287" spans="1:17" x14ac:dyDescent="0.25">
      <c r="A1287" s="14" t="s">
        <v>4964</v>
      </c>
      <c r="B1287" t="str">
        <f>VLOOKUP(Healthcare!$A1287,'Customer Names'!A1287:C3621,3,FALSE)</f>
        <v>Ainsley</v>
      </c>
      <c r="C1287">
        <f>VLOOKUP(Healthcare!$A1287,'Medical Examinations'!A1287:B3621,2,FALSE)</f>
        <v>29.37</v>
      </c>
      <c r="D1287">
        <f>VLOOKUP($A1287,'Medical Examinations'!A1287:D3621,4,FALSE)</f>
        <v>8.01</v>
      </c>
      <c r="E1287" t="str">
        <f>VLOOKUP($A1287,'Medical Examinations'!A1287:F1287,6,FALSE)</f>
        <v>Yes</v>
      </c>
      <c r="F1287" t="str">
        <f>VLOOKUP($A1287,'Medical Examinations'!A1287:G3621,7,FALSE)</f>
        <v>No</v>
      </c>
      <c r="G1287" t="str">
        <f>VLOOKUP($A1287,'Medical Examinations'!A1287:H3621,8,FALSE)</f>
        <v>No</v>
      </c>
      <c r="H1287" s="4">
        <f>VLOOKUP($A1287,'Medical Examinations'!A1287:I3621,9,FALSE)</f>
        <v>1</v>
      </c>
      <c r="I1287" t="str">
        <f>VLOOKUP($A1287,'Medical Examinations'!A1287:J1287,10,FALSE)</f>
        <v>No</v>
      </c>
      <c r="J1287" t="str">
        <f>VLOOKUP($A1287,'Medical Examinations'!A1287:C1287,3,FALSE)</f>
        <v>Over Weight</v>
      </c>
      <c r="K1287" t="str">
        <f>VLOOKUP($A1287,'Medical Examinations'!A1287:E1287,5,FALSE)</f>
        <v>Diabetes</v>
      </c>
      <c r="L1287" t="str">
        <f>VLOOKUP($A1287,'Hospitalisation Details'!$A$2:$E$2344,5,FALSE)</f>
        <v>15-Sep-1998</v>
      </c>
      <c r="M1287" s="2">
        <f>VLOOKUP($A1287,'Hospitalisation Details'!$A$2:$I$2344,9,FALSE)</f>
        <v>3044.21</v>
      </c>
      <c r="N1287" s="2" t="str">
        <f>VLOOKUP($A1287,'Hospitalisation Details'!$A$2:$J$2344,10,FALSE)</f>
        <v>Tier - 2</v>
      </c>
      <c r="O1287" s="2" t="str">
        <f>VLOOKUP($A1287,'Hospitalisation Details'!$A$2:$K$2344,11,FALSE)</f>
        <v>Tier - 3</v>
      </c>
      <c r="P1287" s="5" t="str">
        <f>VLOOKUP($A1287,'Hospitalisation Details'!$A$2:$L$2344,12,FALSE)</f>
        <v>R1024</v>
      </c>
      <c r="Q1287" s="15">
        <f>VLOOKUP($A1287,'Hospitalisation Details'!$A$2:$G$2344,7,FALSE)</f>
        <v>24</v>
      </c>
    </row>
    <row r="1288" spans="1:17" x14ac:dyDescent="0.25">
      <c r="A1288" s="14" t="s">
        <v>4965</v>
      </c>
      <c r="B1288" t="str">
        <f>VLOOKUP(Healthcare!$A1288,'Customer Names'!A1288:C3622,3,FALSE)</f>
        <v>Foster</v>
      </c>
      <c r="C1288">
        <f>VLOOKUP(Healthcare!$A1288,'Medical Examinations'!A1288:B3622,2,FALSE)</f>
        <v>23.6</v>
      </c>
      <c r="D1288">
        <f>VLOOKUP($A1288,'Medical Examinations'!A1288:D3622,4,FALSE)</f>
        <v>7.4</v>
      </c>
      <c r="E1288" t="str">
        <f>VLOOKUP($A1288,'Medical Examinations'!A1288:F1288,6,FALSE)</f>
        <v>Yes</v>
      </c>
      <c r="F1288" t="str">
        <f>VLOOKUP($A1288,'Medical Examinations'!A1288:G3622,7,FALSE)</f>
        <v>No</v>
      </c>
      <c r="G1288" t="str">
        <f>VLOOKUP($A1288,'Medical Examinations'!A1288:H3622,8,FALSE)</f>
        <v>No</v>
      </c>
      <c r="H1288" s="4">
        <f>VLOOKUP($A1288,'Medical Examinations'!A1288:I3622,9,FALSE)</f>
        <v>1</v>
      </c>
      <c r="I1288" t="str">
        <f>VLOOKUP($A1288,'Medical Examinations'!A1288:J1288,10,FALSE)</f>
        <v>No</v>
      </c>
      <c r="J1288" t="str">
        <f>VLOOKUP($A1288,'Medical Examinations'!A1288:C1288,3,FALSE)</f>
        <v>Health Weight</v>
      </c>
      <c r="K1288" t="str">
        <f>VLOOKUP($A1288,'Medical Examinations'!A1288:E1288,5,FALSE)</f>
        <v>Diabetes</v>
      </c>
      <c r="L1288" t="str">
        <f>VLOOKUP($A1288,'Hospitalisation Details'!$A$2:$E$2344,5,FALSE)</f>
        <v>9-Aug-1998</v>
      </c>
      <c r="M1288" s="2">
        <f>VLOOKUP($A1288,'Hospitalisation Details'!$A$2:$I$2344,9,FALSE)</f>
        <v>3046.06</v>
      </c>
      <c r="N1288" s="2" t="str">
        <f>VLOOKUP($A1288,'Hospitalisation Details'!$A$2:$J$2344,10,FALSE)</f>
        <v>Tier - 2</v>
      </c>
      <c r="O1288" s="2" t="str">
        <f>VLOOKUP($A1288,'Hospitalisation Details'!$A$2:$K$2344,11,FALSE)</f>
        <v>Tier - 1</v>
      </c>
      <c r="P1288" s="5" t="str">
        <f>VLOOKUP($A1288,'Hospitalisation Details'!$A$2:$L$2344,12,FALSE)</f>
        <v>R1023</v>
      </c>
      <c r="Q1288" s="15">
        <f>VLOOKUP($A1288,'Hospitalisation Details'!$A$2:$G$2344,7,FALSE)</f>
        <v>24</v>
      </c>
    </row>
    <row r="1289" spans="1:17" x14ac:dyDescent="0.25">
      <c r="A1289" s="14" t="s">
        <v>4966</v>
      </c>
      <c r="B1289" t="str">
        <f>VLOOKUP(Healthcare!$A1289,'Customer Names'!A1289:C3623,3,FALSE)</f>
        <v>Overpeck</v>
      </c>
      <c r="C1289">
        <f>VLOOKUP(Healthcare!$A1289,'Medical Examinations'!A1289:B3623,2,FALSE)</f>
        <v>33.155000000000001</v>
      </c>
      <c r="D1289">
        <f>VLOOKUP($A1289,'Medical Examinations'!A1289:D3623,4,FALSE)</f>
        <v>8.3800000000000008</v>
      </c>
      <c r="E1289" t="str">
        <f>VLOOKUP($A1289,'Medical Examinations'!A1289:F1289,6,FALSE)</f>
        <v>Yes</v>
      </c>
      <c r="F1289" t="str">
        <f>VLOOKUP($A1289,'Medical Examinations'!A1289:G3623,7,FALSE)</f>
        <v>No</v>
      </c>
      <c r="G1289" t="str">
        <f>VLOOKUP($A1289,'Medical Examinations'!A1289:H3623,8,FALSE)</f>
        <v>No</v>
      </c>
      <c r="H1289" s="4">
        <f>VLOOKUP($A1289,'Medical Examinations'!A1289:I3623,9,FALSE)</f>
        <v>0</v>
      </c>
      <c r="I1289" t="str">
        <f>VLOOKUP($A1289,'Medical Examinations'!A1289:J1289,10,FALSE)</f>
        <v>No</v>
      </c>
      <c r="J1289" t="str">
        <f>VLOOKUP($A1289,'Medical Examinations'!A1289:C1289,3,FALSE)</f>
        <v>Obesity</v>
      </c>
      <c r="K1289" t="str">
        <f>VLOOKUP($A1289,'Medical Examinations'!A1289:E1289,5,FALSE)</f>
        <v>Diabetes</v>
      </c>
      <c r="L1289" t="str">
        <f>VLOOKUP($A1289,'Hospitalisation Details'!$A$2:$E$2344,5,FALSE)</f>
        <v>22-Dec-1997</v>
      </c>
      <c r="M1289" s="2">
        <f>VLOOKUP($A1289,'Hospitalisation Details'!$A$2:$I$2344,9,FALSE)</f>
        <v>3051.73</v>
      </c>
      <c r="N1289" s="2" t="str">
        <f>VLOOKUP($A1289,'Hospitalisation Details'!$A$2:$J$2344,10,FALSE)</f>
        <v>Tier - 2</v>
      </c>
      <c r="O1289" s="2" t="str">
        <f>VLOOKUP($A1289,'Hospitalisation Details'!$A$2:$K$2344,11,FALSE)</f>
        <v>Tier - 2</v>
      </c>
      <c r="P1289" s="5" t="str">
        <f>VLOOKUP($A1289,'Hospitalisation Details'!$A$2:$L$2344,12,FALSE)</f>
        <v>R1011</v>
      </c>
      <c r="Q1289" s="15">
        <f>VLOOKUP($A1289,'Hospitalisation Details'!$A$2:$G$2344,7,FALSE)</f>
        <v>25</v>
      </c>
    </row>
    <row r="1290" spans="1:17" x14ac:dyDescent="0.25">
      <c r="A1290" s="14" t="s">
        <v>4967</v>
      </c>
      <c r="B1290" t="str">
        <f>VLOOKUP(Healthcare!$A1290,'Customer Names'!A1290:C3624,3,FALSE)</f>
        <v>Levine</v>
      </c>
      <c r="C1290">
        <f>VLOOKUP(Healthcare!$A1290,'Medical Examinations'!A1290:B3624,2,FALSE)</f>
        <v>24.32</v>
      </c>
      <c r="D1290">
        <f>VLOOKUP($A1290,'Medical Examinations'!A1290:D3624,4,FALSE)</f>
        <v>11.56</v>
      </c>
      <c r="E1290" t="str">
        <f>VLOOKUP($A1290,'Medical Examinations'!A1290:F1290,6,FALSE)</f>
        <v>Yes</v>
      </c>
      <c r="F1290" t="str">
        <f>VLOOKUP($A1290,'Medical Examinations'!A1290:G3624,7,FALSE)</f>
        <v>No</v>
      </c>
      <c r="G1290" t="str">
        <f>VLOOKUP($A1290,'Medical Examinations'!A1290:H3624,8,FALSE)</f>
        <v>No</v>
      </c>
      <c r="H1290" s="4">
        <f>VLOOKUP($A1290,'Medical Examinations'!A1290:I3624,9,FALSE)</f>
        <v>1</v>
      </c>
      <c r="I1290" t="str">
        <f>VLOOKUP($A1290,'Medical Examinations'!A1290:J1290,10,FALSE)</f>
        <v>No</v>
      </c>
      <c r="J1290" t="str">
        <f>VLOOKUP($A1290,'Medical Examinations'!A1290:C1290,3,FALSE)</f>
        <v>Health Weight</v>
      </c>
      <c r="K1290" t="str">
        <f>VLOOKUP($A1290,'Medical Examinations'!A1290:E1290,5,FALSE)</f>
        <v>Diabetes</v>
      </c>
      <c r="L1290" t="str">
        <f>VLOOKUP($A1290,'Hospitalisation Details'!$A$2:$E$2344,5,FALSE)</f>
        <v>21-Jun-2002</v>
      </c>
      <c r="M1290" s="2">
        <f>VLOOKUP($A1290,'Hospitalisation Details'!$A$2:$I$2344,9,FALSE)</f>
        <v>3056.39</v>
      </c>
      <c r="N1290" s="2" t="str">
        <f>VLOOKUP($A1290,'Hospitalisation Details'!$A$2:$J$2344,10,FALSE)</f>
        <v>Tier - 2</v>
      </c>
      <c r="O1290" s="2" t="str">
        <f>VLOOKUP($A1290,'Hospitalisation Details'!$A$2:$K$2344,11,FALSE)</f>
        <v>Tier - 3</v>
      </c>
      <c r="P1290" s="5" t="str">
        <f>VLOOKUP($A1290,'Hospitalisation Details'!$A$2:$L$2344,12,FALSE)</f>
        <v>R1013</v>
      </c>
      <c r="Q1290" s="15">
        <f>VLOOKUP($A1290,'Hospitalisation Details'!$A$2:$G$2344,7,FALSE)</f>
        <v>20</v>
      </c>
    </row>
    <row r="1291" spans="1:17" x14ac:dyDescent="0.25">
      <c r="A1291" s="14" t="s">
        <v>4968</v>
      </c>
      <c r="B1291" t="str">
        <f>VLOOKUP(Healthcare!$A1291,'Customer Names'!A1291:C3625,3,FALSE)</f>
        <v>Jean</v>
      </c>
      <c r="C1291">
        <f>VLOOKUP(Healthcare!$A1291,'Medical Examinations'!A1291:B3625,2,FALSE)</f>
        <v>36.299999999999997</v>
      </c>
      <c r="D1291">
        <f>VLOOKUP($A1291,'Medical Examinations'!A1291:D3625,4,FALSE)</f>
        <v>4.6100000000000003</v>
      </c>
      <c r="E1291" t="str">
        <f>VLOOKUP($A1291,'Medical Examinations'!A1291:F1291,6,FALSE)</f>
        <v>No</v>
      </c>
      <c r="F1291" t="str">
        <f>VLOOKUP($A1291,'Medical Examinations'!A1291:G3625,7,FALSE)</f>
        <v>No</v>
      </c>
      <c r="G1291" t="str">
        <f>VLOOKUP($A1291,'Medical Examinations'!A1291:H3625,8,FALSE)</f>
        <v>No</v>
      </c>
      <c r="H1291" s="4">
        <f>VLOOKUP($A1291,'Medical Examinations'!A1291:I3625,9,FALSE)</f>
        <v>0</v>
      </c>
      <c r="I1291" t="str">
        <f>VLOOKUP($A1291,'Medical Examinations'!A1291:J1291,10,FALSE)</f>
        <v>No</v>
      </c>
      <c r="J1291" t="str">
        <f>VLOOKUP($A1291,'Medical Examinations'!A1291:C1291,3,FALSE)</f>
        <v>Obesity</v>
      </c>
      <c r="K1291" t="str">
        <f>VLOOKUP($A1291,'Medical Examinations'!A1291:E1291,5,FALSE)</f>
        <v>Normal</v>
      </c>
      <c r="L1291" t="str">
        <f>VLOOKUP($A1291,'Hospitalisation Details'!$A$2:$E$2344,5,FALSE)</f>
        <v>1-Oct-1989</v>
      </c>
      <c r="M1291" s="2">
        <f>VLOOKUP($A1291,'Hospitalisation Details'!$A$2:$I$2344,9,FALSE)</f>
        <v>3065.49</v>
      </c>
      <c r="N1291" s="2" t="str">
        <f>VLOOKUP($A1291,'Hospitalisation Details'!$A$2:$J$2344,10,FALSE)</f>
        <v>Tier - 2</v>
      </c>
      <c r="O1291" s="2" t="str">
        <f>VLOOKUP($A1291,'Hospitalisation Details'!$A$2:$K$2344,11,FALSE)</f>
        <v>Tier - 1</v>
      </c>
      <c r="P1291" s="5" t="str">
        <f>VLOOKUP($A1291,'Hospitalisation Details'!$A$2:$L$2344,12,FALSE)</f>
        <v>R1012</v>
      </c>
      <c r="Q1291" s="15">
        <f>VLOOKUP($A1291,'Hospitalisation Details'!$A$2:$G$2344,7,FALSE)</f>
        <v>33</v>
      </c>
    </row>
    <row r="1292" spans="1:17" x14ac:dyDescent="0.25">
      <c r="A1292" s="14" t="s">
        <v>4969</v>
      </c>
      <c r="B1292" t="str">
        <f>VLOOKUP(Healthcare!$A1292,'Customer Names'!A1292:C3626,3,FALSE)</f>
        <v>Wild</v>
      </c>
      <c r="C1292">
        <f>VLOOKUP(Healthcare!$A1292,'Medical Examinations'!A1292:B3626,2,FALSE)</f>
        <v>34.4</v>
      </c>
      <c r="D1292">
        <f>VLOOKUP($A1292,'Medical Examinations'!A1292:D3626,4,FALSE)</f>
        <v>4.95</v>
      </c>
      <c r="E1292" t="str">
        <f>VLOOKUP($A1292,'Medical Examinations'!A1292:F1292,6,FALSE)</f>
        <v>No</v>
      </c>
      <c r="F1292" t="str">
        <f>VLOOKUP($A1292,'Medical Examinations'!A1292:G3626,7,FALSE)</f>
        <v>No</v>
      </c>
      <c r="G1292" t="str">
        <f>VLOOKUP($A1292,'Medical Examinations'!A1292:H3626,8,FALSE)</f>
        <v>Yes</v>
      </c>
      <c r="H1292" s="4">
        <f>VLOOKUP($A1292,'Medical Examinations'!A1292:I3626,9,FALSE)</f>
        <v>1</v>
      </c>
      <c r="I1292" t="str">
        <f>VLOOKUP($A1292,'Medical Examinations'!A1292:J1292,10,FALSE)</f>
        <v>No</v>
      </c>
      <c r="J1292" t="str">
        <f>VLOOKUP($A1292,'Medical Examinations'!A1292:C1292,3,FALSE)</f>
        <v>Obesity</v>
      </c>
      <c r="K1292" t="str">
        <f>VLOOKUP($A1292,'Medical Examinations'!A1292:E1292,5,FALSE)</f>
        <v>Normal</v>
      </c>
      <c r="L1292" t="str">
        <f>VLOOKUP($A1292,'Hospitalisation Details'!$A$2:$E$2344,5,FALSE)</f>
        <v>10-Sep-1995</v>
      </c>
      <c r="M1292" s="2">
        <f>VLOOKUP($A1292,'Hospitalisation Details'!$A$2:$I$2344,9,FALSE)</f>
        <v>3070.81</v>
      </c>
      <c r="N1292" s="2" t="str">
        <f>VLOOKUP($A1292,'Hospitalisation Details'!$A$2:$J$2344,10,FALSE)</f>
        <v>Tier - 3</v>
      </c>
      <c r="O1292" s="2" t="str">
        <f>VLOOKUP($A1292,'Hospitalisation Details'!$A$2:$K$2344,11,FALSE)</f>
        <v>Tier - 1</v>
      </c>
      <c r="P1292" s="5" t="str">
        <f>VLOOKUP($A1292,'Hospitalisation Details'!$A$2:$L$2344,12,FALSE)</f>
        <v>R1017</v>
      </c>
      <c r="Q1292" s="15">
        <f>VLOOKUP($A1292,'Hospitalisation Details'!$A$2:$G$2344,7,FALSE)</f>
        <v>27</v>
      </c>
    </row>
    <row r="1293" spans="1:17" x14ac:dyDescent="0.25">
      <c r="A1293" s="14" t="s">
        <v>4970</v>
      </c>
      <c r="B1293" t="str">
        <f>VLOOKUP(Healthcare!$A1293,'Customer Names'!A1293:C3627,3,FALSE)</f>
        <v>Tabor</v>
      </c>
      <c r="C1293">
        <f>VLOOKUP(Healthcare!$A1293,'Medical Examinations'!A1293:B3627,2,FALSE)</f>
        <v>30.9</v>
      </c>
      <c r="D1293">
        <f>VLOOKUP($A1293,'Medical Examinations'!A1293:D3627,4,FALSE)</f>
        <v>5.04</v>
      </c>
      <c r="E1293" t="str">
        <f>VLOOKUP($A1293,'Medical Examinations'!A1293:F1293,6,FALSE)</f>
        <v>No</v>
      </c>
      <c r="F1293" t="str">
        <f>VLOOKUP($A1293,'Medical Examinations'!A1293:G3627,7,FALSE)</f>
        <v>No</v>
      </c>
      <c r="G1293" t="str">
        <f>VLOOKUP($A1293,'Medical Examinations'!A1293:H3627,8,FALSE)</f>
        <v>No</v>
      </c>
      <c r="H1293" s="4">
        <f>VLOOKUP($A1293,'Medical Examinations'!A1293:I3627,9,FALSE)</f>
        <v>0</v>
      </c>
      <c r="I1293" t="str">
        <f>VLOOKUP($A1293,'Medical Examinations'!A1293:J1293,10,FALSE)</f>
        <v>No</v>
      </c>
      <c r="J1293" t="str">
        <f>VLOOKUP($A1293,'Medical Examinations'!A1293:C1293,3,FALSE)</f>
        <v>Obesity</v>
      </c>
      <c r="K1293" t="str">
        <f>VLOOKUP($A1293,'Medical Examinations'!A1293:E1293,5,FALSE)</f>
        <v>Normal</v>
      </c>
      <c r="L1293" t="str">
        <f>VLOOKUP($A1293,'Hospitalisation Details'!$A$2:$E$2344,5,FALSE)</f>
        <v>13-Oct-2001</v>
      </c>
      <c r="M1293" s="2">
        <f>VLOOKUP($A1293,'Hospitalisation Details'!$A$2:$I$2344,9,FALSE)</f>
        <v>3077.1</v>
      </c>
      <c r="N1293" s="2" t="str">
        <f>VLOOKUP($A1293,'Hospitalisation Details'!$A$2:$J$2344,10,FALSE)</f>
        <v>Tier - 2</v>
      </c>
      <c r="O1293" s="2" t="str">
        <f>VLOOKUP($A1293,'Hospitalisation Details'!$A$2:$K$2344,11,FALSE)</f>
        <v>Tier - 1</v>
      </c>
      <c r="P1293" s="5" t="str">
        <f>VLOOKUP($A1293,'Hospitalisation Details'!$A$2:$L$2344,12,FALSE)</f>
        <v>R1012</v>
      </c>
      <c r="Q1293" s="15">
        <f>VLOOKUP($A1293,'Hospitalisation Details'!$A$2:$G$2344,7,FALSE)</f>
        <v>21</v>
      </c>
    </row>
    <row r="1294" spans="1:17" x14ac:dyDescent="0.25">
      <c r="A1294" s="14" t="s">
        <v>4971</v>
      </c>
      <c r="B1294" t="str">
        <f>VLOOKUP(Healthcare!$A1294,'Customer Names'!A1294:C3628,3,FALSE)</f>
        <v>Steffen</v>
      </c>
      <c r="C1294">
        <f>VLOOKUP(Healthcare!$A1294,'Medical Examinations'!A1294:B3628,2,FALSE)</f>
        <v>28.6</v>
      </c>
      <c r="D1294">
        <f>VLOOKUP($A1294,'Medical Examinations'!A1294:D3628,4,FALSE)</f>
        <v>5.42</v>
      </c>
      <c r="E1294" t="str">
        <f>VLOOKUP($A1294,'Medical Examinations'!A1294:F1294,6,FALSE)</f>
        <v>No</v>
      </c>
      <c r="F1294" t="str">
        <f>VLOOKUP($A1294,'Medical Examinations'!A1294:G3628,7,FALSE)</f>
        <v>No</v>
      </c>
      <c r="G1294" t="str">
        <f>VLOOKUP($A1294,'Medical Examinations'!A1294:H3628,8,FALSE)</f>
        <v>No</v>
      </c>
      <c r="H1294" s="4">
        <f>VLOOKUP($A1294,'Medical Examinations'!A1294:I3628,9,FALSE)</f>
        <v>0</v>
      </c>
      <c r="I1294" t="str">
        <f>VLOOKUP($A1294,'Medical Examinations'!A1294:J1294,10,FALSE)</f>
        <v>No</v>
      </c>
      <c r="J1294" t="str">
        <f>VLOOKUP($A1294,'Medical Examinations'!A1294:C1294,3,FALSE)</f>
        <v>Over Weight</v>
      </c>
      <c r="K1294" t="str">
        <f>VLOOKUP($A1294,'Medical Examinations'!A1294:E1294,5,FALSE)</f>
        <v>Normal</v>
      </c>
      <c r="L1294" t="str">
        <f>VLOOKUP($A1294,'Hospitalisation Details'!$A$2:$E$2344,5,FALSE)</f>
        <v>1-Aug-1987</v>
      </c>
      <c r="M1294" s="2">
        <f>VLOOKUP($A1294,'Hospitalisation Details'!$A$2:$I$2344,9,FALSE)</f>
        <v>3088.06</v>
      </c>
      <c r="N1294" s="2" t="str">
        <f>VLOOKUP($A1294,'Hospitalisation Details'!$A$2:$J$2344,10,FALSE)</f>
        <v>Tier - 2</v>
      </c>
      <c r="O1294" s="2" t="str">
        <f>VLOOKUP($A1294,'Hospitalisation Details'!$A$2:$K$2344,11,FALSE)</f>
        <v>Tier - 2</v>
      </c>
      <c r="P1294" s="5" t="str">
        <f>VLOOKUP($A1294,'Hospitalisation Details'!$A$2:$L$2344,12,FALSE)</f>
        <v>R1013</v>
      </c>
      <c r="Q1294" s="15">
        <f>VLOOKUP($A1294,'Hospitalisation Details'!$A$2:$G$2344,7,FALSE)</f>
        <v>35</v>
      </c>
    </row>
    <row r="1295" spans="1:17" x14ac:dyDescent="0.25">
      <c r="A1295" s="14" t="s">
        <v>4972</v>
      </c>
      <c r="B1295" t="str">
        <f>VLOOKUP(Healthcare!$A1295,'Customer Names'!A1295:C3629,3,FALSE)</f>
        <v>Tadich</v>
      </c>
      <c r="C1295">
        <f>VLOOKUP(Healthcare!$A1295,'Medical Examinations'!A1295:B3629,2,FALSE)</f>
        <v>27.83</v>
      </c>
      <c r="D1295">
        <f>VLOOKUP($A1295,'Medical Examinations'!A1295:D3629,4,FALSE)</f>
        <v>5.39</v>
      </c>
      <c r="E1295" t="str">
        <f>VLOOKUP($A1295,'Medical Examinations'!A1295:F1295,6,FALSE)</f>
        <v>No</v>
      </c>
      <c r="F1295" t="str">
        <f>VLOOKUP($A1295,'Medical Examinations'!A1295:G3629,7,FALSE)</f>
        <v>No</v>
      </c>
      <c r="G1295" t="str">
        <f>VLOOKUP($A1295,'Medical Examinations'!A1295:H3629,8,FALSE)</f>
        <v>No</v>
      </c>
      <c r="H1295" s="4">
        <f>VLOOKUP($A1295,'Medical Examinations'!A1295:I3629,9,FALSE)</f>
        <v>0</v>
      </c>
      <c r="I1295" t="str">
        <f>VLOOKUP($A1295,'Medical Examinations'!A1295:J1295,10,FALSE)</f>
        <v>No</v>
      </c>
      <c r="J1295" t="str">
        <f>VLOOKUP($A1295,'Medical Examinations'!A1295:C1295,3,FALSE)</f>
        <v>Over Weight</v>
      </c>
      <c r="K1295" t="str">
        <f>VLOOKUP($A1295,'Medical Examinations'!A1295:E1295,5,FALSE)</f>
        <v>Normal</v>
      </c>
      <c r="L1295" t="str">
        <f>VLOOKUP($A1295,'Hospitalisation Details'!$A$2:$E$2344,5,FALSE)</f>
        <v>25-Jun-1999</v>
      </c>
      <c r="M1295" s="2">
        <f>VLOOKUP($A1295,'Hospitalisation Details'!$A$2:$I$2344,9,FALSE)</f>
        <v>3128.35</v>
      </c>
      <c r="N1295" s="2" t="str">
        <f>VLOOKUP($A1295,'Hospitalisation Details'!$A$2:$J$2344,10,FALSE)</f>
        <v>Tier - 2</v>
      </c>
      <c r="O1295" s="2" t="str">
        <f>VLOOKUP($A1295,'Hospitalisation Details'!$A$2:$K$2344,11,FALSE)</f>
        <v>Tier - 3</v>
      </c>
      <c r="P1295" s="5" t="str">
        <f>VLOOKUP($A1295,'Hospitalisation Details'!$A$2:$L$2344,12,FALSE)</f>
        <v>R1021</v>
      </c>
      <c r="Q1295" s="15">
        <f>VLOOKUP($A1295,'Hospitalisation Details'!$A$2:$G$2344,7,FALSE)</f>
        <v>23</v>
      </c>
    </row>
    <row r="1296" spans="1:17" x14ac:dyDescent="0.25">
      <c r="A1296" s="14" t="s">
        <v>4973</v>
      </c>
      <c r="B1296" t="str">
        <f>VLOOKUP(Healthcare!$A1296,'Customer Names'!A1296:C3630,3,FALSE)</f>
        <v>Christenson</v>
      </c>
      <c r="C1296">
        <f>VLOOKUP(Healthcare!$A1296,'Medical Examinations'!A1296:B3630,2,FALSE)</f>
        <v>39.64</v>
      </c>
      <c r="D1296">
        <f>VLOOKUP($A1296,'Medical Examinations'!A1296:D3630,4,FALSE)</f>
        <v>6</v>
      </c>
      <c r="E1296" t="str">
        <f>VLOOKUP($A1296,'Medical Examinations'!A1296:F1296,6,FALSE)</f>
        <v>No</v>
      </c>
      <c r="F1296" t="str">
        <f>VLOOKUP($A1296,'Medical Examinations'!A1296:G3630,7,FALSE)</f>
        <v>No</v>
      </c>
      <c r="G1296" t="str">
        <f>VLOOKUP($A1296,'Medical Examinations'!A1296:H3630,8,FALSE)</f>
        <v>Yes</v>
      </c>
      <c r="H1296" s="4">
        <f>VLOOKUP($A1296,'Medical Examinations'!A1296:I3630,9,FALSE)</f>
        <v>1</v>
      </c>
      <c r="I1296" t="str">
        <f>VLOOKUP($A1296,'Medical Examinations'!A1296:J1296,10,FALSE)</f>
        <v>No</v>
      </c>
      <c r="J1296" t="str">
        <f>VLOOKUP($A1296,'Medical Examinations'!A1296:C1296,3,FALSE)</f>
        <v>Obesity</v>
      </c>
      <c r="K1296" t="str">
        <f>VLOOKUP($A1296,'Medical Examinations'!A1296:E1296,5,FALSE)</f>
        <v>Prediabetes</v>
      </c>
      <c r="L1296" t="str">
        <f>VLOOKUP($A1296,'Hospitalisation Details'!$A$2:$E$2344,5,FALSE)</f>
        <v>10-Jul-1994</v>
      </c>
      <c r="M1296" s="2">
        <f>VLOOKUP($A1296,'Hospitalisation Details'!$A$2:$I$2344,9,FALSE)</f>
        <v>3161.45</v>
      </c>
      <c r="N1296" s="2" t="str">
        <f>VLOOKUP($A1296,'Hospitalisation Details'!$A$2:$J$2344,10,FALSE)</f>
        <v>Tier - 2</v>
      </c>
      <c r="O1296" s="2" t="str">
        <f>VLOOKUP($A1296,'Hospitalisation Details'!$A$2:$K$2344,11,FALSE)</f>
        <v>Tier - 1</v>
      </c>
      <c r="P1296" s="5" t="str">
        <f>VLOOKUP($A1296,'Hospitalisation Details'!$A$2:$L$2344,12,FALSE)</f>
        <v>R1011</v>
      </c>
      <c r="Q1296" s="15">
        <f>VLOOKUP($A1296,'Hospitalisation Details'!$A$2:$G$2344,7,FALSE)</f>
        <v>28</v>
      </c>
    </row>
    <row r="1297" spans="1:17" x14ac:dyDescent="0.25">
      <c r="A1297" s="14" t="s">
        <v>4974</v>
      </c>
      <c r="B1297" t="str">
        <f>VLOOKUP(Healthcare!$A1297,'Customer Names'!A1297:C3631,3,FALSE)</f>
        <v>Shell</v>
      </c>
      <c r="C1297">
        <f>VLOOKUP(Healthcare!$A1297,'Medical Examinations'!A1297:B3631,2,FALSE)</f>
        <v>38.479999999999997</v>
      </c>
      <c r="D1297">
        <f>VLOOKUP($A1297,'Medical Examinations'!A1297:D3631,4,FALSE)</f>
        <v>6.02</v>
      </c>
      <c r="E1297" t="str">
        <f>VLOOKUP($A1297,'Medical Examinations'!A1297:F1297,6,FALSE)</f>
        <v>No</v>
      </c>
      <c r="F1297" t="str">
        <f>VLOOKUP($A1297,'Medical Examinations'!A1297:G3631,7,FALSE)</f>
        <v>No</v>
      </c>
      <c r="G1297" t="str">
        <f>VLOOKUP($A1297,'Medical Examinations'!A1297:H3631,8,FALSE)</f>
        <v>No</v>
      </c>
      <c r="H1297" s="4">
        <f>VLOOKUP($A1297,'Medical Examinations'!A1297:I3631,9,FALSE)</f>
        <v>1</v>
      </c>
      <c r="I1297" t="str">
        <f>VLOOKUP($A1297,'Medical Examinations'!A1297:J1297,10,FALSE)</f>
        <v>No</v>
      </c>
      <c r="J1297" t="str">
        <f>VLOOKUP($A1297,'Medical Examinations'!A1297:C1297,3,FALSE)</f>
        <v>Obesity</v>
      </c>
      <c r="K1297" t="str">
        <f>VLOOKUP($A1297,'Medical Examinations'!A1297:E1297,5,FALSE)</f>
        <v>Prediabetes</v>
      </c>
      <c r="L1297" t="str">
        <f>VLOOKUP($A1297,'Hospitalisation Details'!$A$2:$E$2344,5,FALSE)</f>
        <v>25-Sep-1993</v>
      </c>
      <c r="M1297" s="2">
        <f>VLOOKUP($A1297,'Hospitalisation Details'!$A$2:$I$2344,9,FALSE)</f>
        <v>3162.02</v>
      </c>
      <c r="N1297" s="2" t="str">
        <f>VLOOKUP($A1297,'Hospitalisation Details'!$A$2:$J$2344,10,FALSE)</f>
        <v>Tier - 2</v>
      </c>
      <c r="O1297" s="2" t="str">
        <f>VLOOKUP($A1297,'Hospitalisation Details'!$A$2:$K$2344,11,FALSE)</f>
        <v>Tier - 3</v>
      </c>
      <c r="P1297" s="5" t="str">
        <f>VLOOKUP($A1297,'Hospitalisation Details'!$A$2:$L$2344,12,FALSE)</f>
        <v>R1013</v>
      </c>
      <c r="Q1297" s="15">
        <f>VLOOKUP($A1297,'Hospitalisation Details'!$A$2:$G$2344,7,FALSE)</f>
        <v>29</v>
      </c>
    </row>
    <row r="1298" spans="1:17" x14ac:dyDescent="0.25">
      <c r="A1298" s="14" t="s">
        <v>4975</v>
      </c>
      <c r="B1298" t="str">
        <f>VLOOKUP(Healthcare!$A1298,'Customer Names'!A1298:C3632,3,FALSE)</f>
        <v>Rao</v>
      </c>
      <c r="C1298">
        <f>VLOOKUP(Healthcare!$A1298,'Medical Examinations'!A1298:B3632,2,FALSE)</f>
        <v>36.200000000000003</v>
      </c>
      <c r="D1298">
        <f>VLOOKUP($A1298,'Medical Examinations'!A1298:D3632,4,FALSE)</f>
        <v>4.62</v>
      </c>
      <c r="E1298" t="str">
        <f>VLOOKUP($A1298,'Medical Examinations'!A1298:F1298,6,FALSE)</f>
        <v>No</v>
      </c>
      <c r="F1298" t="str">
        <f>VLOOKUP($A1298,'Medical Examinations'!A1298:G3632,7,FALSE)</f>
        <v>No</v>
      </c>
      <c r="G1298" t="str">
        <f>VLOOKUP($A1298,'Medical Examinations'!A1298:H3632,8,FALSE)</f>
        <v>No</v>
      </c>
      <c r="H1298" s="4">
        <f>VLOOKUP($A1298,'Medical Examinations'!A1298:I3632,9,FALSE)</f>
        <v>2</v>
      </c>
      <c r="I1298" t="str">
        <f>VLOOKUP($A1298,'Medical Examinations'!A1298:J1298,10,FALSE)</f>
        <v>No</v>
      </c>
      <c r="J1298" t="str">
        <f>VLOOKUP($A1298,'Medical Examinations'!A1298:C1298,3,FALSE)</f>
        <v>Obesity</v>
      </c>
      <c r="K1298" t="str">
        <f>VLOOKUP($A1298,'Medical Examinations'!A1298:E1298,5,FALSE)</f>
        <v>Normal</v>
      </c>
      <c r="L1298" t="str">
        <f>VLOOKUP($A1298,'Hospitalisation Details'!$A$2:$E$2344,5,FALSE)</f>
        <v>29-Aug-2001</v>
      </c>
      <c r="M1298" s="2">
        <f>VLOOKUP($A1298,'Hospitalisation Details'!$A$2:$I$2344,9,FALSE)</f>
        <v>3167.46</v>
      </c>
      <c r="N1298" s="2" t="str">
        <f>VLOOKUP($A1298,'Hospitalisation Details'!$A$2:$J$2344,10,FALSE)</f>
        <v>Tier - 2</v>
      </c>
      <c r="O1298" s="2" t="str">
        <f>VLOOKUP($A1298,'Hospitalisation Details'!$A$2:$K$2344,11,FALSE)</f>
        <v>Tier - 3</v>
      </c>
      <c r="P1298" s="5" t="str">
        <f>VLOOKUP($A1298,'Hospitalisation Details'!$A$2:$L$2344,12,FALSE)</f>
        <v>R1024</v>
      </c>
      <c r="Q1298" s="15">
        <f>VLOOKUP($A1298,'Hospitalisation Details'!$A$2:$G$2344,7,FALSE)</f>
        <v>21</v>
      </c>
    </row>
    <row r="1299" spans="1:17" x14ac:dyDescent="0.25">
      <c r="A1299" s="14" t="s">
        <v>4976</v>
      </c>
      <c r="B1299" t="str">
        <f>VLOOKUP(Healthcare!$A1299,'Customer Names'!A1299:C3633,3,FALSE)</f>
        <v>Myers</v>
      </c>
      <c r="C1299">
        <f>VLOOKUP(Healthcare!$A1299,'Medical Examinations'!A1299:B3633,2,FALSE)</f>
        <v>27.13</v>
      </c>
      <c r="D1299">
        <f>VLOOKUP($A1299,'Medical Examinations'!A1299:D3633,4,FALSE)</f>
        <v>5.59</v>
      </c>
      <c r="E1299" t="str">
        <f>VLOOKUP($A1299,'Medical Examinations'!A1299:F1299,6,FALSE)</f>
        <v>No</v>
      </c>
      <c r="F1299" t="str">
        <f>VLOOKUP($A1299,'Medical Examinations'!A1299:G3633,7,FALSE)</f>
        <v>No</v>
      </c>
      <c r="G1299" t="str">
        <f>VLOOKUP($A1299,'Medical Examinations'!A1299:H3633,8,FALSE)</f>
        <v>No</v>
      </c>
      <c r="H1299" s="4">
        <f>VLOOKUP($A1299,'Medical Examinations'!A1299:I3633,9,FALSE)</f>
        <v>1</v>
      </c>
      <c r="I1299" t="str">
        <f>VLOOKUP($A1299,'Medical Examinations'!A1299:J1299,10,FALSE)</f>
        <v>No</v>
      </c>
      <c r="J1299" t="str">
        <f>VLOOKUP($A1299,'Medical Examinations'!A1299:C1299,3,FALSE)</f>
        <v>Over Weight</v>
      </c>
      <c r="K1299" t="str">
        <f>VLOOKUP($A1299,'Medical Examinations'!A1299:E1299,5,FALSE)</f>
        <v>Normal</v>
      </c>
      <c r="L1299" t="str">
        <f>VLOOKUP($A1299,'Hospitalisation Details'!$A$2:$E$2344,5,FALSE)</f>
        <v>25-Oct-1994</v>
      </c>
      <c r="M1299" s="2">
        <f>VLOOKUP($A1299,'Hospitalisation Details'!$A$2:$I$2344,9,FALSE)</f>
        <v>3171.61</v>
      </c>
      <c r="N1299" s="2" t="str">
        <f>VLOOKUP($A1299,'Hospitalisation Details'!$A$2:$J$2344,10,FALSE)</f>
        <v>Tier - 2</v>
      </c>
      <c r="O1299" s="2" t="str">
        <f>VLOOKUP($A1299,'Hospitalisation Details'!$A$2:$K$2344,11,FALSE)</f>
        <v>Tier - 3</v>
      </c>
      <c r="P1299" s="5" t="str">
        <f>VLOOKUP($A1299,'Hospitalisation Details'!$A$2:$L$2344,12,FALSE)</f>
        <v>R1013</v>
      </c>
      <c r="Q1299" s="15">
        <f>VLOOKUP($A1299,'Hospitalisation Details'!$A$2:$G$2344,7,FALSE)</f>
        <v>28</v>
      </c>
    </row>
    <row r="1300" spans="1:17" x14ac:dyDescent="0.25">
      <c r="A1300" s="14" t="s">
        <v>4977</v>
      </c>
      <c r="B1300" t="str">
        <f>VLOOKUP(Healthcare!$A1300,'Customer Names'!A1300:C3634,3,FALSE)</f>
        <v>McLean</v>
      </c>
      <c r="C1300">
        <f>VLOOKUP(Healthcare!$A1300,'Medical Examinations'!A1300:B3634,2,FALSE)</f>
        <v>20.75</v>
      </c>
      <c r="D1300">
        <f>VLOOKUP($A1300,'Medical Examinations'!A1300:D3634,4,FALSE)</f>
        <v>5.18</v>
      </c>
      <c r="E1300" t="str">
        <f>VLOOKUP($A1300,'Medical Examinations'!A1300:F1300,6,FALSE)</f>
        <v>Yes</v>
      </c>
      <c r="F1300" t="str">
        <f>VLOOKUP($A1300,'Medical Examinations'!A1300:G3634,7,FALSE)</f>
        <v>No</v>
      </c>
      <c r="G1300" t="str">
        <f>VLOOKUP($A1300,'Medical Examinations'!A1300:H3634,8,FALSE)</f>
        <v>No</v>
      </c>
      <c r="H1300" s="4">
        <f>VLOOKUP($A1300,'Medical Examinations'!A1300:I3634,9,FALSE)</f>
        <v>2</v>
      </c>
      <c r="I1300" t="str">
        <f>VLOOKUP($A1300,'Medical Examinations'!A1300:J1300,10,FALSE)</f>
        <v>No</v>
      </c>
      <c r="J1300" t="str">
        <f>VLOOKUP($A1300,'Medical Examinations'!A1300:C1300,3,FALSE)</f>
        <v>Health Weight</v>
      </c>
      <c r="K1300" t="str">
        <f>VLOOKUP($A1300,'Medical Examinations'!A1300:E1300,5,FALSE)</f>
        <v>Normal</v>
      </c>
      <c r="L1300" t="str">
        <f>VLOOKUP($A1300,'Hospitalisation Details'!$A$2:$E$2344,5,FALSE)</f>
        <v>6-Jul-1994</v>
      </c>
      <c r="M1300" s="2">
        <f>VLOOKUP($A1300,'Hospitalisation Details'!$A$2:$I$2344,9,FALSE)</f>
        <v>3172.02</v>
      </c>
      <c r="N1300" s="2" t="str">
        <f>VLOOKUP($A1300,'Hospitalisation Details'!$A$2:$J$2344,10,FALSE)</f>
        <v>Tier - 2</v>
      </c>
      <c r="O1300" s="2" t="str">
        <f>VLOOKUP($A1300,'Hospitalisation Details'!$A$2:$K$2344,11,FALSE)</f>
        <v>Tier - 1</v>
      </c>
      <c r="P1300" s="5" t="str">
        <f>VLOOKUP($A1300,'Hospitalisation Details'!$A$2:$L$2344,12,FALSE)</f>
        <v>R1011</v>
      </c>
      <c r="Q1300" s="15">
        <f>VLOOKUP($A1300,'Hospitalisation Details'!$A$2:$G$2344,7,FALSE)</f>
        <v>28</v>
      </c>
    </row>
    <row r="1301" spans="1:17" x14ac:dyDescent="0.25">
      <c r="A1301" s="14" t="s">
        <v>4978</v>
      </c>
      <c r="B1301" t="str">
        <f>VLOOKUP(Healthcare!$A1301,'Customer Names'!A1301:C3635,3,FALSE)</f>
        <v>Gomez</v>
      </c>
      <c r="C1301">
        <f>VLOOKUP(Healthcare!$A1301,'Medical Examinations'!A1301:B3635,2,FALSE)</f>
        <v>26.6</v>
      </c>
      <c r="D1301">
        <f>VLOOKUP($A1301,'Medical Examinations'!A1301:D3635,4,FALSE)</f>
        <v>6.29</v>
      </c>
      <c r="E1301" t="str">
        <f>VLOOKUP($A1301,'Medical Examinations'!A1301:F1301,6,FALSE)</f>
        <v>No</v>
      </c>
      <c r="F1301" t="str">
        <f>VLOOKUP($A1301,'Medical Examinations'!A1301:G3635,7,FALSE)</f>
        <v>No</v>
      </c>
      <c r="G1301" t="str">
        <f>VLOOKUP($A1301,'Medical Examinations'!A1301:H3635,8,FALSE)</f>
        <v>No</v>
      </c>
      <c r="H1301" s="4">
        <f>VLOOKUP($A1301,'Medical Examinations'!A1301:I3635,9,FALSE)</f>
        <v>2</v>
      </c>
      <c r="I1301" t="str">
        <f>VLOOKUP($A1301,'Medical Examinations'!A1301:J1301,10,FALSE)</f>
        <v>No</v>
      </c>
      <c r="J1301" t="str">
        <f>VLOOKUP($A1301,'Medical Examinations'!A1301:C1301,3,FALSE)</f>
        <v>Over Weight</v>
      </c>
      <c r="K1301" t="str">
        <f>VLOOKUP($A1301,'Medical Examinations'!A1301:E1301,5,FALSE)</f>
        <v>Prediabetes</v>
      </c>
      <c r="L1301" t="str">
        <f>VLOOKUP($A1301,'Hospitalisation Details'!$A$2:$E$2344,5,FALSE)</f>
        <v>23-Sep-2000</v>
      </c>
      <c r="M1301" s="2">
        <f>VLOOKUP($A1301,'Hospitalisation Details'!$A$2:$I$2344,9,FALSE)</f>
        <v>3179.96</v>
      </c>
      <c r="N1301" s="2" t="str">
        <f>VLOOKUP($A1301,'Hospitalisation Details'!$A$2:$J$2344,10,FALSE)</f>
        <v>Tier - 2</v>
      </c>
      <c r="O1301" s="2" t="str">
        <f>VLOOKUP($A1301,'Hospitalisation Details'!$A$2:$K$2344,11,FALSE)</f>
        <v>Tier - 2</v>
      </c>
      <c r="P1301" s="5" t="str">
        <f>VLOOKUP($A1301,'Hospitalisation Details'!$A$2:$L$2344,12,FALSE)</f>
        <v>R1012</v>
      </c>
      <c r="Q1301" s="15">
        <f>VLOOKUP($A1301,'Hospitalisation Details'!$A$2:$G$2344,7,FALSE)</f>
        <v>22</v>
      </c>
    </row>
    <row r="1302" spans="1:17" x14ac:dyDescent="0.25">
      <c r="A1302" s="14" t="s">
        <v>4979</v>
      </c>
      <c r="B1302" t="str">
        <f>VLOOKUP(Healthcare!$A1302,'Customer Names'!A1302:C3636,3,FALSE)</f>
        <v>Hemingway</v>
      </c>
      <c r="C1302">
        <f>VLOOKUP(Healthcare!$A1302,'Medical Examinations'!A1302:B3636,2,FALSE)</f>
        <v>25.3</v>
      </c>
      <c r="D1302">
        <f>VLOOKUP($A1302,'Medical Examinations'!A1302:D3636,4,FALSE)</f>
        <v>4.49</v>
      </c>
      <c r="E1302" t="str">
        <f>VLOOKUP($A1302,'Medical Examinations'!A1302:F1302,6,FALSE)</f>
        <v>No</v>
      </c>
      <c r="F1302" t="str">
        <f>VLOOKUP($A1302,'Medical Examinations'!A1302:G3636,7,FALSE)</f>
        <v>No</v>
      </c>
      <c r="G1302" t="str">
        <f>VLOOKUP($A1302,'Medical Examinations'!A1302:H3636,8,FALSE)</f>
        <v>No</v>
      </c>
      <c r="H1302" s="4">
        <f>VLOOKUP($A1302,'Medical Examinations'!A1302:I3636,9,FALSE)</f>
        <v>2</v>
      </c>
      <c r="I1302" t="str">
        <f>VLOOKUP($A1302,'Medical Examinations'!A1302:J1302,10,FALSE)</f>
        <v>No</v>
      </c>
      <c r="J1302" t="str">
        <f>VLOOKUP($A1302,'Medical Examinations'!A1302:C1302,3,FALSE)</f>
        <v>Over Weight</v>
      </c>
      <c r="K1302" t="str">
        <f>VLOOKUP($A1302,'Medical Examinations'!A1302:E1302,5,FALSE)</f>
        <v>Normal</v>
      </c>
      <c r="L1302" t="str">
        <f>VLOOKUP($A1302,'Hospitalisation Details'!$A$2:$E$2344,5,FALSE)</f>
        <v>2-Sep-2001</v>
      </c>
      <c r="M1302" s="2">
        <f>VLOOKUP($A1302,'Hospitalisation Details'!$A$2:$I$2344,9,FALSE)</f>
        <v>3180.51</v>
      </c>
      <c r="N1302" s="2" t="str">
        <f>VLOOKUP($A1302,'Hospitalisation Details'!$A$2:$J$2344,10,FALSE)</f>
        <v>Tier - 2</v>
      </c>
      <c r="O1302" s="2" t="str">
        <f>VLOOKUP($A1302,'Hospitalisation Details'!$A$2:$K$2344,11,FALSE)</f>
        <v>Tier - 2</v>
      </c>
      <c r="P1302" s="5" t="str">
        <f>VLOOKUP($A1302,'Hospitalisation Details'!$A$2:$L$2344,12,FALSE)</f>
        <v>R1013</v>
      </c>
      <c r="Q1302" s="15">
        <f>VLOOKUP($A1302,'Hospitalisation Details'!$A$2:$G$2344,7,FALSE)</f>
        <v>21</v>
      </c>
    </row>
    <row r="1303" spans="1:17" x14ac:dyDescent="0.25">
      <c r="A1303" s="14" t="s">
        <v>4980</v>
      </c>
      <c r="B1303" t="str">
        <f>VLOOKUP(Healthcare!$A1303,'Customer Names'!A1303:C3637,3,FALSE)</f>
        <v>Pett</v>
      </c>
      <c r="C1303">
        <f>VLOOKUP(Healthcare!$A1303,'Medical Examinations'!A1303:B3637,2,FALSE)</f>
        <v>18.84</v>
      </c>
      <c r="D1303">
        <f>VLOOKUP($A1303,'Medical Examinations'!A1303:D3637,4,FALSE)</f>
        <v>11.82</v>
      </c>
      <c r="E1303" t="str">
        <f>VLOOKUP($A1303,'Medical Examinations'!A1303:F1303,6,FALSE)</f>
        <v>Yes</v>
      </c>
      <c r="F1303" t="str">
        <f>VLOOKUP($A1303,'Medical Examinations'!A1303:G3637,7,FALSE)</f>
        <v>No</v>
      </c>
      <c r="G1303" t="str">
        <f>VLOOKUP($A1303,'Medical Examinations'!A1303:H3637,8,FALSE)</f>
        <v>Yes</v>
      </c>
      <c r="H1303" s="4">
        <f>VLOOKUP($A1303,'Medical Examinations'!A1303:I3637,9,FALSE)</f>
        <v>1</v>
      </c>
      <c r="I1303" t="str">
        <f>VLOOKUP($A1303,'Medical Examinations'!A1303:J1303,10,FALSE)</f>
        <v>No</v>
      </c>
      <c r="J1303" t="str">
        <f>VLOOKUP($A1303,'Medical Examinations'!A1303:C1303,3,FALSE)</f>
        <v>Health Weight</v>
      </c>
      <c r="K1303" t="str">
        <f>VLOOKUP($A1303,'Medical Examinations'!A1303:E1303,5,FALSE)</f>
        <v>Diabetes</v>
      </c>
      <c r="L1303" t="str">
        <f>VLOOKUP($A1303,'Hospitalisation Details'!$A$2:$E$2344,5,FALSE)</f>
        <v>11-Oct-1996</v>
      </c>
      <c r="M1303" s="2">
        <f>VLOOKUP($A1303,'Hospitalisation Details'!$A$2:$I$2344,9,FALSE)</f>
        <v>3201.25</v>
      </c>
      <c r="N1303" s="2" t="str">
        <f>VLOOKUP($A1303,'Hospitalisation Details'!$A$2:$J$2344,10,FALSE)</f>
        <v>Tier - 2</v>
      </c>
      <c r="O1303" s="2" t="str">
        <f>VLOOKUP($A1303,'Hospitalisation Details'!$A$2:$K$2344,11,FALSE)</f>
        <v>Tier - 3</v>
      </c>
      <c r="P1303" s="5" t="str">
        <f>VLOOKUP($A1303,'Hospitalisation Details'!$A$2:$L$2344,12,FALSE)</f>
        <v>R1012</v>
      </c>
      <c r="Q1303" s="15">
        <f>VLOOKUP($A1303,'Hospitalisation Details'!$A$2:$G$2344,7,FALSE)</f>
        <v>26</v>
      </c>
    </row>
    <row r="1304" spans="1:17" x14ac:dyDescent="0.25">
      <c r="A1304" s="14" t="s">
        <v>4981</v>
      </c>
      <c r="B1304" t="str">
        <f>VLOOKUP(Healthcare!$A1304,'Customer Names'!A1304:C3638,3,FALSE)</f>
        <v>Meingast</v>
      </c>
      <c r="C1304">
        <f>VLOOKUP(Healthcare!$A1304,'Medical Examinations'!A1304:B3638,2,FALSE)</f>
        <v>19.57</v>
      </c>
      <c r="D1304">
        <f>VLOOKUP($A1304,'Medical Examinations'!A1304:D3638,4,FALSE)</f>
        <v>7.41</v>
      </c>
      <c r="E1304" t="str">
        <f>VLOOKUP($A1304,'Medical Examinations'!A1304:F1304,6,FALSE)</f>
        <v>Yes</v>
      </c>
      <c r="F1304" t="str">
        <f>VLOOKUP($A1304,'Medical Examinations'!A1304:G3638,7,FALSE)</f>
        <v>No</v>
      </c>
      <c r="G1304" t="str">
        <f>VLOOKUP($A1304,'Medical Examinations'!A1304:H3638,8,FALSE)</f>
        <v>No</v>
      </c>
      <c r="H1304" s="4">
        <f>VLOOKUP($A1304,'Medical Examinations'!A1304:I3638,9,FALSE)</f>
        <v>1</v>
      </c>
      <c r="I1304" t="str">
        <f>VLOOKUP($A1304,'Medical Examinations'!A1304:J1304,10,FALSE)</f>
        <v>No</v>
      </c>
      <c r="J1304" t="str">
        <f>VLOOKUP($A1304,'Medical Examinations'!A1304:C1304,3,FALSE)</f>
        <v>Health Weight</v>
      </c>
      <c r="K1304" t="str">
        <f>VLOOKUP($A1304,'Medical Examinations'!A1304:E1304,5,FALSE)</f>
        <v>Diabetes</v>
      </c>
      <c r="L1304" t="str">
        <f>VLOOKUP($A1304,'Hospitalisation Details'!$A$2:$E$2344,5,FALSE)</f>
        <v>5-Jul-1997</v>
      </c>
      <c r="M1304" s="2">
        <f>VLOOKUP($A1304,'Hospitalisation Details'!$A$2:$I$2344,9,FALSE)</f>
        <v>3206.49</v>
      </c>
      <c r="N1304" s="2" t="str">
        <f>VLOOKUP($A1304,'Hospitalisation Details'!$A$2:$J$2344,10,FALSE)</f>
        <v>Tier - 2</v>
      </c>
      <c r="O1304" s="2" t="str">
        <f>VLOOKUP($A1304,'Hospitalisation Details'!$A$2:$K$2344,11,FALSE)</f>
        <v>Tier - 3</v>
      </c>
      <c r="P1304" s="5" t="str">
        <f>VLOOKUP($A1304,'Hospitalisation Details'!$A$2:$L$2344,12,FALSE)</f>
        <v>R1024</v>
      </c>
      <c r="Q1304" s="15">
        <f>VLOOKUP($A1304,'Hospitalisation Details'!$A$2:$G$2344,7,FALSE)</f>
        <v>25</v>
      </c>
    </row>
    <row r="1305" spans="1:17" x14ac:dyDescent="0.25">
      <c r="A1305" s="14" t="s">
        <v>4982</v>
      </c>
      <c r="B1305" t="str">
        <f>VLOOKUP(Healthcare!$A1305,'Customer Names'!A1305:C3639,3,FALSE)</f>
        <v>McCarthy</v>
      </c>
      <c r="C1305">
        <f>VLOOKUP(Healthcare!$A1305,'Medical Examinations'!A1305:B3639,2,FALSE)</f>
        <v>30.495000000000001</v>
      </c>
      <c r="D1305">
        <f>VLOOKUP($A1305,'Medical Examinations'!A1305:D3639,4,FALSE)</f>
        <v>5.97</v>
      </c>
      <c r="E1305" t="str">
        <f>VLOOKUP($A1305,'Medical Examinations'!A1305:F1305,6,FALSE)</f>
        <v>No</v>
      </c>
      <c r="F1305" t="str">
        <f>VLOOKUP($A1305,'Medical Examinations'!A1305:G3639,7,FALSE)</f>
        <v>No</v>
      </c>
      <c r="G1305" t="str">
        <f>VLOOKUP($A1305,'Medical Examinations'!A1305:H3639,8,FALSE)</f>
        <v>No</v>
      </c>
      <c r="H1305" s="4">
        <f>VLOOKUP($A1305,'Medical Examinations'!A1305:I3639,9,FALSE)</f>
        <v>0</v>
      </c>
      <c r="I1305" t="str">
        <f>VLOOKUP($A1305,'Medical Examinations'!A1305:J1305,10,FALSE)</f>
        <v>No</v>
      </c>
      <c r="J1305" t="str">
        <f>VLOOKUP($A1305,'Medical Examinations'!A1305:C1305,3,FALSE)</f>
        <v>Obesity</v>
      </c>
      <c r="K1305" t="str">
        <f>VLOOKUP($A1305,'Medical Examinations'!A1305:E1305,5,FALSE)</f>
        <v>Prediabetes</v>
      </c>
      <c r="L1305" t="str">
        <f>VLOOKUP($A1305,'Hospitalisation Details'!$A$2:$E$2344,5,FALSE)</f>
        <v>22-Dec-1997</v>
      </c>
      <c r="M1305" s="2">
        <f>VLOOKUP($A1305,'Hospitalisation Details'!$A$2:$I$2344,9,FALSE)</f>
        <v>3208.79</v>
      </c>
      <c r="N1305" s="2" t="str">
        <f>VLOOKUP($A1305,'Hospitalisation Details'!$A$2:$J$2344,10,FALSE)</f>
        <v>Tier - 2</v>
      </c>
      <c r="O1305" s="2" t="str">
        <f>VLOOKUP($A1305,'Hospitalisation Details'!$A$2:$K$2344,11,FALSE)</f>
        <v>Tier - 3</v>
      </c>
      <c r="P1305" s="5" t="str">
        <f>VLOOKUP($A1305,'Hospitalisation Details'!$A$2:$L$2344,12,FALSE)</f>
        <v>R1011</v>
      </c>
      <c r="Q1305" s="15">
        <f>VLOOKUP($A1305,'Hospitalisation Details'!$A$2:$G$2344,7,FALSE)</f>
        <v>25</v>
      </c>
    </row>
    <row r="1306" spans="1:17" x14ac:dyDescent="0.25">
      <c r="A1306" s="14" t="s">
        <v>4983</v>
      </c>
      <c r="B1306" t="str">
        <f>VLOOKUP(Healthcare!$A1306,'Customer Names'!A1306:C3640,3,FALSE)</f>
        <v>Boyle</v>
      </c>
      <c r="C1306">
        <f>VLOOKUP(Healthcare!$A1306,'Medical Examinations'!A1306:B3640,2,FALSE)</f>
        <v>30.114999999999998</v>
      </c>
      <c r="D1306">
        <f>VLOOKUP($A1306,'Medical Examinations'!A1306:D3640,4,FALSE)</f>
        <v>5.74</v>
      </c>
      <c r="E1306" t="str">
        <f>VLOOKUP($A1306,'Medical Examinations'!A1306:F1306,6,FALSE)</f>
        <v>No</v>
      </c>
      <c r="F1306" t="str">
        <f>VLOOKUP($A1306,'Medical Examinations'!A1306:G3640,7,FALSE)</f>
        <v>No</v>
      </c>
      <c r="G1306" t="str">
        <f>VLOOKUP($A1306,'Medical Examinations'!A1306:H3640,8,FALSE)</f>
        <v>Yes</v>
      </c>
      <c r="H1306" s="4">
        <f>VLOOKUP($A1306,'Medical Examinations'!A1306:I3640,9,FALSE)</f>
        <v>1</v>
      </c>
      <c r="I1306" t="str">
        <f>VLOOKUP($A1306,'Medical Examinations'!A1306:J1306,10,FALSE)</f>
        <v>No</v>
      </c>
      <c r="J1306" t="str">
        <f>VLOOKUP($A1306,'Medical Examinations'!A1306:C1306,3,FALSE)</f>
        <v>Obesity</v>
      </c>
      <c r="K1306" t="str">
        <f>VLOOKUP($A1306,'Medical Examinations'!A1306:E1306,5,FALSE)</f>
        <v>Prediabetes</v>
      </c>
      <c r="L1306" t="str">
        <f>VLOOKUP($A1306,'Hospitalisation Details'!$A$2:$E$2344,5,FALSE)</f>
        <v>6-Jul-1997</v>
      </c>
      <c r="M1306" s="2">
        <f>VLOOKUP($A1306,'Hospitalisation Details'!$A$2:$I$2344,9,FALSE)</f>
        <v>3213.62</v>
      </c>
      <c r="N1306" s="2" t="str">
        <f>VLOOKUP($A1306,'Hospitalisation Details'!$A$2:$J$2344,10,FALSE)</f>
        <v>Tier - 2</v>
      </c>
      <c r="O1306" s="2" t="str">
        <f>VLOOKUP($A1306,'Hospitalisation Details'!$A$2:$K$2344,11,FALSE)</f>
        <v>Tier - 2</v>
      </c>
      <c r="P1306" s="5" t="str">
        <f>VLOOKUP($A1306,'Hospitalisation Details'!$A$2:$L$2344,12,FALSE)</f>
        <v>R1024</v>
      </c>
      <c r="Q1306" s="15">
        <f>VLOOKUP($A1306,'Hospitalisation Details'!$A$2:$G$2344,7,FALSE)</f>
        <v>25</v>
      </c>
    </row>
    <row r="1307" spans="1:17" x14ac:dyDescent="0.25">
      <c r="A1307" s="14" t="s">
        <v>4984</v>
      </c>
      <c r="B1307" t="str">
        <f>VLOOKUP(Healthcare!$A1307,'Customer Names'!A1307:C3641,3,FALSE)</f>
        <v>Gundersen</v>
      </c>
      <c r="C1307">
        <f>VLOOKUP(Healthcare!$A1307,'Medical Examinations'!A1307:B3641,2,FALSE)</f>
        <v>24.78</v>
      </c>
      <c r="D1307">
        <f>VLOOKUP($A1307,'Medical Examinations'!A1307:D3641,4,FALSE)</f>
        <v>9.85</v>
      </c>
      <c r="E1307" t="str">
        <f>VLOOKUP($A1307,'Medical Examinations'!A1307:F1307,6,FALSE)</f>
        <v>No</v>
      </c>
      <c r="F1307" t="str">
        <f>VLOOKUP($A1307,'Medical Examinations'!A1307:G3641,7,FALSE)</f>
        <v>No</v>
      </c>
      <c r="G1307" t="str">
        <f>VLOOKUP($A1307,'Medical Examinations'!A1307:H3641,8,FALSE)</f>
        <v>No</v>
      </c>
      <c r="H1307" s="4">
        <f>VLOOKUP($A1307,'Medical Examinations'!A1307:I3641,9,FALSE)</f>
        <v>0</v>
      </c>
      <c r="I1307" t="str">
        <f>VLOOKUP($A1307,'Medical Examinations'!A1307:J1307,10,FALSE)</f>
        <v>No</v>
      </c>
      <c r="J1307" t="str">
        <f>VLOOKUP($A1307,'Medical Examinations'!A1307:C1307,3,FALSE)</f>
        <v>Health Weight</v>
      </c>
      <c r="K1307" t="str">
        <f>VLOOKUP($A1307,'Medical Examinations'!A1307:E1307,5,FALSE)</f>
        <v>Diabetes</v>
      </c>
      <c r="L1307" t="str">
        <f>VLOOKUP($A1307,'Hospitalisation Details'!$A$2:$E$2344,5,FALSE)</f>
        <v>2-Aug-1997</v>
      </c>
      <c r="M1307" s="2">
        <f>VLOOKUP($A1307,'Hospitalisation Details'!$A$2:$I$2344,9,FALSE)</f>
        <v>3227.12</v>
      </c>
      <c r="N1307" s="2" t="str">
        <f>VLOOKUP($A1307,'Hospitalisation Details'!$A$2:$J$2344,10,FALSE)</f>
        <v>Tier - 2</v>
      </c>
      <c r="O1307" s="2" t="str">
        <f>VLOOKUP($A1307,'Hospitalisation Details'!$A$2:$K$2344,11,FALSE)</f>
        <v>Tier - 3</v>
      </c>
      <c r="P1307" s="5" t="str">
        <f>VLOOKUP($A1307,'Hospitalisation Details'!$A$2:$L$2344,12,FALSE)</f>
        <v>R1013</v>
      </c>
      <c r="Q1307" s="15">
        <f>VLOOKUP($A1307,'Hospitalisation Details'!$A$2:$G$2344,7,FALSE)</f>
        <v>25</v>
      </c>
    </row>
    <row r="1308" spans="1:17" x14ac:dyDescent="0.25">
      <c r="A1308" s="14" t="s">
        <v>4985</v>
      </c>
      <c r="B1308" t="str">
        <f>VLOOKUP(Healthcare!$A1308,'Customer Names'!A1308:C3642,3,FALSE)</f>
        <v>Wolswinkel</v>
      </c>
      <c r="C1308">
        <f>VLOOKUP(Healthcare!$A1308,'Medical Examinations'!A1308:B3642,2,FALSE)</f>
        <v>24.77</v>
      </c>
      <c r="D1308">
        <f>VLOOKUP($A1308,'Medical Examinations'!A1308:D3642,4,FALSE)</f>
        <v>7.59</v>
      </c>
      <c r="E1308" t="str">
        <f>VLOOKUP($A1308,'Medical Examinations'!A1308:F1308,6,FALSE)</f>
        <v>No</v>
      </c>
      <c r="F1308" t="str">
        <f>VLOOKUP($A1308,'Medical Examinations'!A1308:G3642,7,FALSE)</f>
        <v>No</v>
      </c>
      <c r="G1308" t="str">
        <f>VLOOKUP($A1308,'Medical Examinations'!A1308:H3642,8,FALSE)</f>
        <v>No</v>
      </c>
      <c r="H1308" s="4">
        <f>VLOOKUP($A1308,'Medical Examinations'!A1308:I3642,9,FALSE)</f>
        <v>0</v>
      </c>
      <c r="I1308" t="str">
        <f>VLOOKUP($A1308,'Medical Examinations'!A1308:J1308,10,FALSE)</f>
        <v>No</v>
      </c>
      <c r="J1308" t="str">
        <f>VLOOKUP($A1308,'Medical Examinations'!A1308:C1308,3,FALSE)</f>
        <v>Health Weight</v>
      </c>
      <c r="K1308" t="str">
        <f>VLOOKUP($A1308,'Medical Examinations'!A1308:E1308,5,FALSE)</f>
        <v>Diabetes</v>
      </c>
      <c r="L1308" t="str">
        <f>VLOOKUP($A1308,'Hospitalisation Details'!$A$2:$E$2344,5,FALSE)</f>
        <v>2-Sep-1997</v>
      </c>
      <c r="M1308" s="2">
        <f>VLOOKUP($A1308,'Hospitalisation Details'!$A$2:$I$2344,9,FALSE)</f>
        <v>3238.44</v>
      </c>
      <c r="N1308" s="2" t="str">
        <f>VLOOKUP($A1308,'Hospitalisation Details'!$A$2:$J$2344,10,FALSE)</f>
        <v>Tier - 2</v>
      </c>
      <c r="O1308" s="2" t="str">
        <f>VLOOKUP($A1308,'Hospitalisation Details'!$A$2:$K$2344,11,FALSE)</f>
        <v>Tier - 3</v>
      </c>
      <c r="P1308" s="5" t="str">
        <f>VLOOKUP($A1308,'Hospitalisation Details'!$A$2:$L$2344,12,FALSE)</f>
        <v>R1013</v>
      </c>
      <c r="Q1308" s="15">
        <f>VLOOKUP($A1308,'Hospitalisation Details'!$A$2:$G$2344,7,FALSE)</f>
        <v>25</v>
      </c>
    </row>
    <row r="1309" spans="1:17" x14ac:dyDescent="0.25">
      <c r="A1309" s="14" t="s">
        <v>4986</v>
      </c>
      <c r="B1309" t="str">
        <f>VLOOKUP(Healthcare!$A1309,'Customer Names'!A1309:C3643,3,FALSE)</f>
        <v>Bomberger</v>
      </c>
      <c r="C1309">
        <f>VLOOKUP(Healthcare!$A1309,'Medical Examinations'!A1309:B3643,2,FALSE)</f>
        <v>16.579999999999998</v>
      </c>
      <c r="D1309">
        <f>VLOOKUP($A1309,'Medical Examinations'!A1309:D3643,4,FALSE)</f>
        <v>6.98</v>
      </c>
      <c r="E1309" t="str">
        <f>VLOOKUP($A1309,'Medical Examinations'!A1309:F1309,6,FALSE)</f>
        <v>Yes</v>
      </c>
      <c r="F1309" t="str">
        <f>VLOOKUP($A1309,'Medical Examinations'!A1309:G3643,7,FALSE)</f>
        <v>No</v>
      </c>
      <c r="G1309" t="str">
        <f>VLOOKUP($A1309,'Medical Examinations'!A1309:H3643,8,FALSE)</f>
        <v>Yes</v>
      </c>
      <c r="H1309" s="4">
        <f>VLOOKUP($A1309,'Medical Examinations'!A1309:I3643,9,FALSE)</f>
        <v>1</v>
      </c>
      <c r="I1309" t="str">
        <f>VLOOKUP($A1309,'Medical Examinations'!A1309:J1309,10,FALSE)</f>
        <v>No</v>
      </c>
      <c r="J1309" t="str">
        <f>VLOOKUP($A1309,'Medical Examinations'!A1309:C1309,3,FALSE)</f>
        <v>Under Weight</v>
      </c>
      <c r="K1309" t="str">
        <f>VLOOKUP($A1309,'Medical Examinations'!A1309:E1309,5,FALSE)</f>
        <v>Diabetes</v>
      </c>
      <c r="L1309" t="str">
        <f>VLOOKUP($A1309,'Hospitalisation Details'!$A$2:$E$2344,5,FALSE)</f>
        <v>13-Nov-1991</v>
      </c>
      <c r="M1309" s="2">
        <f>VLOOKUP($A1309,'Hospitalisation Details'!$A$2:$I$2344,9,FALSE)</f>
        <v>3260.2</v>
      </c>
      <c r="N1309" s="2" t="str">
        <f>VLOOKUP($A1309,'Hospitalisation Details'!$A$2:$J$2344,10,FALSE)</f>
        <v>Tier - 3</v>
      </c>
      <c r="O1309" s="2" t="str">
        <f>VLOOKUP($A1309,'Hospitalisation Details'!$A$2:$K$2344,11,FALSE)</f>
        <v>Tier - 2</v>
      </c>
      <c r="P1309" s="5" t="str">
        <f>VLOOKUP($A1309,'Hospitalisation Details'!$A$2:$L$2344,12,FALSE)</f>
        <v>R1011</v>
      </c>
      <c r="Q1309" s="15">
        <f>VLOOKUP($A1309,'Hospitalisation Details'!$A$2:$G$2344,7,FALSE)</f>
        <v>31</v>
      </c>
    </row>
    <row r="1310" spans="1:17" x14ac:dyDescent="0.25">
      <c r="A1310" s="14" t="s">
        <v>4987</v>
      </c>
      <c r="B1310" t="str">
        <f>VLOOKUP(Healthcare!$A1310,'Customer Names'!A1310:C3644,3,FALSE)</f>
        <v>Roy</v>
      </c>
      <c r="C1310">
        <f>VLOOKUP(Healthcare!$A1310,'Medical Examinations'!A1310:B3644,2,FALSE)</f>
        <v>38.17</v>
      </c>
      <c r="D1310">
        <f>VLOOKUP($A1310,'Medical Examinations'!A1310:D3644,4,FALSE)</f>
        <v>4.7300000000000004</v>
      </c>
      <c r="E1310" t="str">
        <f>VLOOKUP($A1310,'Medical Examinations'!A1310:F1310,6,FALSE)</f>
        <v>Yes</v>
      </c>
      <c r="F1310" t="str">
        <f>VLOOKUP($A1310,'Medical Examinations'!A1310:G3644,7,FALSE)</f>
        <v>No</v>
      </c>
      <c r="G1310" t="str">
        <f>VLOOKUP($A1310,'Medical Examinations'!A1310:H3644,8,FALSE)</f>
        <v>No</v>
      </c>
      <c r="H1310" s="4">
        <f>VLOOKUP($A1310,'Medical Examinations'!A1310:I3644,9,FALSE)</f>
        <v>0</v>
      </c>
      <c r="I1310" t="str">
        <f>VLOOKUP($A1310,'Medical Examinations'!A1310:J1310,10,FALSE)</f>
        <v>No</v>
      </c>
      <c r="J1310" t="str">
        <f>VLOOKUP($A1310,'Medical Examinations'!A1310:C1310,3,FALSE)</f>
        <v>Obesity</v>
      </c>
      <c r="K1310" t="str">
        <f>VLOOKUP($A1310,'Medical Examinations'!A1310:E1310,5,FALSE)</f>
        <v>Normal</v>
      </c>
      <c r="L1310" t="str">
        <f>VLOOKUP($A1310,'Hospitalisation Details'!$A$2:$E$2344,5,FALSE)</f>
        <v>2-Dec-1994</v>
      </c>
      <c r="M1310" s="2">
        <f>VLOOKUP($A1310,'Hospitalisation Details'!$A$2:$I$2344,9,FALSE)</f>
        <v>3268.85</v>
      </c>
      <c r="N1310" s="2" t="str">
        <f>VLOOKUP($A1310,'Hospitalisation Details'!$A$2:$J$2344,10,FALSE)</f>
        <v>Tier - 3</v>
      </c>
      <c r="O1310" s="2" t="str">
        <f>VLOOKUP($A1310,'Hospitalisation Details'!$A$2:$K$2344,11,FALSE)</f>
        <v>Tier - 1</v>
      </c>
      <c r="P1310" s="5" t="str">
        <f>VLOOKUP($A1310,'Hospitalisation Details'!$A$2:$L$2344,12,FALSE)</f>
        <v>R1016</v>
      </c>
      <c r="Q1310" s="15">
        <f>VLOOKUP($A1310,'Hospitalisation Details'!$A$2:$G$2344,7,FALSE)</f>
        <v>28</v>
      </c>
    </row>
    <row r="1311" spans="1:17" x14ac:dyDescent="0.25">
      <c r="A1311" s="14" t="s">
        <v>4988</v>
      </c>
      <c r="B1311" t="str">
        <f>VLOOKUP(Healthcare!$A1311,'Customer Names'!A1311:C3645,3,FALSE)</f>
        <v>Lapierre</v>
      </c>
      <c r="C1311">
        <f>VLOOKUP(Healthcare!$A1311,'Medical Examinations'!A1311:B3645,2,FALSE)</f>
        <v>39.424999999999997</v>
      </c>
      <c r="D1311">
        <f>VLOOKUP($A1311,'Medical Examinations'!A1311:D3645,4,FALSE)</f>
        <v>4.76</v>
      </c>
      <c r="E1311" t="str">
        <f>VLOOKUP($A1311,'Medical Examinations'!A1311:F1311,6,FALSE)</f>
        <v>Yes</v>
      </c>
      <c r="F1311" t="str">
        <f>VLOOKUP($A1311,'Medical Examinations'!A1311:G3645,7,FALSE)</f>
        <v>No</v>
      </c>
      <c r="G1311" t="str">
        <f>VLOOKUP($A1311,'Medical Examinations'!A1311:H3645,8,FALSE)</f>
        <v>No</v>
      </c>
      <c r="H1311" s="4">
        <f>VLOOKUP($A1311,'Medical Examinations'!A1311:I3645,9,FALSE)</f>
        <v>0</v>
      </c>
      <c r="I1311" t="str">
        <f>VLOOKUP($A1311,'Medical Examinations'!A1311:J1311,10,FALSE)</f>
        <v>No</v>
      </c>
      <c r="J1311" t="str">
        <f>VLOOKUP($A1311,'Medical Examinations'!A1311:C1311,3,FALSE)</f>
        <v>Obesity</v>
      </c>
      <c r="K1311" t="str">
        <f>VLOOKUP($A1311,'Medical Examinations'!A1311:E1311,5,FALSE)</f>
        <v>Normal</v>
      </c>
      <c r="L1311" t="str">
        <f>VLOOKUP($A1311,'Hospitalisation Details'!$A$2:$E$2344,5,FALSE)</f>
        <v>6-Oct-2001</v>
      </c>
      <c r="M1311" s="2">
        <f>VLOOKUP($A1311,'Hospitalisation Details'!$A$2:$I$2344,9,FALSE)</f>
        <v>3279.87</v>
      </c>
      <c r="N1311" s="2" t="str">
        <f>VLOOKUP($A1311,'Hospitalisation Details'!$A$2:$J$2344,10,FALSE)</f>
        <v>Tier - 2</v>
      </c>
      <c r="O1311" s="2" t="str">
        <f>VLOOKUP($A1311,'Hospitalisation Details'!$A$2:$K$2344,11,FALSE)</f>
        <v>Tier - 1</v>
      </c>
      <c r="P1311" s="5" t="str">
        <f>VLOOKUP($A1311,'Hospitalisation Details'!$A$2:$L$2344,12,FALSE)</f>
        <v>R1017</v>
      </c>
      <c r="Q1311" s="15">
        <f>VLOOKUP($A1311,'Hospitalisation Details'!$A$2:$G$2344,7,FALSE)</f>
        <v>21</v>
      </c>
    </row>
    <row r="1312" spans="1:17" x14ac:dyDescent="0.25">
      <c r="A1312" s="14" t="s">
        <v>4989</v>
      </c>
      <c r="B1312" t="str">
        <f>VLOOKUP(Healthcare!$A1312,'Customer Names'!A1312:C3646,3,FALSE)</f>
        <v>Beaty</v>
      </c>
      <c r="C1312">
        <f>VLOOKUP(Healthcare!$A1312,'Medical Examinations'!A1312:B3646,2,FALSE)</f>
        <v>33.44</v>
      </c>
      <c r="D1312">
        <f>VLOOKUP($A1312,'Medical Examinations'!A1312:D3646,4,FALSE)</f>
        <v>6.24</v>
      </c>
      <c r="E1312" t="str">
        <f>VLOOKUP($A1312,'Medical Examinations'!A1312:F1312,6,FALSE)</f>
        <v>Yes</v>
      </c>
      <c r="F1312" t="str">
        <f>VLOOKUP($A1312,'Medical Examinations'!A1312:G3646,7,FALSE)</f>
        <v>No</v>
      </c>
      <c r="G1312" t="str">
        <f>VLOOKUP($A1312,'Medical Examinations'!A1312:H3646,8,FALSE)</f>
        <v>No</v>
      </c>
      <c r="H1312" s="4">
        <f>VLOOKUP($A1312,'Medical Examinations'!A1312:I3646,9,FALSE)</f>
        <v>0</v>
      </c>
      <c r="I1312" t="str">
        <f>VLOOKUP($A1312,'Medical Examinations'!A1312:J1312,10,FALSE)</f>
        <v>No</v>
      </c>
      <c r="J1312" t="str">
        <f>VLOOKUP($A1312,'Medical Examinations'!A1312:C1312,3,FALSE)</f>
        <v>Obesity</v>
      </c>
      <c r="K1312" t="str">
        <f>VLOOKUP($A1312,'Medical Examinations'!A1312:E1312,5,FALSE)</f>
        <v>Prediabetes</v>
      </c>
      <c r="L1312" t="str">
        <f>VLOOKUP($A1312,'Hospitalisation Details'!$A$2:$E$2344,5,FALSE)</f>
        <v>3-Jul-2003</v>
      </c>
      <c r="M1312" s="2">
        <f>VLOOKUP($A1312,'Hospitalisation Details'!$A$2:$I$2344,9,FALSE)</f>
        <v>3280.22</v>
      </c>
      <c r="N1312" s="2" t="str">
        <f>VLOOKUP($A1312,'Hospitalisation Details'!$A$2:$J$2344,10,FALSE)</f>
        <v>Tier - 2</v>
      </c>
      <c r="O1312" s="2" t="str">
        <f>VLOOKUP($A1312,'Hospitalisation Details'!$A$2:$K$2344,11,FALSE)</f>
        <v>Tier - 3</v>
      </c>
      <c r="P1312" s="5" t="str">
        <f>VLOOKUP($A1312,'Hospitalisation Details'!$A$2:$L$2344,12,FALSE)</f>
        <v>R1011</v>
      </c>
      <c r="Q1312" s="15">
        <f>VLOOKUP($A1312,'Hospitalisation Details'!$A$2:$G$2344,7,FALSE)</f>
        <v>19</v>
      </c>
    </row>
    <row r="1313" spans="1:17" x14ac:dyDescent="0.25">
      <c r="A1313" s="14" t="s">
        <v>4990</v>
      </c>
      <c r="B1313" t="str">
        <f>VLOOKUP(Healthcare!$A1313,'Customer Names'!A1313:C3647,3,FALSE)</f>
        <v>Hammer</v>
      </c>
      <c r="C1313">
        <f>VLOOKUP(Healthcare!$A1313,'Medical Examinations'!A1313:B3647,2,FALSE)</f>
        <v>33.344999999999999</v>
      </c>
      <c r="D1313">
        <f>VLOOKUP($A1313,'Medical Examinations'!A1313:D3647,4,FALSE)</f>
        <v>5.44</v>
      </c>
      <c r="E1313" t="str">
        <f>VLOOKUP($A1313,'Medical Examinations'!A1313:F1313,6,FALSE)</f>
        <v>Yes</v>
      </c>
      <c r="F1313" t="str">
        <f>VLOOKUP($A1313,'Medical Examinations'!A1313:G3647,7,FALSE)</f>
        <v>No</v>
      </c>
      <c r="G1313" t="str">
        <f>VLOOKUP($A1313,'Medical Examinations'!A1313:H3647,8,FALSE)</f>
        <v>No</v>
      </c>
      <c r="H1313" s="4">
        <f>VLOOKUP($A1313,'Medical Examinations'!A1313:I3647,9,FALSE)</f>
        <v>0</v>
      </c>
      <c r="I1313" t="str">
        <f>VLOOKUP($A1313,'Medical Examinations'!A1313:J1313,10,FALSE)</f>
        <v>No</v>
      </c>
      <c r="J1313" t="str">
        <f>VLOOKUP($A1313,'Medical Examinations'!A1313:C1313,3,FALSE)</f>
        <v>Obesity</v>
      </c>
      <c r="K1313" t="str">
        <f>VLOOKUP($A1313,'Medical Examinations'!A1313:E1313,5,FALSE)</f>
        <v>Normal</v>
      </c>
      <c r="L1313" t="str">
        <f>VLOOKUP($A1313,'Hospitalisation Details'!$A$2:$E$2344,5,FALSE)</f>
        <v>17-Nov-1996</v>
      </c>
      <c r="M1313" s="2">
        <f>VLOOKUP($A1313,'Hospitalisation Details'!$A$2:$I$2344,9,FALSE)</f>
        <v>3292.53</v>
      </c>
      <c r="N1313" s="2" t="str">
        <f>VLOOKUP($A1313,'Hospitalisation Details'!$A$2:$J$2344,10,FALSE)</f>
        <v>Tier - 2</v>
      </c>
      <c r="O1313" s="2" t="str">
        <f>VLOOKUP($A1313,'Hospitalisation Details'!$A$2:$K$2344,11,FALSE)</f>
        <v>Tier - 2</v>
      </c>
      <c r="P1313" s="5" t="str">
        <f>VLOOKUP($A1313,'Hospitalisation Details'!$A$2:$L$2344,12,FALSE)</f>
        <v>R1012</v>
      </c>
      <c r="Q1313" s="15">
        <f>VLOOKUP($A1313,'Hospitalisation Details'!$A$2:$G$2344,7,FALSE)</f>
        <v>26</v>
      </c>
    </row>
    <row r="1314" spans="1:17" x14ac:dyDescent="0.25">
      <c r="A1314" s="14" t="s">
        <v>4991</v>
      </c>
      <c r="B1314" t="str">
        <f>VLOOKUP(Healthcare!$A1314,'Customer Names'!A1314:C3648,3,FALSE)</f>
        <v>Randolph</v>
      </c>
      <c r="C1314">
        <f>VLOOKUP(Healthcare!$A1314,'Medical Examinations'!A1314:B3648,2,FALSE)</f>
        <v>38.79</v>
      </c>
      <c r="D1314">
        <f>VLOOKUP($A1314,'Medical Examinations'!A1314:D3648,4,FALSE)</f>
        <v>5.08</v>
      </c>
      <c r="E1314" t="str">
        <f>VLOOKUP($A1314,'Medical Examinations'!A1314:F1314,6,FALSE)</f>
        <v>No</v>
      </c>
      <c r="F1314" t="str">
        <f>VLOOKUP($A1314,'Medical Examinations'!A1314:G3648,7,FALSE)</f>
        <v>No</v>
      </c>
      <c r="G1314" t="str">
        <f>VLOOKUP($A1314,'Medical Examinations'!A1314:H3648,8,FALSE)</f>
        <v>Yes</v>
      </c>
      <c r="H1314" s="4">
        <f>VLOOKUP($A1314,'Medical Examinations'!A1314:I3648,9,FALSE)</f>
        <v>1</v>
      </c>
      <c r="I1314" t="str">
        <f>VLOOKUP($A1314,'Medical Examinations'!A1314:J1314,10,FALSE)</f>
        <v>No</v>
      </c>
      <c r="J1314" t="str">
        <f>VLOOKUP($A1314,'Medical Examinations'!A1314:C1314,3,FALSE)</f>
        <v>Obesity</v>
      </c>
      <c r="K1314" t="str">
        <f>VLOOKUP($A1314,'Medical Examinations'!A1314:E1314,5,FALSE)</f>
        <v>Normal</v>
      </c>
      <c r="L1314" t="str">
        <f>VLOOKUP($A1314,'Hospitalisation Details'!$A$2:$E$2344,5,FALSE)</f>
        <v>5-Dec-2003</v>
      </c>
      <c r="M1314" s="2">
        <f>VLOOKUP($A1314,'Hospitalisation Details'!$A$2:$I$2344,9,FALSE)</f>
        <v>3300.7</v>
      </c>
      <c r="N1314" s="2" t="str">
        <f>VLOOKUP($A1314,'Hospitalisation Details'!$A$2:$J$2344,10,FALSE)</f>
        <v>Tier - 2</v>
      </c>
      <c r="O1314" s="2" t="str">
        <f>VLOOKUP($A1314,'Hospitalisation Details'!$A$2:$K$2344,11,FALSE)</f>
        <v>Tier - 2</v>
      </c>
      <c r="P1314" s="5" t="str">
        <f>VLOOKUP($A1314,'Hospitalisation Details'!$A$2:$L$2344,12,FALSE)</f>
        <v>R1025</v>
      </c>
      <c r="Q1314" s="15">
        <f>VLOOKUP($A1314,'Hospitalisation Details'!$A$2:$G$2344,7,FALSE)</f>
        <v>19</v>
      </c>
    </row>
    <row r="1315" spans="1:17" x14ac:dyDescent="0.25">
      <c r="A1315" s="14" t="s">
        <v>4992</v>
      </c>
      <c r="B1315" t="str">
        <f>VLOOKUP(Healthcare!$A1315,'Customer Names'!A1315:C3649,3,FALSE)</f>
        <v>Masterson</v>
      </c>
      <c r="C1315">
        <f>VLOOKUP(Healthcare!$A1315,'Medical Examinations'!A1315:B3649,2,FALSE)</f>
        <v>30.684999999999999</v>
      </c>
      <c r="D1315">
        <f>VLOOKUP($A1315,'Medical Examinations'!A1315:D3649,4,FALSE)</f>
        <v>4.87</v>
      </c>
      <c r="E1315" t="str">
        <f>VLOOKUP($A1315,'Medical Examinations'!A1315:F1315,6,FALSE)</f>
        <v>No</v>
      </c>
      <c r="F1315" t="str">
        <f>VLOOKUP($A1315,'Medical Examinations'!A1315:G3649,7,FALSE)</f>
        <v>No</v>
      </c>
      <c r="G1315" t="str">
        <f>VLOOKUP($A1315,'Medical Examinations'!A1315:H3649,8,FALSE)</f>
        <v>Yes</v>
      </c>
      <c r="H1315" s="4">
        <f>VLOOKUP($A1315,'Medical Examinations'!A1315:I3649,9,FALSE)</f>
        <v>1</v>
      </c>
      <c r="I1315" t="str">
        <f>VLOOKUP($A1315,'Medical Examinations'!A1315:J1315,10,FALSE)</f>
        <v>No</v>
      </c>
      <c r="J1315" t="str">
        <f>VLOOKUP($A1315,'Medical Examinations'!A1315:C1315,3,FALSE)</f>
        <v>Obesity</v>
      </c>
      <c r="K1315" t="str">
        <f>VLOOKUP($A1315,'Medical Examinations'!A1315:E1315,5,FALSE)</f>
        <v>Normal</v>
      </c>
      <c r="L1315" t="str">
        <f>VLOOKUP($A1315,'Hospitalisation Details'!$A$2:$E$2344,5,FALSE)</f>
        <v>18-Nov-2003</v>
      </c>
      <c r="M1315" s="2">
        <f>VLOOKUP($A1315,'Hospitalisation Details'!$A$2:$I$2344,9,FALSE)</f>
        <v>3308.46</v>
      </c>
      <c r="N1315" s="2" t="str">
        <f>VLOOKUP($A1315,'Hospitalisation Details'!$A$2:$J$2344,10,FALSE)</f>
        <v>Tier - 2</v>
      </c>
      <c r="O1315" s="2" t="str">
        <f>VLOOKUP($A1315,'Hospitalisation Details'!$A$2:$K$2344,11,FALSE)</f>
        <v>Tier - 1</v>
      </c>
      <c r="P1315" s="5" t="str">
        <f>VLOOKUP($A1315,'Hospitalisation Details'!$A$2:$L$2344,12,FALSE)</f>
        <v>R1021</v>
      </c>
      <c r="Q1315" s="15">
        <f>VLOOKUP($A1315,'Hospitalisation Details'!$A$2:$G$2344,7,FALSE)</f>
        <v>19</v>
      </c>
    </row>
    <row r="1316" spans="1:17" x14ac:dyDescent="0.25">
      <c r="A1316" s="14" t="s">
        <v>4993</v>
      </c>
      <c r="B1316" t="str">
        <f>VLOOKUP(Healthcare!$A1316,'Customer Names'!A1316:C3650,3,FALSE)</f>
        <v>Friess</v>
      </c>
      <c r="C1316">
        <f>VLOOKUP(Healthcare!$A1316,'Medical Examinations'!A1316:B3650,2,FALSE)</f>
        <v>22.135000000000002</v>
      </c>
      <c r="D1316">
        <f>VLOOKUP($A1316,'Medical Examinations'!A1316:D3650,4,FALSE)</f>
        <v>8.17</v>
      </c>
      <c r="E1316" t="str">
        <f>VLOOKUP($A1316,'Medical Examinations'!A1316:F1316,6,FALSE)</f>
        <v>No</v>
      </c>
      <c r="F1316" t="str">
        <f>VLOOKUP($A1316,'Medical Examinations'!A1316:G3650,7,FALSE)</f>
        <v>No</v>
      </c>
      <c r="G1316" t="str">
        <f>VLOOKUP($A1316,'Medical Examinations'!A1316:H3650,8,FALSE)</f>
        <v>No</v>
      </c>
      <c r="H1316" s="4">
        <f>VLOOKUP($A1316,'Medical Examinations'!A1316:I3650,9,FALSE)</f>
        <v>0</v>
      </c>
      <c r="I1316" t="str">
        <f>VLOOKUP($A1316,'Medical Examinations'!A1316:J1316,10,FALSE)</f>
        <v>No</v>
      </c>
      <c r="J1316" t="str">
        <f>VLOOKUP($A1316,'Medical Examinations'!A1316:C1316,3,FALSE)</f>
        <v>Health Weight</v>
      </c>
      <c r="K1316" t="str">
        <f>VLOOKUP($A1316,'Medical Examinations'!A1316:E1316,5,FALSE)</f>
        <v>Diabetes</v>
      </c>
      <c r="L1316" t="str">
        <f>VLOOKUP($A1316,'Hospitalisation Details'!$A$2:$E$2344,5,FALSE)</f>
        <v>20-Jun-1997</v>
      </c>
      <c r="M1316" s="2">
        <f>VLOOKUP($A1316,'Hospitalisation Details'!$A$2:$I$2344,9,FALSE)</f>
        <v>3309.79</v>
      </c>
      <c r="N1316" s="2" t="str">
        <f>VLOOKUP($A1316,'Hospitalisation Details'!$A$2:$J$2344,10,FALSE)</f>
        <v>Tier - 3</v>
      </c>
      <c r="O1316" s="2" t="str">
        <f>VLOOKUP($A1316,'Hospitalisation Details'!$A$2:$K$2344,11,FALSE)</f>
        <v>Tier - 3</v>
      </c>
      <c r="P1316" s="5" t="str">
        <f>VLOOKUP($A1316,'Hospitalisation Details'!$A$2:$L$2344,12,FALSE)</f>
        <v>R1017</v>
      </c>
      <c r="Q1316" s="15">
        <f>VLOOKUP($A1316,'Hospitalisation Details'!$A$2:$G$2344,7,FALSE)</f>
        <v>25</v>
      </c>
    </row>
    <row r="1317" spans="1:17" x14ac:dyDescent="0.25">
      <c r="A1317" s="14" t="s">
        <v>4994</v>
      </c>
      <c r="B1317" t="str">
        <f>VLOOKUP(Healthcare!$A1317,'Customer Names'!A1317:C3651,3,FALSE)</f>
        <v>Mantoni</v>
      </c>
      <c r="C1317">
        <f>VLOOKUP(Healthcare!$A1317,'Medical Examinations'!A1317:B3651,2,FALSE)</f>
        <v>33.33</v>
      </c>
      <c r="D1317">
        <f>VLOOKUP($A1317,'Medical Examinations'!A1317:D3651,4,FALSE)</f>
        <v>7.61</v>
      </c>
      <c r="E1317" t="str">
        <f>VLOOKUP($A1317,'Medical Examinations'!A1317:F1317,6,FALSE)</f>
        <v>No</v>
      </c>
      <c r="F1317" t="str">
        <f>VLOOKUP($A1317,'Medical Examinations'!A1317:G3651,7,FALSE)</f>
        <v>No</v>
      </c>
      <c r="G1317" t="str">
        <f>VLOOKUP($A1317,'Medical Examinations'!A1317:H3651,8,FALSE)</f>
        <v>No</v>
      </c>
      <c r="H1317" s="4">
        <f>VLOOKUP($A1317,'Medical Examinations'!A1317:I3651,9,FALSE)</f>
        <v>0</v>
      </c>
      <c r="I1317" t="str">
        <f>VLOOKUP($A1317,'Medical Examinations'!A1317:J1317,10,FALSE)</f>
        <v>No</v>
      </c>
      <c r="J1317" t="str">
        <f>VLOOKUP($A1317,'Medical Examinations'!A1317:C1317,3,FALSE)</f>
        <v>Obesity</v>
      </c>
      <c r="K1317" t="str">
        <f>VLOOKUP($A1317,'Medical Examinations'!A1317:E1317,5,FALSE)</f>
        <v>Diabetes</v>
      </c>
      <c r="L1317" t="str">
        <f>VLOOKUP($A1317,'Hospitalisation Details'!$A$2:$E$2344,5,FALSE)</f>
        <v>1-Sep-1991</v>
      </c>
      <c r="M1317" s="2">
        <f>VLOOKUP($A1317,'Hospitalisation Details'!$A$2:$I$2344,9,FALSE)</f>
        <v>3342.79</v>
      </c>
      <c r="N1317" s="2" t="str">
        <f>VLOOKUP($A1317,'Hospitalisation Details'!$A$2:$J$2344,10,FALSE)</f>
        <v>Tier - 2</v>
      </c>
      <c r="O1317" s="2" t="str">
        <f>VLOOKUP($A1317,'Hospitalisation Details'!$A$2:$K$2344,11,FALSE)</f>
        <v>Tier - 1</v>
      </c>
      <c r="P1317" s="5" t="str">
        <f>VLOOKUP($A1317,'Hospitalisation Details'!$A$2:$L$2344,12,FALSE)</f>
        <v>R1013</v>
      </c>
      <c r="Q1317" s="15">
        <f>VLOOKUP($A1317,'Hospitalisation Details'!$A$2:$G$2344,7,FALSE)</f>
        <v>31</v>
      </c>
    </row>
    <row r="1318" spans="1:17" x14ac:dyDescent="0.25">
      <c r="A1318" s="14" t="s">
        <v>4995</v>
      </c>
      <c r="B1318" t="str">
        <f>VLOOKUP(Healthcare!$A1318,'Customer Names'!A1318:C3652,3,FALSE)</f>
        <v>Bodeen</v>
      </c>
      <c r="C1318">
        <f>VLOOKUP(Healthcare!$A1318,'Medical Examinations'!A1318:B3652,2,FALSE)</f>
        <v>31.13</v>
      </c>
      <c r="D1318">
        <f>VLOOKUP($A1318,'Medical Examinations'!A1318:D3652,4,FALSE)</f>
        <v>10.1</v>
      </c>
      <c r="E1318" t="str">
        <f>VLOOKUP($A1318,'Medical Examinations'!A1318:F1318,6,FALSE)</f>
        <v>No</v>
      </c>
      <c r="F1318" t="str">
        <f>VLOOKUP($A1318,'Medical Examinations'!A1318:G3652,7,FALSE)</f>
        <v>No</v>
      </c>
      <c r="G1318" t="str">
        <f>VLOOKUP($A1318,'Medical Examinations'!A1318:H3652,8,FALSE)</f>
        <v>No</v>
      </c>
      <c r="H1318" s="4">
        <f>VLOOKUP($A1318,'Medical Examinations'!A1318:I3652,9,FALSE)</f>
        <v>0</v>
      </c>
      <c r="I1318" t="str">
        <f>VLOOKUP($A1318,'Medical Examinations'!A1318:J1318,10,FALSE)</f>
        <v>No</v>
      </c>
      <c r="J1318" t="str">
        <f>VLOOKUP($A1318,'Medical Examinations'!A1318:C1318,3,FALSE)</f>
        <v>Obesity</v>
      </c>
      <c r="K1318" t="str">
        <f>VLOOKUP($A1318,'Medical Examinations'!A1318:E1318,5,FALSE)</f>
        <v>Diabetes</v>
      </c>
      <c r="L1318" t="str">
        <f>VLOOKUP($A1318,'Hospitalisation Details'!$A$2:$E$2344,5,FALSE)</f>
        <v>28-Oct-1993</v>
      </c>
      <c r="M1318" s="2">
        <f>VLOOKUP($A1318,'Hospitalisation Details'!$A$2:$I$2344,9,FALSE)</f>
        <v>3353.28</v>
      </c>
      <c r="N1318" s="2" t="str">
        <f>VLOOKUP($A1318,'Hospitalisation Details'!$A$2:$J$2344,10,FALSE)</f>
        <v>Tier - 2</v>
      </c>
      <c r="O1318" s="2" t="str">
        <f>VLOOKUP($A1318,'Hospitalisation Details'!$A$2:$K$2344,11,FALSE)</f>
        <v>Tier - 1</v>
      </c>
      <c r="P1318" s="5" t="str">
        <f>VLOOKUP($A1318,'Hospitalisation Details'!$A$2:$L$2344,12,FALSE)</f>
        <v>R1011</v>
      </c>
      <c r="Q1318" s="15">
        <f>VLOOKUP($A1318,'Hospitalisation Details'!$A$2:$G$2344,7,FALSE)</f>
        <v>29</v>
      </c>
    </row>
    <row r="1319" spans="1:17" x14ac:dyDescent="0.25">
      <c r="A1319" s="14" t="s">
        <v>4996</v>
      </c>
      <c r="B1319" t="str">
        <f>VLOOKUP(Healthcare!$A1319,'Customer Names'!A1319:C3653,3,FALSE)</f>
        <v>McPherson</v>
      </c>
      <c r="C1319">
        <f>VLOOKUP(Healthcare!$A1319,'Medical Examinations'!A1319:B3653,2,FALSE)</f>
        <v>28.9</v>
      </c>
      <c r="D1319">
        <f>VLOOKUP($A1319,'Medical Examinations'!A1319:D3653,4,FALSE)</f>
        <v>11.24</v>
      </c>
      <c r="E1319" t="str">
        <f>VLOOKUP($A1319,'Medical Examinations'!A1319:F1319,6,FALSE)</f>
        <v>No</v>
      </c>
      <c r="F1319" t="str">
        <f>VLOOKUP($A1319,'Medical Examinations'!A1319:G3653,7,FALSE)</f>
        <v>No</v>
      </c>
      <c r="G1319" t="str">
        <f>VLOOKUP($A1319,'Medical Examinations'!A1319:H3653,8,FALSE)</f>
        <v>No</v>
      </c>
      <c r="H1319" s="4">
        <f>VLOOKUP($A1319,'Medical Examinations'!A1319:I3653,9,FALSE)</f>
        <v>0</v>
      </c>
      <c r="I1319" t="str">
        <f>VLOOKUP($A1319,'Medical Examinations'!A1319:J1319,10,FALSE)</f>
        <v>No</v>
      </c>
      <c r="J1319" t="str">
        <f>VLOOKUP($A1319,'Medical Examinations'!A1319:C1319,3,FALSE)</f>
        <v>Over Weight</v>
      </c>
      <c r="K1319" t="str">
        <f>VLOOKUP($A1319,'Medical Examinations'!A1319:E1319,5,FALSE)</f>
        <v>Diabetes</v>
      </c>
      <c r="L1319" t="str">
        <f>VLOOKUP($A1319,'Hospitalisation Details'!$A$2:$E$2344,5,FALSE)</f>
        <v>23-Jun-1995</v>
      </c>
      <c r="M1319" s="2">
        <f>VLOOKUP($A1319,'Hospitalisation Details'!$A$2:$I$2344,9,FALSE)</f>
        <v>3353.47</v>
      </c>
      <c r="N1319" s="2" t="str">
        <f>VLOOKUP($A1319,'Hospitalisation Details'!$A$2:$J$2344,10,FALSE)</f>
        <v>Tier - 2</v>
      </c>
      <c r="O1319" s="2" t="str">
        <f>VLOOKUP($A1319,'Hospitalisation Details'!$A$2:$K$2344,11,FALSE)</f>
        <v>Tier - 3</v>
      </c>
      <c r="P1319" s="5" t="str">
        <f>VLOOKUP($A1319,'Hospitalisation Details'!$A$2:$L$2344,12,FALSE)</f>
        <v>R1012</v>
      </c>
      <c r="Q1319" s="15">
        <f>VLOOKUP($A1319,'Hospitalisation Details'!$A$2:$G$2344,7,FALSE)</f>
        <v>27</v>
      </c>
    </row>
    <row r="1320" spans="1:17" x14ac:dyDescent="0.25">
      <c r="A1320" s="14" t="s">
        <v>4997</v>
      </c>
      <c r="B1320" t="str">
        <f>VLOOKUP(Healthcare!$A1320,'Customer Names'!A1320:C3654,3,FALSE)</f>
        <v>Palko</v>
      </c>
      <c r="C1320">
        <f>VLOOKUP(Healthcare!$A1320,'Medical Examinations'!A1320:B3654,2,FALSE)</f>
        <v>43.31</v>
      </c>
      <c r="D1320">
        <f>VLOOKUP($A1320,'Medical Examinations'!A1320:D3654,4,FALSE)</f>
        <v>6.1</v>
      </c>
      <c r="E1320" t="str">
        <f>VLOOKUP($A1320,'Medical Examinations'!A1320:F1320,6,FALSE)</f>
        <v>Yes</v>
      </c>
      <c r="F1320" t="str">
        <f>VLOOKUP($A1320,'Medical Examinations'!A1320:G3654,7,FALSE)</f>
        <v>Yes</v>
      </c>
      <c r="G1320" t="str">
        <f>VLOOKUP($A1320,'Medical Examinations'!A1320:H3654,8,FALSE)</f>
        <v>No</v>
      </c>
      <c r="H1320" s="4">
        <f>VLOOKUP($A1320,'Medical Examinations'!A1320:I3654,9,FALSE)</f>
        <v>1</v>
      </c>
      <c r="I1320" t="str">
        <f>VLOOKUP($A1320,'Medical Examinations'!A1320:J1320,10,FALSE)</f>
        <v>No</v>
      </c>
      <c r="J1320" t="str">
        <f>VLOOKUP($A1320,'Medical Examinations'!A1320:C1320,3,FALSE)</f>
        <v>Obesity</v>
      </c>
      <c r="K1320" t="str">
        <f>VLOOKUP($A1320,'Medical Examinations'!A1320:E1320,5,FALSE)</f>
        <v>Prediabetes</v>
      </c>
      <c r="L1320" t="str">
        <f>VLOOKUP($A1320,'Hospitalisation Details'!$A$2:$E$2344,5,FALSE)</f>
        <v>7-Oct-1993</v>
      </c>
      <c r="M1320" s="2">
        <f>VLOOKUP($A1320,'Hospitalisation Details'!$A$2:$I$2344,9,FALSE)</f>
        <v>3366.67</v>
      </c>
      <c r="N1320" s="2" t="str">
        <f>VLOOKUP($A1320,'Hospitalisation Details'!$A$2:$J$2344,10,FALSE)</f>
        <v>Tier - 2</v>
      </c>
      <c r="O1320" s="2" t="str">
        <f>VLOOKUP($A1320,'Hospitalisation Details'!$A$2:$K$2344,11,FALSE)</f>
        <v>Tier - 2</v>
      </c>
      <c r="P1320" s="5" t="str">
        <f>VLOOKUP($A1320,'Hospitalisation Details'!$A$2:$L$2344,12,FALSE)</f>
        <v>R1013</v>
      </c>
      <c r="Q1320" s="15">
        <f>VLOOKUP($A1320,'Hospitalisation Details'!$A$2:$G$2344,7,FALSE)</f>
        <v>29</v>
      </c>
    </row>
    <row r="1321" spans="1:17" x14ac:dyDescent="0.25">
      <c r="A1321" s="14" t="s">
        <v>4998</v>
      </c>
      <c r="B1321" t="str">
        <f>VLOOKUP(Healthcare!$A1321,'Customer Names'!A1321:C3655,3,FALSE)</f>
        <v>Breathitt</v>
      </c>
      <c r="C1321">
        <f>VLOOKUP(Healthcare!$A1321,'Medical Examinations'!A1321:B3655,2,FALSE)</f>
        <v>22.8</v>
      </c>
      <c r="D1321">
        <f>VLOOKUP($A1321,'Medical Examinations'!A1321:D3655,4,FALSE)</f>
        <v>6.98</v>
      </c>
      <c r="E1321" t="str">
        <f>VLOOKUP($A1321,'Medical Examinations'!A1321:F1321,6,FALSE)</f>
        <v>No</v>
      </c>
      <c r="F1321" t="str">
        <f>VLOOKUP($A1321,'Medical Examinations'!A1321:G3655,7,FALSE)</f>
        <v>No</v>
      </c>
      <c r="G1321" t="str">
        <f>VLOOKUP($A1321,'Medical Examinations'!A1321:H3655,8,FALSE)</f>
        <v>No</v>
      </c>
      <c r="H1321" s="4">
        <f>VLOOKUP($A1321,'Medical Examinations'!A1321:I3655,9,FALSE)</f>
        <v>0</v>
      </c>
      <c r="I1321" t="str">
        <f>VLOOKUP($A1321,'Medical Examinations'!A1321:J1321,10,FALSE)</f>
        <v>No</v>
      </c>
      <c r="J1321" t="str">
        <f>VLOOKUP($A1321,'Medical Examinations'!A1321:C1321,3,FALSE)</f>
        <v>Health Weight</v>
      </c>
      <c r="K1321" t="str">
        <f>VLOOKUP($A1321,'Medical Examinations'!A1321:E1321,5,FALSE)</f>
        <v>Diabetes</v>
      </c>
      <c r="L1321" t="str">
        <f>VLOOKUP($A1321,'Hospitalisation Details'!$A$2:$E$2344,5,FALSE)</f>
        <v>13-Nov-1996</v>
      </c>
      <c r="M1321" s="2">
        <f>VLOOKUP($A1321,'Hospitalisation Details'!$A$2:$I$2344,9,FALSE)</f>
        <v>3385.4</v>
      </c>
      <c r="N1321" s="2" t="str">
        <f>VLOOKUP($A1321,'Hospitalisation Details'!$A$2:$J$2344,10,FALSE)</f>
        <v>Tier - 2</v>
      </c>
      <c r="O1321" s="2" t="str">
        <f>VLOOKUP($A1321,'Hospitalisation Details'!$A$2:$K$2344,11,FALSE)</f>
        <v>Tier - 2</v>
      </c>
      <c r="P1321" s="5" t="str">
        <f>VLOOKUP($A1321,'Hospitalisation Details'!$A$2:$L$2344,12,FALSE)</f>
        <v>R1024</v>
      </c>
      <c r="Q1321" s="15">
        <f>VLOOKUP($A1321,'Hospitalisation Details'!$A$2:$G$2344,7,FALSE)</f>
        <v>26</v>
      </c>
    </row>
    <row r="1322" spans="1:17" x14ac:dyDescent="0.25">
      <c r="A1322" s="14" t="s">
        <v>4999</v>
      </c>
      <c r="B1322" t="str">
        <f>VLOOKUP(Healthcare!$A1322,'Customer Names'!A1322:C3656,3,FALSE)</f>
        <v>Evora</v>
      </c>
      <c r="C1322">
        <f>VLOOKUP(Healthcare!$A1322,'Medical Examinations'!A1322:B3656,2,FALSE)</f>
        <v>19.09</v>
      </c>
      <c r="D1322">
        <f>VLOOKUP($A1322,'Medical Examinations'!A1322:D3656,4,FALSE)</f>
        <v>4</v>
      </c>
      <c r="E1322" t="str">
        <f>VLOOKUP($A1322,'Medical Examinations'!A1322:F1322,6,FALSE)</f>
        <v>Yes</v>
      </c>
      <c r="F1322" t="str">
        <f>VLOOKUP($A1322,'Medical Examinations'!A1322:G3656,7,FALSE)</f>
        <v>No</v>
      </c>
      <c r="G1322" t="str">
        <f>VLOOKUP($A1322,'Medical Examinations'!A1322:H3656,8,FALSE)</f>
        <v>No</v>
      </c>
      <c r="H1322" s="4">
        <f>VLOOKUP($A1322,'Medical Examinations'!A1322:I3656,9,FALSE)</f>
        <v>1</v>
      </c>
      <c r="I1322" t="str">
        <f>VLOOKUP($A1322,'Medical Examinations'!A1322:J1322,10,FALSE)</f>
        <v>No</v>
      </c>
      <c r="J1322" t="str">
        <f>VLOOKUP($A1322,'Medical Examinations'!A1322:C1322,3,FALSE)</f>
        <v>Health Weight</v>
      </c>
      <c r="K1322" t="str">
        <f>VLOOKUP($A1322,'Medical Examinations'!A1322:E1322,5,FALSE)</f>
        <v>Normal</v>
      </c>
      <c r="L1322" t="str">
        <f>VLOOKUP($A1322,'Hospitalisation Details'!$A$2:$E$2344,5,FALSE)</f>
        <v>10-Aug-1996</v>
      </c>
      <c r="M1322" s="2">
        <f>VLOOKUP($A1322,'Hospitalisation Details'!$A$2:$I$2344,9,FALSE)</f>
        <v>3392.37</v>
      </c>
      <c r="N1322" s="2" t="str">
        <f>VLOOKUP($A1322,'Hospitalisation Details'!$A$2:$J$2344,10,FALSE)</f>
        <v>Tier - 2</v>
      </c>
      <c r="O1322" s="2" t="str">
        <f>VLOOKUP($A1322,'Hospitalisation Details'!$A$2:$K$2344,11,FALSE)</f>
        <v>Tier - 3</v>
      </c>
      <c r="P1322" s="5" t="str">
        <f>VLOOKUP($A1322,'Hospitalisation Details'!$A$2:$L$2344,12,FALSE)</f>
        <v>R1013</v>
      </c>
      <c r="Q1322" s="15">
        <f>VLOOKUP($A1322,'Hospitalisation Details'!$A$2:$G$2344,7,FALSE)</f>
        <v>26</v>
      </c>
    </row>
    <row r="1323" spans="1:17" x14ac:dyDescent="0.25">
      <c r="A1323" s="14" t="s">
        <v>5000</v>
      </c>
      <c r="B1323" t="str">
        <f>VLOOKUP(Healthcare!$A1323,'Customer Names'!A1323:C3657,3,FALSE)</f>
        <v>Fischer</v>
      </c>
      <c r="C1323">
        <f>VLOOKUP(Healthcare!$A1323,'Medical Examinations'!A1323:B3657,2,FALSE)</f>
        <v>23.37</v>
      </c>
      <c r="D1323">
        <f>VLOOKUP($A1323,'Medical Examinations'!A1323:D3657,4,FALSE)</f>
        <v>4.2300000000000004</v>
      </c>
      <c r="E1323" t="str">
        <f>VLOOKUP($A1323,'Medical Examinations'!A1323:F1323,6,FALSE)</f>
        <v>No</v>
      </c>
      <c r="F1323" t="str">
        <f>VLOOKUP($A1323,'Medical Examinations'!A1323:G3657,7,FALSE)</f>
        <v>No</v>
      </c>
      <c r="G1323" t="str">
        <f>VLOOKUP($A1323,'Medical Examinations'!A1323:H3657,8,FALSE)</f>
        <v>No</v>
      </c>
      <c r="H1323" s="4">
        <f>VLOOKUP($A1323,'Medical Examinations'!A1323:I3657,9,FALSE)</f>
        <v>0</v>
      </c>
      <c r="I1323" t="str">
        <f>VLOOKUP($A1323,'Medical Examinations'!A1323:J1323,10,FALSE)</f>
        <v>No</v>
      </c>
      <c r="J1323" t="str">
        <f>VLOOKUP($A1323,'Medical Examinations'!A1323:C1323,3,FALSE)</f>
        <v>Health Weight</v>
      </c>
      <c r="K1323" t="str">
        <f>VLOOKUP($A1323,'Medical Examinations'!A1323:E1323,5,FALSE)</f>
        <v>Normal</v>
      </c>
      <c r="L1323" t="str">
        <f>VLOOKUP($A1323,'Hospitalisation Details'!$A$2:$E$2344,5,FALSE)</f>
        <v>27-Oct-1996</v>
      </c>
      <c r="M1323" s="2">
        <f>VLOOKUP($A1323,'Hospitalisation Details'!$A$2:$I$2344,9,FALSE)</f>
        <v>3392.98</v>
      </c>
      <c r="N1323" s="2" t="str">
        <f>VLOOKUP($A1323,'Hospitalisation Details'!$A$2:$J$2344,10,FALSE)</f>
        <v>Tier - 2</v>
      </c>
      <c r="O1323" s="2" t="str">
        <f>VLOOKUP($A1323,'Hospitalisation Details'!$A$2:$K$2344,11,FALSE)</f>
        <v>Tier - 3</v>
      </c>
      <c r="P1323" s="5" t="str">
        <f>VLOOKUP($A1323,'Hospitalisation Details'!$A$2:$L$2344,12,FALSE)</f>
        <v>R1013</v>
      </c>
      <c r="Q1323" s="15">
        <f>VLOOKUP($A1323,'Hospitalisation Details'!$A$2:$G$2344,7,FALSE)</f>
        <v>26</v>
      </c>
    </row>
    <row r="1324" spans="1:17" x14ac:dyDescent="0.25">
      <c r="A1324" s="14" t="s">
        <v>5001</v>
      </c>
      <c r="B1324" t="str">
        <f>VLOOKUP(Healthcare!$A1324,'Customer Names'!A1324:C3658,3,FALSE)</f>
        <v>Deba</v>
      </c>
      <c r="C1324">
        <f>VLOOKUP(Healthcare!$A1324,'Medical Examinations'!A1324:B3658,2,FALSE)</f>
        <v>33.44</v>
      </c>
      <c r="D1324">
        <f>VLOOKUP($A1324,'Medical Examinations'!A1324:D3658,4,FALSE)</f>
        <v>4.72</v>
      </c>
      <c r="E1324" t="str">
        <f>VLOOKUP($A1324,'Medical Examinations'!A1324:F1324,6,FALSE)</f>
        <v>Yes</v>
      </c>
      <c r="F1324" t="str">
        <f>VLOOKUP($A1324,'Medical Examinations'!A1324:G3658,7,FALSE)</f>
        <v>No</v>
      </c>
      <c r="G1324" t="str">
        <f>VLOOKUP($A1324,'Medical Examinations'!A1324:H3658,8,FALSE)</f>
        <v>No</v>
      </c>
      <c r="H1324" s="4">
        <f>VLOOKUP($A1324,'Medical Examinations'!A1324:I3658,9,FALSE)</f>
        <v>0</v>
      </c>
      <c r="I1324" t="str">
        <f>VLOOKUP($A1324,'Medical Examinations'!A1324:J1324,10,FALSE)</f>
        <v>No</v>
      </c>
      <c r="J1324" t="str">
        <f>VLOOKUP($A1324,'Medical Examinations'!A1324:C1324,3,FALSE)</f>
        <v>Obesity</v>
      </c>
      <c r="K1324" t="str">
        <f>VLOOKUP($A1324,'Medical Examinations'!A1324:E1324,5,FALSE)</f>
        <v>Normal</v>
      </c>
      <c r="L1324" t="str">
        <f>VLOOKUP($A1324,'Hospitalisation Details'!$A$2:$E$2344,5,FALSE)</f>
        <v>16-Jul-2004</v>
      </c>
      <c r="M1324" s="2">
        <f>VLOOKUP($A1324,'Hospitalisation Details'!$A$2:$I$2344,9,FALSE)</f>
        <v>3393.36</v>
      </c>
      <c r="N1324" s="2" t="str">
        <f>VLOOKUP($A1324,'Hospitalisation Details'!$A$2:$J$2344,10,FALSE)</f>
        <v>Tier - 2</v>
      </c>
      <c r="O1324" s="2" t="str">
        <f>VLOOKUP($A1324,'Hospitalisation Details'!$A$2:$K$2344,11,FALSE)</f>
        <v>Tier - 2</v>
      </c>
      <c r="P1324" s="5" t="str">
        <f>VLOOKUP($A1324,'Hospitalisation Details'!$A$2:$L$2344,12,FALSE)</f>
        <v>R1023</v>
      </c>
      <c r="Q1324" s="15">
        <f>VLOOKUP($A1324,'Hospitalisation Details'!$A$2:$G$2344,7,FALSE)</f>
        <v>18</v>
      </c>
    </row>
    <row r="1325" spans="1:17" x14ac:dyDescent="0.25">
      <c r="A1325" s="14" t="s">
        <v>5002</v>
      </c>
      <c r="B1325" t="str">
        <f>VLOOKUP(Healthcare!$A1325,'Customer Names'!A1325:C3659,3,FALSE)</f>
        <v>Leloup</v>
      </c>
      <c r="C1325">
        <f>VLOOKUP(Healthcare!$A1325,'Medical Examinations'!A1325:B3659,2,FALSE)</f>
        <v>28.05</v>
      </c>
      <c r="D1325">
        <f>VLOOKUP($A1325,'Medical Examinations'!A1325:D3659,4,FALSE)</f>
        <v>5.63</v>
      </c>
      <c r="E1325" t="str">
        <f>VLOOKUP($A1325,'Medical Examinations'!A1325:F1325,6,FALSE)</f>
        <v>Yes</v>
      </c>
      <c r="F1325" t="str">
        <f>VLOOKUP($A1325,'Medical Examinations'!A1325:G3659,7,FALSE)</f>
        <v>No</v>
      </c>
      <c r="G1325" t="str">
        <f>VLOOKUP($A1325,'Medical Examinations'!A1325:H3659,8,FALSE)</f>
        <v>No</v>
      </c>
      <c r="H1325" s="4">
        <f>VLOOKUP($A1325,'Medical Examinations'!A1325:I3659,9,FALSE)</f>
        <v>0</v>
      </c>
      <c r="I1325" t="str">
        <f>VLOOKUP($A1325,'Medical Examinations'!A1325:J1325,10,FALSE)</f>
        <v>No</v>
      </c>
      <c r="J1325" t="str">
        <f>VLOOKUP($A1325,'Medical Examinations'!A1325:C1325,3,FALSE)</f>
        <v>Over Weight</v>
      </c>
      <c r="K1325" t="str">
        <f>VLOOKUP($A1325,'Medical Examinations'!A1325:E1325,5,FALSE)</f>
        <v>Normal</v>
      </c>
      <c r="L1325" t="str">
        <f>VLOOKUP($A1325,'Hospitalisation Details'!$A$2:$E$2344,5,FALSE)</f>
        <v>19-Dec-1996</v>
      </c>
      <c r="M1325" s="2">
        <f>VLOOKUP($A1325,'Hospitalisation Details'!$A$2:$I$2344,9,FALSE)</f>
        <v>3410.32</v>
      </c>
      <c r="N1325" s="2" t="str">
        <f>VLOOKUP($A1325,'Hospitalisation Details'!$A$2:$J$2344,10,FALSE)</f>
        <v>Tier - 2</v>
      </c>
      <c r="O1325" s="2" t="str">
        <f>VLOOKUP($A1325,'Hospitalisation Details'!$A$2:$K$2344,11,FALSE)</f>
        <v>Tier - 2</v>
      </c>
      <c r="P1325" s="5" t="str">
        <f>VLOOKUP($A1325,'Hospitalisation Details'!$A$2:$L$2344,12,FALSE)</f>
        <v>R1011</v>
      </c>
      <c r="Q1325" s="15">
        <f>VLOOKUP($A1325,'Hospitalisation Details'!$A$2:$G$2344,7,FALSE)</f>
        <v>26</v>
      </c>
    </row>
    <row r="1326" spans="1:17" x14ac:dyDescent="0.25">
      <c r="A1326" s="14" t="s">
        <v>5003</v>
      </c>
      <c r="B1326" t="str">
        <f>VLOOKUP(Healthcare!$A1326,'Customer Names'!A1326:C3660,3,FALSE)</f>
        <v>Labare</v>
      </c>
      <c r="C1326">
        <f>VLOOKUP(Healthcare!$A1326,'Medical Examinations'!A1326:B3660,2,FALSE)</f>
        <v>27.72</v>
      </c>
      <c r="D1326">
        <f>VLOOKUP($A1326,'Medical Examinations'!A1326:D3660,4,FALSE)</f>
        <v>5.83</v>
      </c>
      <c r="E1326" t="str">
        <f>VLOOKUP($A1326,'Medical Examinations'!A1326:F1326,6,FALSE)</f>
        <v>Yes</v>
      </c>
      <c r="F1326" t="str">
        <f>VLOOKUP($A1326,'Medical Examinations'!A1326:G3660,7,FALSE)</f>
        <v>No</v>
      </c>
      <c r="G1326" t="str">
        <f>VLOOKUP($A1326,'Medical Examinations'!A1326:H3660,8,FALSE)</f>
        <v>No</v>
      </c>
      <c r="H1326" s="4">
        <f>VLOOKUP($A1326,'Medical Examinations'!A1326:I3660,9,FALSE)</f>
        <v>0</v>
      </c>
      <c r="I1326" t="str">
        <f>VLOOKUP($A1326,'Medical Examinations'!A1326:J1326,10,FALSE)</f>
        <v>No</v>
      </c>
      <c r="J1326" t="str">
        <f>VLOOKUP($A1326,'Medical Examinations'!A1326:C1326,3,FALSE)</f>
        <v>Over Weight</v>
      </c>
      <c r="K1326" t="str">
        <f>VLOOKUP($A1326,'Medical Examinations'!A1326:E1326,5,FALSE)</f>
        <v>Prediabetes</v>
      </c>
      <c r="L1326" t="str">
        <f>VLOOKUP($A1326,'Hospitalisation Details'!$A$2:$E$2344,5,FALSE)</f>
        <v>26-Dec-2001</v>
      </c>
      <c r="M1326" s="2">
        <f>VLOOKUP($A1326,'Hospitalisation Details'!$A$2:$I$2344,9,FALSE)</f>
        <v>3434.38</v>
      </c>
      <c r="N1326" s="2" t="str">
        <f>VLOOKUP($A1326,'Hospitalisation Details'!$A$2:$J$2344,10,FALSE)</f>
        <v>Tier - 2</v>
      </c>
      <c r="O1326" s="2" t="str">
        <f>VLOOKUP($A1326,'Hospitalisation Details'!$A$2:$K$2344,11,FALSE)</f>
        <v>Tier - 2</v>
      </c>
      <c r="P1326" s="5" t="str">
        <f>VLOOKUP($A1326,'Hospitalisation Details'!$A$2:$L$2344,12,FALSE)</f>
        <v>R1011</v>
      </c>
      <c r="Q1326" s="15">
        <f>VLOOKUP($A1326,'Hospitalisation Details'!$A$2:$G$2344,7,FALSE)</f>
        <v>21</v>
      </c>
    </row>
    <row r="1327" spans="1:17" x14ac:dyDescent="0.25">
      <c r="A1327" s="14" t="s">
        <v>5004</v>
      </c>
      <c r="B1327" t="str">
        <f>VLOOKUP(Healthcare!$A1327,'Customer Names'!A1327:C3661,3,FALSE)</f>
        <v>Arouca</v>
      </c>
      <c r="C1327">
        <f>VLOOKUP(Healthcare!$A1327,'Medical Examinations'!A1327:B3661,2,FALSE)</f>
        <v>29.81</v>
      </c>
      <c r="D1327">
        <f>VLOOKUP($A1327,'Medical Examinations'!A1327:D3661,4,FALSE)</f>
        <v>9.23</v>
      </c>
      <c r="E1327" t="str">
        <f>VLOOKUP($A1327,'Medical Examinations'!A1327:F1327,6,FALSE)</f>
        <v>No</v>
      </c>
      <c r="F1327" t="str">
        <f>VLOOKUP($A1327,'Medical Examinations'!A1327:G3661,7,FALSE)</f>
        <v>No</v>
      </c>
      <c r="G1327" t="str">
        <f>VLOOKUP($A1327,'Medical Examinations'!A1327:H3661,8,FALSE)</f>
        <v>No</v>
      </c>
      <c r="H1327" s="4">
        <f>VLOOKUP($A1327,'Medical Examinations'!A1327:I3661,9,FALSE)</f>
        <v>0</v>
      </c>
      <c r="I1327" t="str">
        <f>VLOOKUP($A1327,'Medical Examinations'!A1327:J1327,10,FALSE)</f>
        <v>No</v>
      </c>
      <c r="J1327" t="str">
        <f>VLOOKUP($A1327,'Medical Examinations'!A1327:C1327,3,FALSE)</f>
        <v>Over Weight</v>
      </c>
      <c r="K1327" t="str">
        <f>VLOOKUP($A1327,'Medical Examinations'!A1327:E1327,5,FALSE)</f>
        <v>Diabetes</v>
      </c>
      <c r="L1327" t="str">
        <f>VLOOKUP($A1327,'Hospitalisation Details'!$A$2:$E$2344,5,FALSE)</f>
        <v>27-Aug-1986</v>
      </c>
      <c r="M1327" s="2">
        <f>VLOOKUP($A1327,'Hospitalisation Details'!$A$2:$I$2344,9,FALSE)</f>
        <v>3436.5</v>
      </c>
      <c r="N1327" s="2" t="str">
        <f>VLOOKUP($A1327,'Hospitalisation Details'!$A$2:$J$2344,10,FALSE)</f>
        <v>Tier - 2</v>
      </c>
      <c r="O1327" s="2" t="str">
        <f>VLOOKUP($A1327,'Hospitalisation Details'!$A$2:$K$2344,11,FALSE)</f>
        <v>Tier - 1</v>
      </c>
      <c r="P1327" s="5" t="str">
        <f>VLOOKUP($A1327,'Hospitalisation Details'!$A$2:$L$2344,12,FALSE)</f>
        <v>R1013</v>
      </c>
      <c r="Q1327" s="15">
        <f>VLOOKUP($A1327,'Hospitalisation Details'!$A$2:$G$2344,7,FALSE)</f>
        <v>36</v>
      </c>
    </row>
    <row r="1328" spans="1:17" x14ac:dyDescent="0.25">
      <c r="A1328" s="14" t="s">
        <v>5005</v>
      </c>
      <c r="B1328" t="str">
        <f>VLOOKUP(Healthcare!$A1328,'Customer Names'!A1328:C3662,3,FALSE)</f>
        <v>Reese</v>
      </c>
      <c r="C1328">
        <f>VLOOKUP(Healthcare!$A1328,'Medical Examinations'!A1328:B3662,2,FALSE)</f>
        <v>23.98</v>
      </c>
      <c r="D1328">
        <f>VLOOKUP($A1328,'Medical Examinations'!A1328:D3662,4,FALSE)</f>
        <v>9.89</v>
      </c>
      <c r="E1328" t="str">
        <f>VLOOKUP($A1328,'Medical Examinations'!A1328:F1328,6,FALSE)</f>
        <v>No</v>
      </c>
      <c r="F1328" t="str">
        <f>VLOOKUP($A1328,'Medical Examinations'!A1328:G3662,7,FALSE)</f>
        <v>No</v>
      </c>
      <c r="G1328" t="str">
        <f>VLOOKUP($A1328,'Medical Examinations'!A1328:H3662,8,FALSE)</f>
        <v>No</v>
      </c>
      <c r="H1328" s="4">
        <f>VLOOKUP($A1328,'Medical Examinations'!A1328:I3662,9,FALSE)</f>
        <v>0</v>
      </c>
      <c r="I1328" t="str">
        <f>VLOOKUP($A1328,'Medical Examinations'!A1328:J1328,10,FALSE)</f>
        <v>No</v>
      </c>
      <c r="J1328" t="str">
        <f>VLOOKUP($A1328,'Medical Examinations'!A1328:C1328,3,FALSE)</f>
        <v>Health Weight</v>
      </c>
      <c r="K1328" t="str">
        <f>VLOOKUP($A1328,'Medical Examinations'!A1328:E1328,5,FALSE)</f>
        <v>Diabetes</v>
      </c>
      <c r="L1328" t="str">
        <f>VLOOKUP($A1328,'Hospitalisation Details'!$A$2:$E$2344,5,FALSE)</f>
        <v>20-Jun-2000</v>
      </c>
      <c r="M1328" s="2">
        <f>VLOOKUP($A1328,'Hospitalisation Details'!$A$2:$I$2344,9,FALSE)</f>
        <v>3443.06</v>
      </c>
      <c r="N1328" s="2" t="str">
        <f>VLOOKUP($A1328,'Hospitalisation Details'!$A$2:$J$2344,10,FALSE)</f>
        <v>Tier - 2</v>
      </c>
      <c r="O1328" s="2" t="str">
        <f>VLOOKUP($A1328,'Hospitalisation Details'!$A$2:$K$2344,11,FALSE)</f>
        <v>Tier - 1</v>
      </c>
      <c r="P1328" s="5" t="str">
        <f>VLOOKUP($A1328,'Hospitalisation Details'!$A$2:$L$2344,12,FALSE)</f>
        <v>R1011</v>
      </c>
      <c r="Q1328" s="15">
        <f>VLOOKUP($A1328,'Hospitalisation Details'!$A$2:$G$2344,7,FALSE)</f>
        <v>22</v>
      </c>
    </row>
    <row r="1329" spans="1:17" x14ac:dyDescent="0.25">
      <c r="A1329" s="14" t="s">
        <v>5006</v>
      </c>
      <c r="B1329" t="str">
        <f>VLOOKUP(Healthcare!$A1329,'Customer Names'!A1329:C3663,3,FALSE)</f>
        <v>McCloskey</v>
      </c>
      <c r="C1329">
        <f>VLOOKUP(Healthcare!$A1329,'Medical Examinations'!A1329:B3663,2,FALSE)</f>
        <v>17.34</v>
      </c>
      <c r="D1329">
        <f>VLOOKUP($A1329,'Medical Examinations'!A1329:D3663,4,FALSE)</f>
        <v>12</v>
      </c>
      <c r="E1329" t="str">
        <f>VLOOKUP($A1329,'Medical Examinations'!A1329:F1329,6,FALSE)</f>
        <v>No</v>
      </c>
      <c r="F1329" t="str">
        <f>VLOOKUP($A1329,'Medical Examinations'!A1329:G3663,7,FALSE)</f>
        <v>No</v>
      </c>
      <c r="G1329" t="str">
        <f>VLOOKUP($A1329,'Medical Examinations'!A1329:H3663,8,FALSE)</f>
        <v>No</v>
      </c>
      <c r="H1329" s="4">
        <f>VLOOKUP($A1329,'Medical Examinations'!A1329:I3663,9,FALSE)</f>
        <v>0</v>
      </c>
      <c r="I1329" t="str">
        <f>VLOOKUP($A1329,'Medical Examinations'!A1329:J1329,10,FALSE)</f>
        <v>No</v>
      </c>
      <c r="J1329" t="str">
        <f>VLOOKUP($A1329,'Medical Examinations'!A1329:C1329,3,FALSE)</f>
        <v>Under Weight</v>
      </c>
      <c r="K1329" t="str">
        <f>VLOOKUP($A1329,'Medical Examinations'!A1329:E1329,5,FALSE)</f>
        <v>Diabetes</v>
      </c>
      <c r="L1329" t="str">
        <f>VLOOKUP($A1329,'Hospitalisation Details'!$A$2:$E$2344,5,FALSE)</f>
        <v>14-Sep-1987</v>
      </c>
      <c r="M1329" s="2">
        <f>VLOOKUP($A1329,'Hospitalisation Details'!$A$2:$I$2344,9,FALSE)</f>
        <v>3453.77</v>
      </c>
      <c r="N1329" s="2" t="str">
        <f>VLOOKUP($A1329,'Hospitalisation Details'!$A$2:$J$2344,10,FALSE)</f>
        <v>Tier - 2</v>
      </c>
      <c r="O1329" s="2" t="str">
        <f>VLOOKUP($A1329,'Hospitalisation Details'!$A$2:$K$2344,11,FALSE)</f>
        <v>Tier - 1</v>
      </c>
      <c r="P1329" s="5" t="str">
        <f>VLOOKUP($A1329,'Hospitalisation Details'!$A$2:$L$2344,12,FALSE)</f>
        <v>R1011</v>
      </c>
      <c r="Q1329" s="15">
        <f>VLOOKUP($A1329,'Hospitalisation Details'!$A$2:$G$2344,7,FALSE)</f>
        <v>35</v>
      </c>
    </row>
    <row r="1330" spans="1:17" x14ac:dyDescent="0.25">
      <c r="A1330" s="14" t="s">
        <v>5007</v>
      </c>
      <c r="B1330" t="str">
        <f>VLOOKUP(Healthcare!$A1330,'Customer Names'!A1330:C3664,3,FALSE)</f>
        <v>Tedsen</v>
      </c>
      <c r="C1330">
        <f>VLOOKUP(Healthcare!$A1330,'Medical Examinations'!A1330:B3664,2,FALSE)</f>
        <v>40.39</v>
      </c>
      <c r="D1330">
        <f>VLOOKUP($A1330,'Medical Examinations'!A1330:D3664,4,FALSE)</f>
        <v>4.24</v>
      </c>
      <c r="E1330" t="str">
        <f>VLOOKUP($A1330,'Medical Examinations'!A1330:F1330,6,FALSE)</f>
        <v>Yes</v>
      </c>
      <c r="F1330" t="str">
        <f>VLOOKUP($A1330,'Medical Examinations'!A1330:G3664,7,FALSE)</f>
        <v>No</v>
      </c>
      <c r="G1330" t="str">
        <f>VLOOKUP($A1330,'Medical Examinations'!A1330:H3664,8,FALSE)</f>
        <v>Yes</v>
      </c>
      <c r="H1330" s="4">
        <f>VLOOKUP($A1330,'Medical Examinations'!A1330:I3664,9,FALSE)</f>
        <v>1</v>
      </c>
      <c r="I1330" t="str">
        <f>VLOOKUP($A1330,'Medical Examinations'!A1330:J1330,10,FALSE)</f>
        <v>No</v>
      </c>
      <c r="J1330" t="str">
        <f>VLOOKUP($A1330,'Medical Examinations'!A1330:C1330,3,FALSE)</f>
        <v>Obesity</v>
      </c>
      <c r="K1330" t="str">
        <f>VLOOKUP($A1330,'Medical Examinations'!A1330:E1330,5,FALSE)</f>
        <v>Normal</v>
      </c>
      <c r="L1330" t="str">
        <f>VLOOKUP($A1330,'Hospitalisation Details'!$A$2:$E$2344,5,FALSE)</f>
        <v>29-Jul-2003</v>
      </c>
      <c r="M1330" s="2">
        <f>VLOOKUP($A1330,'Hospitalisation Details'!$A$2:$I$2344,9,FALSE)</f>
        <v>3463.51</v>
      </c>
      <c r="N1330" s="2" t="str">
        <f>VLOOKUP($A1330,'Hospitalisation Details'!$A$2:$J$2344,10,FALSE)</f>
        <v>Tier - 2</v>
      </c>
      <c r="O1330" s="2" t="str">
        <f>VLOOKUP($A1330,'Hospitalisation Details'!$A$2:$K$2344,11,FALSE)</f>
        <v>Tier - 1</v>
      </c>
      <c r="P1330" s="5" t="str">
        <f>VLOOKUP($A1330,'Hospitalisation Details'!$A$2:$L$2344,12,FALSE)</f>
        <v>R1025</v>
      </c>
      <c r="Q1330" s="15">
        <f>VLOOKUP($A1330,'Hospitalisation Details'!$A$2:$G$2344,7,FALSE)</f>
        <v>19</v>
      </c>
    </row>
    <row r="1331" spans="1:17" x14ac:dyDescent="0.25">
      <c r="A1331" s="14" t="s">
        <v>5008</v>
      </c>
      <c r="B1331" t="str">
        <f>VLOOKUP(Healthcare!$A1331,'Customer Names'!A1331:C3665,3,FALSE)</f>
        <v>Koehlinger</v>
      </c>
      <c r="C1331">
        <f>VLOOKUP(Healthcare!$A1331,'Medical Examinations'!A1331:B3665,2,FALSE)</f>
        <v>25.96</v>
      </c>
      <c r="D1331">
        <f>VLOOKUP($A1331,'Medical Examinations'!A1331:D3665,4,FALSE)</f>
        <v>4.68</v>
      </c>
      <c r="E1331" t="str">
        <f>VLOOKUP($A1331,'Medical Examinations'!A1331:F1331,6,FALSE)</f>
        <v>Yes</v>
      </c>
      <c r="F1331" t="str">
        <f>VLOOKUP($A1331,'Medical Examinations'!A1331:G3665,7,FALSE)</f>
        <v>No</v>
      </c>
      <c r="G1331" t="str">
        <f>VLOOKUP($A1331,'Medical Examinations'!A1331:H3665,8,FALSE)</f>
        <v>Yes</v>
      </c>
      <c r="H1331" s="4">
        <f>VLOOKUP($A1331,'Medical Examinations'!A1331:I3665,9,FALSE)</f>
        <v>1</v>
      </c>
      <c r="I1331" t="str">
        <f>VLOOKUP($A1331,'Medical Examinations'!A1331:J1331,10,FALSE)</f>
        <v>No</v>
      </c>
      <c r="J1331" t="str">
        <f>VLOOKUP($A1331,'Medical Examinations'!A1331:C1331,3,FALSE)</f>
        <v>Over Weight</v>
      </c>
      <c r="K1331" t="str">
        <f>VLOOKUP($A1331,'Medical Examinations'!A1331:E1331,5,FALSE)</f>
        <v>Normal</v>
      </c>
      <c r="L1331" t="str">
        <f>VLOOKUP($A1331,'Hospitalisation Details'!$A$2:$E$2344,5,FALSE)</f>
        <v>26-Jun-2004</v>
      </c>
      <c r="M1331" s="2">
        <f>VLOOKUP($A1331,'Hospitalisation Details'!$A$2:$I$2344,9,FALSE)</f>
        <v>3481.87</v>
      </c>
      <c r="N1331" s="2" t="str">
        <f>VLOOKUP($A1331,'Hospitalisation Details'!$A$2:$J$2344,10,FALSE)</f>
        <v>Tier - 2</v>
      </c>
      <c r="O1331" s="2" t="str">
        <f>VLOOKUP($A1331,'Hospitalisation Details'!$A$2:$K$2344,11,FALSE)</f>
        <v>Tier - 3</v>
      </c>
      <c r="P1331" s="5" t="str">
        <f>VLOOKUP($A1331,'Hospitalisation Details'!$A$2:$L$2344,12,FALSE)</f>
        <v>R1016</v>
      </c>
      <c r="Q1331" s="15">
        <f>VLOOKUP($A1331,'Hospitalisation Details'!$A$2:$G$2344,7,FALSE)</f>
        <v>18</v>
      </c>
    </row>
    <row r="1332" spans="1:17" x14ac:dyDescent="0.25">
      <c r="A1332" s="14" t="s">
        <v>5009</v>
      </c>
      <c r="B1332" t="str">
        <f>VLOOKUP(Healthcare!$A1332,'Customer Names'!A1332:C3666,3,FALSE)</f>
        <v>Pielechaty</v>
      </c>
      <c r="C1332">
        <f>VLOOKUP(Healthcare!$A1332,'Medical Examinations'!A1332:B3666,2,FALSE)</f>
        <v>17.68</v>
      </c>
      <c r="D1332">
        <f>VLOOKUP($A1332,'Medical Examinations'!A1332:D3666,4,FALSE)</f>
        <v>8.57</v>
      </c>
      <c r="E1332" t="str">
        <f>VLOOKUP($A1332,'Medical Examinations'!A1332:F1332,6,FALSE)</f>
        <v>Yes</v>
      </c>
      <c r="F1332" t="str">
        <f>VLOOKUP($A1332,'Medical Examinations'!A1332:G3666,7,FALSE)</f>
        <v>No</v>
      </c>
      <c r="G1332" t="str">
        <f>VLOOKUP($A1332,'Medical Examinations'!A1332:H3666,8,FALSE)</f>
        <v>Yes</v>
      </c>
      <c r="H1332" s="4">
        <f>VLOOKUP($A1332,'Medical Examinations'!A1332:I3666,9,FALSE)</f>
        <v>1</v>
      </c>
      <c r="I1332" t="str">
        <f>VLOOKUP($A1332,'Medical Examinations'!A1332:J1332,10,FALSE)</f>
        <v>No</v>
      </c>
      <c r="J1332" t="str">
        <f>VLOOKUP($A1332,'Medical Examinations'!A1332:C1332,3,FALSE)</f>
        <v>Under Weight</v>
      </c>
      <c r="K1332" t="str">
        <f>VLOOKUP($A1332,'Medical Examinations'!A1332:E1332,5,FALSE)</f>
        <v>Diabetes</v>
      </c>
      <c r="L1332" t="str">
        <f>VLOOKUP($A1332,'Hospitalisation Details'!$A$2:$E$2344,5,FALSE)</f>
        <v>19-Sep-1996</v>
      </c>
      <c r="M1332" s="2">
        <f>VLOOKUP($A1332,'Hospitalisation Details'!$A$2:$I$2344,9,FALSE)</f>
        <v>3484.33</v>
      </c>
      <c r="N1332" s="2" t="str">
        <f>VLOOKUP($A1332,'Hospitalisation Details'!$A$2:$J$2344,10,FALSE)</f>
        <v>Tier - 3</v>
      </c>
      <c r="O1332" s="2" t="str">
        <f>VLOOKUP($A1332,'Hospitalisation Details'!$A$2:$K$2344,11,FALSE)</f>
        <v>Tier - 3</v>
      </c>
      <c r="P1332" s="5" t="str">
        <f>VLOOKUP($A1332,'Hospitalisation Details'!$A$2:$L$2344,12,FALSE)</f>
        <v>R1011</v>
      </c>
      <c r="Q1332" s="15">
        <f>VLOOKUP($A1332,'Hospitalisation Details'!$A$2:$G$2344,7,FALSE)</f>
        <v>26</v>
      </c>
    </row>
    <row r="1333" spans="1:17" x14ac:dyDescent="0.25">
      <c r="A1333" s="14" t="s">
        <v>5010</v>
      </c>
      <c r="B1333" t="str">
        <f>VLOOKUP(Healthcare!$A1333,'Customer Names'!A1333:C3667,3,FALSE)</f>
        <v>Korhonen</v>
      </c>
      <c r="C1333">
        <f>VLOOKUP(Healthcare!$A1333,'Medical Examinations'!A1333:B3667,2,FALSE)</f>
        <v>30.875</v>
      </c>
      <c r="D1333">
        <f>VLOOKUP($A1333,'Medical Examinations'!A1333:D3667,4,FALSE)</f>
        <v>4.0999999999999996</v>
      </c>
      <c r="E1333" t="str">
        <f>VLOOKUP($A1333,'Medical Examinations'!A1333:F1333,6,FALSE)</f>
        <v>No</v>
      </c>
      <c r="F1333" t="str">
        <f>VLOOKUP($A1333,'Medical Examinations'!A1333:G3667,7,FALSE)</f>
        <v>No</v>
      </c>
      <c r="G1333" t="str">
        <f>VLOOKUP($A1333,'Medical Examinations'!A1333:H3667,8,FALSE)</f>
        <v>No</v>
      </c>
      <c r="H1333" s="4">
        <f>VLOOKUP($A1333,'Medical Examinations'!A1333:I3667,9,FALSE)</f>
        <v>0</v>
      </c>
      <c r="I1333" t="str">
        <f>VLOOKUP($A1333,'Medical Examinations'!A1333:J1333,10,FALSE)</f>
        <v>No</v>
      </c>
      <c r="J1333" t="str">
        <f>VLOOKUP($A1333,'Medical Examinations'!A1333:C1333,3,FALSE)</f>
        <v>Obesity</v>
      </c>
      <c r="K1333" t="str">
        <f>VLOOKUP($A1333,'Medical Examinations'!A1333:E1333,5,FALSE)</f>
        <v>Normal</v>
      </c>
      <c r="L1333" t="str">
        <f>VLOOKUP($A1333,'Hospitalisation Details'!$A$2:$E$2344,5,FALSE)</f>
        <v>18-Sep-1996</v>
      </c>
      <c r="M1333" s="2">
        <f>VLOOKUP($A1333,'Hospitalisation Details'!$A$2:$I$2344,9,FALSE)</f>
        <v>3490.55</v>
      </c>
      <c r="N1333" s="2" t="str">
        <f>VLOOKUP($A1333,'Hospitalisation Details'!$A$2:$J$2344,10,FALSE)</f>
        <v>Tier - 1</v>
      </c>
      <c r="O1333" s="2" t="str">
        <f>VLOOKUP($A1333,'Hospitalisation Details'!$A$2:$K$2344,11,FALSE)</f>
        <v>Tier - 2</v>
      </c>
      <c r="P1333" s="5" t="str">
        <f>VLOOKUP($A1333,'Hospitalisation Details'!$A$2:$L$2344,12,FALSE)</f>
        <v>R1015</v>
      </c>
      <c r="Q1333" s="15">
        <f>VLOOKUP($A1333,'Hospitalisation Details'!$A$2:$G$2344,7,FALSE)</f>
        <v>26</v>
      </c>
    </row>
    <row r="1334" spans="1:17" x14ac:dyDescent="0.25">
      <c r="A1334" s="14" t="s">
        <v>5011</v>
      </c>
      <c r="B1334" t="str">
        <f>VLOOKUP(Healthcare!$A1334,'Customer Names'!A1334:C3668,3,FALSE)</f>
        <v>Kehr</v>
      </c>
      <c r="C1334">
        <f>VLOOKUP(Healthcare!$A1334,'Medical Examinations'!A1334:B3668,2,FALSE)</f>
        <v>30.81</v>
      </c>
      <c r="D1334">
        <f>VLOOKUP($A1334,'Medical Examinations'!A1334:D3668,4,FALSE)</f>
        <v>4.49</v>
      </c>
      <c r="E1334" t="str">
        <f>VLOOKUP($A1334,'Medical Examinations'!A1334:F1334,6,FALSE)</f>
        <v>No</v>
      </c>
      <c r="F1334" t="str">
        <f>VLOOKUP($A1334,'Medical Examinations'!A1334:G3668,7,FALSE)</f>
        <v>No</v>
      </c>
      <c r="G1334" t="str">
        <f>VLOOKUP($A1334,'Medical Examinations'!A1334:H3668,8,FALSE)</f>
        <v>No</v>
      </c>
      <c r="H1334" s="4">
        <f>VLOOKUP($A1334,'Medical Examinations'!A1334:I3668,9,FALSE)</f>
        <v>0</v>
      </c>
      <c r="I1334" t="str">
        <f>VLOOKUP($A1334,'Medical Examinations'!A1334:J1334,10,FALSE)</f>
        <v>No</v>
      </c>
      <c r="J1334" t="str">
        <f>VLOOKUP($A1334,'Medical Examinations'!A1334:C1334,3,FALSE)</f>
        <v>Obesity</v>
      </c>
      <c r="K1334" t="str">
        <f>VLOOKUP($A1334,'Medical Examinations'!A1334:E1334,5,FALSE)</f>
        <v>Normal</v>
      </c>
      <c r="L1334" t="str">
        <f>VLOOKUP($A1334,'Hospitalisation Details'!$A$2:$E$2344,5,FALSE)</f>
        <v>22-Sep-1999</v>
      </c>
      <c r="M1334" s="2">
        <f>VLOOKUP($A1334,'Hospitalisation Details'!$A$2:$I$2344,9,FALSE)</f>
        <v>3500.61</v>
      </c>
      <c r="N1334" s="2" t="str">
        <f>VLOOKUP($A1334,'Hospitalisation Details'!$A$2:$J$2344,10,FALSE)</f>
        <v>Tier - 2</v>
      </c>
      <c r="O1334" s="2" t="str">
        <f>VLOOKUP($A1334,'Hospitalisation Details'!$A$2:$K$2344,11,FALSE)</f>
        <v>Tier - 2</v>
      </c>
      <c r="P1334" s="5" t="str">
        <f>VLOOKUP($A1334,'Hospitalisation Details'!$A$2:$L$2344,12,FALSE)</f>
        <v>R1013</v>
      </c>
      <c r="Q1334" s="15">
        <f>VLOOKUP($A1334,'Hospitalisation Details'!$A$2:$G$2344,7,FALSE)</f>
        <v>23</v>
      </c>
    </row>
    <row r="1335" spans="1:17" x14ac:dyDescent="0.25">
      <c r="A1335" s="14" t="s">
        <v>5012</v>
      </c>
      <c r="B1335" t="str">
        <f>VLOOKUP(Healthcare!$A1335,'Customer Names'!A1335:C3669,3,FALSE)</f>
        <v>Montagna</v>
      </c>
      <c r="C1335">
        <f>VLOOKUP(Healthcare!$A1335,'Medical Examinations'!A1335:B3669,2,FALSE)</f>
        <v>36.85</v>
      </c>
      <c r="D1335">
        <f>VLOOKUP($A1335,'Medical Examinations'!A1335:D3669,4,FALSE)</f>
        <v>8.8000000000000007</v>
      </c>
      <c r="E1335" t="str">
        <f>VLOOKUP($A1335,'Medical Examinations'!A1335:F1335,6,FALSE)</f>
        <v>No</v>
      </c>
      <c r="F1335" t="str">
        <f>VLOOKUP($A1335,'Medical Examinations'!A1335:G3669,7,FALSE)</f>
        <v>No</v>
      </c>
      <c r="G1335" t="str">
        <f>VLOOKUP($A1335,'Medical Examinations'!A1335:H3669,8,FALSE)</f>
        <v>No</v>
      </c>
      <c r="H1335" s="4">
        <f>VLOOKUP($A1335,'Medical Examinations'!A1335:I3669,9,FALSE)</f>
        <v>2</v>
      </c>
      <c r="I1335" t="str">
        <f>VLOOKUP($A1335,'Medical Examinations'!A1335:J1335,10,FALSE)</f>
        <v>No</v>
      </c>
      <c r="J1335" t="str">
        <f>VLOOKUP($A1335,'Medical Examinations'!A1335:C1335,3,FALSE)</f>
        <v>Obesity</v>
      </c>
      <c r="K1335" t="str">
        <f>VLOOKUP($A1335,'Medical Examinations'!A1335:E1335,5,FALSE)</f>
        <v>Diabetes</v>
      </c>
      <c r="L1335" t="str">
        <f>VLOOKUP($A1335,'Hospitalisation Details'!$A$2:$E$2344,5,FALSE)</f>
        <v>16-Sep-1998</v>
      </c>
      <c r="M1335" s="2">
        <f>VLOOKUP($A1335,'Hospitalisation Details'!$A$2:$I$2344,9,FALSE)</f>
        <v>3537.7</v>
      </c>
      <c r="N1335" s="2" t="str">
        <f>VLOOKUP($A1335,'Hospitalisation Details'!$A$2:$J$2344,10,FALSE)</f>
        <v>Tier - 3</v>
      </c>
      <c r="O1335" s="2" t="str">
        <f>VLOOKUP($A1335,'Hospitalisation Details'!$A$2:$K$2344,11,FALSE)</f>
        <v>Tier - 3</v>
      </c>
      <c r="P1335" s="5" t="str">
        <f>VLOOKUP($A1335,'Hospitalisation Details'!$A$2:$L$2344,12,FALSE)</f>
        <v>R1012</v>
      </c>
      <c r="Q1335" s="15">
        <f>VLOOKUP($A1335,'Hospitalisation Details'!$A$2:$G$2344,7,FALSE)</f>
        <v>24</v>
      </c>
    </row>
    <row r="1336" spans="1:17" x14ac:dyDescent="0.25">
      <c r="A1336" s="14" t="s">
        <v>5013</v>
      </c>
      <c r="B1336" t="str">
        <f>VLOOKUP(Healthcare!$A1336,'Customer Names'!A1336:C3670,3,FALSE)</f>
        <v>M√ºller</v>
      </c>
      <c r="C1336">
        <f>VLOOKUP(Healthcare!$A1336,'Medical Examinations'!A1336:B3670,2,FALSE)</f>
        <v>35.86</v>
      </c>
      <c r="D1336">
        <f>VLOOKUP($A1336,'Medical Examinations'!A1336:D3670,4,FALSE)</f>
        <v>7.93</v>
      </c>
      <c r="E1336" t="str">
        <f>VLOOKUP($A1336,'Medical Examinations'!A1336:F1336,6,FALSE)</f>
        <v>No</v>
      </c>
      <c r="F1336" t="str">
        <f>VLOOKUP($A1336,'Medical Examinations'!A1336:G3670,7,FALSE)</f>
        <v>No</v>
      </c>
      <c r="G1336" t="str">
        <f>VLOOKUP($A1336,'Medical Examinations'!A1336:H3670,8,FALSE)</f>
        <v>No</v>
      </c>
      <c r="H1336" s="4">
        <f>VLOOKUP($A1336,'Medical Examinations'!A1336:I3670,9,FALSE)</f>
        <v>2</v>
      </c>
      <c r="I1336" t="str">
        <f>VLOOKUP($A1336,'Medical Examinations'!A1336:J1336,10,FALSE)</f>
        <v>No</v>
      </c>
      <c r="J1336" t="str">
        <f>VLOOKUP($A1336,'Medical Examinations'!A1336:C1336,3,FALSE)</f>
        <v>Obesity</v>
      </c>
      <c r="K1336" t="str">
        <f>VLOOKUP($A1336,'Medical Examinations'!A1336:E1336,5,FALSE)</f>
        <v>Diabetes</v>
      </c>
      <c r="L1336" t="str">
        <f>VLOOKUP($A1336,'Hospitalisation Details'!$A$2:$E$2344,5,FALSE)</f>
        <v>24-Aug-2003</v>
      </c>
      <c r="M1336" s="2">
        <f>VLOOKUP($A1336,'Hospitalisation Details'!$A$2:$I$2344,9,FALSE)</f>
        <v>3538.9</v>
      </c>
      <c r="N1336" s="2" t="str">
        <f>VLOOKUP($A1336,'Hospitalisation Details'!$A$2:$J$2344,10,FALSE)</f>
        <v>Tier - 2</v>
      </c>
      <c r="O1336" s="2" t="str">
        <f>VLOOKUP($A1336,'Hospitalisation Details'!$A$2:$K$2344,11,FALSE)</f>
        <v>Tier - 2</v>
      </c>
      <c r="P1336" s="5" t="str">
        <f>VLOOKUP($A1336,'Hospitalisation Details'!$A$2:$L$2344,12,FALSE)</f>
        <v>R1012</v>
      </c>
      <c r="Q1336" s="15">
        <f>VLOOKUP($A1336,'Hospitalisation Details'!$A$2:$G$2344,7,FALSE)</f>
        <v>19</v>
      </c>
    </row>
    <row r="1337" spans="1:17" x14ac:dyDescent="0.25">
      <c r="A1337" s="14" t="s">
        <v>5014</v>
      </c>
      <c r="B1337" t="str">
        <f>VLOOKUP(Healthcare!$A1337,'Customer Names'!A1337:C3671,3,FALSE)</f>
        <v>Baker</v>
      </c>
      <c r="C1337">
        <f>VLOOKUP(Healthcare!$A1337,'Medical Examinations'!A1337:B3671,2,FALSE)</f>
        <v>30.3</v>
      </c>
      <c r="D1337">
        <f>VLOOKUP($A1337,'Medical Examinations'!A1337:D3671,4,FALSE)</f>
        <v>9.4499999999999993</v>
      </c>
      <c r="E1337" t="str">
        <f>VLOOKUP($A1337,'Medical Examinations'!A1337:F1337,6,FALSE)</f>
        <v>No</v>
      </c>
      <c r="F1337" t="str">
        <f>VLOOKUP($A1337,'Medical Examinations'!A1337:G3671,7,FALSE)</f>
        <v>No</v>
      </c>
      <c r="G1337" t="str">
        <f>VLOOKUP($A1337,'Medical Examinations'!A1337:H3671,8,FALSE)</f>
        <v>No</v>
      </c>
      <c r="H1337" s="4">
        <f>VLOOKUP($A1337,'Medical Examinations'!A1337:I3671,9,FALSE)</f>
        <v>2</v>
      </c>
      <c r="I1337" t="str">
        <f>VLOOKUP($A1337,'Medical Examinations'!A1337:J1337,10,FALSE)</f>
        <v>No</v>
      </c>
      <c r="J1337" t="str">
        <f>VLOOKUP($A1337,'Medical Examinations'!A1337:C1337,3,FALSE)</f>
        <v>Obesity</v>
      </c>
      <c r="K1337" t="str">
        <f>VLOOKUP($A1337,'Medical Examinations'!A1337:E1337,5,FALSE)</f>
        <v>Diabetes</v>
      </c>
      <c r="L1337" t="str">
        <f>VLOOKUP($A1337,'Hospitalisation Details'!$A$2:$E$2344,5,FALSE)</f>
        <v>15-Oct-1988</v>
      </c>
      <c r="M1337" s="2">
        <f>VLOOKUP($A1337,'Hospitalisation Details'!$A$2:$I$2344,9,FALSE)</f>
        <v>3540.12</v>
      </c>
      <c r="N1337" s="2" t="str">
        <f>VLOOKUP($A1337,'Hospitalisation Details'!$A$2:$J$2344,10,FALSE)</f>
        <v>Tier - 2</v>
      </c>
      <c r="O1337" s="2" t="str">
        <f>VLOOKUP($A1337,'Hospitalisation Details'!$A$2:$K$2344,11,FALSE)</f>
        <v>Tier - 1</v>
      </c>
      <c r="P1337" s="5" t="str">
        <f>VLOOKUP($A1337,'Hospitalisation Details'!$A$2:$L$2344,12,FALSE)</f>
        <v>R1013</v>
      </c>
      <c r="Q1337" s="15">
        <f>VLOOKUP($A1337,'Hospitalisation Details'!$A$2:$G$2344,7,FALSE)</f>
        <v>34</v>
      </c>
    </row>
    <row r="1338" spans="1:17" x14ac:dyDescent="0.25">
      <c r="A1338" s="14" t="s">
        <v>5015</v>
      </c>
      <c r="B1338" t="str">
        <f>VLOOKUP(Healthcare!$A1338,'Customer Names'!A1338:C3672,3,FALSE)</f>
        <v>SIDebottom</v>
      </c>
      <c r="C1338">
        <f>VLOOKUP(Healthcare!$A1338,'Medical Examinations'!A1338:B3672,2,FALSE)</f>
        <v>32.015000000000001</v>
      </c>
      <c r="D1338">
        <f>VLOOKUP($A1338,'Medical Examinations'!A1338:D3672,4,FALSE)</f>
        <v>7.67</v>
      </c>
      <c r="E1338" t="str">
        <f>VLOOKUP($A1338,'Medical Examinations'!A1338:F1338,6,FALSE)</f>
        <v>No</v>
      </c>
      <c r="F1338" t="str">
        <f>VLOOKUP($A1338,'Medical Examinations'!A1338:G3672,7,FALSE)</f>
        <v>No</v>
      </c>
      <c r="G1338" t="str">
        <f>VLOOKUP($A1338,'Medical Examinations'!A1338:H3672,8,FALSE)</f>
        <v>No</v>
      </c>
      <c r="H1338" s="4">
        <f>VLOOKUP($A1338,'Medical Examinations'!A1338:I3672,9,FALSE)</f>
        <v>0</v>
      </c>
      <c r="I1338" t="str">
        <f>VLOOKUP($A1338,'Medical Examinations'!A1338:J1338,10,FALSE)</f>
        <v>No</v>
      </c>
      <c r="J1338" t="str">
        <f>VLOOKUP($A1338,'Medical Examinations'!A1338:C1338,3,FALSE)</f>
        <v>Obesity</v>
      </c>
      <c r="K1338" t="str">
        <f>VLOOKUP($A1338,'Medical Examinations'!A1338:E1338,5,FALSE)</f>
        <v>Diabetes</v>
      </c>
      <c r="L1338" t="str">
        <f>VLOOKUP($A1338,'Hospitalisation Details'!$A$2:$E$2344,5,FALSE)</f>
        <v>22-Dec-1992</v>
      </c>
      <c r="M1338" s="2">
        <f>VLOOKUP($A1338,'Hospitalisation Details'!$A$2:$I$2344,9,FALSE)</f>
        <v>3554.2</v>
      </c>
      <c r="N1338" s="2" t="str">
        <f>VLOOKUP($A1338,'Hospitalisation Details'!$A$2:$J$2344,10,FALSE)</f>
        <v>Tier - 2</v>
      </c>
      <c r="O1338" s="2" t="str">
        <f>VLOOKUP($A1338,'Hospitalisation Details'!$A$2:$K$2344,11,FALSE)</f>
        <v>Tier - 3</v>
      </c>
      <c r="P1338" s="5" t="str">
        <f>VLOOKUP($A1338,'Hospitalisation Details'!$A$2:$L$2344,12,FALSE)</f>
        <v>R1011</v>
      </c>
      <c r="Q1338" s="15">
        <f>VLOOKUP($A1338,'Hospitalisation Details'!$A$2:$G$2344,7,FALSE)</f>
        <v>30</v>
      </c>
    </row>
    <row r="1339" spans="1:17" x14ac:dyDescent="0.25">
      <c r="A1339" s="14" t="s">
        <v>5017</v>
      </c>
      <c r="B1339" t="str">
        <f>VLOOKUP(Healthcare!$A1339,'Customer Names'!A1339:C3673,3,FALSE)</f>
        <v>Johnson</v>
      </c>
      <c r="C1339">
        <f>VLOOKUP(Healthcare!$A1339,'Medical Examinations'!A1339:B3673,2,FALSE)</f>
        <v>25.06</v>
      </c>
      <c r="D1339">
        <f>VLOOKUP($A1339,'Medical Examinations'!A1339:D3673,4,FALSE)</f>
        <v>10.53</v>
      </c>
      <c r="E1339" t="str">
        <f>VLOOKUP($A1339,'Medical Examinations'!A1339:F1339,6,FALSE)</f>
        <v>No</v>
      </c>
      <c r="F1339" t="str">
        <f>VLOOKUP($A1339,'Medical Examinations'!A1339:G3673,7,FALSE)</f>
        <v>No</v>
      </c>
      <c r="G1339" t="str">
        <f>VLOOKUP($A1339,'Medical Examinations'!A1339:H3673,8,FALSE)</f>
        <v>No</v>
      </c>
      <c r="H1339" s="4">
        <f>VLOOKUP($A1339,'Medical Examinations'!A1339:I3673,9,FALSE)</f>
        <v>2</v>
      </c>
      <c r="I1339" t="str">
        <f>VLOOKUP($A1339,'Medical Examinations'!A1339:J1339,10,FALSE)</f>
        <v>No</v>
      </c>
      <c r="J1339" t="str">
        <f>VLOOKUP($A1339,'Medical Examinations'!A1339:C1339,3,FALSE)</f>
        <v>Over Weight</v>
      </c>
      <c r="K1339" t="str">
        <f>VLOOKUP($A1339,'Medical Examinations'!A1339:E1339,5,FALSE)</f>
        <v>Diabetes</v>
      </c>
      <c r="L1339" t="str">
        <f>VLOOKUP($A1339,'Hospitalisation Details'!$A$2:$E$2344,5,FALSE)</f>
        <v>24-Sep-1994</v>
      </c>
      <c r="M1339" s="2">
        <f>VLOOKUP($A1339,'Hospitalisation Details'!$A$2:$I$2344,9,FALSE)</f>
        <v>3556.92</v>
      </c>
      <c r="N1339" s="2" t="str">
        <f>VLOOKUP($A1339,'Hospitalisation Details'!$A$2:$J$2344,10,FALSE)</f>
        <v>Tier - 2</v>
      </c>
      <c r="O1339" s="2" t="str">
        <f>VLOOKUP($A1339,'Hospitalisation Details'!$A$2:$K$2344,11,FALSE)</f>
        <v>Tier - 3</v>
      </c>
      <c r="P1339" s="5" t="str">
        <f>VLOOKUP($A1339,'Hospitalisation Details'!$A$2:$L$2344,12,FALSE)</f>
        <v>R1012</v>
      </c>
      <c r="Q1339" s="15">
        <f>VLOOKUP($A1339,'Hospitalisation Details'!$A$2:$G$2344,7,FALSE)</f>
        <v>28</v>
      </c>
    </row>
    <row r="1340" spans="1:17" x14ac:dyDescent="0.25">
      <c r="A1340" s="14" t="s">
        <v>5018</v>
      </c>
      <c r="B1340" t="str">
        <f>VLOOKUP(Healthcare!$A1340,'Customer Names'!A1340:C3674,3,FALSE)</f>
        <v>Morris</v>
      </c>
      <c r="C1340">
        <f>VLOOKUP(Healthcare!$A1340,'Medical Examinations'!A1340:B3674,2,FALSE)</f>
        <v>18.829999999999998</v>
      </c>
      <c r="D1340">
        <f>VLOOKUP($A1340,'Medical Examinations'!A1340:D3674,4,FALSE)</f>
        <v>10.08</v>
      </c>
      <c r="E1340" t="str">
        <f>VLOOKUP($A1340,'Medical Examinations'!A1340:F1340,6,FALSE)</f>
        <v>Yes</v>
      </c>
      <c r="F1340" t="str">
        <f>VLOOKUP($A1340,'Medical Examinations'!A1340:G3674,7,FALSE)</f>
        <v>No</v>
      </c>
      <c r="G1340" t="str">
        <f>VLOOKUP($A1340,'Medical Examinations'!A1340:H3674,8,FALSE)</f>
        <v>No</v>
      </c>
      <c r="H1340" s="4">
        <f>VLOOKUP($A1340,'Medical Examinations'!A1340:I3674,9,FALSE)</f>
        <v>0</v>
      </c>
      <c r="I1340" t="str">
        <f>VLOOKUP($A1340,'Medical Examinations'!A1340:J1340,10,FALSE)</f>
        <v>No</v>
      </c>
      <c r="J1340" t="str">
        <f>VLOOKUP($A1340,'Medical Examinations'!A1340:C1340,3,FALSE)</f>
        <v>Health Weight</v>
      </c>
      <c r="K1340" t="str">
        <f>VLOOKUP($A1340,'Medical Examinations'!A1340:E1340,5,FALSE)</f>
        <v>Diabetes</v>
      </c>
      <c r="L1340" t="str">
        <f>VLOOKUP($A1340,'Hospitalisation Details'!$A$2:$E$2344,5,FALSE)</f>
        <v>9-Oct-1995</v>
      </c>
      <c r="M1340" s="2">
        <f>VLOOKUP($A1340,'Hospitalisation Details'!$A$2:$I$2344,9,FALSE)</f>
        <v>3558.62</v>
      </c>
      <c r="N1340" s="2" t="str">
        <f>VLOOKUP($A1340,'Hospitalisation Details'!$A$2:$J$2344,10,FALSE)</f>
        <v>Tier - 2</v>
      </c>
      <c r="O1340" s="2" t="str">
        <f>VLOOKUP($A1340,'Hospitalisation Details'!$A$2:$K$2344,11,FALSE)</f>
        <v>Tier - 3</v>
      </c>
      <c r="P1340" s="5" t="str">
        <f>VLOOKUP($A1340,'Hospitalisation Details'!$A$2:$L$2344,12,FALSE)</f>
        <v>R1024</v>
      </c>
      <c r="Q1340" s="15">
        <f>VLOOKUP($A1340,'Hospitalisation Details'!$A$2:$G$2344,7,FALSE)</f>
        <v>27</v>
      </c>
    </row>
    <row r="1341" spans="1:17" x14ac:dyDescent="0.25">
      <c r="A1341" s="14" t="s">
        <v>5019</v>
      </c>
      <c r="B1341" t="str">
        <f>VLOOKUP(Healthcare!$A1341,'Customer Names'!A1341:C3675,3,FALSE)</f>
        <v>Chaisson</v>
      </c>
      <c r="C1341">
        <f>VLOOKUP(Healthcare!$A1341,'Medical Examinations'!A1341:B3675,2,FALSE)</f>
        <v>47.52</v>
      </c>
      <c r="D1341">
        <f>VLOOKUP($A1341,'Medical Examinations'!A1341:D3675,4,FALSE)</f>
        <v>11.39</v>
      </c>
      <c r="E1341" t="str">
        <f>VLOOKUP($A1341,'Medical Examinations'!A1341:F1341,6,FALSE)</f>
        <v>Yes</v>
      </c>
      <c r="F1341" t="str">
        <f>VLOOKUP($A1341,'Medical Examinations'!A1341:G3675,7,FALSE)</f>
        <v>No</v>
      </c>
      <c r="G1341" t="str">
        <f>VLOOKUP($A1341,'Medical Examinations'!A1341:H3675,8,FALSE)</f>
        <v>No</v>
      </c>
      <c r="H1341" s="4">
        <f>VLOOKUP($A1341,'Medical Examinations'!A1341:I3675,9,FALSE)</f>
        <v>1</v>
      </c>
      <c r="I1341" t="str">
        <f>VLOOKUP($A1341,'Medical Examinations'!A1341:J1341,10,FALSE)</f>
        <v>No</v>
      </c>
      <c r="J1341" t="str">
        <f>VLOOKUP($A1341,'Medical Examinations'!A1341:C1341,3,FALSE)</f>
        <v>Obesity</v>
      </c>
      <c r="K1341" t="str">
        <f>VLOOKUP($A1341,'Medical Examinations'!A1341:E1341,5,FALSE)</f>
        <v>Diabetes</v>
      </c>
      <c r="L1341" t="str">
        <f>VLOOKUP($A1341,'Hospitalisation Details'!$A$2:$E$2344,5,FALSE)</f>
        <v>10-Oct-1981</v>
      </c>
      <c r="M1341" s="2">
        <f>VLOOKUP($A1341,'Hospitalisation Details'!$A$2:$I$2344,9,FALSE)</f>
        <v>3562.87</v>
      </c>
      <c r="N1341" s="2" t="str">
        <f>VLOOKUP($A1341,'Hospitalisation Details'!$A$2:$J$2344,10,FALSE)</f>
        <v>Tier - 2</v>
      </c>
      <c r="O1341" s="2" t="str">
        <f>VLOOKUP($A1341,'Hospitalisation Details'!$A$2:$K$2344,11,FALSE)</f>
        <v>Tier - 1</v>
      </c>
      <c r="P1341" s="5" t="str">
        <f>VLOOKUP($A1341,'Hospitalisation Details'!$A$2:$L$2344,12,FALSE)</f>
        <v>R1013</v>
      </c>
      <c r="Q1341" s="15">
        <f>VLOOKUP($A1341,'Hospitalisation Details'!$A$2:$G$2344,7,FALSE)</f>
        <v>41</v>
      </c>
    </row>
    <row r="1342" spans="1:17" x14ac:dyDescent="0.25">
      <c r="A1342" s="14" t="s">
        <v>5020</v>
      </c>
      <c r="B1342" t="str">
        <f>VLOOKUP(Healthcare!$A1342,'Customer Names'!A1342:C3676,3,FALSE)</f>
        <v>Pigott</v>
      </c>
      <c r="C1342">
        <f>VLOOKUP(Healthcare!$A1342,'Medical Examinations'!A1342:B3676,2,FALSE)</f>
        <v>37.82</v>
      </c>
      <c r="D1342">
        <f>VLOOKUP($A1342,'Medical Examinations'!A1342:D3676,4,FALSE)</f>
        <v>6.36</v>
      </c>
      <c r="E1342" t="str">
        <f>VLOOKUP($A1342,'Medical Examinations'!A1342:F1342,6,FALSE)</f>
        <v>No</v>
      </c>
      <c r="F1342" t="str">
        <f>VLOOKUP($A1342,'Medical Examinations'!A1342:G3676,7,FALSE)</f>
        <v>No</v>
      </c>
      <c r="G1342" t="str">
        <f>VLOOKUP($A1342,'Medical Examinations'!A1342:H3676,8,FALSE)</f>
        <v>No</v>
      </c>
      <c r="H1342" s="4">
        <f>VLOOKUP($A1342,'Medical Examinations'!A1342:I3676,9,FALSE)</f>
        <v>0</v>
      </c>
      <c r="I1342" t="str">
        <f>VLOOKUP($A1342,'Medical Examinations'!A1342:J1342,10,FALSE)</f>
        <v>No</v>
      </c>
      <c r="J1342" t="str">
        <f>VLOOKUP($A1342,'Medical Examinations'!A1342:C1342,3,FALSE)</f>
        <v>Obesity</v>
      </c>
      <c r="K1342" t="str">
        <f>VLOOKUP($A1342,'Medical Examinations'!A1342:E1342,5,FALSE)</f>
        <v>Prediabetes</v>
      </c>
      <c r="L1342" t="str">
        <f>VLOOKUP($A1342,'Hospitalisation Details'!$A$2:$E$2344,5,FALSE)</f>
        <v>18-Aug-1988</v>
      </c>
      <c r="M1342" s="2">
        <f>VLOOKUP($A1342,'Hospitalisation Details'!$A$2:$I$2344,9,FALSE)</f>
        <v>3569.96</v>
      </c>
      <c r="N1342" s="2" t="str">
        <f>VLOOKUP($A1342,'Hospitalisation Details'!$A$2:$J$2344,10,FALSE)</f>
        <v>Tier - 2</v>
      </c>
      <c r="O1342" s="2" t="str">
        <f>VLOOKUP($A1342,'Hospitalisation Details'!$A$2:$K$2344,11,FALSE)</f>
        <v>Tier - 1</v>
      </c>
      <c r="P1342" s="5" t="str">
        <f>VLOOKUP($A1342,'Hospitalisation Details'!$A$2:$L$2344,12,FALSE)</f>
        <v>R1012</v>
      </c>
      <c r="Q1342" s="15">
        <f>VLOOKUP($A1342,'Hospitalisation Details'!$A$2:$G$2344,7,FALSE)</f>
        <v>34</v>
      </c>
    </row>
    <row r="1343" spans="1:17" x14ac:dyDescent="0.25">
      <c r="A1343" s="14" t="s">
        <v>5021</v>
      </c>
      <c r="B1343" t="str">
        <f>VLOOKUP(Healthcare!$A1343,'Customer Names'!A1343:C3677,3,FALSE)</f>
        <v>Cochrane</v>
      </c>
      <c r="C1343">
        <f>VLOOKUP(Healthcare!$A1343,'Medical Examinations'!A1343:B3677,2,FALSE)</f>
        <v>44.16</v>
      </c>
      <c r="D1343">
        <f>VLOOKUP($A1343,'Medical Examinations'!A1343:D3677,4,FALSE)</f>
        <v>5.31</v>
      </c>
      <c r="E1343" t="str">
        <f>VLOOKUP($A1343,'Medical Examinations'!A1343:F1343,6,FALSE)</f>
        <v>Yes</v>
      </c>
      <c r="F1343" t="str">
        <f>VLOOKUP($A1343,'Medical Examinations'!A1343:G3677,7,FALSE)</f>
        <v>No</v>
      </c>
      <c r="G1343" t="str">
        <f>VLOOKUP($A1343,'Medical Examinations'!A1343:H3677,8,FALSE)</f>
        <v>No</v>
      </c>
      <c r="H1343" s="4">
        <f>VLOOKUP($A1343,'Medical Examinations'!A1343:I3677,9,FALSE)</f>
        <v>0</v>
      </c>
      <c r="I1343" t="str">
        <f>VLOOKUP($A1343,'Medical Examinations'!A1343:J1343,10,FALSE)</f>
        <v>No</v>
      </c>
      <c r="J1343" t="str">
        <f>VLOOKUP($A1343,'Medical Examinations'!A1343:C1343,3,FALSE)</f>
        <v>Obesity</v>
      </c>
      <c r="K1343" t="str">
        <f>VLOOKUP($A1343,'Medical Examinations'!A1343:E1343,5,FALSE)</f>
        <v>Normal</v>
      </c>
      <c r="L1343" t="str">
        <f>VLOOKUP($A1343,'Hospitalisation Details'!$A$2:$E$2344,5,FALSE)</f>
        <v>23-Aug-1995</v>
      </c>
      <c r="M1343" s="2">
        <f>VLOOKUP($A1343,'Hospitalisation Details'!$A$2:$I$2344,9,FALSE)</f>
        <v>3578</v>
      </c>
      <c r="N1343" s="2" t="str">
        <f>VLOOKUP($A1343,'Hospitalisation Details'!$A$2:$J$2344,10,FALSE)</f>
        <v>Tier - 2</v>
      </c>
      <c r="O1343" s="2" t="str">
        <f>VLOOKUP($A1343,'Hospitalisation Details'!$A$2:$K$2344,11,FALSE)</f>
        <v>Tier - 3</v>
      </c>
      <c r="P1343" s="5" t="str">
        <f>VLOOKUP($A1343,'Hospitalisation Details'!$A$2:$L$2344,12,FALSE)</f>
        <v>R1011</v>
      </c>
      <c r="Q1343" s="15">
        <f>VLOOKUP($A1343,'Hospitalisation Details'!$A$2:$G$2344,7,FALSE)</f>
        <v>27</v>
      </c>
    </row>
    <row r="1344" spans="1:17" x14ac:dyDescent="0.25">
      <c r="A1344" s="14" t="s">
        <v>5022</v>
      </c>
      <c r="B1344" t="str">
        <f>VLOOKUP(Healthcare!$A1344,'Customer Names'!A1344:C3678,3,FALSE)</f>
        <v>Armitage</v>
      </c>
      <c r="C1344">
        <f>VLOOKUP(Healthcare!$A1344,'Medical Examinations'!A1344:B3678,2,FALSE)</f>
        <v>37.049999999999997</v>
      </c>
      <c r="D1344">
        <f>VLOOKUP($A1344,'Medical Examinations'!A1344:D3678,4,FALSE)</f>
        <v>4.74</v>
      </c>
      <c r="E1344" t="str">
        <f>VLOOKUP($A1344,'Medical Examinations'!A1344:F1344,6,FALSE)</f>
        <v>No</v>
      </c>
      <c r="F1344" t="str">
        <f>VLOOKUP($A1344,'Medical Examinations'!A1344:G3678,7,FALSE)</f>
        <v>No</v>
      </c>
      <c r="G1344" t="str">
        <f>VLOOKUP($A1344,'Medical Examinations'!A1344:H3678,8,FALSE)</f>
        <v>Yes</v>
      </c>
      <c r="H1344" s="4">
        <f>VLOOKUP($A1344,'Medical Examinations'!A1344:I3678,9,FALSE)</f>
        <v>1</v>
      </c>
      <c r="I1344" t="str">
        <f>VLOOKUP($A1344,'Medical Examinations'!A1344:J1344,10,FALSE)</f>
        <v>No</v>
      </c>
      <c r="J1344" t="str">
        <f>VLOOKUP($A1344,'Medical Examinations'!A1344:C1344,3,FALSE)</f>
        <v>Obesity</v>
      </c>
      <c r="K1344" t="str">
        <f>VLOOKUP($A1344,'Medical Examinations'!A1344:E1344,5,FALSE)</f>
        <v>Normal</v>
      </c>
      <c r="L1344" t="str">
        <f>VLOOKUP($A1344,'Hospitalisation Details'!$A$2:$E$2344,5,FALSE)</f>
        <v>11-Nov-2001</v>
      </c>
      <c r="M1344" s="2">
        <f>VLOOKUP($A1344,'Hospitalisation Details'!$A$2:$I$2344,9,FALSE)</f>
        <v>3579.83</v>
      </c>
      <c r="N1344" s="2" t="str">
        <f>VLOOKUP($A1344,'Hospitalisation Details'!$A$2:$J$2344,10,FALSE)</f>
        <v>Tier - 2</v>
      </c>
      <c r="O1344" s="2" t="str">
        <f>VLOOKUP($A1344,'Hospitalisation Details'!$A$2:$K$2344,11,FALSE)</f>
        <v>Tier - 2</v>
      </c>
      <c r="P1344" s="5" t="str">
        <f>VLOOKUP($A1344,'Hospitalisation Details'!$A$2:$L$2344,12,FALSE)</f>
        <v>R1012</v>
      </c>
      <c r="Q1344" s="15">
        <f>VLOOKUP($A1344,'Hospitalisation Details'!$A$2:$G$2344,7,FALSE)</f>
        <v>21</v>
      </c>
    </row>
    <row r="1345" spans="1:17" x14ac:dyDescent="0.25">
      <c r="A1345" s="14" t="s">
        <v>5023</v>
      </c>
      <c r="B1345" t="str">
        <f>VLOOKUP(Healthcare!$A1345,'Customer Names'!A1345:C3679,3,FALSE)</f>
        <v>Shen</v>
      </c>
      <c r="C1345">
        <f>VLOOKUP(Healthcare!$A1345,'Medical Examinations'!A1345:B3679,2,FALSE)</f>
        <v>18.66</v>
      </c>
      <c r="D1345">
        <f>VLOOKUP($A1345,'Medical Examinations'!A1345:D3679,4,FALSE)</f>
        <v>11.35</v>
      </c>
      <c r="E1345" t="str">
        <f>VLOOKUP($A1345,'Medical Examinations'!A1345:F1345,6,FALSE)</f>
        <v>No</v>
      </c>
      <c r="F1345" t="str">
        <f>VLOOKUP($A1345,'Medical Examinations'!A1345:G3679,7,FALSE)</f>
        <v>No</v>
      </c>
      <c r="G1345" t="str">
        <f>VLOOKUP($A1345,'Medical Examinations'!A1345:H3679,8,FALSE)</f>
        <v>No</v>
      </c>
      <c r="H1345" s="4">
        <f>VLOOKUP($A1345,'Medical Examinations'!A1345:I3679,9,FALSE)</f>
        <v>0</v>
      </c>
      <c r="I1345" t="str">
        <f>VLOOKUP($A1345,'Medical Examinations'!A1345:J1345,10,FALSE)</f>
        <v>No</v>
      </c>
      <c r="J1345" t="str">
        <f>VLOOKUP($A1345,'Medical Examinations'!A1345:C1345,3,FALSE)</f>
        <v>Health Weight</v>
      </c>
      <c r="K1345" t="str">
        <f>VLOOKUP($A1345,'Medical Examinations'!A1345:E1345,5,FALSE)</f>
        <v>Diabetes</v>
      </c>
      <c r="L1345" t="str">
        <f>VLOOKUP($A1345,'Hospitalisation Details'!$A$2:$E$2344,5,FALSE)</f>
        <v>27-Dec-1986</v>
      </c>
      <c r="M1345" s="2">
        <f>VLOOKUP($A1345,'Hospitalisation Details'!$A$2:$I$2344,9,FALSE)</f>
        <v>3589.14</v>
      </c>
      <c r="N1345" s="2" t="str">
        <f>VLOOKUP($A1345,'Hospitalisation Details'!$A$2:$J$2344,10,FALSE)</f>
        <v>Tier - 2</v>
      </c>
      <c r="O1345" s="2" t="str">
        <f>VLOOKUP($A1345,'Hospitalisation Details'!$A$2:$K$2344,11,FALSE)</f>
        <v>Tier - 2</v>
      </c>
      <c r="P1345" s="5" t="str">
        <f>VLOOKUP($A1345,'Hospitalisation Details'!$A$2:$L$2344,12,FALSE)</f>
        <v>R1013</v>
      </c>
      <c r="Q1345" s="15">
        <f>VLOOKUP($A1345,'Hospitalisation Details'!$A$2:$G$2344,7,FALSE)</f>
        <v>36</v>
      </c>
    </row>
    <row r="1346" spans="1:17" x14ac:dyDescent="0.25">
      <c r="A1346" s="14" t="s">
        <v>5024</v>
      </c>
      <c r="B1346" t="str">
        <f>VLOOKUP(Healthcare!$A1346,'Customer Names'!A1346:C3680,3,FALSE)</f>
        <v>O'Kelly</v>
      </c>
      <c r="C1346">
        <f>VLOOKUP(Healthcare!$A1346,'Medical Examinations'!A1346:B3680,2,FALSE)</f>
        <v>36.200000000000003</v>
      </c>
      <c r="D1346">
        <f>VLOOKUP($A1346,'Medical Examinations'!A1346:D3680,4,FALSE)</f>
        <v>6.81</v>
      </c>
      <c r="E1346" t="str">
        <f>VLOOKUP($A1346,'Medical Examinations'!A1346:F1346,6,FALSE)</f>
        <v>Yes</v>
      </c>
      <c r="F1346" t="str">
        <f>VLOOKUP($A1346,'Medical Examinations'!A1346:G3680,7,FALSE)</f>
        <v>No</v>
      </c>
      <c r="G1346" t="str">
        <f>VLOOKUP($A1346,'Medical Examinations'!A1346:H3680,8,FALSE)</f>
        <v>No</v>
      </c>
      <c r="H1346" s="4">
        <f>VLOOKUP($A1346,'Medical Examinations'!A1346:I3680,9,FALSE)</f>
        <v>1</v>
      </c>
      <c r="I1346" t="str">
        <f>VLOOKUP($A1346,'Medical Examinations'!A1346:J1346,10,FALSE)</f>
        <v>No</v>
      </c>
      <c r="J1346" t="str">
        <f>VLOOKUP($A1346,'Medical Examinations'!A1346:C1346,3,FALSE)</f>
        <v>Obesity</v>
      </c>
      <c r="K1346" t="str">
        <f>VLOOKUP($A1346,'Medical Examinations'!A1346:E1346,5,FALSE)</f>
        <v>Diabetes</v>
      </c>
      <c r="L1346" t="str">
        <f>VLOOKUP($A1346,'Hospitalisation Details'!$A$2:$E$2344,5,FALSE)</f>
        <v>6-Jun-1999</v>
      </c>
      <c r="M1346" s="2">
        <f>VLOOKUP($A1346,'Hospitalisation Details'!$A$2:$I$2344,9,FALSE)</f>
        <v>3591.48</v>
      </c>
      <c r="N1346" s="2" t="str">
        <f>VLOOKUP($A1346,'Hospitalisation Details'!$A$2:$J$2344,10,FALSE)</f>
        <v>Tier - 2</v>
      </c>
      <c r="O1346" s="2" t="str">
        <f>VLOOKUP($A1346,'Hospitalisation Details'!$A$2:$K$2344,11,FALSE)</f>
        <v>Tier - 3</v>
      </c>
      <c r="P1346" s="5" t="str">
        <f>VLOOKUP($A1346,'Hospitalisation Details'!$A$2:$L$2344,12,FALSE)</f>
        <v>R1011</v>
      </c>
      <c r="Q1346" s="15">
        <f>VLOOKUP($A1346,'Hospitalisation Details'!$A$2:$G$2344,7,FALSE)</f>
        <v>24</v>
      </c>
    </row>
    <row r="1347" spans="1:17" x14ac:dyDescent="0.25">
      <c r="A1347" s="14" t="s">
        <v>5025</v>
      </c>
      <c r="B1347" t="str">
        <f>VLOOKUP(Healthcare!$A1347,'Customer Names'!A1347:C3681,3,FALSE)</f>
        <v>Huff</v>
      </c>
      <c r="C1347">
        <f>VLOOKUP(Healthcare!$A1347,'Medical Examinations'!A1347:B3681,2,FALSE)</f>
        <v>18.87</v>
      </c>
      <c r="D1347">
        <f>VLOOKUP($A1347,'Medical Examinations'!A1347:D3681,4,FALSE)</f>
        <v>8.06</v>
      </c>
      <c r="E1347" t="str">
        <f>VLOOKUP($A1347,'Medical Examinations'!A1347:F1347,6,FALSE)</f>
        <v>No</v>
      </c>
      <c r="F1347" t="str">
        <f>VLOOKUP($A1347,'Medical Examinations'!A1347:G3681,7,FALSE)</f>
        <v>No</v>
      </c>
      <c r="G1347" t="str">
        <f>VLOOKUP($A1347,'Medical Examinations'!A1347:H3681,8,FALSE)</f>
        <v>No</v>
      </c>
      <c r="H1347" s="4">
        <f>VLOOKUP($A1347,'Medical Examinations'!A1347:I3681,9,FALSE)</f>
        <v>0</v>
      </c>
      <c r="I1347" t="str">
        <f>VLOOKUP($A1347,'Medical Examinations'!A1347:J1347,10,FALSE)</f>
        <v>No</v>
      </c>
      <c r="J1347" t="str">
        <f>VLOOKUP($A1347,'Medical Examinations'!A1347:C1347,3,FALSE)</f>
        <v>Health Weight</v>
      </c>
      <c r="K1347" t="str">
        <f>VLOOKUP($A1347,'Medical Examinations'!A1347:E1347,5,FALSE)</f>
        <v>Diabetes</v>
      </c>
      <c r="L1347" t="str">
        <f>VLOOKUP($A1347,'Hospitalisation Details'!$A$2:$E$2344,5,FALSE)</f>
        <v>4-Nov-1997</v>
      </c>
      <c r="M1347" s="2">
        <f>VLOOKUP($A1347,'Hospitalisation Details'!$A$2:$I$2344,9,FALSE)</f>
        <v>3594.17</v>
      </c>
      <c r="N1347" s="2" t="str">
        <f>VLOOKUP($A1347,'Hospitalisation Details'!$A$2:$J$2344,10,FALSE)</f>
        <v>Tier - 2</v>
      </c>
      <c r="O1347" s="2" t="str">
        <f>VLOOKUP($A1347,'Hospitalisation Details'!$A$2:$K$2344,11,FALSE)</f>
        <v>Tier - 2</v>
      </c>
      <c r="P1347" s="5" t="str">
        <f>VLOOKUP($A1347,'Hospitalisation Details'!$A$2:$L$2344,12,FALSE)</f>
        <v>R1012</v>
      </c>
      <c r="Q1347" s="15">
        <f>VLOOKUP($A1347,'Hospitalisation Details'!$A$2:$G$2344,7,FALSE)</f>
        <v>25</v>
      </c>
    </row>
    <row r="1348" spans="1:17" x14ac:dyDescent="0.25">
      <c r="A1348" s="14" t="s">
        <v>5026</v>
      </c>
      <c r="B1348" t="str">
        <f>VLOOKUP(Healthcare!$A1348,'Customer Names'!A1348:C3682,3,FALSE)</f>
        <v>Dye</v>
      </c>
      <c r="C1348">
        <f>VLOOKUP(Healthcare!$A1348,'Medical Examinations'!A1348:B3682,2,FALSE)</f>
        <v>32.299999999999997</v>
      </c>
      <c r="D1348">
        <f>VLOOKUP($A1348,'Medical Examinations'!A1348:D3682,4,FALSE)</f>
        <v>6.74</v>
      </c>
      <c r="E1348" t="str">
        <f>VLOOKUP($A1348,'Medical Examinations'!A1348:F1348,6,FALSE)</f>
        <v>Yes</v>
      </c>
      <c r="F1348" t="str">
        <f>VLOOKUP($A1348,'Medical Examinations'!A1348:G3682,7,FALSE)</f>
        <v>No</v>
      </c>
      <c r="G1348" t="str">
        <f>VLOOKUP($A1348,'Medical Examinations'!A1348:H3682,8,FALSE)</f>
        <v>No</v>
      </c>
      <c r="H1348" s="4">
        <f>VLOOKUP($A1348,'Medical Examinations'!A1348:I3682,9,FALSE)</f>
        <v>1</v>
      </c>
      <c r="I1348" t="str">
        <f>VLOOKUP($A1348,'Medical Examinations'!A1348:J1348,10,FALSE)</f>
        <v>No</v>
      </c>
      <c r="J1348" t="str">
        <f>VLOOKUP($A1348,'Medical Examinations'!A1348:C1348,3,FALSE)</f>
        <v>Obesity</v>
      </c>
      <c r="K1348" t="str">
        <f>VLOOKUP($A1348,'Medical Examinations'!A1348:E1348,5,FALSE)</f>
        <v>Diabetes</v>
      </c>
      <c r="L1348" t="str">
        <f>VLOOKUP($A1348,'Hospitalisation Details'!$A$2:$E$2344,5,FALSE)</f>
        <v>12-Aug-1999</v>
      </c>
      <c r="M1348" s="2">
        <f>VLOOKUP($A1348,'Hospitalisation Details'!$A$2:$I$2344,9,FALSE)</f>
        <v>3597.6</v>
      </c>
      <c r="N1348" s="2" t="str">
        <f>VLOOKUP($A1348,'Hospitalisation Details'!$A$2:$J$2344,10,FALSE)</f>
        <v>Tier - 2</v>
      </c>
      <c r="O1348" s="2" t="str">
        <f>VLOOKUP($A1348,'Hospitalisation Details'!$A$2:$K$2344,11,FALSE)</f>
        <v>Tier - 2</v>
      </c>
      <c r="P1348" s="5" t="str">
        <f>VLOOKUP($A1348,'Hospitalisation Details'!$A$2:$L$2344,12,FALSE)</f>
        <v>R1011</v>
      </c>
      <c r="Q1348" s="15">
        <f>VLOOKUP($A1348,'Hospitalisation Details'!$A$2:$G$2344,7,FALSE)</f>
        <v>23</v>
      </c>
    </row>
    <row r="1349" spans="1:17" x14ac:dyDescent="0.25">
      <c r="A1349" s="14" t="s">
        <v>5027</v>
      </c>
      <c r="B1349" t="str">
        <f>VLOOKUP(Healthcare!$A1349,'Customer Names'!A1349:C3683,3,FALSE)</f>
        <v>Willard</v>
      </c>
      <c r="C1349">
        <f>VLOOKUP(Healthcare!$A1349,'Medical Examinations'!A1349:B3683,2,FALSE)</f>
        <v>22.64</v>
      </c>
      <c r="D1349">
        <f>VLOOKUP($A1349,'Medical Examinations'!A1349:D3683,4,FALSE)</f>
        <v>6.54</v>
      </c>
      <c r="E1349" t="str">
        <f>VLOOKUP($A1349,'Medical Examinations'!A1349:F1349,6,FALSE)</f>
        <v>Yes</v>
      </c>
      <c r="F1349" t="str">
        <f>VLOOKUP($A1349,'Medical Examinations'!A1349:G3683,7,FALSE)</f>
        <v>No</v>
      </c>
      <c r="G1349" t="str">
        <f>VLOOKUP($A1349,'Medical Examinations'!A1349:H3683,8,FALSE)</f>
        <v>No</v>
      </c>
      <c r="H1349" s="4">
        <f>VLOOKUP($A1349,'Medical Examinations'!A1349:I3683,9,FALSE)</f>
        <v>2</v>
      </c>
      <c r="I1349" t="str">
        <f>VLOOKUP($A1349,'Medical Examinations'!A1349:J1349,10,FALSE)</f>
        <v>No</v>
      </c>
      <c r="J1349" t="str">
        <f>VLOOKUP($A1349,'Medical Examinations'!A1349:C1349,3,FALSE)</f>
        <v>Health Weight</v>
      </c>
      <c r="K1349" t="str">
        <f>VLOOKUP($A1349,'Medical Examinations'!A1349:E1349,5,FALSE)</f>
        <v>Diabetes</v>
      </c>
      <c r="L1349" t="str">
        <f>VLOOKUP($A1349,'Hospitalisation Details'!$A$2:$E$2344,5,FALSE)</f>
        <v>4-Nov-1988</v>
      </c>
      <c r="M1349" s="2">
        <f>VLOOKUP($A1349,'Hospitalisation Details'!$A$2:$I$2344,9,FALSE)</f>
        <v>3603.6</v>
      </c>
      <c r="N1349" s="2" t="str">
        <f>VLOOKUP($A1349,'Hospitalisation Details'!$A$2:$J$2344,10,FALSE)</f>
        <v>Tier - 2</v>
      </c>
      <c r="O1349" s="2" t="str">
        <f>VLOOKUP($A1349,'Hospitalisation Details'!$A$2:$K$2344,11,FALSE)</f>
        <v>Tier - 1</v>
      </c>
      <c r="P1349" s="5" t="str">
        <f>VLOOKUP($A1349,'Hospitalisation Details'!$A$2:$L$2344,12,FALSE)</f>
        <v>R1013</v>
      </c>
      <c r="Q1349" s="15">
        <f>VLOOKUP($A1349,'Hospitalisation Details'!$A$2:$G$2344,7,FALSE)</f>
        <v>34</v>
      </c>
    </row>
    <row r="1350" spans="1:17" x14ac:dyDescent="0.25">
      <c r="A1350" s="14" t="s">
        <v>5028</v>
      </c>
      <c r="B1350" t="str">
        <f>VLOOKUP(Healthcare!$A1350,'Customer Names'!A1350:C3684,3,FALSE)</f>
        <v>D'Addario</v>
      </c>
      <c r="C1350">
        <f>VLOOKUP(Healthcare!$A1350,'Medical Examinations'!A1350:B3684,2,FALSE)</f>
        <v>28.69</v>
      </c>
      <c r="D1350">
        <f>VLOOKUP($A1350,'Medical Examinations'!A1350:D3684,4,FALSE)</f>
        <v>5.4</v>
      </c>
      <c r="E1350" t="str">
        <f>VLOOKUP($A1350,'Medical Examinations'!A1350:F1350,6,FALSE)</f>
        <v>No</v>
      </c>
      <c r="F1350" t="str">
        <f>VLOOKUP($A1350,'Medical Examinations'!A1350:G3684,7,FALSE)</f>
        <v>No</v>
      </c>
      <c r="G1350" t="str">
        <f>VLOOKUP($A1350,'Medical Examinations'!A1350:H3684,8,FALSE)</f>
        <v>No</v>
      </c>
      <c r="H1350" s="4">
        <f>VLOOKUP($A1350,'Medical Examinations'!A1350:I3684,9,FALSE)</f>
        <v>0</v>
      </c>
      <c r="I1350" t="str">
        <f>VLOOKUP($A1350,'Medical Examinations'!A1350:J1350,10,FALSE)</f>
        <v>No</v>
      </c>
      <c r="J1350" t="str">
        <f>VLOOKUP($A1350,'Medical Examinations'!A1350:C1350,3,FALSE)</f>
        <v>Over Weight</v>
      </c>
      <c r="K1350" t="str">
        <f>VLOOKUP($A1350,'Medical Examinations'!A1350:E1350,5,FALSE)</f>
        <v>Normal</v>
      </c>
      <c r="L1350" t="str">
        <f>VLOOKUP($A1350,'Hospitalisation Details'!$A$2:$E$2344,5,FALSE)</f>
        <v>11-Oct-1990</v>
      </c>
      <c r="M1350" s="2">
        <f>VLOOKUP($A1350,'Hospitalisation Details'!$A$2:$I$2344,9,FALSE)</f>
        <v>3606.43</v>
      </c>
      <c r="N1350" s="2" t="str">
        <f>VLOOKUP($A1350,'Hospitalisation Details'!$A$2:$J$2344,10,FALSE)</f>
        <v>Tier - 2</v>
      </c>
      <c r="O1350" s="2" t="str">
        <f>VLOOKUP($A1350,'Hospitalisation Details'!$A$2:$K$2344,11,FALSE)</f>
        <v>Tier - 1</v>
      </c>
      <c r="P1350" s="5" t="str">
        <f>VLOOKUP($A1350,'Hospitalisation Details'!$A$2:$L$2344,12,FALSE)</f>
        <v>R1013</v>
      </c>
      <c r="Q1350" s="15">
        <f>VLOOKUP($A1350,'Hospitalisation Details'!$A$2:$G$2344,7,FALSE)</f>
        <v>32</v>
      </c>
    </row>
    <row r="1351" spans="1:17" x14ac:dyDescent="0.25">
      <c r="A1351" s="14" t="s">
        <v>5029</v>
      </c>
      <c r="B1351" t="str">
        <f>VLOOKUP(Healthcare!$A1351,'Customer Names'!A1351:C3685,3,FALSE)</f>
        <v>Buchanan</v>
      </c>
      <c r="C1351">
        <f>VLOOKUP(Healthcare!$A1351,'Medical Examinations'!A1351:B3685,2,FALSE)</f>
        <v>28.16</v>
      </c>
      <c r="D1351">
        <f>VLOOKUP($A1351,'Medical Examinations'!A1351:D3685,4,FALSE)</f>
        <v>5.58</v>
      </c>
      <c r="E1351" t="str">
        <f>VLOOKUP($A1351,'Medical Examinations'!A1351:F1351,6,FALSE)</f>
        <v>Yes</v>
      </c>
      <c r="F1351" t="str">
        <f>VLOOKUP($A1351,'Medical Examinations'!A1351:G3685,7,FALSE)</f>
        <v>No</v>
      </c>
      <c r="G1351" t="str">
        <f>VLOOKUP($A1351,'Medical Examinations'!A1351:H3685,8,FALSE)</f>
        <v>No</v>
      </c>
      <c r="H1351" s="4">
        <f>VLOOKUP($A1351,'Medical Examinations'!A1351:I3685,9,FALSE)</f>
        <v>0</v>
      </c>
      <c r="I1351" t="str">
        <f>VLOOKUP($A1351,'Medical Examinations'!A1351:J1351,10,FALSE)</f>
        <v>No</v>
      </c>
      <c r="J1351" t="str">
        <f>VLOOKUP($A1351,'Medical Examinations'!A1351:C1351,3,FALSE)</f>
        <v>Over Weight</v>
      </c>
      <c r="K1351" t="str">
        <f>VLOOKUP($A1351,'Medical Examinations'!A1351:E1351,5,FALSE)</f>
        <v>Normal</v>
      </c>
      <c r="L1351" t="str">
        <f>VLOOKUP($A1351,'Hospitalisation Details'!$A$2:$E$2344,5,FALSE)</f>
        <v>17-Nov-1992</v>
      </c>
      <c r="M1351" s="2">
        <f>VLOOKUP($A1351,'Hospitalisation Details'!$A$2:$I$2344,9,FALSE)</f>
        <v>3645.09</v>
      </c>
      <c r="N1351" s="2" t="str">
        <f>VLOOKUP($A1351,'Hospitalisation Details'!$A$2:$J$2344,10,FALSE)</f>
        <v>Tier - 1</v>
      </c>
      <c r="O1351" s="2" t="str">
        <f>VLOOKUP($A1351,'Hospitalisation Details'!$A$2:$K$2344,11,FALSE)</f>
        <v>Tier - 2</v>
      </c>
      <c r="P1351" s="5" t="str">
        <f>VLOOKUP($A1351,'Hospitalisation Details'!$A$2:$L$2344,12,FALSE)</f>
        <v>R1014</v>
      </c>
      <c r="Q1351" s="15">
        <f>VLOOKUP($A1351,'Hospitalisation Details'!$A$2:$G$2344,7,FALSE)</f>
        <v>30</v>
      </c>
    </row>
    <row r="1352" spans="1:17" x14ac:dyDescent="0.25">
      <c r="A1352" s="14" t="s">
        <v>5030</v>
      </c>
      <c r="B1352" t="str">
        <f>VLOOKUP(Healthcare!$A1352,'Customer Names'!A1352:C3686,3,FALSE)</f>
        <v>Clark</v>
      </c>
      <c r="C1352">
        <f>VLOOKUP(Healthcare!$A1352,'Medical Examinations'!A1352:B3686,2,FALSE)</f>
        <v>45.54</v>
      </c>
      <c r="D1352">
        <f>VLOOKUP($A1352,'Medical Examinations'!A1352:D3686,4,FALSE)</f>
        <v>5.84</v>
      </c>
      <c r="E1352" t="str">
        <f>VLOOKUP($A1352,'Medical Examinations'!A1352:F1352,6,FALSE)</f>
        <v>No</v>
      </c>
      <c r="F1352" t="str">
        <f>VLOOKUP($A1352,'Medical Examinations'!A1352:G3686,7,FALSE)</f>
        <v>No</v>
      </c>
      <c r="G1352" t="str">
        <f>VLOOKUP($A1352,'Medical Examinations'!A1352:H3686,8,FALSE)</f>
        <v>Yes</v>
      </c>
      <c r="H1352" s="4">
        <f>VLOOKUP($A1352,'Medical Examinations'!A1352:I3686,9,FALSE)</f>
        <v>1</v>
      </c>
      <c r="I1352" t="str">
        <f>VLOOKUP($A1352,'Medical Examinations'!A1352:J1352,10,FALSE)</f>
        <v>No</v>
      </c>
      <c r="J1352" t="str">
        <f>VLOOKUP($A1352,'Medical Examinations'!A1352:C1352,3,FALSE)</f>
        <v>Obesity</v>
      </c>
      <c r="K1352" t="str">
        <f>VLOOKUP($A1352,'Medical Examinations'!A1352:E1352,5,FALSE)</f>
        <v>Prediabetes</v>
      </c>
      <c r="L1352" t="str">
        <f>VLOOKUP($A1352,'Hospitalisation Details'!$A$2:$E$2344,5,FALSE)</f>
        <v>8-Nov-1990</v>
      </c>
      <c r="M1352" s="2">
        <f>VLOOKUP($A1352,'Hospitalisation Details'!$A$2:$I$2344,9,FALSE)</f>
        <v>3653.29</v>
      </c>
      <c r="N1352" s="2" t="str">
        <f>VLOOKUP($A1352,'Hospitalisation Details'!$A$2:$J$2344,10,FALSE)</f>
        <v>Tier - 2</v>
      </c>
      <c r="O1352" s="2" t="str">
        <f>VLOOKUP($A1352,'Hospitalisation Details'!$A$2:$K$2344,11,FALSE)</f>
        <v>Tier - 3</v>
      </c>
      <c r="P1352" s="5" t="str">
        <f>VLOOKUP($A1352,'Hospitalisation Details'!$A$2:$L$2344,12,FALSE)</f>
        <v>R1011</v>
      </c>
      <c r="Q1352" s="15">
        <f>VLOOKUP($A1352,'Hospitalisation Details'!$A$2:$G$2344,7,FALSE)</f>
        <v>32</v>
      </c>
    </row>
    <row r="1353" spans="1:17" x14ac:dyDescent="0.25">
      <c r="A1353" s="14" t="s">
        <v>5031</v>
      </c>
      <c r="B1353" t="str">
        <f>VLOOKUP(Healthcare!$A1353,'Customer Names'!A1353:C3687,3,FALSE)</f>
        <v>Waterson</v>
      </c>
      <c r="C1353">
        <f>VLOOKUP(Healthcare!$A1353,'Medical Examinations'!A1353:B3687,2,FALSE)</f>
        <v>28.7</v>
      </c>
      <c r="D1353">
        <f>VLOOKUP($A1353,'Medical Examinations'!A1353:D3687,4,FALSE)</f>
        <v>4.2</v>
      </c>
      <c r="E1353" t="str">
        <f>VLOOKUP($A1353,'Medical Examinations'!A1353:F1353,6,FALSE)</f>
        <v>No</v>
      </c>
      <c r="F1353" t="str">
        <f>VLOOKUP($A1353,'Medical Examinations'!A1353:G3687,7,FALSE)</f>
        <v>No</v>
      </c>
      <c r="G1353" t="str">
        <f>VLOOKUP($A1353,'Medical Examinations'!A1353:H3687,8,FALSE)</f>
        <v>No</v>
      </c>
      <c r="H1353" s="4">
        <f>VLOOKUP($A1353,'Medical Examinations'!A1353:I3687,9,FALSE)</f>
        <v>0</v>
      </c>
      <c r="I1353" t="str">
        <f>VLOOKUP($A1353,'Medical Examinations'!A1353:J1353,10,FALSE)</f>
        <v>No</v>
      </c>
      <c r="J1353" t="str">
        <f>VLOOKUP($A1353,'Medical Examinations'!A1353:C1353,3,FALSE)</f>
        <v>Over Weight</v>
      </c>
      <c r="K1353" t="str">
        <f>VLOOKUP($A1353,'Medical Examinations'!A1353:E1353,5,FALSE)</f>
        <v>Normal</v>
      </c>
      <c r="L1353" t="str">
        <f>VLOOKUP($A1353,'Hospitalisation Details'!$A$2:$E$2344,5,FALSE)</f>
        <v>14-Sep-1992</v>
      </c>
      <c r="M1353" s="2">
        <f>VLOOKUP($A1353,'Hospitalisation Details'!$A$2:$I$2344,9,FALSE)</f>
        <v>3659.35</v>
      </c>
      <c r="N1353" s="2" t="str">
        <f>VLOOKUP($A1353,'Hospitalisation Details'!$A$2:$J$2344,10,FALSE)</f>
        <v>Tier - 3</v>
      </c>
      <c r="O1353" s="2" t="str">
        <f>VLOOKUP($A1353,'Hospitalisation Details'!$A$2:$K$2344,11,FALSE)</f>
        <v>Tier - 1</v>
      </c>
      <c r="P1353" s="5" t="str">
        <f>VLOOKUP($A1353,'Hospitalisation Details'!$A$2:$L$2344,12,FALSE)</f>
        <v>R1011</v>
      </c>
      <c r="Q1353" s="15">
        <f>VLOOKUP($A1353,'Hospitalisation Details'!$A$2:$G$2344,7,FALSE)</f>
        <v>30</v>
      </c>
    </row>
    <row r="1354" spans="1:17" x14ac:dyDescent="0.25">
      <c r="A1354" s="14" t="s">
        <v>5032</v>
      </c>
      <c r="B1354" t="str">
        <f>VLOOKUP(Healthcare!$A1354,'Customer Names'!A1354:C3688,3,FALSE)</f>
        <v>Piras</v>
      </c>
      <c r="C1354">
        <f>VLOOKUP(Healthcare!$A1354,'Medical Examinations'!A1354:B3688,2,FALSE)</f>
        <v>27.74</v>
      </c>
      <c r="D1354">
        <f>VLOOKUP($A1354,'Medical Examinations'!A1354:D3688,4,FALSE)</f>
        <v>6.06</v>
      </c>
      <c r="E1354" t="str">
        <f>VLOOKUP($A1354,'Medical Examinations'!A1354:F1354,6,FALSE)</f>
        <v>Yes</v>
      </c>
      <c r="F1354" t="str">
        <f>VLOOKUP($A1354,'Medical Examinations'!A1354:G3688,7,FALSE)</f>
        <v>No</v>
      </c>
      <c r="G1354" t="str">
        <f>VLOOKUP($A1354,'Medical Examinations'!A1354:H3688,8,FALSE)</f>
        <v>No</v>
      </c>
      <c r="H1354" s="4">
        <f>VLOOKUP($A1354,'Medical Examinations'!A1354:I3688,9,FALSE)</f>
        <v>0</v>
      </c>
      <c r="I1354" t="str">
        <f>VLOOKUP($A1354,'Medical Examinations'!A1354:J1354,10,FALSE)</f>
        <v>No</v>
      </c>
      <c r="J1354" t="str">
        <f>VLOOKUP($A1354,'Medical Examinations'!A1354:C1354,3,FALSE)</f>
        <v>Over Weight</v>
      </c>
      <c r="K1354" t="str">
        <f>VLOOKUP($A1354,'Medical Examinations'!A1354:E1354,5,FALSE)</f>
        <v>Prediabetes</v>
      </c>
      <c r="L1354" t="str">
        <f>VLOOKUP($A1354,'Hospitalisation Details'!$A$2:$E$2344,5,FALSE)</f>
        <v>6-Jul-1984</v>
      </c>
      <c r="M1354" s="2">
        <f>VLOOKUP($A1354,'Hospitalisation Details'!$A$2:$I$2344,9,FALSE)</f>
        <v>3678.86</v>
      </c>
      <c r="N1354" s="2" t="str">
        <f>VLOOKUP($A1354,'Hospitalisation Details'!$A$2:$J$2344,10,FALSE)</f>
        <v>Tier - 2</v>
      </c>
      <c r="O1354" s="2" t="str">
        <f>VLOOKUP($A1354,'Hospitalisation Details'!$A$2:$K$2344,11,FALSE)</f>
        <v>Tier - 3</v>
      </c>
      <c r="P1354" s="5" t="str">
        <f>VLOOKUP($A1354,'Hospitalisation Details'!$A$2:$L$2344,12,FALSE)</f>
        <v>R1013</v>
      </c>
      <c r="Q1354" s="15">
        <f>VLOOKUP($A1354,'Hospitalisation Details'!$A$2:$G$2344,7,FALSE)</f>
        <v>38</v>
      </c>
    </row>
    <row r="1355" spans="1:17" x14ac:dyDescent="0.25">
      <c r="A1355" s="14" t="s">
        <v>5033</v>
      </c>
      <c r="B1355" t="str">
        <f>VLOOKUP(Healthcare!$A1355,'Customer Names'!A1355:C3689,3,FALSE)</f>
        <v>Olson</v>
      </c>
      <c r="C1355">
        <f>VLOOKUP(Healthcare!$A1355,'Medical Examinations'!A1355:B3689,2,FALSE)</f>
        <v>36.954999999999998</v>
      </c>
      <c r="D1355">
        <f>VLOOKUP($A1355,'Medical Examinations'!A1355:D3689,4,FALSE)</f>
        <v>7.57</v>
      </c>
      <c r="E1355" t="str">
        <f>VLOOKUP($A1355,'Medical Examinations'!A1355:F1355,6,FALSE)</f>
        <v>No</v>
      </c>
      <c r="F1355" t="str">
        <f>VLOOKUP($A1355,'Medical Examinations'!A1355:G3689,7,FALSE)</f>
        <v>No</v>
      </c>
      <c r="G1355" t="str">
        <f>VLOOKUP($A1355,'Medical Examinations'!A1355:H3689,8,FALSE)</f>
        <v>No</v>
      </c>
      <c r="H1355" s="4">
        <f>VLOOKUP($A1355,'Medical Examinations'!A1355:I3689,9,FALSE)</f>
        <v>0</v>
      </c>
      <c r="I1355" t="str">
        <f>VLOOKUP($A1355,'Medical Examinations'!A1355:J1355,10,FALSE)</f>
        <v>No</v>
      </c>
      <c r="J1355" t="str">
        <f>VLOOKUP($A1355,'Medical Examinations'!A1355:C1355,3,FALSE)</f>
        <v>Obesity</v>
      </c>
      <c r="K1355" t="str">
        <f>VLOOKUP($A1355,'Medical Examinations'!A1355:E1355,5,FALSE)</f>
        <v>Diabetes</v>
      </c>
      <c r="L1355" t="str">
        <f>VLOOKUP($A1355,'Hospitalisation Details'!$A$2:$E$2344,5,FALSE)</f>
        <v>10-Jul-2003</v>
      </c>
      <c r="M1355" s="2">
        <f>VLOOKUP($A1355,'Hospitalisation Details'!$A$2:$I$2344,9,FALSE)</f>
        <v>3688.35</v>
      </c>
      <c r="N1355" s="2" t="str">
        <f>VLOOKUP($A1355,'Hospitalisation Details'!$A$2:$J$2344,10,FALSE)</f>
        <v>Tier - 2</v>
      </c>
      <c r="O1355" s="2" t="str">
        <f>VLOOKUP($A1355,'Hospitalisation Details'!$A$2:$K$2344,11,FALSE)</f>
        <v>Tier - 2</v>
      </c>
      <c r="P1355" s="5" t="str">
        <f>VLOOKUP($A1355,'Hospitalisation Details'!$A$2:$L$2344,12,FALSE)</f>
        <v>R1021</v>
      </c>
      <c r="Q1355" s="15">
        <f>VLOOKUP($A1355,'Hospitalisation Details'!$A$2:$G$2344,7,FALSE)</f>
        <v>19</v>
      </c>
    </row>
    <row r="1356" spans="1:17" x14ac:dyDescent="0.25">
      <c r="A1356" s="14" t="s">
        <v>5034</v>
      </c>
      <c r="B1356" t="str">
        <f>VLOOKUP(Healthcare!$A1356,'Customer Names'!A1356:C3690,3,FALSE)</f>
        <v>Manfredi</v>
      </c>
      <c r="C1356">
        <f>VLOOKUP(Healthcare!$A1356,'Medical Examinations'!A1356:B3690,2,FALSE)</f>
        <v>30.69</v>
      </c>
      <c r="D1356">
        <f>VLOOKUP($A1356,'Medical Examinations'!A1356:D3690,4,FALSE)</f>
        <v>6.15</v>
      </c>
      <c r="E1356" t="str">
        <f>VLOOKUP($A1356,'Medical Examinations'!A1356:F1356,6,FALSE)</f>
        <v>No</v>
      </c>
      <c r="F1356" t="str">
        <f>VLOOKUP($A1356,'Medical Examinations'!A1356:G3690,7,FALSE)</f>
        <v>No</v>
      </c>
      <c r="G1356" t="str">
        <f>VLOOKUP($A1356,'Medical Examinations'!A1356:H3690,8,FALSE)</f>
        <v>No</v>
      </c>
      <c r="H1356" s="4">
        <f>VLOOKUP($A1356,'Medical Examinations'!A1356:I3690,9,FALSE)</f>
        <v>0</v>
      </c>
      <c r="I1356" t="str">
        <f>VLOOKUP($A1356,'Medical Examinations'!A1356:J1356,10,FALSE)</f>
        <v>No</v>
      </c>
      <c r="J1356" t="str">
        <f>VLOOKUP($A1356,'Medical Examinations'!A1356:C1356,3,FALSE)</f>
        <v>Obesity</v>
      </c>
      <c r="K1356" t="str">
        <f>VLOOKUP($A1356,'Medical Examinations'!A1356:E1356,5,FALSE)</f>
        <v>Prediabetes</v>
      </c>
      <c r="L1356" t="str">
        <f>VLOOKUP($A1356,'Hospitalisation Details'!$A$2:$E$2344,5,FALSE)</f>
        <v>14-Dec-1981</v>
      </c>
      <c r="M1356" s="2">
        <f>VLOOKUP($A1356,'Hospitalisation Details'!$A$2:$I$2344,9,FALSE)</f>
        <v>3688.38</v>
      </c>
      <c r="N1356" s="2" t="str">
        <f>VLOOKUP($A1356,'Hospitalisation Details'!$A$2:$J$2344,10,FALSE)</f>
        <v>Tier - 2</v>
      </c>
      <c r="O1356" s="2" t="str">
        <f>VLOOKUP($A1356,'Hospitalisation Details'!$A$2:$K$2344,11,FALSE)</f>
        <v>Tier - 2</v>
      </c>
      <c r="P1356" s="5" t="str">
        <f>VLOOKUP($A1356,'Hospitalisation Details'!$A$2:$L$2344,12,FALSE)</f>
        <v>R1013</v>
      </c>
      <c r="Q1356" s="15">
        <f>VLOOKUP($A1356,'Hospitalisation Details'!$A$2:$G$2344,7,FALSE)</f>
        <v>41</v>
      </c>
    </row>
    <row r="1357" spans="1:17" x14ac:dyDescent="0.25">
      <c r="A1357" s="14" t="s">
        <v>5035</v>
      </c>
      <c r="B1357" t="str">
        <f>VLOOKUP(Healthcare!$A1357,'Customer Names'!A1357:C3691,3,FALSE)</f>
        <v>Landberg</v>
      </c>
      <c r="C1357">
        <f>VLOOKUP(Healthcare!$A1357,'Medical Examinations'!A1357:B3691,2,FALSE)</f>
        <v>24.984999999999999</v>
      </c>
      <c r="D1357">
        <f>VLOOKUP($A1357,'Medical Examinations'!A1357:D3691,4,FALSE)</f>
        <v>4.5599999999999996</v>
      </c>
      <c r="E1357" t="str">
        <f>VLOOKUP($A1357,'Medical Examinations'!A1357:F1357,6,FALSE)</f>
        <v>No</v>
      </c>
      <c r="F1357" t="str">
        <f>VLOOKUP($A1357,'Medical Examinations'!A1357:G3691,7,FALSE)</f>
        <v>No</v>
      </c>
      <c r="G1357" t="str">
        <f>VLOOKUP($A1357,'Medical Examinations'!A1357:H3691,8,FALSE)</f>
        <v>No</v>
      </c>
      <c r="H1357" s="4">
        <f>VLOOKUP($A1357,'Medical Examinations'!A1357:I3691,9,FALSE)</f>
        <v>0</v>
      </c>
      <c r="I1357" t="str">
        <f>VLOOKUP($A1357,'Medical Examinations'!A1357:J1357,10,FALSE)</f>
        <v>No</v>
      </c>
      <c r="J1357" t="str">
        <f>VLOOKUP($A1357,'Medical Examinations'!A1357:C1357,3,FALSE)</f>
        <v>Over Weight</v>
      </c>
      <c r="K1357" t="str">
        <f>VLOOKUP($A1357,'Medical Examinations'!A1357:E1357,5,FALSE)</f>
        <v>Normal</v>
      </c>
      <c r="L1357" t="str">
        <f>VLOOKUP($A1357,'Hospitalisation Details'!$A$2:$E$2344,5,FALSE)</f>
        <v>21-Oct-1995</v>
      </c>
      <c r="M1357" s="2">
        <f>VLOOKUP($A1357,'Hospitalisation Details'!$A$2:$I$2344,9,FALSE)</f>
        <v>3693.43</v>
      </c>
      <c r="N1357" s="2" t="str">
        <f>VLOOKUP($A1357,'Hospitalisation Details'!$A$2:$J$2344,10,FALSE)</f>
        <v>Tier - 2</v>
      </c>
      <c r="O1357" s="2" t="str">
        <f>VLOOKUP($A1357,'Hospitalisation Details'!$A$2:$K$2344,11,FALSE)</f>
        <v>Tier - 3</v>
      </c>
      <c r="P1357" s="5" t="str">
        <f>VLOOKUP($A1357,'Hospitalisation Details'!$A$2:$L$2344,12,FALSE)</f>
        <v>R1011</v>
      </c>
      <c r="Q1357" s="15">
        <f>VLOOKUP($A1357,'Hospitalisation Details'!$A$2:$G$2344,7,FALSE)</f>
        <v>27</v>
      </c>
    </row>
    <row r="1358" spans="1:17" x14ac:dyDescent="0.25">
      <c r="A1358" s="14" t="s">
        <v>5036</v>
      </c>
      <c r="B1358" t="str">
        <f>VLOOKUP(Healthcare!$A1358,'Customer Names'!A1358:C3692,3,FALSE)</f>
        <v>Flynn</v>
      </c>
      <c r="C1358">
        <f>VLOOKUP(Healthcare!$A1358,'Medical Examinations'!A1358:B3692,2,FALSE)</f>
        <v>39.42</v>
      </c>
      <c r="D1358">
        <f>VLOOKUP($A1358,'Medical Examinations'!A1358:D3692,4,FALSE)</f>
        <v>4.72</v>
      </c>
      <c r="E1358" t="str">
        <f>VLOOKUP($A1358,'Medical Examinations'!A1358:F1358,6,FALSE)</f>
        <v>Yes</v>
      </c>
      <c r="F1358" t="str">
        <f>VLOOKUP($A1358,'Medical Examinations'!A1358:G3692,7,FALSE)</f>
        <v>No</v>
      </c>
      <c r="G1358" t="str">
        <f>VLOOKUP($A1358,'Medical Examinations'!A1358:H3692,8,FALSE)</f>
        <v>No</v>
      </c>
      <c r="H1358" s="4">
        <f>VLOOKUP($A1358,'Medical Examinations'!A1358:I3692,9,FALSE)</f>
        <v>1</v>
      </c>
      <c r="I1358" t="str">
        <f>VLOOKUP($A1358,'Medical Examinations'!A1358:J1358,10,FALSE)</f>
        <v>No</v>
      </c>
      <c r="J1358" t="str">
        <f>VLOOKUP($A1358,'Medical Examinations'!A1358:C1358,3,FALSE)</f>
        <v>Obesity</v>
      </c>
      <c r="K1358" t="str">
        <f>VLOOKUP($A1358,'Medical Examinations'!A1358:E1358,5,FALSE)</f>
        <v>Normal</v>
      </c>
      <c r="L1358" t="str">
        <f>VLOOKUP($A1358,'Hospitalisation Details'!$A$2:$E$2344,5,FALSE)</f>
        <v>18-Aug-1988</v>
      </c>
      <c r="M1358" s="2">
        <f>VLOOKUP($A1358,'Hospitalisation Details'!$A$2:$I$2344,9,FALSE)</f>
        <v>3699.54</v>
      </c>
      <c r="N1358" s="2" t="str">
        <f>VLOOKUP($A1358,'Hospitalisation Details'!$A$2:$J$2344,10,FALSE)</f>
        <v>Tier - 2</v>
      </c>
      <c r="O1358" s="2" t="str">
        <f>VLOOKUP($A1358,'Hospitalisation Details'!$A$2:$K$2344,11,FALSE)</f>
        <v>Tier - 3</v>
      </c>
      <c r="P1358" s="5" t="str">
        <f>VLOOKUP($A1358,'Hospitalisation Details'!$A$2:$L$2344,12,FALSE)</f>
        <v>R1013</v>
      </c>
      <c r="Q1358" s="15">
        <f>VLOOKUP($A1358,'Hospitalisation Details'!$A$2:$G$2344,7,FALSE)</f>
        <v>34</v>
      </c>
    </row>
    <row r="1359" spans="1:17" x14ac:dyDescent="0.25">
      <c r="A1359" s="14" t="s">
        <v>5037</v>
      </c>
      <c r="B1359" t="str">
        <f>VLOOKUP(Healthcare!$A1359,'Customer Names'!A1359:C3693,3,FALSE)</f>
        <v>Bishop</v>
      </c>
      <c r="C1359">
        <f>VLOOKUP(Healthcare!$A1359,'Medical Examinations'!A1359:B3693,2,FALSE)</f>
        <v>16.8</v>
      </c>
      <c r="D1359">
        <f>VLOOKUP($A1359,'Medical Examinations'!A1359:D3693,4,FALSE)</f>
        <v>7.98</v>
      </c>
      <c r="E1359" t="str">
        <f>VLOOKUP($A1359,'Medical Examinations'!A1359:F1359,6,FALSE)</f>
        <v>No</v>
      </c>
      <c r="F1359" t="str">
        <f>VLOOKUP($A1359,'Medical Examinations'!A1359:G3693,7,FALSE)</f>
        <v>No</v>
      </c>
      <c r="G1359" t="str">
        <f>VLOOKUP($A1359,'Medical Examinations'!A1359:H3693,8,FALSE)</f>
        <v>No</v>
      </c>
      <c r="H1359" s="4">
        <f>VLOOKUP($A1359,'Medical Examinations'!A1359:I3693,9,FALSE)</f>
        <v>0</v>
      </c>
      <c r="I1359" t="str">
        <f>VLOOKUP($A1359,'Medical Examinations'!A1359:J1359,10,FALSE)</f>
        <v>No</v>
      </c>
      <c r="J1359" t="str">
        <f>VLOOKUP($A1359,'Medical Examinations'!A1359:C1359,3,FALSE)</f>
        <v>Under Weight</v>
      </c>
      <c r="K1359" t="str">
        <f>VLOOKUP($A1359,'Medical Examinations'!A1359:E1359,5,FALSE)</f>
        <v>Diabetes</v>
      </c>
      <c r="L1359" t="str">
        <f>VLOOKUP($A1359,'Hospitalisation Details'!$A$2:$E$2344,5,FALSE)</f>
        <v>2-Dec-1989</v>
      </c>
      <c r="M1359" s="2">
        <f>VLOOKUP($A1359,'Hospitalisation Details'!$A$2:$I$2344,9,FALSE)</f>
        <v>3704.35</v>
      </c>
      <c r="N1359" s="2" t="str">
        <f>VLOOKUP($A1359,'Hospitalisation Details'!$A$2:$J$2344,10,FALSE)</f>
        <v>Tier - 2</v>
      </c>
      <c r="O1359" s="2" t="str">
        <f>VLOOKUP($A1359,'Hospitalisation Details'!$A$2:$K$2344,11,FALSE)</f>
        <v>Tier - 2</v>
      </c>
      <c r="P1359" s="5" t="str">
        <f>VLOOKUP($A1359,'Hospitalisation Details'!$A$2:$L$2344,12,FALSE)</f>
        <v>R1013</v>
      </c>
      <c r="Q1359" s="15">
        <f>VLOOKUP($A1359,'Hospitalisation Details'!$A$2:$G$2344,7,FALSE)</f>
        <v>33</v>
      </c>
    </row>
    <row r="1360" spans="1:17" x14ac:dyDescent="0.25">
      <c r="A1360" s="14" t="s">
        <v>5038</v>
      </c>
      <c r="B1360" t="str">
        <f>VLOOKUP(Healthcare!$A1360,'Customer Names'!A1360:C3694,3,FALSE)</f>
        <v>Devitt</v>
      </c>
      <c r="C1360">
        <f>VLOOKUP(Healthcare!$A1360,'Medical Examinations'!A1360:B3694,2,FALSE)</f>
        <v>23.274999999999999</v>
      </c>
      <c r="D1360">
        <f>VLOOKUP($A1360,'Medical Examinations'!A1360:D3694,4,FALSE)</f>
        <v>6.26</v>
      </c>
      <c r="E1360" t="str">
        <f>VLOOKUP($A1360,'Medical Examinations'!A1360:F1360,6,FALSE)</f>
        <v>Yes</v>
      </c>
      <c r="F1360" t="str">
        <f>VLOOKUP($A1360,'Medical Examinations'!A1360:G3694,7,FALSE)</f>
        <v>No</v>
      </c>
      <c r="G1360" t="str">
        <f>VLOOKUP($A1360,'Medical Examinations'!A1360:H3694,8,FALSE)</f>
        <v>Yes</v>
      </c>
      <c r="H1360" s="4">
        <f>VLOOKUP($A1360,'Medical Examinations'!A1360:I3694,9,FALSE)</f>
        <v>1</v>
      </c>
      <c r="I1360" t="str">
        <f>VLOOKUP($A1360,'Medical Examinations'!A1360:J1360,10,FALSE)</f>
        <v>No</v>
      </c>
      <c r="J1360" t="str">
        <f>VLOOKUP($A1360,'Medical Examinations'!A1360:C1360,3,FALSE)</f>
        <v>Health Weight</v>
      </c>
      <c r="K1360" t="str">
        <f>VLOOKUP($A1360,'Medical Examinations'!A1360:E1360,5,FALSE)</f>
        <v>Prediabetes</v>
      </c>
      <c r="L1360" t="str">
        <f>VLOOKUP($A1360,'Hospitalisation Details'!$A$2:$E$2344,5,FALSE)</f>
        <v>5-Nov-2004</v>
      </c>
      <c r="M1360" s="2">
        <f>VLOOKUP($A1360,'Hospitalisation Details'!$A$2:$I$2344,9,FALSE)</f>
        <v>3722.23</v>
      </c>
      <c r="N1360" s="2" t="str">
        <f>VLOOKUP($A1360,'Hospitalisation Details'!$A$2:$J$2344,10,FALSE)</f>
        <v>Tier - 2</v>
      </c>
      <c r="O1360" s="2" t="str">
        <f>VLOOKUP($A1360,'Hospitalisation Details'!$A$2:$K$2344,11,FALSE)</f>
        <v>Tier - 2</v>
      </c>
      <c r="P1360" s="5" t="str">
        <f>VLOOKUP($A1360,'Hospitalisation Details'!$A$2:$L$2344,12,FALSE)</f>
        <v>R1025</v>
      </c>
      <c r="Q1360" s="15">
        <f>VLOOKUP($A1360,'Hospitalisation Details'!$A$2:$G$2344,7,FALSE)</f>
        <v>18</v>
      </c>
    </row>
    <row r="1361" spans="1:17" x14ac:dyDescent="0.25">
      <c r="A1361" s="14" t="s">
        <v>5039</v>
      </c>
      <c r="B1361" t="str">
        <f>VLOOKUP(Healthcare!$A1361,'Customer Names'!A1361:C3695,3,FALSE)</f>
        <v>Lynch</v>
      </c>
      <c r="C1361">
        <f>VLOOKUP(Healthcare!$A1361,'Medical Examinations'!A1361:B3695,2,FALSE)</f>
        <v>22.8</v>
      </c>
      <c r="D1361">
        <f>VLOOKUP($A1361,'Medical Examinations'!A1361:D3695,4,FALSE)</f>
        <v>4.29</v>
      </c>
      <c r="E1361" t="str">
        <f>VLOOKUP($A1361,'Medical Examinations'!A1361:F1361,6,FALSE)</f>
        <v>Yes</v>
      </c>
      <c r="F1361" t="str">
        <f>VLOOKUP($A1361,'Medical Examinations'!A1361:G3695,7,FALSE)</f>
        <v>No</v>
      </c>
      <c r="G1361" t="str">
        <f>VLOOKUP($A1361,'Medical Examinations'!A1361:H3695,8,FALSE)</f>
        <v>Yes</v>
      </c>
      <c r="H1361" s="4">
        <f>VLOOKUP($A1361,'Medical Examinations'!A1361:I3695,9,FALSE)</f>
        <v>1</v>
      </c>
      <c r="I1361" t="str">
        <f>VLOOKUP($A1361,'Medical Examinations'!A1361:J1361,10,FALSE)</f>
        <v>No</v>
      </c>
      <c r="J1361" t="str">
        <f>VLOOKUP($A1361,'Medical Examinations'!A1361:C1361,3,FALSE)</f>
        <v>Health Weight</v>
      </c>
      <c r="K1361" t="str">
        <f>VLOOKUP($A1361,'Medical Examinations'!A1361:E1361,5,FALSE)</f>
        <v>Normal</v>
      </c>
      <c r="L1361" t="str">
        <f>VLOOKUP($A1361,'Hospitalisation Details'!$A$2:$E$2344,5,FALSE)</f>
        <v>22-Aug-1994</v>
      </c>
      <c r="M1361" s="2">
        <f>VLOOKUP($A1361,'Hospitalisation Details'!$A$2:$I$2344,9,FALSE)</f>
        <v>3732.63</v>
      </c>
      <c r="N1361" s="2" t="str">
        <f>VLOOKUP($A1361,'Hospitalisation Details'!$A$2:$J$2344,10,FALSE)</f>
        <v>Tier - 2</v>
      </c>
      <c r="O1361" s="2" t="str">
        <f>VLOOKUP($A1361,'Hospitalisation Details'!$A$2:$K$2344,11,FALSE)</f>
        <v>Tier - 3</v>
      </c>
      <c r="P1361" s="5" t="str">
        <f>VLOOKUP($A1361,'Hospitalisation Details'!$A$2:$L$2344,12,FALSE)</f>
        <v>R1024</v>
      </c>
      <c r="Q1361" s="15">
        <f>VLOOKUP($A1361,'Hospitalisation Details'!$A$2:$G$2344,7,FALSE)</f>
        <v>28</v>
      </c>
    </row>
    <row r="1362" spans="1:17" x14ac:dyDescent="0.25">
      <c r="A1362" s="14" t="s">
        <v>5040</v>
      </c>
      <c r="B1362" t="str">
        <f>VLOOKUP(Healthcare!$A1362,'Customer Names'!A1362:C3696,3,FALSE)</f>
        <v>Tramontano</v>
      </c>
      <c r="C1362">
        <f>VLOOKUP(Healthcare!$A1362,'Medical Examinations'!A1362:B3696,2,FALSE)</f>
        <v>24.3</v>
      </c>
      <c r="D1362">
        <f>VLOOKUP($A1362,'Medical Examinations'!A1362:D3696,4,FALSE)</f>
        <v>5.43</v>
      </c>
      <c r="E1362" t="str">
        <f>VLOOKUP($A1362,'Medical Examinations'!A1362:F1362,6,FALSE)</f>
        <v>No</v>
      </c>
      <c r="F1362" t="str">
        <f>VLOOKUP($A1362,'Medical Examinations'!A1362:G3696,7,FALSE)</f>
        <v>No</v>
      </c>
      <c r="G1362" t="str">
        <f>VLOOKUP($A1362,'Medical Examinations'!A1362:H3696,8,FALSE)</f>
        <v>No</v>
      </c>
      <c r="H1362" s="4">
        <f>VLOOKUP($A1362,'Medical Examinations'!A1362:I3696,9,FALSE)</f>
        <v>2</v>
      </c>
      <c r="I1362" t="str">
        <f>VLOOKUP($A1362,'Medical Examinations'!A1362:J1362,10,FALSE)</f>
        <v>No</v>
      </c>
      <c r="J1362" t="str">
        <f>VLOOKUP($A1362,'Medical Examinations'!A1362:C1362,3,FALSE)</f>
        <v>Health Weight</v>
      </c>
      <c r="K1362" t="str">
        <f>VLOOKUP($A1362,'Medical Examinations'!A1362:E1362,5,FALSE)</f>
        <v>Normal</v>
      </c>
      <c r="L1362" t="str">
        <f>VLOOKUP($A1362,'Hospitalisation Details'!$A$2:$E$2344,5,FALSE)</f>
        <v>22-Jun-1993</v>
      </c>
      <c r="M1362" s="2">
        <f>VLOOKUP($A1362,'Hospitalisation Details'!$A$2:$I$2344,9,FALSE)</f>
        <v>3736.46</v>
      </c>
      <c r="N1362" s="2" t="str">
        <f>VLOOKUP($A1362,'Hospitalisation Details'!$A$2:$J$2344,10,FALSE)</f>
        <v>Tier - 2</v>
      </c>
      <c r="O1362" s="2" t="str">
        <f>VLOOKUP($A1362,'Hospitalisation Details'!$A$2:$K$2344,11,FALSE)</f>
        <v>Tier - 2</v>
      </c>
      <c r="P1362" s="5" t="str">
        <f>VLOOKUP($A1362,'Hospitalisation Details'!$A$2:$L$2344,12,FALSE)</f>
        <v>R1012</v>
      </c>
      <c r="Q1362" s="15">
        <f>VLOOKUP($A1362,'Hospitalisation Details'!$A$2:$G$2344,7,FALSE)</f>
        <v>29</v>
      </c>
    </row>
    <row r="1363" spans="1:17" x14ac:dyDescent="0.25">
      <c r="A1363" s="14" t="s">
        <v>5041</v>
      </c>
      <c r="B1363" t="str">
        <f>VLOOKUP(Healthcare!$A1363,'Customer Names'!A1363:C3697,3,FALSE)</f>
        <v>DavIDson</v>
      </c>
      <c r="C1363">
        <f>VLOOKUP(Healthcare!$A1363,'Medical Examinations'!A1363:B3697,2,FALSE)</f>
        <v>25.13</v>
      </c>
      <c r="D1363">
        <f>VLOOKUP($A1363,'Medical Examinations'!A1363:D3697,4,FALSE)</f>
        <v>8</v>
      </c>
      <c r="E1363" t="str">
        <f>VLOOKUP($A1363,'Medical Examinations'!A1363:F1363,6,FALSE)</f>
        <v>Yes</v>
      </c>
      <c r="F1363" t="str">
        <f>VLOOKUP($A1363,'Medical Examinations'!A1363:G3697,7,FALSE)</f>
        <v>No</v>
      </c>
      <c r="G1363" t="str">
        <f>VLOOKUP($A1363,'Medical Examinations'!A1363:H3697,8,FALSE)</f>
        <v>No</v>
      </c>
      <c r="H1363" s="4">
        <f>VLOOKUP($A1363,'Medical Examinations'!A1363:I3697,9,FALSE)</f>
        <v>1</v>
      </c>
      <c r="I1363" t="str">
        <f>VLOOKUP($A1363,'Medical Examinations'!A1363:J1363,10,FALSE)</f>
        <v>No</v>
      </c>
      <c r="J1363" t="str">
        <f>VLOOKUP($A1363,'Medical Examinations'!A1363:C1363,3,FALSE)</f>
        <v>Over Weight</v>
      </c>
      <c r="K1363" t="str">
        <f>VLOOKUP($A1363,'Medical Examinations'!A1363:E1363,5,FALSE)</f>
        <v>Diabetes</v>
      </c>
      <c r="L1363" t="str">
        <f>VLOOKUP($A1363,'Hospitalisation Details'!$A$2:$E$2344,5,FALSE)</f>
        <v>9-Sep-1986</v>
      </c>
      <c r="M1363" s="2">
        <f>VLOOKUP($A1363,'Hospitalisation Details'!$A$2:$I$2344,9,FALSE)</f>
        <v>3748.56</v>
      </c>
      <c r="N1363" s="2" t="str">
        <f>VLOOKUP($A1363,'Hospitalisation Details'!$A$2:$J$2344,10,FALSE)</f>
        <v>Tier - 2</v>
      </c>
      <c r="O1363" s="2" t="str">
        <f>VLOOKUP($A1363,'Hospitalisation Details'!$A$2:$K$2344,11,FALSE)</f>
        <v>Tier - 2</v>
      </c>
      <c r="P1363" s="5" t="str">
        <f>VLOOKUP($A1363,'Hospitalisation Details'!$A$2:$L$2344,12,FALSE)</f>
        <v>R1013</v>
      </c>
      <c r="Q1363" s="15">
        <f>VLOOKUP($A1363,'Hospitalisation Details'!$A$2:$G$2344,7,FALSE)</f>
        <v>36</v>
      </c>
    </row>
    <row r="1364" spans="1:17" x14ac:dyDescent="0.25">
      <c r="A1364" s="14" t="s">
        <v>5043</v>
      </c>
      <c r="B1364" t="str">
        <f>VLOOKUP(Healthcare!$A1364,'Customer Names'!A1364:C3698,3,FALSE)</f>
        <v>Burke</v>
      </c>
      <c r="C1364">
        <f>VLOOKUP(Healthcare!$A1364,'Medical Examinations'!A1364:B3698,2,FALSE)</f>
        <v>22.72</v>
      </c>
      <c r="D1364">
        <f>VLOOKUP($A1364,'Medical Examinations'!A1364:D3698,4,FALSE)</f>
        <v>9.9600000000000009</v>
      </c>
      <c r="E1364" t="str">
        <f>VLOOKUP($A1364,'Medical Examinations'!A1364:F1364,6,FALSE)</f>
        <v>Yes</v>
      </c>
      <c r="F1364" t="str">
        <f>VLOOKUP($A1364,'Medical Examinations'!A1364:G3698,7,FALSE)</f>
        <v>No</v>
      </c>
      <c r="G1364" t="str">
        <f>VLOOKUP($A1364,'Medical Examinations'!A1364:H3698,8,FALSE)</f>
        <v>No</v>
      </c>
      <c r="H1364" s="4">
        <f>VLOOKUP($A1364,'Medical Examinations'!A1364:I3698,9,FALSE)</f>
        <v>2</v>
      </c>
      <c r="I1364" t="str">
        <f>VLOOKUP($A1364,'Medical Examinations'!A1364:J1364,10,FALSE)</f>
        <v>No</v>
      </c>
      <c r="J1364" t="str">
        <f>VLOOKUP($A1364,'Medical Examinations'!A1364:C1364,3,FALSE)</f>
        <v>Health Weight</v>
      </c>
      <c r="K1364" t="str">
        <f>VLOOKUP($A1364,'Medical Examinations'!A1364:E1364,5,FALSE)</f>
        <v>Diabetes</v>
      </c>
      <c r="L1364" t="str">
        <f>VLOOKUP($A1364,'Hospitalisation Details'!$A$2:$E$2344,5,FALSE)</f>
        <v>28-Oct-1991</v>
      </c>
      <c r="M1364" s="2">
        <f>VLOOKUP($A1364,'Hospitalisation Details'!$A$2:$I$2344,9,FALSE)</f>
        <v>3756.62</v>
      </c>
      <c r="N1364" s="2" t="str">
        <f>VLOOKUP($A1364,'Hospitalisation Details'!$A$2:$J$2344,10,FALSE)</f>
        <v>Tier - 2</v>
      </c>
      <c r="O1364" s="2" t="str">
        <f>VLOOKUP($A1364,'Hospitalisation Details'!$A$2:$K$2344,11,FALSE)</f>
        <v>Tier - 2</v>
      </c>
      <c r="P1364" s="5" t="str">
        <f>VLOOKUP($A1364,'Hospitalisation Details'!$A$2:$L$2344,12,FALSE)</f>
        <v>R1013</v>
      </c>
      <c r="Q1364" s="15">
        <f>VLOOKUP($A1364,'Hospitalisation Details'!$A$2:$G$2344,7,FALSE)</f>
        <v>31</v>
      </c>
    </row>
    <row r="1365" spans="1:17" x14ac:dyDescent="0.25">
      <c r="A1365" s="14" t="s">
        <v>5044</v>
      </c>
      <c r="B1365" t="str">
        <f>VLOOKUP(Healthcare!$A1365,'Customer Names'!A1365:C3699,3,FALSE)</f>
        <v>McGraw</v>
      </c>
      <c r="C1365">
        <f>VLOOKUP(Healthcare!$A1365,'Medical Examinations'!A1365:B3699,2,FALSE)</f>
        <v>32.6</v>
      </c>
      <c r="D1365">
        <f>VLOOKUP($A1365,'Medical Examinations'!A1365:D3699,4,FALSE)</f>
        <v>6.8</v>
      </c>
      <c r="E1365" t="str">
        <f>VLOOKUP($A1365,'Medical Examinations'!A1365:F1365,6,FALSE)</f>
        <v>Yes</v>
      </c>
      <c r="F1365" t="str">
        <f>VLOOKUP($A1365,'Medical Examinations'!A1365:G3699,7,FALSE)</f>
        <v>No</v>
      </c>
      <c r="G1365" t="str">
        <f>VLOOKUP($A1365,'Medical Examinations'!A1365:H3699,8,FALSE)</f>
        <v>No</v>
      </c>
      <c r="H1365" s="4">
        <f>VLOOKUP($A1365,'Medical Examinations'!A1365:I3699,9,FALSE)</f>
        <v>0</v>
      </c>
      <c r="I1365" t="str">
        <f>VLOOKUP($A1365,'Medical Examinations'!A1365:J1365,10,FALSE)</f>
        <v>No</v>
      </c>
      <c r="J1365" t="str">
        <f>VLOOKUP($A1365,'Medical Examinations'!A1365:C1365,3,FALSE)</f>
        <v>Obesity</v>
      </c>
      <c r="K1365" t="str">
        <f>VLOOKUP($A1365,'Medical Examinations'!A1365:E1365,5,FALSE)</f>
        <v>Diabetes</v>
      </c>
      <c r="L1365" t="str">
        <f>VLOOKUP($A1365,'Hospitalisation Details'!$A$2:$E$2344,5,FALSE)</f>
        <v>25-Aug-1991</v>
      </c>
      <c r="M1365" s="2">
        <f>VLOOKUP($A1365,'Hospitalisation Details'!$A$2:$I$2344,9,FALSE)</f>
        <v>3757.84</v>
      </c>
      <c r="N1365" s="2" t="str">
        <f>VLOOKUP($A1365,'Hospitalisation Details'!$A$2:$J$2344,10,FALSE)</f>
        <v>Tier - 2</v>
      </c>
      <c r="O1365" s="2" t="str">
        <f>VLOOKUP($A1365,'Hospitalisation Details'!$A$2:$K$2344,11,FALSE)</f>
        <v>Tier - 1</v>
      </c>
      <c r="P1365" s="5" t="str">
        <f>VLOOKUP($A1365,'Hospitalisation Details'!$A$2:$L$2344,12,FALSE)</f>
        <v>R1013</v>
      </c>
      <c r="Q1365" s="15">
        <f>VLOOKUP($A1365,'Hospitalisation Details'!$A$2:$G$2344,7,FALSE)</f>
        <v>31</v>
      </c>
    </row>
    <row r="1366" spans="1:17" x14ac:dyDescent="0.25">
      <c r="A1366" s="14" t="s">
        <v>5045</v>
      </c>
      <c r="B1366" t="str">
        <f>VLOOKUP(Healthcare!$A1366,'Customer Names'!A1366:C3700,3,FALSE)</f>
        <v>Fellure</v>
      </c>
      <c r="C1366">
        <f>VLOOKUP(Healthcare!$A1366,'Medical Examinations'!A1366:B3700,2,FALSE)</f>
        <v>17.28</v>
      </c>
      <c r="D1366">
        <f>VLOOKUP($A1366,'Medical Examinations'!A1366:D3700,4,FALSE)</f>
        <v>6.22</v>
      </c>
      <c r="E1366" t="str">
        <f>VLOOKUP($A1366,'Medical Examinations'!A1366:F1366,6,FALSE)</f>
        <v>Yes</v>
      </c>
      <c r="F1366" t="str">
        <f>VLOOKUP($A1366,'Medical Examinations'!A1366:G3700,7,FALSE)</f>
        <v>No</v>
      </c>
      <c r="G1366" t="str">
        <f>VLOOKUP($A1366,'Medical Examinations'!A1366:H3700,8,FALSE)</f>
        <v>No</v>
      </c>
      <c r="H1366" s="4">
        <f>VLOOKUP($A1366,'Medical Examinations'!A1366:I3700,9,FALSE)</f>
        <v>2</v>
      </c>
      <c r="I1366" t="str">
        <f>VLOOKUP($A1366,'Medical Examinations'!A1366:J1366,10,FALSE)</f>
        <v>No</v>
      </c>
      <c r="J1366" t="str">
        <f>VLOOKUP($A1366,'Medical Examinations'!A1366:C1366,3,FALSE)</f>
        <v>Under Weight</v>
      </c>
      <c r="K1366" t="str">
        <f>VLOOKUP($A1366,'Medical Examinations'!A1366:E1366,5,FALSE)</f>
        <v>Prediabetes</v>
      </c>
      <c r="L1366" t="str">
        <f>VLOOKUP($A1366,'Hospitalisation Details'!$A$2:$E$2344,5,FALSE)</f>
        <v>24-Oct-1991</v>
      </c>
      <c r="M1366" s="2">
        <f>VLOOKUP($A1366,'Hospitalisation Details'!$A$2:$I$2344,9,FALSE)</f>
        <v>3761.29</v>
      </c>
      <c r="N1366" s="2" t="str">
        <f>VLOOKUP($A1366,'Hospitalisation Details'!$A$2:$J$2344,10,FALSE)</f>
        <v>Tier - 2</v>
      </c>
      <c r="O1366" s="2" t="str">
        <f>VLOOKUP($A1366,'Hospitalisation Details'!$A$2:$K$2344,11,FALSE)</f>
        <v>Tier - 3</v>
      </c>
      <c r="P1366" s="5" t="str">
        <f>VLOOKUP($A1366,'Hospitalisation Details'!$A$2:$L$2344,12,FALSE)</f>
        <v>R1011</v>
      </c>
      <c r="Q1366" s="15">
        <f>VLOOKUP($A1366,'Hospitalisation Details'!$A$2:$G$2344,7,FALSE)</f>
        <v>31</v>
      </c>
    </row>
    <row r="1367" spans="1:17" x14ac:dyDescent="0.25">
      <c r="A1367" s="14" t="s">
        <v>5046</v>
      </c>
      <c r="B1367" t="str">
        <f>VLOOKUP(Healthcare!$A1367,'Customer Names'!A1367:C3701,3,FALSE)</f>
        <v>Sanford</v>
      </c>
      <c r="C1367">
        <f>VLOOKUP(Healthcare!$A1367,'Medical Examinations'!A1367:B3701,2,FALSE)</f>
        <v>27.92</v>
      </c>
      <c r="D1367">
        <f>VLOOKUP($A1367,'Medical Examinations'!A1367:D3701,4,FALSE)</f>
        <v>5.79</v>
      </c>
      <c r="E1367" t="str">
        <f>VLOOKUP($A1367,'Medical Examinations'!A1367:F1367,6,FALSE)</f>
        <v>No</v>
      </c>
      <c r="F1367" t="str">
        <f>VLOOKUP($A1367,'Medical Examinations'!A1367:G3701,7,FALSE)</f>
        <v>No</v>
      </c>
      <c r="G1367" t="str">
        <f>VLOOKUP($A1367,'Medical Examinations'!A1367:H3701,8,FALSE)</f>
        <v>No</v>
      </c>
      <c r="H1367" s="4">
        <f>VLOOKUP($A1367,'Medical Examinations'!A1367:I3701,9,FALSE)</f>
        <v>1</v>
      </c>
      <c r="I1367" t="str">
        <f>VLOOKUP($A1367,'Medical Examinations'!A1367:J1367,10,FALSE)</f>
        <v>No</v>
      </c>
      <c r="J1367" t="str">
        <f>VLOOKUP($A1367,'Medical Examinations'!A1367:C1367,3,FALSE)</f>
        <v>Over Weight</v>
      </c>
      <c r="K1367" t="str">
        <f>VLOOKUP($A1367,'Medical Examinations'!A1367:E1367,5,FALSE)</f>
        <v>Prediabetes</v>
      </c>
      <c r="L1367" t="str">
        <f>VLOOKUP($A1367,'Hospitalisation Details'!$A$2:$E$2344,5,FALSE)</f>
        <v>21-Nov-1994</v>
      </c>
      <c r="M1367" s="2">
        <f>VLOOKUP($A1367,'Hospitalisation Details'!$A$2:$I$2344,9,FALSE)</f>
        <v>3766.88</v>
      </c>
      <c r="N1367" s="2" t="str">
        <f>VLOOKUP($A1367,'Hospitalisation Details'!$A$2:$J$2344,10,FALSE)</f>
        <v>Tier - 2</v>
      </c>
      <c r="O1367" s="2" t="str">
        <f>VLOOKUP($A1367,'Hospitalisation Details'!$A$2:$K$2344,11,FALSE)</f>
        <v>Tier - 1</v>
      </c>
      <c r="P1367" s="5" t="str">
        <f>VLOOKUP($A1367,'Hospitalisation Details'!$A$2:$L$2344,12,FALSE)</f>
        <v>R1013</v>
      </c>
      <c r="Q1367" s="15">
        <f>VLOOKUP($A1367,'Hospitalisation Details'!$A$2:$G$2344,7,FALSE)</f>
        <v>28</v>
      </c>
    </row>
    <row r="1368" spans="1:17" x14ac:dyDescent="0.25">
      <c r="A1368" s="14" t="s">
        <v>5047</v>
      </c>
      <c r="B1368" t="str">
        <f>VLOOKUP(Healthcare!$A1368,'Customer Names'!A1368:C3702,3,FALSE)</f>
        <v>Wrenn</v>
      </c>
      <c r="C1368">
        <f>VLOOKUP(Healthcare!$A1368,'Medical Examinations'!A1368:B3702,2,FALSE)</f>
        <v>38.284999999999997</v>
      </c>
      <c r="D1368">
        <f>VLOOKUP($A1368,'Medical Examinations'!A1368:D3702,4,FALSE)</f>
        <v>5.41</v>
      </c>
      <c r="E1368" t="str">
        <f>VLOOKUP($A1368,'Medical Examinations'!A1368:F1368,6,FALSE)</f>
        <v>No</v>
      </c>
      <c r="F1368" t="str">
        <f>VLOOKUP($A1368,'Medical Examinations'!A1368:G3702,7,FALSE)</f>
        <v>No</v>
      </c>
      <c r="G1368" t="str">
        <f>VLOOKUP($A1368,'Medical Examinations'!A1368:H3702,8,FALSE)</f>
        <v>No</v>
      </c>
      <c r="H1368" s="4">
        <f>VLOOKUP($A1368,'Medical Examinations'!A1368:I3702,9,FALSE)</f>
        <v>0</v>
      </c>
      <c r="I1368" t="str">
        <f>VLOOKUP($A1368,'Medical Examinations'!A1368:J1368,10,FALSE)</f>
        <v>No</v>
      </c>
      <c r="J1368" t="str">
        <f>VLOOKUP($A1368,'Medical Examinations'!A1368:C1368,3,FALSE)</f>
        <v>Obesity</v>
      </c>
      <c r="K1368" t="str">
        <f>VLOOKUP($A1368,'Medical Examinations'!A1368:E1368,5,FALSE)</f>
        <v>Normal</v>
      </c>
      <c r="L1368" t="str">
        <f>VLOOKUP($A1368,'Hospitalisation Details'!$A$2:$E$2344,5,FALSE)</f>
        <v>24-Oct-1987</v>
      </c>
      <c r="M1368" s="2">
        <f>VLOOKUP($A1368,'Hospitalisation Details'!$A$2:$I$2344,9,FALSE)</f>
        <v>3773.23</v>
      </c>
      <c r="N1368" s="2" t="str">
        <f>VLOOKUP($A1368,'Hospitalisation Details'!$A$2:$J$2344,10,FALSE)</f>
        <v>Tier - 2</v>
      </c>
      <c r="O1368" s="2" t="str">
        <f>VLOOKUP($A1368,'Hospitalisation Details'!$A$2:$K$2344,11,FALSE)</f>
        <v>Tier - 3</v>
      </c>
      <c r="P1368" s="5" t="str">
        <f>VLOOKUP($A1368,'Hospitalisation Details'!$A$2:$L$2344,12,FALSE)</f>
        <v>R1013</v>
      </c>
      <c r="Q1368" s="15">
        <f>VLOOKUP($A1368,'Hospitalisation Details'!$A$2:$G$2344,7,FALSE)</f>
        <v>35</v>
      </c>
    </row>
    <row r="1369" spans="1:17" x14ac:dyDescent="0.25">
      <c r="A1369" s="14" t="s">
        <v>5048</v>
      </c>
      <c r="B1369" t="str">
        <f>VLOOKUP(Healthcare!$A1369,'Customer Names'!A1369:C3703,3,FALSE)</f>
        <v>Lindsey</v>
      </c>
      <c r="C1369">
        <f>VLOOKUP(Healthcare!$A1369,'Medical Examinations'!A1369:B3703,2,FALSE)</f>
        <v>16.48</v>
      </c>
      <c r="D1369">
        <f>VLOOKUP($A1369,'Medical Examinations'!A1369:D3703,4,FALSE)</f>
        <v>11.05</v>
      </c>
      <c r="E1369" t="str">
        <f>VLOOKUP($A1369,'Medical Examinations'!A1369:F1369,6,FALSE)</f>
        <v>No</v>
      </c>
      <c r="F1369" t="str">
        <f>VLOOKUP($A1369,'Medical Examinations'!A1369:G3703,7,FALSE)</f>
        <v>No</v>
      </c>
      <c r="G1369" t="str">
        <f>VLOOKUP($A1369,'Medical Examinations'!A1369:H3703,8,FALSE)</f>
        <v>No</v>
      </c>
      <c r="H1369" s="4">
        <f>VLOOKUP($A1369,'Medical Examinations'!A1369:I3703,9,FALSE)</f>
        <v>0</v>
      </c>
      <c r="I1369" t="str">
        <f>VLOOKUP($A1369,'Medical Examinations'!A1369:J1369,10,FALSE)</f>
        <v>No</v>
      </c>
      <c r="J1369" t="str">
        <f>VLOOKUP($A1369,'Medical Examinations'!A1369:C1369,3,FALSE)</f>
        <v>Under Weight</v>
      </c>
      <c r="K1369" t="str">
        <f>VLOOKUP($A1369,'Medical Examinations'!A1369:E1369,5,FALSE)</f>
        <v>Diabetes</v>
      </c>
      <c r="L1369" t="str">
        <f>VLOOKUP($A1369,'Hospitalisation Details'!$A$2:$E$2344,5,FALSE)</f>
        <v>13-Dec-1981</v>
      </c>
      <c r="M1369" s="2">
        <f>VLOOKUP($A1369,'Hospitalisation Details'!$A$2:$I$2344,9,FALSE)</f>
        <v>3785.77</v>
      </c>
      <c r="N1369" s="2" t="str">
        <f>VLOOKUP($A1369,'Hospitalisation Details'!$A$2:$J$2344,10,FALSE)</f>
        <v>Tier - 2</v>
      </c>
      <c r="O1369" s="2" t="str">
        <f>VLOOKUP($A1369,'Hospitalisation Details'!$A$2:$K$2344,11,FALSE)</f>
        <v>Tier - 1</v>
      </c>
      <c r="P1369" s="5" t="str">
        <f>VLOOKUP($A1369,'Hospitalisation Details'!$A$2:$L$2344,12,FALSE)</f>
        <v>R1013</v>
      </c>
      <c r="Q1369" s="15">
        <f>VLOOKUP($A1369,'Hospitalisation Details'!$A$2:$G$2344,7,FALSE)</f>
        <v>41</v>
      </c>
    </row>
    <row r="1370" spans="1:17" x14ac:dyDescent="0.25">
      <c r="A1370" s="14" t="s">
        <v>5049</v>
      </c>
      <c r="B1370" t="str">
        <f>VLOOKUP(Healthcare!$A1370,'Customer Names'!A1370:C3704,3,FALSE)</f>
        <v>Krueger</v>
      </c>
      <c r="C1370">
        <f>VLOOKUP(Healthcare!$A1370,'Medical Examinations'!A1370:B3704,2,FALSE)</f>
        <v>38.57</v>
      </c>
      <c r="D1370">
        <f>VLOOKUP($A1370,'Medical Examinations'!A1370:D3704,4,FALSE)</f>
        <v>6.27</v>
      </c>
      <c r="E1370" t="str">
        <f>VLOOKUP($A1370,'Medical Examinations'!A1370:F1370,6,FALSE)</f>
        <v>No</v>
      </c>
      <c r="F1370" t="str">
        <f>VLOOKUP($A1370,'Medical Examinations'!A1370:G3704,7,FALSE)</f>
        <v>No</v>
      </c>
      <c r="G1370" t="str">
        <f>VLOOKUP($A1370,'Medical Examinations'!A1370:H3704,8,FALSE)</f>
        <v>No</v>
      </c>
      <c r="H1370" s="4">
        <f>VLOOKUP($A1370,'Medical Examinations'!A1370:I3704,9,FALSE)</f>
        <v>0</v>
      </c>
      <c r="I1370" t="str">
        <f>VLOOKUP($A1370,'Medical Examinations'!A1370:J1370,10,FALSE)</f>
        <v>No</v>
      </c>
      <c r="J1370" t="str">
        <f>VLOOKUP($A1370,'Medical Examinations'!A1370:C1370,3,FALSE)</f>
        <v>Obesity</v>
      </c>
      <c r="K1370" t="str">
        <f>VLOOKUP($A1370,'Medical Examinations'!A1370:E1370,5,FALSE)</f>
        <v>Prediabetes</v>
      </c>
      <c r="L1370" t="str">
        <f>VLOOKUP($A1370,'Hospitalisation Details'!$A$2:$E$2344,5,FALSE)</f>
        <v>28-Aug-1988</v>
      </c>
      <c r="M1370" s="2">
        <f>VLOOKUP($A1370,'Hospitalisation Details'!$A$2:$I$2344,9,FALSE)</f>
        <v>3793.55</v>
      </c>
      <c r="N1370" s="2" t="str">
        <f>VLOOKUP($A1370,'Hospitalisation Details'!$A$2:$J$2344,10,FALSE)</f>
        <v>Tier - 2</v>
      </c>
      <c r="O1370" s="2" t="str">
        <f>VLOOKUP($A1370,'Hospitalisation Details'!$A$2:$K$2344,11,FALSE)</f>
        <v>Tier - 3</v>
      </c>
      <c r="P1370" s="5" t="str">
        <f>VLOOKUP($A1370,'Hospitalisation Details'!$A$2:$L$2344,12,FALSE)</f>
        <v>R1013</v>
      </c>
      <c r="Q1370" s="15">
        <f>VLOOKUP($A1370,'Hospitalisation Details'!$A$2:$G$2344,7,FALSE)</f>
        <v>34</v>
      </c>
    </row>
    <row r="1371" spans="1:17" x14ac:dyDescent="0.25">
      <c r="A1371" s="14" t="s">
        <v>5050</v>
      </c>
      <c r="B1371" t="str">
        <f>VLOOKUP(Healthcare!$A1371,'Customer Names'!A1371:C3705,3,FALSE)</f>
        <v>Babler</v>
      </c>
      <c r="C1371">
        <f>VLOOKUP(Healthcare!$A1371,'Medical Examinations'!A1371:B3705,2,FALSE)</f>
        <v>43.85</v>
      </c>
      <c r="D1371">
        <f>VLOOKUP($A1371,'Medical Examinations'!A1371:D3705,4,FALSE)</f>
        <v>4.7699999999999996</v>
      </c>
      <c r="E1371" t="str">
        <f>VLOOKUP($A1371,'Medical Examinations'!A1371:F1371,6,FALSE)</f>
        <v>Yes</v>
      </c>
      <c r="F1371" t="str">
        <f>VLOOKUP($A1371,'Medical Examinations'!A1371:G3705,7,FALSE)</f>
        <v>No</v>
      </c>
      <c r="G1371" t="str">
        <f>VLOOKUP($A1371,'Medical Examinations'!A1371:H3705,8,FALSE)</f>
        <v>No</v>
      </c>
      <c r="H1371" s="4">
        <f>VLOOKUP($A1371,'Medical Examinations'!A1371:I3705,9,FALSE)</f>
        <v>0</v>
      </c>
      <c r="I1371" t="str">
        <f>VLOOKUP($A1371,'Medical Examinations'!A1371:J1371,10,FALSE)</f>
        <v>No</v>
      </c>
      <c r="J1371" t="str">
        <f>VLOOKUP($A1371,'Medical Examinations'!A1371:C1371,3,FALSE)</f>
        <v>Obesity</v>
      </c>
      <c r="K1371" t="str">
        <f>VLOOKUP($A1371,'Medical Examinations'!A1371:E1371,5,FALSE)</f>
        <v>Normal</v>
      </c>
      <c r="L1371" t="str">
        <f>VLOOKUP($A1371,'Hospitalisation Details'!$A$2:$E$2344,5,FALSE)</f>
        <v>29-Sep-1981</v>
      </c>
      <c r="M1371" s="2">
        <f>VLOOKUP($A1371,'Hospitalisation Details'!$A$2:$I$2344,9,FALSE)</f>
        <v>3797.2</v>
      </c>
      <c r="N1371" s="2" t="str">
        <f>VLOOKUP($A1371,'Hospitalisation Details'!$A$2:$J$2344,10,FALSE)</f>
        <v>Tier - 2</v>
      </c>
      <c r="O1371" s="2" t="str">
        <f>VLOOKUP($A1371,'Hospitalisation Details'!$A$2:$K$2344,11,FALSE)</f>
        <v>Tier - 3</v>
      </c>
      <c r="P1371" s="5" t="str">
        <f>VLOOKUP($A1371,'Hospitalisation Details'!$A$2:$L$2344,12,FALSE)</f>
        <v>R1012</v>
      </c>
      <c r="Q1371" s="15">
        <f>VLOOKUP($A1371,'Hospitalisation Details'!$A$2:$G$2344,7,FALSE)</f>
        <v>41</v>
      </c>
    </row>
    <row r="1372" spans="1:17" x14ac:dyDescent="0.25">
      <c r="A1372" s="14" t="s">
        <v>5051</v>
      </c>
      <c r="B1372" t="str">
        <f>VLOOKUP(Healthcare!$A1372,'Customer Names'!A1372:C3706,3,FALSE)</f>
        <v>Brezenski</v>
      </c>
      <c r="C1372">
        <f>VLOOKUP(Healthcare!$A1372,'Medical Examinations'!A1372:B3706,2,FALSE)</f>
        <v>30.11</v>
      </c>
      <c r="D1372">
        <f>VLOOKUP($A1372,'Medical Examinations'!A1372:D3706,4,FALSE)</f>
        <v>4.08</v>
      </c>
      <c r="E1372" t="str">
        <f>VLOOKUP($A1372,'Medical Examinations'!A1372:F1372,6,FALSE)</f>
        <v>No</v>
      </c>
      <c r="F1372" t="str">
        <f>VLOOKUP($A1372,'Medical Examinations'!A1372:G3706,7,FALSE)</f>
        <v>No</v>
      </c>
      <c r="G1372" t="str">
        <f>VLOOKUP($A1372,'Medical Examinations'!A1372:H3706,8,FALSE)</f>
        <v>No</v>
      </c>
      <c r="H1372" s="4">
        <f>VLOOKUP($A1372,'Medical Examinations'!A1372:I3706,9,FALSE)</f>
        <v>0</v>
      </c>
      <c r="I1372" t="str">
        <f>VLOOKUP($A1372,'Medical Examinations'!A1372:J1372,10,FALSE)</f>
        <v>No</v>
      </c>
      <c r="J1372" t="str">
        <f>VLOOKUP($A1372,'Medical Examinations'!A1372:C1372,3,FALSE)</f>
        <v>Obesity</v>
      </c>
      <c r="K1372" t="str">
        <f>VLOOKUP($A1372,'Medical Examinations'!A1372:E1372,5,FALSE)</f>
        <v>Normal</v>
      </c>
      <c r="L1372" t="str">
        <f>VLOOKUP($A1372,'Hospitalisation Details'!$A$2:$E$2344,5,FALSE)</f>
        <v>12-Aug-1994</v>
      </c>
      <c r="M1372" s="2">
        <f>VLOOKUP($A1372,'Hospitalisation Details'!$A$2:$I$2344,9,FALSE)</f>
        <v>3847.67</v>
      </c>
      <c r="N1372" s="2" t="str">
        <f>VLOOKUP($A1372,'Hospitalisation Details'!$A$2:$J$2344,10,FALSE)</f>
        <v>Tier - 3</v>
      </c>
      <c r="O1372" s="2" t="str">
        <f>VLOOKUP($A1372,'Hospitalisation Details'!$A$2:$K$2344,11,FALSE)</f>
        <v>Tier - 2</v>
      </c>
      <c r="P1372" s="5" t="str">
        <f>VLOOKUP($A1372,'Hospitalisation Details'!$A$2:$L$2344,12,FALSE)</f>
        <v>R1011</v>
      </c>
      <c r="Q1372" s="15">
        <f>VLOOKUP($A1372,'Hospitalisation Details'!$A$2:$G$2344,7,FALSE)</f>
        <v>28</v>
      </c>
    </row>
    <row r="1373" spans="1:17" x14ac:dyDescent="0.25">
      <c r="A1373" s="14" t="s">
        <v>5052</v>
      </c>
      <c r="B1373" t="str">
        <f>VLOOKUP(Healthcare!$A1373,'Customer Names'!A1373:C3707,3,FALSE)</f>
        <v>Marschner</v>
      </c>
      <c r="C1373">
        <f>VLOOKUP(Healthcare!$A1373,'Medical Examinations'!A1373:B3707,2,FALSE)</f>
        <v>31.59</v>
      </c>
      <c r="D1373">
        <f>VLOOKUP($A1373,'Medical Examinations'!A1373:D3707,4,FALSE)</f>
        <v>6.01</v>
      </c>
      <c r="E1373" t="str">
        <f>VLOOKUP($A1373,'Medical Examinations'!A1373:F1373,6,FALSE)</f>
        <v>No</v>
      </c>
      <c r="F1373" t="str">
        <f>VLOOKUP($A1373,'Medical Examinations'!A1373:G3707,7,FALSE)</f>
        <v>No</v>
      </c>
      <c r="G1373" t="str">
        <f>VLOOKUP($A1373,'Medical Examinations'!A1373:H3707,8,FALSE)</f>
        <v>No</v>
      </c>
      <c r="H1373" s="4">
        <f>VLOOKUP($A1373,'Medical Examinations'!A1373:I3707,9,FALSE)</f>
        <v>0</v>
      </c>
      <c r="I1373" t="str">
        <f>VLOOKUP($A1373,'Medical Examinations'!A1373:J1373,10,FALSE)</f>
        <v>No</v>
      </c>
      <c r="J1373" t="str">
        <f>VLOOKUP($A1373,'Medical Examinations'!A1373:C1373,3,FALSE)</f>
        <v>Obesity</v>
      </c>
      <c r="K1373" t="str">
        <f>VLOOKUP($A1373,'Medical Examinations'!A1373:E1373,5,FALSE)</f>
        <v>Prediabetes</v>
      </c>
      <c r="L1373" t="str">
        <f>VLOOKUP($A1373,'Hospitalisation Details'!$A$2:$E$2344,5,FALSE)</f>
        <v>19-Aug-1991</v>
      </c>
      <c r="M1373" s="2">
        <f>VLOOKUP($A1373,'Hospitalisation Details'!$A$2:$I$2344,9,FALSE)</f>
        <v>3857.76</v>
      </c>
      <c r="N1373" s="2" t="str">
        <f>VLOOKUP($A1373,'Hospitalisation Details'!$A$2:$J$2344,10,FALSE)</f>
        <v>Tier - 3</v>
      </c>
      <c r="O1373" s="2" t="str">
        <f>VLOOKUP($A1373,'Hospitalisation Details'!$A$2:$K$2344,11,FALSE)</f>
        <v>Tier - 1</v>
      </c>
      <c r="P1373" s="5" t="str">
        <f>VLOOKUP($A1373,'Hospitalisation Details'!$A$2:$L$2344,12,FALSE)</f>
        <v>R1016</v>
      </c>
      <c r="Q1373" s="15">
        <f>VLOOKUP($A1373,'Hospitalisation Details'!$A$2:$G$2344,7,FALSE)</f>
        <v>31</v>
      </c>
    </row>
    <row r="1374" spans="1:17" x14ac:dyDescent="0.25">
      <c r="A1374" s="14" t="s">
        <v>5053</v>
      </c>
      <c r="B1374" t="str">
        <f>VLOOKUP(Healthcare!$A1374,'Customer Names'!A1374:C3708,3,FALSE)</f>
        <v>King</v>
      </c>
      <c r="C1374">
        <f>VLOOKUP(Healthcare!$A1374,'Medical Examinations'!A1374:B3708,2,FALSE)</f>
        <v>40.15</v>
      </c>
      <c r="D1374">
        <f>VLOOKUP($A1374,'Medical Examinations'!A1374:D3708,4,FALSE)</f>
        <v>11.84</v>
      </c>
      <c r="E1374" t="str">
        <f>VLOOKUP($A1374,'Medical Examinations'!A1374:F1374,6,FALSE)</f>
        <v>No</v>
      </c>
      <c r="F1374" t="str">
        <f>VLOOKUP($A1374,'Medical Examinations'!A1374:G3708,7,FALSE)</f>
        <v>No</v>
      </c>
      <c r="G1374" t="str">
        <f>VLOOKUP($A1374,'Medical Examinations'!A1374:H3708,8,FALSE)</f>
        <v>No</v>
      </c>
      <c r="H1374" s="4">
        <f>VLOOKUP($A1374,'Medical Examinations'!A1374:I3708,9,FALSE)</f>
        <v>0</v>
      </c>
      <c r="I1374" t="str">
        <f>VLOOKUP($A1374,'Medical Examinations'!A1374:J1374,10,FALSE)</f>
        <v>No</v>
      </c>
      <c r="J1374" t="str">
        <f>VLOOKUP($A1374,'Medical Examinations'!A1374:C1374,3,FALSE)</f>
        <v>Obesity</v>
      </c>
      <c r="K1374" t="str">
        <f>VLOOKUP($A1374,'Medical Examinations'!A1374:E1374,5,FALSE)</f>
        <v>Diabetes</v>
      </c>
      <c r="L1374" t="str">
        <f>VLOOKUP($A1374,'Hospitalisation Details'!$A$2:$E$2344,5,FALSE)</f>
        <v>6-Jun-2001</v>
      </c>
      <c r="M1374" s="2">
        <f>VLOOKUP($A1374,'Hospitalisation Details'!$A$2:$I$2344,9,FALSE)</f>
        <v>3858.51</v>
      </c>
      <c r="N1374" s="2" t="str">
        <f>VLOOKUP($A1374,'Hospitalisation Details'!$A$2:$J$2344,10,FALSE)</f>
        <v>Tier - 2</v>
      </c>
      <c r="O1374" s="2" t="str">
        <f>VLOOKUP($A1374,'Hospitalisation Details'!$A$2:$K$2344,11,FALSE)</f>
        <v>Tier - 3</v>
      </c>
      <c r="P1374" s="5" t="str">
        <f>VLOOKUP($A1374,'Hospitalisation Details'!$A$2:$L$2344,12,FALSE)</f>
        <v>R1025</v>
      </c>
      <c r="Q1374" s="15">
        <f>VLOOKUP($A1374,'Hospitalisation Details'!$A$2:$G$2344,7,FALSE)</f>
        <v>22</v>
      </c>
    </row>
    <row r="1375" spans="1:17" x14ac:dyDescent="0.25">
      <c r="A1375" s="14" t="s">
        <v>5054</v>
      </c>
      <c r="B1375" t="str">
        <f>VLOOKUP(Healthcare!$A1375,'Customer Names'!A1375:C3709,3,FALSE)</f>
        <v>Montez</v>
      </c>
      <c r="C1375">
        <f>VLOOKUP(Healthcare!$A1375,'Medical Examinations'!A1375:B3709,2,FALSE)</f>
        <v>40.700000000000003</v>
      </c>
      <c r="D1375">
        <f>VLOOKUP($A1375,'Medical Examinations'!A1375:D3709,4,FALSE)</f>
        <v>6.27</v>
      </c>
      <c r="E1375" t="str">
        <f>VLOOKUP($A1375,'Medical Examinations'!A1375:F1375,6,FALSE)</f>
        <v>Yes</v>
      </c>
      <c r="F1375" t="str">
        <f>VLOOKUP($A1375,'Medical Examinations'!A1375:G3709,7,FALSE)</f>
        <v>No</v>
      </c>
      <c r="G1375" t="str">
        <f>VLOOKUP($A1375,'Medical Examinations'!A1375:H3709,8,FALSE)</f>
        <v>Yes</v>
      </c>
      <c r="H1375" s="4">
        <f>VLOOKUP($A1375,'Medical Examinations'!A1375:I3709,9,FALSE)</f>
        <v>1</v>
      </c>
      <c r="I1375" t="str">
        <f>VLOOKUP($A1375,'Medical Examinations'!A1375:J1375,10,FALSE)</f>
        <v>No</v>
      </c>
      <c r="J1375" t="str">
        <f>VLOOKUP($A1375,'Medical Examinations'!A1375:C1375,3,FALSE)</f>
        <v>Obesity</v>
      </c>
      <c r="K1375" t="str">
        <f>VLOOKUP($A1375,'Medical Examinations'!A1375:E1375,5,FALSE)</f>
        <v>Prediabetes</v>
      </c>
      <c r="L1375" t="str">
        <f>VLOOKUP($A1375,'Hospitalisation Details'!$A$2:$E$2344,5,FALSE)</f>
        <v>18-Oct-2001</v>
      </c>
      <c r="M1375" s="2">
        <f>VLOOKUP($A1375,'Hospitalisation Details'!$A$2:$I$2344,9,FALSE)</f>
        <v>3861.21</v>
      </c>
      <c r="N1375" s="2" t="str">
        <f>VLOOKUP($A1375,'Hospitalisation Details'!$A$2:$J$2344,10,FALSE)</f>
        <v>Tier - 2</v>
      </c>
      <c r="O1375" s="2" t="str">
        <f>VLOOKUP($A1375,'Hospitalisation Details'!$A$2:$K$2344,11,FALSE)</f>
        <v>Tier - 2</v>
      </c>
      <c r="P1375" s="5" t="str">
        <f>VLOOKUP($A1375,'Hospitalisation Details'!$A$2:$L$2344,12,FALSE)</f>
        <v>R1016</v>
      </c>
      <c r="Q1375" s="15">
        <f>VLOOKUP($A1375,'Hospitalisation Details'!$A$2:$G$2344,7,FALSE)</f>
        <v>21</v>
      </c>
    </row>
    <row r="1376" spans="1:17" x14ac:dyDescent="0.25">
      <c r="A1376" s="14" t="s">
        <v>5055</v>
      </c>
      <c r="B1376" t="str">
        <f>VLOOKUP(Healthcare!$A1376,'Customer Names'!A1376:C3710,3,FALSE)</f>
        <v>Campbell</v>
      </c>
      <c r="C1376">
        <f>VLOOKUP(Healthcare!$A1376,'Medical Examinations'!A1376:B3710,2,FALSE)</f>
        <v>40.76</v>
      </c>
      <c r="D1376">
        <f>VLOOKUP($A1376,'Medical Examinations'!A1376:D3710,4,FALSE)</f>
        <v>5.28</v>
      </c>
      <c r="E1376" t="str">
        <f>VLOOKUP($A1376,'Medical Examinations'!A1376:F1376,6,FALSE)</f>
        <v>No</v>
      </c>
      <c r="F1376" t="str">
        <f>VLOOKUP($A1376,'Medical Examinations'!A1376:G3710,7,FALSE)</f>
        <v>No</v>
      </c>
      <c r="G1376" t="str">
        <f>VLOOKUP($A1376,'Medical Examinations'!A1376:H3710,8,FALSE)</f>
        <v>No</v>
      </c>
      <c r="H1376" s="4">
        <f>VLOOKUP($A1376,'Medical Examinations'!A1376:I3710,9,FALSE)</f>
        <v>0</v>
      </c>
      <c r="I1376" t="str">
        <f>VLOOKUP($A1376,'Medical Examinations'!A1376:J1376,10,FALSE)</f>
        <v>No</v>
      </c>
      <c r="J1376" t="str">
        <f>VLOOKUP($A1376,'Medical Examinations'!A1376:C1376,3,FALSE)</f>
        <v>Obesity</v>
      </c>
      <c r="K1376" t="str">
        <f>VLOOKUP($A1376,'Medical Examinations'!A1376:E1376,5,FALSE)</f>
        <v>Normal</v>
      </c>
      <c r="L1376" t="str">
        <f>VLOOKUP($A1376,'Hospitalisation Details'!$A$2:$E$2344,5,FALSE)</f>
        <v>24-Jun-1990</v>
      </c>
      <c r="M1376" s="2">
        <f>VLOOKUP($A1376,'Hospitalisation Details'!$A$2:$I$2344,9,FALSE)</f>
        <v>3866.86</v>
      </c>
      <c r="N1376" s="2" t="str">
        <f>VLOOKUP($A1376,'Hospitalisation Details'!$A$2:$J$2344,10,FALSE)</f>
        <v>Tier - 1</v>
      </c>
      <c r="O1376" s="2" t="str">
        <f>VLOOKUP($A1376,'Hospitalisation Details'!$A$2:$K$2344,11,FALSE)</f>
        <v>Tier - 1</v>
      </c>
      <c r="P1376" s="5" t="str">
        <f>VLOOKUP($A1376,'Hospitalisation Details'!$A$2:$L$2344,12,FALSE)</f>
        <v>R1012</v>
      </c>
      <c r="Q1376" s="15">
        <f>VLOOKUP($A1376,'Hospitalisation Details'!$A$2:$G$2344,7,FALSE)</f>
        <v>32</v>
      </c>
    </row>
    <row r="1377" spans="1:17" x14ac:dyDescent="0.25">
      <c r="A1377" s="14" t="s">
        <v>5056</v>
      </c>
      <c r="B1377" t="str">
        <f>VLOOKUP(Healthcare!$A1377,'Customer Names'!A1377:C3711,3,FALSE)</f>
        <v>Hurt</v>
      </c>
      <c r="C1377">
        <f>VLOOKUP(Healthcare!$A1377,'Medical Examinations'!A1377:B3711,2,FALSE)</f>
        <v>29.7</v>
      </c>
      <c r="D1377">
        <f>VLOOKUP($A1377,'Medical Examinations'!A1377:D3711,4,FALSE)</f>
        <v>7.03</v>
      </c>
      <c r="E1377" t="str">
        <f>VLOOKUP($A1377,'Medical Examinations'!A1377:F1377,6,FALSE)</f>
        <v>No</v>
      </c>
      <c r="F1377" t="str">
        <f>VLOOKUP($A1377,'Medical Examinations'!A1377:G3711,7,FALSE)</f>
        <v>No</v>
      </c>
      <c r="G1377" t="str">
        <f>VLOOKUP($A1377,'Medical Examinations'!A1377:H3711,8,FALSE)</f>
        <v>No</v>
      </c>
      <c r="H1377" s="4">
        <f>VLOOKUP($A1377,'Medical Examinations'!A1377:I3711,9,FALSE)</f>
        <v>0</v>
      </c>
      <c r="I1377" t="str">
        <f>VLOOKUP($A1377,'Medical Examinations'!A1377:J1377,10,FALSE)</f>
        <v>No</v>
      </c>
      <c r="J1377" t="str">
        <f>VLOOKUP($A1377,'Medical Examinations'!A1377:C1377,3,FALSE)</f>
        <v>Over Weight</v>
      </c>
      <c r="K1377" t="str">
        <f>VLOOKUP($A1377,'Medical Examinations'!A1377:E1377,5,FALSE)</f>
        <v>Diabetes</v>
      </c>
      <c r="L1377" t="str">
        <f>VLOOKUP($A1377,'Hospitalisation Details'!$A$2:$E$2344,5,FALSE)</f>
        <v>25-Jul-1991</v>
      </c>
      <c r="M1377" s="2">
        <f>VLOOKUP($A1377,'Hospitalisation Details'!$A$2:$I$2344,9,FALSE)</f>
        <v>3875.73</v>
      </c>
      <c r="N1377" s="2" t="str">
        <f>VLOOKUP($A1377,'Hospitalisation Details'!$A$2:$J$2344,10,FALSE)</f>
        <v>Tier - 2</v>
      </c>
      <c r="O1377" s="2" t="str">
        <f>VLOOKUP($A1377,'Hospitalisation Details'!$A$2:$K$2344,11,FALSE)</f>
        <v>Tier - 3</v>
      </c>
      <c r="P1377" s="5" t="str">
        <f>VLOOKUP($A1377,'Hospitalisation Details'!$A$2:$L$2344,12,FALSE)</f>
        <v>R1013</v>
      </c>
      <c r="Q1377" s="15">
        <f>VLOOKUP($A1377,'Hospitalisation Details'!$A$2:$G$2344,7,FALSE)</f>
        <v>31</v>
      </c>
    </row>
    <row r="1378" spans="1:17" x14ac:dyDescent="0.25">
      <c r="A1378" s="14" t="s">
        <v>5057</v>
      </c>
      <c r="B1378" t="str">
        <f>VLOOKUP(Healthcare!$A1378,'Customer Names'!A1378:C3712,3,FALSE)</f>
        <v>Garey</v>
      </c>
      <c r="C1378">
        <f>VLOOKUP(Healthcare!$A1378,'Medical Examinations'!A1378:B3712,2,FALSE)</f>
        <v>40.58</v>
      </c>
      <c r="D1378">
        <f>VLOOKUP($A1378,'Medical Examinations'!A1378:D3712,4,FALSE)</f>
        <v>5.32</v>
      </c>
      <c r="E1378" t="str">
        <f>VLOOKUP($A1378,'Medical Examinations'!A1378:F1378,6,FALSE)</f>
        <v>Yes</v>
      </c>
      <c r="F1378" t="str">
        <f>VLOOKUP($A1378,'Medical Examinations'!A1378:G3712,7,FALSE)</f>
        <v>No</v>
      </c>
      <c r="G1378" t="str">
        <f>VLOOKUP($A1378,'Medical Examinations'!A1378:H3712,8,FALSE)</f>
        <v>Yes</v>
      </c>
      <c r="H1378" s="4">
        <f>VLOOKUP($A1378,'Medical Examinations'!A1378:I3712,9,FALSE)</f>
        <v>1</v>
      </c>
      <c r="I1378" t="str">
        <f>VLOOKUP($A1378,'Medical Examinations'!A1378:J1378,10,FALSE)</f>
        <v>No</v>
      </c>
      <c r="J1378" t="str">
        <f>VLOOKUP($A1378,'Medical Examinations'!A1378:C1378,3,FALSE)</f>
        <v>Obesity</v>
      </c>
      <c r="K1378" t="str">
        <f>VLOOKUP($A1378,'Medical Examinations'!A1378:E1378,5,FALSE)</f>
        <v>Normal</v>
      </c>
      <c r="L1378" t="str">
        <f>VLOOKUP($A1378,'Hospitalisation Details'!$A$2:$E$2344,5,FALSE)</f>
        <v>23-Oct-1996</v>
      </c>
      <c r="M1378" s="2">
        <f>VLOOKUP($A1378,'Hospitalisation Details'!$A$2:$I$2344,9,FALSE)</f>
        <v>3877.3</v>
      </c>
      <c r="N1378" s="2" t="str">
        <f>VLOOKUP($A1378,'Hospitalisation Details'!$A$2:$J$2344,10,FALSE)</f>
        <v>Tier - 1</v>
      </c>
      <c r="O1378" s="2" t="str">
        <f>VLOOKUP($A1378,'Hospitalisation Details'!$A$2:$K$2344,11,FALSE)</f>
        <v>Tier - 3</v>
      </c>
      <c r="P1378" s="5" t="str">
        <f>VLOOKUP($A1378,'Hospitalisation Details'!$A$2:$L$2344,12,FALSE)</f>
        <v>R1012</v>
      </c>
      <c r="Q1378" s="15">
        <f>VLOOKUP($A1378,'Hospitalisation Details'!$A$2:$G$2344,7,FALSE)</f>
        <v>26</v>
      </c>
    </row>
    <row r="1379" spans="1:17" x14ac:dyDescent="0.25">
      <c r="A1379" s="14" t="s">
        <v>5058</v>
      </c>
      <c r="B1379" t="str">
        <f>VLOOKUP(Healthcare!$A1379,'Customer Names'!A1379:C3713,3,FALSE)</f>
        <v>Reddy</v>
      </c>
      <c r="C1379">
        <f>VLOOKUP(Healthcare!$A1379,'Medical Examinations'!A1379:B3713,2,FALSE)</f>
        <v>33.06</v>
      </c>
      <c r="D1379">
        <f>VLOOKUP($A1379,'Medical Examinations'!A1379:D3713,4,FALSE)</f>
        <v>9.59</v>
      </c>
      <c r="E1379" t="str">
        <f>VLOOKUP($A1379,'Medical Examinations'!A1379:F1379,6,FALSE)</f>
        <v>Yes</v>
      </c>
      <c r="F1379" t="str">
        <f>VLOOKUP($A1379,'Medical Examinations'!A1379:G3713,7,FALSE)</f>
        <v>No</v>
      </c>
      <c r="G1379" t="str">
        <f>VLOOKUP($A1379,'Medical Examinations'!A1379:H3713,8,FALSE)</f>
        <v>No</v>
      </c>
      <c r="H1379" s="4">
        <f>VLOOKUP($A1379,'Medical Examinations'!A1379:I3713,9,FALSE)</f>
        <v>0</v>
      </c>
      <c r="I1379" t="str">
        <f>VLOOKUP($A1379,'Medical Examinations'!A1379:J1379,10,FALSE)</f>
        <v>No</v>
      </c>
      <c r="J1379" t="str">
        <f>VLOOKUP($A1379,'Medical Examinations'!A1379:C1379,3,FALSE)</f>
        <v>Obesity</v>
      </c>
      <c r="K1379" t="str">
        <f>VLOOKUP($A1379,'Medical Examinations'!A1379:E1379,5,FALSE)</f>
        <v>Diabetes</v>
      </c>
      <c r="L1379" t="str">
        <f>VLOOKUP($A1379,'Hospitalisation Details'!$A$2:$E$2344,5,FALSE)</f>
        <v>13-Jul-2004</v>
      </c>
      <c r="M1379" s="2">
        <f>VLOOKUP($A1379,'Hospitalisation Details'!$A$2:$I$2344,9,FALSE)</f>
        <v>3889.2</v>
      </c>
      <c r="N1379" s="2" t="str">
        <f>VLOOKUP($A1379,'Hospitalisation Details'!$A$2:$J$2344,10,FALSE)</f>
        <v>Tier - 2</v>
      </c>
      <c r="O1379" s="2" t="str">
        <f>VLOOKUP($A1379,'Hospitalisation Details'!$A$2:$K$2344,11,FALSE)</f>
        <v>Tier - 2</v>
      </c>
      <c r="P1379" s="5" t="str">
        <f>VLOOKUP($A1379,'Hospitalisation Details'!$A$2:$L$2344,12,FALSE)</f>
        <v>R1012</v>
      </c>
      <c r="Q1379" s="15">
        <f>VLOOKUP($A1379,'Hospitalisation Details'!$A$2:$G$2344,7,FALSE)</f>
        <v>18</v>
      </c>
    </row>
    <row r="1380" spans="1:17" x14ac:dyDescent="0.25">
      <c r="A1380" s="14" t="s">
        <v>5059</v>
      </c>
      <c r="B1380" t="str">
        <f>VLOOKUP(Healthcare!$A1380,'Customer Names'!A1380:C3714,3,FALSE)</f>
        <v>Mueller</v>
      </c>
      <c r="C1380">
        <f>VLOOKUP(Healthcare!$A1380,'Medical Examinations'!A1380:B3714,2,FALSE)</f>
        <v>26.62</v>
      </c>
      <c r="D1380">
        <f>VLOOKUP($A1380,'Medical Examinations'!A1380:D3714,4,FALSE)</f>
        <v>6.15</v>
      </c>
      <c r="E1380" t="str">
        <f>VLOOKUP($A1380,'Medical Examinations'!A1380:F1380,6,FALSE)</f>
        <v>Yes</v>
      </c>
      <c r="F1380" t="str">
        <f>VLOOKUP($A1380,'Medical Examinations'!A1380:G3714,7,FALSE)</f>
        <v>No</v>
      </c>
      <c r="G1380" t="str">
        <f>VLOOKUP($A1380,'Medical Examinations'!A1380:H3714,8,FALSE)</f>
        <v>No</v>
      </c>
      <c r="H1380" s="4">
        <f>VLOOKUP($A1380,'Medical Examinations'!A1380:I3714,9,FALSE)</f>
        <v>0</v>
      </c>
      <c r="I1380" t="str">
        <f>VLOOKUP($A1380,'Medical Examinations'!A1380:J1380,10,FALSE)</f>
        <v>No</v>
      </c>
      <c r="J1380" t="str">
        <f>VLOOKUP($A1380,'Medical Examinations'!A1380:C1380,3,FALSE)</f>
        <v>Over Weight</v>
      </c>
      <c r="K1380" t="str">
        <f>VLOOKUP($A1380,'Medical Examinations'!A1380:E1380,5,FALSE)</f>
        <v>Prediabetes</v>
      </c>
      <c r="L1380" t="str">
        <f>VLOOKUP($A1380,'Hospitalisation Details'!$A$2:$E$2344,5,FALSE)</f>
        <v>14-Sep-1993</v>
      </c>
      <c r="M1380" s="2">
        <f>VLOOKUP($A1380,'Hospitalisation Details'!$A$2:$I$2344,9,FALSE)</f>
        <v>3898.35</v>
      </c>
      <c r="N1380" s="2" t="str">
        <f>VLOOKUP($A1380,'Hospitalisation Details'!$A$2:$J$2344,10,FALSE)</f>
        <v>Tier - 2</v>
      </c>
      <c r="O1380" s="2" t="str">
        <f>VLOOKUP($A1380,'Hospitalisation Details'!$A$2:$K$2344,11,FALSE)</f>
        <v>Tier - 2</v>
      </c>
      <c r="P1380" s="5" t="str">
        <f>VLOOKUP($A1380,'Hospitalisation Details'!$A$2:$L$2344,12,FALSE)</f>
        <v>R1012</v>
      </c>
      <c r="Q1380" s="15">
        <f>VLOOKUP($A1380,'Hospitalisation Details'!$A$2:$G$2344,7,FALSE)</f>
        <v>29</v>
      </c>
    </row>
    <row r="1381" spans="1:17" x14ac:dyDescent="0.25">
      <c r="A1381" s="14" t="s">
        <v>5060</v>
      </c>
      <c r="B1381" t="str">
        <f>VLOOKUP(Healthcare!$A1381,'Customer Names'!A1381:C3715,3,FALSE)</f>
        <v>Julia</v>
      </c>
      <c r="C1381">
        <f>VLOOKUP(Healthcare!$A1381,'Medical Examinations'!A1381:B3715,2,FALSE)</f>
        <v>37.1</v>
      </c>
      <c r="D1381">
        <f>VLOOKUP($A1381,'Medical Examinations'!A1381:D3715,4,FALSE)</f>
        <v>11.08</v>
      </c>
      <c r="E1381" t="str">
        <f>VLOOKUP($A1381,'Medical Examinations'!A1381:F1381,6,FALSE)</f>
        <v>No</v>
      </c>
      <c r="F1381" t="str">
        <f>VLOOKUP($A1381,'Medical Examinations'!A1381:G3715,7,FALSE)</f>
        <v>No</v>
      </c>
      <c r="G1381" t="str">
        <f>VLOOKUP($A1381,'Medical Examinations'!A1381:H3715,8,FALSE)</f>
        <v>No</v>
      </c>
      <c r="H1381" s="4">
        <f>VLOOKUP($A1381,'Medical Examinations'!A1381:I3715,9,FALSE)</f>
        <v>0</v>
      </c>
      <c r="I1381" t="str">
        <f>VLOOKUP($A1381,'Medical Examinations'!A1381:J1381,10,FALSE)</f>
        <v>No</v>
      </c>
      <c r="J1381" t="str">
        <f>VLOOKUP($A1381,'Medical Examinations'!A1381:C1381,3,FALSE)</f>
        <v>Obesity</v>
      </c>
      <c r="K1381" t="str">
        <f>VLOOKUP($A1381,'Medical Examinations'!A1381:E1381,5,FALSE)</f>
        <v>Diabetes</v>
      </c>
      <c r="L1381" t="str">
        <f>VLOOKUP($A1381,'Hospitalisation Details'!$A$2:$E$2344,5,FALSE)</f>
        <v>24-Nov-1997</v>
      </c>
      <c r="M1381" s="2">
        <f>VLOOKUP($A1381,'Hospitalisation Details'!$A$2:$I$2344,9,FALSE)</f>
        <v>3906.13</v>
      </c>
      <c r="N1381" s="2" t="str">
        <f>VLOOKUP($A1381,'Hospitalisation Details'!$A$2:$J$2344,10,FALSE)</f>
        <v>Tier - 3</v>
      </c>
      <c r="O1381" s="2" t="str">
        <f>VLOOKUP($A1381,'Hospitalisation Details'!$A$2:$K$2344,11,FALSE)</f>
        <v>Tier - 3</v>
      </c>
      <c r="P1381" s="5" t="str">
        <f>VLOOKUP($A1381,'Hospitalisation Details'!$A$2:$L$2344,12,FALSE)</f>
        <v>R1011</v>
      </c>
      <c r="Q1381" s="15">
        <f>VLOOKUP($A1381,'Hospitalisation Details'!$A$2:$G$2344,7,FALSE)</f>
        <v>25</v>
      </c>
    </row>
    <row r="1382" spans="1:17" x14ac:dyDescent="0.25">
      <c r="A1382" s="14" t="s">
        <v>5061</v>
      </c>
      <c r="B1382" t="str">
        <f>VLOOKUP(Healthcare!$A1382,'Customer Names'!A1382:C3716,3,FALSE)</f>
        <v>Uribe</v>
      </c>
      <c r="C1382">
        <f>VLOOKUP(Healthcare!$A1382,'Medical Examinations'!A1382:B3716,2,FALSE)</f>
        <v>18.28</v>
      </c>
      <c r="D1382">
        <f>VLOOKUP($A1382,'Medical Examinations'!A1382:D3716,4,FALSE)</f>
        <v>7.95</v>
      </c>
      <c r="E1382" t="str">
        <f>VLOOKUP($A1382,'Medical Examinations'!A1382:F1382,6,FALSE)</f>
        <v>No</v>
      </c>
      <c r="F1382" t="str">
        <f>VLOOKUP($A1382,'Medical Examinations'!A1382:G3716,7,FALSE)</f>
        <v>No</v>
      </c>
      <c r="G1382" t="str">
        <f>VLOOKUP($A1382,'Medical Examinations'!A1382:H3716,8,FALSE)</f>
        <v>No</v>
      </c>
      <c r="H1382" s="4">
        <f>VLOOKUP($A1382,'Medical Examinations'!A1382:I3716,9,FALSE)</f>
        <v>0</v>
      </c>
      <c r="I1382" t="str">
        <f>VLOOKUP($A1382,'Medical Examinations'!A1382:J1382,10,FALSE)</f>
        <v>No</v>
      </c>
      <c r="J1382" t="str">
        <f>VLOOKUP($A1382,'Medical Examinations'!A1382:C1382,3,FALSE)</f>
        <v>Under Weight</v>
      </c>
      <c r="K1382" t="str">
        <f>VLOOKUP($A1382,'Medical Examinations'!A1382:E1382,5,FALSE)</f>
        <v>Diabetes</v>
      </c>
      <c r="L1382" t="str">
        <f>VLOOKUP($A1382,'Hospitalisation Details'!$A$2:$E$2344,5,FALSE)</f>
        <v>5-Jul-1985</v>
      </c>
      <c r="M1382" s="2">
        <f>VLOOKUP($A1382,'Hospitalisation Details'!$A$2:$I$2344,9,FALSE)</f>
        <v>3910.44</v>
      </c>
      <c r="N1382" s="2" t="str">
        <f>VLOOKUP($A1382,'Hospitalisation Details'!$A$2:$J$2344,10,FALSE)</f>
        <v>Tier - 2</v>
      </c>
      <c r="O1382" s="2" t="str">
        <f>VLOOKUP($A1382,'Hospitalisation Details'!$A$2:$K$2344,11,FALSE)</f>
        <v>Tier - 2</v>
      </c>
      <c r="P1382" s="5" t="str">
        <f>VLOOKUP($A1382,'Hospitalisation Details'!$A$2:$L$2344,12,FALSE)</f>
        <v>R1013</v>
      </c>
      <c r="Q1382" s="15">
        <f>VLOOKUP($A1382,'Hospitalisation Details'!$A$2:$G$2344,7,FALSE)</f>
        <v>37</v>
      </c>
    </row>
    <row r="1383" spans="1:17" x14ac:dyDescent="0.25">
      <c r="A1383" s="14" t="s">
        <v>5062</v>
      </c>
      <c r="B1383" t="str">
        <f>VLOOKUP(Healthcare!$A1383,'Customer Names'!A1383:C3717,3,FALSE)</f>
        <v>Hand</v>
      </c>
      <c r="C1383">
        <f>VLOOKUP(Healthcare!$A1383,'Medical Examinations'!A1383:B3717,2,FALSE)</f>
        <v>35.814999999999998</v>
      </c>
      <c r="D1383">
        <f>VLOOKUP($A1383,'Medical Examinations'!A1383:D3717,4,FALSE)</f>
        <v>6.23</v>
      </c>
      <c r="E1383" t="str">
        <f>VLOOKUP($A1383,'Medical Examinations'!A1383:F1383,6,FALSE)</f>
        <v>No</v>
      </c>
      <c r="F1383" t="str">
        <f>VLOOKUP($A1383,'Medical Examinations'!A1383:G3717,7,FALSE)</f>
        <v>No</v>
      </c>
      <c r="G1383" t="str">
        <f>VLOOKUP($A1383,'Medical Examinations'!A1383:H3717,8,FALSE)</f>
        <v>No</v>
      </c>
      <c r="H1383" s="4">
        <f>VLOOKUP($A1383,'Medical Examinations'!A1383:I3717,9,FALSE)</f>
        <v>0</v>
      </c>
      <c r="I1383" t="str">
        <f>VLOOKUP($A1383,'Medical Examinations'!A1383:J1383,10,FALSE)</f>
        <v>No</v>
      </c>
      <c r="J1383" t="str">
        <f>VLOOKUP($A1383,'Medical Examinations'!A1383:C1383,3,FALSE)</f>
        <v>Obesity</v>
      </c>
      <c r="K1383" t="str">
        <f>VLOOKUP($A1383,'Medical Examinations'!A1383:E1383,5,FALSE)</f>
        <v>Prediabetes</v>
      </c>
      <c r="L1383" t="str">
        <f>VLOOKUP($A1383,'Hospitalisation Details'!$A$2:$E$2344,5,FALSE)</f>
        <v>10-Jul-2000</v>
      </c>
      <c r="M1383" s="2">
        <f>VLOOKUP($A1383,'Hospitalisation Details'!$A$2:$I$2344,9,FALSE)</f>
        <v>3925.76</v>
      </c>
      <c r="N1383" s="2" t="str">
        <f>VLOOKUP($A1383,'Hospitalisation Details'!$A$2:$J$2344,10,FALSE)</f>
        <v>Tier - 2</v>
      </c>
      <c r="O1383" s="2" t="str">
        <f>VLOOKUP($A1383,'Hospitalisation Details'!$A$2:$K$2344,11,FALSE)</f>
        <v>Tier - 2</v>
      </c>
      <c r="P1383" s="5" t="str">
        <f>VLOOKUP($A1383,'Hospitalisation Details'!$A$2:$L$2344,12,FALSE)</f>
        <v>R1024</v>
      </c>
      <c r="Q1383" s="15">
        <f>VLOOKUP($A1383,'Hospitalisation Details'!$A$2:$G$2344,7,FALSE)</f>
        <v>22</v>
      </c>
    </row>
    <row r="1384" spans="1:17" x14ac:dyDescent="0.25">
      <c r="A1384" s="14" t="s">
        <v>5063</v>
      </c>
      <c r="B1384" t="str">
        <f>VLOOKUP(Healthcare!$A1384,'Customer Names'!A1384:C3718,3,FALSE)</f>
        <v>Petersen</v>
      </c>
      <c r="C1384">
        <f>VLOOKUP(Healthcare!$A1384,'Medical Examinations'!A1384:B3718,2,FALSE)</f>
        <v>30.69</v>
      </c>
      <c r="D1384">
        <f>VLOOKUP($A1384,'Medical Examinations'!A1384:D3718,4,FALSE)</f>
        <v>6.5</v>
      </c>
      <c r="E1384" t="str">
        <f>VLOOKUP($A1384,'Medical Examinations'!A1384:F1384,6,FALSE)</f>
        <v>No</v>
      </c>
      <c r="F1384" t="str">
        <f>VLOOKUP($A1384,'Medical Examinations'!A1384:G3718,7,FALSE)</f>
        <v>No</v>
      </c>
      <c r="G1384" t="str">
        <f>VLOOKUP($A1384,'Medical Examinations'!A1384:H3718,8,FALSE)</f>
        <v>No</v>
      </c>
      <c r="H1384" s="4">
        <f>VLOOKUP($A1384,'Medical Examinations'!A1384:I3718,9,FALSE)</f>
        <v>0</v>
      </c>
      <c r="I1384" t="str">
        <f>VLOOKUP($A1384,'Medical Examinations'!A1384:J1384,10,FALSE)</f>
        <v>No</v>
      </c>
      <c r="J1384" t="str">
        <f>VLOOKUP($A1384,'Medical Examinations'!A1384:C1384,3,FALSE)</f>
        <v>Obesity</v>
      </c>
      <c r="K1384" t="str">
        <f>VLOOKUP($A1384,'Medical Examinations'!A1384:E1384,5,FALSE)</f>
        <v>Diabetes</v>
      </c>
      <c r="L1384" t="str">
        <f>VLOOKUP($A1384,'Hospitalisation Details'!$A$2:$E$2344,5,FALSE)</f>
        <v>15-Jun-2002</v>
      </c>
      <c r="M1384" s="2">
        <f>VLOOKUP($A1384,'Hospitalisation Details'!$A$2:$I$2344,9,FALSE)</f>
        <v>3931.51</v>
      </c>
      <c r="N1384" s="2" t="str">
        <f>VLOOKUP($A1384,'Hospitalisation Details'!$A$2:$J$2344,10,FALSE)</f>
        <v>Tier - 2</v>
      </c>
      <c r="O1384" s="2" t="str">
        <f>VLOOKUP($A1384,'Hospitalisation Details'!$A$2:$K$2344,11,FALSE)</f>
        <v>Tier - 3</v>
      </c>
      <c r="P1384" s="5" t="str">
        <f>VLOOKUP($A1384,'Hospitalisation Details'!$A$2:$L$2344,12,FALSE)</f>
        <v>R1011</v>
      </c>
      <c r="Q1384" s="15">
        <f>VLOOKUP($A1384,'Hospitalisation Details'!$A$2:$G$2344,7,FALSE)</f>
        <v>20</v>
      </c>
    </row>
    <row r="1385" spans="1:17" x14ac:dyDescent="0.25">
      <c r="A1385" s="14" t="s">
        <v>5064</v>
      </c>
      <c r="B1385" t="str">
        <f>VLOOKUP(Healthcare!$A1385,'Customer Names'!A1385:C3719,3,FALSE)</f>
        <v>Mac-Thiong</v>
      </c>
      <c r="C1385">
        <f>VLOOKUP(Healthcare!$A1385,'Medical Examinations'!A1385:B3719,2,FALSE)</f>
        <v>26.125</v>
      </c>
      <c r="D1385">
        <f>VLOOKUP($A1385,'Medical Examinations'!A1385:D3719,4,FALSE)</f>
        <v>5.22</v>
      </c>
      <c r="E1385" t="str">
        <f>VLOOKUP($A1385,'Medical Examinations'!A1385:F1385,6,FALSE)</f>
        <v>No</v>
      </c>
      <c r="F1385" t="str">
        <f>VLOOKUP($A1385,'Medical Examinations'!A1385:G3719,7,FALSE)</f>
        <v>No</v>
      </c>
      <c r="G1385" t="str">
        <f>VLOOKUP($A1385,'Medical Examinations'!A1385:H3719,8,FALSE)</f>
        <v>No</v>
      </c>
      <c r="H1385" s="4">
        <f>VLOOKUP($A1385,'Medical Examinations'!A1385:I3719,9,FALSE)</f>
        <v>0</v>
      </c>
      <c r="I1385" t="str">
        <f>VLOOKUP($A1385,'Medical Examinations'!A1385:J1385,10,FALSE)</f>
        <v>No</v>
      </c>
      <c r="J1385" t="str">
        <f>VLOOKUP($A1385,'Medical Examinations'!A1385:C1385,3,FALSE)</f>
        <v>Over Weight</v>
      </c>
      <c r="K1385" t="str">
        <f>VLOOKUP($A1385,'Medical Examinations'!A1385:E1385,5,FALSE)</f>
        <v>Normal</v>
      </c>
      <c r="L1385" t="str">
        <f>VLOOKUP($A1385,'Hospitalisation Details'!$A$2:$E$2344,5,FALSE)</f>
        <v>24-Oct-1988</v>
      </c>
      <c r="M1385" s="2">
        <f>VLOOKUP($A1385,'Hospitalisation Details'!$A$2:$I$2344,9,FALSE)</f>
        <v>3935.18</v>
      </c>
      <c r="N1385" s="2" t="str">
        <f>VLOOKUP($A1385,'Hospitalisation Details'!$A$2:$J$2344,10,FALSE)</f>
        <v>Tier - 3</v>
      </c>
      <c r="O1385" s="2" t="str">
        <f>VLOOKUP($A1385,'Hospitalisation Details'!$A$2:$K$2344,11,FALSE)</f>
        <v>Tier - 1</v>
      </c>
      <c r="P1385" s="5" t="str">
        <f>VLOOKUP($A1385,'Hospitalisation Details'!$A$2:$L$2344,12,FALSE)</f>
        <v>R1013</v>
      </c>
      <c r="Q1385" s="15">
        <f>VLOOKUP($A1385,'Hospitalisation Details'!$A$2:$G$2344,7,FALSE)</f>
        <v>34</v>
      </c>
    </row>
    <row r="1386" spans="1:17" x14ac:dyDescent="0.25">
      <c r="A1386" s="14" t="s">
        <v>5065</v>
      </c>
      <c r="B1386" t="str">
        <f>VLOOKUP(Healthcare!$A1386,'Customer Names'!A1386:C3720,3,FALSE)</f>
        <v>Walker</v>
      </c>
      <c r="C1386">
        <f>VLOOKUP(Healthcare!$A1386,'Medical Examinations'!A1386:B3720,2,FALSE)</f>
        <v>34.58</v>
      </c>
      <c r="D1386">
        <f>VLOOKUP($A1386,'Medical Examinations'!A1386:D3720,4,FALSE)</f>
        <v>6.3</v>
      </c>
      <c r="E1386" t="str">
        <f>VLOOKUP($A1386,'Medical Examinations'!A1386:F1386,6,FALSE)</f>
        <v>No</v>
      </c>
      <c r="F1386" t="str">
        <f>VLOOKUP($A1386,'Medical Examinations'!A1386:G3720,7,FALSE)</f>
        <v>No</v>
      </c>
      <c r="G1386" t="str">
        <f>VLOOKUP($A1386,'Medical Examinations'!A1386:H3720,8,FALSE)</f>
        <v>Yes</v>
      </c>
      <c r="H1386" s="4">
        <f>VLOOKUP($A1386,'Medical Examinations'!A1386:I3720,9,FALSE)</f>
        <v>1</v>
      </c>
      <c r="I1386" t="str">
        <f>VLOOKUP($A1386,'Medical Examinations'!A1386:J1386,10,FALSE)</f>
        <v>No</v>
      </c>
      <c r="J1386" t="str">
        <f>VLOOKUP($A1386,'Medical Examinations'!A1386:C1386,3,FALSE)</f>
        <v>Obesity</v>
      </c>
      <c r="K1386" t="str">
        <f>VLOOKUP($A1386,'Medical Examinations'!A1386:E1386,5,FALSE)</f>
        <v>Prediabetes</v>
      </c>
      <c r="L1386" t="str">
        <f>VLOOKUP($A1386,'Hospitalisation Details'!$A$2:$E$2344,5,FALSE)</f>
        <v>29-Sep-1993</v>
      </c>
      <c r="M1386" s="2">
        <f>VLOOKUP($A1386,'Hospitalisation Details'!$A$2:$I$2344,9,FALSE)</f>
        <v>3943.6</v>
      </c>
      <c r="N1386" s="2" t="str">
        <f>VLOOKUP($A1386,'Hospitalisation Details'!$A$2:$J$2344,10,FALSE)</f>
        <v>Tier - 2</v>
      </c>
      <c r="O1386" s="2" t="str">
        <f>VLOOKUP($A1386,'Hospitalisation Details'!$A$2:$K$2344,11,FALSE)</f>
        <v>Tier - 3</v>
      </c>
      <c r="P1386" s="5" t="str">
        <f>VLOOKUP($A1386,'Hospitalisation Details'!$A$2:$L$2344,12,FALSE)</f>
        <v>R1024</v>
      </c>
      <c r="Q1386" s="15">
        <f>VLOOKUP($A1386,'Hospitalisation Details'!$A$2:$G$2344,7,FALSE)</f>
        <v>29</v>
      </c>
    </row>
    <row r="1387" spans="1:17" x14ac:dyDescent="0.25">
      <c r="A1387" s="14" t="s">
        <v>5066</v>
      </c>
      <c r="B1387" t="str">
        <f>VLOOKUP(Healthcare!$A1387,'Customer Names'!A1387:C3721,3,FALSE)</f>
        <v>SteIDl</v>
      </c>
      <c r="C1387">
        <f>VLOOKUP(Healthcare!$A1387,'Medical Examinations'!A1387:B3721,2,FALSE)</f>
        <v>27.4</v>
      </c>
      <c r="D1387">
        <f>VLOOKUP($A1387,'Medical Examinations'!A1387:D3721,4,FALSE)</f>
        <v>8.84</v>
      </c>
      <c r="E1387" t="str">
        <f>VLOOKUP($A1387,'Medical Examinations'!A1387:F1387,6,FALSE)</f>
        <v>No</v>
      </c>
      <c r="F1387" t="str">
        <f>VLOOKUP($A1387,'Medical Examinations'!A1387:G3721,7,FALSE)</f>
        <v>No</v>
      </c>
      <c r="G1387" t="str">
        <f>VLOOKUP($A1387,'Medical Examinations'!A1387:H3721,8,FALSE)</f>
        <v>No</v>
      </c>
      <c r="H1387" s="4">
        <f>VLOOKUP($A1387,'Medical Examinations'!A1387:I3721,9,FALSE)</f>
        <v>0</v>
      </c>
      <c r="I1387" t="str">
        <f>VLOOKUP($A1387,'Medical Examinations'!A1387:J1387,10,FALSE)</f>
        <v>No</v>
      </c>
      <c r="J1387" t="str">
        <f>VLOOKUP($A1387,'Medical Examinations'!A1387:C1387,3,FALSE)</f>
        <v>Over Weight</v>
      </c>
      <c r="K1387" t="str">
        <f>VLOOKUP($A1387,'Medical Examinations'!A1387:E1387,5,FALSE)</f>
        <v>Diabetes</v>
      </c>
      <c r="L1387" t="str">
        <f>VLOOKUP($A1387,'Hospitalisation Details'!$A$2:$E$2344,5,FALSE)</f>
        <v>11-Nov-1993</v>
      </c>
      <c r="M1387" s="2">
        <f>VLOOKUP($A1387,'Hospitalisation Details'!$A$2:$I$2344,9,FALSE)</f>
        <v>3947.41</v>
      </c>
      <c r="N1387" s="2" t="str">
        <f>VLOOKUP($A1387,'Hospitalisation Details'!$A$2:$J$2344,10,FALSE)</f>
        <v>Tier - 2</v>
      </c>
      <c r="O1387" s="2" t="str">
        <f>VLOOKUP($A1387,'Hospitalisation Details'!$A$2:$K$2344,11,FALSE)</f>
        <v>Tier - 2</v>
      </c>
      <c r="P1387" s="5" t="str">
        <f>VLOOKUP($A1387,'Hospitalisation Details'!$A$2:$L$2344,12,FALSE)</f>
        <v>R1013</v>
      </c>
      <c r="Q1387" s="15">
        <f>VLOOKUP($A1387,'Hospitalisation Details'!$A$2:$G$2344,7,FALSE)</f>
        <v>29</v>
      </c>
    </row>
    <row r="1388" spans="1:17" x14ac:dyDescent="0.25">
      <c r="A1388" s="14" t="s">
        <v>5068</v>
      </c>
      <c r="B1388" t="str">
        <f>VLOOKUP(Healthcare!$A1388,'Customer Names'!A1388:C3722,3,FALSE)</f>
        <v>Rose</v>
      </c>
      <c r="C1388">
        <f>VLOOKUP(Healthcare!$A1388,'Medical Examinations'!A1388:B3722,2,FALSE)</f>
        <v>27.53</v>
      </c>
      <c r="D1388">
        <f>VLOOKUP($A1388,'Medical Examinations'!A1388:D3722,4,FALSE)</f>
        <v>4.1100000000000003</v>
      </c>
      <c r="E1388" t="str">
        <f>VLOOKUP($A1388,'Medical Examinations'!A1388:F1388,6,FALSE)</f>
        <v>No</v>
      </c>
      <c r="F1388" t="str">
        <f>VLOOKUP($A1388,'Medical Examinations'!A1388:G3722,7,FALSE)</f>
        <v>No</v>
      </c>
      <c r="G1388" t="str">
        <f>VLOOKUP($A1388,'Medical Examinations'!A1388:H3722,8,FALSE)</f>
        <v>No</v>
      </c>
      <c r="H1388" s="4">
        <f>VLOOKUP($A1388,'Medical Examinations'!A1388:I3722,9,FALSE)</f>
        <v>1</v>
      </c>
      <c r="I1388" t="str">
        <f>VLOOKUP($A1388,'Medical Examinations'!A1388:J1388,10,FALSE)</f>
        <v>No</v>
      </c>
      <c r="J1388" t="str">
        <f>VLOOKUP($A1388,'Medical Examinations'!A1388:C1388,3,FALSE)</f>
        <v>Over Weight</v>
      </c>
      <c r="K1388" t="str">
        <f>VLOOKUP($A1388,'Medical Examinations'!A1388:E1388,5,FALSE)</f>
        <v>Normal</v>
      </c>
      <c r="L1388" t="str">
        <f>VLOOKUP($A1388,'Hospitalisation Details'!$A$2:$E$2344,5,FALSE)</f>
        <v>10-Jul-1999</v>
      </c>
      <c r="M1388" s="2">
        <f>VLOOKUP($A1388,'Hospitalisation Details'!$A$2:$I$2344,9,FALSE)</f>
        <v>3955.98</v>
      </c>
      <c r="N1388" s="2" t="str">
        <f>VLOOKUP($A1388,'Hospitalisation Details'!$A$2:$J$2344,10,FALSE)</f>
        <v>Tier - 2</v>
      </c>
      <c r="O1388" s="2" t="str">
        <f>VLOOKUP($A1388,'Hospitalisation Details'!$A$2:$K$2344,11,FALSE)</f>
        <v>Tier - 3</v>
      </c>
      <c r="P1388" s="5" t="str">
        <f>VLOOKUP($A1388,'Hospitalisation Details'!$A$2:$L$2344,12,FALSE)</f>
        <v>R1021</v>
      </c>
      <c r="Q1388" s="15">
        <f>VLOOKUP($A1388,'Hospitalisation Details'!$A$2:$G$2344,7,FALSE)</f>
        <v>23</v>
      </c>
    </row>
    <row r="1389" spans="1:17" x14ac:dyDescent="0.25">
      <c r="A1389" s="14" t="s">
        <v>5069</v>
      </c>
      <c r="B1389" t="str">
        <f>VLOOKUP(Healthcare!$A1389,'Customer Names'!A1389:C3723,3,FALSE)</f>
        <v>Alderfer</v>
      </c>
      <c r="C1389">
        <f>VLOOKUP(Healthcare!$A1389,'Medical Examinations'!A1389:B3723,2,FALSE)</f>
        <v>33</v>
      </c>
      <c r="D1389">
        <f>VLOOKUP($A1389,'Medical Examinations'!A1389:D3723,4,FALSE)</f>
        <v>4.57</v>
      </c>
      <c r="E1389" t="str">
        <f>VLOOKUP($A1389,'Medical Examinations'!A1389:F1389,6,FALSE)</f>
        <v>No</v>
      </c>
      <c r="F1389" t="str">
        <f>VLOOKUP($A1389,'Medical Examinations'!A1389:G3723,7,FALSE)</f>
        <v>No</v>
      </c>
      <c r="G1389" t="str">
        <f>VLOOKUP($A1389,'Medical Examinations'!A1389:H3723,8,FALSE)</f>
        <v>No</v>
      </c>
      <c r="H1389" s="4">
        <f>VLOOKUP($A1389,'Medical Examinations'!A1389:I3723,9,FALSE)</f>
        <v>0</v>
      </c>
      <c r="I1389" t="str">
        <f>VLOOKUP($A1389,'Medical Examinations'!A1389:J1389,10,FALSE)</f>
        <v>No</v>
      </c>
      <c r="J1389" t="str">
        <f>VLOOKUP($A1389,'Medical Examinations'!A1389:C1389,3,FALSE)</f>
        <v>Obesity</v>
      </c>
      <c r="K1389" t="str">
        <f>VLOOKUP($A1389,'Medical Examinations'!A1389:E1389,5,FALSE)</f>
        <v>Normal</v>
      </c>
      <c r="L1389" t="str">
        <f>VLOOKUP($A1389,'Hospitalisation Details'!$A$2:$E$2344,5,FALSE)</f>
        <v>11-Jul-1995</v>
      </c>
      <c r="M1389" s="2">
        <f>VLOOKUP($A1389,'Hospitalisation Details'!$A$2:$I$2344,9,FALSE)</f>
        <v>3956.07</v>
      </c>
      <c r="N1389" s="2" t="str">
        <f>VLOOKUP($A1389,'Hospitalisation Details'!$A$2:$J$2344,10,FALSE)</f>
        <v>Tier - 2</v>
      </c>
      <c r="O1389" s="2" t="str">
        <f>VLOOKUP($A1389,'Hospitalisation Details'!$A$2:$K$2344,11,FALSE)</f>
        <v>Tier - 2</v>
      </c>
      <c r="P1389" s="5" t="str">
        <f>VLOOKUP($A1389,'Hospitalisation Details'!$A$2:$L$2344,12,FALSE)</f>
        <v>R1012</v>
      </c>
      <c r="Q1389" s="15">
        <f>VLOOKUP($A1389,'Hospitalisation Details'!$A$2:$G$2344,7,FALSE)</f>
        <v>27</v>
      </c>
    </row>
    <row r="1390" spans="1:17" x14ac:dyDescent="0.25">
      <c r="A1390" s="14" t="s">
        <v>5070</v>
      </c>
      <c r="B1390" t="str">
        <f>VLOOKUP(Healthcare!$A1390,'Customer Names'!A1390:C3724,3,FALSE)</f>
        <v>Ryland</v>
      </c>
      <c r="C1390">
        <f>VLOOKUP(Healthcare!$A1390,'Medical Examinations'!A1390:B3724,2,FALSE)</f>
        <v>25.78</v>
      </c>
      <c r="D1390">
        <f>VLOOKUP($A1390,'Medical Examinations'!A1390:D3724,4,FALSE)</f>
        <v>11.06</v>
      </c>
      <c r="E1390" t="str">
        <f>VLOOKUP($A1390,'Medical Examinations'!A1390:F1390,6,FALSE)</f>
        <v>Yes</v>
      </c>
      <c r="F1390" t="str">
        <f>VLOOKUP($A1390,'Medical Examinations'!A1390:G3724,7,FALSE)</f>
        <v>No</v>
      </c>
      <c r="G1390" t="str">
        <f>VLOOKUP($A1390,'Medical Examinations'!A1390:H3724,8,FALSE)</f>
        <v>No</v>
      </c>
      <c r="H1390" s="4">
        <f>VLOOKUP($A1390,'Medical Examinations'!A1390:I3724,9,FALSE)</f>
        <v>0</v>
      </c>
      <c r="I1390" t="str">
        <f>VLOOKUP($A1390,'Medical Examinations'!A1390:J1390,10,FALSE)</f>
        <v>No</v>
      </c>
      <c r="J1390" t="str">
        <f>VLOOKUP($A1390,'Medical Examinations'!A1390:C1390,3,FALSE)</f>
        <v>Over Weight</v>
      </c>
      <c r="K1390" t="str">
        <f>VLOOKUP($A1390,'Medical Examinations'!A1390:E1390,5,FALSE)</f>
        <v>Diabetes</v>
      </c>
      <c r="L1390" t="str">
        <f>VLOOKUP($A1390,'Hospitalisation Details'!$A$2:$E$2344,5,FALSE)</f>
        <v>29-Jul-1990</v>
      </c>
      <c r="M1390" s="2">
        <f>VLOOKUP($A1390,'Hospitalisation Details'!$A$2:$I$2344,9,FALSE)</f>
        <v>3972.92</v>
      </c>
      <c r="N1390" s="2" t="str">
        <f>VLOOKUP($A1390,'Hospitalisation Details'!$A$2:$J$2344,10,FALSE)</f>
        <v>Tier - 2</v>
      </c>
      <c r="O1390" s="2" t="str">
        <f>VLOOKUP($A1390,'Hospitalisation Details'!$A$2:$K$2344,11,FALSE)</f>
        <v>Tier - 3</v>
      </c>
      <c r="P1390" s="5" t="str">
        <f>VLOOKUP($A1390,'Hospitalisation Details'!$A$2:$L$2344,12,FALSE)</f>
        <v>R1013</v>
      </c>
      <c r="Q1390" s="15">
        <f>VLOOKUP($A1390,'Hospitalisation Details'!$A$2:$G$2344,7,FALSE)</f>
        <v>32</v>
      </c>
    </row>
    <row r="1391" spans="1:17" x14ac:dyDescent="0.25">
      <c r="A1391" s="14" t="s">
        <v>5071</v>
      </c>
      <c r="B1391" t="str">
        <f>VLOOKUP(Healthcare!$A1391,'Customer Names'!A1391:C3725,3,FALSE)</f>
        <v>Bethea</v>
      </c>
      <c r="C1391">
        <f>VLOOKUP(Healthcare!$A1391,'Medical Examinations'!A1391:B3725,2,FALSE)</f>
        <v>22.66</v>
      </c>
      <c r="D1391">
        <f>VLOOKUP($A1391,'Medical Examinations'!A1391:D3725,4,FALSE)</f>
        <v>10.68</v>
      </c>
      <c r="E1391" t="str">
        <f>VLOOKUP($A1391,'Medical Examinations'!A1391:F1391,6,FALSE)</f>
        <v>No</v>
      </c>
      <c r="F1391" t="str">
        <f>VLOOKUP($A1391,'Medical Examinations'!A1391:G3725,7,FALSE)</f>
        <v>No</v>
      </c>
      <c r="G1391" t="str">
        <f>VLOOKUP($A1391,'Medical Examinations'!A1391:H3725,8,FALSE)</f>
        <v>No</v>
      </c>
      <c r="H1391" s="4">
        <f>VLOOKUP($A1391,'Medical Examinations'!A1391:I3725,9,FALSE)</f>
        <v>0</v>
      </c>
      <c r="I1391" t="str">
        <f>VLOOKUP($A1391,'Medical Examinations'!A1391:J1391,10,FALSE)</f>
        <v>No</v>
      </c>
      <c r="J1391" t="str">
        <f>VLOOKUP($A1391,'Medical Examinations'!A1391:C1391,3,FALSE)</f>
        <v>Health Weight</v>
      </c>
      <c r="K1391" t="str">
        <f>VLOOKUP($A1391,'Medical Examinations'!A1391:E1391,5,FALSE)</f>
        <v>Diabetes</v>
      </c>
      <c r="L1391" t="str">
        <f>VLOOKUP($A1391,'Hospitalisation Details'!$A$2:$E$2344,5,FALSE)</f>
        <v>8-Sep-1996</v>
      </c>
      <c r="M1391" s="2">
        <f>VLOOKUP($A1391,'Hospitalisation Details'!$A$2:$I$2344,9,FALSE)</f>
        <v>3987.93</v>
      </c>
      <c r="N1391" s="2" t="str">
        <f>VLOOKUP($A1391,'Hospitalisation Details'!$A$2:$J$2344,10,FALSE)</f>
        <v>Tier - 2</v>
      </c>
      <c r="O1391" s="2" t="str">
        <f>VLOOKUP($A1391,'Hospitalisation Details'!$A$2:$K$2344,11,FALSE)</f>
        <v>Tier - 2</v>
      </c>
      <c r="P1391" s="5" t="str">
        <f>VLOOKUP($A1391,'Hospitalisation Details'!$A$2:$L$2344,12,FALSE)</f>
        <v>R1011</v>
      </c>
      <c r="Q1391" s="15">
        <f>VLOOKUP($A1391,'Hospitalisation Details'!$A$2:$G$2344,7,FALSE)</f>
        <v>26</v>
      </c>
    </row>
    <row r="1392" spans="1:17" x14ac:dyDescent="0.25">
      <c r="A1392" s="14" t="s">
        <v>5072</v>
      </c>
      <c r="B1392" t="str">
        <f>VLOOKUP(Healthcare!$A1392,'Customer Names'!A1392:C3726,3,FALSE)</f>
        <v>Kelly</v>
      </c>
      <c r="C1392">
        <f>VLOOKUP(Healthcare!$A1392,'Medical Examinations'!A1392:B3726,2,FALSE)</f>
        <v>38.81</v>
      </c>
      <c r="D1392">
        <f>VLOOKUP($A1392,'Medical Examinations'!A1392:D3726,4,FALSE)</f>
        <v>6.14</v>
      </c>
      <c r="E1392" t="str">
        <f>VLOOKUP($A1392,'Medical Examinations'!A1392:F1392,6,FALSE)</f>
        <v>Yes</v>
      </c>
      <c r="F1392" t="str">
        <f>VLOOKUP($A1392,'Medical Examinations'!A1392:G3726,7,FALSE)</f>
        <v>No</v>
      </c>
      <c r="G1392" t="str">
        <f>VLOOKUP($A1392,'Medical Examinations'!A1392:H3726,8,FALSE)</f>
        <v>No</v>
      </c>
      <c r="H1392" s="4">
        <f>VLOOKUP($A1392,'Medical Examinations'!A1392:I3726,9,FALSE)</f>
        <v>1</v>
      </c>
      <c r="I1392" t="str">
        <f>VLOOKUP($A1392,'Medical Examinations'!A1392:J1392,10,FALSE)</f>
        <v>No</v>
      </c>
      <c r="J1392" t="str">
        <f>VLOOKUP($A1392,'Medical Examinations'!A1392:C1392,3,FALSE)</f>
        <v>Obesity</v>
      </c>
      <c r="K1392" t="str">
        <f>VLOOKUP($A1392,'Medical Examinations'!A1392:E1392,5,FALSE)</f>
        <v>Prediabetes</v>
      </c>
      <c r="L1392" t="str">
        <f>VLOOKUP($A1392,'Hospitalisation Details'!$A$2:$E$2344,5,FALSE)</f>
        <v>22-Nov-1990</v>
      </c>
      <c r="M1392" s="2">
        <f>VLOOKUP($A1392,'Hospitalisation Details'!$A$2:$I$2344,9,FALSE)</f>
        <v>3989.84</v>
      </c>
      <c r="N1392" s="2" t="str">
        <f>VLOOKUP($A1392,'Hospitalisation Details'!$A$2:$J$2344,10,FALSE)</f>
        <v>Tier - 2</v>
      </c>
      <c r="O1392" s="2" t="str">
        <f>VLOOKUP($A1392,'Hospitalisation Details'!$A$2:$K$2344,11,FALSE)</f>
        <v>Tier - 2</v>
      </c>
      <c r="P1392" s="5" t="str">
        <f>VLOOKUP($A1392,'Hospitalisation Details'!$A$2:$L$2344,12,FALSE)</f>
        <v>R1011</v>
      </c>
      <c r="Q1392" s="15">
        <f>VLOOKUP($A1392,'Hospitalisation Details'!$A$2:$G$2344,7,FALSE)</f>
        <v>32</v>
      </c>
    </row>
    <row r="1393" spans="1:17" x14ac:dyDescent="0.25">
      <c r="A1393" s="14" t="s">
        <v>5073</v>
      </c>
      <c r="B1393" t="str">
        <f>VLOOKUP(Healthcare!$A1393,'Customer Names'!A1393:C3727,3,FALSE)</f>
        <v>Blois</v>
      </c>
      <c r="C1393">
        <f>VLOOKUP(Healthcare!$A1393,'Medical Examinations'!A1393:B3727,2,FALSE)</f>
        <v>38.51</v>
      </c>
      <c r="D1393">
        <f>VLOOKUP($A1393,'Medical Examinations'!A1393:D3727,4,FALSE)</f>
        <v>5.45</v>
      </c>
      <c r="E1393" t="str">
        <f>VLOOKUP($A1393,'Medical Examinations'!A1393:F1393,6,FALSE)</f>
        <v>Yes</v>
      </c>
      <c r="F1393" t="str">
        <f>VLOOKUP($A1393,'Medical Examinations'!A1393:G3727,7,FALSE)</f>
        <v>No</v>
      </c>
      <c r="G1393" t="str">
        <f>VLOOKUP($A1393,'Medical Examinations'!A1393:H3727,8,FALSE)</f>
        <v>No</v>
      </c>
      <c r="H1393" s="4">
        <f>VLOOKUP($A1393,'Medical Examinations'!A1393:I3727,9,FALSE)</f>
        <v>0</v>
      </c>
      <c r="I1393" t="str">
        <f>VLOOKUP($A1393,'Medical Examinations'!A1393:J1393,10,FALSE)</f>
        <v>No</v>
      </c>
      <c r="J1393" t="str">
        <f>VLOOKUP($A1393,'Medical Examinations'!A1393:C1393,3,FALSE)</f>
        <v>Obesity</v>
      </c>
      <c r="K1393" t="str">
        <f>VLOOKUP($A1393,'Medical Examinations'!A1393:E1393,5,FALSE)</f>
        <v>Normal</v>
      </c>
      <c r="L1393" t="str">
        <f>VLOOKUP($A1393,'Hospitalisation Details'!$A$2:$E$2344,5,FALSE)</f>
        <v>1-Nov-1990</v>
      </c>
      <c r="M1393" s="2">
        <f>VLOOKUP($A1393,'Hospitalisation Details'!$A$2:$I$2344,9,FALSE)</f>
        <v>3994.18</v>
      </c>
      <c r="N1393" s="2" t="str">
        <f>VLOOKUP($A1393,'Hospitalisation Details'!$A$2:$J$2344,10,FALSE)</f>
        <v>Tier - 2</v>
      </c>
      <c r="O1393" s="2" t="str">
        <f>VLOOKUP($A1393,'Hospitalisation Details'!$A$2:$K$2344,11,FALSE)</f>
        <v>Tier - 2</v>
      </c>
      <c r="P1393" s="5" t="str">
        <f>VLOOKUP($A1393,'Hospitalisation Details'!$A$2:$L$2344,12,FALSE)</f>
        <v>R1013</v>
      </c>
      <c r="Q1393" s="15">
        <f>VLOOKUP($A1393,'Hospitalisation Details'!$A$2:$G$2344,7,FALSE)</f>
        <v>32</v>
      </c>
    </row>
    <row r="1394" spans="1:17" x14ac:dyDescent="0.25">
      <c r="A1394" s="14" t="s">
        <v>5074</v>
      </c>
      <c r="B1394" t="str">
        <f>VLOOKUP(Healthcare!$A1394,'Customer Names'!A1394:C3728,3,FALSE)</f>
        <v>Dayton</v>
      </c>
      <c r="C1394">
        <f>VLOOKUP(Healthcare!$A1394,'Medical Examinations'!A1394:B3728,2,FALSE)</f>
        <v>22.98</v>
      </c>
      <c r="D1394">
        <f>VLOOKUP($A1394,'Medical Examinations'!A1394:D3728,4,FALSE)</f>
        <v>6.14</v>
      </c>
      <c r="E1394" t="str">
        <f>VLOOKUP($A1394,'Medical Examinations'!A1394:F1394,6,FALSE)</f>
        <v>Yes</v>
      </c>
      <c r="F1394" t="str">
        <f>VLOOKUP($A1394,'Medical Examinations'!A1394:G3728,7,FALSE)</f>
        <v>No</v>
      </c>
      <c r="G1394" t="str">
        <f>VLOOKUP($A1394,'Medical Examinations'!A1394:H3728,8,FALSE)</f>
        <v>No</v>
      </c>
      <c r="H1394" s="4">
        <f>VLOOKUP($A1394,'Medical Examinations'!A1394:I3728,9,FALSE)</f>
        <v>0</v>
      </c>
      <c r="I1394" t="str">
        <f>VLOOKUP($A1394,'Medical Examinations'!A1394:J1394,10,FALSE)</f>
        <v>No</v>
      </c>
      <c r="J1394" t="str">
        <f>VLOOKUP($A1394,'Medical Examinations'!A1394:C1394,3,FALSE)</f>
        <v>Health Weight</v>
      </c>
      <c r="K1394" t="str">
        <f>VLOOKUP($A1394,'Medical Examinations'!A1394:E1394,5,FALSE)</f>
        <v>Prediabetes</v>
      </c>
      <c r="L1394" t="str">
        <f>VLOOKUP($A1394,'Hospitalisation Details'!$A$2:$E$2344,5,FALSE)</f>
        <v>10-Jul-1989</v>
      </c>
      <c r="M1394" s="2">
        <f>VLOOKUP($A1394,'Hospitalisation Details'!$A$2:$I$2344,9,FALSE)</f>
        <v>4002.36</v>
      </c>
      <c r="N1394" s="2" t="str">
        <f>VLOOKUP($A1394,'Hospitalisation Details'!$A$2:$J$2344,10,FALSE)</f>
        <v>Tier - 2</v>
      </c>
      <c r="O1394" s="2" t="str">
        <f>VLOOKUP($A1394,'Hospitalisation Details'!$A$2:$K$2344,11,FALSE)</f>
        <v>Tier - 1</v>
      </c>
      <c r="P1394" s="5" t="str">
        <f>VLOOKUP($A1394,'Hospitalisation Details'!$A$2:$L$2344,12,FALSE)</f>
        <v>R1013</v>
      </c>
      <c r="Q1394" s="15">
        <f>VLOOKUP($A1394,'Hospitalisation Details'!$A$2:$G$2344,7,FALSE)</f>
        <v>33</v>
      </c>
    </row>
    <row r="1395" spans="1:17" x14ac:dyDescent="0.25">
      <c r="A1395" s="14" t="s">
        <v>5075</v>
      </c>
      <c r="B1395" t="str">
        <f>VLOOKUP(Healthcare!$A1395,'Customer Names'!A1395:C3729,3,FALSE)</f>
        <v>Cloud</v>
      </c>
      <c r="C1395">
        <f>VLOOKUP(Healthcare!$A1395,'Medical Examinations'!A1395:B3729,2,FALSE)</f>
        <v>15.65</v>
      </c>
      <c r="D1395">
        <f>VLOOKUP($A1395,'Medical Examinations'!A1395:D3729,4,FALSE)</f>
        <v>7.85</v>
      </c>
      <c r="E1395" t="str">
        <f>VLOOKUP($A1395,'Medical Examinations'!A1395:F1395,6,FALSE)</f>
        <v>No</v>
      </c>
      <c r="F1395" t="str">
        <f>VLOOKUP($A1395,'Medical Examinations'!A1395:G3729,7,FALSE)</f>
        <v>No</v>
      </c>
      <c r="G1395" t="str">
        <f>VLOOKUP($A1395,'Medical Examinations'!A1395:H3729,8,FALSE)</f>
        <v>No</v>
      </c>
      <c r="H1395" s="4">
        <f>VLOOKUP($A1395,'Medical Examinations'!A1395:I3729,9,FALSE)</f>
        <v>0</v>
      </c>
      <c r="I1395" t="str">
        <f>VLOOKUP($A1395,'Medical Examinations'!A1395:J1395,10,FALSE)</f>
        <v>No</v>
      </c>
      <c r="J1395" t="str">
        <f>VLOOKUP($A1395,'Medical Examinations'!A1395:C1395,3,FALSE)</f>
        <v>Under Weight</v>
      </c>
      <c r="K1395" t="str">
        <f>VLOOKUP($A1395,'Medical Examinations'!A1395:E1395,5,FALSE)</f>
        <v>Diabetes</v>
      </c>
      <c r="L1395" t="str">
        <f>VLOOKUP($A1395,'Hospitalisation Details'!$A$2:$E$2344,5,FALSE)</f>
        <v>13-Sep-2000</v>
      </c>
      <c r="M1395" s="2">
        <f>VLOOKUP($A1395,'Hospitalisation Details'!$A$2:$I$2344,9,FALSE)</f>
        <v>4005.42</v>
      </c>
      <c r="N1395" s="2" t="str">
        <f>VLOOKUP($A1395,'Hospitalisation Details'!$A$2:$J$2344,10,FALSE)</f>
        <v>Tier - 2</v>
      </c>
      <c r="O1395" s="2" t="str">
        <f>VLOOKUP($A1395,'Hospitalisation Details'!$A$2:$K$2344,11,FALSE)</f>
        <v>Tier - 1</v>
      </c>
      <c r="P1395" s="5" t="str">
        <f>VLOOKUP($A1395,'Hospitalisation Details'!$A$2:$L$2344,12,FALSE)</f>
        <v>R1015</v>
      </c>
      <c r="Q1395" s="15">
        <f>VLOOKUP($A1395,'Hospitalisation Details'!$A$2:$G$2344,7,FALSE)</f>
        <v>22</v>
      </c>
    </row>
    <row r="1396" spans="1:17" x14ac:dyDescent="0.25">
      <c r="A1396" s="14" t="s">
        <v>5076</v>
      </c>
      <c r="B1396" t="str">
        <f>VLOOKUP(Healthcare!$A1396,'Customer Names'!A1396:C3730,3,FALSE)</f>
        <v>Betournay</v>
      </c>
      <c r="C1396">
        <f>VLOOKUP(Healthcare!$A1396,'Medical Examinations'!A1396:B3730,2,FALSE)</f>
        <v>39.97</v>
      </c>
      <c r="D1396">
        <f>VLOOKUP($A1396,'Medical Examinations'!A1396:D3730,4,FALSE)</f>
        <v>4.09</v>
      </c>
      <c r="E1396" t="str">
        <f>VLOOKUP($A1396,'Medical Examinations'!A1396:F1396,6,FALSE)</f>
        <v>No</v>
      </c>
      <c r="F1396" t="str">
        <f>VLOOKUP($A1396,'Medical Examinations'!A1396:G3730,7,FALSE)</f>
        <v>No</v>
      </c>
      <c r="G1396" t="str">
        <f>VLOOKUP($A1396,'Medical Examinations'!A1396:H3730,8,FALSE)</f>
        <v>No</v>
      </c>
      <c r="H1396" s="4">
        <f>VLOOKUP($A1396,'Medical Examinations'!A1396:I3730,9,FALSE)</f>
        <v>1</v>
      </c>
      <c r="I1396" t="str">
        <f>VLOOKUP($A1396,'Medical Examinations'!A1396:J1396,10,FALSE)</f>
        <v>No</v>
      </c>
      <c r="J1396" t="str">
        <f>VLOOKUP($A1396,'Medical Examinations'!A1396:C1396,3,FALSE)</f>
        <v>Obesity</v>
      </c>
      <c r="K1396" t="str">
        <f>VLOOKUP($A1396,'Medical Examinations'!A1396:E1396,5,FALSE)</f>
        <v>Normal</v>
      </c>
      <c r="L1396" t="str">
        <f>VLOOKUP($A1396,'Hospitalisation Details'!$A$2:$E$2344,5,FALSE)</f>
        <v>11-Oct-1992</v>
      </c>
      <c r="M1396" s="2">
        <f>VLOOKUP($A1396,'Hospitalisation Details'!$A$2:$I$2344,9,FALSE)</f>
        <v>4032.24</v>
      </c>
      <c r="N1396" s="2" t="str">
        <f>VLOOKUP($A1396,'Hospitalisation Details'!$A$2:$J$2344,10,FALSE)</f>
        <v>Tier - 3</v>
      </c>
      <c r="O1396" s="2" t="str">
        <f>VLOOKUP($A1396,'Hospitalisation Details'!$A$2:$K$2344,11,FALSE)</f>
        <v>Tier - 3</v>
      </c>
      <c r="P1396" s="5" t="str">
        <f>VLOOKUP($A1396,'Hospitalisation Details'!$A$2:$L$2344,12,FALSE)</f>
        <v>R1012</v>
      </c>
      <c r="Q1396" s="15">
        <f>VLOOKUP($A1396,'Hospitalisation Details'!$A$2:$G$2344,7,FALSE)</f>
        <v>30</v>
      </c>
    </row>
    <row r="1397" spans="1:17" x14ac:dyDescent="0.25">
      <c r="A1397" s="14" t="s">
        <v>5077</v>
      </c>
      <c r="B1397" t="str">
        <f>VLOOKUP(Healthcare!$A1397,'Customer Names'!A1397:C3731,3,FALSE)</f>
        <v>Temple</v>
      </c>
      <c r="C1397">
        <f>VLOOKUP(Healthcare!$A1397,'Medical Examinations'!A1397:B3731,2,FALSE)</f>
        <v>37.22</v>
      </c>
      <c r="D1397">
        <f>VLOOKUP($A1397,'Medical Examinations'!A1397:D3731,4,FALSE)</f>
        <v>4.62</v>
      </c>
      <c r="E1397" t="str">
        <f>VLOOKUP($A1397,'Medical Examinations'!A1397:F1397,6,FALSE)</f>
        <v>No</v>
      </c>
      <c r="F1397" t="str">
        <f>VLOOKUP($A1397,'Medical Examinations'!A1397:G3731,7,FALSE)</f>
        <v>No</v>
      </c>
      <c r="G1397" t="str">
        <f>VLOOKUP($A1397,'Medical Examinations'!A1397:H3731,8,FALSE)</f>
        <v>Yes</v>
      </c>
      <c r="H1397" s="4">
        <f>VLOOKUP($A1397,'Medical Examinations'!A1397:I3731,9,FALSE)</f>
        <v>1</v>
      </c>
      <c r="I1397" t="str">
        <f>VLOOKUP($A1397,'Medical Examinations'!A1397:J1397,10,FALSE)</f>
        <v>No</v>
      </c>
      <c r="J1397" t="str">
        <f>VLOOKUP($A1397,'Medical Examinations'!A1397:C1397,3,FALSE)</f>
        <v>Obesity</v>
      </c>
      <c r="K1397" t="str">
        <f>VLOOKUP($A1397,'Medical Examinations'!A1397:E1397,5,FALSE)</f>
        <v>Normal</v>
      </c>
      <c r="L1397" t="str">
        <f>VLOOKUP($A1397,'Hospitalisation Details'!$A$2:$E$2344,5,FALSE)</f>
        <v>7-Jul-1984</v>
      </c>
      <c r="M1397" s="2">
        <f>VLOOKUP($A1397,'Hospitalisation Details'!$A$2:$I$2344,9,FALSE)</f>
        <v>4038.41</v>
      </c>
      <c r="N1397" s="2" t="str">
        <f>VLOOKUP($A1397,'Hospitalisation Details'!$A$2:$J$2344,10,FALSE)</f>
        <v>Tier - 2</v>
      </c>
      <c r="O1397" s="2" t="str">
        <f>VLOOKUP($A1397,'Hospitalisation Details'!$A$2:$K$2344,11,FALSE)</f>
        <v>Tier - 1</v>
      </c>
      <c r="P1397" s="5" t="str">
        <f>VLOOKUP($A1397,'Hospitalisation Details'!$A$2:$L$2344,12,FALSE)</f>
        <v>R1013</v>
      </c>
      <c r="Q1397" s="15">
        <f>VLOOKUP($A1397,'Hospitalisation Details'!$A$2:$G$2344,7,FALSE)</f>
        <v>38</v>
      </c>
    </row>
    <row r="1398" spans="1:17" x14ac:dyDescent="0.25">
      <c r="A1398" s="14" t="s">
        <v>5078</v>
      </c>
      <c r="B1398" t="str">
        <f>VLOOKUP(Healthcare!$A1398,'Customer Names'!A1398:C3732,3,FALSE)</f>
        <v>Rollie</v>
      </c>
      <c r="C1398">
        <f>VLOOKUP(Healthcare!$A1398,'Medical Examinations'!A1398:B3732,2,FALSE)</f>
        <v>41.325000000000003</v>
      </c>
      <c r="D1398">
        <f>VLOOKUP($A1398,'Medical Examinations'!A1398:D3732,4,FALSE)</f>
        <v>5.77</v>
      </c>
      <c r="E1398" t="str">
        <f>VLOOKUP($A1398,'Medical Examinations'!A1398:F1398,6,FALSE)</f>
        <v>No</v>
      </c>
      <c r="F1398" t="str">
        <f>VLOOKUP($A1398,'Medical Examinations'!A1398:G3732,7,FALSE)</f>
        <v>No</v>
      </c>
      <c r="G1398" t="str">
        <f>VLOOKUP($A1398,'Medical Examinations'!A1398:H3732,8,FALSE)</f>
        <v>No</v>
      </c>
      <c r="H1398" s="4">
        <f>VLOOKUP($A1398,'Medical Examinations'!A1398:I3732,9,FALSE)</f>
        <v>0</v>
      </c>
      <c r="I1398" t="str">
        <f>VLOOKUP($A1398,'Medical Examinations'!A1398:J1398,10,FALSE)</f>
        <v>No</v>
      </c>
      <c r="J1398" t="str">
        <f>VLOOKUP($A1398,'Medical Examinations'!A1398:C1398,3,FALSE)</f>
        <v>Obesity</v>
      </c>
      <c r="K1398" t="str">
        <f>VLOOKUP($A1398,'Medical Examinations'!A1398:E1398,5,FALSE)</f>
        <v>Prediabetes</v>
      </c>
      <c r="L1398" t="str">
        <f>VLOOKUP($A1398,'Hospitalisation Details'!$A$2:$E$2344,5,FALSE)</f>
        <v>10-Nov-1983</v>
      </c>
      <c r="M1398" s="2">
        <f>VLOOKUP($A1398,'Hospitalisation Details'!$A$2:$I$2344,9,FALSE)</f>
        <v>4039.9</v>
      </c>
      <c r="N1398" s="2" t="str">
        <f>VLOOKUP($A1398,'Hospitalisation Details'!$A$2:$J$2344,10,FALSE)</f>
        <v>Tier - 2</v>
      </c>
      <c r="O1398" s="2" t="str">
        <f>VLOOKUP($A1398,'Hospitalisation Details'!$A$2:$K$2344,11,FALSE)</f>
        <v>Tier - 1</v>
      </c>
      <c r="P1398" s="5" t="str">
        <f>VLOOKUP($A1398,'Hospitalisation Details'!$A$2:$L$2344,12,FALSE)</f>
        <v>R1013</v>
      </c>
      <c r="Q1398" s="15">
        <f>VLOOKUP($A1398,'Hospitalisation Details'!$A$2:$G$2344,7,FALSE)</f>
        <v>39</v>
      </c>
    </row>
    <row r="1399" spans="1:17" x14ac:dyDescent="0.25">
      <c r="A1399" s="14" t="s">
        <v>5079</v>
      </c>
      <c r="B1399" t="str">
        <f>VLOOKUP(Healthcare!$A1399,'Customer Names'!A1399:C3733,3,FALSE)</f>
        <v>Roybal</v>
      </c>
      <c r="C1399">
        <f>VLOOKUP(Healthcare!$A1399,'Medical Examinations'!A1399:B3733,2,FALSE)</f>
        <v>40.31</v>
      </c>
      <c r="D1399">
        <f>VLOOKUP($A1399,'Medical Examinations'!A1399:D3733,4,FALSE)</f>
        <v>5.84</v>
      </c>
      <c r="E1399" t="str">
        <f>VLOOKUP($A1399,'Medical Examinations'!A1399:F1399,6,FALSE)</f>
        <v>No</v>
      </c>
      <c r="F1399" t="str">
        <f>VLOOKUP($A1399,'Medical Examinations'!A1399:G3733,7,FALSE)</f>
        <v>No</v>
      </c>
      <c r="G1399" t="str">
        <f>VLOOKUP($A1399,'Medical Examinations'!A1399:H3733,8,FALSE)</f>
        <v>No</v>
      </c>
      <c r="H1399" s="4">
        <f>VLOOKUP($A1399,'Medical Examinations'!A1399:I3733,9,FALSE)</f>
        <v>0</v>
      </c>
      <c r="I1399" t="str">
        <f>VLOOKUP($A1399,'Medical Examinations'!A1399:J1399,10,FALSE)</f>
        <v>No</v>
      </c>
      <c r="J1399" t="str">
        <f>VLOOKUP($A1399,'Medical Examinations'!A1399:C1399,3,FALSE)</f>
        <v>Obesity</v>
      </c>
      <c r="K1399" t="str">
        <f>VLOOKUP($A1399,'Medical Examinations'!A1399:E1399,5,FALSE)</f>
        <v>Prediabetes</v>
      </c>
      <c r="L1399" t="str">
        <f>VLOOKUP($A1399,'Hospitalisation Details'!$A$2:$E$2344,5,FALSE)</f>
        <v>26-Dec-1993</v>
      </c>
      <c r="M1399" s="2">
        <f>VLOOKUP($A1399,'Hospitalisation Details'!$A$2:$I$2344,9,FALSE)</f>
        <v>4040.56</v>
      </c>
      <c r="N1399" s="2" t="str">
        <f>VLOOKUP($A1399,'Hospitalisation Details'!$A$2:$J$2344,10,FALSE)</f>
        <v>Tier - 3</v>
      </c>
      <c r="O1399" s="2" t="str">
        <f>VLOOKUP($A1399,'Hospitalisation Details'!$A$2:$K$2344,11,FALSE)</f>
        <v>Tier - 3</v>
      </c>
      <c r="P1399" s="5" t="str">
        <f>VLOOKUP($A1399,'Hospitalisation Details'!$A$2:$L$2344,12,FALSE)</f>
        <v>R1015</v>
      </c>
      <c r="Q1399" s="15">
        <f>VLOOKUP($A1399,'Hospitalisation Details'!$A$2:$G$2344,7,FALSE)</f>
        <v>29</v>
      </c>
    </row>
    <row r="1400" spans="1:17" x14ac:dyDescent="0.25">
      <c r="A1400" s="14" t="s">
        <v>5080</v>
      </c>
      <c r="B1400" t="str">
        <f>VLOOKUP(Healthcare!$A1400,'Customer Names'!A1400:C3734,3,FALSE)</f>
        <v>Turgeon</v>
      </c>
      <c r="C1400">
        <f>VLOOKUP(Healthcare!$A1400,'Medical Examinations'!A1400:B3734,2,FALSE)</f>
        <v>29.48</v>
      </c>
      <c r="D1400">
        <f>VLOOKUP($A1400,'Medical Examinations'!A1400:D3734,4,FALSE)</f>
        <v>4.91</v>
      </c>
      <c r="E1400" t="str">
        <f>VLOOKUP($A1400,'Medical Examinations'!A1400:F1400,6,FALSE)</f>
        <v>No</v>
      </c>
      <c r="F1400" t="str">
        <f>VLOOKUP($A1400,'Medical Examinations'!A1400:G3734,7,FALSE)</f>
        <v>No</v>
      </c>
      <c r="G1400" t="str">
        <f>VLOOKUP($A1400,'Medical Examinations'!A1400:H3734,8,FALSE)</f>
        <v>No</v>
      </c>
      <c r="H1400" s="4">
        <f>VLOOKUP($A1400,'Medical Examinations'!A1400:I3734,9,FALSE)</f>
        <v>0</v>
      </c>
      <c r="I1400" t="str">
        <f>VLOOKUP($A1400,'Medical Examinations'!A1400:J1400,10,FALSE)</f>
        <v>No</v>
      </c>
      <c r="J1400" t="str">
        <f>VLOOKUP($A1400,'Medical Examinations'!A1400:C1400,3,FALSE)</f>
        <v>Over Weight</v>
      </c>
      <c r="K1400" t="str">
        <f>VLOOKUP($A1400,'Medical Examinations'!A1400:E1400,5,FALSE)</f>
        <v>Normal</v>
      </c>
      <c r="L1400" t="str">
        <f>VLOOKUP($A1400,'Hospitalisation Details'!$A$2:$E$2344,5,FALSE)</f>
        <v>30-Nov-1988</v>
      </c>
      <c r="M1400" s="2">
        <f>VLOOKUP($A1400,'Hospitalisation Details'!$A$2:$I$2344,9,FALSE)</f>
        <v>4047.94</v>
      </c>
      <c r="N1400" s="2" t="str">
        <f>VLOOKUP($A1400,'Hospitalisation Details'!$A$2:$J$2344,10,FALSE)</f>
        <v>Tier - 2</v>
      </c>
      <c r="O1400" s="2" t="str">
        <f>VLOOKUP($A1400,'Hospitalisation Details'!$A$2:$K$2344,11,FALSE)</f>
        <v>Tier - 1</v>
      </c>
      <c r="P1400" s="5" t="str">
        <f>VLOOKUP($A1400,'Hospitalisation Details'!$A$2:$L$2344,12,FALSE)</f>
        <v>R1013</v>
      </c>
      <c r="Q1400" s="15">
        <f>VLOOKUP($A1400,'Hospitalisation Details'!$A$2:$G$2344,7,FALSE)</f>
        <v>34</v>
      </c>
    </row>
    <row r="1401" spans="1:17" x14ac:dyDescent="0.25">
      <c r="A1401" s="14" t="s">
        <v>5081</v>
      </c>
      <c r="B1401" t="str">
        <f>VLOOKUP(Healthcare!$A1401,'Customer Names'!A1401:C3735,3,FALSE)</f>
        <v>Deingenis</v>
      </c>
      <c r="C1401">
        <f>VLOOKUP(Healthcare!$A1401,'Medical Examinations'!A1401:B3735,2,FALSE)</f>
        <v>33.155000000000001</v>
      </c>
      <c r="D1401">
        <f>VLOOKUP($A1401,'Medical Examinations'!A1401:D3735,4,FALSE)</f>
        <v>5.07</v>
      </c>
      <c r="E1401" t="str">
        <f>VLOOKUP($A1401,'Medical Examinations'!A1401:F1401,6,FALSE)</f>
        <v>No</v>
      </c>
      <c r="F1401" t="str">
        <f>VLOOKUP($A1401,'Medical Examinations'!A1401:G3735,7,FALSE)</f>
        <v>No</v>
      </c>
      <c r="G1401" t="str">
        <f>VLOOKUP($A1401,'Medical Examinations'!A1401:H3735,8,FALSE)</f>
        <v>No</v>
      </c>
      <c r="H1401" s="4">
        <f>VLOOKUP($A1401,'Medical Examinations'!A1401:I3735,9,FALSE)</f>
        <v>0</v>
      </c>
      <c r="I1401" t="str">
        <f>VLOOKUP($A1401,'Medical Examinations'!A1401:J1401,10,FALSE)</f>
        <v>No</v>
      </c>
      <c r="J1401" t="str">
        <f>VLOOKUP($A1401,'Medical Examinations'!A1401:C1401,3,FALSE)</f>
        <v>Obesity</v>
      </c>
      <c r="K1401" t="str">
        <f>VLOOKUP($A1401,'Medical Examinations'!A1401:E1401,5,FALSE)</f>
        <v>Normal</v>
      </c>
      <c r="L1401" t="str">
        <f>VLOOKUP($A1401,'Hospitalisation Details'!$A$2:$E$2344,5,FALSE)</f>
        <v>16-Sep-1983</v>
      </c>
      <c r="M1401" s="2">
        <f>VLOOKUP($A1401,'Hospitalisation Details'!$A$2:$I$2344,9,FALSE)</f>
        <v>4070.42</v>
      </c>
      <c r="N1401" s="2" t="str">
        <f>VLOOKUP($A1401,'Hospitalisation Details'!$A$2:$J$2344,10,FALSE)</f>
        <v>Tier - 2</v>
      </c>
      <c r="O1401" s="2" t="str">
        <f>VLOOKUP($A1401,'Hospitalisation Details'!$A$2:$K$2344,11,FALSE)</f>
        <v>Tier - 1</v>
      </c>
      <c r="P1401" s="5" t="str">
        <f>VLOOKUP($A1401,'Hospitalisation Details'!$A$2:$L$2344,12,FALSE)</f>
        <v>R1013</v>
      </c>
      <c r="Q1401" s="15">
        <f>VLOOKUP($A1401,'Hospitalisation Details'!$A$2:$G$2344,7,FALSE)</f>
        <v>39</v>
      </c>
    </row>
    <row r="1402" spans="1:17" x14ac:dyDescent="0.25">
      <c r="A1402" s="14" t="s">
        <v>5082</v>
      </c>
      <c r="B1402" t="str">
        <f>VLOOKUP(Healthcare!$A1402,'Customer Names'!A1402:C3736,3,FALSE)</f>
        <v>Hodge</v>
      </c>
      <c r="C1402">
        <f>VLOOKUP(Healthcare!$A1402,'Medical Examinations'!A1402:B3736,2,FALSE)</f>
        <v>42.85</v>
      </c>
      <c r="D1402">
        <f>VLOOKUP($A1402,'Medical Examinations'!A1402:D3736,4,FALSE)</f>
        <v>5.81</v>
      </c>
      <c r="E1402" t="str">
        <f>VLOOKUP($A1402,'Medical Examinations'!A1402:F1402,6,FALSE)</f>
        <v>Yes</v>
      </c>
      <c r="F1402" t="str">
        <f>VLOOKUP($A1402,'Medical Examinations'!A1402:G3736,7,FALSE)</f>
        <v>No</v>
      </c>
      <c r="G1402" t="str">
        <f>VLOOKUP($A1402,'Medical Examinations'!A1402:H3736,8,FALSE)</f>
        <v>No</v>
      </c>
      <c r="H1402" s="4">
        <f>VLOOKUP($A1402,'Medical Examinations'!A1402:I3736,9,FALSE)</f>
        <v>0</v>
      </c>
      <c r="I1402" t="str">
        <f>VLOOKUP($A1402,'Medical Examinations'!A1402:J1402,10,FALSE)</f>
        <v>No</v>
      </c>
      <c r="J1402" t="str">
        <f>VLOOKUP($A1402,'Medical Examinations'!A1402:C1402,3,FALSE)</f>
        <v>Obesity</v>
      </c>
      <c r="K1402" t="str">
        <f>VLOOKUP($A1402,'Medical Examinations'!A1402:E1402,5,FALSE)</f>
        <v>Prediabetes</v>
      </c>
      <c r="L1402" t="str">
        <f>VLOOKUP($A1402,'Hospitalisation Details'!$A$2:$E$2344,5,FALSE)</f>
        <v>18-Oct-2002</v>
      </c>
      <c r="M1402" s="2">
        <f>VLOOKUP($A1402,'Hospitalisation Details'!$A$2:$I$2344,9,FALSE)</f>
        <v>4070.51</v>
      </c>
      <c r="N1402" s="2" t="str">
        <f>VLOOKUP($A1402,'Hospitalisation Details'!$A$2:$J$2344,10,FALSE)</f>
        <v>Tier - 2</v>
      </c>
      <c r="O1402" s="2" t="str">
        <f>VLOOKUP($A1402,'Hospitalisation Details'!$A$2:$K$2344,11,FALSE)</f>
        <v>Tier - 1</v>
      </c>
      <c r="P1402" s="5" t="str">
        <f>VLOOKUP($A1402,'Hospitalisation Details'!$A$2:$L$2344,12,FALSE)</f>
        <v>R1012</v>
      </c>
      <c r="Q1402" s="15">
        <f>VLOOKUP($A1402,'Hospitalisation Details'!$A$2:$G$2344,7,FALSE)</f>
        <v>20</v>
      </c>
    </row>
    <row r="1403" spans="1:17" x14ac:dyDescent="0.25">
      <c r="A1403" s="14" t="s">
        <v>5083</v>
      </c>
      <c r="B1403" t="str">
        <f>VLOOKUP(Healthcare!$A1403,'Customer Names'!A1403:C3737,3,FALSE)</f>
        <v>Gibbs</v>
      </c>
      <c r="C1403">
        <f>VLOOKUP(Healthcare!$A1403,'Medical Examinations'!A1403:B3737,2,FALSE)</f>
        <v>32.340000000000003</v>
      </c>
      <c r="D1403">
        <f>VLOOKUP($A1403,'Medical Examinations'!A1403:D3737,4,FALSE)</f>
        <v>11.2</v>
      </c>
      <c r="E1403" t="str">
        <f>VLOOKUP($A1403,'Medical Examinations'!A1403:F1403,6,FALSE)</f>
        <v>No</v>
      </c>
      <c r="F1403" t="str">
        <f>VLOOKUP($A1403,'Medical Examinations'!A1403:G3737,7,FALSE)</f>
        <v>No</v>
      </c>
      <c r="G1403" t="str">
        <f>VLOOKUP($A1403,'Medical Examinations'!A1403:H3737,8,FALSE)</f>
        <v>No</v>
      </c>
      <c r="H1403" s="4">
        <f>VLOOKUP($A1403,'Medical Examinations'!A1403:I3737,9,FALSE)</f>
        <v>0</v>
      </c>
      <c r="I1403" t="str">
        <f>VLOOKUP($A1403,'Medical Examinations'!A1403:J1403,10,FALSE)</f>
        <v>No</v>
      </c>
      <c r="J1403" t="str">
        <f>VLOOKUP($A1403,'Medical Examinations'!A1403:C1403,3,FALSE)</f>
        <v>Obesity</v>
      </c>
      <c r="K1403" t="str">
        <f>VLOOKUP($A1403,'Medical Examinations'!A1403:E1403,5,FALSE)</f>
        <v>Diabetes</v>
      </c>
      <c r="L1403" t="str">
        <f>VLOOKUP($A1403,'Hospitalisation Details'!$A$2:$E$2344,5,FALSE)</f>
        <v>1-Dec-1990</v>
      </c>
      <c r="M1403" s="2">
        <f>VLOOKUP($A1403,'Hospitalisation Details'!$A$2:$I$2344,9,FALSE)</f>
        <v>4074.45</v>
      </c>
      <c r="N1403" s="2" t="str">
        <f>VLOOKUP($A1403,'Hospitalisation Details'!$A$2:$J$2344,10,FALSE)</f>
        <v>Tier - 3</v>
      </c>
      <c r="O1403" s="2" t="str">
        <f>VLOOKUP($A1403,'Hospitalisation Details'!$A$2:$K$2344,11,FALSE)</f>
        <v>Tier - 2</v>
      </c>
      <c r="P1403" s="5" t="str">
        <f>VLOOKUP($A1403,'Hospitalisation Details'!$A$2:$L$2344,12,FALSE)</f>
        <v>R1013</v>
      </c>
      <c r="Q1403" s="15">
        <f>VLOOKUP($A1403,'Hospitalisation Details'!$A$2:$G$2344,7,FALSE)</f>
        <v>32</v>
      </c>
    </row>
    <row r="1404" spans="1:17" x14ac:dyDescent="0.25">
      <c r="A1404" s="14" t="s">
        <v>5084</v>
      </c>
      <c r="B1404" t="str">
        <f>VLOOKUP(Healthcare!$A1404,'Customer Names'!A1404:C3738,3,FALSE)</f>
        <v>Trom</v>
      </c>
      <c r="C1404">
        <f>VLOOKUP(Healthcare!$A1404,'Medical Examinations'!A1404:B3738,2,FALSE)</f>
        <v>27.5</v>
      </c>
      <c r="D1404">
        <f>VLOOKUP($A1404,'Medical Examinations'!A1404:D3738,4,FALSE)</f>
        <v>10.75</v>
      </c>
      <c r="E1404" t="str">
        <f>VLOOKUP($A1404,'Medical Examinations'!A1404:F1404,6,FALSE)</f>
        <v>No</v>
      </c>
      <c r="F1404" t="str">
        <f>VLOOKUP($A1404,'Medical Examinations'!A1404:G3738,7,FALSE)</f>
        <v>No</v>
      </c>
      <c r="G1404" t="str">
        <f>VLOOKUP($A1404,'Medical Examinations'!A1404:H3738,8,FALSE)</f>
        <v>No</v>
      </c>
      <c r="H1404" s="4">
        <f>VLOOKUP($A1404,'Medical Examinations'!A1404:I3738,9,FALSE)</f>
        <v>0</v>
      </c>
      <c r="I1404" t="str">
        <f>VLOOKUP($A1404,'Medical Examinations'!A1404:J1404,10,FALSE)</f>
        <v>No</v>
      </c>
      <c r="J1404" t="str">
        <f>VLOOKUP($A1404,'Medical Examinations'!A1404:C1404,3,FALSE)</f>
        <v>Over Weight</v>
      </c>
      <c r="K1404" t="str">
        <f>VLOOKUP($A1404,'Medical Examinations'!A1404:E1404,5,FALSE)</f>
        <v>Diabetes</v>
      </c>
      <c r="L1404" t="str">
        <f>VLOOKUP($A1404,'Hospitalisation Details'!$A$2:$E$2344,5,FALSE)</f>
        <v>14-Dec-1990</v>
      </c>
      <c r="M1404" s="2">
        <f>VLOOKUP($A1404,'Hospitalisation Details'!$A$2:$I$2344,9,FALSE)</f>
        <v>4076.5</v>
      </c>
      <c r="N1404" s="2" t="str">
        <f>VLOOKUP($A1404,'Hospitalisation Details'!$A$2:$J$2344,10,FALSE)</f>
        <v>Tier - 2</v>
      </c>
      <c r="O1404" s="2" t="str">
        <f>VLOOKUP($A1404,'Hospitalisation Details'!$A$2:$K$2344,11,FALSE)</f>
        <v>Tier - 3</v>
      </c>
      <c r="P1404" s="5" t="str">
        <f>VLOOKUP($A1404,'Hospitalisation Details'!$A$2:$L$2344,12,FALSE)</f>
        <v>R1011</v>
      </c>
      <c r="Q1404" s="15">
        <f>VLOOKUP($A1404,'Hospitalisation Details'!$A$2:$G$2344,7,FALSE)</f>
        <v>32</v>
      </c>
    </row>
    <row r="1405" spans="1:17" x14ac:dyDescent="0.25">
      <c r="A1405" s="14" t="s">
        <v>5085</v>
      </c>
      <c r="B1405" t="str">
        <f>VLOOKUP(Healthcare!$A1405,'Customer Names'!A1405:C3739,3,FALSE)</f>
        <v>Sizer</v>
      </c>
      <c r="C1405">
        <f>VLOOKUP(Healthcare!$A1405,'Medical Examinations'!A1405:B3739,2,FALSE)</f>
        <v>25.8</v>
      </c>
      <c r="D1405">
        <f>VLOOKUP($A1405,'Medical Examinations'!A1405:D3739,4,FALSE)</f>
        <v>7.8</v>
      </c>
      <c r="E1405" t="str">
        <f>VLOOKUP($A1405,'Medical Examinations'!A1405:F1405,6,FALSE)</f>
        <v>No</v>
      </c>
      <c r="F1405" t="str">
        <f>VLOOKUP($A1405,'Medical Examinations'!A1405:G3739,7,FALSE)</f>
        <v>No</v>
      </c>
      <c r="G1405" t="str">
        <f>VLOOKUP($A1405,'Medical Examinations'!A1405:H3739,8,FALSE)</f>
        <v>No</v>
      </c>
      <c r="H1405" s="4">
        <f>VLOOKUP($A1405,'Medical Examinations'!A1405:I3739,9,FALSE)</f>
        <v>0</v>
      </c>
      <c r="I1405" t="str">
        <f>VLOOKUP($A1405,'Medical Examinations'!A1405:J1405,10,FALSE)</f>
        <v>No</v>
      </c>
      <c r="J1405" t="str">
        <f>VLOOKUP($A1405,'Medical Examinations'!A1405:C1405,3,FALSE)</f>
        <v>Over Weight</v>
      </c>
      <c r="K1405" t="str">
        <f>VLOOKUP($A1405,'Medical Examinations'!A1405:E1405,5,FALSE)</f>
        <v>Diabetes</v>
      </c>
      <c r="L1405" t="str">
        <f>VLOOKUP($A1405,'Hospitalisation Details'!$A$2:$E$2344,5,FALSE)</f>
        <v>21-Aug-1994</v>
      </c>
      <c r="M1405" s="2">
        <f>VLOOKUP($A1405,'Hospitalisation Details'!$A$2:$I$2344,9,FALSE)</f>
        <v>4133.6400000000003</v>
      </c>
      <c r="N1405" s="2" t="str">
        <f>VLOOKUP($A1405,'Hospitalisation Details'!$A$2:$J$2344,10,FALSE)</f>
        <v>Tier - 2</v>
      </c>
      <c r="O1405" s="2" t="str">
        <f>VLOOKUP($A1405,'Hospitalisation Details'!$A$2:$K$2344,11,FALSE)</f>
        <v>Tier - 3</v>
      </c>
      <c r="P1405" s="5" t="str">
        <f>VLOOKUP($A1405,'Hospitalisation Details'!$A$2:$L$2344,12,FALSE)</f>
        <v>R1012</v>
      </c>
      <c r="Q1405" s="15">
        <f>VLOOKUP($A1405,'Hospitalisation Details'!$A$2:$G$2344,7,FALSE)</f>
        <v>28</v>
      </c>
    </row>
    <row r="1406" spans="1:17" x14ac:dyDescent="0.25">
      <c r="A1406" s="14" t="s">
        <v>5086</v>
      </c>
      <c r="B1406" t="str">
        <f>VLOOKUP(Healthcare!$A1406,'Customer Names'!A1406:C3740,3,FALSE)</f>
        <v>Ellison</v>
      </c>
      <c r="C1406">
        <f>VLOOKUP(Healthcare!$A1406,'Medical Examinations'!A1406:B3740,2,FALSE)</f>
        <v>25</v>
      </c>
      <c r="D1406">
        <f>VLOOKUP($A1406,'Medical Examinations'!A1406:D3740,4,FALSE)</f>
        <v>7.04</v>
      </c>
      <c r="E1406" t="str">
        <f>VLOOKUP($A1406,'Medical Examinations'!A1406:F1406,6,FALSE)</f>
        <v>No</v>
      </c>
      <c r="F1406" t="str">
        <f>VLOOKUP($A1406,'Medical Examinations'!A1406:G3740,7,FALSE)</f>
        <v>No</v>
      </c>
      <c r="G1406" t="str">
        <f>VLOOKUP($A1406,'Medical Examinations'!A1406:H3740,8,FALSE)</f>
        <v>No</v>
      </c>
      <c r="H1406" s="4">
        <f>VLOOKUP($A1406,'Medical Examinations'!A1406:I3740,9,FALSE)</f>
        <v>0</v>
      </c>
      <c r="I1406" t="str">
        <f>VLOOKUP($A1406,'Medical Examinations'!A1406:J1406,10,FALSE)</f>
        <v>No</v>
      </c>
      <c r="J1406" t="str">
        <f>VLOOKUP($A1406,'Medical Examinations'!A1406:C1406,3,FALSE)</f>
        <v>Over Weight</v>
      </c>
      <c r="K1406" t="str">
        <f>VLOOKUP($A1406,'Medical Examinations'!A1406:E1406,5,FALSE)</f>
        <v>Diabetes</v>
      </c>
      <c r="L1406" t="str">
        <f>VLOOKUP($A1406,'Hospitalisation Details'!$A$2:$E$2344,5,FALSE)</f>
        <v>6-Aug-1991</v>
      </c>
      <c r="M1406" s="2">
        <f>VLOOKUP($A1406,'Hospitalisation Details'!$A$2:$I$2344,9,FALSE)</f>
        <v>4134.08</v>
      </c>
      <c r="N1406" s="2" t="str">
        <f>VLOOKUP($A1406,'Hospitalisation Details'!$A$2:$J$2344,10,FALSE)</f>
        <v>Tier - 2</v>
      </c>
      <c r="O1406" s="2" t="str">
        <f>VLOOKUP($A1406,'Hospitalisation Details'!$A$2:$K$2344,11,FALSE)</f>
        <v>Tier - 1</v>
      </c>
      <c r="P1406" s="5" t="str">
        <f>VLOOKUP($A1406,'Hospitalisation Details'!$A$2:$L$2344,12,FALSE)</f>
        <v>R1012</v>
      </c>
      <c r="Q1406" s="15">
        <f>VLOOKUP($A1406,'Hospitalisation Details'!$A$2:$G$2344,7,FALSE)</f>
        <v>31</v>
      </c>
    </row>
    <row r="1407" spans="1:17" x14ac:dyDescent="0.25">
      <c r="A1407" s="14" t="s">
        <v>5087</v>
      </c>
      <c r="B1407" t="str">
        <f>VLOOKUP(Healthcare!$A1407,'Customer Names'!A1407:C3741,3,FALSE)</f>
        <v>Sulkowski</v>
      </c>
      <c r="C1407">
        <f>VLOOKUP(Healthcare!$A1407,'Medical Examinations'!A1407:B3741,2,FALSE)</f>
        <v>41.2</v>
      </c>
      <c r="D1407">
        <f>VLOOKUP($A1407,'Medical Examinations'!A1407:D3741,4,FALSE)</f>
        <v>4.18</v>
      </c>
      <c r="E1407" t="str">
        <f>VLOOKUP($A1407,'Medical Examinations'!A1407:F1407,6,FALSE)</f>
        <v>Yes</v>
      </c>
      <c r="F1407" t="str">
        <f>VLOOKUP($A1407,'Medical Examinations'!A1407:G3741,7,FALSE)</f>
        <v>No</v>
      </c>
      <c r="G1407" t="str">
        <f>VLOOKUP($A1407,'Medical Examinations'!A1407:H3741,8,FALSE)</f>
        <v>No</v>
      </c>
      <c r="H1407" s="4">
        <f>VLOOKUP($A1407,'Medical Examinations'!A1407:I3741,9,FALSE)</f>
        <v>0</v>
      </c>
      <c r="I1407" t="str">
        <f>VLOOKUP($A1407,'Medical Examinations'!A1407:J1407,10,FALSE)</f>
        <v>No</v>
      </c>
      <c r="J1407" t="str">
        <f>VLOOKUP($A1407,'Medical Examinations'!A1407:C1407,3,FALSE)</f>
        <v>Obesity</v>
      </c>
      <c r="K1407" t="str">
        <f>VLOOKUP($A1407,'Medical Examinations'!A1407:E1407,5,FALSE)</f>
        <v>Normal</v>
      </c>
      <c r="L1407" t="str">
        <f>VLOOKUP($A1407,'Hospitalisation Details'!$A$2:$E$2344,5,FALSE)</f>
        <v>18-Jun-1992</v>
      </c>
      <c r="M1407" s="2">
        <f>VLOOKUP($A1407,'Hospitalisation Details'!$A$2:$I$2344,9,FALSE)</f>
        <v>4137.5200000000004</v>
      </c>
      <c r="N1407" s="2" t="str">
        <f>VLOOKUP($A1407,'Hospitalisation Details'!$A$2:$J$2344,10,FALSE)</f>
        <v>Tier - 2</v>
      </c>
      <c r="O1407" s="2" t="str">
        <f>VLOOKUP($A1407,'Hospitalisation Details'!$A$2:$K$2344,11,FALSE)</f>
        <v>Tier - 3</v>
      </c>
      <c r="P1407" s="5" t="str">
        <f>VLOOKUP($A1407,'Hospitalisation Details'!$A$2:$L$2344,12,FALSE)</f>
        <v>R1024</v>
      </c>
      <c r="Q1407" s="15">
        <f>VLOOKUP($A1407,'Hospitalisation Details'!$A$2:$G$2344,7,FALSE)</f>
        <v>30</v>
      </c>
    </row>
    <row r="1408" spans="1:17" x14ac:dyDescent="0.25">
      <c r="A1408" s="14" t="s">
        <v>5088</v>
      </c>
      <c r="B1408" t="str">
        <f>VLOOKUP(Healthcare!$A1408,'Customer Names'!A1408:C3742,3,FALSE)</f>
        <v>Maringo</v>
      </c>
      <c r="C1408">
        <f>VLOOKUP(Healthcare!$A1408,'Medical Examinations'!A1408:B3742,2,FALSE)</f>
        <v>17.78</v>
      </c>
      <c r="D1408">
        <f>VLOOKUP($A1408,'Medical Examinations'!A1408:D3742,4,FALSE)</f>
        <v>8.19</v>
      </c>
      <c r="E1408" t="str">
        <f>VLOOKUP($A1408,'Medical Examinations'!A1408:F1408,6,FALSE)</f>
        <v>No</v>
      </c>
      <c r="F1408" t="str">
        <f>VLOOKUP($A1408,'Medical Examinations'!A1408:G3742,7,FALSE)</f>
        <v>No</v>
      </c>
      <c r="G1408" t="str">
        <f>VLOOKUP($A1408,'Medical Examinations'!A1408:H3742,8,FALSE)</f>
        <v>No</v>
      </c>
      <c r="H1408" s="4">
        <f>VLOOKUP($A1408,'Medical Examinations'!A1408:I3742,9,FALSE)</f>
        <v>0</v>
      </c>
      <c r="I1408" t="str">
        <f>VLOOKUP($A1408,'Medical Examinations'!A1408:J1408,10,FALSE)</f>
        <v>No</v>
      </c>
      <c r="J1408" t="str">
        <f>VLOOKUP($A1408,'Medical Examinations'!A1408:C1408,3,FALSE)</f>
        <v>Under Weight</v>
      </c>
      <c r="K1408" t="str">
        <f>VLOOKUP($A1408,'Medical Examinations'!A1408:E1408,5,FALSE)</f>
        <v>Diabetes</v>
      </c>
      <c r="L1408" t="str">
        <f>VLOOKUP($A1408,'Hospitalisation Details'!$A$2:$E$2344,5,FALSE)</f>
        <v>28-Jun-1992</v>
      </c>
      <c r="M1408" s="2">
        <f>VLOOKUP($A1408,'Hospitalisation Details'!$A$2:$I$2344,9,FALSE)</f>
        <v>4149.74</v>
      </c>
      <c r="N1408" s="2" t="str">
        <f>VLOOKUP($A1408,'Hospitalisation Details'!$A$2:$J$2344,10,FALSE)</f>
        <v>Tier - 2</v>
      </c>
      <c r="O1408" s="2" t="str">
        <f>VLOOKUP($A1408,'Hospitalisation Details'!$A$2:$K$2344,11,FALSE)</f>
        <v>Tier - 1</v>
      </c>
      <c r="P1408" s="5" t="str">
        <f>VLOOKUP($A1408,'Hospitalisation Details'!$A$2:$L$2344,12,FALSE)</f>
        <v>R1011</v>
      </c>
      <c r="Q1408" s="15">
        <f>VLOOKUP($A1408,'Hospitalisation Details'!$A$2:$G$2344,7,FALSE)</f>
        <v>30</v>
      </c>
    </row>
    <row r="1409" spans="1:17" x14ac:dyDescent="0.25">
      <c r="A1409" s="14" t="s">
        <v>5089</v>
      </c>
      <c r="B1409" t="str">
        <f>VLOOKUP(Healthcare!$A1409,'Customer Names'!A1409:C3743,3,FALSE)</f>
        <v>Lattin</v>
      </c>
      <c r="C1409">
        <f>VLOOKUP(Healthcare!$A1409,'Medical Examinations'!A1409:B3743,2,FALSE)</f>
        <v>40.119999999999997</v>
      </c>
      <c r="D1409">
        <f>VLOOKUP($A1409,'Medical Examinations'!A1409:D3743,4,FALSE)</f>
        <v>6.22</v>
      </c>
      <c r="E1409" t="str">
        <f>VLOOKUP($A1409,'Medical Examinations'!A1409:F1409,6,FALSE)</f>
        <v>Yes</v>
      </c>
      <c r="F1409" t="str">
        <f>VLOOKUP($A1409,'Medical Examinations'!A1409:G3743,7,FALSE)</f>
        <v>No</v>
      </c>
      <c r="G1409" t="str">
        <f>VLOOKUP($A1409,'Medical Examinations'!A1409:H3743,8,FALSE)</f>
        <v>Yes</v>
      </c>
      <c r="H1409" s="4">
        <f>VLOOKUP($A1409,'Medical Examinations'!A1409:I3743,9,FALSE)</f>
        <v>1</v>
      </c>
      <c r="I1409" t="str">
        <f>VLOOKUP($A1409,'Medical Examinations'!A1409:J1409,10,FALSE)</f>
        <v>No</v>
      </c>
      <c r="J1409" t="str">
        <f>VLOOKUP($A1409,'Medical Examinations'!A1409:C1409,3,FALSE)</f>
        <v>Obesity</v>
      </c>
      <c r="K1409" t="str">
        <f>VLOOKUP($A1409,'Medical Examinations'!A1409:E1409,5,FALSE)</f>
        <v>Prediabetes</v>
      </c>
      <c r="L1409" t="str">
        <f>VLOOKUP($A1409,'Hospitalisation Details'!$A$2:$E$2344,5,FALSE)</f>
        <v>4-Aug-1992</v>
      </c>
      <c r="M1409" s="2">
        <f>VLOOKUP($A1409,'Hospitalisation Details'!$A$2:$I$2344,9,FALSE)</f>
        <v>4151.03</v>
      </c>
      <c r="N1409" s="2" t="str">
        <f>VLOOKUP($A1409,'Hospitalisation Details'!$A$2:$J$2344,10,FALSE)</f>
        <v>Tier - 2</v>
      </c>
      <c r="O1409" s="2" t="str">
        <f>VLOOKUP($A1409,'Hospitalisation Details'!$A$2:$K$2344,11,FALSE)</f>
        <v>Tier - 2</v>
      </c>
      <c r="P1409" s="5" t="str">
        <f>VLOOKUP($A1409,'Hospitalisation Details'!$A$2:$L$2344,12,FALSE)</f>
        <v>R1013</v>
      </c>
      <c r="Q1409" s="15">
        <f>VLOOKUP($A1409,'Hospitalisation Details'!$A$2:$G$2344,7,FALSE)</f>
        <v>30</v>
      </c>
    </row>
    <row r="1410" spans="1:17" x14ac:dyDescent="0.25">
      <c r="A1410" s="14" t="s">
        <v>5090</v>
      </c>
      <c r="B1410" t="str">
        <f>VLOOKUP(Healthcare!$A1410,'Customer Names'!A1410:C3744,3,FALSE)</f>
        <v>Deblander</v>
      </c>
      <c r="C1410">
        <f>VLOOKUP(Healthcare!$A1410,'Medical Examinations'!A1410:B3744,2,FALSE)</f>
        <v>19.350000000000001</v>
      </c>
      <c r="D1410">
        <f>VLOOKUP($A1410,'Medical Examinations'!A1410:D3744,4,FALSE)</f>
        <v>8.2200000000000006</v>
      </c>
      <c r="E1410" t="str">
        <f>VLOOKUP($A1410,'Medical Examinations'!A1410:F1410,6,FALSE)</f>
        <v>Yes</v>
      </c>
      <c r="F1410" t="str">
        <f>VLOOKUP($A1410,'Medical Examinations'!A1410:G3744,7,FALSE)</f>
        <v>No</v>
      </c>
      <c r="G1410" t="str">
        <f>VLOOKUP($A1410,'Medical Examinations'!A1410:H3744,8,FALSE)</f>
        <v>No</v>
      </c>
      <c r="H1410" s="4">
        <f>VLOOKUP($A1410,'Medical Examinations'!A1410:I3744,9,FALSE)</f>
        <v>0</v>
      </c>
      <c r="I1410" t="str">
        <f>VLOOKUP($A1410,'Medical Examinations'!A1410:J1410,10,FALSE)</f>
        <v>No</v>
      </c>
      <c r="J1410" t="str">
        <f>VLOOKUP($A1410,'Medical Examinations'!A1410:C1410,3,FALSE)</f>
        <v>Health Weight</v>
      </c>
      <c r="K1410" t="str">
        <f>VLOOKUP($A1410,'Medical Examinations'!A1410:E1410,5,FALSE)</f>
        <v>Diabetes</v>
      </c>
      <c r="L1410" t="str">
        <f>VLOOKUP($A1410,'Hospitalisation Details'!$A$2:$E$2344,5,FALSE)</f>
        <v>26-Nov-1998</v>
      </c>
      <c r="M1410" s="2">
        <f>VLOOKUP($A1410,'Hospitalisation Details'!$A$2:$I$2344,9,FALSE)</f>
        <v>4154.97</v>
      </c>
      <c r="N1410" s="2" t="str">
        <f>VLOOKUP($A1410,'Hospitalisation Details'!$A$2:$J$2344,10,FALSE)</f>
        <v>Tier - 2</v>
      </c>
      <c r="O1410" s="2" t="str">
        <f>VLOOKUP($A1410,'Hospitalisation Details'!$A$2:$K$2344,11,FALSE)</f>
        <v>Tier - 1</v>
      </c>
      <c r="P1410" s="5" t="str">
        <f>VLOOKUP($A1410,'Hospitalisation Details'!$A$2:$L$2344,12,FALSE)</f>
        <v>R1012</v>
      </c>
      <c r="Q1410" s="15">
        <f>VLOOKUP($A1410,'Hospitalisation Details'!$A$2:$G$2344,7,FALSE)</f>
        <v>24</v>
      </c>
    </row>
    <row r="1411" spans="1:17" x14ac:dyDescent="0.25">
      <c r="A1411" s="14" t="s">
        <v>5091</v>
      </c>
      <c r="B1411" t="str">
        <f>VLOOKUP(Healthcare!$A1411,'Customer Names'!A1411:C3745,3,FALSE)</f>
        <v>O'Neill</v>
      </c>
      <c r="C1411">
        <f>VLOOKUP(Healthcare!$A1411,'Medical Examinations'!A1411:B3745,2,FALSE)</f>
        <v>36.69</v>
      </c>
      <c r="D1411">
        <f>VLOOKUP($A1411,'Medical Examinations'!A1411:D3745,4,FALSE)</f>
        <v>6.15</v>
      </c>
      <c r="E1411" t="str">
        <f>VLOOKUP($A1411,'Medical Examinations'!A1411:F1411,6,FALSE)</f>
        <v>No</v>
      </c>
      <c r="F1411" t="str">
        <f>VLOOKUP($A1411,'Medical Examinations'!A1411:G3745,7,FALSE)</f>
        <v>No</v>
      </c>
      <c r="G1411" t="str">
        <f>VLOOKUP($A1411,'Medical Examinations'!A1411:H3745,8,FALSE)</f>
        <v>No</v>
      </c>
      <c r="H1411" s="4">
        <f>VLOOKUP($A1411,'Medical Examinations'!A1411:I3745,9,FALSE)</f>
        <v>0</v>
      </c>
      <c r="I1411" t="str">
        <f>VLOOKUP($A1411,'Medical Examinations'!A1411:J1411,10,FALSE)</f>
        <v>No</v>
      </c>
      <c r="J1411" t="str">
        <f>VLOOKUP($A1411,'Medical Examinations'!A1411:C1411,3,FALSE)</f>
        <v>Obesity</v>
      </c>
      <c r="K1411" t="str">
        <f>VLOOKUP($A1411,'Medical Examinations'!A1411:E1411,5,FALSE)</f>
        <v>Prediabetes</v>
      </c>
      <c r="L1411" t="str">
        <f>VLOOKUP($A1411,'Hospitalisation Details'!$A$2:$E$2344,5,FALSE)</f>
        <v>25-Jun-1989</v>
      </c>
      <c r="M1411" s="2">
        <f>VLOOKUP($A1411,'Hospitalisation Details'!$A$2:$I$2344,9,FALSE)</f>
        <v>4185.1000000000004</v>
      </c>
      <c r="N1411" s="2" t="str">
        <f>VLOOKUP($A1411,'Hospitalisation Details'!$A$2:$J$2344,10,FALSE)</f>
        <v>Tier - 2</v>
      </c>
      <c r="O1411" s="2" t="str">
        <f>VLOOKUP($A1411,'Hospitalisation Details'!$A$2:$K$2344,11,FALSE)</f>
        <v>Tier - 3</v>
      </c>
      <c r="P1411" s="5" t="str">
        <f>VLOOKUP($A1411,'Hospitalisation Details'!$A$2:$L$2344,12,FALSE)</f>
        <v>R1013</v>
      </c>
      <c r="Q1411" s="15">
        <f>VLOOKUP($A1411,'Hospitalisation Details'!$A$2:$G$2344,7,FALSE)</f>
        <v>33</v>
      </c>
    </row>
    <row r="1412" spans="1:17" x14ac:dyDescent="0.25">
      <c r="A1412" s="14" t="s">
        <v>5092</v>
      </c>
      <c r="B1412" t="str">
        <f>VLOOKUP(Healthcare!$A1412,'Customer Names'!A1412:C3746,3,FALSE)</f>
        <v>Davis</v>
      </c>
      <c r="C1412">
        <f>VLOOKUP(Healthcare!$A1412,'Medical Examinations'!A1412:B3746,2,FALSE)</f>
        <v>28.51</v>
      </c>
      <c r="D1412">
        <f>VLOOKUP($A1412,'Medical Examinations'!A1412:D3746,4,FALSE)</f>
        <v>5.65</v>
      </c>
      <c r="E1412" t="str">
        <f>VLOOKUP($A1412,'Medical Examinations'!A1412:F1412,6,FALSE)</f>
        <v>Yes</v>
      </c>
      <c r="F1412" t="str">
        <f>VLOOKUP($A1412,'Medical Examinations'!A1412:G3746,7,FALSE)</f>
        <v>No</v>
      </c>
      <c r="G1412" t="str">
        <f>VLOOKUP($A1412,'Medical Examinations'!A1412:H3746,8,FALSE)</f>
        <v>No</v>
      </c>
      <c r="H1412" s="4">
        <f>VLOOKUP($A1412,'Medical Examinations'!A1412:I3746,9,FALSE)</f>
        <v>1</v>
      </c>
      <c r="I1412" t="str">
        <f>VLOOKUP($A1412,'Medical Examinations'!A1412:J1412,10,FALSE)</f>
        <v>No</v>
      </c>
      <c r="J1412" t="str">
        <f>VLOOKUP($A1412,'Medical Examinations'!A1412:C1412,3,FALSE)</f>
        <v>Over Weight</v>
      </c>
      <c r="K1412" t="str">
        <f>VLOOKUP($A1412,'Medical Examinations'!A1412:E1412,5,FALSE)</f>
        <v>Normal</v>
      </c>
      <c r="L1412" t="str">
        <f>VLOOKUP($A1412,'Hospitalisation Details'!$A$2:$E$2344,5,FALSE)</f>
        <v>3-Oct-1995</v>
      </c>
      <c r="M1412" s="2">
        <f>VLOOKUP($A1412,'Hospitalisation Details'!$A$2:$I$2344,9,FALSE)</f>
        <v>4188.7299999999996</v>
      </c>
      <c r="N1412" s="2" t="str">
        <f>VLOOKUP($A1412,'Hospitalisation Details'!$A$2:$J$2344,10,FALSE)</f>
        <v>Tier - 2</v>
      </c>
      <c r="O1412" s="2" t="str">
        <f>VLOOKUP($A1412,'Hospitalisation Details'!$A$2:$K$2344,11,FALSE)</f>
        <v>Tier - 2</v>
      </c>
      <c r="P1412" s="5" t="str">
        <f>VLOOKUP($A1412,'Hospitalisation Details'!$A$2:$L$2344,12,FALSE)</f>
        <v>R1025</v>
      </c>
      <c r="Q1412" s="15">
        <f>VLOOKUP($A1412,'Hospitalisation Details'!$A$2:$G$2344,7,FALSE)</f>
        <v>27</v>
      </c>
    </row>
    <row r="1413" spans="1:17" x14ac:dyDescent="0.25">
      <c r="A1413" s="14" t="s">
        <v>5093</v>
      </c>
      <c r="B1413" t="str">
        <f>VLOOKUP(Healthcare!$A1413,'Customer Names'!A1413:C3747,3,FALSE)</f>
        <v>Stanek</v>
      </c>
      <c r="C1413">
        <f>VLOOKUP(Healthcare!$A1413,'Medical Examinations'!A1413:B3747,2,FALSE)</f>
        <v>30.21</v>
      </c>
      <c r="D1413">
        <f>VLOOKUP($A1413,'Medical Examinations'!A1413:D3747,4,FALSE)</f>
        <v>5.5</v>
      </c>
      <c r="E1413" t="str">
        <f>VLOOKUP($A1413,'Medical Examinations'!A1413:F1413,6,FALSE)</f>
        <v>No</v>
      </c>
      <c r="F1413" t="str">
        <f>VLOOKUP($A1413,'Medical Examinations'!A1413:G3747,7,FALSE)</f>
        <v>No</v>
      </c>
      <c r="G1413" t="str">
        <f>VLOOKUP($A1413,'Medical Examinations'!A1413:H3747,8,FALSE)</f>
        <v>No</v>
      </c>
      <c r="H1413" s="4">
        <f>VLOOKUP($A1413,'Medical Examinations'!A1413:I3747,9,FALSE)</f>
        <v>1</v>
      </c>
      <c r="I1413" t="str">
        <f>VLOOKUP($A1413,'Medical Examinations'!A1413:J1413,10,FALSE)</f>
        <v>No</v>
      </c>
      <c r="J1413" t="str">
        <f>VLOOKUP($A1413,'Medical Examinations'!A1413:C1413,3,FALSE)</f>
        <v>Obesity</v>
      </c>
      <c r="K1413" t="str">
        <f>VLOOKUP($A1413,'Medical Examinations'!A1413:E1413,5,FALSE)</f>
        <v>Normal</v>
      </c>
      <c r="L1413" t="str">
        <f>VLOOKUP($A1413,'Hospitalisation Details'!$A$2:$E$2344,5,FALSE)</f>
        <v>6-Sep-1997</v>
      </c>
      <c r="M1413" s="2">
        <f>VLOOKUP($A1413,'Hospitalisation Details'!$A$2:$I$2344,9,FALSE)</f>
        <v>4189.1099999999997</v>
      </c>
      <c r="N1413" s="2" t="str">
        <f>VLOOKUP($A1413,'Hospitalisation Details'!$A$2:$J$2344,10,FALSE)</f>
        <v>Tier - 2</v>
      </c>
      <c r="O1413" s="2" t="str">
        <f>VLOOKUP($A1413,'Hospitalisation Details'!$A$2:$K$2344,11,FALSE)</f>
        <v>Tier - 2</v>
      </c>
      <c r="P1413" s="5" t="str">
        <f>VLOOKUP($A1413,'Hospitalisation Details'!$A$2:$L$2344,12,FALSE)</f>
        <v>R1012</v>
      </c>
      <c r="Q1413" s="15">
        <f>VLOOKUP($A1413,'Hospitalisation Details'!$A$2:$G$2344,7,FALSE)</f>
        <v>25</v>
      </c>
    </row>
    <row r="1414" spans="1:17" x14ac:dyDescent="0.25">
      <c r="A1414" s="14" t="s">
        <v>5094</v>
      </c>
      <c r="B1414" t="str">
        <f>VLOOKUP(Healthcare!$A1414,'Customer Names'!A1414:C3748,3,FALSE)</f>
        <v>Harris</v>
      </c>
      <c r="C1414">
        <f>VLOOKUP(Healthcare!$A1414,'Medical Examinations'!A1414:B3748,2,FALSE)</f>
        <v>24.33</v>
      </c>
      <c r="D1414">
        <f>VLOOKUP($A1414,'Medical Examinations'!A1414:D3748,4,FALSE)</f>
        <v>8</v>
      </c>
      <c r="E1414" t="str">
        <f>VLOOKUP($A1414,'Medical Examinations'!A1414:F1414,6,FALSE)</f>
        <v>No</v>
      </c>
      <c r="F1414" t="str">
        <f>VLOOKUP($A1414,'Medical Examinations'!A1414:G3748,7,FALSE)</f>
        <v>No</v>
      </c>
      <c r="G1414" t="str">
        <f>VLOOKUP($A1414,'Medical Examinations'!A1414:H3748,8,FALSE)</f>
        <v>No</v>
      </c>
      <c r="H1414" s="4">
        <f>VLOOKUP($A1414,'Medical Examinations'!A1414:I3748,9,FALSE)</f>
        <v>0</v>
      </c>
      <c r="I1414" t="str">
        <f>VLOOKUP($A1414,'Medical Examinations'!A1414:J1414,10,FALSE)</f>
        <v>No</v>
      </c>
      <c r="J1414" t="str">
        <f>VLOOKUP($A1414,'Medical Examinations'!A1414:C1414,3,FALSE)</f>
        <v>Health Weight</v>
      </c>
      <c r="K1414" t="str">
        <f>VLOOKUP($A1414,'Medical Examinations'!A1414:E1414,5,FALSE)</f>
        <v>Diabetes</v>
      </c>
      <c r="L1414" t="str">
        <f>VLOOKUP($A1414,'Hospitalisation Details'!$A$2:$E$2344,5,FALSE)</f>
        <v>14-Dec-1998</v>
      </c>
      <c r="M1414" s="2">
        <f>VLOOKUP($A1414,'Hospitalisation Details'!$A$2:$I$2344,9,FALSE)</f>
        <v>4234.93</v>
      </c>
      <c r="N1414" s="2" t="str">
        <f>VLOOKUP($A1414,'Hospitalisation Details'!$A$2:$J$2344,10,FALSE)</f>
        <v>Tier - 2</v>
      </c>
      <c r="O1414" s="2" t="str">
        <f>VLOOKUP($A1414,'Hospitalisation Details'!$A$2:$K$2344,11,FALSE)</f>
        <v>Tier - 1</v>
      </c>
      <c r="P1414" s="5" t="str">
        <f>VLOOKUP($A1414,'Hospitalisation Details'!$A$2:$L$2344,12,FALSE)</f>
        <v>R1011</v>
      </c>
      <c r="Q1414" s="15">
        <f>VLOOKUP($A1414,'Hospitalisation Details'!$A$2:$G$2344,7,FALSE)</f>
        <v>24</v>
      </c>
    </row>
    <row r="1415" spans="1:17" x14ac:dyDescent="0.25">
      <c r="A1415" s="14" t="s">
        <v>5095</v>
      </c>
      <c r="B1415" t="str">
        <f>VLOOKUP(Healthcare!$A1415,'Customer Names'!A1415:C3749,3,FALSE)</f>
        <v>Manning</v>
      </c>
      <c r="C1415">
        <f>VLOOKUP(Healthcare!$A1415,'Medical Examinations'!A1415:B3749,2,FALSE)</f>
        <v>19.855</v>
      </c>
      <c r="D1415">
        <f>VLOOKUP($A1415,'Medical Examinations'!A1415:D3749,4,FALSE)</f>
        <v>5.71</v>
      </c>
      <c r="E1415" t="str">
        <f>VLOOKUP($A1415,'Medical Examinations'!A1415:F1415,6,FALSE)</f>
        <v>Yes</v>
      </c>
      <c r="F1415" t="str">
        <f>VLOOKUP($A1415,'Medical Examinations'!A1415:G3749,7,FALSE)</f>
        <v>No</v>
      </c>
      <c r="G1415" t="str">
        <f>VLOOKUP($A1415,'Medical Examinations'!A1415:H3749,8,FALSE)</f>
        <v>No</v>
      </c>
      <c r="H1415" s="4">
        <f>VLOOKUP($A1415,'Medical Examinations'!A1415:I3749,9,FALSE)</f>
        <v>0</v>
      </c>
      <c r="I1415" t="str">
        <f>VLOOKUP($A1415,'Medical Examinations'!A1415:J1415,10,FALSE)</f>
        <v>No</v>
      </c>
      <c r="J1415" t="str">
        <f>VLOOKUP($A1415,'Medical Examinations'!A1415:C1415,3,FALSE)</f>
        <v>Health Weight</v>
      </c>
      <c r="K1415" t="str">
        <f>VLOOKUP($A1415,'Medical Examinations'!A1415:E1415,5,FALSE)</f>
        <v>Prediabetes</v>
      </c>
      <c r="L1415" t="str">
        <f>VLOOKUP($A1415,'Hospitalisation Details'!$A$2:$E$2344,5,FALSE)</f>
        <v>27-Jun-1992</v>
      </c>
      <c r="M1415" s="2">
        <f>VLOOKUP($A1415,'Hospitalisation Details'!$A$2:$I$2344,9,FALSE)</f>
        <v>4237.13</v>
      </c>
      <c r="N1415" s="2" t="str">
        <f>VLOOKUP($A1415,'Hospitalisation Details'!$A$2:$J$2344,10,FALSE)</f>
        <v>Tier - 3</v>
      </c>
      <c r="O1415" s="2" t="str">
        <f>VLOOKUP($A1415,'Hospitalisation Details'!$A$2:$K$2344,11,FALSE)</f>
        <v>Tier - 1</v>
      </c>
      <c r="P1415" s="5" t="str">
        <f>VLOOKUP($A1415,'Hospitalisation Details'!$A$2:$L$2344,12,FALSE)</f>
        <v>R1016</v>
      </c>
      <c r="Q1415" s="15">
        <f>VLOOKUP($A1415,'Hospitalisation Details'!$A$2:$G$2344,7,FALSE)</f>
        <v>30</v>
      </c>
    </row>
    <row r="1416" spans="1:17" x14ac:dyDescent="0.25">
      <c r="A1416" s="14" t="s">
        <v>5096</v>
      </c>
      <c r="B1416" t="str">
        <f>VLOOKUP(Healthcare!$A1416,'Customer Names'!A1416:C3750,3,FALSE)</f>
        <v>Barrera Munoz</v>
      </c>
      <c r="C1416">
        <f>VLOOKUP(Healthcare!$A1416,'Medical Examinations'!A1416:B3750,2,FALSE)</f>
        <v>25.364999999999998</v>
      </c>
      <c r="D1416">
        <f>VLOOKUP($A1416,'Medical Examinations'!A1416:D3750,4,FALSE)</f>
        <v>11.71</v>
      </c>
      <c r="E1416" t="str">
        <f>VLOOKUP($A1416,'Medical Examinations'!A1416:F1416,6,FALSE)</f>
        <v>No</v>
      </c>
      <c r="F1416" t="str">
        <f>VLOOKUP($A1416,'Medical Examinations'!A1416:G3750,7,FALSE)</f>
        <v>No</v>
      </c>
      <c r="G1416" t="str">
        <f>VLOOKUP($A1416,'Medical Examinations'!A1416:H3750,8,FALSE)</f>
        <v>No</v>
      </c>
      <c r="H1416" s="4">
        <f>VLOOKUP($A1416,'Medical Examinations'!A1416:I3750,9,FALSE)</f>
        <v>0</v>
      </c>
      <c r="I1416" t="str">
        <f>VLOOKUP($A1416,'Medical Examinations'!A1416:J1416,10,FALSE)</f>
        <v>No</v>
      </c>
      <c r="J1416" t="str">
        <f>VLOOKUP($A1416,'Medical Examinations'!A1416:C1416,3,FALSE)</f>
        <v>Over Weight</v>
      </c>
      <c r="K1416" t="str">
        <f>VLOOKUP($A1416,'Medical Examinations'!A1416:E1416,5,FALSE)</f>
        <v>Diabetes</v>
      </c>
      <c r="L1416" t="str">
        <f>VLOOKUP($A1416,'Hospitalisation Details'!$A$2:$E$2344,5,FALSE)</f>
        <v>3-Nov-1991</v>
      </c>
      <c r="M1416" s="2">
        <f>VLOOKUP($A1416,'Hospitalisation Details'!$A$2:$I$2344,9,FALSE)</f>
        <v>4239.8900000000003</v>
      </c>
      <c r="N1416" s="2" t="str">
        <f>VLOOKUP($A1416,'Hospitalisation Details'!$A$2:$J$2344,10,FALSE)</f>
        <v>Tier - 2</v>
      </c>
      <c r="O1416" s="2" t="str">
        <f>VLOOKUP($A1416,'Hospitalisation Details'!$A$2:$K$2344,11,FALSE)</f>
        <v>Tier - 2</v>
      </c>
      <c r="P1416" s="5" t="str">
        <f>VLOOKUP($A1416,'Hospitalisation Details'!$A$2:$L$2344,12,FALSE)</f>
        <v>R1012</v>
      </c>
      <c r="Q1416" s="15">
        <f>VLOOKUP($A1416,'Hospitalisation Details'!$A$2:$G$2344,7,FALSE)</f>
        <v>31</v>
      </c>
    </row>
    <row r="1417" spans="1:17" x14ac:dyDescent="0.25">
      <c r="A1417" s="14" t="s">
        <v>5097</v>
      </c>
      <c r="B1417" t="str">
        <f>VLOOKUP(Healthcare!$A1417,'Customer Names'!A1417:C3751,3,FALSE)</f>
        <v>Schauwaers</v>
      </c>
      <c r="C1417">
        <f>VLOOKUP(Healthcare!$A1417,'Medical Examinations'!A1417:B3751,2,FALSE)</f>
        <v>29.6</v>
      </c>
      <c r="D1417">
        <f>VLOOKUP($A1417,'Medical Examinations'!A1417:D3751,4,FALSE)</f>
        <v>6.17</v>
      </c>
      <c r="E1417" t="str">
        <f>VLOOKUP($A1417,'Medical Examinations'!A1417:F1417,6,FALSE)</f>
        <v>Yes</v>
      </c>
      <c r="F1417" t="str">
        <f>VLOOKUP($A1417,'Medical Examinations'!A1417:G3751,7,FALSE)</f>
        <v>No</v>
      </c>
      <c r="G1417" t="str">
        <f>VLOOKUP($A1417,'Medical Examinations'!A1417:H3751,8,FALSE)</f>
        <v>Yes</v>
      </c>
      <c r="H1417" s="4">
        <f>VLOOKUP($A1417,'Medical Examinations'!A1417:I3751,9,FALSE)</f>
        <v>1</v>
      </c>
      <c r="I1417" t="str">
        <f>VLOOKUP($A1417,'Medical Examinations'!A1417:J1417,10,FALSE)</f>
        <v>No</v>
      </c>
      <c r="J1417" t="str">
        <f>VLOOKUP($A1417,'Medical Examinations'!A1417:C1417,3,FALSE)</f>
        <v>Over Weight</v>
      </c>
      <c r="K1417" t="str">
        <f>VLOOKUP($A1417,'Medical Examinations'!A1417:E1417,5,FALSE)</f>
        <v>Prediabetes</v>
      </c>
      <c r="L1417" t="str">
        <f>VLOOKUP($A1417,'Hospitalisation Details'!$A$2:$E$2344,5,FALSE)</f>
        <v>1-Dec-1991</v>
      </c>
      <c r="M1417" s="2">
        <f>VLOOKUP($A1417,'Hospitalisation Details'!$A$2:$I$2344,9,FALSE)</f>
        <v>4243.59</v>
      </c>
      <c r="N1417" s="2" t="str">
        <f>VLOOKUP($A1417,'Hospitalisation Details'!$A$2:$J$2344,10,FALSE)</f>
        <v>Tier - 3</v>
      </c>
      <c r="O1417" s="2" t="str">
        <f>VLOOKUP($A1417,'Hospitalisation Details'!$A$2:$K$2344,11,FALSE)</f>
        <v>Tier - 1</v>
      </c>
      <c r="P1417" s="5" t="str">
        <f>VLOOKUP($A1417,'Hospitalisation Details'!$A$2:$L$2344,12,FALSE)</f>
        <v>R1012</v>
      </c>
      <c r="Q1417" s="15">
        <f>VLOOKUP($A1417,'Hospitalisation Details'!$A$2:$G$2344,7,FALSE)</f>
        <v>31</v>
      </c>
    </row>
    <row r="1418" spans="1:17" x14ac:dyDescent="0.25">
      <c r="A1418" s="14" t="s">
        <v>5098</v>
      </c>
      <c r="B1418" t="str">
        <f>VLOOKUP(Healthcare!$A1418,'Customer Names'!A1418:C3752,3,FALSE)</f>
        <v>Hartman</v>
      </c>
      <c r="C1418">
        <f>VLOOKUP(Healthcare!$A1418,'Medical Examinations'!A1418:B3752,2,FALSE)</f>
        <v>39.43</v>
      </c>
      <c r="D1418">
        <f>VLOOKUP($A1418,'Medical Examinations'!A1418:D3752,4,FALSE)</f>
        <v>6.1</v>
      </c>
      <c r="E1418" t="str">
        <f>VLOOKUP($A1418,'Medical Examinations'!A1418:F1418,6,FALSE)</f>
        <v>Yes</v>
      </c>
      <c r="F1418" t="str">
        <f>VLOOKUP($A1418,'Medical Examinations'!A1418:G3752,7,FALSE)</f>
        <v>No</v>
      </c>
      <c r="G1418" t="str">
        <f>VLOOKUP($A1418,'Medical Examinations'!A1418:H3752,8,FALSE)</f>
        <v>Yes</v>
      </c>
      <c r="H1418" s="4">
        <f>VLOOKUP($A1418,'Medical Examinations'!A1418:I3752,9,FALSE)</f>
        <v>1</v>
      </c>
      <c r="I1418" t="str">
        <f>VLOOKUP($A1418,'Medical Examinations'!A1418:J1418,10,FALSE)</f>
        <v>No</v>
      </c>
      <c r="J1418" t="str">
        <f>VLOOKUP($A1418,'Medical Examinations'!A1418:C1418,3,FALSE)</f>
        <v>Obesity</v>
      </c>
      <c r="K1418" t="str">
        <f>VLOOKUP($A1418,'Medical Examinations'!A1418:E1418,5,FALSE)</f>
        <v>Prediabetes</v>
      </c>
      <c r="L1418" t="str">
        <f>VLOOKUP($A1418,'Hospitalisation Details'!$A$2:$E$2344,5,FALSE)</f>
        <v>16-Jun-1982</v>
      </c>
      <c r="M1418" s="2">
        <f>VLOOKUP($A1418,'Hospitalisation Details'!$A$2:$I$2344,9,FALSE)</f>
        <v>4250.24</v>
      </c>
      <c r="N1418" s="2" t="str">
        <f>VLOOKUP($A1418,'Hospitalisation Details'!$A$2:$J$2344,10,FALSE)</f>
        <v>Tier - 2</v>
      </c>
      <c r="O1418" s="2" t="str">
        <f>VLOOKUP($A1418,'Hospitalisation Details'!$A$2:$K$2344,11,FALSE)</f>
        <v>Tier - 3</v>
      </c>
      <c r="P1418" s="5" t="str">
        <f>VLOOKUP($A1418,'Hospitalisation Details'!$A$2:$L$2344,12,FALSE)</f>
        <v>R1013</v>
      </c>
      <c r="Q1418" s="15">
        <f>VLOOKUP($A1418,'Hospitalisation Details'!$A$2:$G$2344,7,FALSE)</f>
        <v>40</v>
      </c>
    </row>
    <row r="1419" spans="1:17" x14ac:dyDescent="0.25">
      <c r="A1419" s="14" t="s">
        <v>5099</v>
      </c>
      <c r="B1419" t="str">
        <f>VLOOKUP(Healthcare!$A1419,'Customer Names'!A1419:C3753,3,FALSE)</f>
        <v>Fire</v>
      </c>
      <c r="C1419">
        <f>VLOOKUP(Healthcare!$A1419,'Medical Examinations'!A1419:B3753,2,FALSE)</f>
        <v>27.34</v>
      </c>
      <c r="D1419">
        <f>VLOOKUP($A1419,'Medical Examinations'!A1419:D3753,4,FALSE)</f>
        <v>5.19</v>
      </c>
      <c r="E1419" t="str">
        <f>VLOOKUP($A1419,'Medical Examinations'!A1419:F1419,6,FALSE)</f>
        <v>Yes</v>
      </c>
      <c r="F1419" t="str">
        <f>VLOOKUP($A1419,'Medical Examinations'!A1419:G3753,7,FALSE)</f>
        <v>No</v>
      </c>
      <c r="G1419" t="str">
        <f>VLOOKUP($A1419,'Medical Examinations'!A1419:H3753,8,FALSE)</f>
        <v>No</v>
      </c>
      <c r="H1419" s="4">
        <f>VLOOKUP($A1419,'Medical Examinations'!A1419:I3753,9,FALSE)</f>
        <v>1</v>
      </c>
      <c r="I1419" t="str">
        <f>VLOOKUP($A1419,'Medical Examinations'!A1419:J1419,10,FALSE)</f>
        <v>No</v>
      </c>
      <c r="J1419" t="str">
        <f>VLOOKUP($A1419,'Medical Examinations'!A1419:C1419,3,FALSE)</f>
        <v>Over Weight</v>
      </c>
      <c r="K1419" t="str">
        <f>VLOOKUP($A1419,'Medical Examinations'!A1419:E1419,5,FALSE)</f>
        <v>Normal</v>
      </c>
      <c r="L1419" t="str">
        <f>VLOOKUP($A1419,'Hospitalisation Details'!$A$2:$E$2344,5,FALSE)</f>
        <v>14-Oct-1995</v>
      </c>
      <c r="M1419" s="2">
        <f>VLOOKUP($A1419,'Hospitalisation Details'!$A$2:$I$2344,9,FALSE)</f>
        <v>4260.74</v>
      </c>
      <c r="N1419" s="2" t="str">
        <f>VLOOKUP($A1419,'Hospitalisation Details'!$A$2:$J$2344,10,FALSE)</f>
        <v>Tier - 3</v>
      </c>
      <c r="O1419" s="2" t="str">
        <f>VLOOKUP($A1419,'Hospitalisation Details'!$A$2:$K$2344,11,FALSE)</f>
        <v>Tier - 2</v>
      </c>
      <c r="P1419" s="5" t="str">
        <f>VLOOKUP($A1419,'Hospitalisation Details'!$A$2:$L$2344,12,FALSE)</f>
        <v>R1011</v>
      </c>
      <c r="Q1419" s="15">
        <f>VLOOKUP($A1419,'Hospitalisation Details'!$A$2:$G$2344,7,FALSE)</f>
        <v>27</v>
      </c>
    </row>
    <row r="1420" spans="1:17" x14ac:dyDescent="0.25">
      <c r="A1420" s="14" t="s">
        <v>5100</v>
      </c>
      <c r="B1420" t="str">
        <f>VLOOKUP(Healthcare!$A1420,'Customer Names'!A1420:C3754,3,FALSE)</f>
        <v>Waliaula</v>
      </c>
      <c r="C1420">
        <f>VLOOKUP(Healthcare!$A1420,'Medical Examinations'!A1420:B3754,2,FALSE)</f>
        <v>39.01</v>
      </c>
      <c r="D1420">
        <f>VLOOKUP($A1420,'Medical Examinations'!A1420:D3754,4,FALSE)</f>
        <v>5.37</v>
      </c>
      <c r="E1420" t="str">
        <f>VLOOKUP($A1420,'Medical Examinations'!A1420:F1420,6,FALSE)</f>
        <v>Yes</v>
      </c>
      <c r="F1420" t="str">
        <f>VLOOKUP($A1420,'Medical Examinations'!A1420:G3754,7,FALSE)</f>
        <v>No</v>
      </c>
      <c r="G1420" t="str">
        <f>VLOOKUP($A1420,'Medical Examinations'!A1420:H3754,8,FALSE)</f>
        <v>No</v>
      </c>
      <c r="H1420" s="4">
        <f>VLOOKUP($A1420,'Medical Examinations'!A1420:I3754,9,FALSE)</f>
        <v>0</v>
      </c>
      <c r="I1420" t="str">
        <f>VLOOKUP($A1420,'Medical Examinations'!A1420:J1420,10,FALSE)</f>
        <v>No</v>
      </c>
      <c r="J1420" t="str">
        <f>VLOOKUP($A1420,'Medical Examinations'!A1420:C1420,3,FALSE)</f>
        <v>Obesity</v>
      </c>
      <c r="K1420" t="str">
        <f>VLOOKUP($A1420,'Medical Examinations'!A1420:E1420,5,FALSE)</f>
        <v>Normal</v>
      </c>
      <c r="L1420" t="str">
        <f>VLOOKUP($A1420,'Hospitalisation Details'!$A$2:$E$2344,5,FALSE)</f>
        <v>20-Nov-1983</v>
      </c>
      <c r="M1420" s="2">
        <f>VLOOKUP($A1420,'Hospitalisation Details'!$A$2:$I$2344,9,FALSE)</f>
        <v>4265.01</v>
      </c>
      <c r="N1420" s="2" t="str">
        <f>VLOOKUP($A1420,'Hospitalisation Details'!$A$2:$J$2344,10,FALSE)</f>
        <v>Tier - 2</v>
      </c>
      <c r="O1420" s="2" t="str">
        <f>VLOOKUP($A1420,'Hospitalisation Details'!$A$2:$K$2344,11,FALSE)</f>
        <v>Tier - 1</v>
      </c>
      <c r="P1420" s="5" t="str">
        <f>VLOOKUP($A1420,'Hospitalisation Details'!$A$2:$L$2344,12,FALSE)</f>
        <v>R1012</v>
      </c>
      <c r="Q1420" s="15">
        <f>VLOOKUP($A1420,'Hospitalisation Details'!$A$2:$G$2344,7,FALSE)</f>
        <v>39</v>
      </c>
    </row>
    <row r="1421" spans="1:17" x14ac:dyDescent="0.25">
      <c r="A1421" s="14" t="s">
        <v>5101</v>
      </c>
      <c r="B1421" t="str">
        <f>VLOOKUP(Healthcare!$A1421,'Customer Names'!A1421:C3755,3,FALSE)</f>
        <v>Blackshear</v>
      </c>
      <c r="C1421">
        <f>VLOOKUP(Healthcare!$A1421,'Medical Examinations'!A1421:B3755,2,FALSE)</f>
        <v>18.989999999999998</v>
      </c>
      <c r="D1421">
        <f>VLOOKUP($A1421,'Medical Examinations'!A1421:D3755,4,FALSE)</f>
        <v>10.82</v>
      </c>
      <c r="E1421" t="str">
        <f>VLOOKUP($A1421,'Medical Examinations'!A1421:F1421,6,FALSE)</f>
        <v>Yes</v>
      </c>
      <c r="F1421" t="str">
        <f>VLOOKUP($A1421,'Medical Examinations'!A1421:G3755,7,FALSE)</f>
        <v>No</v>
      </c>
      <c r="G1421" t="str">
        <f>VLOOKUP($A1421,'Medical Examinations'!A1421:H3755,8,FALSE)</f>
        <v>No</v>
      </c>
      <c r="H1421" s="4">
        <f>VLOOKUP($A1421,'Medical Examinations'!A1421:I3755,9,FALSE)</f>
        <v>0</v>
      </c>
      <c r="I1421" t="str">
        <f>VLOOKUP($A1421,'Medical Examinations'!A1421:J1421,10,FALSE)</f>
        <v>No</v>
      </c>
      <c r="J1421" t="str">
        <f>VLOOKUP($A1421,'Medical Examinations'!A1421:C1421,3,FALSE)</f>
        <v>Health Weight</v>
      </c>
      <c r="K1421" t="str">
        <f>VLOOKUP($A1421,'Medical Examinations'!A1421:E1421,5,FALSE)</f>
        <v>Diabetes</v>
      </c>
      <c r="L1421" t="str">
        <f>VLOOKUP($A1421,'Hospitalisation Details'!$A$2:$E$2344,5,FALSE)</f>
        <v>8-Jun-2003</v>
      </c>
      <c r="M1421" s="2">
        <f>VLOOKUP($A1421,'Hospitalisation Details'!$A$2:$I$2344,9,FALSE)</f>
        <v>4278.55</v>
      </c>
      <c r="N1421" s="2" t="str">
        <f>VLOOKUP($A1421,'Hospitalisation Details'!$A$2:$J$2344,10,FALSE)</f>
        <v>Tier - 2</v>
      </c>
      <c r="O1421" s="2" t="str">
        <f>VLOOKUP($A1421,'Hospitalisation Details'!$A$2:$K$2344,11,FALSE)</f>
        <v>Tier - 1</v>
      </c>
      <c r="P1421" s="5" t="str">
        <f>VLOOKUP($A1421,'Hospitalisation Details'!$A$2:$L$2344,12,FALSE)</f>
        <v>R1021</v>
      </c>
      <c r="Q1421" s="15">
        <f>VLOOKUP($A1421,'Hospitalisation Details'!$A$2:$G$2344,7,FALSE)</f>
        <v>20</v>
      </c>
    </row>
    <row r="1422" spans="1:17" x14ac:dyDescent="0.25">
      <c r="A1422" s="14" t="s">
        <v>5102</v>
      </c>
      <c r="B1422" t="str">
        <f>VLOOKUP(Healthcare!$A1422,'Customer Names'!A1422:C3756,3,FALSE)</f>
        <v>Nettik</v>
      </c>
      <c r="C1422">
        <f>VLOOKUP(Healthcare!$A1422,'Medical Examinations'!A1422:B3756,2,FALSE)</f>
        <v>42.3</v>
      </c>
      <c r="D1422">
        <f>VLOOKUP($A1422,'Medical Examinations'!A1422:D3756,4,FALSE)</f>
        <v>6.06</v>
      </c>
      <c r="E1422" t="str">
        <f>VLOOKUP($A1422,'Medical Examinations'!A1422:F1422,6,FALSE)</f>
        <v>Yes</v>
      </c>
      <c r="F1422" t="str">
        <f>VLOOKUP($A1422,'Medical Examinations'!A1422:G3756,7,FALSE)</f>
        <v>No</v>
      </c>
      <c r="G1422" t="str">
        <f>VLOOKUP($A1422,'Medical Examinations'!A1422:H3756,8,FALSE)</f>
        <v>No</v>
      </c>
      <c r="H1422" s="4">
        <f>VLOOKUP($A1422,'Medical Examinations'!A1422:I3756,9,FALSE)</f>
        <v>0</v>
      </c>
      <c r="I1422" t="str">
        <f>VLOOKUP($A1422,'Medical Examinations'!A1422:J1422,10,FALSE)</f>
        <v>No</v>
      </c>
      <c r="J1422" t="str">
        <f>VLOOKUP($A1422,'Medical Examinations'!A1422:C1422,3,FALSE)</f>
        <v>Obesity</v>
      </c>
      <c r="K1422" t="str">
        <f>VLOOKUP($A1422,'Medical Examinations'!A1422:E1422,5,FALSE)</f>
        <v>Prediabetes</v>
      </c>
      <c r="L1422" t="str">
        <f>VLOOKUP($A1422,'Hospitalisation Details'!$A$2:$E$2344,5,FALSE)</f>
        <v>25-Nov-2000</v>
      </c>
      <c r="M1422" s="2">
        <f>VLOOKUP($A1422,'Hospitalisation Details'!$A$2:$I$2344,9,FALSE)</f>
        <v>4296.2700000000004</v>
      </c>
      <c r="N1422" s="2" t="str">
        <f>VLOOKUP($A1422,'Hospitalisation Details'!$A$2:$J$2344,10,FALSE)</f>
        <v>Tier - 2</v>
      </c>
      <c r="O1422" s="2" t="str">
        <f>VLOOKUP($A1422,'Hospitalisation Details'!$A$2:$K$2344,11,FALSE)</f>
        <v>Tier - 3</v>
      </c>
      <c r="P1422" s="5" t="str">
        <f>VLOOKUP($A1422,'Hospitalisation Details'!$A$2:$L$2344,12,FALSE)</f>
        <v>R1012</v>
      </c>
      <c r="Q1422" s="15">
        <f>VLOOKUP($A1422,'Hospitalisation Details'!$A$2:$G$2344,7,FALSE)</f>
        <v>22</v>
      </c>
    </row>
    <row r="1423" spans="1:17" x14ac:dyDescent="0.25">
      <c r="A1423" s="14" t="s">
        <v>5103</v>
      </c>
      <c r="B1423" t="str">
        <f>VLOOKUP(Healthcare!$A1423,'Customer Names'!A1423:C3757,3,FALSE)</f>
        <v>Novales</v>
      </c>
      <c r="C1423">
        <f>VLOOKUP(Healthcare!$A1423,'Medical Examinations'!A1423:B3757,2,FALSE)</f>
        <v>39.805</v>
      </c>
      <c r="D1423">
        <f>VLOOKUP($A1423,'Medical Examinations'!A1423:D3757,4,FALSE)</f>
        <v>5.91</v>
      </c>
      <c r="E1423" t="str">
        <f>VLOOKUP($A1423,'Medical Examinations'!A1423:F1423,6,FALSE)</f>
        <v>No</v>
      </c>
      <c r="F1423" t="str">
        <f>VLOOKUP($A1423,'Medical Examinations'!A1423:G3757,7,FALSE)</f>
        <v>No</v>
      </c>
      <c r="G1423" t="str">
        <f>VLOOKUP($A1423,'Medical Examinations'!A1423:H3757,8,FALSE)</f>
        <v>No</v>
      </c>
      <c r="H1423" s="4">
        <f>VLOOKUP($A1423,'Medical Examinations'!A1423:I3757,9,FALSE)</f>
        <v>0</v>
      </c>
      <c r="I1423" t="str">
        <f>VLOOKUP($A1423,'Medical Examinations'!A1423:J1423,10,FALSE)</f>
        <v>No</v>
      </c>
      <c r="J1423" t="str">
        <f>VLOOKUP($A1423,'Medical Examinations'!A1423:C1423,3,FALSE)</f>
        <v>Obesity</v>
      </c>
      <c r="K1423" t="str">
        <f>VLOOKUP($A1423,'Medical Examinations'!A1423:E1423,5,FALSE)</f>
        <v>Prediabetes</v>
      </c>
      <c r="L1423" t="str">
        <f>VLOOKUP($A1423,'Hospitalisation Details'!$A$2:$E$2344,5,FALSE)</f>
        <v>19-Dec-1988</v>
      </c>
      <c r="M1423" s="2">
        <f>VLOOKUP($A1423,'Hospitalisation Details'!$A$2:$I$2344,9,FALSE)</f>
        <v>4320.41</v>
      </c>
      <c r="N1423" s="2" t="str">
        <f>VLOOKUP($A1423,'Hospitalisation Details'!$A$2:$J$2344,10,FALSE)</f>
        <v>Tier - 2</v>
      </c>
      <c r="O1423" s="2" t="str">
        <f>VLOOKUP($A1423,'Hospitalisation Details'!$A$2:$K$2344,11,FALSE)</f>
        <v>Tier - 1</v>
      </c>
      <c r="P1423" s="5" t="str">
        <f>VLOOKUP($A1423,'Hospitalisation Details'!$A$2:$L$2344,12,FALSE)</f>
        <v>R1012</v>
      </c>
      <c r="Q1423" s="15">
        <f>VLOOKUP($A1423,'Hospitalisation Details'!$A$2:$G$2344,7,FALSE)</f>
        <v>34</v>
      </c>
    </row>
    <row r="1424" spans="1:17" x14ac:dyDescent="0.25">
      <c r="A1424" s="14" t="s">
        <v>5104</v>
      </c>
      <c r="B1424" t="str">
        <f>VLOOKUP(Healthcare!$A1424,'Customer Names'!A1424:C3758,3,FALSE)</f>
        <v>Rosauer</v>
      </c>
      <c r="C1424">
        <f>VLOOKUP(Healthcare!$A1424,'Medical Examinations'!A1424:B3758,2,FALSE)</f>
        <v>33.700000000000003</v>
      </c>
      <c r="D1424">
        <f>VLOOKUP($A1424,'Medical Examinations'!A1424:D3758,4,FALSE)</f>
        <v>5.87</v>
      </c>
      <c r="E1424" t="str">
        <f>VLOOKUP($A1424,'Medical Examinations'!A1424:F1424,6,FALSE)</f>
        <v>No</v>
      </c>
      <c r="F1424" t="str">
        <f>VLOOKUP($A1424,'Medical Examinations'!A1424:G3758,7,FALSE)</f>
        <v>No</v>
      </c>
      <c r="G1424" t="str">
        <f>VLOOKUP($A1424,'Medical Examinations'!A1424:H3758,8,FALSE)</f>
        <v>No</v>
      </c>
      <c r="H1424" s="4">
        <f>VLOOKUP($A1424,'Medical Examinations'!A1424:I3758,9,FALSE)</f>
        <v>0</v>
      </c>
      <c r="I1424" t="str">
        <f>VLOOKUP($A1424,'Medical Examinations'!A1424:J1424,10,FALSE)</f>
        <v>No</v>
      </c>
      <c r="J1424" t="str">
        <f>VLOOKUP($A1424,'Medical Examinations'!A1424:C1424,3,FALSE)</f>
        <v>Obesity</v>
      </c>
      <c r="K1424" t="str">
        <f>VLOOKUP($A1424,'Medical Examinations'!A1424:E1424,5,FALSE)</f>
        <v>Prediabetes</v>
      </c>
      <c r="L1424" t="str">
        <f>VLOOKUP($A1424,'Hospitalisation Details'!$A$2:$E$2344,5,FALSE)</f>
        <v>2-Nov-1994</v>
      </c>
      <c r="M1424" s="2">
        <f>VLOOKUP($A1424,'Hospitalisation Details'!$A$2:$I$2344,9,FALSE)</f>
        <v>4337.74</v>
      </c>
      <c r="N1424" s="2" t="str">
        <f>VLOOKUP($A1424,'Hospitalisation Details'!$A$2:$J$2344,10,FALSE)</f>
        <v>Tier - 2</v>
      </c>
      <c r="O1424" s="2" t="str">
        <f>VLOOKUP($A1424,'Hospitalisation Details'!$A$2:$K$2344,11,FALSE)</f>
        <v>Tier - 1</v>
      </c>
      <c r="P1424" s="5" t="str">
        <f>VLOOKUP($A1424,'Hospitalisation Details'!$A$2:$L$2344,12,FALSE)</f>
        <v>R1024</v>
      </c>
      <c r="Q1424" s="15">
        <f>VLOOKUP($A1424,'Hospitalisation Details'!$A$2:$G$2344,7,FALSE)</f>
        <v>28</v>
      </c>
    </row>
    <row r="1425" spans="1:17" x14ac:dyDescent="0.25">
      <c r="A1425" s="14" t="s">
        <v>5105</v>
      </c>
      <c r="B1425" t="str">
        <f>VLOOKUP(Healthcare!$A1425,'Customer Names'!A1425:C3759,3,FALSE)</f>
        <v>Ryder</v>
      </c>
      <c r="C1425">
        <f>VLOOKUP(Healthcare!$A1425,'Medical Examinations'!A1425:B3759,2,FALSE)</f>
        <v>36.195</v>
      </c>
      <c r="D1425">
        <f>VLOOKUP($A1425,'Medical Examinations'!A1425:D3759,4,FALSE)</f>
        <v>6.22</v>
      </c>
      <c r="E1425" t="str">
        <f>VLOOKUP($A1425,'Medical Examinations'!A1425:F1425,6,FALSE)</f>
        <v>No</v>
      </c>
      <c r="F1425" t="str">
        <f>VLOOKUP($A1425,'Medical Examinations'!A1425:G3759,7,FALSE)</f>
        <v>No</v>
      </c>
      <c r="G1425" t="str">
        <f>VLOOKUP($A1425,'Medical Examinations'!A1425:H3759,8,FALSE)</f>
        <v>No</v>
      </c>
      <c r="H1425" s="4">
        <f>VLOOKUP($A1425,'Medical Examinations'!A1425:I3759,9,FALSE)</f>
        <v>0</v>
      </c>
      <c r="I1425" t="str">
        <f>VLOOKUP($A1425,'Medical Examinations'!A1425:J1425,10,FALSE)</f>
        <v>No</v>
      </c>
      <c r="J1425" t="str">
        <f>VLOOKUP($A1425,'Medical Examinations'!A1425:C1425,3,FALSE)</f>
        <v>Obesity</v>
      </c>
      <c r="K1425" t="str">
        <f>VLOOKUP($A1425,'Medical Examinations'!A1425:E1425,5,FALSE)</f>
        <v>Prediabetes</v>
      </c>
      <c r="L1425" t="str">
        <f>VLOOKUP($A1425,'Hospitalisation Details'!$A$2:$E$2344,5,FALSE)</f>
        <v>26-Oct-1994</v>
      </c>
      <c r="M1425" s="2">
        <f>VLOOKUP($A1425,'Hospitalisation Details'!$A$2:$I$2344,9,FALSE)</f>
        <v>4340.4399999999996</v>
      </c>
      <c r="N1425" s="2" t="str">
        <f>VLOOKUP($A1425,'Hospitalisation Details'!$A$2:$J$2344,10,FALSE)</f>
        <v>Tier - 2</v>
      </c>
      <c r="O1425" s="2" t="str">
        <f>VLOOKUP($A1425,'Hospitalisation Details'!$A$2:$K$2344,11,FALSE)</f>
        <v>Tier - 1</v>
      </c>
      <c r="P1425" s="5" t="str">
        <f>VLOOKUP($A1425,'Hospitalisation Details'!$A$2:$L$2344,12,FALSE)</f>
        <v>R1013</v>
      </c>
      <c r="Q1425" s="15">
        <f>VLOOKUP($A1425,'Hospitalisation Details'!$A$2:$G$2344,7,FALSE)</f>
        <v>28</v>
      </c>
    </row>
    <row r="1426" spans="1:17" x14ac:dyDescent="0.25">
      <c r="A1426" s="14" t="s">
        <v>5106</v>
      </c>
      <c r="B1426" t="str">
        <f>VLOOKUP(Healthcare!$A1426,'Customer Names'!A1426:C3760,3,FALSE)</f>
        <v>Larsen</v>
      </c>
      <c r="C1426">
        <f>VLOOKUP(Healthcare!$A1426,'Medical Examinations'!A1426:B3760,2,FALSE)</f>
        <v>32.6</v>
      </c>
      <c r="D1426">
        <f>VLOOKUP($A1426,'Medical Examinations'!A1426:D3760,4,FALSE)</f>
        <v>5.73</v>
      </c>
      <c r="E1426" t="str">
        <f>VLOOKUP($A1426,'Medical Examinations'!A1426:F1426,6,FALSE)</f>
        <v>No</v>
      </c>
      <c r="F1426" t="str">
        <f>VLOOKUP($A1426,'Medical Examinations'!A1426:G3760,7,FALSE)</f>
        <v>No</v>
      </c>
      <c r="G1426" t="str">
        <f>VLOOKUP($A1426,'Medical Examinations'!A1426:H3760,8,FALSE)</f>
        <v>Yes</v>
      </c>
      <c r="H1426" s="4">
        <f>VLOOKUP($A1426,'Medical Examinations'!A1426:I3760,9,FALSE)</f>
        <v>1</v>
      </c>
      <c r="I1426" t="str">
        <f>VLOOKUP($A1426,'Medical Examinations'!A1426:J1426,10,FALSE)</f>
        <v>No</v>
      </c>
      <c r="J1426" t="str">
        <f>VLOOKUP($A1426,'Medical Examinations'!A1426:C1426,3,FALSE)</f>
        <v>Obesity</v>
      </c>
      <c r="K1426" t="str">
        <f>VLOOKUP($A1426,'Medical Examinations'!A1426:E1426,5,FALSE)</f>
        <v>Prediabetes</v>
      </c>
      <c r="L1426" t="str">
        <f>VLOOKUP($A1426,'Hospitalisation Details'!$A$2:$E$2344,5,FALSE)</f>
        <v>1-Jun-1991</v>
      </c>
      <c r="M1426" s="2">
        <f>VLOOKUP($A1426,'Hospitalisation Details'!$A$2:$I$2344,9,FALSE)</f>
        <v>4347.0200000000004</v>
      </c>
      <c r="N1426" s="2" t="str">
        <f>VLOOKUP($A1426,'Hospitalisation Details'!$A$2:$J$2344,10,FALSE)</f>
        <v>Tier - 2</v>
      </c>
      <c r="O1426" s="2" t="str">
        <f>VLOOKUP($A1426,'Hospitalisation Details'!$A$2:$K$2344,11,FALSE)</f>
        <v>Tier - 1</v>
      </c>
      <c r="P1426" s="5" t="str">
        <f>VLOOKUP($A1426,'Hospitalisation Details'!$A$2:$L$2344,12,FALSE)</f>
        <v>R1024</v>
      </c>
      <c r="Q1426" s="15">
        <f>VLOOKUP($A1426,'Hospitalisation Details'!$A$2:$G$2344,7,FALSE)</f>
        <v>32</v>
      </c>
    </row>
    <row r="1427" spans="1:17" x14ac:dyDescent="0.25">
      <c r="A1427" s="14" t="s">
        <v>5107</v>
      </c>
      <c r="B1427" t="str">
        <f>VLOOKUP(Healthcare!$A1427,'Customer Names'!A1427:C3761,3,FALSE)</f>
        <v>Keate</v>
      </c>
      <c r="C1427">
        <f>VLOOKUP(Healthcare!$A1427,'Medical Examinations'!A1427:B3761,2,FALSE)</f>
        <v>30.2</v>
      </c>
      <c r="D1427">
        <f>VLOOKUP($A1427,'Medical Examinations'!A1427:D3761,4,FALSE)</f>
        <v>5.7</v>
      </c>
      <c r="E1427" t="str">
        <f>VLOOKUP($A1427,'Medical Examinations'!A1427:F1427,6,FALSE)</f>
        <v>No</v>
      </c>
      <c r="F1427" t="str">
        <f>VLOOKUP($A1427,'Medical Examinations'!A1427:G3761,7,FALSE)</f>
        <v>No</v>
      </c>
      <c r="G1427" t="str">
        <f>VLOOKUP($A1427,'Medical Examinations'!A1427:H3761,8,FALSE)</f>
        <v>No</v>
      </c>
      <c r="H1427" s="4">
        <f>VLOOKUP($A1427,'Medical Examinations'!A1427:I3761,9,FALSE)</f>
        <v>0</v>
      </c>
      <c r="I1427" t="str">
        <f>VLOOKUP($A1427,'Medical Examinations'!A1427:J1427,10,FALSE)</f>
        <v>No</v>
      </c>
      <c r="J1427" t="str">
        <f>VLOOKUP($A1427,'Medical Examinations'!A1427:C1427,3,FALSE)</f>
        <v>Obesity</v>
      </c>
      <c r="K1427" t="str">
        <f>VLOOKUP($A1427,'Medical Examinations'!A1427:E1427,5,FALSE)</f>
        <v>Prediabetes</v>
      </c>
      <c r="L1427" t="str">
        <f>VLOOKUP($A1427,'Hospitalisation Details'!$A$2:$E$2344,5,FALSE)</f>
        <v>1-Nov-1994</v>
      </c>
      <c r="M1427" s="2">
        <f>VLOOKUP($A1427,'Hospitalisation Details'!$A$2:$I$2344,9,FALSE)</f>
        <v>4349.46</v>
      </c>
      <c r="N1427" s="2" t="str">
        <f>VLOOKUP($A1427,'Hospitalisation Details'!$A$2:$J$2344,10,FALSE)</f>
        <v>Tier - 2</v>
      </c>
      <c r="O1427" s="2" t="str">
        <f>VLOOKUP($A1427,'Hospitalisation Details'!$A$2:$K$2344,11,FALSE)</f>
        <v>Tier - 2</v>
      </c>
      <c r="P1427" s="5" t="str">
        <f>VLOOKUP($A1427,'Hospitalisation Details'!$A$2:$L$2344,12,FALSE)</f>
        <v>R1013</v>
      </c>
      <c r="Q1427" s="15">
        <f>VLOOKUP($A1427,'Hospitalisation Details'!$A$2:$G$2344,7,FALSE)</f>
        <v>28</v>
      </c>
    </row>
    <row r="1428" spans="1:17" x14ac:dyDescent="0.25">
      <c r="A1428" s="14" t="s">
        <v>5108</v>
      </c>
      <c r="B1428" t="str">
        <f>VLOOKUP(Healthcare!$A1428,'Customer Names'!A1428:C3762,3,FALSE)</f>
        <v>Williams</v>
      </c>
      <c r="C1428">
        <f>VLOOKUP(Healthcare!$A1428,'Medical Examinations'!A1428:B3762,2,FALSE)</f>
        <v>27.645</v>
      </c>
      <c r="D1428">
        <f>VLOOKUP($A1428,'Medical Examinations'!A1428:D3762,4,FALSE)</f>
        <v>9.91</v>
      </c>
      <c r="E1428" t="str">
        <f>VLOOKUP($A1428,'Medical Examinations'!A1428:F1428,6,FALSE)</f>
        <v>No</v>
      </c>
      <c r="F1428" t="str">
        <f>VLOOKUP($A1428,'Medical Examinations'!A1428:G3762,7,FALSE)</f>
        <v>No</v>
      </c>
      <c r="G1428" t="str">
        <f>VLOOKUP($A1428,'Medical Examinations'!A1428:H3762,8,FALSE)</f>
        <v>No</v>
      </c>
      <c r="H1428" s="4">
        <f>VLOOKUP($A1428,'Medical Examinations'!A1428:I3762,9,FALSE)</f>
        <v>0</v>
      </c>
      <c r="I1428" t="str">
        <f>VLOOKUP($A1428,'Medical Examinations'!A1428:J1428,10,FALSE)</f>
        <v>No</v>
      </c>
      <c r="J1428" t="str">
        <f>VLOOKUP($A1428,'Medical Examinations'!A1428:C1428,3,FALSE)</f>
        <v>Over Weight</v>
      </c>
      <c r="K1428" t="str">
        <f>VLOOKUP($A1428,'Medical Examinations'!A1428:E1428,5,FALSE)</f>
        <v>Diabetes</v>
      </c>
      <c r="L1428" t="str">
        <f>VLOOKUP($A1428,'Hospitalisation Details'!$A$2:$E$2344,5,FALSE)</f>
        <v>13-Sep-1991</v>
      </c>
      <c r="M1428" s="2">
        <f>VLOOKUP($A1428,'Hospitalisation Details'!$A$2:$I$2344,9,FALSE)</f>
        <v>4350.51</v>
      </c>
      <c r="N1428" s="2" t="str">
        <f>VLOOKUP($A1428,'Hospitalisation Details'!$A$2:$J$2344,10,FALSE)</f>
        <v>Tier - 2</v>
      </c>
      <c r="O1428" s="2" t="str">
        <f>VLOOKUP($A1428,'Hospitalisation Details'!$A$2:$K$2344,11,FALSE)</f>
        <v>Tier - 2</v>
      </c>
      <c r="P1428" s="5" t="str">
        <f>VLOOKUP($A1428,'Hospitalisation Details'!$A$2:$L$2344,12,FALSE)</f>
        <v>R1013</v>
      </c>
      <c r="Q1428" s="15">
        <f>VLOOKUP($A1428,'Hospitalisation Details'!$A$2:$G$2344,7,FALSE)</f>
        <v>31</v>
      </c>
    </row>
    <row r="1429" spans="1:17" x14ac:dyDescent="0.25">
      <c r="A1429" s="14" t="s">
        <v>5109</v>
      </c>
      <c r="B1429" t="str">
        <f>VLOOKUP(Healthcare!$A1429,'Customer Names'!A1429:C3763,3,FALSE)</f>
        <v>Starosciak</v>
      </c>
      <c r="C1429">
        <f>VLOOKUP(Healthcare!$A1429,'Medical Examinations'!A1429:B3763,2,FALSE)</f>
        <v>26.41</v>
      </c>
      <c r="D1429">
        <f>VLOOKUP($A1429,'Medical Examinations'!A1429:D3763,4,FALSE)</f>
        <v>11.4</v>
      </c>
      <c r="E1429" t="str">
        <f>VLOOKUP($A1429,'Medical Examinations'!A1429:F1429,6,FALSE)</f>
        <v>No</v>
      </c>
      <c r="F1429" t="str">
        <f>VLOOKUP($A1429,'Medical Examinations'!A1429:G3763,7,FALSE)</f>
        <v>No</v>
      </c>
      <c r="G1429" t="str">
        <f>VLOOKUP($A1429,'Medical Examinations'!A1429:H3763,8,FALSE)</f>
        <v>No</v>
      </c>
      <c r="H1429" s="4">
        <f>VLOOKUP($A1429,'Medical Examinations'!A1429:I3763,9,FALSE)</f>
        <v>0</v>
      </c>
      <c r="I1429" t="str">
        <f>VLOOKUP($A1429,'Medical Examinations'!A1429:J1429,10,FALSE)</f>
        <v>No</v>
      </c>
      <c r="J1429" t="str">
        <f>VLOOKUP($A1429,'Medical Examinations'!A1429:C1429,3,FALSE)</f>
        <v>Over Weight</v>
      </c>
      <c r="K1429" t="str">
        <f>VLOOKUP($A1429,'Medical Examinations'!A1429:E1429,5,FALSE)</f>
        <v>Diabetes</v>
      </c>
      <c r="L1429" t="str">
        <f>VLOOKUP($A1429,'Hospitalisation Details'!$A$2:$E$2344,5,FALSE)</f>
        <v>28-Aug-1990</v>
      </c>
      <c r="M1429" s="2">
        <f>VLOOKUP($A1429,'Hospitalisation Details'!$A$2:$I$2344,9,FALSE)</f>
        <v>4357.04</v>
      </c>
      <c r="N1429" s="2" t="str">
        <f>VLOOKUP($A1429,'Hospitalisation Details'!$A$2:$J$2344,10,FALSE)</f>
        <v>Tier - 2</v>
      </c>
      <c r="O1429" s="2" t="str">
        <f>VLOOKUP($A1429,'Hospitalisation Details'!$A$2:$K$2344,11,FALSE)</f>
        <v>Tier - 3</v>
      </c>
      <c r="P1429" s="5" t="str">
        <f>VLOOKUP($A1429,'Hospitalisation Details'!$A$2:$L$2344,12,FALSE)</f>
        <v>R1012</v>
      </c>
      <c r="Q1429" s="15">
        <f>VLOOKUP($A1429,'Hospitalisation Details'!$A$2:$G$2344,7,FALSE)</f>
        <v>32</v>
      </c>
    </row>
    <row r="1430" spans="1:17" x14ac:dyDescent="0.25">
      <c r="A1430" s="14" t="s">
        <v>5110</v>
      </c>
      <c r="B1430" t="str">
        <f>VLOOKUP(Healthcare!$A1430,'Customer Names'!A1430:C3764,3,FALSE)</f>
        <v>Smith</v>
      </c>
      <c r="C1430">
        <f>VLOOKUP(Healthcare!$A1430,'Medical Examinations'!A1430:B3764,2,FALSE)</f>
        <v>34.1</v>
      </c>
      <c r="D1430">
        <f>VLOOKUP($A1430,'Medical Examinations'!A1430:D3764,4,FALSE)</f>
        <v>6.29</v>
      </c>
      <c r="E1430" t="str">
        <f>VLOOKUP($A1430,'Medical Examinations'!A1430:F1430,6,FALSE)</f>
        <v>Yes</v>
      </c>
      <c r="F1430" t="str">
        <f>VLOOKUP($A1430,'Medical Examinations'!A1430:G3764,7,FALSE)</f>
        <v>No</v>
      </c>
      <c r="G1430" t="str">
        <f>VLOOKUP($A1430,'Medical Examinations'!A1430:H3764,8,FALSE)</f>
        <v>Yes</v>
      </c>
      <c r="H1430" s="4">
        <f>VLOOKUP($A1430,'Medical Examinations'!A1430:I3764,9,FALSE)</f>
        <v>1</v>
      </c>
      <c r="I1430" t="str">
        <f>VLOOKUP($A1430,'Medical Examinations'!A1430:J1430,10,FALSE)</f>
        <v>No</v>
      </c>
      <c r="J1430" t="str">
        <f>VLOOKUP($A1430,'Medical Examinations'!A1430:C1430,3,FALSE)</f>
        <v>Obesity</v>
      </c>
      <c r="K1430" t="str">
        <f>VLOOKUP($A1430,'Medical Examinations'!A1430:E1430,5,FALSE)</f>
        <v>Prediabetes</v>
      </c>
      <c r="L1430" t="str">
        <f>VLOOKUP($A1430,'Hospitalisation Details'!$A$2:$E$2344,5,FALSE)</f>
        <v>29-Nov-1997</v>
      </c>
      <c r="M1430" s="2">
        <f>VLOOKUP($A1430,'Hospitalisation Details'!$A$2:$I$2344,9,FALSE)</f>
        <v>4391.6499999999996</v>
      </c>
      <c r="N1430" s="2" t="str">
        <f>VLOOKUP($A1430,'Hospitalisation Details'!$A$2:$J$2344,10,FALSE)</f>
        <v>Tier - 2</v>
      </c>
      <c r="O1430" s="2" t="str">
        <f>VLOOKUP($A1430,'Hospitalisation Details'!$A$2:$K$2344,11,FALSE)</f>
        <v>Tier - 2</v>
      </c>
      <c r="P1430" s="5" t="str">
        <f>VLOOKUP($A1430,'Hospitalisation Details'!$A$2:$L$2344,12,FALSE)</f>
        <v>R1011</v>
      </c>
      <c r="Q1430" s="15">
        <f>VLOOKUP($A1430,'Hospitalisation Details'!$A$2:$G$2344,7,FALSE)</f>
        <v>25</v>
      </c>
    </row>
    <row r="1431" spans="1:17" x14ac:dyDescent="0.25">
      <c r="A1431" s="14" t="s">
        <v>5111</v>
      </c>
      <c r="B1431" t="str">
        <f>VLOOKUP(Healthcare!$A1431,'Customer Names'!A1431:C3765,3,FALSE)</f>
        <v>Henderson</v>
      </c>
      <c r="C1431">
        <f>VLOOKUP(Healthcare!$A1431,'Medical Examinations'!A1431:B3765,2,FALSE)</f>
        <v>17.3</v>
      </c>
      <c r="D1431">
        <f>VLOOKUP($A1431,'Medical Examinations'!A1431:D3765,4,FALSE)</f>
        <v>9.2799999999999994</v>
      </c>
      <c r="E1431" t="str">
        <f>VLOOKUP($A1431,'Medical Examinations'!A1431:F1431,6,FALSE)</f>
        <v>No</v>
      </c>
      <c r="F1431" t="str">
        <f>VLOOKUP($A1431,'Medical Examinations'!A1431:G3765,7,FALSE)</f>
        <v>No</v>
      </c>
      <c r="G1431" t="str">
        <f>VLOOKUP($A1431,'Medical Examinations'!A1431:H3765,8,FALSE)</f>
        <v>No</v>
      </c>
      <c r="H1431" s="4">
        <f>VLOOKUP($A1431,'Medical Examinations'!A1431:I3765,9,FALSE)</f>
        <v>0</v>
      </c>
      <c r="I1431" t="str">
        <f>VLOOKUP($A1431,'Medical Examinations'!A1431:J1431,10,FALSE)</f>
        <v>No</v>
      </c>
      <c r="J1431" t="str">
        <f>VLOOKUP($A1431,'Medical Examinations'!A1431:C1431,3,FALSE)</f>
        <v>Under Weight</v>
      </c>
      <c r="K1431" t="str">
        <f>VLOOKUP($A1431,'Medical Examinations'!A1431:E1431,5,FALSE)</f>
        <v>Diabetes</v>
      </c>
      <c r="L1431" t="str">
        <f>VLOOKUP($A1431,'Hospitalisation Details'!$A$2:$E$2344,5,FALSE)</f>
        <v>18-Jul-1988</v>
      </c>
      <c r="M1431" s="2">
        <f>VLOOKUP($A1431,'Hospitalisation Details'!$A$2:$I$2344,9,FALSE)</f>
        <v>4397.3100000000004</v>
      </c>
      <c r="N1431" s="2" t="str">
        <f>VLOOKUP($A1431,'Hospitalisation Details'!$A$2:$J$2344,10,FALSE)</f>
        <v>Tier - 2</v>
      </c>
      <c r="O1431" s="2" t="str">
        <f>VLOOKUP($A1431,'Hospitalisation Details'!$A$2:$K$2344,11,FALSE)</f>
        <v>Tier - 2</v>
      </c>
      <c r="P1431" s="5" t="str">
        <f>VLOOKUP($A1431,'Hospitalisation Details'!$A$2:$L$2344,12,FALSE)</f>
        <v>R1013</v>
      </c>
      <c r="Q1431" s="15">
        <f>VLOOKUP($A1431,'Hospitalisation Details'!$A$2:$G$2344,7,FALSE)</f>
        <v>34</v>
      </c>
    </row>
    <row r="1432" spans="1:17" x14ac:dyDescent="0.25">
      <c r="A1432" s="14" t="s">
        <v>5112</v>
      </c>
      <c r="B1432" t="str">
        <f>VLOOKUP(Healthcare!$A1432,'Customer Names'!A1432:C3766,3,FALSE)</f>
        <v>Winkelman</v>
      </c>
      <c r="C1432">
        <f>VLOOKUP(Healthcare!$A1432,'Medical Examinations'!A1432:B3766,2,FALSE)</f>
        <v>35.020000000000003</v>
      </c>
      <c r="D1432">
        <f>VLOOKUP($A1432,'Medical Examinations'!A1432:D3766,4,FALSE)</f>
        <v>4.78</v>
      </c>
      <c r="E1432" t="str">
        <f>VLOOKUP($A1432,'Medical Examinations'!A1432:F1432,6,FALSE)</f>
        <v>No</v>
      </c>
      <c r="F1432" t="str">
        <f>VLOOKUP($A1432,'Medical Examinations'!A1432:G3766,7,FALSE)</f>
        <v>No</v>
      </c>
      <c r="G1432" t="str">
        <f>VLOOKUP($A1432,'Medical Examinations'!A1432:H3766,8,FALSE)</f>
        <v>Yes</v>
      </c>
      <c r="H1432" s="4">
        <f>VLOOKUP($A1432,'Medical Examinations'!A1432:I3766,9,FALSE)</f>
        <v>1</v>
      </c>
      <c r="I1432" t="str">
        <f>VLOOKUP($A1432,'Medical Examinations'!A1432:J1432,10,FALSE)</f>
        <v>No</v>
      </c>
      <c r="J1432" t="str">
        <f>VLOOKUP($A1432,'Medical Examinations'!A1432:C1432,3,FALSE)</f>
        <v>Obesity</v>
      </c>
      <c r="K1432" t="str">
        <f>VLOOKUP($A1432,'Medical Examinations'!A1432:E1432,5,FALSE)</f>
        <v>Normal</v>
      </c>
      <c r="L1432" t="str">
        <f>VLOOKUP($A1432,'Hospitalisation Details'!$A$2:$E$2344,5,FALSE)</f>
        <v>11-Aug-1986</v>
      </c>
      <c r="M1432" s="2">
        <f>VLOOKUP($A1432,'Hospitalisation Details'!$A$2:$I$2344,9,FALSE)</f>
        <v>4399.7299999999996</v>
      </c>
      <c r="N1432" s="2" t="str">
        <f>VLOOKUP($A1432,'Hospitalisation Details'!$A$2:$J$2344,10,FALSE)</f>
        <v>Tier - 3</v>
      </c>
      <c r="O1432" s="2" t="str">
        <f>VLOOKUP($A1432,'Hospitalisation Details'!$A$2:$K$2344,11,FALSE)</f>
        <v>Tier - 2</v>
      </c>
      <c r="P1432" s="5" t="str">
        <f>VLOOKUP($A1432,'Hospitalisation Details'!$A$2:$L$2344,12,FALSE)</f>
        <v>R1013</v>
      </c>
      <c r="Q1432" s="15">
        <f>VLOOKUP($A1432,'Hospitalisation Details'!$A$2:$G$2344,7,FALSE)</f>
        <v>36</v>
      </c>
    </row>
    <row r="1433" spans="1:17" x14ac:dyDescent="0.25">
      <c r="A1433" s="14" t="s">
        <v>5113</v>
      </c>
      <c r="B1433" t="str">
        <f>VLOOKUP(Healthcare!$A1433,'Customer Names'!A1433:C3767,3,FALSE)</f>
        <v>Monette</v>
      </c>
      <c r="C1433">
        <f>VLOOKUP(Healthcare!$A1433,'Medical Examinations'!A1433:B3767,2,FALSE)</f>
        <v>37.1</v>
      </c>
      <c r="D1433">
        <f>VLOOKUP($A1433,'Medical Examinations'!A1433:D3767,4,FALSE)</f>
        <v>8.8699999999999992</v>
      </c>
      <c r="E1433" t="str">
        <f>VLOOKUP($A1433,'Medical Examinations'!A1433:F1433,6,FALSE)</f>
        <v>Yes</v>
      </c>
      <c r="F1433" t="str">
        <f>VLOOKUP($A1433,'Medical Examinations'!A1433:G3767,7,FALSE)</f>
        <v>No</v>
      </c>
      <c r="G1433" t="str">
        <f>VLOOKUP($A1433,'Medical Examinations'!A1433:H3767,8,FALSE)</f>
        <v>No</v>
      </c>
      <c r="H1433" s="4">
        <f>VLOOKUP($A1433,'Medical Examinations'!A1433:I3767,9,FALSE)</f>
        <v>0</v>
      </c>
      <c r="I1433" t="str">
        <f>VLOOKUP($A1433,'Medical Examinations'!A1433:J1433,10,FALSE)</f>
        <v>No</v>
      </c>
      <c r="J1433" t="str">
        <f>VLOOKUP($A1433,'Medical Examinations'!A1433:C1433,3,FALSE)</f>
        <v>Obesity</v>
      </c>
      <c r="K1433" t="str">
        <f>VLOOKUP($A1433,'Medical Examinations'!A1433:E1433,5,FALSE)</f>
        <v>Diabetes</v>
      </c>
      <c r="L1433" t="str">
        <f>VLOOKUP($A1433,'Hospitalisation Details'!$A$2:$E$2344,5,FALSE)</f>
        <v>13-Jul-1986</v>
      </c>
      <c r="M1433" s="2">
        <f>VLOOKUP($A1433,'Hospitalisation Details'!$A$2:$I$2344,9,FALSE)</f>
        <v>4402.2299999999996</v>
      </c>
      <c r="N1433" s="2" t="str">
        <f>VLOOKUP($A1433,'Hospitalisation Details'!$A$2:$J$2344,10,FALSE)</f>
        <v>Tier - 2</v>
      </c>
      <c r="O1433" s="2" t="str">
        <f>VLOOKUP($A1433,'Hospitalisation Details'!$A$2:$K$2344,11,FALSE)</f>
        <v>Tier - 2</v>
      </c>
      <c r="P1433" s="5" t="str">
        <f>VLOOKUP($A1433,'Hospitalisation Details'!$A$2:$L$2344,12,FALSE)</f>
        <v>R1011</v>
      </c>
      <c r="Q1433" s="15">
        <f>VLOOKUP($A1433,'Hospitalisation Details'!$A$2:$G$2344,7,FALSE)</f>
        <v>36</v>
      </c>
    </row>
    <row r="1434" spans="1:17" x14ac:dyDescent="0.25">
      <c r="A1434" s="14" t="s">
        <v>5114</v>
      </c>
      <c r="B1434" t="str">
        <f>VLOOKUP(Healthcare!$A1434,'Customer Names'!A1434:C3768,3,FALSE)</f>
        <v>Kramer</v>
      </c>
      <c r="C1434">
        <f>VLOOKUP(Healthcare!$A1434,'Medical Examinations'!A1434:B3768,2,FALSE)</f>
        <v>16.79</v>
      </c>
      <c r="D1434">
        <f>VLOOKUP($A1434,'Medical Examinations'!A1434:D3768,4,FALSE)</f>
        <v>11.4</v>
      </c>
      <c r="E1434" t="str">
        <f>VLOOKUP($A1434,'Medical Examinations'!A1434:F1434,6,FALSE)</f>
        <v>No</v>
      </c>
      <c r="F1434" t="str">
        <f>VLOOKUP($A1434,'Medical Examinations'!A1434:G3768,7,FALSE)</f>
        <v>No</v>
      </c>
      <c r="G1434" t="str">
        <f>VLOOKUP($A1434,'Medical Examinations'!A1434:H3768,8,FALSE)</f>
        <v>No</v>
      </c>
      <c r="H1434" s="4">
        <f>VLOOKUP($A1434,'Medical Examinations'!A1434:I3768,9,FALSE)</f>
        <v>0</v>
      </c>
      <c r="I1434" t="str">
        <f>VLOOKUP($A1434,'Medical Examinations'!A1434:J1434,10,FALSE)</f>
        <v>No</v>
      </c>
      <c r="J1434" t="str">
        <f>VLOOKUP($A1434,'Medical Examinations'!A1434:C1434,3,FALSE)</f>
        <v>Under Weight</v>
      </c>
      <c r="K1434" t="str">
        <f>VLOOKUP($A1434,'Medical Examinations'!A1434:E1434,5,FALSE)</f>
        <v>Diabetes</v>
      </c>
      <c r="L1434" t="str">
        <f>VLOOKUP($A1434,'Hospitalisation Details'!$A$2:$E$2344,5,FALSE)</f>
        <v>16-Sep-1988</v>
      </c>
      <c r="M1434" s="2">
        <f>VLOOKUP($A1434,'Hospitalisation Details'!$A$2:$I$2344,9,FALSE)</f>
        <v>4415.16</v>
      </c>
      <c r="N1434" s="2" t="str">
        <f>VLOOKUP($A1434,'Hospitalisation Details'!$A$2:$J$2344,10,FALSE)</f>
        <v>Tier - 2</v>
      </c>
      <c r="O1434" s="2" t="str">
        <f>VLOOKUP($A1434,'Hospitalisation Details'!$A$2:$K$2344,11,FALSE)</f>
        <v>Tier - 1</v>
      </c>
      <c r="P1434" s="5" t="str">
        <f>VLOOKUP($A1434,'Hospitalisation Details'!$A$2:$L$2344,12,FALSE)</f>
        <v>R1013</v>
      </c>
      <c r="Q1434" s="15">
        <f>VLOOKUP($A1434,'Hospitalisation Details'!$A$2:$G$2344,7,FALSE)</f>
        <v>34</v>
      </c>
    </row>
    <row r="1435" spans="1:17" x14ac:dyDescent="0.25">
      <c r="A1435" s="14" t="s">
        <v>5115</v>
      </c>
      <c r="B1435" t="str">
        <f>VLOOKUP(Healthcare!$A1435,'Customer Names'!A1435:C3769,3,FALSE)</f>
        <v>Goldstein</v>
      </c>
      <c r="C1435">
        <f>VLOOKUP(Healthcare!$A1435,'Medical Examinations'!A1435:B3769,2,FALSE)</f>
        <v>31.635000000000002</v>
      </c>
      <c r="D1435">
        <f>VLOOKUP($A1435,'Medical Examinations'!A1435:D3769,4,FALSE)</f>
        <v>9.1300000000000008</v>
      </c>
      <c r="E1435" t="str">
        <f>VLOOKUP($A1435,'Medical Examinations'!A1435:F1435,6,FALSE)</f>
        <v>Yes</v>
      </c>
      <c r="F1435" t="str">
        <f>VLOOKUP($A1435,'Medical Examinations'!A1435:G3769,7,FALSE)</f>
        <v>No</v>
      </c>
      <c r="G1435" t="str">
        <f>VLOOKUP($A1435,'Medical Examinations'!A1435:H3769,8,FALSE)</f>
        <v>No</v>
      </c>
      <c r="H1435" s="4">
        <f>VLOOKUP($A1435,'Medical Examinations'!A1435:I3769,9,FALSE)</f>
        <v>0</v>
      </c>
      <c r="I1435" t="str">
        <f>VLOOKUP($A1435,'Medical Examinations'!A1435:J1435,10,FALSE)</f>
        <v>No</v>
      </c>
      <c r="J1435" t="str">
        <f>VLOOKUP($A1435,'Medical Examinations'!A1435:C1435,3,FALSE)</f>
        <v>Obesity</v>
      </c>
      <c r="K1435" t="str">
        <f>VLOOKUP($A1435,'Medical Examinations'!A1435:E1435,5,FALSE)</f>
        <v>Diabetes</v>
      </c>
      <c r="L1435" t="str">
        <f>VLOOKUP($A1435,'Hospitalisation Details'!$A$2:$E$2344,5,FALSE)</f>
        <v>15-Aug-1992</v>
      </c>
      <c r="M1435" s="2">
        <f>VLOOKUP($A1435,'Hospitalisation Details'!$A$2:$I$2344,9,FALSE)</f>
        <v>4420.95</v>
      </c>
      <c r="N1435" s="2" t="str">
        <f>VLOOKUP($A1435,'Hospitalisation Details'!$A$2:$J$2344,10,FALSE)</f>
        <v>Tier - 2</v>
      </c>
      <c r="O1435" s="2" t="str">
        <f>VLOOKUP($A1435,'Hospitalisation Details'!$A$2:$K$2344,11,FALSE)</f>
        <v>Tier - 3</v>
      </c>
      <c r="P1435" s="5" t="str">
        <f>VLOOKUP($A1435,'Hospitalisation Details'!$A$2:$L$2344,12,FALSE)</f>
        <v>R1020</v>
      </c>
      <c r="Q1435" s="15">
        <f>VLOOKUP($A1435,'Hospitalisation Details'!$A$2:$G$2344,7,FALSE)</f>
        <v>30</v>
      </c>
    </row>
    <row r="1436" spans="1:17" x14ac:dyDescent="0.25">
      <c r="A1436" s="14" t="s">
        <v>5116</v>
      </c>
      <c r="B1436" t="str">
        <f>VLOOKUP(Healthcare!$A1436,'Customer Names'!A1436:C3770,3,FALSE)</f>
        <v>Gonzalez</v>
      </c>
      <c r="C1436">
        <f>VLOOKUP(Healthcare!$A1436,'Medical Examinations'!A1436:B3770,2,FALSE)</f>
        <v>24.19</v>
      </c>
      <c r="D1436">
        <f>VLOOKUP($A1436,'Medical Examinations'!A1436:D3770,4,FALSE)</f>
        <v>6.22</v>
      </c>
      <c r="E1436" t="str">
        <f>VLOOKUP($A1436,'Medical Examinations'!A1436:F1436,6,FALSE)</f>
        <v>Yes</v>
      </c>
      <c r="F1436" t="str">
        <f>VLOOKUP($A1436,'Medical Examinations'!A1436:G3770,7,FALSE)</f>
        <v>No</v>
      </c>
      <c r="G1436" t="str">
        <f>VLOOKUP($A1436,'Medical Examinations'!A1436:H3770,8,FALSE)</f>
        <v>Yes</v>
      </c>
      <c r="H1436" s="4">
        <f>VLOOKUP($A1436,'Medical Examinations'!A1436:I3770,9,FALSE)</f>
        <v>1</v>
      </c>
      <c r="I1436" t="str">
        <f>VLOOKUP($A1436,'Medical Examinations'!A1436:J1436,10,FALSE)</f>
        <v>No</v>
      </c>
      <c r="J1436" t="str">
        <f>VLOOKUP($A1436,'Medical Examinations'!A1436:C1436,3,FALSE)</f>
        <v>Health Weight</v>
      </c>
      <c r="K1436" t="str">
        <f>VLOOKUP($A1436,'Medical Examinations'!A1436:E1436,5,FALSE)</f>
        <v>Prediabetes</v>
      </c>
      <c r="L1436" t="str">
        <f>VLOOKUP($A1436,'Hospitalisation Details'!$A$2:$E$2344,5,FALSE)</f>
        <v>29-Dec-1994</v>
      </c>
      <c r="M1436" s="2">
        <f>VLOOKUP($A1436,'Hospitalisation Details'!$A$2:$I$2344,9,FALSE)</f>
        <v>4428.8900000000003</v>
      </c>
      <c r="N1436" s="2" t="str">
        <f>VLOOKUP($A1436,'Hospitalisation Details'!$A$2:$J$2344,10,FALSE)</f>
        <v>Tier - 3</v>
      </c>
      <c r="O1436" s="2" t="str">
        <f>VLOOKUP($A1436,'Hospitalisation Details'!$A$2:$K$2344,11,FALSE)</f>
        <v>Tier - 1</v>
      </c>
      <c r="P1436" s="5" t="str">
        <f>VLOOKUP($A1436,'Hospitalisation Details'!$A$2:$L$2344,12,FALSE)</f>
        <v>R1017</v>
      </c>
      <c r="Q1436" s="15">
        <f>VLOOKUP($A1436,'Hospitalisation Details'!$A$2:$G$2344,7,FALSE)</f>
        <v>28</v>
      </c>
    </row>
    <row r="1437" spans="1:17" x14ac:dyDescent="0.25">
      <c r="A1437" s="14" t="s">
        <v>5117</v>
      </c>
      <c r="B1437" t="str">
        <f>VLOOKUP(Healthcare!$A1437,'Customer Names'!A1437:C3771,3,FALSE)</f>
        <v>Barrett</v>
      </c>
      <c r="C1437">
        <f>VLOOKUP(Healthcare!$A1437,'Medical Examinations'!A1437:B3771,2,FALSE)</f>
        <v>35.29</v>
      </c>
      <c r="D1437">
        <f>VLOOKUP($A1437,'Medical Examinations'!A1437:D3771,4,FALSE)</f>
        <v>5.9</v>
      </c>
      <c r="E1437" t="str">
        <f>VLOOKUP($A1437,'Medical Examinations'!A1437:F1437,6,FALSE)</f>
        <v>No</v>
      </c>
      <c r="F1437" t="str">
        <f>VLOOKUP($A1437,'Medical Examinations'!A1437:G3771,7,FALSE)</f>
        <v>No</v>
      </c>
      <c r="G1437" t="str">
        <f>VLOOKUP($A1437,'Medical Examinations'!A1437:H3771,8,FALSE)</f>
        <v>Yes</v>
      </c>
      <c r="H1437" s="4">
        <f>VLOOKUP($A1437,'Medical Examinations'!A1437:I3771,9,FALSE)</f>
        <v>1</v>
      </c>
      <c r="I1437" t="str">
        <f>VLOOKUP($A1437,'Medical Examinations'!A1437:J1437,10,FALSE)</f>
        <v>No</v>
      </c>
      <c r="J1437" t="str">
        <f>VLOOKUP($A1437,'Medical Examinations'!A1437:C1437,3,FALSE)</f>
        <v>Obesity</v>
      </c>
      <c r="K1437" t="str">
        <f>VLOOKUP($A1437,'Medical Examinations'!A1437:E1437,5,FALSE)</f>
        <v>Prediabetes</v>
      </c>
      <c r="L1437" t="str">
        <f>VLOOKUP($A1437,'Hospitalisation Details'!$A$2:$E$2344,5,FALSE)</f>
        <v>4-Sep-1993</v>
      </c>
      <c r="M1437" s="2">
        <f>VLOOKUP($A1437,'Hospitalisation Details'!$A$2:$I$2344,9,FALSE)</f>
        <v>4433.3900000000003</v>
      </c>
      <c r="N1437" s="2" t="str">
        <f>VLOOKUP($A1437,'Hospitalisation Details'!$A$2:$J$2344,10,FALSE)</f>
        <v>Tier - 2</v>
      </c>
      <c r="O1437" s="2" t="str">
        <f>VLOOKUP($A1437,'Hospitalisation Details'!$A$2:$K$2344,11,FALSE)</f>
        <v>Tier - 3</v>
      </c>
      <c r="P1437" s="5" t="str">
        <f>VLOOKUP($A1437,'Hospitalisation Details'!$A$2:$L$2344,12,FALSE)</f>
        <v>R1012</v>
      </c>
      <c r="Q1437" s="15">
        <f>VLOOKUP($A1437,'Hospitalisation Details'!$A$2:$G$2344,7,FALSE)</f>
        <v>29</v>
      </c>
    </row>
    <row r="1438" spans="1:17" x14ac:dyDescent="0.25">
      <c r="A1438" s="14" t="s">
        <v>5118</v>
      </c>
      <c r="B1438" t="str">
        <f>VLOOKUP(Healthcare!$A1438,'Customer Names'!A1438:C3772,3,FALSE)</f>
        <v>Irwin</v>
      </c>
      <c r="C1438">
        <f>VLOOKUP(Healthcare!$A1438,'Medical Examinations'!A1438:B3772,2,FALSE)</f>
        <v>35.299999999999997</v>
      </c>
      <c r="D1438">
        <f>VLOOKUP($A1438,'Medical Examinations'!A1438:D3772,4,FALSE)</f>
        <v>4.45</v>
      </c>
      <c r="E1438" t="str">
        <f>VLOOKUP($A1438,'Medical Examinations'!A1438:F1438,6,FALSE)</f>
        <v>No</v>
      </c>
      <c r="F1438" t="str">
        <f>VLOOKUP($A1438,'Medical Examinations'!A1438:G3772,7,FALSE)</f>
        <v>No</v>
      </c>
      <c r="G1438" t="str">
        <f>VLOOKUP($A1438,'Medical Examinations'!A1438:H3772,8,FALSE)</f>
        <v>No</v>
      </c>
      <c r="H1438" s="4">
        <f>VLOOKUP($A1438,'Medical Examinations'!A1438:I3772,9,FALSE)</f>
        <v>0</v>
      </c>
      <c r="I1438" t="str">
        <f>VLOOKUP($A1438,'Medical Examinations'!A1438:J1438,10,FALSE)</f>
        <v>No</v>
      </c>
      <c r="J1438" t="str">
        <f>VLOOKUP($A1438,'Medical Examinations'!A1438:C1438,3,FALSE)</f>
        <v>Obesity</v>
      </c>
      <c r="K1438" t="str">
        <f>VLOOKUP($A1438,'Medical Examinations'!A1438:E1438,5,FALSE)</f>
        <v>Normal</v>
      </c>
      <c r="L1438" t="str">
        <f>VLOOKUP($A1438,'Hospitalisation Details'!$A$2:$E$2344,5,FALSE)</f>
        <v>23-Dec-1993</v>
      </c>
      <c r="M1438" s="2">
        <f>VLOOKUP($A1438,'Hospitalisation Details'!$A$2:$I$2344,9,FALSE)</f>
        <v>4433.92</v>
      </c>
      <c r="N1438" s="2" t="str">
        <f>VLOOKUP($A1438,'Hospitalisation Details'!$A$2:$J$2344,10,FALSE)</f>
        <v>Tier - 2</v>
      </c>
      <c r="O1438" s="2" t="str">
        <f>VLOOKUP($A1438,'Hospitalisation Details'!$A$2:$K$2344,11,FALSE)</f>
        <v>Tier - 2</v>
      </c>
      <c r="P1438" s="5" t="str">
        <f>VLOOKUP($A1438,'Hospitalisation Details'!$A$2:$L$2344,12,FALSE)</f>
        <v>R1012</v>
      </c>
      <c r="Q1438" s="15">
        <f>VLOOKUP($A1438,'Hospitalisation Details'!$A$2:$G$2344,7,FALSE)</f>
        <v>29</v>
      </c>
    </row>
    <row r="1439" spans="1:17" x14ac:dyDescent="0.25">
      <c r="A1439" s="14" t="s">
        <v>5119</v>
      </c>
      <c r="B1439" t="str">
        <f>VLOOKUP(Healthcare!$A1439,'Customer Names'!A1439:C3773,3,FALSE)</f>
        <v>Glenn</v>
      </c>
      <c r="C1439">
        <f>VLOOKUP(Healthcare!$A1439,'Medical Examinations'!A1439:B3773,2,FALSE)</f>
        <v>35.64</v>
      </c>
      <c r="D1439">
        <f>VLOOKUP($A1439,'Medical Examinations'!A1439:D3773,4,FALSE)</f>
        <v>6.17</v>
      </c>
      <c r="E1439" t="str">
        <f>VLOOKUP($A1439,'Medical Examinations'!A1439:F1439,6,FALSE)</f>
        <v>No</v>
      </c>
      <c r="F1439" t="str">
        <f>VLOOKUP($A1439,'Medical Examinations'!A1439:G3773,7,FALSE)</f>
        <v>No</v>
      </c>
      <c r="G1439" t="str">
        <f>VLOOKUP($A1439,'Medical Examinations'!A1439:H3773,8,FALSE)</f>
        <v>Yes</v>
      </c>
      <c r="H1439" s="4">
        <f>VLOOKUP($A1439,'Medical Examinations'!A1439:I3773,9,FALSE)</f>
        <v>1</v>
      </c>
      <c r="I1439" t="str">
        <f>VLOOKUP($A1439,'Medical Examinations'!A1439:J1439,10,FALSE)</f>
        <v>No</v>
      </c>
      <c r="J1439" t="str">
        <f>VLOOKUP($A1439,'Medical Examinations'!A1439:C1439,3,FALSE)</f>
        <v>Obesity</v>
      </c>
      <c r="K1439" t="str">
        <f>VLOOKUP($A1439,'Medical Examinations'!A1439:E1439,5,FALSE)</f>
        <v>Prediabetes</v>
      </c>
      <c r="L1439" t="str">
        <f>VLOOKUP($A1439,'Hospitalisation Details'!$A$2:$E$2344,5,FALSE)</f>
        <v>8-Oct-1994</v>
      </c>
      <c r="M1439" s="2">
        <f>VLOOKUP($A1439,'Hospitalisation Details'!$A$2:$I$2344,9,FALSE)</f>
        <v>4435.09</v>
      </c>
      <c r="N1439" s="2" t="str">
        <f>VLOOKUP($A1439,'Hospitalisation Details'!$A$2:$J$2344,10,FALSE)</f>
        <v>Tier - 3</v>
      </c>
      <c r="O1439" s="2" t="str">
        <f>VLOOKUP($A1439,'Hospitalisation Details'!$A$2:$K$2344,11,FALSE)</f>
        <v>Tier - 2</v>
      </c>
      <c r="P1439" s="5" t="str">
        <f>VLOOKUP($A1439,'Hospitalisation Details'!$A$2:$L$2344,12,FALSE)</f>
        <v>R1016</v>
      </c>
      <c r="Q1439" s="15">
        <f>VLOOKUP($A1439,'Hospitalisation Details'!$A$2:$G$2344,7,FALSE)</f>
        <v>28</v>
      </c>
    </row>
    <row r="1440" spans="1:17" x14ac:dyDescent="0.25">
      <c r="A1440" s="14" t="s">
        <v>5120</v>
      </c>
      <c r="B1440" t="str">
        <f>VLOOKUP(Healthcare!$A1440,'Customer Names'!A1440:C3774,3,FALSE)</f>
        <v>O'Meara</v>
      </c>
      <c r="C1440">
        <f>VLOOKUP(Healthcare!$A1440,'Medical Examinations'!A1440:B3774,2,FALSE)</f>
        <v>33.1</v>
      </c>
      <c r="D1440">
        <f>VLOOKUP($A1440,'Medical Examinations'!A1440:D3774,4,FALSE)</f>
        <v>4.93</v>
      </c>
      <c r="E1440" t="str">
        <f>VLOOKUP($A1440,'Medical Examinations'!A1440:F1440,6,FALSE)</f>
        <v>No</v>
      </c>
      <c r="F1440" t="str">
        <f>VLOOKUP($A1440,'Medical Examinations'!A1440:G3774,7,FALSE)</f>
        <v>No</v>
      </c>
      <c r="G1440" t="str">
        <f>VLOOKUP($A1440,'Medical Examinations'!A1440:H3774,8,FALSE)</f>
        <v>No</v>
      </c>
      <c r="H1440" s="4">
        <f>VLOOKUP($A1440,'Medical Examinations'!A1440:I3774,9,FALSE)</f>
        <v>0</v>
      </c>
      <c r="I1440" t="str">
        <f>VLOOKUP($A1440,'Medical Examinations'!A1440:J1440,10,FALSE)</f>
        <v>No</v>
      </c>
      <c r="J1440" t="str">
        <f>VLOOKUP($A1440,'Medical Examinations'!A1440:C1440,3,FALSE)</f>
        <v>Obesity</v>
      </c>
      <c r="K1440" t="str">
        <f>VLOOKUP($A1440,'Medical Examinations'!A1440:E1440,5,FALSE)</f>
        <v>Normal</v>
      </c>
      <c r="L1440" t="str">
        <f>VLOOKUP($A1440,'Hospitalisation Details'!$A$2:$E$2344,5,FALSE)</f>
        <v>24-Oct-1994</v>
      </c>
      <c r="M1440" s="2">
        <f>VLOOKUP($A1440,'Hospitalisation Details'!$A$2:$I$2344,9,FALSE)</f>
        <v>4438.26</v>
      </c>
      <c r="N1440" s="2" t="str">
        <f>VLOOKUP($A1440,'Hospitalisation Details'!$A$2:$J$2344,10,FALSE)</f>
        <v>Tier - 2</v>
      </c>
      <c r="O1440" s="2" t="str">
        <f>VLOOKUP($A1440,'Hospitalisation Details'!$A$2:$K$2344,11,FALSE)</f>
        <v>Tier - 3</v>
      </c>
      <c r="P1440" s="5" t="str">
        <f>VLOOKUP($A1440,'Hospitalisation Details'!$A$2:$L$2344,12,FALSE)</f>
        <v>R1017</v>
      </c>
      <c r="Q1440" s="15">
        <f>VLOOKUP($A1440,'Hospitalisation Details'!$A$2:$G$2344,7,FALSE)</f>
        <v>28</v>
      </c>
    </row>
    <row r="1441" spans="1:17" x14ac:dyDescent="0.25">
      <c r="A1441" s="14" t="s">
        <v>5121</v>
      </c>
      <c r="B1441" t="str">
        <f>VLOOKUP(Healthcare!$A1441,'Customer Names'!A1441:C3775,3,FALSE)</f>
        <v>Budrow</v>
      </c>
      <c r="C1441">
        <f>VLOOKUP(Healthcare!$A1441,'Medical Examinations'!A1441:B3775,2,FALSE)</f>
        <v>26.41</v>
      </c>
      <c r="D1441">
        <f>VLOOKUP($A1441,'Medical Examinations'!A1441:D3775,4,FALSE)</f>
        <v>7.32</v>
      </c>
      <c r="E1441" t="str">
        <f>VLOOKUP($A1441,'Medical Examinations'!A1441:F1441,6,FALSE)</f>
        <v>Yes</v>
      </c>
      <c r="F1441" t="str">
        <f>VLOOKUP($A1441,'Medical Examinations'!A1441:G3775,7,FALSE)</f>
        <v>No</v>
      </c>
      <c r="G1441" t="str">
        <f>VLOOKUP($A1441,'Medical Examinations'!A1441:H3775,8,FALSE)</f>
        <v>No</v>
      </c>
      <c r="H1441" s="4">
        <f>VLOOKUP($A1441,'Medical Examinations'!A1441:I3775,9,FALSE)</f>
        <v>1</v>
      </c>
      <c r="I1441" t="str">
        <f>VLOOKUP($A1441,'Medical Examinations'!A1441:J1441,10,FALSE)</f>
        <v>No</v>
      </c>
      <c r="J1441" t="str">
        <f>VLOOKUP($A1441,'Medical Examinations'!A1441:C1441,3,FALSE)</f>
        <v>Over Weight</v>
      </c>
      <c r="K1441" t="str">
        <f>VLOOKUP($A1441,'Medical Examinations'!A1441:E1441,5,FALSE)</f>
        <v>Diabetes</v>
      </c>
      <c r="L1441" t="str">
        <f>VLOOKUP($A1441,'Hospitalisation Details'!$A$2:$E$2344,5,FALSE)</f>
        <v>28-Jun-1994</v>
      </c>
      <c r="M1441" s="2">
        <f>VLOOKUP($A1441,'Hospitalisation Details'!$A$2:$I$2344,9,FALSE)</f>
        <v>4449.46</v>
      </c>
      <c r="N1441" s="2" t="str">
        <f>VLOOKUP($A1441,'Hospitalisation Details'!$A$2:$J$2344,10,FALSE)</f>
        <v>Tier - 1</v>
      </c>
      <c r="O1441" s="2" t="str">
        <f>VLOOKUP($A1441,'Hospitalisation Details'!$A$2:$K$2344,11,FALSE)</f>
        <v>Tier - 2</v>
      </c>
      <c r="P1441" s="5" t="str">
        <f>VLOOKUP($A1441,'Hospitalisation Details'!$A$2:$L$2344,12,FALSE)</f>
        <v>R1013</v>
      </c>
      <c r="Q1441" s="15">
        <f>VLOOKUP($A1441,'Hospitalisation Details'!$A$2:$G$2344,7,FALSE)</f>
        <v>28</v>
      </c>
    </row>
    <row r="1442" spans="1:17" x14ac:dyDescent="0.25">
      <c r="A1442" s="14" t="s">
        <v>5122</v>
      </c>
      <c r="B1442" t="str">
        <f>VLOOKUP(Healthcare!$A1442,'Customer Names'!A1442:C3776,3,FALSE)</f>
        <v>Anderson</v>
      </c>
      <c r="C1442">
        <f>VLOOKUP(Healthcare!$A1442,'Medical Examinations'!A1442:B3776,2,FALSE)</f>
        <v>29.9</v>
      </c>
      <c r="D1442">
        <f>VLOOKUP($A1442,'Medical Examinations'!A1442:D3776,4,FALSE)</f>
        <v>5.27</v>
      </c>
      <c r="E1442" t="str">
        <f>VLOOKUP($A1442,'Medical Examinations'!A1442:F1442,6,FALSE)</f>
        <v>No</v>
      </c>
      <c r="F1442" t="str">
        <f>VLOOKUP($A1442,'Medical Examinations'!A1442:G3776,7,FALSE)</f>
        <v>No</v>
      </c>
      <c r="G1442" t="str">
        <f>VLOOKUP($A1442,'Medical Examinations'!A1442:H3776,8,FALSE)</f>
        <v>Yes</v>
      </c>
      <c r="H1442" s="4">
        <f>VLOOKUP($A1442,'Medical Examinations'!A1442:I3776,9,FALSE)</f>
        <v>1</v>
      </c>
      <c r="I1442" t="str">
        <f>VLOOKUP($A1442,'Medical Examinations'!A1442:J1442,10,FALSE)</f>
        <v>No</v>
      </c>
      <c r="J1442" t="str">
        <f>VLOOKUP($A1442,'Medical Examinations'!A1442:C1442,3,FALSE)</f>
        <v>Obesity</v>
      </c>
      <c r="K1442" t="str">
        <f>VLOOKUP($A1442,'Medical Examinations'!A1442:E1442,5,FALSE)</f>
        <v>Normal</v>
      </c>
      <c r="L1442" t="str">
        <f>VLOOKUP($A1442,'Hospitalisation Details'!$A$2:$E$2344,5,FALSE)</f>
        <v>8-Aug-1990</v>
      </c>
      <c r="M1442" s="2">
        <f>VLOOKUP($A1442,'Hospitalisation Details'!$A$2:$I$2344,9,FALSE)</f>
        <v>4454.3999999999996</v>
      </c>
      <c r="N1442" s="2" t="str">
        <f>VLOOKUP($A1442,'Hospitalisation Details'!$A$2:$J$2344,10,FALSE)</f>
        <v>Tier - 2</v>
      </c>
      <c r="O1442" s="2" t="str">
        <f>VLOOKUP($A1442,'Hospitalisation Details'!$A$2:$K$2344,11,FALSE)</f>
        <v>Tier - 3</v>
      </c>
      <c r="P1442" s="5" t="str">
        <f>VLOOKUP($A1442,'Hospitalisation Details'!$A$2:$L$2344,12,FALSE)</f>
        <v>R1012</v>
      </c>
      <c r="Q1442" s="15">
        <f>VLOOKUP($A1442,'Hospitalisation Details'!$A$2:$G$2344,7,FALSE)</f>
        <v>32</v>
      </c>
    </row>
    <row r="1443" spans="1:17" x14ac:dyDescent="0.25">
      <c r="A1443" s="14" t="s">
        <v>5123</v>
      </c>
      <c r="B1443" t="str">
        <f>VLOOKUP(Healthcare!$A1443,'Customer Names'!A1443:C3777,3,FALSE)</f>
        <v>Douglas</v>
      </c>
      <c r="C1443">
        <f>VLOOKUP(Healthcare!$A1443,'Medical Examinations'!A1443:B3777,2,FALSE)</f>
        <v>25.24</v>
      </c>
      <c r="D1443">
        <f>VLOOKUP($A1443,'Medical Examinations'!A1443:D3777,4,FALSE)</f>
        <v>5.82</v>
      </c>
      <c r="E1443" t="str">
        <f>VLOOKUP($A1443,'Medical Examinations'!A1443:F1443,6,FALSE)</f>
        <v>No</v>
      </c>
      <c r="F1443" t="str">
        <f>VLOOKUP($A1443,'Medical Examinations'!A1443:G3777,7,FALSE)</f>
        <v>No</v>
      </c>
      <c r="G1443" t="str">
        <f>VLOOKUP($A1443,'Medical Examinations'!A1443:H3777,8,FALSE)</f>
        <v>No</v>
      </c>
      <c r="H1443" s="4">
        <f>VLOOKUP($A1443,'Medical Examinations'!A1443:I3777,9,FALSE)</f>
        <v>1</v>
      </c>
      <c r="I1443" t="str">
        <f>VLOOKUP($A1443,'Medical Examinations'!A1443:J1443,10,FALSE)</f>
        <v>No</v>
      </c>
      <c r="J1443" t="str">
        <f>VLOOKUP($A1443,'Medical Examinations'!A1443:C1443,3,FALSE)</f>
        <v>Over Weight</v>
      </c>
      <c r="K1443" t="str">
        <f>VLOOKUP($A1443,'Medical Examinations'!A1443:E1443,5,FALSE)</f>
        <v>Prediabetes</v>
      </c>
      <c r="L1443" t="str">
        <f>VLOOKUP($A1443,'Hospitalisation Details'!$A$2:$E$2344,5,FALSE)</f>
        <v>15-Jul-1990</v>
      </c>
      <c r="M1443" s="2">
        <f>VLOOKUP($A1443,'Hospitalisation Details'!$A$2:$I$2344,9,FALSE)</f>
        <v>4462.72</v>
      </c>
      <c r="N1443" s="2" t="str">
        <f>VLOOKUP($A1443,'Hospitalisation Details'!$A$2:$J$2344,10,FALSE)</f>
        <v>Tier - 2</v>
      </c>
      <c r="O1443" s="2" t="str">
        <f>VLOOKUP($A1443,'Hospitalisation Details'!$A$2:$K$2344,11,FALSE)</f>
        <v>Tier - 3</v>
      </c>
      <c r="P1443" s="5" t="str">
        <f>VLOOKUP($A1443,'Hospitalisation Details'!$A$2:$L$2344,12,FALSE)</f>
        <v>R1012</v>
      </c>
      <c r="Q1443" s="15">
        <f>VLOOKUP($A1443,'Hospitalisation Details'!$A$2:$G$2344,7,FALSE)</f>
        <v>32</v>
      </c>
    </row>
    <row r="1444" spans="1:17" x14ac:dyDescent="0.25">
      <c r="A1444" s="14" t="s">
        <v>5124</v>
      </c>
      <c r="B1444" t="str">
        <f>VLOOKUP(Healthcare!$A1444,'Customer Names'!A1444:C3778,3,FALSE)</f>
        <v>Tecklenburg</v>
      </c>
      <c r="C1444">
        <f>VLOOKUP(Healthcare!$A1444,'Medical Examinations'!A1444:B3778,2,FALSE)</f>
        <v>25.08</v>
      </c>
      <c r="D1444">
        <f>VLOOKUP($A1444,'Medical Examinations'!A1444:D3778,4,FALSE)</f>
        <v>5.8</v>
      </c>
      <c r="E1444" t="str">
        <f>VLOOKUP($A1444,'Medical Examinations'!A1444:F1444,6,FALSE)</f>
        <v>No</v>
      </c>
      <c r="F1444" t="str">
        <f>VLOOKUP($A1444,'Medical Examinations'!A1444:G3778,7,FALSE)</f>
        <v>No</v>
      </c>
      <c r="G1444" t="str">
        <f>VLOOKUP($A1444,'Medical Examinations'!A1444:H3778,8,FALSE)</f>
        <v>Yes</v>
      </c>
      <c r="H1444" s="4">
        <f>VLOOKUP($A1444,'Medical Examinations'!A1444:I3778,9,FALSE)</f>
        <v>1</v>
      </c>
      <c r="I1444" t="str">
        <f>VLOOKUP($A1444,'Medical Examinations'!A1444:J1444,10,FALSE)</f>
        <v>No</v>
      </c>
      <c r="J1444" t="str">
        <f>VLOOKUP($A1444,'Medical Examinations'!A1444:C1444,3,FALSE)</f>
        <v>Over Weight</v>
      </c>
      <c r="K1444" t="str">
        <f>VLOOKUP($A1444,'Medical Examinations'!A1444:E1444,5,FALSE)</f>
        <v>Prediabetes</v>
      </c>
      <c r="L1444" t="str">
        <f>VLOOKUP($A1444,'Hospitalisation Details'!$A$2:$E$2344,5,FALSE)</f>
        <v>4-Jul-1991</v>
      </c>
      <c r="M1444" s="2">
        <f>VLOOKUP($A1444,'Hospitalisation Details'!$A$2:$I$2344,9,FALSE)</f>
        <v>4463.21</v>
      </c>
      <c r="N1444" s="2" t="str">
        <f>VLOOKUP($A1444,'Hospitalisation Details'!$A$2:$J$2344,10,FALSE)</f>
        <v>Tier - 3</v>
      </c>
      <c r="O1444" s="2" t="str">
        <f>VLOOKUP($A1444,'Hospitalisation Details'!$A$2:$K$2344,11,FALSE)</f>
        <v>Tier - 3</v>
      </c>
      <c r="P1444" s="5" t="str">
        <f>VLOOKUP($A1444,'Hospitalisation Details'!$A$2:$L$2344,12,FALSE)</f>
        <v>R1013</v>
      </c>
      <c r="Q1444" s="15">
        <f>VLOOKUP($A1444,'Hospitalisation Details'!$A$2:$G$2344,7,FALSE)</f>
        <v>31</v>
      </c>
    </row>
    <row r="1445" spans="1:17" x14ac:dyDescent="0.25">
      <c r="A1445" s="14" t="s">
        <v>5125</v>
      </c>
      <c r="B1445" t="str">
        <f>VLOOKUP(Healthcare!$A1445,'Customer Names'!A1445:C3779,3,FALSE)</f>
        <v>Baker</v>
      </c>
      <c r="C1445">
        <f>VLOOKUP(Healthcare!$A1445,'Medical Examinations'!A1445:B3779,2,FALSE)</f>
        <v>29.164999999999999</v>
      </c>
      <c r="D1445">
        <f>VLOOKUP($A1445,'Medical Examinations'!A1445:D3779,4,FALSE)</f>
        <v>4.87</v>
      </c>
      <c r="E1445" t="str">
        <f>VLOOKUP($A1445,'Medical Examinations'!A1445:F1445,6,FALSE)</f>
        <v>No</v>
      </c>
      <c r="F1445" t="str">
        <f>VLOOKUP($A1445,'Medical Examinations'!A1445:G3779,7,FALSE)</f>
        <v>Yes</v>
      </c>
      <c r="G1445" t="str">
        <f>VLOOKUP($A1445,'Medical Examinations'!A1445:H3779,8,FALSE)</f>
        <v>No</v>
      </c>
      <c r="H1445" s="4">
        <f>VLOOKUP($A1445,'Medical Examinations'!A1445:I3779,9,FALSE)</f>
        <v>1</v>
      </c>
      <c r="I1445" t="str">
        <f>VLOOKUP($A1445,'Medical Examinations'!A1445:J1445,10,FALSE)</f>
        <v>No</v>
      </c>
      <c r="J1445" t="str">
        <f>VLOOKUP($A1445,'Medical Examinations'!A1445:C1445,3,FALSE)</f>
        <v>Over Weight</v>
      </c>
      <c r="K1445" t="str">
        <f>VLOOKUP($A1445,'Medical Examinations'!A1445:E1445,5,FALSE)</f>
        <v>Normal</v>
      </c>
      <c r="L1445" t="str">
        <f>VLOOKUP($A1445,'Hospitalisation Details'!$A$2:$E$2344,5,FALSE)</f>
        <v>20-Nov-1999</v>
      </c>
      <c r="M1445" s="2">
        <f>VLOOKUP($A1445,'Hospitalisation Details'!$A$2:$I$2344,9,FALSE)</f>
        <v>4466.62</v>
      </c>
      <c r="N1445" s="2" t="str">
        <f>VLOOKUP($A1445,'Hospitalisation Details'!$A$2:$J$2344,10,FALSE)</f>
        <v>Tier - 2</v>
      </c>
      <c r="O1445" s="2" t="str">
        <f>VLOOKUP($A1445,'Hospitalisation Details'!$A$2:$K$2344,11,FALSE)</f>
        <v>Tier - 2</v>
      </c>
      <c r="P1445" s="5" t="str">
        <f>VLOOKUP($A1445,'Hospitalisation Details'!$A$2:$L$2344,12,FALSE)</f>
        <v>R1012</v>
      </c>
      <c r="Q1445" s="15">
        <f>VLOOKUP($A1445,'Hospitalisation Details'!$A$2:$G$2344,7,FALSE)</f>
        <v>23</v>
      </c>
    </row>
    <row r="1446" spans="1:17" x14ac:dyDescent="0.25">
      <c r="A1446" s="14" t="s">
        <v>5126</v>
      </c>
      <c r="B1446" t="str">
        <f>VLOOKUP(Healthcare!$A1446,'Customer Names'!A1446:C3780,3,FALSE)</f>
        <v>Schenck</v>
      </c>
      <c r="C1446">
        <f>VLOOKUP(Healthcare!$A1446,'Medical Examinations'!A1446:B3780,2,FALSE)</f>
        <v>15.05</v>
      </c>
      <c r="D1446">
        <f>VLOOKUP($A1446,'Medical Examinations'!A1446:D3780,4,FALSE)</f>
        <v>8.1199999999999992</v>
      </c>
      <c r="E1446" t="str">
        <f>VLOOKUP($A1446,'Medical Examinations'!A1446:F1446,6,FALSE)</f>
        <v>No</v>
      </c>
      <c r="F1446" t="str">
        <f>VLOOKUP($A1446,'Medical Examinations'!A1446:G3780,7,FALSE)</f>
        <v>No</v>
      </c>
      <c r="G1446" t="str">
        <f>VLOOKUP($A1446,'Medical Examinations'!A1446:H3780,8,FALSE)</f>
        <v>No</v>
      </c>
      <c r="H1446" s="4">
        <f>VLOOKUP($A1446,'Medical Examinations'!A1446:I3780,9,FALSE)</f>
        <v>0</v>
      </c>
      <c r="I1446" t="str">
        <f>VLOOKUP($A1446,'Medical Examinations'!A1446:J1446,10,FALSE)</f>
        <v>No</v>
      </c>
      <c r="J1446" t="str">
        <f>VLOOKUP($A1446,'Medical Examinations'!A1446:C1446,3,FALSE)</f>
        <v>Under Weight</v>
      </c>
      <c r="K1446" t="str">
        <f>VLOOKUP($A1446,'Medical Examinations'!A1446:E1446,5,FALSE)</f>
        <v>Diabetes</v>
      </c>
      <c r="L1446" t="str">
        <f>VLOOKUP($A1446,'Hospitalisation Details'!$A$2:$E$2344,5,FALSE)</f>
        <v>18-Jul-2004</v>
      </c>
      <c r="M1446" s="2">
        <f>VLOOKUP($A1446,'Hospitalisation Details'!$A$2:$I$2344,9,FALSE)</f>
        <v>4468.25</v>
      </c>
      <c r="N1446" s="2" t="str">
        <f>VLOOKUP($A1446,'Hospitalisation Details'!$A$2:$J$2344,10,FALSE)</f>
        <v>Tier - 2</v>
      </c>
      <c r="O1446" s="2" t="str">
        <f>VLOOKUP($A1446,'Hospitalisation Details'!$A$2:$K$2344,11,FALSE)</f>
        <v>Tier - 2</v>
      </c>
      <c r="P1446" s="5" t="str">
        <f>VLOOKUP($A1446,'Hospitalisation Details'!$A$2:$L$2344,12,FALSE)</f>
        <v>R1012</v>
      </c>
      <c r="Q1446" s="15">
        <f>VLOOKUP($A1446,'Hospitalisation Details'!$A$2:$G$2344,7,FALSE)</f>
        <v>18</v>
      </c>
    </row>
    <row r="1447" spans="1:17" x14ac:dyDescent="0.25">
      <c r="A1447" s="14" t="s">
        <v>5127</v>
      </c>
      <c r="B1447" t="str">
        <f>VLOOKUP(Healthcare!$A1447,'Customer Names'!A1447:C3781,3,FALSE)</f>
        <v>Johnson</v>
      </c>
      <c r="C1447">
        <f>VLOOKUP(Healthcare!$A1447,'Medical Examinations'!A1447:B3781,2,FALSE)</f>
        <v>19.95</v>
      </c>
      <c r="D1447">
        <f>VLOOKUP($A1447,'Medical Examinations'!A1447:D3781,4,FALSE)</f>
        <v>4.3600000000000003</v>
      </c>
      <c r="E1447" t="str">
        <f>VLOOKUP($A1447,'Medical Examinations'!A1447:F1447,6,FALSE)</f>
        <v>No</v>
      </c>
      <c r="F1447" t="str">
        <f>VLOOKUP($A1447,'Medical Examinations'!A1447:G3781,7,FALSE)</f>
        <v>No</v>
      </c>
      <c r="G1447" t="str">
        <f>VLOOKUP($A1447,'Medical Examinations'!A1447:H3781,8,FALSE)</f>
        <v>No</v>
      </c>
      <c r="H1447" s="4">
        <f>VLOOKUP($A1447,'Medical Examinations'!A1447:I3781,9,FALSE)</f>
        <v>2</v>
      </c>
      <c r="I1447" t="str">
        <f>VLOOKUP($A1447,'Medical Examinations'!A1447:J1447,10,FALSE)</f>
        <v>No</v>
      </c>
      <c r="J1447" t="str">
        <f>VLOOKUP($A1447,'Medical Examinations'!A1447:C1447,3,FALSE)</f>
        <v>Health Weight</v>
      </c>
      <c r="K1447" t="str">
        <f>VLOOKUP($A1447,'Medical Examinations'!A1447:E1447,5,FALSE)</f>
        <v>Normal</v>
      </c>
      <c r="L1447" t="str">
        <f>VLOOKUP($A1447,'Hospitalisation Details'!$A$2:$E$2344,5,FALSE)</f>
        <v>12-Jul-1992</v>
      </c>
      <c r="M1447" s="2">
        <f>VLOOKUP($A1447,'Hospitalisation Details'!$A$2:$I$2344,9,FALSE)</f>
        <v>4488.58</v>
      </c>
      <c r="N1447" s="2" t="str">
        <f>VLOOKUP($A1447,'Hospitalisation Details'!$A$2:$J$2344,10,FALSE)</f>
        <v>Tier - 2</v>
      </c>
      <c r="O1447" s="2" t="str">
        <f>VLOOKUP($A1447,'Hospitalisation Details'!$A$2:$K$2344,11,FALSE)</f>
        <v>Tier - 3</v>
      </c>
      <c r="P1447" s="5" t="str">
        <f>VLOOKUP($A1447,'Hospitalisation Details'!$A$2:$L$2344,12,FALSE)</f>
        <v>R1012</v>
      </c>
      <c r="Q1447" s="15">
        <f>VLOOKUP($A1447,'Hospitalisation Details'!$A$2:$G$2344,7,FALSE)</f>
        <v>30</v>
      </c>
    </row>
    <row r="1448" spans="1:17" x14ac:dyDescent="0.25">
      <c r="A1448" s="14" t="s">
        <v>5128</v>
      </c>
      <c r="B1448" t="str">
        <f>VLOOKUP(Healthcare!$A1448,'Customer Names'!A1448:C3782,3,FALSE)</f>
        <v>Blendell</v>
      </c>
      <c r="C1448">
        <f>VLOOKUP(Healthcare!$A1448,'Medical Examinations'!A1448:B3782,2,FALSE)</f>
        <v>16.66</v>
      </c>
      <c r="D1448">
        <f>VLOOKUP($A1448,'Medical Examinations'!A1448:D3782,4,FALSE)</f>
        <v>9.16</v>
      </c>
      <c r="E1448" t="str">
        <f>VLOOKUP($A1448,'Medical Examinations'!A1448:F1448,6,FALSE)</f>
        <v>No</v>
      </c>
      <c r="F1448" t="str">
        <f>VLOOKUP($A1448,'Medical Examinations'!A1448:G3782,7,FALSE)</f>
        <v>No</v>
      </c>
      <c r="G1448" t="str">
        <f>VLOOKUP($A1448,'Medical Examinations'!A1448:H3782,8,FALSE)</f>
        <v>No</v>
      </c>
      <c r="H1448" s="4">
        <f>VLOOKUP($A1448,'Medical Examinations'!A1448:I3782,9,FALSE)</f>
        <v>0</v>
      </c>
      <c r="I1448" t="str">
        <f>VLOOKUP($A1448,'Medical Examinations'!A1448:J1448,10,FALSE)</f>
        <v>No</v>
      </c>
      <c r="J1448" t="str">
        <f>VLOOKUP($A1448,'Medical Examinations'!A1448:C1448,3,FALSE)</f>
        <v>Under Weight</v>
      </c>
      <c r="K1448" t="str">
        <f>VLOOKUP($A1448,'Medical Examinations'!A1448:E1448,5,FALSE)</f>
        <v>Diabetes</v>
      </c>
      <c r="L1448" t="str">
        <f>VLOOKUP($A1448,'Hospitalisation Details'!$A$2:$E$2344,5,FALSE)</f>
        <v>26-Jun-1988</v>
      </c>
      <c r="M1448" s="2">
        <f>VLOOKUP($A1448,'Hospitalisation Details'!$A$2:$I$2344,9,FALSE)</f>
        <v>4500.34</v>
      </c>
      <c r="N1448" s="2" t="str">
        <f>VLOOKUP($A1448,'Hospitalisation Details'!$A$2:$J$2344,10,FALSE)</f>
        <v>Tier - 2</v>
      </c>
      <c r="O1448" s="2" t="str">
        <f>VLOOKUP($A1448,'Hospitalisation Details'!$A$2:$K$2344,11,FALSE)</f>
        <v>Tier - 1</v>
      </c>
      <c r="P1448" s="5" t="str">
        <f>VLOOKUP($A1448,'Hospitalisation Details'!$A$2:$L$2344,12,FALSE)</f>
        <v>R1017</v>
      </c>
      <c r="Q1448" s="15">
        <f>VLOOKUP($A1448,'Hospitalisation Details'!$A$2:$G$2344,7,FALSE)</f>
        <v>34</v>
      </c>
    </row>
    <row r="1449" spans="1:17" x14ac:dyDescent="0.25">
      <c r="A1449" s="14" t="s">
        <v>5129</v>
      </c>
      <c r="B1449" t="str">
        <f>VLOOKUP(Healthcare!$A1449,'Customer Names'!A1449:C3783,3,FALSE)</f>
        <v>Parodi</v>
      </c>
      <c r="C1449">
        <f>VLOOKUP(Healthcare!$A1449,'Medical Examinations'!A1449:B3783,2,FALSE)</f>
        <v>16.62</v>
      </c>
      <c r="D1449">
        <f>VLOOKUP($A1449,'Medical Examinations'!A1449:D3783,4,FALSE)</f>
        <v>9.14</v>
      </c>
      <c r="E1449" t="str">
        <f>VLOOKUP($A1449,'Medical Examinations'!A1449:F1449,6,FALSE)</f>
        <v>No</v>
      </c>
      <c r="F1449" t="str">
        <f>VLOOKUP($A1449,'Medical Examinations'!A1449:G3783,7,FALSE)</f>
        <v>No</v>
      </c>
      <c r="G1449" t="str">
        <f>VLOOKUP($A1449,'Medical Examinations'!A1449:H3783,8,FALSE)</f>
        <v>No</v>
      </c>
      <c r="H1449" s="4">
        <f>VLOOKUP($A1449,'Medical Examinations'!A1449:I3783,9,FALSE)</f>
        <v>0</v>
      </c>
      <c r="I1449" t="str">
        <f>VLOOKUP($A1449,'Medical Examinations'!A1449:J1449,10,FALSE)</f>
        <v>No</v>
      </c>
      <c r="J1449" t="str">
        <f>VLOOKUP($A1449,'Medical Examinations'!A1449:C1449,3,FALSE)</f>
        <v>Under Weight</v>
      </c>
      <c r="K1449" t="str">
        <f>VLOOKUP($A1449,'Medical Examinations'!A1449:E1449,5,FALSE)</f>
        <v>Diabetes</v>
      </c>
      <c r="L1449" t="str">
        <f>VLOOKUP($A1449,'Hospitalisation Details'!$A$2:$E$2344,5,FALSE)</f>
        <v>13-Oct-1997</v>
      </c>
      <c r="M1449" s="2">
        <f>VLOOKUP($A1449,'Hospitalisation Details'!$A$2:$I$2344,9,FALSE)</f>
        <v>4504.66</v>
      </c>
      <c r="N1449" s="2" t="str">
        <f>VLOOKUP($A1449,'Hospitalisation Details'!$A$2:$J$2344,10,FALSE)</f>
        <v>Tier - 1</v>
      </c>
      <c r="O1449" s="2" t="str">
        <f>VLOOKUP($A1449,'Hospitalisation Details'!$A$2:$K$2344,11,FALSE)</f>
        <v>Tier - 2</v>
      </c>
      <c r="P1449" s="5" t="str">
        <f>VLOOKUP($A1449,'Hospitalisation Details'!$A$2:$L$2344,12,FALSE)</f>
        <v>R1013</v>
      </c>
      <c r="Q1449" s="15">
        <f>VLOOKUP($A1449,'Hospitalisation Details'!$A$2:$G$2344,7,FALSE)</f>
        <v>25</v>
      </c>
    </row>
    <row r="1450" spans="1:17" x14ac:dyDescent="0.25">
      <c r="A1450" s="14" t="s">
        <v>5130</v>
      </c>
      <c r="B1450" t="str">
        <f>VLOOKUP(Healthcare!$A1450,'Customer Names'!A1450:C3784,3,FALSE)</f>
        <v>Morgan</v>
      </c>
      <c r="C1450">
        <f>VLOOKUP(Healthcare!$A1450,'Medical Examinations'!A1450:B3784,2,FALSE)</f>
        <v>15.36</v>
      </c>
      <c r="D1450">
        <f>VLOOKUP($A1450,'Medical Examinations'!A1450:D3784,4,FALSE)</f>
        <v>5.49</v>
      </c>
      <c r="E1450" t="str">
        <f>VLOOKUP($A1450,'Medical Examinations'!A1450:F1450,6,FALSE)</f>
        <v>Yes</v>
      </c>
      <c r="F1450" t="str">
        <f>VLOOKUP($A1450,'Medical Examinations'!A1450:G3784,7,FALSE)</f>
        <v>No</v>
      </c>
      <c r="G1450" t="str">
        <f>VLOOKUP($A1450,'Medical Examinations'!A1450:H3784,8,FALSE)</f>
        <v>No</v>
      </c>
      <c r="H1450" s="4">
        <f>VLOOKUP($A1450,'Medical Examinations'!A1450:I3784,9,FALSE)</f>
        <v>2</v>
      </c>
      <c r="I1450" t="str">
        <f>VLOOKUP($A1450,'Medical Examinations'!A1450:J1450,10,FALSE)</f>
        <v>No</v>
      </c>
      <c r="J1450" t="str">
        <f>VLOOKUP($A1450,'Medical Examinations'!A1450:C1450,3,FALSE)</f>
        <v>Under Weight</v>
      </c>
      <c r="K1450" t="str">
        <f>VLOOKUP($A1450,'Medical Examinations'!A1450:E1450,5,FALSE)</f>
        <v>Normal</v>
      </c>
      <c r="L1450" t="str">
        <f>VLOOKUP($A1450,'Hospitalisation Details'!$A$2:$E$2344,5,FALSE)</f>
        <v>27-Sep-1982</v>
      </c>
      <c r="M1450" s="2">
        <f>VLOOKUP($A1450,'Hospitalisation Details'!$A$2:$I$2344,9,FALSE)</f>
        <v>4511.41</v>
      </c>
      <c r="N1450" s="2" t="str">
        <f>VLOOKUP($A1450,'Hospitalisation Details'!$A$2:$J$2344,10,FALSE)</f>
        <v>Tier - 2</v>
      </c>
      <c r="O1450" s="2" t="str">
        <f>VLOOKUP($A1450,'Hospitalisation Details'!$A$2:$K$2344,11,FALSE)</f>
        <v>Tier - 3</v>
      </c>
      <c r="P1450" s="5" t="str">
        <f>VLOOKUP($A1450,'Hospitalisation Details'!$A$2:$L$2344,12,FALSE)</f>
        <v>R1013</v>
      </c>
      <c r="Q1450" s="15">
        <f>VLOOKUP($A1450,'Hospitalisation Details'!$A$2:$G$2344,7,FALSE)</f>
        <v>40</v>
      </c>
    </row>
    <row r="1451" spans="1:17" x14ac:dyDescent="0.25">
      <c r="A1451" s="14" t="s">
        <v>5131</v>
      </c>
      <c r="B1451" t="str">
        <f>VLOOKUP(Healthcare!$A1451,'Customer Names'!A1451:C3785,3,FALSE)</f>
        <v>Linden</v>
      </c>
      <c r="C1451">
        <f>VLOOKUP(Healthcare!$A1451,'Medical Examinations'!A1451:B3785,2,FALSE)</f>
        <v>27.74</v>
      </c>
      <c r="D1451">
        <f>VLOOKUP($A1451,'Medical Examinations'!A1451:D3785,4,FALSE)</f>
        <v>5.96</v>
      </c>
      <c r="E1451" t="str">
        <f>VLOOKUP($A1451,'Medical Examinations'!A1451:F1451,6,FALSE)</f>
        <v>Yes</v>
      </c>
      <c r="F1451" t="str">
        <f>VLOOKUP($A1451,'Medical Examinations'!A1451:G3785,7,FALSE)</f>
        <v>No</v>
      </c>
      <c r="G1451" t="str">
        <f>VLOOKUP($A1451,'Medical Examinations'!A1451:H3785,8,FALSE)</f>
        <v>No</v>
      </c>
      <c r="H1451" s="4">
        <f>VLOOKUP($A1451,'Medical Examinations'!A1451:I3785,9,FALSE)</f>
        <v>0</v>
      </c>
      <c r="I1451" t="str">
        <f>VLOOKUP($A1451,'Medical Examinations'!A1451:J1451,10,FALSE)</f>
        <v>No</v>
      </c>
      <c r="J1451" t="str">
        <f>VLOOKUP($A1451,'Medical Examinations'!A1451:C1451,3,FALSE)</f>
        <v>Over Weight</v>
      </c>
      <c r="K1451" t="str">
        <f>VLOOKUP($A1451,'Medical Examinations'!A1451:E1451,5,FALSE)</f>
        <v>Prediabetes</v>
      </c>
      <c r="L1451" t="str">
        <f>VLOOKUP($A1451,'Hospitalisation Details'!$A$2:$E$2344,5,FALSE)</f>
        <v>2-Oct-2003</v>
      </c>
      <c r="M1451" s="2">
        <f>VLOOKUP($A1451,'Hospitalisation Details'!$A$2:$I$2344,9,FALSE)</f>
        <v>4518.3999999999996</v>
      </c>
      <c r="N1451" s="2" t="str">
        <f>VLOOKUP($A1451,'Hospitalisation Details'!$A$2:$J$2344,10,FALSE)</f>
        <v>Tier - 2</v>
      </c>
      <c r="O1451" s="2" t="str">
        <f>VLOOKUP($A1451,'Hospitalisation Details'!$A$2:$K$2344,11,FALSE)</f>
        <v>Tier - 3</v>
      </c>
      <c r="P1451" s="5" t="str">
        <f>VLOOKUP($A1451,'Hospitalisation Details'!$A$2:$L$2344,12,FALSE)</f>
        <v>R1026</v>
      </c>
      <c r="Q1451" s="15">
        <f>VLOOKUP($A1451,'Hospitalisation Details'!$A$2:$G$2344,7,FALSE)</f>
        <v>19</v>
      </c>
    </row>
    <row r="1452" spans="1:17" x14ac:dyDescent="0.25">
      <c r="A1452" s="14" t="s">
        <v>5132</v>
      </c>
      <c r="B1452" t="str">
        <f>VLOOKUP(Healthcare!$A1452,'Customer Names'!A1452:C3786,3,FALSE)</f>
        <v>Horning</v>
      </c>
      <c r="C1452">
        <f>VLOOKUP(Healthcare!$A1452,'Medical Examinations'!A1452:B3786,2,FALSE)</f>
        <v>22.44</v>
      </c>
      <c r="D1452">
        <f>VLOOKUP($A1452,'Medical Examinations'!A1452:D3786,4,FALSE)</f>
        <v>4.62</v>
      </c>
      <c r="E1452" t="str">
        <f>VLOOKUP($A1452,'Medical Examinations'!A1452:F1452,6,FALSE)</f>
        <v>Yes</v>
      </c>
      <c r="F1452" t="str">
        <f>VLOOKUP($A1452,'Medical Examinations'!A1452:G3786,7,FALSE)</f>
        <v>No</v>
      </c>
      <c r="G1452" t="str">
        <f>VLOOKUP($A1452,'Medical Examinations'!A1452:H3786,8,FALSE)</f>
        <v>No</v>
      </c>
      <c r="H1452" s="4">
        <f>VLOOKUP($A1452,'Medical Examinations'!A1452:I3786,9,FALSE)</f>
        <v>0</v>
      </c>
      <c r="I1452" t="str">
        <f>VLOOKUP($A1452,'Medical Examinations'!A1452:J1452,10,FALSE)</f>
        <v>No</v>
      </c>
      <c r="J1452" t="str">
        <f>VLOOKUP($A1452,'Medical Examinations'!A1452:C1452,3,FALSE)</f>
        <v>Health Weight</v>
      </c>
      <c r="K1452" t="str">
        <f>VLOOKUP($A1452,'Medical Examinations'!A1452:E1452,5,FALSE)</f>
        <v>Normal</v>
      </c>
      <c r="L1452" t="str">
        <f>VLOOKUP($A1452,'Hospitalisation Details'!$A$2:$E$2344,5,FALSE)</f>
        <v>5-Dec-1987</v>
      </c>
      <c r="M1452" s="2">
        <f>VLOOKUP($A1452,'Hospitalisation Details'!$A$2:$I$2344,9,FALSE)</f>
        <v>4518.7700000000004</v>
      </c>
      <c r="N1452" s="2" t="str">
        <f>VLOOKUP($A1452,'Hospitalisation Details'!$A$2:$J$2344,10,FALSE)</f>
        <v>Tier - 2</v>
      </c>
      <c r="O1452" s="2" t="str">
        <f>VLOOKUP($A1452,'Hospitalisation Details'!$A$2:$K$2344,11,FALSE)</f>
        <v>Tier - 3</v>
      </c>
      <c r="P1452" s="5" t="str">
        <f>VLOOKUP($A1452,'Hospitalisation Details'!$A$2:$L$2344,12,FALSE)</f>
        <v>R1012</v>
      </c>
      <c r="Q1452" s="15">
        <f>VLOOKUP($A1452,'Hospitalisation Details'!$A$2:$G$2344,7,FALSE)</f>
        <v>35</v>
      </c>
    </row>
    <row r="1453" spans="1:17" x14ac:dyDescent="0.25">
      <c r="A1453" s="14" t="s">
        <v>5133</v>
      </c>
      <c r="B1453" t="str">
        <f>VLOOKUP(Healthcare!$A1453,'Customer Names'!A1453:C3787,3,FALSE)</f>
        <v>Goode</v>
      </c>
      <c r="C1453">
        <f>VLOOKUP(Healthcare!$A1453,'Medical Examinations'!A1453:B3787,2,FALSE)</f>
        <v>37.049999999999997</v>
      </c>
      <c r="D1453">
        <f>VLOOKUP($A1453,'Medical Examinations'!A1453:D3787,4,FALSE)</f>
        <v>9.9600000000000009</v>
      </c>
      <c r="E1453" t="str">
        <f>VLOOKUP($A1453,'Medical Examinations'!A1453:F1453,6,FALSE)</f>
        <v>Yes</v>
      </c>
      <c r="F1453" t="str">
        <f>VLOOKUP($A1453,'Medical Examinations'!A1453:G3787,7,FALSE)</f>
        <v>No</v>
      </c>
      <c r="G1453" t="str">
        <f>VLOOKUP($A1453,'Medical Examinations'!A1453:H3787,8,FALSE)</f>
        <v>No</v>
      </c>
      <c r="H1453" s="4">
        <f>VLOOKUP($A1453,'Medical Examinations'!A1453:I3787,9,FALSE)</f>
        <v>0</v>
      </c>
      <c r="I1453" t="str">
        <f>VLOOKUP($A1453,'Medical Examinations'!A1453:J1453,10,FALSE)</f>
        <v>No</v>
      </c>
      <c r="J1453" t="str">
        <f>VLOOKUP($A1453,'Medical Examinations'!A1453:C1453,3,FALSE)</f>
        <v>Obesity</v>
      </c>
      <c r="K1453" t="str">
        <f>VLOOKUP($A1453,'Medical Examinations'!A1453:E1453,5,FALSE)</f>
        <v>Diabetes</v>
      </c>
      <c r="L1453" t="str">
        <f>VLOOKUP($A1453,'Hospitalisation Details'!$A$2:$E$2344,5,FALSE)</f>
        <v>21-Dec-1988</v>
      </c>
      <c r="M1453" s="2">
        <f>VLOOKUP($A1453,'Hospitalisation Details'!$A$2:$I$2344,9,FALSE)</f>
        <v>4518.83</v>
      </c>
      <c r="N1453" s="2" t="str">
        <f>VLOOKUP($A1453,'Hospitalisation Details'!$A$2:$J$2344,10,FALSE)</f>
        <v>Tier - 2</v>
      </c>
      <c r="O1453" s="2" t="str">
        <f>VLOOKUP($A1453,'Hospitalisation Details'!$A$2:$K$2344,11,FALSE)</f>
        <v>Tier - 2</v>
      </c>
      <c r="P1453" s="5" t="str">
        <f>VLOOKUP($A1453,'Hospitalisation Details'!$A$2:$L$2344,12,FALSE)</f>
        <v>R1017</v>
      </c>
      <c r="Q1453" s="15">
        <f>VLOOKUP($A1453,'Hospitalisation Details'!$A$2:$G$2344,7,FALSE)</f>
        <v>34</v>
      </c>
    </row>
    <row r="1454" spans="1:17" x14ac:dyDescent="0.25">
      <c r="A1454" s="14" t="s">
        <v>5134</v>
      </c>
      <c r="B1454" t="str">
        <f>VLOOKUP(Healthcare!$A1454,'Customer Names'!A1454:C3788,3,FALSE)</f>
        <v>Doden</v>
      </c>
      <c r="C1454">
        <f>VLOOKUP(Healthcare!$A1454,'Medical Examinations'!A1454:B3788,2,FALSE)</f>
        <v>22.95</v>
      </c>
      <c r="D1454">
        <f>VLOOKUP($A1454,'Medical Examinations'!A1454:D3788,4,FALSE)</f>
        <v>10.53</v>
      </c>
      <c r="E1454" t="str">
        <f>VLOOKUP($A1454,'Medical Examinations'!A1454:F1454,6,FALSE)</f>
        <v>No</v>
      </c>
      <c r="F1454" t="str">
        <f>VLOOKUP($A1454,'Medical Examinations'!A1454:G3788,7,FALSE)</f>
        <v>No</v>
      </c>
      <c r="G1454" t="str">
        <f>VLOOKUP($A1454,'Medical Examinations'!A1454:H3788,8,FALSE)</f>
        <v>No</v>
      </c>
      <c r="H1454" s="4">
        <f>VLOOKUP($A1454,'Medical Examinations'!A1454:I3788,9,FALSE)</f>
        <v>2</v>
      </c>
      <c r="I1454" t="str">
        <f>VLOOKUP($A1454,'Medical Examinations'!A1454:J1454,10,FALSE)</f>
        <v>No</v>
      </c>
      <c r="J1454" t="str">
        <f>VLOOKUP($A1454,'Medical Examinations'!A1454:C1454,3,FALSE)</f>
        <v>Health Weight</v>
      </c>
      <c r="K1454" t="str">
        <f>VLOOKUP($A1454,'Medical Examinations'!A1454:E1454,5,FALSE)</f>
        <v>Diabetes</v>
      </c>
      <c r="L1454" t="str">
        <f>VLOOKUP($A1454,'Hospitalisation Details'!$A$2:$E$2344,5,FALSE)</f>
        <v>13-Aug-1992</v>
      </c>
      <c r="M1454" s="2">
        <f>VLOOKUP($A1454,'Hospitalisation Details'!$A$2:$I$2344,9,FALSE)</f>
        <v>4527.18</v>
      </c>
      <c r="N1454" s="2" t="str">
        <f>VLOOKUP($A1454,'Hospitalisation Details'!$A$2:$J$2344,10,FALSE)</f>
        <v>Tier - 2</v>
      </c>
      <c r="O1454" s="2" t="str">
        <f>VLOOKUP($A1454,'Hospitalisation Details'!$A$2:$K$2344,11,FALSE)</f>
        <v>Tier - 2</v>
      </c>
      <c r="P1454" s="5" t="str">
        <f>VLOOKUP($A1454,'Hospitalisation Details'!$A$2:$L$2344,12,FALSE)</f>
        <v>R1012</v>
      </c>
      <c r="Q1454" s="15">
        <f>VLOOKUP($A1454,'Hospitalisation Details'!$A$2:$G$2344,7,FALSE)</f>
        <v>30</v>
      </c>
    </row>
    <row r="1455" spans="1:17" x14ac:dyDescent="0.25">
      <c r="A1455" s="14" t="s">
        <v>5135</v>
      </c>
      <c r="B1455" t="str">
        <f>VLOOKUP(Healthcare!$A1455,'Customer Names'!A1455:C3789,3,FALSE)</f>
        <v>Groff</v>
      </c>
      <c r="C1455">
        <f>VLOOKUP(Healthcare!$A1455,'Medical Examinations'!A1455:B3789,2,FALSE)</f>
        <v>34.200000000000003</v>
      </c>
      <c r="D1455">
        <f>VLOOKUP($A1455,'Medical Examinations'!A1455:D3789,4,FALSE)</f>
        <v>6.69</v>
      </c>
      <c r="E1455" t="str">
        <f>VLOOKUP($A1455,'Medical Examinations'!A1455:F1455,6,FALSE)</f>
        <v>Yes</v>
      </c>
      <c r="F1455" t="str">
        <f>VLOOKUP($A1455,'Medical Examinations'!A1455:G3789,7,FALSE)</f>
        <v>No</v>
      </c>
      <c r="G1455" t="str">
        <f>VLOOKUP($A1455,'Medical Examinations'!A1455:H3789,8,FALSE)</f>
        <v>No</v>
      </c>
      <c r="H1455" s="4">
        <f>VLOOKUP($A1455,'Medical Examinations'!A1455:I3789,9,FALSE)</f>
        <v>0</v>
      </c>
      <c r="I1455" t="str">
        <f>VLOOKUP($A1455,'Medical Examinations'!A1455:J1455,10,FALSE)</f>
        <v>No</v>
      </c>
      <c r="J1455" t="str">
        <f>VLOOKUP($A1455,'Medical Examinations'!A1455:C1455,3,FALSE)</f>
        <v>Obesity</v>
      </c>
      <c r="K1455" t="str">
        <f>VLOOKUP($A1455,'Medical Examinations'!A1455:E1455,5,FALSE)</f>
        <v>Diabetes</v>
      </c>
      <c r="L1455" t="str">
        <f>VLOOKUP($A1455,'Hospitalisation Details'!$A$2:$E$2344,5,FALSE)</f>
        <v>29-Jun-1993</v>
      </c>
      <c r="M1455" s="2">
        <f>VLOOKUP($A1455,'Hospitalisation Details'!$A$2:$I$2344,9,FALSE)</f>
        <v>4529.4799999999996</v>
      </c>
      <c r="N1455" s="2" t="str">
        <f>VLOOKUP($A1455,'Hospitalisation Details'!$A$2:$J$2344,10,FALSE)</f>
        <v>Tier - 2</v>
      </c>
      <c r="O1455" s="2" t="str">
        <f>VLOOKUP($A1455,'Hospitalisation Details'!$A$2:$K$2344,11,FALSE)</f>
        <v>Tier - 1</v>
      </c>
      <c r="P1455" s="5" t="str">
        <f>VLOOKUP($A1455,'Hospitalisation Details'!$A$2:$L$2344,12,FALSE)</f>
        <v>R1011</v>
      </c>
      <c r="Q1455" s="15">
        <f>VLOOKUP($A1455,'Hospitalisation Details'!$A$2:$G$2344,7,FALSE)</f>
        <v>29</v>
      </c>
    </row>
    <row r="1456" spans="1:17" x14ac:dyDescent="0.25">
      <c r="A1456" s="14" t="s">
        <v>5136</v>
      </c>
      <c r="B1456" t="str">
        <f>VLOOKUP(Healthcare!$A1456,'Customer Names'!A1456:C3790,3,FALSE)</f>
        <v>Kuehler</v>
      </c>
      <c r="C1456">
        <f>VLOOKUP(Healthcare!$A1456,'Medical Examinations'!A1456:B3790,2,FALSE)</f>
        <v>30.59</v>
      </c>
      <c r="D1456">
        <f>VLOOKUP($A1456,'Medical Examinations'!A1456:D3790,4,FALSE)</f>
        <v>9.5500000000000007</v>
      </c>
      <c r="E1456" t="str">
        <f>VLOOKUP($A1456,'Medical Examinations'!A1456:F1456,6,FALSE)</f>
        <v>Yes</v>
      </c>
      <c r="F1456" t="str">
        <f>VLOOKUP($A1456,'Medical Examinations'!A1456:G3790,7,FALSE)</f>
        <v>No</v>
      </c>
      <c r="G1456" t="str">
        <f>VLOOKUP($A1456,'Medical Examinations'!A1456:H3790,8,FALSE)</f>
        <v>No</v>
      </c>
      <c r="H1456" s="4">
        <f>VLOOKUP($A1456,'Medical Examinations'!A1456:I3790,9,FALSE)</f>
        <v>0</v>
      </c>
      <c r="I1456" t="str">
        <f>VLOOKUP($A1456,'Medical Examinations'!A1456:J1456,10,FALSE)</f>
        <v>No</v>
      </c>
      <c r="J1456" t="str">
        <f>VLOOKUP($A1456,'Medical Examinations'!A1456:C1456,3,FALSE)</f>
        <v>Obesity</v>
      </c>
      <c r="K1456" t="str">
        <f>VLOOKUP($A1456,'Medical Examinations'!A1456:E1456,5,FALSE)</f>
        <v>Diabetes</v>
      </c>
      <c r="L1456" t="str">
        <f>VLOOKUP($A1456,'Hospitalisation Details'!$A$2:$E$2344,5,FALSE)</f>
        <v>13-Jun-1988</v>
      </c>
      <c r="M1456" s="2">
        <f>VLOOKUP($A1456,'Hospitalisation Details'!$A$2:$I$2344,9,FALSE)</f>
        <v>4536.26</v>
      </c>
      <c r="N1456" s="2" t="str">
        <f>VLOOKUP($A1456,'Hospitalisation Details'!$A$2:$J$2344,10,FALSE)</f>
        <v>Tier - 2</v>
      </c>
      <c r="O1456" s="2" t="str">
        <f>VLOOKUP($A1456,'Hospitalisation Details'!$A$2:$K$2344,11,FALSE)</f>
        <v>Tier - 2</v>
      </c>
      <c r="P1456" s="5" t="str">
        <f>VLOOKUP($A1456,'Hospitalisation Details'!$A$2:$L$2344,12,FALSE)</f>
        <v>R1011</v>
      </c>
      <c r="Q1456" s="15">
        <f>VLOOKUP($A1456,'Hospitalisation Details'!$A$2:$G$2344,7,FALSE)</f>
        <v>34</v>
      </c>
    </row>
    <row r="1457" spans="1:17" x14ac:dyDescent="0.25">
      <c r="A1457" s="14" t="s">
        <v>5137</v>
      </c>
      <c r="B1457" t="str">
        <f>VLOOKUP(Healthcare!$A1457,'Customer Names'!A1457:C3791,3,FALSE)</f>
        <v>Daniels</v>
      </c>
      <c r="C1457">
        <f>VLOOKUP(Healthcare!$A1457,'Medical Examinations'!A1457:B3791,2,FALSE)</f>
        <v>25.51</v>
      </c>
      <c r="D1457">
        <f>VLOOKUP($A1457,'Medical Examinations'!A1457:D3791,4,FALSE)</f>
        <v>6.05</v>
      </c>
      <c r="E1457" t="str">
        <f>VLOOKUP($A1457,'Medical Examinations'!A1457:F1457,6,FALSE)</f>
        <v>No</v>
      </c>
      <c r="F1457" t="str">
        <f>VLOOKUP($A1457,'Medical Examinations'!A1457:G3791,7,FALSE)</f>
        <v>No</v>
      </c>
      <c r="G1457" t="str">
        <f>VLOOKUP($A1457,'Medical Examinations'!A1457:H3791,8,FALSE)</f>
        <v>No</v>
      </c>
      <c r="H1457" s="4">
        <f>VLOOKUP($A1457,'Medical Examinations'!A1457:I3791,9,FALSE)</f>
        <v>0</v>
      </c>
      <c r="I1457" t="str">
        <f>VLOOKUP($A1457,'Medical Examinations'!A1457:J1457,10,FALSE)</f>
        <v>No</v>
      </c>
      <c r="J1457" t="str">
        <f>VLOOKUP($A1457,'Medical Examinations'!A1457:C1457,3,FALSE)</f>
        <v>Over Weight</v>
      </c>
      <c r="K1457" t="str">
        <f>VLOOKUP($A1457,'Medical Examinations'!A1457:E1457,5,FALSE)</f>
        <v>Prediabetes</v>
      </c>
      <c r="L1457" t="str">
        <f>VLOOKUP($A1457,'Hospitalisation Details'!$A$2:$E$2344,5,FALSE)</f>
        <v>17-Nov-1990</v>
      </c>
      <c r="M1457" s="2">
        <f>VLOOKUP($A1457,'Hospitalisation Details'!$A$2:$I$2344,9,FALSE)</f>
        <v>4544.2299999999996</v>
      </c>
      <c r="N1457" s="2" t="str">
        <f>VLOOKUP($A1457,'Hospitalisation Details'!$A$2:$J$2344,10,FALSE)</f>
        <v>Tier - 2</v>
      </c>
      <c r="O1457" s="2" t="str">
        <f>VLOOKUP($A1457,'Hospitalisation Details'!$A$2:$K$2344,11,FALSE)</f>
        <v>Tier - 1</v>
      </c>
      <c r="P1457" s="5" t="str">
        <f>VLOOKUP($A1457,'Hospitalisation Details'!$A$2:$L$2344,12,FALSE)</f>
        <v>R1024</v>
      </c>
      <c r="Q1457" s="15">
        <f>VLOOKUP($A1457,'Hospitalisation Details'!$A$2:$G$2344,7,FALSE)</f>
        <v>32</v>
      </c>
    </row>
    <row r="1458" spans="1:17" x14ac:dyDescent="0.25">
      <c r="A1458" s="14" t="s">
        <v>5138</v>
      </c>
      <c r="B1458" t="str">
        <f>VLOOKUP(Healthcare!$A1458,'Customer Names'!A1458:C3792,3,FALSE)</f>
        <v>Gibby</v>
      </c>
      <c r="C1458">
        <f>VLOOKUP(Healthcare!$A1458,'Medical Examinations'!A1458:B3792,2,FALSE)</f>
        <v>29.04</v>
      </c>
      <c r="D1458">
        <f>VLOOKUP($A1458,'Medical Examinations'!A1458:D3792,4,FALSE)</f>
        <v>10.56</v>
      </c>
      <c r="E1458" t="str">
        <f>VLOOKUP($A1458,'Medical Examinations'!A1458:F1458,6,FALSE)</f>
        <v>Yes</v>
      </c>
      <c r="F1458" t="str">
        <f>VLOOKUP($A1458,'Medical Examinations'!A1458:G3792,7,FALSE)</f>
        <v>No</v>
      </c>
      <c r="G1458" t="str">
        <f>VLOOKUP($A1458,'Medical Examinations'!A1458:H3792,8,FALSE)</f>
        <v>No</v>
      </c>
      <c r="H1458" s="4">
        <f>VLOOKUP($A1458,'Medical Examinations'!A1458:I3792,9,FALSE)</f>
        <v>1</v>
      </c>
      <c r="I1458" t="str">
        <f>VLOOKUP($A1458,'Medical Examinations'!A1458:J1458,10,FALSE)</f>
        <v>No</v>
      </c>
      <c r="J1458" t="str">
        <f>VLOOKUP($A1458,'Medical Examinations'!A1458:C1458,3,FALSE)</f>
        <v>Over Weight</v>
      </c>
      <c r="K1458" t="str">
        <f>VLOOKUP($A1458,'Medical Examinations'!A1458:E1458,5,FALSE)</f>
        <v>Diabetes</v>
      </c>
      <c r="L1458" t="str">
        <f>VLOOKUP($A1458,'Hospitalisation Details'!$A$2:$E$2344,5,FALSE)</f>
        <v>22-Dec-2004</v>
      </c>
      <c r="M1458" s="2">
        <f>VLOOKUP($A1458,'Hospitalisation Details'!$A$2:$I$2344,9,FALSE)</f>
        <v>4561.1899999999996</v>
      </c>
      <c r="N1458" s="2" t="str">
        <f>VLOOKUP($A1458,'Hospitalisation Details'!$A$2:$J$2344,10,FALSE)</f>
        <v>Tier - 2</v>
      </c>
      <c r="O1458" s="2" t="str">
        <f>VLOOKUP($A1458,'Hospitalisation Details'!$A$2:$K$2344,11,FALSE)</f>
        <v>Tier - 2</v>
      </c>
      <c r="P1458" s="5" t="str">
        <f>VLOOKUP($A1458,'Hospitalisation Details'!$A$2:$L$2344,12,FALSE)</f>
        <v>R1024</v>
      </c>
      <c r="Q1458" s="15">
        <f>VLOOKUP($A1458,'Hospitalisation Details'!$A$2:$G$2344,7,FALSE)</f>
        <v>18</v>
      </c>
    </row>
    <row r="1459" spans="1:17" x14ac:dyDescent="0.25">
      <c r="A1459" s="14" t="s">
        <v>5139</v>
      </c>
      <c r="B1459" t="str">
        <f>VLOOKUP(Healthcare!$A1459,'Customer Names'!A1459:C3793,3,FALSE)</f>
        <v>Busa</v>
      </c>
      <c r="C1459">
        <f>VLOOKUP(Healthcare!$A1459,'Medical Examinations'!A1459:B3793,2,FALSE)</f>
        <v>22.135000000000002</v>
      </c>
      <c r="D1459">
        <f>VLOOKUP($A1459,'Medical Examinations'!A1459:D3793,4,FALSE)</f>
        <v>10.81</v>
      </c>
      <c r="E1459" t="str">
        <f>VLOOKUP($A1459,'Medical Examinations'!A1459:F1459,6,FALSE)</f>
        <v>Yes</v>
      </c>
      <c r="F1459" t="str">
        <f>VLOOKUP($A1459,'Medical Examinations'!A1459:G3793,7,FALSE)</f>
        <v>No</v>
      </c>
      <c r="G1459" t="str">
        <f>VLOOKUP($A1459,'Medical Examinations'!A1459:H3793,8,FALSE)</f>
        <v>No</v>
      </c>
      <c r="H1459" s="4">
        <f>VLOOKUP($A1459,'Medical Examinations'!A1459:I3793,9,FALSE)</f>
        <v>1</v>
      </c>
      <c r="I1459" t="str">
        <f>VLOOKUP($A1459,'Medical Examinations'!A1459:J1459,10,FALSE)</f>
        <v>No</v>
      </c>
      <c r="J1459" t="str">
        <f>VLOOKUP($A1459,'Medical Examinations'!A1459:C1459,3,FALSE)</f>
        <v>Health Weight</v>
      </c>
      <c r="K1459" t="str">
        <f>VLOOKUP($A1459,'Medical Examinations'!A1459:E1459,5,FALSE)</f>
        <v>Diabetes</v>
      </c>
      <c r="L1459" t="str">
        <f>VLOOKUP($A1459,'Hospitalisation Details'!$A$2:$E$2344,5,FALSE)</f>
        <v>20-Sep-1990</v>
      </c>
      <c r="M1459" s="2">
        <f>VLOOKUP($A1459,'Hospitalisation Details'!$A$2:$I$2344,9,FALSE)</f>
        <v>4562.84</v>
      </c>
      <c r="N1459" s="2" t="str">
        <f>VLOOKUP($A1459,'Hospitalisation Details'!$A$2:$J$2344,10,FALSE)</f>
        <v>Tier - 2</v>
      </c>
      <c r="O1459" s="2" t="str">
        <f>VLOOKUP($A1459,'Hospitalisation Details'!$A$2:$K$2344,11,FALSE)</f>
        <v>Tier - 2</v>
      </c>
      <c r="P1459" s="5" t="str">
        <f>VLOOKUP($A1459,'Hospitalisation Details'!$A$2:$L$2344,12,FALSE)</f>
        <v>R1013</v>
      </c>
      <c r="Q1459" s="15">
        <f>VLOOKUP($A1459,'Hospitalisation Details'!$A$2:$G$2344,7,FALSE)</f>
        <v>32</v>
      </c>
    </row>
    <row r="1460" spans="1:17" x14ac:dyDescent="0.25">
      <c r="A1460" s="14" t="s">
        <v>5140</v>
      </c>
      <c r="B1460" t="str">
        <f>VLOOKUP(Healthcare!$A1460,'Customer Names'!A1460:C3794,3,FALSE)</f>
        <v>Moyo</v>
      </c>
      <c r="C1460">
        <f>VLOOKUP(Healthcare!$A1460,'Medical Examinations'!A1460:B3794,2,FALSE)</f>
        <v>21.375</v>
      </c>
      <c r="D1460">
        <f>VLOOKUP($A1460,'Medical Examinations'!A1460:D3794,4,FALSE)</f>
        <v>4.32</v>
      </c>
      <c r="E1460" t="str">
        <f>VLOOKUP($A1460,'Medical Examinations'!A1460:F1460,6,FALSE)</f>
        <v>No</v>
      </c>
      <c r="F1460" t="str">
        <f>VLOOKUP($A1460,'Medical Examinations'!A1460:G3794,7,FALSE)</f>
        <v>No</v>
      </c>
      <c r="G1460" t="str">
        <f>VLOOKUP($A1460,'Medical Examinations'!A1460:H3794,8,FALSE)</f>
        <v>No</v>
      </c>
      <c r="H1460" s="4">
        <f>VLOOKUP($A1460,'Medical Examinations'!A1460:I3794,9,FALSE)</f>
        <v>0</v>
      </c>
      <c r="I1460" t="str">
        <f>VLOOKUP($A1460,'Medical Examinations'!A1460:J1460,10,FALSE)</f>
        <v>No</v>
      </c>
      <c r="J1460" t="str">
        <f>VLOOKUP($A1460,'Medical Examinations'!A1460:C1460,3,FALSE)</f>
        <v>Health Weight</v>
      </c>
      <c r="K1460" t="str">
        <f>VLOOKUP($A1460,'Medical Examinations'!A1460:E1460,5,FALSE)</f>
        <v>Normal</v>
      </c>
      <c r="L1460" t="str">
        <f>VLOOKUP($A1460,'Hospitalisation Details'!$A$2:$E$2344,5,FALSE)</f>
        <v>25-Dec-1996</v>
      </c>
      <c r="M1460" s="2">
        <f>VLOOKUP($A1460,'Hospitalisation Details'!$A$2:$I$2344,9,FALSE)</f>
        <v>4564.1899999999996</v>
      </c>
      <c r="N1460" s="2" t="str">
        <f>VLOOKUP($A1460,'Hospitalisation Details'!$A$2:$J$2344,10,FALSE)</f>
        <v>Tier - 2</v>
      </c>
      <c r="O1460" s="2" t="str">
        <f>VLOOKUP($A1460,'Hospitalisation Details'!$A$2:$K$2344,11,FALSE)</f>
        <v>Tier - 2</v>
      </c>
      <c r="P1460" s="5" t="str">
        <f>VLOOKUP($A1460,'Hospitalisation Details'!$A$2:$L$2344,12,FALSE)</f>
        <v>R1024</v>
      </c>
      <c r="Q1460" s="15">
        <f>VLOOKUP($A1460,'Hospitalisation Details'!$A$2:$G$2344,7,FALSE)</f>
        <v>26</v>
      </c>
    </row>
    <row r="1461" spans="1:17" x14ac:dyDescent="0.25">
      <c r="A1461" s="14" t="s">
        <v>5141</v>
      </c>
      <c r="B1461" t="str">
        <f>VLOOKUP(Healthcare!$A1461,'Customer Names'!A1461:C3795,3,FALSE)</f>
        <v>Horn</v>
      </c>
      <c r="C1461">
        <f>VLOOKUP(Healthcare!$A1461,'Medical Examinations'!A1461:B3795,2,FALSE)</f>
        <v>29.19</v>
      </c>
      <c r="D1461">
        <f>VLOOKUP($A1461,'Medical Examinations'!A1461:D3795,4,FALSE)</f>
        <v>4.37</v>
      </c>
      <c r="E1461" t="str">
        <f>VLOOKUP($A1461,'Medical Examinations'!A1461:F1461,6,FALSE)</f>
        <v>No</v>
      </c>
      <c r="F1461" t="str">
        <f>VLOOKUP($A1461,'Medical Examinations'!A1461:G3795,7,FALSE)</f>
        <v>No</v>
      </c>
      <c r="G1461" t="str">
        <f>VLOOKUP($A1461,'Medical Examinations'!A1461:H3795,8,FALSE)</f>
        <v>No</v>
      </c>
      <c r="H1461" s="4">
        <f>VLOOKUP($A1461,'Medical Examinations'!A1461:I3795,9,FALSE)</f>
        <v>0</v>
      </c>
      <c r="I1461" t="str">
        <f>VLOOKUP($A1461,'Medical Examinations'!A1461:J1461,10,FALSE)</f>
        <v>No</v>
      </c>
      <c r="J1461" t="str">
        <f>VLOOKUP($A1461,'Medical Examinations'!A1461:C1461,3,FALSE)</f>
        <v>Over Weight</v>
      </c>
      <c r="K1461" t="str">
        <f>VLOOKUP($A1461,'Medical Examinations'!A1461:E1461,5,FALSE)</f>
        <v>Normal</v>
      </c>
      <c r="L1461" t="str">
        <f>VLOOKUP($A1461,'Hospitalisation Details'!$A$2:$E$2344,5,FALSE)</f>
        <v>2-Jul-2000</v>
      </c>
      <c r="M1461" s="2">
        <f>VLOOKUP($A1461,'Hospitalisation Details'!$A$2:$I$2344,9,FALSE)</f>
        <v>4608.03</v>
      </c>
      <c r="N1461" s="2" t="str">
        <f>VLOOKUP($A1461,'Hospitalisation Details'!$A$2:$J$2344,10,FALSE)</f>
        <v>Tier - 2</v>
      </c>
      <c r="O1461" s="2" t="str">
        <f>VLOOKUP($A1461,'Hospitalisation Details'!$A$2:$K$2344,11,FALSE)</f>
        <v>Tier - 3</v>
      </c>
      <c r="P1461" s="5" t="str">
        <f>VLOOKUP($A1461,'Hospitalisation Details'!$A$2:$L$2344,12,FALSE)</f>
        <v>R1011</v>
      </c>
      <c r="Q1461" s="15">
        <f>VLOOKUP($A1461,'Hospitalisation Details'!$A$2:$G$2344,7,FALSE)</f>
        <v>22</v>
      </c>
    </row>
    <row r="1462" spans="1:17" x14ac:dyDescent="0.25">
      <c r="A1462" s="14" t="s">
        <v>5142</v>
      </c>
      <c r="B1462" t="str">
        <f>VLOOKUP(Healthcare!$A1462,'Customer Names'!A1462:C3796,3,FALSE)</f>
        <v>Bien</v>
      </c>
      <c r="C1462">
        <f>VLOOKUP(Healthcare!$A1462,'Medical Examinations'!A1462:B3796,2,FALSE)</f>
        <v>31.92</v>
      </c>
      <c r="D1462">
        <f>VLOOKUP($A1462,'Medical Examinations'!A1462:D3796,4,FALSE)</f>
        <v>4.8099999999999996</v>
      </c>
      <c r="E1462" t="str">
        <f>VLOOKUP($A1462,'Medical Examinations'!A1462:F1462,6,FALSE)</f>
        <v>Yes</v>
      </c>
      <c r="F1462" t="str">
        <f>VLOOKUP($A1462,'Medical Examinations'!A1462:G3796,7,FALSE)</f>
        <v>No</v>
      </c>
      <c r="G1462" t="str">
        <f>VLOOKUP($A1462,'Medical Examinations'!A1462:H3796,8,FALSE)</f>
        <v>Yes</v>
      </c>
      <c r="H1462" s="4">
        <f>VLOOKUP($A1462,'Medical Examinations'!A1462:I3796,9,FALSE)</f>
        <v>1</v>
      </c>
      <c r="I1462" t="str">
        <f>VLOOKUP($A1462,'Medical Examinations'!A1462:J1462,10,FALSE)</f>
        <v>No</v>
      </c>
      <c r="J1462" t="str">
        <f>VLOOKUP($A1462,'Medical Examinations'!A1462:C1462,3,FALSE)</f>
        <v>Obesity</v>
      </c>
      <c r="K1462" t="str">
        <f>VLOOKUP($A1462,'Medical Examinations'!A1462:E1462,5,FALSE)</f>
        <v>Normal</v>
      </c>
      <c r="L1462" t="str">
        <f>VLOOKUP($A1462,'Hospitalisation Details'!$A$2:$E$2344,5,FALSE)</f>
        <v>29-Jun-1998</v>
      </c>
      <c r="M1462" s="2">
        <f>VLOOKUP($A1462,'Hospitalisation Details'!$A$2:$I$2344,9,FALSE)</f>
        <v>4618.08</v>
      </c>
      <c r="N1462" s="2" t="str">
        <f>VLOOKUP($A1462,'Hospitalisation Details'!$A$2:$J$2344,10,FALSE)</f>
        <v>Tier - 2</v>
      </c>
      <c r="O1462" s="2" t="str">
        <f>VLOOKUP($A1462,'Hospitalisation Details'!$A$2:$K$2344,11,FALSE)</f>
        <v>Tier - 1</v>
      </c>
      <c r="P1462" s="5" t="str">
        <f>VLOOKUP($A1462,'Hospitalisation Details'!$A$2:$L$2344,12,FALSE)</f>
        <v>R1012</v>
      </c>
      <c r="Q1462" s="15">
        <f>VLOOKUP($A1462,'Hospitalisation Details'!$A$2:$G$2344,7,FALSE)</f>
        <v>24</v>
      </c>
    </row>
    <row r="1463" spans="1:17" x14ac:dyDescent="0.25">
      <c r="A1463" s="14" t="s">
        <v>5143</v>
      </c>
      <c r="B1463" t="str">
        <f>VLOOKUP(Healthcare!$A1463,'Customer Names'!A1463:C3797,3,FALSE)</f>
        <v>O'Connor</v>
      </c>
      <c r="C1463">
        <f>VLOOKUP(Healthcare!$A1463,'Medical Examinations'!A1463:B3797,2,FALSE)</f>
        <v>26.315000000000001</v>
      </c>
      <c r="D1463">
        <f>VLOOKUP($A1463,'Medical Examinations'!A1463:D3797,4,FALSE)</f>
        <v>4.5599999999999996</v>
      </c>
      <c r="E1463" t="str">
        <f>VLOOKUP($A1463,'Medical Examinations'!A1463:F1463,6,FALSE)</f>
        <v>Yes</v>
      </c>
      <c r="F1463" t="str">
        <f>VLOOKUP($A1463,'Medical Examinations'!A1463:G3797,7,FALSE)</f>
        <v>No</v>
      </c>
      <c r="G1463" t="str">
        <f>VLOOKUP($A1463,'Medical Examinations'!A1463:H3797,8,FALSE)</f>
        <v>Yes</v>
      </c>
      <c r="H1463" s="4">
        <f>VLOOKUP($A1463,'Medical Examinations'!A1463:I3797,9,FALSE)</f>
        <v>1</v>
      </c>
      <c r="I1463" t="str">
        <f>VLOOKUP($A1463,'Medical Examinations'!A1463:J1463,10,FALSE)</f>
        <v>No</v>
      </c>
      <c r="J1463" t="str">
        <f>VLOOKUP($A1463,'Medical Examinations'!A1463:C1463,3,FALSE)</f>
        <v>Over Weight</v>
      </c>
      <c r="K1463" t="str">
        <f>VLOOKUP($A1463,'Medical Examinations'!A1463:E1463,5,FALSE)</f>
        <v>Normal</v>
      </c>
      <c r="L1463" t="str">
        <f>VLOOKUP($A1463,'Hospitalisation Details'!$A$2:$E$2344,5,FALSE)</f>
        <v>22-Jun-1985</v>
      </c>
      <c r="M1463" s="2">
        <f>VLOOKUP($A1463,'Hospitalisation Details'!$A$2:$I$2344,9,FALSE)</f>
        <v>4646.76</v>
      </c>
      <c r="N1463" s="2" t="str">
        <f>VLOOKUP($A1463,'Hospitalisation Details'!$A$2:$J$2344,10,FALSE)</f>
        <v>Tier - 1</v>
      </c>
      <c r="O1463" s="2" t="str">
        <f>VLOOKUP($A1463,'Hospitalisation Details'!$A$2:$K$2344,11,FALSE)</f>
        <v>Tier - 1</v>
      </c>
      <c r="P1463" s="5" t="str">
        <f>VLOOKUP($A1463,'Hospitalisation Details'!$A$2:$L$2344,12,FALSE)</f>
        <v>R1011</v>
      </c>
      <c r="Q1463" s="15">
        <f>VLOOKUP($A1463,'Hospitalisation Details'!$A$2:$G$2344,7,FALSE)</f>
        <v>37</v>
      </c>
    </row>
    <row r="1464" spans="1:17" x14ac:dyDescent="0.25">
      <c r="A1464" s="14" t="s">
        <v>5144</v>
      </c>
      <c r="B1464" t="str">
        <f>VLOOKUP(Healthcare!$A1464,'Customer Names'!A1464:C3798,3,FALSE)</f>
        <v>Ash</v>
      </c>
      <c r="C1464">
        <f>VLOOKUP(Healthcare!$A1464,'Medical Examinations'!A1464:B3798,2,FALSE)</f>
        <v>35.299999999999997</v>
      </c>
      <c r="D1464">
        <f>VLOOKUP($A1464,'Medical Examinations'!A1464:D3798,4,FALSE)</f>
        <v>4.3899999999999997</v>
      </c>
      <c r="E1464" t="str">
        <f>VLOOKUP($A1464,'Medical Examinations'!A1464:F1464,6,FALSE)</f>
        <v>No</v>
      </c>
      <c r="F1464" t="str">
        <f>VLOOKUP($A1464,'Medical Examinations'!A1464:G3798,7,FALSE)</f>
        <v>No</v>
      </c>
      <c r="G1464" t="str">
        <f>VLOOKUP($A1464,'Medical Examinations'!A1464:H3798,8,FALSE)</f>
        <v>No</v>
      </c>
      <c r="H1464" s="4">
        <f>VLOOKUP($A1464,'Medical Examinations'!A1464:I3798,9,FALSE)</f>
        <v>0</v>
      </c>
      <c r="I1464" t="str">
        <f>VLOOKUP($A1464,'Medical Examinations'!A1464:J1464,10,FALSE)</f>
        <v>No</v>
      </c>
      <c r="J1464" t="str">
        <f>VLOOKUP($A1464,'Medical Examinations'!A1464:C1464,3,FALSE)</f>
        <v>Obesity</v>
      </c>
      <c r="K1464" t="str">
        <f>VLOOKUP($A1464,'Medical Examinations'!A1464:E1464,5,FALSE)</f>
        <v>Normal</v>
      </c>
      <c r="L1464" t="str">
        <f>VLOOKUP($A1464,'Hospitalisation Details'!$A$2:$E$2344,5,FALSE)</f>
        <v>25-Oct-1996</v>
      </c>
      <c r="M1464" s="2">
        <f>VLOOKUP($A1464,'Hospitalisation Details'!$A$2:$I$2344,9,FALSE)</f>
        <v>4661.29</v>
      </c>
      <c r="N1464" s="2" t="str">
        <f>VLOOKUP($A1464,'Hospitalisation Details'!$A$2:$J$2344,10,FALSE)</f>
        <v>Tier - 2</v>
      </c>
      <c r="O1464" s="2" t="str">
        <f>VLOOKUP($A1464,'Hospitalisation Details'!$A$2:$K$2344,11,FALSE)</f>
        <v>Tier - 1</v>
      </c>
      <c r="P1464" s="5" t="str">
        <f>VLOOKUP($A1464,'Hospitalisation Details'!$A$2:$L$2344,12,FALSE)</f>
        <v>R1017</v>
      </c>
      <c r="Q1464" s="15">
        <f>VLOOKUP($A1464,'Hospitalisation Details'!$A$2:$G$2344,7,FALSE)</f>
        <v>26</v>
      </c>
    </row>
    <row r="1465" spans="1:17" x14ac:dyDescent="0.25">
      <c r="A1465" s="14" t="s">
        <v>5145</v>
      </c>
      <c r="B1465" t="str">
        <f>VLOOKUP(Healthcare!$A1465,'Customer Names'!A1465:C3799,3,FALSE)</f>
        <v>Do Prado</v>
      </c>
      <c r="C1465">
        <f>VLOOKUP(Healthcare!$A1465,'Medical Examinations'!A1465:B3799,2,FALSE)</f>
        <v>18.91</v>
      </c>
      <c r="D1465">
        <f>VLOOKUP($A1465,'Medical Examinations'!A1465:D3799,4,FALSE)</f>
        <v>11.44</v>
      </c>
      <c r="E1465" t="str">
        <f>VLOOKUP($A1465,'Medical Examinations'!A1465:F1465,6,FALSE)</f>
        <v>No</v>
      </c>
      <c r="F1465" t="str">
        <f>VLOOKUP($A1465,'Medical Examinations'!A1465:G3799,7,FALSE)</f>
        <v>No</v>
      </c>
      <c r="G1465" t="str">
        <f>VLOOKUP($A1465,'Medical Examinations'!A1465:H3799,8,FALSE)</f>
        <v>No</v>
      </c>
      <c r="H1465" s="4">
        <f>VLOOKUP($A1465,'Medical Examinations'!A1465:I3799,9,FALSE)</f>
        <v>0</v>
      </c>
      <c r="I1465" t="str">
        <f>VLOOKUP($A1465,'Medical Examinations'!A1465:J1465,10,FALSE)</f>
        <v>No</v>
      </c>
      <c r="J1465" t="str">
        <f>VLOOKUP($A1465,'Medical Examinations'!A1465:C1465,3,FALSE)</f>
        <v>Health Weight</v>
      </c>
      <c r="K1465" t="str">
        <f>VLOOKUP($A1465,'Medical Examinations'!A1465:E1465,5,FALSE)</f>
        <v>Diabetes</v>
      </c>
      <c r="L1465" t="str">
        <f>VLOOKUP($A1465,'Hospitalisation Details'!$A$2:$E$2344,5,FALSE)</f>
        <v>5-Aug-1990</v>
      </c>
      <c r="M1465" s="2">
        <f>VLOOKUP($A1465,'Hospitalisation Details'!$A$2:$I$2344,9,FALSE)</f>
        <v>4667.6099999999997</v>
      </c>
      <c r="N1465" s="2" t="str">
        <f>VLOOKUP($A1465,'Hospitalisation Details'!$A$2:$J$2344,10,FALSE)</f>
        <v>Tier - 3</v>
      </c>
      <c r="O1465" s="2" t="str">
        <f>VLOOKUP($A1465,'Hospitalisation Details'!$A$2:$K$2344,11,FALSE)</f>
        <v>Tier - 3</v>
      </c>
      <c r="P1465" s="5" t="str">
        <f>VLOOKUP($A1465,'Hospitalisation Details'!$A$2:$L$2344,12,FALSE)</f>
        <v>R1016</v>
      </c>
      <c r="Q1465" s="15">
        <f>VLOOKUP($A1465,'Hospitalisation Details'!$A$2:$G$2344,7,FALSE)</f>
        <v>32</v>
      </c>
    </row>
    <row r="1466" spans="1:17" x14ac:dyDescent="0.25">
      <c r="A1466" s="14" t="s">
        <v>5146</v>
      </c>
      <c r="B1466" t="str">
        <f>VLOOKUP(Healthcare!$A1466,'Customer Names'!A1466:C3800,3,FALSE)</f>
        <v>Phillips</v>
      </c>
      <c r="C1466">
        <f>VLOOKUP(Healthcare!$A1466,'Medical Examinations'!A1466:B3800,2,FALSE)</f>
        <v>22.41</v>
      </c>
      <c r="D1466">
        <f>VLOOKUP($A1466,'Medical Examinations'!A1466:D3800,4,FALSE)</f>
        <v>11.37</v>
      </c>
      <c r="E1466" t="str">
        <f>VLOOKUP($A1466,'Medical Examinations'!A1466:F1466,6,FALSE)</f>
        <v>Yes</v>
      </c>
      <c r="F1466" t="str">
        <f>VLOOKUP($A1466,'Medical Examinations'!A1466:G3800,7,FALSE)</f>
        <v>No</v>
      </c>
      <c r="G1466" t="str">
        <f>VLOOKUP($A1466,'Medical Examinations'!A1466:H3800,8,FALSE)</f>
        <v>No</v>
      </c>
      <c r="H1466" s="4">
        <f>VLOOKUP($A1466,'Medical Examinations'!A1466:I3800,9,FALSE)</f>
        <v>1</v>
      </c>
      <c r="I1466" t="str">
        <f>VLOOKUP($A1466,'Medical Examinations'!A1466:J1466,10,FALSE)</f>
        <v>No</v>
      </c>
      <c r="J1466" t="str">
        <f>VLOOKUP($A1466,'Medical Examinations'!A1466:C1466,3,FALSE)</f>
        <v>Health Weight</v>
      </c>
      <c r="K1466" t="str">
        <f>VLOOKUP($A1466,'Medical Examinations'!A1466:E1466,5,FALSE)</f>
        <v>Diabetes</v>
      </c>
      <c r="L1466" t="str">
        <f>VLOOKUP($A1466,'Hospitalisation Details'!$A$2:$E$2344,5,FALSE)</f>
        <v>26-Sep-1990</v>
      </c>
      <c r="M1466" s="2">
        <f>VLOOKUP($A1466,'Hospitalisation Details'!$A$2:$I$2344,9,FALSE)</f>
        <v>4670.6400000000003</v>
      </c>
      <c r="N1466" s="2" t="str">
        <f>VLOOKUP($A1466,'Hospitalisation Details'!$A$2:$J$2344,10,FALSE)</f>
        <v>Tier - 2</v>
      </c>
      <c r="O1466" s="2" t="str">
        <f>VLOOKUP($A1466,'Hospitalisation Details'!$A$2:$K$2344,11,FALSE)</f>
        <v>Tier - 2</v>
      </c>
      <c r="P1466" s="5" t="str">
        <f>VLOOKUP($A1466,'Hospitalisation Details'!$A$2:$L$2344,12,FALSE)</f>
        <v>R1011</v>
      </c>
      <c r="Q1466" s="15">
        <f>VLOOKUP($A1466,'Hospitalisation Details'!$A$2:$G$2344,7,FALSE)</f>
        <v>32</v>
      </c>
    </row>
    <row r="1467" spans="1:17" x14ac:dyDescent="0.25">
      <c r="A1467" s="14" t="s">
        <v>5147</v>
      </c>
      <c r="B1467" t="str">
        <f>VLOOKUP(Healthcare!$A1467,'Customer Names'!A1467:C3801,3,FALSE)</f>
        <v>Kelly</v>
      </c>
      <c r="C1467">
        <f>VLOOKUP(Healthcare!$A1467,'Medical Examinations'!A1467:B3801,2,FALSE)</f>
        <v>22.704999999999998</v>
      </c>
      <c r="D1467">
        <f>VLOOKUP($A1467,'Medical Examinations'!A1467:D3801,4,FALSE)</f>
        <v>6.14</v>
      </c>
      <c r="E1467" t="str">
        <f>VLOOKUP($A1467,'Medical Examinations'!A1467:F1467,6,FALSE)</f>
        <v>No</v>
      </c>
      <c r="F1467" t="str">
        <f>VLOOKUP($A1467,'Medical Examinations'!A1467:G3801,7,FALSE)</f>
        <v>No</v>
      </c>
      <c r="G1467" t="str">
        <f>VLOOKUP($A1467,'Medical Examinations'!A1467:H3801,8,FALSE)</f>
        <v>No</v>
      </c>
      <c r="H1467" s="4">
        <f>VLOOKUP($A1467,'Medical Examinations'!A1467:I3801,9,FALSE)</f>
        <v>0</v>
      </c>
      <c r="I1467" t="str">
        <f>VLOOKUP($A1467,'Medical Examinations'!A1467:J1467,10,FALSE)</f>
        <v>No</v>
      </c>
      <c r="J1467" t="str">
        <f>VLOOKUP($A1467,'Medical Examinations'!A1467:C1467,3,FALSE)</f>
        <v>Health Weight</v>
      </c>
      <c r="K1467" t="str">
        <f>VLOOKUP($A1467,'Medical Examinations'!A1467:E1467,5,FALSE)</f>
        <v>Prediabetes</v>
      </c>
      <c r="L1467" t="str">
        <f>VLOOKUP($A1467,'Hospitalisation Details'!$A$2:$E$2344,5,FALSE)</f>
        <v>13-Jul-1990</v>
      </c>
      <c r="M1467" s="2">
        <f>VLOOKUP($A1467,'Hospitalisation Details'!$A$2:$I$2344,9,FALSE)</f>
        <v>4673.3900000000003</v>
      </c>
      <c r="N1467" s="2" t="str">
        <f>VLOOKUP($A1467,'Hospitalisation Details'!$A$2:$J$2344,10,FALSE)</f>
        <v>Tier - 2</v>
      </c>
      <c r="O1467" s="2" t="str">
        <f>VLOOKUP($A1467,'Hospitalisation Details'!$A$2:$K$2344,11,FALSE)</f>
        <v>Tier - 1</v>
      </c>
      <c r="P1467" s="5" t="str">
        <f>VLOOKUP($A1467,'Hospitalisation Details'!$A$2:$L$2344,12,FALSE)</f>
        <v>R1013</v>
      </c>
      <c r="Q1467" s="15">
        <f>VLOOKUP($A1467,'Hospitalisation Details'!$A$2:$G$2344,7,FALSE)</f>
        <v>32</v>
      </c>
    </row>
    <row r="1468" spans="1:17" x14ac:dyDescent="0.25">
      <c r="A1468" s="14" t="s">
        <v>5148</v>
      </c>
      <c r="B1468" t="str">
        <f>VLOOKUP(Healthcare!$A1468,'Customer Names'!A1468:C3802,3,FALSE)</f>
        <v>Dever</v>
      </c>
      <c r="C1468">
        <f>VLOOKUP(Healthcare!$A1468,'Medical Examinations'!A1468:B3802,2,FALSE)</f>
        <v>37.18</v>
      </c>
      <c r="D1468">
        <f>VLOOKUP($A1468,'Medical Examinations'!A1468:D3802,4,FALSE)</f>
        <v>4.8899999999999997</v>
      </c>
      <c r="E1468" t="str">
        <f>VLOOKUP($A1468,'Medical Examinations'!A1468:F1468,6,FALSE)</f>
        <v>No</v>
      </c>
      <c r="F1468" t="str">
        <f>VLOOKUP($A1468,'Medical Examinations'!A1468:G3802,7,FALSE)</f>
        <v>No</v>
      </c>
      <c r="G1468" t="str">
        <f>VLOOKUP($A1468,'Medical Examinations'!A1468:H3802,8,FALSE)</f>
        <v>No</v>
      </c>
      <c r="H1468" s="4">
        <f>VLOOKUP($A1468,'Medical Examinations'!A1468:I3802,9,FALSE)</f>
        <v>0</v>
      </c>
      <c r="I1468" t="str">
        <f>VLOOKUP($A1468,'Medical Examinations'!A1468:J1468,10,FALSE)</f>
        <v>No</v>
      </c>
      <c r="J1468" t="str">
        <f>VLOOKUP($A1468,'Medical Examinations'!A1468:C1468,3,FALSE)</f>
        <v>Obesity</v>
      </c>
      <c r="K1468" t="str">
        <f>VLOOKUP($A1468,'Medical Examinations'!A1468:E1468,5,FALSE)</f>
        <v>Normal</v>
      </c>
      <c r="L1468" t="str">
        <f>VLOOKUP($A1468,'Hospitalisation Details'!$A$2:$E$2344,5,FALSE)</f>
        <v>18-Oct-1979</v>
      </c>
      <c r="M1468" s="2">
        <f>VLOOKUP($A1468,'Hospitalisation Details'!$A$2:$I$2344,9,FALSE)</f>
        <v>4674.2</v>
      </c>
      <c r="N1468" s="2" t="str">
        <f>VLOOKUP($A1468,'Hospitalisation Details'!$A$2:$J$2344,10,FALSE)</f>
        <v>Tier - 2</v>
      </c>
      <c r="O1468" s="2" t="str">
        <f>VLOOKUP($A1468,'Hospitalisation Details'!$A$2:$K$2344,11,FALSE)</f>
        <v>Tier - 1</v>
      </c>
      <c r="P1468" s="5" t="str">
        <f>VLOOKUP($A1468,'Hospitalisation Details'!$A$2:$L$2344,12,FALSE)</f>
        <v>R1013</v>
      </c>
      <c r="Q1468" s="15">
        <f>VLOOKUP($A1468,'Hospitalisation Details'!$A$2:$G$2344,7,FALSE)</f>
        <v>43</v>
      </c>
    </row>
    <row r="1469" spans="1:17" x14ac:dyDescent="0.25">
      <c r="A1469" s="14" t="s">
        <v>5149</v>
      </c>
      <c r="B1469" t="str">
        <f>VLOOKUP(Healthcare!$A1469,'Customer Names'!A1469:C3803,3,FALSE)</f>
        <v>Horvath</v>
      </c>
      <c r="C1469">
        <f>VLOOKUP(Healthcare!$A1469,'Medical Examinations'!A1469:B3803,2,FALSE)</f>
        <v>35.97</v>
      </c>
      <c r="D1469">
        <f>VLOOKUP($A1469,'Medical Examinations'!A1469:D3803,4,FALSE)</f>
        <v>4.5999999999999996</v>
      </c>
      <c r="E1469" t="str">
        <f>VLOOKUP($A1469,'Medical Examinations'!A1469:F1469,6,FALSE)</f>
        <v>No</v>
      </c>
      <c r="F1469" t="str">
        <f>VLOOKUP($A1469,'Medical Examinations'!A1469:G3803,7,FALSE)</f>
        <v>No</v>
      </c>
      <c r="G1469" t="str">
        <f>VLOOKUP($A1469,'Medical Examinations'!A1469:H3803,8,FALSE)</f>
        <v>No</v>
      </c>
      <c r="H1469" s="4">
        <f>VLOOKUP($A1469,'Medical Examinations'!A1469:I3803,9,FALSE)</f>
        <v>0</v>
      </c>
      <c r="I1469" t="str">
        <f>VLOOKUP($A1469,'Medical Examinations'!A1469:J1469,10,FALSE)</f>
        <v>No</v>
      </c>
      <c r="J1469" t="str">
        <f>VLOOKUP($A1469,'Medical Examinations'!A1469:C1469,3,FALSE)</f>
        <v>Obesity</v>
      </c>
      <c r="K1469" t="str">
        <f>VLOOKUP($A1469,'Medical Examinations'!A1469:E1469,5,FALSE)</f>
        <v>Normal</v>
      </c>
      <c r="L1469" t="str">
        <f>VLOOKUP($A1469,'Hospitalisation Details'!$A$2:$E$2344,5,FALSE)</f>
        <v>4-Oct-2003</v>
      </c>
      <c r="M1469" s="2">
        <f>VLOOKUP($A1469,'Hospitalisation Details'!$A$2:$I$2344,9,FALSE)</f>
        <v>4678.8</v>
      </c>
      <c r="N1469" s="2" t="str">
        <f>VLOOKUP($A1469,'Hospitalisation Details'!$A$2:$J$2344,10,FALSE)</f>
        <v>Tier - 2</v>
      </c>
      <c r="O1469" s="2" t="str">
        <f>VLOOKUP($A1469,'Hospitalisation Details'!$A$2:$K$2344,11,FALSE)</f>
        <v>Tier - 1</v>
      </c>
      <c r="P1469" s="5" t="str">
        <f>VLOOKUP($A1469,'Hospitalisation Details'!$A$2:$L$2344,12,FALSE)</f>
        <v>R1021</v>
      </c>
      <c r="Q1469" s="15">
        <f>VLOOKUP($A1469,'Hospitalisation Details'!$A$2:$G$2344,7,FALSE)</f>
        <v>19</v>
      </c>
    </row>
    <row r="1470" spans="1:17" x14ac:dyDescent="0.25">
      <c r="A1470" s="14" t="s">
        <v>5150</v>
      </c>
      <c r="B1470" t="str">
        <f>VLOOKUP(Healthcare!$A1470,'Customer Names'!A1470:C3804,3,FALSE)</f>
        <v>Danner</v>
      </c>
      <c r="C1470">
        <f>VLOOKUP(Healthcare!$A1470,'Medical Examinations'!A1470:B3804,2,FALSE)</f>
        <v>35.799999999999997</v>
      </c>
      <c r="D1470">
        <f>VLOOKUP($A1470,'Medical Examinations'!A1470:D3804,4,FALSE)</f>
        <v>4.42</v>
      </c>
      <c r="E1470" t="str">
        <f>VLOOKUP($A1470,'Medical Examinations'!A1470:F1470,6,FALSE)</f>
        <v>No</v>
      </c>
      <c r="F1470" t="str">
        <f>VLOOKUP($A1470,'Medical Examinations'!A1470:G3804,7,FALSE)</f>
        <v>No</v>
      </c>
      <c r="G1470" t="str">
        <f>VLOOKUP($A1470,'Medical Examinations'!A1470:H3804,8,FALSE)</f>
        <v>No</v>
      </c>
      <c r="H1470" s="4">
        <f>VLOOKUP($A1470,'Medical Examinations'!A1470:I3804,9,FALSE)</f>
        <v>0</v>
      </c>
      <c r="I1470" t="str">
        <f>VLOOKUP($A1470,'Medical Examinations'!A1470:J1470,10,FALSE)</f>
        <v>No</v>
      </c>
      <c r="J1470" t="str">
        <f>VLOOKUP($A1470,'Medical Examinations'!A1470:C1470,3,FALSE)</f>
        <v>Obesity</v>
      </c>
      <c r="K1470" t="str">
        <f>VLOOKUP($A1470,'Medical Examinations'!A1470:E1470,5,FALSE)</f>
        <v>Normal</v>
      </c>
      <c r="L1470" t="str">
        <f>VLOOKUP($A1470,'Hospitalisation Details'!$A$2:$E$2344,5,FALSE)</f>
        <v>4-Sep-1990</v>
      </c>
      <c r="M1470" s="2">
        <f>VLOOKUP($A1470,'Hospitalisation Details'!$A$2:$I$2344,9,FALSE)</f>
        <v>4686.3900000000003</v>
      </c>
      <c r="N1470" s="2" t="str">
        <f>VLOOKUP($A1470,'Hospitalisation Details'!$A$2:$J$2344,10,FALSE)</f>
        <v>Tier - 3</v>
      </c>
      <c r="O1470" s="2" t="str">
        <f>VLOOKUP($A1470,'Hospitalisation Details'!$A$2:$K$2344,11,FALSE)</f>
        <v>Tier - 3</v>
      </c>
      <c r="P1470" s="5" t="str">
        <f>VLOOKUP($A1470,'Hospitalisation Details'!$A$2:$L$2344,12,FALSE)</f>
        <v>R1013</v>
      </c>
      <c r="Q1470" s="15">
        <f>VLOOKUP($A1470,'Hospitalisation Details'!$A$2:$G$2344,7,FALSE)</f>
        <v>32</v>
      </c>
    </row>
    <row r="1471" spans="1:17" x14ac:dyDescent="0.25">
      <c r="A1471" s="14" t="s">
        <v>5151</v>
      </c>
      <c r="B1471" t="str">
        <f>VLOOKUP(Healthcare!$A1471,'Customer Names'!A1471:C3805,3,FALSE)</f>
        <v>Weiss</v>
      </c>
      <c r="C1471">
        <f>VLOOKUP(Healthcare!$A1471,'Medical Examinations'!A1471:B3805,2,FALSE)</f>
        <v>28.31</v>
      </c>
      <c r="D1471">
        <f>VLOOKUP($A1471,'Medical Examinations'!A1471:D3805,4,FALSE)</f>
        <v>7.48</v>
      </c>
      <c r="E1471" t="str">
        <f>VLOOKUP($A1471,'Medical Examinations'!A1471:F1471,6,FALSE)</f>
        <v>Yes</v>
      </c>
      <c r="F1471" t="str">
        <f>VLOOKUP($A1471,'Medical Examinations'!A1471:G3805,7,FALSE)</f>
        <v>No</v>
      </c>
      <c r="G1471" t="str">
        <f>VLOOKUP($A1471,'Medical Examinations'!A1471:H3805,8,FALSE)</f>
        <v>No</v>
      </c>
      <c r="H1471" s="4">
        <f>VLOOKUP($A1471,'Medical Examinations'!A1471:I3805,9,FALSE)</f>
        <v>0</v>
      </c>
      <c r="I1471" t="str">
        <f>VLOOKUP($A1471,'Medical Examinations'!A1471:J1471,10,FALSE)</f>
        <v>No</v>
      </c>
      <c r="J1471" t="str">
        <f>VLOOKUP($A1471,'Medical Examinations'!A1471:C1471,3,FALSE)</f>
        <v>Over Weight</v>
      </c>
      <c r="K1471" t="str">
        <f>VLOOKUP($A1471,'Medical Examinations'!A1471:E1471,5,FALSE)</f>
        <v>Diabetes</v>
      </c>
      <c r="L1471" t="str">
        <f>VLOOKUP($A1471,'Hospitalisation Details'!$A$2:$E$2344,5,FALSE)</f>
        <v>4-Dec-1977</v>
      </c>
      <c r="M1471" s="2">
        <f>VLOOKUP($A1471,'Hospitalisation Details'!$A$2:$I$2344,9,FALSE)</f>
        <v>4699.47</v>
      </c>
      <c r="N1471" s="2" t="str">
        <f>VLOOKUP($A1471,'Hospitalisation Details'!$A$2:$J$2344,10,FALSE)</f>
        <v>Tier - 2</v>
      </c>
      <c r="O1471" s="2" t="str">
        <f>VLOOKUP($A1471,'Hospitalisation Details'!$A$2:$K$2344,11,FALSE)</f>
        <v>Tier - 3</v>
      </c>
      <c r="P1471" s="5" t="str">
        <f>VLOOKUP($A1471,'Hospitalisation Details'!$A$2:$L$2344,12,FALSE)</f>
        <v>R1013</v>
      </c>
      <c r="Q1471" s="15">
        <f>VLOOKUP($A1471,'Hospitalisation Details'!$A$2:$G$2344,7,FALSE)</f>
        <v>45</v>
      </c>
    </row>
    <row r="1472" spans="1:17" x14ac:dyDescent="0.25">
      <c r="A1472" s="14" t="s">
        <v>5152</v>
      </c>
      <c r="B1472" t="str">
        <f>VLOOKUP(Healthcare!$A1472,'Customer Names'!A1472:C3806,3,FALSE)</f>
        <v>D'Andrea</v>
      </c>
      <c r="C1472">
        <f>VLOOKUP(Healthcare!$A1472,'Medical Examinations'!A1472:B3806,2,FALSE)</f>
        <v>38.06</v>
      </c>
      <c r="D1472">
        <f>VLOOKUP($A1472,'Medical Examinations'!A1472:D3806,4,FALSE)</f>
        <v>10.74</v>
      </c>
      <c r="E1472" t="str">
        <f>VLOOKUP($A1472,'Medical Examinations'!A1472:F1472,6,FALSE)</f>
        <v>No</v>
      </c>
      <c r="F1472" t="str">
        <f>VLOOKUP($A1472,'Medical Examinations'!A1472:G3806,7,FALSE)</f>
        <v>No</v>
      </c>
      <c r="G1472" t="str">
        <f>VLOOKUP($A1472,'Medical Examinations'!A1472:H3806,8,FALSE)</f>
        <v>No</v>
      </c>
      <c r="H1472" s="4">
        <f>VLOOKUP($A1472,'Medical Examinations'!A1472:I3806,9,FALSE)</f>
        <v>0</v>
      </c>
      <c r="I1472" t="str">
        <f>VLOOKUP($A1472,'Medical Examinations'!A1472:J1472,10,FALSE)</f>
        <v>No</v>
      </c>
      <c r="J1472" t="str">
        <f>VLOOKUP($A1472,'Medical Examinations'!A1472:C1472,3,FALSE)</f>
        <v>Obesity</v>
      </c>
      <c r="K1472" t="str">
        <f>VLOOKUP($A1472,'Medical Examinations'!A1472:E1472,5,FALSE)</f>
        <v>Diabetes</v>
      </c>
      <c r="L1472" t="str">
        <f>VLOOKUP($A1472,'Hospitalisation Details'!$A$2:$E$2344,5,FALSE)</f>
        <v>12-Aug-1981</v>
      </c>
      <c r="M1472" s="2">
        <f>VLOOKUP($A1472,'Hospitalisation Details'!$A$2:$I$2344,9,FALSE)</f>
        <v>4712.12</v>
      </c>
      <c r="N1472" s="2" t="str">
        <f>VLOOKUP($A1472,'Hospitalisation Details'!$A$2:$J$2344,10,FALSE)</f>
        <v>Tier - 2</v>
      </c>
      <c r="O1472" s="2" t="str">
        <f>VLOOKUP($A1472,'Hospitalisation Details'!$A$2:$K$2344,11,FALSE)</f>
        <v>Tier - 3</v>
      </c>
      <c r="P1472" s="5" t="str">
        <f>VLOOKUP($A1472,'Hospitalisation Details'!$A$2:$L$2344,12,FALSE)</f>
        <v>R1011</v>
      </c>
      <c r="Q1472" s="15">
        <f>VLOOKUP($A1472,'Hospitalisation Details'!$A$2:$G$2344,7,FALSE)</f>
        <v>41</v>
      </c>
    </row>
    <row r="1473" spans="1:17" x14ac:dyDescent="0.25">
      <c r="A1473" s="14" t="s">
        <v>5153</v>
      </c>
      <c r="B1473" t="str">
        <f>VLOOKUP(Healthcare!$A1473,'Customer Names'!A1473:C3807,3,FALSE)</f>
        <v>Olesky</v>
      </c>
      <c r="C1473">
        <f>VLOOKUP(Healthcare!$A1473,'Medical Examinations'!A1473:B3807,2,FALSE)</f>
        <v>28</v>
      </c>
      <c r="D1473">
        <f>VLOOKUP($A1473,'Medical Examinations'!A1473:D3807,4,FALSE)</f>
        <v>5.19</v>
      </c>
      <c r="E1473" t="str">
        <f>VLOOKUP($A1473,'Medical Examinations'!A1473:F1473,6,FALSE)</f>
        <v>No</v>
      </c>
      <c r="F1473" t="str">
        <f>VLOOKUP($A1473,'Medical Examinations'!A1473:G3807,7,FALSE)</f>
        <v>No</v>
      </c>
      <c r="G1473" t="str">
        <f>VLOOKUP($A1473,'Medical Examinations'!A1473:H3807,8,FALSE)</f>
        <v>No</v>
      </c>
      <c r="H1473" s="4">
        <f>VLOOKUP($A1473,'Medical Examinations'!A1473:I3807,9,FALSE)</f>
        <v>1</v>
      </c>
      <c r="I1473" t="str">
        <f>VLOOKUP($A1473,'Medical Examinations'!A1473:J1473,10,FALSE)</f>
        <v>No</v>
      </c>
      <c r="J1473" t="str">
        <f>VLOOKUP($A1473,'Medical Examinations'!A1473:C1473,3,FALSE)</f>
        <v>Over Weight</v>
      </c>
      <c r="K1473" t="str">
        <f>VLOOKUP($A1473,'Medical Examinations'!A1473:E1473,5,FALSE)</f>
        <v>Normal</v>
      </c>
      <c r="L1473" t="str">
        <f>VLOOKUP($A1473,'Hospitalisation Details'!$A$2:$E$2344,5,FALSE)</f>
        <v>9-Oct-1992</v>
      </c>
      <c r="M1473" s="2">
        <f>VLOOKUP($A1473,'Hospitalisation Details'!$A$2:$I$2344,9,FALSE)</f>
        <v>4718.2</v>
      </c>
      <c r="N1473" s="2" t="str">
        <f>VLOOKUP($A1473,'Hospitalisation Details'!$A$2:$J$2344,10,FALSE)</f>
        <v>Tier - 2</v>
      </c>
      <c r="O1473" s="2" t="str">
        <f>VLOOKUP($A1473,'Hospitalisation Details'!$A$2:$K$2344,11,FALSE)</f>
        <v>Tier - 3</v>
      </c>
      <c r="P1473" s="5" t="str">
        <f>VLOOKUP($A1473,'Hospitalisation Details'!$A$2:$L$2344,12,FALSE)</f>
        <v>R1024</v>
      </c>
      <c r="Q1473" s="15">
        <f>VLOOKUP($A1473,'Hospitalisation Details'!$A$2:$G$2344,7,FALSE)</f>
        <v>30</v>
      </c>
    </row>
    <row r="1474" spans="1:17" x14ac:dyDescent="0.25">
      <c r="A1474" s="14" t="s">
        <v>5154</v>
      </c>
      <c r="B1474" t="str">
        <f>VLOOKUP(Healthcare!$A1474,'Customer Names'!A1474:C3808,3,FALSE)</f>
        <v>Whitcraft</v>
      </c>
      <c r="C1474">
        <f>VLOOKUP(Healthcare!$A1474,'Medical Examinations'!A1474:B3808,2,FALSE)</f>
        <v>34.32</v>
      </c>
      <c r="D1474">
        <f>VLOOKUP($A1474,'Medical Examinations'!A1474:D3808,4,FALSE)</f>
        <v>9.17</v>
      </c>
      <c r="E1474" t="str">
        <f>VLOOKUP($A1474,'Medical Examinations'!A1474:F1474,6,FALSE)</f>
        <v>No</v>
      </c>
      <c r="F1474" t="str">
        <f>VLOOKUP($A1474,'Medical Examinations'!A1474:G3808,7,FALSE)</f>
        <v>No</v>
      </c>
      <c r="G1474" t="str">
        <f>VLOOKUP($A1474,'Medical Examinations'!A1474:H3808,8,FALSE)</f>
        <v>No</v>
      </c>
      <c r="H1474" s="4">
        <f>VLOOKUP($A1474,'Medical Examinations'!A1474:I3808,9,FALSE)</f>
        <v>0</v>
      </c>
      <c r="I1474" t="str">
        <f>VLOOKUP($A1474,'Medical Examinations'!A1474:J1474,10,FALSE)</f>
        <v>No</v>
      </c>
      <c r="J1474" t="str">
        <f>VLOOKUP($A1474,'Medical Examinations'!A1474:C1474,3,FALSE)</f>
        <v>Obesity</v>
      </c>
      <c r="K1474" t="str">
        <f>VLOOKUP($A1474,'Medical Examinations'!A1474:E1474,5,FALSE)</f>
        <v>Diabetes</v>
      </c>
      <c r="L1474" t="str">
        <f>VLOOKUP($A1474,'Hospitalisation Details'!$A$2:$E$2344,5,FALSE)</f>
        <v>28-Sep-1992</v>
      </c>
      <c r="M1474" s="2">
        <f>VLOOKUP($A1474,'Hospitalisation Details'!$A$2:$I$2344,9,FALSE)</f>
        <v>4719.5200000000004</v>
      </c>
      <c r="N1474" s="2" t="str">
        <f>VLOOKUP($A1474,'Hospitalisation Details'!$A$2:$J$2344,10,FALSE)</f>
        <v>Tier - 2</v>
      </c>
      <c r="O1474" s="2" t="str">
        <f>VLOOKUP($A1474,'Hospitalisation Details'!$A$2:$K$2344,11,FALSE)</f>
        <v>Tier - 2</v>
      </c>
      <c r="P1474" s="5" t="str">
        <f>VLOOKUP($A1474,'Hospitalisation Details'!$A$2:$L$2344,12,FALSE)</f>
        <v>R1024</v>
      </c>
      <c r="Q1474" s="15">
        <f>VLOOKUP($A1474,'Hospitalisation Details'!$A$2:$G$2344,7,FALSE)</f>
        <v>30</v>
      </c>
    </row>
    <row r="1475" spans="1:17" x14ac:dyDescent="0.25">
      <c r="A1475" s="14" t="s">
        <v>5155</v>
      </c>
      <c r="B1475" t="str">
        <f>VLOOKUP(Healthcare!$A1475,'Customer Names'!A1475:C3809,3,FALSE)</f>
        <v>Salazar</v>
      </c>
      <c r="C1475">
        <f>VLOOKUP(Healthcare!$A1475,'Medical Examinations'!A1475:B3809,2,FALSE)</f>
        <v>22.3</v>
      </c>
      <c r="D1475">
        <f>VLOOKUP($A1475,'Medical Examinations'!A1475:D3809,4,FALSE)</f>
        <v>4.95</v>
      </c>
      <c r="E1475" t="str">
        <f>VLOOKUP($A1475,'Medical Examinations'!A1475:F1475,6,FALSE)</f>
        <v>Yes</v>
      </c>
      <c r="F1475" t="str">
        <f>VLOOKUP($A1475,'Medical Examinations'!A1475:G3809,7,FALSE)</f>
        <v>No</v>
      </c>
      <c r="G1475" t="str">
        <f>VLOOKUP($A1475,'Medical Examinations'!A1475:H3809,8,FALSE)</f>
        <v>No</v>
      </c>
      <c r="H1475" s="4">
        <f>VLOOKUP($A1475,'Medical Examinations'!A1475:I3809,9,FALSE)</f>
        <v>0</v>
      </c>
      <c r="I1475" t="str">
        <f>VLOOKUP($A1475,'Medical Examinations'!A1475:J1475,10,FALSE)</f>
        <v>No</v>
      </c>
      <c r="J1475" t="str">
        <f>VLOOKUP($A1475,'Medical Examinations'!A1475:C1475,3,FALSE)</f>
        <v>Health Weight</v>
      </c>
      <c r="K1475" t="str">
        <f>VLOOKUP($A1475,'Medical Examinations'!A1475:E1475,5,FALSE)</f>
        <v>Normal</v>
      </c>
      <c r="L1475" t="str">
        <f>VLOOKUP($A1475,'Hospitalisation Details'!$A$2:$E$2344,5,FALSE)</f>
        <v>12-Aug-1994</v>
      </c>
      <c r="M1475" s="2">
        <f>VLOOKUP($A1475,'Hospitalisation Details'!$A$2:$I$2344,9,FALSE)</f>
        <v>4719.74</v>
      </c>
      <c r="N1475" s="2" t="str">
        <f>VLOOKUP($A1475,'Hospitalisation Details'!$A$2:$J$2344,10,FALSE)</f>
        <v>Tier - 2</v>
      </c>
      <c r="O1475" s="2" t="str">
        <f>VLOOKUP($A1475,'Hospitalisation Details'!$A$2:$K$2344,11,FALSE)</f>
        <v>Tier - 1</v>
      </c>
      <c r="P1475" s="5" t="str">
        <f>VLOOKUP($A1475,'Hospitalisation Details'!$A$2:$L$2344,12,FALSE)</f>
        <v>R1012</v>
      </c>
      <c r="Q1475" s="15">
        <f>VLOOKUP($A1475,'Hospitalisation Details'!$A$2:$G$2344,7,FALSE)</f>
        <v>28</v>
      </c>
    </row>
    <row r="1476" spans="1:17" x14ac:dyDescent="0.25">
      <c r="A1476" s="14" t="s">
        <v>5156</v>
      </c>
      <c r="B1476" t="str">
        <f>VLOOKUP(Healthcare!$A1476,'Customer Names'!A1476:C3810,3,FALSE)</f>
        <v>Todd</v>
      </c>
      <c r="C1476">
        <f>VLOOKUP(Healthcare!$A1476,'Medical Examinations'!A1476:B3810,2,FALSE)</f>
        <v>27.835000000000001</v>
      </c>
      <c r="D1476">
        <f>VLOOKUP($A1476,'Medical Examinations'!A1476:D3810,4,FALSE)</f>
        <v>6.03</v>
      </c>
      <c r="E1476" t="str">
        <f>VLOOKUP($A1476,'Medical Examinations'!A1476:F1476,6,FALSE)</f>
        <v>No</v>
      </c>
      <c r="F1476" t="str">
        <f>VLOOKUP($A1476,'Medical Examinations'!A1476:G3810,7,FALSE)</f>
        <v>No</v>
      </c>
      <c r="G1476" t="str">
        <f>VLOOKUP($A1476,'Medical Examinations'!A1476:H3810,8,FALSE)</f>
        <v>No</v>
      </c>
      <c r="H1476" s="4">
        <f>VLOOKUP($A1476,'Medical Examinations'!A1476:I3810,9,FALSE)</f>
        <v>1</v>
      </c>
      <c r="I1476" t="str">
        <f>VLOOKUP($A1476,'Medical Examinations'!A1476:J1476,10,FALSE)</f>
        <v>No</v>
      </c>
      <c r="J1476" t="str">
        <f>VLOOKUP($A1476,'Medical Examinations'!A1476:C1476,3,FALSE)</f>
        <v>Over Weight</v>
      </c>
      <c r="K1476" t="str">
        <f>VLOOKUP($A1476,'Medical Examinations'!A1476:E1476,5,FALSE)</f>
        <v>Prediabetes</v>
      </c>
      <c r="L1476" t="str">
        <f>VLOOKUP($A1476,'Hospitalisation Details'!$A$2:$E$2344,5,FALSE)</f>
        <v>2-Jul-1980</v>
      </c>
      <c r="M1476" s="2">
        <f>VLOOKUP($A1476,'Hospitalisation Details'!$A$2:$I$2344,9,FALSE)</f>
        <v>4728.71</v>
      </c>
      <c r="N1476" s="2" t="str">
        <f>VLOOKUP($A1476,'Hospitalisation Details'!$A$2:$J$2344,10,FALSE)</f>
        <v>Tier - 2</v>
      </c>
      <c r="O1476" s="2" t="str">
        <f>VLOOKUP($A1476,'Hospitalisation Details'!$A$2:$K$2344,11,FALSE)</f>
        <v>Tier - 3</v>
      </c>
      <c r="P1476" s="5" t="str">
        <f>VLOOKUP($A1476,'Hospitalisation Details'!$A$2:$L$2344,12,FALSE)</f>
        <v>R1012</v>
      </c>
      <c r="Q1476" s="15">
        <f>VLOOKUP($A1476,'Hospitalisation Details'!$A$2:$G$2344,7,FALSE)</f>
        <v>42</v>
      </c>
    </row>
    <row r="1477" spans="1:17" x14ac:dyDescent="0.25">
      <c r="A1477" s="14" t="s">
        <v>5157</v>
      </c>
      <c r="B1477" t="str">
        <f>VLOOKUP(Healthcare!$A1477,'Customer Names'!A1477:C3811,3,FALSE)</f>
        <v>Pond</v>
      </c>
      <c r="C1477">
        <f>VLOOKUP(Healthcare!$A1477,'Medical Examinations'!A1477:B3811,2,FALSE)</f>
        <v>39.229999999999997</v>
      </c>
      <c r="D1477">
        <f>VLOOKUP($A1477,'Medical Examinations'!A1477:D3811,4,FALSE)</f>
        <v>5.36</v>
      </c>
      <c r="E1477" t="str">
        <f>VLOOKUP($A1477,'Medical Examinations'!A1477:F1477,6,FALSE)</f>
        <v>No</v>
      </c>
      <c r="F1477" t="str">
        <f>VLOOKUP($A1477,'Medical Examinations'!A1477:G3811,7,FALSE)</f>
        <v>No</v>
      </c>
      <c r="G1477" t="str">
        <f>VLOOKUP($A1477,'Medical Examinations'!A1477:H3811,8,FALSE)</f>
        <v>No</v>
      </c>
      <c r="H1477" s="4">
        <f>VLOOKUP($A1477,'Medical Examinations'!A1477:I3811,9,FALSE)</f>
        <v>0</v>
      </c>
      <c r="I1477" t="str">
        <f>VLOOKUP($A1477,'Medical Examinations'!A1477:J1477,10,FALSE)</f>
        <v>No</v>
      </c>
      <c r="J1477" t="str">
        <f>VLOOKUP($A1477,'Medical Examinations'!A1477:C1477,3,FALSE)</f>
        <v>Obesity</v>
      </c>
      <c r="K1477" t="str">
        <f>VLOOKUP($A1477,'Medical Examinations'!A1477:E1477,5,FALSE)</f>
        <v>Normal</v>
      </c>
      <c r="L1477" t="str">
        <f>VLOOKUP($A1477,'Hospitalisation Details'!$A$2:$E$2344,5,FALSE)</f>
        <v>5-Sep-1986</v>
      </c>
      <c r="M1477" s="2">
        <f>VLOOKUP($A1477,'Hospitalisation Details'!$A$2:$I$2344,9,FALSE)</f>
        <v>4734.6400000000003</v>
      </c>
      <c r="N1477" s="2" t="str">
        <f>VLOOKUP($A1477,'Hospitalisation Details'!$A$2:$J$2344,10,FALSE)</f>
        <v>Tier - 2</v>
      </c>
      <c r="O1477" s="2" t="str">
        <f>VLOOKUP($A1477,'Hospitalisation Details'!$A$2:$K$2344,11,FALSE)</f>
        <v>Tier - 1</v>
      </c>
      <c r="P1477" s="5" t="str">
        <f>VLOOKUP($A1477,'Hospitalisation Details'!$A$2:$L$2344,12,FALSE)</f>
        <v>R1013</v>
      </c>
      <c r="Q1477" s="15">
        <f>VLOOKUP($A1477,'Hospitalisation Details'!$A$2:$G$2344,7,FALSE)</f>
        <v>36</v>
      </c>
    </row>
    <row r="1478" spans="1:17" x14ac:dyDescent="0.25">
      <c r="A1478" s="14" t="s">
        <v>5158</v>
      </c>
      <c r="B1478" t="str">
        <f>VLOOKUP(Healthcare!$A1478,'Customer Names'!A1478:C3812,3,FALSE)</f>
        <v>Egan</v>
      </c>
      <c r="C1478">
        <f>VLOOKUP(Healthcare!$A1478,'Medical Examinations'!A1478:B3812,2,FALSE)</f>
        <v>19.95</v>
      </c>
      <c r="D1478">
        <f>VLOOKUP($A1478,'Medical Examinations'!A1478:D3812,4,FALSE)</f>
        <v>6.11</v>
      </c>
      <c r="E1478" t="str">
        <f>VLOOKUP($A1478,'Medical Examinations'!A1478:F1478,6,FALSE)</f>
        <v>No</v>
      </c>
      <c r="F1478" t="str">
        <f>VLOOKUP($A1478,'Medical Examinations'!A1478:G3812,7,FALSE)</f>
        <v>No</v>
      </c>
      <c r="G1478" t="str">
        <f>VLOOKUP($A1478,'Medical Examinations'!A1478:H3812,8,FALSE)</f>
        <v>No</v>
      </c>
      <c r="H1478" s="4">
        <f>VLOOKUP($A1478,'Medical Examinations'!A1478:I3812,9,FALSE)</f>
        <v>1</v>
      </c>
      <c r="I1478" t="str">
        <f>VLOOKUP($A1478,'Medical Examinations'!A1478:J1478,10,FALSE)</f>
        <v>No</v>
      </c>
      <c r="J1478" t="str">
        <f>VLOOKUP($A1478,'Medical Examinations'!A1478:C1478,3,FALSE)</f>
        <v>Health Weight</v>
      </c>
      <c r="K1478" t="str">
        <f>VLOOKUP($A1478,'Medical Examinations'!A1478:E1478,5,FALSE)</f>
        <v>Prediabetes</v>
      </c>
      <c r="L1478" t="str">
        <f>VLOOKUP($A1478,'Hospitalisation Details'!$A$2:$E$2344,5,FALSE)</f>
        <v>12-Oct-1991</v>
      </c>
      <c r="M1478" s="2">
        <f>VLOOKUP($A1478,'Hospitalisation Details'!$A$2:$I$2344,9,FALSE)</f>
        <v>4738.2700000000004</v>
      </c>
      <c r="N1478" s="2" t="str">
        <f>VLOOKUP($A1478,'Hospitalisation Details'!$A$2:$J$2344,10,FALSE)</f>
        <v>Tier - 2</v>
      </c>
      <c r="O1478" s="2" t="str">
        <f>VLOOKUP($A1478,'Hospitalisation Details'!$A$2:$K$2344,11,FALSE)</f>
        <v>Tier - 3</v>
      </c>
      <c r="P1478" s="5" t="str">
        <f>VLOOKUP($A1478,'Hospitalisation Details'!$A$2:$L$2344,12,FALSE)</f>
        <v>R1012</v>
      </c>
      <c r="Q1478" s="15">
        <f>VLOOKUP($A1478,'Hospitalisation Details'!$A$2:$G$2344,7,FALSE)</f>
        <v>31</v>
      </c>
    </row>
    <row r="1479" spans="1:17" x14ac:dyDescent="0.25">
      <c r="A1479" s="14" t="s">
        <v>5159</v>
      </c>
      <c r="B1479" t="str">
        <f>VLOOKUP(Healthcare!$A1479,'Customer Names'!A1479:C3813,3,FALSE)</f>
        <v>Bersani</v>
      </c>
      <c r="C1479">
        <f>VLOOKUP(Healthcare!$A1479,'Medical Examinations'!A1479:B3813,2,FALSE)</f>
        <v>34.64</v>
      </c>
      <c r="D1479">
        <f>VLOOKUP($A1479,'Medical Examinations'!A1479:D3813,4,FALSE)</f>
        <v>4.88</v>
      </c>
      <c r="E1479" t="str">
        <f>VLOOKUP($A1479,'Medical Examinations'!A1479:F1479,6,FALSE)</f>
        <v>No</v>
      </c>
      <c r="F1479" t="str">
        <f>VLOOKUP($A1479,'Medical Examinations'!A1479:G3813,7,FALSE)</f>
        <v>No</v>
      </c>
      <c r="G1479" t="str">
        <f>VLOOKUP($A1479,'Medical Examinations'!A1479:H3813,8,FALSE)</f>
        <v>Yes</v>
      </c>
      <c r="H1479" s="4">
        <f>VLOOKUP($A1479,'Medical Examinations'!A1479:I3813,9,FALSE)</f>
        <v>1</v>
      </c>
      <c r="I1479" t="str">
        <f>VLOOKUP($A1479,'Medical Examinations'!A1479:J1479,10,FALSE)</f>
        <v>No</v>
      </c>
      <c r="J1479" t="str">
        <f>VLOOKUP($A1479,'Medical Examinations'!A1479:C1479,3,FALSE)</f>
        <v>Obesity</v>
      </c>
      <c r="K1479" t="str">
        <f>VLOOKUP($A1479,'Medical Examinations'!A1479:E1479,5,FALSE)</f>
        <v>Normal</v>
      </c>
      <c r="L1479" t="str">
        <f>VLOOKUP($A1479,'Hospitalisation Details'!$A$2:$E$2344,5,FALSE)</f>
        <v>24-Nov-2004</v>
      </c>
      <c r="M1479" s="2">
        <f>VLOOKUP($A1479,'Hospitalisation Details'!$A$2:$I$2344,9,FALSE)</f>
        <v>4740.78</v>
      </c>
      <c r="N1479" s="2" t="str">
        <f>VLOOKUP($A1479,'Hospitalisation Details'!$A$2:$J$2344,10,FALSE)</f>
        <v>Tier - 2</v>
      </c>
      <c r="O1479" s="2" t="str">
        <f>VLOOKUP($A1479,'Hospitalisation Details'!$A$2:$K$2344,11,FALSE)</f>
        <v>Tier - 3</v>
      </c>
      <c r="P1479" s="5" t="str">
        <f>VLOOKUP($A1479,'Hospitalisation Details'!$A$2:$L$2344,12,FALSE)</f>
        <v>R1021</v>
      </c>
      <c r="Q1479" s="15">
        <f>VLOOKUP($A1479,'Hospitalisation Details'!$A$2:$G$2344,7,FALSE)</f>
        <v>18</v>
      </c>
    </row>
    <row r="1480" spans="1:17" x14ac:dyDescent="0.25">
      <c r="A1480" s="14" t="s">
        <v>5160</v>
      </c>
      <c r="B1480" t="str">
        <f>VLOOKUP(Healthcare!$A1480,'Customer Names'!A1480:C3814,3,FALSE)</f>
        <v>Creech</v>
      </c>
      <c r="C1480">
        <f>VLOOKUP(Healthcare!$A1480,'Medical Examinations'!A1480:B3814,2,FALSE)</f>
        <v>18.75</v>
      </c>
      <c r="D1480">
        <f>VLOOKUP($A1480,'Medical Examinations'!A1480:D3814,4,FALSE)</f>
        <v>6.72</v>
      </c>
      <c r="E1480" t="str">
        <f>VLOOKUP($A1480,'Medical Examinations'!A1480:F1480,6,FALSE)</f>
        <v>No</v>
      </c>
      <c r="F1480" t="str">
        <f>VLOOKUP($A1480,'Medical Examinations'!A1480:G3814,7,FALSE)</f>
        <v>No</v>
      </c>
      <c r="G1480" t="str">
        <f>VLOOKUP($A1480,'Medical Examinations'!A1480:H3814,8,FALSE)</f>
        <v>No</v>
      </c>
      <c r="H1480" s="4">
        <f>VLOOKUP($A1480,'Medical Examinations'!A1480:I3814,9,FALSE)</f>
        <v>0</v>
      </c>
      <c r="I1480" t="str">
        <f>VLOOKUP($A1480,'Medical Examinations'!A1480:J1480,10,FALSE)</f>
        <v>No</v>
      </c>
      <c r="J1480" t="str">
        <f>VLOOKUP($A1480,'Medical Examinations'!A1480:C1480,3,FALSE)</f>
        <v>Health Weight</v>
      </c>
      <c r="K1480" t="str">
        <f>VLOOKUP($A1480,'Medical Examinations'!A1480:E1480,5,FALSE)</f>
        <v>Diabetes</v>
      </c>
      <c r="L1480" t="str">
        <f>VLOOKUP($A1480,'Hospitalisation Details'!$A$2:$E$2344,5,FALSE)</f>
        <v>5-Jun-1987</v>
      </c>
      <c r="M1480" s="2">
        <f>VLOOKUP($A1480,'Hospitalisation Details'!$A$2:$I$2344,9,FALSE)</f>
        <v>4746.34</v>
      </c>
      <c r="N1480" s="2" t="str">
        <f>VLOOKUP($A1480,'Hospitalisation Details'!$A$2:$J$2344,10,FALSE)</f>
        <v>Tier - 2</v>
      </c>
      <c r="O1480" s="2" t="str">
        <f>VLOOKUP($A1480,'Hospitalisation Details'!$A$2:$K$2344,11,FALSE)</f>
        <v>Tier - 2</v>
      </c>
      <c r="P1480" s="5" t="str">
        <f>VLOOKUP($A1480,'Hospitalisation Details'!$A$2:$L$2344,12,FALSE)</f>
        <v>R1011</v>
      </c>
      <c r="Q1480" s="15">
        <f>VLOOKUP($A1480,'Hospitalisation Details'!$A$2:$G$2344,7,FALSE)</f>
        <v>36</v>
      </c>
    </row>
    <row r="1481" spans="1:17" x14ac:dyDescent="0.25">
      <c r="A1481" s="14" t="s">
        <v>5161</v>
      </c>
      <c r="B1481" t="str">
        <f>VLOOKUP(Healthcare!$A1481,'Customer Names'!A1481:C3815,3,FALSE)</f>
        <v>Sudres</v>
      </c>
      <c r="C1481">
        <f>VLOOKUP(Healthcare!$A1481,'Medical Examinations'!A1481:B3815,2,FALSE)</f>
        <v>26.48</v>
      </c>
      <c r="D1481">
        <f>VLOOKUP($A1481,'Medical Examinations'!A1481:D3815,4,FALSE)</f>
        <v>4.2</v>
      </c>
      <c r="E1481" t="str">
        <f>VLOOKUP($A1481,'Medical Examinations'!A1481:F1481,6,FALSE)</f>
        <v>No</v>
      </c>
      <c r="F1481" t="str">
        <f>VLOOKUP($A1481,'Medical Examinations'!A1481:G3815,7,FALSE)</f>
        <v>No</v>
      </c>
      <c r="G1481" t="str">
        <f>VLOOKUP($A1481,'Medical Examinations'!A1481:H3815,8,FALSE)</f>
        <v>No</v>
      </c>
      <c r="H1481" s="4">
        <f>VLOOKUP($A1481,'Medical Examinations'!A1481:I3815,9,FALSE)</f>
        <v>1</v>
      </c>
      <c r="I1481" t="str">
        <f>VLOOKUP($A1481,'Medical Examinations'!A1481:J1481,10,FALSE)</f>
        <v>No</v>
      </c>
      <c r="J1481" t="str">
        <f>VLOOKUP($A1481,'Medical Examinations'!A1481:C1481,3,FALSE)</f>
        <v>Over Weight</v>
      </c>
      <c r="K1481" t="str">
        <f>VLOOKUP($A1481,'Medical Examinations'!A1481:E1481,5,FALSE)</f>
        <v>Normal</v>
      </c>
      <c r="L1481" t="str">
        <f>VLOOKUP($A1481,'Hospitalisation Details'!$A$2:$E$2344,5,FALSE)</f>
        <v>22-Nov-1987</v>
      </c>
      <c r="M1481" s="2">
        <f>VLOOKUP($A1481,'Hospitalisation Details'!$A$2:$I$2344,9,FALSE)</f>
        <v>4751.07</v>
      </c>
      <c r="N1481" s="2" t="str">
        <f>VLOOKUP($A1481,'Hospitalisation Details'!$A$2:$J$2344,10,FALSE)</f>
        <v>Tier - 3</v>
      </c>
      <c r="O1481" s="2" t="str">
        <f>VLOOKUP($A1481,'Hospitalisation Details'!$A$2:$K$2344,11,FALSE)</f>
        <v>Tier - 1</v>
      </c>
      <c r="P1481" s="5" t="str">
        <f>VLOOKUP($A1481,'Hospitalisation Details'!$A$2:$L$2344,12,FALSE)</f>
        <v>R1011</v>
      </c>
      <c r="Q1481" s="15">
        <f>VLOOKUP($A1481,'Hospitalisation Details'!$A$2:$G$2344,7,FALSE)</f>
        <v>35</v>
      </c>
    </row>
    <row r="1482" spans="1:17" x14ac:dyDescent="0.25">
      <c r="A1482" s="14" t="s">
        <v>5162</v>
      </c>
      <c r="B1482" t="str">
        <f>VLOOKUP(Healthcare!$A1482,'Customer Names'!A1482:C3816,3,FALSE)</f>
        <v>Couture</v>
      </c>
      <c r="C1482">
        <f>VLOOKUP(Healthcare!$A1482,'Medical Examinations'!A1482:B3816,2,FALSE)</f>
        <v>34.83</v>
      </c>
      <c r="D1482">
        <f>VLOOKUP($A1482,'Medical Examinations'!A1482:D3816,4,FALSE)</f>
        <v>5.79</v>
      </c>
      <c r="E1482" t="str">
        <f>VLOOKUP($A1482,'Medical Examinations'!A1482:F1482,6,FALSE)</f>
        <v>No</v>
      </c>
      <c r="F1482" t="str">
        <f>VLOOKUP($A1482,'Medical Examinations'!A1482:G3816,7,FALSE)</f>
        <v>No</v>
      </c>
      <c r="G1482" t="str">
        <f>VLOOKUP($A1482,'Medical Examinations'!A1482:H3816,8,FALSE)</f>
        <v>No</v>
      </c>
      <c r="H1482" s="4">
        <f>VLOOKUP($A1482,'Medical Examinations'!A1482:I3816,9,FALSE)</f>
        <v>1</v>
      </c>
      <c r="I1482" t="str">
        <f>VLOOKUP($A1482,'Medical Examinations'!A1482:J1482,10,FALSE)</f>
        <v>No</v>
      </c>
      <c r="J1482" t="str">
        <f>VLOOKUP($A1482,'Medical Examinations'!A1482:C1482,3,FALSE)</f>
        <v>Obesity</v>
      </c>
      <c r="K1482" t="str">
        <f>VLOOKUP($A1482,'Medical Examinations'!A1482:E1482,5,FALSE)</f>
        <v>Prediabetes</v>
      </c>
      <c r="L1482" t="str">
        <f>VLOOKUP($A1482,'Hospitalisation Details'!$A$2:$E$2344,5,FALSE)</f>
        <v>16-Aug-1992</v>
      </c>
      <c r="M1482" s="2">
        <f>VLOOKUP($A1482,'Hospitalisation Details'!$A$2:$I$2344,9,FALSE)</f>
        <v>4753.6400000000003</v>
      </c>
      <c r="N1482" s="2" t="str">
        <f>VLOOKUP($A1482,'Hospitalisation Details'!$A$2:$J$2344,10,FALSE)</f>
        <v>Tier - 2</v>
      </c>
      <c r="O1482" s="2" t="str">
        <f>VLOOKUP($A1482,'Hospitalisation Details'!$A$2:$K$2344,11,FALSE)</f>
        <v>Tier - 3</v>
      </c>
      <c r="P1482" s="5" t="str">
        <f>VLOOKUP($A1482,'Hospitalisation Details'!$A$2:$L$2344,12,FALSE)</f>
        <v>R1013</v>
      </c>
      <c r="Q1482" s="15">
        <f>VLOOKUP($A1482,'Hospitalisation Details'!$A$2:$G$2344,7,FALSE)</f>
        <v>30</v>
      </c>
    </row>
    <row r="1483" spans="1:17" x14ac:dyDescent="0.25">
      <c r="A1483" s="14" t="s">
        <v>5163</v>
      </c>
      <c r="B1483" t="str">
        <f>VLOOKUP(Healthcare!$A1483,'Customer Names'!A1483:C3817,3,FALSE)</f>
        <v>Willard</v>
      </c>
      <c r="C1483">
        <f>VLOOKUP(Healthcare!$A1483,'Medical Examinations'!A1483:B3817,2,FALSE)</f>
        <v>25.46</v>
      </c>
      <c r="D1483">
        <f>VLOOKUP($A1483,'Medical Examinations'!A1483:D3817,4,FALSE)</f>
        <v>4.29</v>
      </c>
      <c r="E1483" t="str">
        <f>VLOOKUP($A1483,'Medical Examinations'!A1483:F1483,6,FALSE)</f>
        <v>No</v>
      </c>
      <c r="F1483" t="str">
        <f>VLOOKUP($A1483,'Medical Examinations'!A1483:G3817,7,FALSE)</f>
        <v>No</v>
      </c>
      <c r="G1483" t="str">
        <f>VLOOKUP($A1483,'Medical Examinations'!A1483:H3817,8,FALSE)</f>
        <v>No</v>
      </c>
      <c r="H1483" s="4">
        <f>VLOOKUP($A1483,'Medical Examinations'!A1483:I3817,9,FALSE)</f>
        <v>0</v>
      </c>
      <c r="I1483" t="str">
        <f>VLOOKUP($A1483,'Medical Examinations'!A1483:J1483,10,FALSE)</f>
        <v>No</v>
      </c>
      <c r="J1483" t="str">
        <f>VLOOKUP($A1483,'Medical Examinations'!A1483:C1483,3,FALSE)</f>
        <v>Over Weight</v>
      </c>
      <c r="K1483" t="str">
        <f>VLOOKUP($A1483,'Medical Examinations'!A1483:E1483,5,FALSE)</f>
        <v>Normal</v>
      </c>
      <c r="L1483" t="str">
        <f>VLOOKUP($A1483,'Hospitalisation Details'!$A$2:$E$2344,5,FALSE)</f>
        <v>27-Sep-1987</v>
      </c>
      <c r="M1483" s="2">
        <f>VLOOKUP($A1483,'Hospitalisation Details'!$A$2:$I$2344,9,FALSE)</f>
        <v>4762.33</v>
      </c>
      <c r="N1483" s="2" t="str">
        <f>VLOOKUP($A1483,'Hospitalisation Details'!$A$2:$J$2344,10,FALSE)</f>
        <v>Tier - 3</v>
      </c>
      <c r="O1483" s="2" t="str">
        <f>VLOOKUP($A1483,'Hospitalisation Details'!$A$2:$K$2344,11,FALSE)</f>
        <v>Tier - 3</v>
      </c>
      <c r="P1483" s="5" t="str">
        <f>VLOOKUP($A1483,'Hospitalisation Details'!$A$2:$L$2344,12,FALSE)</f>
        <v>R1011</v>
      </c>
      <c r="Q1483" s="15">
        <f>VLOOKUP($A1483,'Hospitalisation Details'!$A$2:$G$2344,7,FALSE)</f>
        <v>35</v>
      </c>
    </row>
    <row r="1484" spans="1:17" x14ac:dyDescent="0.25">
      <c r="A1484" s="14" t="s">
        <v>5164</v>
      </c>
      <c r="B1484" t="str">
        <f>VLOOKUP(Healthcare!$A1484,'Customer Names'!A1484:C3818,3,FALSE)</f>
        <v>Patronick</v>
      </c>
      <c r="C1484">
        <f>VLOOKUP(Healthcare!$A1484,'Medical Examinations'!A1484:B3818,2,FALSE)</f>
        <v>23.31</v>
      </c>
      <c r="D1484">
        <f>VLOOKUP($A1484,'Medical Examinations'!A1484:D3818,4,FALSE)</f>
        <v>8.27</v>
      </c>
      <c r="E1484" t="str">
        <f>VLOOKUP($A1484,'Medical Examinations'!A1484:F1484,6,FALSE)</f>
        <v>No</v>
      </c>
      <c r="F1484" t="str">
        <f>VLOOKUP($A1484,'Medical Examinations'!A1484:G3818,7,FALSE)</f>
        <v>No</v>
      </c>
      <c r="G1484" t="str">
        <f>VLOOKUP($A1484,'Medical Examinations'!A1484:H3818,8,FALSE)</f>
        <v>No</v>
      </c>
      <c r="H1484" s="4">
        <f>VLOOKUP($A1484,'Medical Examinations'!A1484:I3818,9,FALSE)</f>
        <v>0</v>
      </c>
      <c r="I1484" t="str">
        <f>VLOOKUP($A1484,'Medical Examinations'!A1484:J1484,10,FALSE)</f>
        <v>No</v>
      </c>
      <c r="J1484" t="str">
        <f>VLOOKUP($A1484,'Medical Examinations'!A1484:C1484,3,FALSE)</f>
        <v>Health Weight</v>
      </c>
      <c r="K1484" t="str">
        <f>VLOOKUP($A1484,'Medical Examinations'!A1484:E1484,5,FALSE)</f>
        <v>Diabetes</v>
      </c>
      <c r="L1484" t="str">
        <f>VLOOKUP($A1484,'Hospitalisation Details'!$A$2:$E$2344,5,FALSE)</f>
        <v>1-Aug-1989</v>
      </c>
      <c r="M1484" s="2">
        <f>VLOOKUP($A1484,'Hospitalisation Details'!$A$2:$I$2344,9,FALSE)</f>
        <v>4766.0200000000004</v>
      </c>
      <c r="N1484" s="2" t="str">
        <f>VLOOKUP($A1484,'Hospitalisation Details'!$A$2:$J$2344,10,FALSE)</f>
        <v>Tier - 2</v>
      </c>
      <c r="O1484" s="2" t="str">
        <f>VLOOKUP($A1484,'Hospitalisation Details'!$A$2:$K$2344,11,FALSE)</f>
        <v>Tier - 3</v>
      </c>
      <c r="P1484" s="5" t="str">
        <f>VLOOKUP($A1484,'Hospitalisation Details'!$A$2:$L$2344,12,FALSE)</f>
        <v>R1011</v>
      </c>
      <c r="Q1484" s="15">
        <f>VLOOKUP($A1484,'Hospitalisation Details'!$A$2:$G$2344,7,FALSE)</f>
        <v>33</v>
      </c>
    </row>
    <row r="1485" spans="1:17" x14ac:dyDescent="0.25">
      <c r="A1485" s="14" t="s">
        <v>5165</v>
      </c>
      <c r="B1485" t="str">
        <f>VLOOKUP(Healthcare!$A1485,'Customer Names'!A1485:C3819,3,FALSE)</f>
        <v>Depasquale</v>
      </c>
      <c r="C1485">
        <f>VLOOKUP(Healthcare!$A1485,'Medical Examinations'!A1485:B3819,2,FALSE)</f>
        <v>29</v>
      </c>
      <c r="D1485">
        <f>VLOOKUP($A1485,'Medical Examinations'!A1485:D3819,4,FALSE)</f>
        <v>4.5599999999999996</v>
      </c>
      <c r="E1485" t="str">
        <f>VLOOKUP($A1485,'Medical Examinations'!A1485:F1485,6,FALSE)</f>
        <v>No</v>
      </c>
      <c r="F1485" t="str">
        <f>VLOOKUP($A1485,'Medical Examinations'!A1485:G3819,7,FALSE)</f>
        <v>No</v>
      </c>
      <c r="G1485" t="str">
        <f>VLOOKUP($A1485,'Medical Examinations'!A1485:H3819,8,FALSE)</f>
        <v>No</v>
      </c>
      <c r="H1485" s="4">
        <f>VLOOKUP($A1485,'Medical Examinations'!A1485:I3819,9,FALSE)</f>
        <v>0</v>
      </c>
      <c r="I1485" t="str">
        <f>VLOOKUP($A1485,'Medical Examinations'!A1485:J1485,10,FALSE)</f>
        <v>No</v>
      </c>
      <c r="J1485" t="str">
        <f>VLOOKUP($A1485,'Medical Examinations'!A1485:C1485,3,FALSE)</f>
        <v>Over Weight</v>
      </c>
      <c r="K1485" t="str">
        <f>VLOOKUP($A1485,'Medical Examinations'!A1485:E1485,5,FALSE)</f>
        <v>Normal</v>
      </c>
      <c r="L1485" t="str">
        <f>VLOOKUP($A1485,'Hospitalisation Details'!$A$2:$E$2344,5,FALSE)</f>
        <v>9-Dec-1989</v>
      </c>
      <c r="M1485" s="2">
        <f>VLOOKUP($A1485,'Hospitalisation Details'!$A$2:$I$2344,9,FALSE)</f>
        <v>4779.6000000000004</v>
      </c>
      <c r="N1485" s="2" t="str">
        <f>VLOOKUP($A1485,'Hospitalisation Details'!$A$2:$J$2344,10,FALSE)</f>
        <v>Tier - 2</v>
      </c>
      <c r="O1485" s="2" t="str">
        <f>VLOOKUP($A1485,'Hospitalisation Details'!$A$2:$K$2344,11,FALSE)</f>
        <v>Tier - 3</v>
      </c>
      <c r="P1485" s="5" t="str">
        <f>VLOOKUP($A1485,'Hospitalisation Details'!$A$2:$L$2344,12,FALSE)</f>
        <v>R1013</v>
      </c>
      <c r="Q1485" s="15">
        <f>VLOOKUP($A1485,'Hospitalisation Details'!$A$2:$G$2344,7,FALSE)</f>
        <v>33</v>
      </c>
    </row>
    <row r="1486" spans="1:17" x14ac:dyDescent="0.25">
      <c r="A1486" s="14" t="s">
        <v>5166</v>
      </c>
      <c r="B1486" t="str">
        <f>VLOOKUP(Healthcare!$A1486,'Customer Names'!A1486:C3820,3,FALSE)</f>
        <v>Lavergne</v>
      </c>
      <c r="C1486">
        <f>VLOOKUP(Healthcare!$A1486,'Medical Examinations'!A1486:B3820,2,FALSE)</f>
        <v>32.869999999999997</v>
      </c>
      <c r="D1486">
        <f>VLOOKUP($A1486,'Medical Examinations'!A1486:D3820,4,FALSE)</f>
        <v>5.33</v>
      </c>
      <c r="E1486" t="str">
        <f>VLOOKUP($A1486,'Medical Examinations'!A1486:F1486,6,FALSE)</f>
        <v>No</v>
      </c>
      <c r="F1486" t="str">
        <f>VLOOKUP($A1486,'Medical Examinations'!A1486:G3820,7,FALSE)</f>
        <v>No</v>
      </c>
      <c r="G1486" t="str">
        <f>VLOOKUP($A1486,'Medical Examinations'!A1486:H3820,8,FALSE)</f>
        <v>No</v>
      </c>
      <c r="H1486" s="4">
        <f>VLOOKUP($A1486,'Medical Examinations'!A1486:I3820,9,FALSE)</f>
        <v>0</v>
      </c>
      <c r="I1486" t="str">
        <f>VLOOKUP($A1486,'Medical Examinations'!A1486:J1486,10,FALSE)</f>
        <v>No</v>
      </c>
      <c r="J1486" t="str">
        <f>VLOOKUP($A1486,'Medical Examinations'!A1486:C1486,3,FALSE)</f>
        <v>Obesity</v>
      </c>
      <c r="K1486" t="str">
        <f>VLOOKUP($A1486,'Medical Examinations'!A1486:E1486,5,FALSE)</f>
        <v>Normal</v>
      </c>
      <c r="L1486" t="str">
        <f>VLOOKUP($A1486,'Hospitalisation Details'!$A$2:$E$2344,5,FALSE)</f>
        <v>22-Jun-1987</v>
      </c>
      <c r="M1486" s="2">
        <f>VLOOKUP($A1486,'Hospitalisation Details'!$A$2:$I$2344,9,FALSE)</f>
        <v>4787.42</v>
      </c>
      <c r="N1486" s="2" t="str">
        <f>VLOOKUP($A1486,'Hospitalisation Details'!$A$2:$J$2344,10,FALSE)</f>
        <v>Tier - 2</v>
      </c>
      <c r="O1486" s="2" t="str">
        <f>VLOOKUP($A1486,'Hospitalisation Details'!$A$2:$K$2344,11,FALSE)</f>
        <v>Tier - 3</v>
      </c>
      <c r="P1486" s="5" t="str">
        <f>VLOOKUP($A1486,'Hospitalisation Details'!$A$2:$L$2344,12,FALSE)</f>
        <v>R1013</v>
      </c>
      <c r="Q1486" s="15">
        <f>VLOOKUP($A1486,'Hospitalisation Details'!$A$2:$G$2344,7,FALSE)</f>
        <v>35</v>
      </c>
    </row>
    <row r="1487" spans="1:17" x14ac:dyDescent="0.25">
      <c r="A1487" s="14" t="s">
        <v>5167</v>
      </c>
      <c r="B1487" t="str">
        <f>VLOOKUP(Healthcare!$A1487,'Customer Names'!A1487:C3821,3,FALSE)</f>
        <v>Kawakami</v>
      </c>
      <c r="C1487">
        <f>VLOOKUP(Healthcare!$A1487,'Medical Examinations'!A1487:B3821,2,FALSE)</f>
        <v>26.18</v>
      </c>
      <c r="D1487">
        <f>VLOOKUP($A1487,'Medical Examinations'!A1487:D3821,4,FALSE)</f>
        <v>5.63</v>
      </c>
      <c r="E1487" t="str">
        <f>VLOOKUP($A1487,'Medical Examinations'!A1487:F1487,6,FALSE)</f>
        <v>No</v>
      </c>
      <c r="F1487" t="str">
        <f>VLOOKUP($A1487,'Medical Examinations'!A1487:G3821,7,FALSE)</f>
        <v>No</v>
      </c>
      <c r="G1487" t="str">
        <f>VLOOKUP($A1487,'Medical Examinations'!A1487:H3821,8,FALSE)</f>
        <v>No</v>
      </c>
      <c r="H1487" s="4">
        <f>VLOOKUP($A1487,'Medical Examinations'!A1487:I3821,9,FALSE)</f>
        <v>0</v>
      </c>
      <c r="I1487" t="str">
        <f>VLOOKUP($A1487,'Medical Examinations'!A1487:J1487,10,FALSE)</f>
        <v>No</v>
      </c>
      <c r="J1487" t="str">
        <f>VLOOKUP($A1487,'Medical Examinations'!A1487:C1487,3,FALSE)</f>
        <v>Over Weight</v>
      </c>
      <c r="K1487" t="str">
        <f>VLOOKUP($A1487,'Medical Examinations'!A1487:E1487,5,FALSE)</f>
        <v>Normal</v>
      </c>
      <c r="L1487" t="str">
        <f>VLOOKUP($A1487,'Hospitalisation Details'!$A$2:$E$2344,5,FALSE)</f>
        <v>16-Dec-1989</v>
      </c>
      <c r="M1487" s="2">
        <f>VLOOKUP($A1487,'Hospitalisation Details'!$A$2:$I$2344,9,FALSE)</f>
        <v>4795.66</v>
      </c>
      <c r="N1487" s="2" t="str">
        <f>VLOOKUP($A1487,'Hospitalisation Details'!$A$2:$J$2344,10,FALSE)</f>
        <v>Tier - 2</v>
      </c>
      <c r="O1487" s="2" t="str">
        <f>VLOOKUP($A1487,'Hospitalisation Details'!$A$2:$K$2344,11,FALSE)</f>
        <v>Tier - 1</v>
      </c>
      <c r="P1487" s="5" t="str">
        <f>VLOOKUP($A1487,'Hospitalisation Details'!$A$2:$L$2344,12,FALSE)</f>
        <v>R1013</v>
      </c>
      <c r="Q1487" s="15">
        <f>VLOOKUP($A1487,'Hospitalisation Details'!$A$2:$G$2344,7,FALSE)</f>
        <v>33</v>
      </c>
    </row>
    <row r="1488" spans="1:17" x14ac:dyDescent="0.25">
      <c r="A1488" s="14" t="s">
        <v>5168</v>
      </c>
      <c r="B1488" t="str">
        <f>VLOOKUP(Healthcare!$A1488,'Customer Names'!A1488:C3822,3,FALSE)</f>
        <v>Gonsalves</v>
      </c>
      <c r="C1488">
        <f>VLOOKUP(Healthcare!$A1488,'Medical Examinations'!A1488:B3822,2,FALSE)</f>
        <v>25.3</v>
      </c>
      <c r="D1488">
        <f>VLOOKUP($A1488,'Medical Examinations'!A1488:D3822,4,FALSE)</f>
        <v>5.12</v>
      </c>
      <c r="E1488" t="str">
        <f>VLOOKUP($A1488,'Medical Examinations'!A1488:F1488,6,FALSE)</f>
        <v>No</v>
      </c>
      <c r="F1488" t="str">
        <f>VLOOKUP($A1488,'Medical Examinations'!A1488:G3822,7,FALSE)</f>
        <v>No</v>
      </c>
      <c r="G1488" t="str">
        <f>VLOOKUP($A1488,'Medical Examinations'!A1488:H3822,8,FALSE)</f>
        <v>No</v>
      </c>
      <c r="H1488" s="4">
        <f>VLOOKUP($A1488,'Medical Examinations'!A1488:I3822,9,FALSE)</f>
        <v>0</v>
      </c>
      <c r="I1488" t="str">
        <f>VLOOKUP($A1488,'Medical Examinations'!A1488:J1488,10,FALSE)</f>
        <v>No</v>
      </c>
      <c r="J1488" t="str">
        <f>VLOOKUP($A1488,'Medical Examinations'!A1488:C1488,3,FALSE)</f>
        <v>Over Weight</v>
      </c>
      <c r="K1488" t="str">
        <f>VLOOKUP($A1488,'Medical Examinations'!A1488:E1488,5,FALSE)</f>
        <v>Normal</v>
      </c>
      <c r="L1488" t="str">
        <f>VLOOKUP($A1488,'Hospitalisation Details'!$A$2:$E$2344,5,FALSE)</f>
        <v>3-Oct-1978</v>
      </c>
      <c r="M1488" s="2">
        <f>VLOOKUP($A1488,'Hospitalisation Details'!$A$2:$I$2344,9,FALSE)</f>
        <v>4812.34</v>
      </c>
      <c r="N1488" s="2" t="str">
        <f>VLOOKUP($A1488,'Hospitalisation Details'!$A$2:$J$2344,10,FALSE)</f>
        <v>Tier - 2</v>
      </c>
      <c r="O1488" s="2" t="str">
        <f>VLOOKUP($A1488,'Hospitalisation Details'!$A$2:$K$2344,11,FALSE)</f>
        <v>Tier - 3</v>
      </c>
      <c r="P1488" s="5" t="str">
        <f>VLOOKUP($A1488,'Hospitalisation Details'!$A$2:$L$2344,12,FALSE)</f>
        <v>R1013</v>
      </c>
      <c r="Q1488" s="15">
        <f>VLOOKUP($A1488,'Hospitalisation Details'!$A$2:$G$2344,7,FALSE)</f>
        <v>44</v>
      </c>
    </row>
    <row r="1489" spans="1:17" x14ac:dyDescent="0.25">
      <c r="A1489" s="14" t="s">
        <v>5169</v>
      </c>
      <c r="B1489" t="str">
        <f>VLOOKUP(Healthcare!$A1489,'Customer Names'!A1489:C3823,3,FALSE)</f>
        <v>Peck</v>
      </c>
      <c r="C1489">
        <f>VLOOKUP(Healthcare!$A1489,'Medical Examinations'!A1489:B3823,2,FALSE)</f>
        <v>36.94</v>
      </c>
      <c r="D1489">
        <f>VLOOKUP($A1489,'Medical Examinations'!A1489:D3823,4,FALSE)</f>
        <v>5.15</v>
      </c>
      <c r="E1489" t="str">
        <f>VLOOKUP($A1489,'Medical Examinations'!A1489:F1489,6,FALSE)</f>
        <v>Yes</v>
      </c>
      <c r="F1489" t="str">
        <f>VLOOKUP($A1489,'Medical Examinations'!A1489:G3823,7,FALSE)</f>
        <v>No</v>
      </c>
      <c r="G1489" t="str">
        <f>VLOOKUP($A1489,'Medical Examinations'!A1489:H3823,8,FALSE)</f>
        <v>No</v>
      </c>
      <c r="H1489" s="4">
        <f>VLOOKUP($A1489,'Medical Examinations'!A1489:I3823,9,FALSE)</f>
        <v>1</v>
      </c>
      <c r="I1489" t="str">
        <f>VLOOKUP($A1489,'Medical Examinations'!A1489:J1489,10,FALSE)</f>
        <v>No</v>
      </c>
      <c r="J1489" t="str">
        <f>VLOOKUP($A1489,'Medical Examinations'!A1489:C1489,3,FALSE)</f>
        <v>Obesity</v>
      </c>
      <c r="K1489" t="str">
        <f>VLOOKUP($A1489,'Medical Examinations'!A1489:E1489,5,FALSE)</f>
        <v>Normal</v>
      </c>
      <c r="L1489" t="str">
        <f>VLOOKUP($A1489,'Hospitalisation Details'!$A$2:$E$2344,5,FALSE)</f>
        <v>3-Jul-1981</v>
      </c>
      <c r="M1489" s="2">
        <f>VLOOKUP($A1489,'Hospitalisation Details'!$A$2:$I$2344,9,FALSE)</f>
        <v>4827.1000000000004</v>
      </c>
      <c r="N1489" s="2" t="str">
        <f>VLOOKUP($A1489,'Hospitalisation Details'!$A$2:$J$2344,10,FALSE)</f>
        <v>Tier - 2</v>
      </c>
      <c r="O1489" s="2" t="str">
        <f>VLOOKUP($A1489,'Hospitalisation Details'!$A$2:$K$2344,11,FALSE)</f>
        <v>Tier - 1</v>
      </c>
      <c r="P1489" s="5" t="str">
        <f>VLOOKUP($A1489,'Hospitalisation Details'!$A$2:$L$2344,12,FALSE)</f>
        <v>R1013</v>
      </c>
      <c r="Q1489" s="15">
        <f>VLOOKUP($A1489,'Hospitalisation Details'!$A$2:$G$2344,7,FALSE)</f>
        <v>41</v>
      </c>
    </row>
    <row r="1490" spans="1:17" x14ac:dyDescent="0.25">
      <c r="A1490" s="14" t="s">
        <v>5170</v>
      </c>
      <c r="B1490" t="str">
        <f>VLOOKUP(Healthcare!$A1490,'Customer Names'!A1490:C3824,3,FALSE)</f>
        <v>Aure</v>
      </c>
      <c r="C1490">
        <f>VLOOKUP(Healthcare!$A1490,'Medical Examinations'!A1490:B3824,2,FALSE)</f>
        <v>22.86</v>
      </c>
      <c r="D1490">
        <f>VLOOKUP($A1490,'Medical Examinations'!A1490:D3824,4,FALSE)</f>
        <v>7.5</v>
      </c>
      <c r="E1490" t="str">
        <f>VLOOKUP($A1490,'Medical Examinations'!A1490:F1490,6,FALSE)</f>
        <v>No</v>
      </c>
      <c r="F1490" t="str">
        <f>VLOOKUP($A1490,'Medical Examinations'!A1490:G3824,7,FALSE)</f>
        <v>No</v>
      </c>
      <c r="G1490" t="str">
        <f>VLOOKUP($A1490,'Medical Examinations'!A1490:H3824,8,FALSE)</f>
        <v>No</v>
      </c>
      <c r="H1490" s="4">
        <f>VLOOKUP($A1490,'Medical Examinations'!A1490:I3824,9,FALSE)</f>
        <v>0</v>
      </c>
      <c r="I1490" t="str">
        <f>VLOOKUP($A1490,'Medical Examinations'!A1490:J1490,10,FALSE)</f>
        <v>No</v>
      </c>
      <c r="J1490" t="str">
        <f>VLOOKUP($A1490,'Medical Examinations'!A1490:C1490,3,FALSE)</f>
        <v>Health Weight</v>
      </c>
      <c r="K1490" t="str">
        <f>VLOOKUP($A1490,'Medical Examinations'!A1490:E1490,5,FALSE)</f>
        <v>Diabetes</v>
      </c>
      <c r="L1490" t="str">
        <f>VLOOKUP($A1490,'Hospitalisation Details'!$A$2:$E$2344,5,FALSE)</f>
        <v>1-Dec-1995</v>
      </c>
      <c r="M1490" s="2">
        <f>VLOOKUP($A1490,'Hospitalisation Details'!$A$2:$I$2344,9,FALSE)</f>
        <v>4827.8999999999996</v>
      </c>
      <c r="N1490" s="2" t="str">
        <f>VLOOKUP($A1490,'Hospitalisation Details'!$A$2:$J$2344,10,FALSE)</f>
        <v>Tier - 1</v>
      </c>
      <c r="O1490" s="2" t="str">
        <f>VLOOKUP($A1490,'Hospitalisation Details'!$A$2:$K$2344,11,FALSE)</f>
        <v>Tier - 2</v>
      </c>
      <c r="P1490" s="5" t="str">
        <f>VLOOKUP($A1490,'Hospitalisation Details'!$A$2:$L$2344,12,FALSE)</f>
        <v>Unknown</v>
      </c>
      <c r="Q1490" s="15">
        <f>VLOOKUP($A1490,'Hospitalisation Details'!$A$2:$G$2344,7,FALSE)</f>
        <v>27</v>
      </c>
    </row>
    <row r="1491" spans="1:17" x14ac:dyDescent="0.25">
      <c r="A1491" s="14" t="s">
        <v>5171</v>
      </c>
      <c r="B1491" t="str">
        <f>VLOOKUP(Healthcare!$A1491,'Customer Names'!A1491:C3825,3,FALSE)</f>
        <v>Mattingly</v>
      </c>
      <c r="C1491">
        <f>VLOOKUP(Healthcare!$A1491,'Medical Examinations'!A1491:B3825,2,FALSE)</f>
        <v>18.760000000000002</v>
      </c>
      <c r="D1491">
        <f>VLOOKUP($A1491,'Medical Examinations'!A1491:D3825,4,FALSE)</f>
        <v>4.88</v>
      </c>
      <c r="E1491" t="str">
        <f>VLOOKUP($A1491,'Medical Examinations'!A1491:F1491,6,FALSE)</f>
        <v>Yes</v>
      </c>
      <c r="F1491" t="str">
        <f>VLOOKUP($A1491,'Medical Examinations'!A1491:G3825,7,FALSE)</f>
        <v>No</v>
      </c>
      <c r="G1491" t="str">
        <f>VLOOKUP($A1491,'Medical Examinations'!A1491:H3825,8,FALSE)</f>
        <v>Yes</v>
      </c>
      <c r="H1491" s="4">
        <f>VLOOKUP($A1491,'Medical Examinations'!A1491:I3825,9,FALSE)</f>
        <v>1</v>
      </c>
      <c r="I1491" t="str">
        <f>VLOOKUP($A1491,'Medical Examinations'!A1491:J1491,10,FALSE)</f>
        <v>No</v>
      </c>
      <c r="J1491" t="str">
        <f>VLOOKUP($A1491,'Medical Examinations'!A1491:C1491,3,FALSE)</f>
        <v>Health Weight</v>
      </c>
      <c r="K1491" t="str">
        <f>VLOOKUP($A1491,'Medical Examinations'!A1491:E1491,5,FALSE)</f>
        <v>Normal</v>
      </c>
      <c r="L1491" t="str">
        <f>VLOOKUP($A1491,'Hospitalisation Details'!$A$2:$E$2344,5,FALSE)</f>
        <v>11-Dec-2000</v>
      </c>
      <c r="M1491" s="2">
        <f>VLOOKUP($A1491,'Hospitalisation Details'!$A$2:$I$2344,9,FALSE)</f>
        <v>4835.43</v>
      </c>
      <c r="N1491" s="2" t="str">
        <f>VLOOKUP($A1491,'Hospitalisation Details'!$A$2:$J$2344,10,FALSE)</f>
        <v>Tier - 2</v>
      </c>
      <c r="O1491" s="2" t="str">
        <f>VLOOKUP($A1491,'Hospitalisation Details'!$A$2:$K$2344,11,FALSE)</f>
        <v>Tier - 2</v>
      </c>
      <c r="P1491" s="5" t="str">
        <f>VLOOKUP($A1491,'Hospitalisation Details'!$A$2:$L$2344,12,FALSE)</f>
        <v>R1021</v>
      </c>
      <c r="Q1491" s="15">
        <f>VLOOKUP($A1491,'Hospitalisation Details'!$A$2:$G$2344,7,FALSE)</f>
        <v>22</v>
      </c>
    </row>
    <row r="1492" spans="1:17" x14ac:dyDescent="0.25">
      <c r="A1492" s="14" t="s">
        <v>5172</v>
      </c>
      <c r="B1492" t="str">
        <f>VLOOKUP(Healthcare!$A1492,'Customer Names'!A1492:C3826,3,FALSE)</f>
        <v>Stelpflug</v>
      </c>
      <c r="C1492">
        <f>VLOOKUP(Healthcare!$A1492,'Medical Examinations'!A1492:B3826,2,FALSE)</f>
        <v>24.36</v>
      </c>
      <c r="D1492">
        <f>VLOOKUP($A1492,'Medical Examinations'!A1492:D3826,4,FALSE)</f>
        <v>5.57</v>
      </c>
      <c r="E1492" t="str">
        <f>VLOOKUP($A1492,'Medical Examinations'!A1492:F1492,6,FALSE)</f>
        <v>No</v>
      </c>
      <c r="F1492" t="str">
        <f>VLOOKUP($A1492,'Medical Examinations'!A1492:G3826,7,FALSE)</f>
        <v>No</v>
      </c>
      <c r="G1492" t="str">
        <f>VLOOKUP($A1492,'Medical Examinations'!A1492:H3826,8,FALSE)</f>
        <v>No</v>
      </c>
      <c r="H1492" s="4">
        <f>VLOOKUP($A1492,'Medical Examinations'!A1492:I3826,9,FALSE)</f>
        <v>0</v>
      </c>
      <c r="I1492" t="str">
        <f>VLOOKUP($A1492,'Medical Examinations'!A1492:J1492,10,FALSE)</f>
        <v>No</v>
      </c>
      <c r="J1492" t="str">
        <f>VLOOKUP($A1492,'Medical Examinations'!A1492:C1492,3,FALSE)</f>
        <v>Health Weight</v>
      </c>
      <c r="K1492" t="str">
        <f>VLOOKUP($A1492,'Medical Examinations'!A1492:E1492,5,FALSE)</f>
        <v>Normal</v>
      </c>
      <c r="L1492" t="str">
        <f>VLOOKUP($A1492,'Hospitalisation Details'!$A$2:$E$2344,5,FALSE)</f>
        <v>10-Sep-1992</v>
      </c>
      <c r="M1492" s="2">
        <f>VLOOKUP($A1492,'Hospitalisation Details'!$A$2:$I$2344,9,FALSE)</f>
        <v>4837.58</v>
      </c>
      <c r="N1492" s="2" t="str">
        <f>VLOOKUP($A1492,'Hospitalisation Details'!$A$2:$J$2344,10,FALSE)</f>
        <v>Tier - 3</v>
      </c>
      <c r="O1492" s="2" t="str">
        <f>VLOOKUP($A1492,'Hospitalisation Details'!$A$2:$K$2344,11,FALSE)</f>
        <v>Tier - 2</v>
      </c>
      <c r="P1492" s="5" t="str">
        <f>VLOOKUP($A1492,'Hospitalisation Details'!$A$2:$L$2344,12,FALSE)</f>
        <v>R1013</v>
      </c>
      <c r="Q1492" s="15">
        <f>VLOOKUP($A1492,'Hospitalisation Details'!$A$2:$G$2344,7,FALSE)</f>
        <v>30</v>
      </c>
    </row>
    <row r="1493" spans="1:17" x14ac:dyDescent="0.25">
      <c r="A1493" s="14" t="s">
        <v>5173</v>
      </c>
      <c r="B1493" t="str">
        <f>VLOOKUP(Healthcare!$A1493,'Customer Names'!A1493:C3827,3,FALSE)</f>
        <v>Sanchez Antognini</v>
      </c>
      <c r="C1493">
        <f>VLOOKUP(Healthcare!$A1493,'Medical Examinations'!A1493:B3827,2,FALSE)</f>
        <v>32.299999999999997</v>
      </c>
      <c r="D1493">
        <f>VLOOKUP($A1493,'Medical Examinations'!A1493:D3827,4,FALSE)</f>
        <v>5.31</v>
      </c>
      <c r="E1493" t="str">
        <f>VLOOKUP($A1493,'Medical Examinations'!A1493:F1493,6,FALSE)</f>
        <v>No</v>
      </c>
      <c r="F1493" t="str">
        <f>VLOOKUP($A1493,'Medical Examinations'!A1493:G3827,7,FALSE)</f>
        <v>No</v>
      </c>
      <c r="G1493" t="str">
        <f>VLOOKUP($A1493,'Medical Examinations'!A1493:H3827,8,FALSE)</f>
        <v>No</v>
      </c>
      <c r="H1493" s="4">
        <f>VLOOKUP($A1493,'Medical Examinations'!A1493:I3827,9,FALSE)</f>
        <v>0</v>
      </c>
      <c r="I1493" t="str">
        <f>VLOOKUP($A1493,'Medical Examinations'!A1493:J1493,10,FALSE)</f>
        <v>No</v>
      </c>
      <c r="J1493" t="str">
        <f>VLOOKUP($A1493,'Medical Examinations'!A1493:C1493,3,FALSE)</f>
        <v>Obesity</v>
      </c>
      <c r="K1493" t="str">
        <f>VLOOKUP($A1493,'Medical Examinations'!A1493:E1493,5,FALSE)</f>
        <v>Normal</v>
      </c>
      <c r="L1493" t="str">
        <f>VLOOKUP($A1493,'Hospitalisation Details'!$A$2:$E$2344,5,FALSE)</f>
        <v>15-Oct-1984</v>
      </c>
      <c r="M1493" s="2">
        <f>VLOOKUP($A1493,'Hospitalisation Details'!$A$2:$I$2344,9,FALSE)</f>
        <v>4839.18</v>
      </c>
      <c r="N1493" s="2" t="str">
        <f>VLOOKUP($A1493,'Hospitalisation Details'!$A$2:$J$2344,10,FALSE)</f>
        <v>Tier - 2</v>
      </c>
      <c r="O1493" s="2" t="str">
        <f>VLOOKUP($A1493,'Hospitalisation Details'!$A$2:$K$2344,11,FALSE)</f>
        <v>Tier - 1</v>
      </c>
      <c r="P1493" s="5" t="str">
        <f>VLOOKUP($A1493,'Hospitalisation Details'!$A$2:$L$2344,12,FALSE)</f>
        <v>R1012</v>
      </c>
      <c r="Q1493" s="15">
        <f>VLOOKUP($A1493,'Hospitalisation Details'!$A$2:$G$2344,7,FALSE)</f>
        <v>38</v>
      </c>
    </row>
    <row r="1494" spans="1:17" x14ac:dyDescent="0.25">
      <c r="A1494" s="14" t="s">
        <v>5174</v>
      </c>
      <c r="B1494" t="str">
        <f>VLOOKUP(Healthcare!$A1494,'Customer Names'!A1494:C3828,3,FALSE)</f>
        <v>Condon</v>
      </c>
      <c r="C1494">
        <f>VLOOKUP(Healthcare!$A1494,'Medical Examinations'!A1494:B3828,2,FALSE)</f>
        <v>22.704999999999998</v>
      </c>
      <c r="D1494">
        <f>VLOOKUP($A1494,'Medical Examinations'!A1494:D3828,4,FALSE)</f>
        <v>4.57</v>
      </c>
      <c r="E1494" t="str">
        <f>VLOOKUP($A1494,'Medical Examinations'!A1494:F1494,6,FALSE)</f>
        <v>Yes</v>
      </c>
      <c r="F1494" t="str">
        <f>VLOOKUP($A1494,'Medical Examinations'!A1494:G3828,7,FALSE)</f>
        <v>No</v>
      </c>
      <c r="G1494" t="str">
        <f>VLOOKUP($A1494,'Medical Examinations'!A1494:H3828,8,FALSE)</f>
        <v>No</v>
      </c>
      <c r="H1494" s="4">
        <f>VLOOKUP($A1494,'Medical Examinations'!A1494:I3828,9,FALSE)</f>
        <v>0</v>
      </c>
      <c r="I1494" t="str">
        <f>VLOOKUP($A1494,'Medical Examinations'!A1494:J1494,10,FALSE)</f>
        <v>No</v>
      </c>
      <c r="J1494" t="str">
        <f>VLOOKUP($A1494,'Medical Examinations'!A1494:C1494,3,FALSE)</f>
        <v>Health Weight</v>
      </c>
      <c r="K1494" t="str">
        <f>VLOOKUP($A1494,'Medical Examinations'!A1494:E1494,5,FALSE)</f>
        <v>Normal</v>
      </c>
      <c r="L1494" t="str">
        <f>VLOOKUP($A1494,'Hospitalisation Details'!$A$2:$E$2344,5,FALSE)</f>
        <v>29-Sep-1995</v>
      </c>
      <c r="M1494" s="2">
        <f>VLOOKUP($A1494,'Hospitalisation Details'!$A$2:$I$2344,9,FALSE)</f>
        <v>4840.95</v>
      </c>
      <c r="N1494" s="2" t="str">
        <f>VLOOKUP($A1494,'Hospitalisation Details'!$A$2:$J$2344,10,FALSE)</f>
        <v>Tier - 2</v>
      </c>
      <c r="O1494" s="2" t="str">
        <f>VLOOKUP($A1494,'Hospitalisation Details'!$A$2:$K$2344,11,FALSE)</f>
        <v>Tier - 1</v>
      </c>
      <c r="P1494" s="5" t="str">
        <f>VLOOKUP($A1494,'Hospitalisation Details'!$A$2:$L$2344,12,FALSE)</f>
        <v>R1021</v>
      </c>
      <c r="Q1494" s="15">
        <f>VLOOKUP($A1494,'Hospitalisation Details'!$A$2:$G$2344,7,FALSE)</f>
        <v>27</v>
      </c>
    </row>
    <row r="1495" spans="1:17" x14ac:dyDescent="0.25">
      <c r="A1495" s="14" t="s">
        <v>5175</v>
      </c>
      <c r="B1495" t="str">
        <f>VLOOKUP(Healthcare!$A1495,'Customer Names'!A1495:C3829,3,FALSE)</f>
        <v>Magato</v>
      </c>
      <c r="C1495">
        <f>VLOOKUP(Healthcare!$A1495,'Medical Examinations'!A1495:B3829,2,FALSE)</f>
        <v>21.79</v>
      </c>
      <c r="D1495">
        <f>VLOOKUP($A1495,'Medical Examinations'!A1495:D3829,4,FALSE)</f>
        <v>8.6999999999999993</v>
      </c>
      <c r="E1495" t="str">
        <f>VLOOKUP($A1495,'Medical Examinations'!A1495:F1495,6,FALSE)</f>
        <v>Yes</v>
      </c>
      <c r="F1495" t="str">
        <f>VLOOKUP($A1495,'Medical Examinations'!A1495:G3829,7,FALSE)</f>
        <v>No</v>
      </c>
      <c r="G1495" t="str">
        <f>VLOOKUP($A1495,'Medical Examinations'!A1495:H3829,8,FALSE)</f>
        <v>No</v>
      </c>
      <c r="H1495" s="4">
        <f>VLOOKUP($A1495,'Medical Examinations'!A1495:I3829,9,FALSE)</f>
        <v>1</v>
      </c>
      <c r="I1495" t="str">
        <f>VLOOKUP($A1495,'Medical Examinations'!A1495:J1495,10,FALSE)</f>
        <v>No</v>
      </c>
      <c r="J1495" t="str">
        <f>VLOOKUP($A1495,'Medical Examinations'!A1495:C1495,3,FALSE)</f>
        <v>Health Weight</v>
      </c>
      <c r="K1495" t="str">
        <f>VLOOKUP($A1495,'Medical Examinations'!A1495:E1495,5,FALSE)</f>
        <v>Diabetes</v>
      </c>
      <c r="L1495" t="str">
        <f>VLOOKUP($A1495,'Hospitalisation Details'!$A$2:$E$2344,5,FALSE)</f>
        <v>13-Dec-1979</v>
      </c>
      <c r="M1495" s="2">
        <f>VLOOKUP($A1495,'Hospitalisation Details'!$A$2:$I$2344,9,FALSE)</f>
        <v>4843.79</v>
      </c>
      <c r="N1495" s="2" t="str">
        <f>VLOOKUP($A1495,'Hospitalisation Details'!$A$2:$J$2344,10,FALSE)</f>
        <v>Tier - 2</v>
      </c>
      <c r="O1495" s="2" t="str">
        <f>VLOOKUP($A1495,'Hospitalisation Details'!$A$2:$K$2344,11,FALSE)</f>
        <v>Tier - 3</v>
      </c>
      <c r="P1495" s="5" t="str">
        <f>VLOOKUP($A1495,'Hospitalisation Details'!$A$2:$L$2344,12,FALSE)</f>
        <v>R1013</v>
      </c>
      <c r="Q1495" s="15">
        <f>VLOOKUP($A1495,'Hospitalisation Details'!$A$2:$G$2344,7,FALSE)</f>
        <v>43</v>
      </c>
    </row>
    <row r="1496" spans="1:17" x14ac:dyDescent="0.25">
      <c r="A1496" s="14" t="s">
        <v>5176</v>
      </c>
      <c r="B1496" t="str">
        <f>VLOOKUP(Healthcare!$A1496,'Customer Names'!A1496:C3830,3,FALSE)</f>
        <v>Dombrowski</v>
      </c>
      <c r="C1496">
        <f>VLOOKUP(Healthcare!$A1496,'Medical Examinations'!A1496:B3830,2,FALSE)</f>
        <v>24.52</v>
      </c>
      <c r="D1496">
        <f>VLOOKUP($A1496,'Medical Examinations'!A1496:D3830,4,FALSE)</f>
        <v>4.76</v>
      </c>
      <c r="E1496" t="str">
        <f>VLOOKUP($A1496,'Medical Examinations'!A1496:F1496,6,FALSE)</f>
        <v>No</v>
      </c>
      <c r="F1496" t="str">
        <f>VLOOKUP($A1496,'Medical Examinations'!A1496:G3830,7,FALSE)</f>
        <v>No</v>
      </c>
      <c r="G1496" t="str">
        <f>VLOOKUP($A1496,'Medical Examinations'!A1496:H3830,8,FALSE)</f>
        <v>No</v>
      </c>
      <c r="H1496" s="4">
        <f>VLOOKUP($A1496,'Medical Examinations'!A1496:I3830,9,FALSE)</f>
        <v>0</v>
      </c>
      <c r="I1496" t="str">
        <f>VLOOKUP($A1496,'Medical Examinations'!A1496:J1496,10,FALSE)</f>
        <v>No</v>
      </c>
      <c r="J1496" t="str">
        <f>VLOOKUP($A1496,'Medical Examinations'!A1496:C1496,3,FALSE)</f>
        <v>Health Weight</v>
      </c>
      <c r="K1496" t="str">
        <f>VLOOKUP($A1496,'Medical Examinations'!A1496:E1496,5,FALSE)</f>
        <v>Normal</v>
      </c>
      <c r="L1496" t="str">
        <f>VLOOKUP($A1496,'Hospitalisation Details'!$A$2:$E$2344,5,FALSE)</f>
        <v>11-Sep-1974</v>
      </c>
      <c r="M1496" s="2">
        <f>VLOOKUP($A1496,'Hospitalisation Details'!$A$2:$I$2344,9,FALSE)</f>
        <v>4844.67</v>
      </c>
      <c r="N1496" s="2" t="str">
        <f>VLOOKUP($A1496,'Hospitalisation Details'!$A$2:$J$2344,10,FALSE)</f>
        <v>Tier - 2</v>
      </c>
      <c r="O1496" s="2" t="str">
        <f>VLOOKUP($A1496,'Hospitalisation Details'!$A$2:$K$2344,11,FALSE)</f>
        <v>Tier - 2</v>
      </c>
      <c r="P1496" s="5" t="str">
        <f>VLOOKUP($A1496,'Hospitalisation Details'!$A$2:$L$2344,12,FALSE)</f>
        <v>R1013</v>
      </c>
      <c r="Q1496" s="15">
        <f>VLOOKUP($A1496,'Hospitalisation Details'!$A$2:$G$2344,7,FALSE)</f>
        <v>48</v>
      </c>
    </row>
    <row r="1497" spans="1:17" x14ac:dyDescent="0.25">
      <c r="A1497" s="14" t="s">
        <v>5177</v>
      </c>
      <c r="B1497" t="str">
        <f>VLOOKUP(Healthcare!$A1497,'Customer Names'!A1497:C3831,3,FALSE)</f>
        <v>Ohara</v>
      </c>
      <c r="C1497">
        <f>VLOOKUP(Healthcare!$A1497,'Medical Examinations'!A1497:B3831,2,FALSE)</f>
        <v>39.520000000000003</v>
      </c>
      <c r="D1497">
        <f>VLOOKUP($A1497,'Medical Examinations'!A1497:D3831,4,FALSE)</f>
        <v>11.81</v>
      </c>
      <c r="E1497" t="str">
        <f>VLOOKUP($A1497,'Medical Examinations'!A1497:F1497,6,FALSE)</f>
        <v>No</v>
      </c>
      <c r="F1497" t="str">
        <f>VLOOKUP($A1497,'Medical Examinations'!A1497:G3831,7,FALSE)</f>
        <v>No</v>
      </c>
      <c r="G1497" t="str">
        <f>VLOOKUP($A1497,'Medical Examinations'!A1497:H3831,8,FALSE)</f>
        <v>No</v>
      </c>
      <c r="H1497" s="4">
        <f>VLOOKUP($A1497,'Medical Examinations'!A1497:I3831,9,FALSE)</f>
        <v>0</v>
      </c>
      <c r="I1497" t="str">
        <f>VLOOKUP($A1497,'Medical Examinations'!A1497:J1497,10,FALSE)</f>
        <v>No</v>
      </c>
      <c r="J1497" t="str">
        <f>VLOOKUP($A1497,'Medical Examinations'!A1497:C1497,3,FALSE)</f>
        <v>Obesity</v>
      </c>
      <c r="K1497" t="str">
        <f>VLOOKUP($A1497,'Medical Examinations'!A1497:E1497,5,FALSE)</f>
        <v>Diabetes</v>
      </c>
      <c r="L1497" t="str">
        <f>VLOOKUP($A1497,'Hospitalisation Details'!$A$2:$E$2344,5,FALSE)</f>
        <v>7-Jun-2001</v>
      </c>
      <c r="M1497" s="2">
        <f>VLOOKUP($A1497,'Hospitalisation Details'!$A$2:$I$2344,9,FALSE)</f>
        <v>4846.53</v>
      </c>
      <c r="N1497" s="2" t="str">
        <f>VLOOKUP($A1497,'Hospitalisation Details'!$A$2:$J$2344,10,FALSE)</f>
        <v>Tier - 2</v>
      </c>
      <c r="O1497" s="2" t="str">
        <f>VLOOKUP($A1497,'Hospitalisation Details'!$A$2:$K$2344,11,FALSE)</f>
        <v>Tier - 3</v>
      </c>
      <c r="P1497" s="5" t="str">
        <f>VLOOKUP($A1497,'Hospitalisation Details'!$A$2:$L$2344,12,FALSE)</f>
        <v>R1021</v>
      </c>
      <c r="Q1497" s="15">
        <f>VLOOKUP($A1497,'Hospitalisation Details'!$A$2:$G$2344,7,FALSE)</f>
        <v>22</v>
      </c>
    </row>
    <row r="1498" spans="1:17" x14ac:dyDescent="0.25">
      <c r="A1498" s="14" t="s">
        <v>5178</v>
      </c>
      <c r="B1498" t="str">
        <f>VLOOKUP(Healthcare!$A1498,'Customer Names'!A1498:C3832,3,FALSE)</f>
        <v>Cifuentes Fetiva</v>
      </c>
      <c r="C1498">
        <f>VLOOKUP(Healthcare!$A1498,'Medical Examinations'!A1498:B3832,2,FALSE)</f>
        <v>24.49</v>
      </c>
      <c r="D1498">
        <f>VLOOKUP($A1498,'Medical Examinations'!A1498:D3832,4,FALSE)</f>
        <v>4.67</v>
      </c>
      <c r="E1498" t="str">
        <f>VLOOKUP($A1498,'Medical Examinations'!A1498:F1498,6,FALSE)</f>
        <v>No</v>
      </c>
      <c r="F1498" t="str">
        <f>VLOOKUP($A1498,'Medical Examinations'!A1498:G3832,7,FALSE)</f>
        <v>No</v>
      </c>
      <c r="G1498" t="str">
        <f>VLOOKUP($A1498,'Medical Examinations'!A1498:H3832,8,FALSE)</f>
        <v>No</v>
      </c>
      <c r="H1498" s="4">
        <f>VLOOKUP($A1498,'Medical Examinations'!A1498:I3832,9,FALSE)</f>
        <v>0</v>
      </c>
      <c r="I1498" t="str">
        <f>VLOOKUP($A1498,'Medical Examinations'!A1498:J1498,10,FALSE)</f>
        <v>No</v>
      </c>
      <c r="J1498" t="str">
        <f>VLOOKUP($A1498,'Medical Examinations'!A1498:C1498,3,FALSE)</f>
        <v>Health Weight</v>
      </c>
      <c r="K1498" t="str">
        <f>VLOOKUP($A1498,'Medical Examinations'!A1498:E1498,5,FALSE)</f>
        <v>Normal</v>
      </c>
      <c r="L1498" t="str">
        <f>VLOOKUP($A1498,'Hospitalisation Details'!$A$2:$E$2344,5,FALSE)</f>
        <v>27-Dec-1995</v>
      </c>
      <c r="M1498" s="2">
        <f>VLOOKUP($A1498,'Hospitalisation Details'!$A$2:$I$2344,9,FALSE)</f>
        <v>4846.92</v>
      </c>
      <c r="N1498" s="2" t="str">
        <f>VLOOKUP($A1498,'Hospitalisation Details'!$A$2:$J$2344,10,FALSE)</f>
        <v>Tier - 2</v>
      </c>
      <c r="O1498" s="2" t="str">
        <f>VLOOKUP($A1498,'Hospitalisation Details'!$A$2:$K$2344,11,FALSE)</f>
        <v>Tier - 3</v>
      </c>
      <c r="P1498" s="5" t="str">
        <f>VLOOKUP($A1498,'Hospitalisation Details'!$A$2:$L$2344,12,FALSE)</f>
        <v>R1017</v>
      </c>
      <c r="Q1498" s="15">
        <f>VLOOKUP($A1498,'Hospitalisation Details'!$A$2:$G$2344,7,FALSE)</f>
        <v>27</v>
      </c>
    </row>
    <row r="1499" spans="1:17" x14ac:dyDescent="0.25">
      <c r="A1499" s="14" t="s">
        <v>5179</v>
      </c>
      <c r="B1499" t="str">
        <f>VLOOKUP(Healthcare!$A1499,'Customer Names'!A1499:C3833,3,FALSE)</f>
        <v>Keno</v>
      </c>
      <c r="C1499">
        <f>VLOOKUP(Healthcare!$A1499,'Medical Examinations'!A1499:B3833,2,FALSE)</f>
        <v>26.315000000000001</v>
      </c>
      <c r="D1499">
        <f>VLOOKUP($A1499,'Medical Examinations'!A1499:D3833,4,FALSE)</f>
        <v>6.02</v>
      </c>
      <c r="E1499" t="str">
        <f>VLOOKUP($A1499,'Medical Examinations'!A1499:F1499,6,FALSE)</f>
        <v>No</v>
      </c>
      <c r="F1499" t="str">
        <f>VLOOKUP($A1499,'Medical Examinations'!A1499:G3833,7,FALSE)</f>
        <v>No</v>
      </c>
      <c r="G1499" t="str">
        <f>VLOOKUP($A1499,'Medical Examinations'!A1499:H3833,8,FALSE)</f>
        <v>No</v>
      </c>
      <c r="H1499" s="4">
        <f>VLOOKUP($A1499,'Medical Examinations'!A1499:I3833,9,FALSE)</f>
        <v>0</v>
      </c>
      <c r="I1499" t="str">
        <f>VLOOKUP($A1499,'Medical Examinations'!A1499:J1499,10,FALSE)</f>
        <v>No</v>
      </c>
      <c r="J1499" t="str">
        <f>VLOOKUP($A1499,'Medical Examinations'!A1499:C1499,3,FALSE)</f>
        <v>Over Weight</v>
      </c>
      <c r="K1499" t="str">
        <f>VLOOKUP($A1499,'Medical Examinations'!A1499:E1499,5,FALSE)</f>
        <v>Prediabetes</v>
      </c>
      <c r="L1499" t="str">
        <f>VLOOKUP($A1499,'Hospitalisation Details'!$A$2:$E$2344,5,FALSE)</f>
        <v>1-Sep-1989</v>
      </c>
      <c r="M1499" s="2">
        <f>VLOOKUP($A1499,'Hospitalisation Details'!$A$2:$I$2344,9,FALSE)</f>
        <v>4859.8900000000003</v>
      </c>
      <c r="N1499" s="2" t="str">
        <f>VLOOKUP($A1499,'Hospitalisation Details'!$A$2:$J$2344,10,FALSE)</f>
        <v>Tier - 2</v>
      </c>
      <c r="O1499" s="2" t="str">
        <f>VLOOKUP($A1499,'Hospitalisation Details'!$A$2:$K$2344,11,FALSE)</f>
        <v>Tier - 3</v>
      </c>
      <c r="P1499" s="5" t="str">
        <f>VLOOKUP($A1499,'Hospitalisation Details'!$A$2:$L$2344,12,FALSE)</f>
        <v>R1011</v>
      </c>
      <c r="Q1499" s="15">
        <f>VLOOKUP($A1499,'Hospitalisation Details'!$A$2:$G$2344,7,FALSE)</f>
        <v>33</v>
      </c>
    </row>
    <row r="1500" spans="1:17" x14ac:dyDescent="0.25">
      <c r="A1500" s="14" t="s">
        <v>5180</v>
      </c>
      <c r="B1500" t="str">
        <f>VLOOKUP(Healthcare!$A1500,'Customer Names'!A1500:C3834,3,FALSE)</f>
        <v>Bruce</v>
      </c>
      <c r="C1500">
        <f>VLOOKUP(Healthcare!$A1500,'Medical Examinations'!A1500:B3834,2,FALSE)</f>
        <v>22.58</v>
      </c>
      <c r="D1500">
        <f>VLOOKUP($A1500,'Medical Examinations'!A1500:D3834,4,FALSE)</f>
        <v>7.46</v>
      </c>
      <c r="E1500" t="str">
        <f>VLOOKUP($A1500,'Medical Examinations'!A1500:F1500,6,FALSE)</f>
        <v>No</v>
      </c>
      <c r="F1500" t="str">
        <f>VLOOKUP($A1500,'Medical Examinations'!A1500:G3834,7,FALSE)</f>
        <v>No</v>
      </c>
      <c r="G1500" t="str">
        <f>VLOOKUP($A1500,'Medical Examinations'!A1500:H3834,8,FALSE)</f>
        <v>No</v>
      </c>
      <c r="H1500" s="4">
        <f>VLOOKUP($A1500,'Medical Examinations'!A1500:I3834,9,FALSE)</f>
        <v>0</v>
      </c>
      <c r="I1500" t="str">
        <f>VLOOKUP($A1500,'Medical Examinations'!A1500:J1500,10,FALSE)</f>
        <v>No</v>
      </c>
      <c r="J1500" t="str">
        <f>VLOOKUP($A1500,'Medical Examinations'!A1500:C1500,3,FALSE)</f>
        <v>Health Weight</v>
      </c>
      <c r="K1500" t="str">
        <f>VLOOKUP($A1500,'Medical Examinations'!A1500:E1500,5,FALSE)</f>
        <v>Diabetes</v>
      </c>
      <c r="L1500" t="str">
        <f>VLOOKUP($A1500,'Hospitalisation Details'!$A$2:$E$2344,5,FALSE)</f>
        <v>29-Sep-1997</v>
      </c>
      <c r="M1500" s="2">
        <f>VLOOKUP($A1500,'Hospitalisation Details'!$A$2:$I$2344,9,FALSE)</f>
        <v>4877.9799999999996</v>
      </c>
      <c r="N1500" s="2" t="str">
        <f>VLOOKUP($A1500,'Hospitalisation Details'!$A$2:$J$2344,10,FALSE)</f>
        <v>Tier - 2</v>
      </c>
      <c r="O1500" s="2" t="str">
        <f>VLOOKUP($A1500,'Hospitalisation Details'!$A$2:$K$2344,11,FALSE)</f>
        <v>Tier - 3</v>
      </c>
      <c r="P1500" s="5" t="str">
        <f>VLOOKUP($A1500,'Hospitalisation Details'!$A$2:$L$2344,12,FALSE)</f>
        <v>R1012</v>
      </c>
      <c r="Q1500" s="15">
        <f>VLOOKUP($A1500,'Hospitalisation Details'!$A$2:$G$2344,7,FALSE)</f>
        <v>25</v>
      </c>
    </row>
    <row r="1501" spans="1:17" x14ac:dyDescent="0.25">
      <c r="A1501" s="14" t="s">
        <v>5181</v>
      </c>
      <c r="B1501" t="str">
        <f>VLOOKUP(Healthcare!$A1501,'Customer Names'!A1501:C3835,3,FALSE)</f>
        <v>Lorch</v>
      </c>
      <c r="C1501">
        <f>VLOOKUP(Healthcare!$A1501,'Medical Examinations'!A1501:B3835,2,FALSE)</f>
        <v>19.475000000000001</v>
      </c>
      <c r="D1501">
        <f>VLOOKUP($A1501,'Medical Examinations'!A1501:D3835,4,FALSE)</f>
        <v>4.74</v>
      </c>
      <c r="E1501" t="str">
        <f>VLOOKUP($A1501,'Medical Examinations'!A1501:F1501,6,FALSE)</f>
        <v>No</v>
      </c>
      <c r="F1501" t="str">
        <f>VLOOKUP($A1501,'Medical Examinations'!A1501:G3835,7,FALSE)</f>
        <v>No</v>
      </c>
      <c r="G1501" t="str">
        <f>VLOOKUP($A1501,'Medical Examinations'!A1501:H3835,8,FALSE)</f>
        <v>No</v>
      </c>
      <c r="H1501" s="4">
        <f>VLOOKUP($A1501,'Medical Examinations'!A1501:I3835,9,FALSE)</f>
        <v>1</v>
      </c>
      <c r="I1501" t="str">
        <f>VLOOKUP($A1501,'Medical Examinations'!A1501:J1501,10,FALSE)</f>
        <v>No</v>
      </c>
      <c r="J1501" t="str">
        <f>VLOOKUP($A1501,'Medical Examinations'!A1501:C1501,3,FALSE)</f>
        <v>Health Weight</v>
      </c>
      <c r="K1501" t="str">
        <f>VLOOKUP($A1501,'Medical Examinations'!A1501:E1501,5,FALSE)</f>
        <v>Normal</v>
      </c>
      <c r="L1501" t="str">
        <f>VLOOKUP($A1501,'Hospitalisation Details'!$A$2:$E$2344,5,FALSE)</f>
        <v>10-Jul-1989</v>
      </c>
      <c r="M1501" s="2">
        <f>VLOOKUP($A1501,'Hospitalisation Details'!$A$2:$I$2344,9,FALSE)</f>
        <v>4890</v>
      </c>
      <c r="N1501" s="2" t="str">
        <f>VLOOKUP($A1501,'Hospitalisation Details'!$A$2:$J$2344,10,FALSE)</f>
        <v>Tier - 3</v>
      </c>
      <c r="O1501" s="2" t="str">
        <f>VLOOKUP($A1501,'Hospitalisation Details'!$A$2:$K$2344,11,FALSE)</f>
        <v>Tier - 2</v>
      </c>
      <c r="P1501" s="5" t="str">
        <f>VLOOKUP($A1501,'Hospitalisation Details'!$A$2:$L$2344,12,FALSE)</f>
        <v>R1013</v>
      </c>
      <c r="Q1501" s="15">
        <f>VLOOKUP($A1501,'Hospitalisation Details'!$A$2:$G$2344,7,FALSE)</f>
        <v>33</v>
      </c>
    </row>
    <row r="1502" spans="1:17" x14ac:dyDescent="0.25">
      <c r="A1502" s="14" t="s">
        <v>5182</v>
      </c>
      <c r="B1502" t="str">
        <f>VLOOKUP(Healthcare!$A1502,'Customer Names'!A1502:C3836,3,FALSE)</f>
        <v>Sullivan</v>
      </c>
      <c r="C1502">
        <f>VLOOKUP(Healthcare!$A1502,'Medical Examinations'!A1502:B3836,2,FALSE)</f>
        <v>26.33</v>
      </c>
      <c r="D1502">
        <f>VLOOKUP($A1502,'Medical Examinations'!A1502:D3836,4,FALSE)</f>
        <v>4.79</v>
      </c>
      <c r="E1502" t="str">
        <f>VLOOKUP($A1502,'Medical Examinations'!A1502:F1502,6,FALSE)</f>
        <v>No</v>
      </c>
      <c r="F1502" t="str">
        <f>VLOOKUP($A1502,'Medical Examinations'!A1502:G3836,7,FALSE)</f>
        <v>No</v>
      </c>
      <c r="G1502" t="str">
        <f>VLOOKUP($A1502,'Medical Examinations'!A1502:H3836,8,FALSE)</f>
        <v>No</v>
      </c>
      <c r="H1502" s="4">
        <f>VLOOKUP($A1502,'Medical Examinations'!A1502:I3836,9,FALSE)</f>
        <v>0</v>
      </c>
      <c r="I1502" t="str">
        <f>VLOOKUP($A1502,'Medical Examinations'!A1502:J1502,10,FALSE)</f>
        <v>No</v>
      </c>
      <c r="J1502" t="str">
        <f>VLOOKUP($A1502,'Medical Examinations'!A1502:C1502,3,FALSE)</f>
        <v>Over Weight</v>
      </c>
      <c r="K1502" t="str">
        <f>VLOOKUP($A1502,'Medical Examinations'!A1502:E1502,5,FALSE)</f>
        <v>Normal</v>
      </c>
      <c r="L1502" t="str">
        <f>VLOOKUP($A1502,'Hospitalisation Details'!$A$2:$E$2344,5,FALSE)</f>
        <v>28-Nov-1990</v>
      </c>
      <c r="M1502" s="2">
        <f>VLOOKUP($A1502,'Hospitalisation Details'!$A$2:$I$2344,9,FALSE)</f>
        <v>4894.3900000000003</v>
      </c>
      <c r="N1502" s="2" t="str">
        <f>VLOOKUP($A1502,'Hospitalisation Details'!$A$2:$J$2344,10,FALSE)</f>
        <v>Tier - 2</v>
      </c>
      <c r="O1502" s="2" t="str">
        <f>VLOOKUP($A1502,'Hospitalisation Details'!$A$2:$K$2344,11,FALSE)</f>
        <v>Tier - 3</v>
      </c>
      <c r="P1502" s="5" t="str">
        <f>VLOOKUP($A1502,'Hospitalisation Details'!$A$2:$L$2344,12,FALSE)</f>
        <v>R1013</v>
      </c>
      <c r="Q1502" s="15">
        <f>VLOOKUP($A1502,'Hospitalisation Details'!$A$2:$G$2344,7,FALSE)</f>
        <v>32</v>
      </c>
    </row>
    <row r="1503" spans="1:17" x14ac:dyDescent="0.25">
      <c r="A1503" s="14" t="s">
        <v>5183</v>
      </c>
      <c r="B1503" t="str">
        <f>VLOOKUP(Healthcare!$A1503,'Customer Names'!A1503:C3837,3,FALSE)</f>
        <v>Cave</v>
      </c>
      <c r="C1503">
        <f>VLOOKUP(Healthcare!$A1503,'Medical Examinations'!A1503:B3837,2,FALSE)</f>
        <v>17.29</v>
      </c>
      <c r="D1503">
        <f>VLOOKUP($A1503,'Medical Examinations'!A1503:D3837,4,FALSE)</f>
        <v>5.35</v>
      </c>
      <c r="E1503" t="str">
        <f>VLOOKUP($A1503,'Medical Examinations'!A1503:F1503,6,FALSE)</f>
        <v>Yes</v>
      </c>
      <c r="F1503" t="str">
        <f>VLOOKUP($A1503,'Medical Examinations'!A1503:G3837,7,FALSE)</f>
        <v>No</v>
      </c>
      <c r="G1503" t="str">
        <f>VLOOKUP($A1503,'Medical Examinations'!A1503:H3837,8,FALSE)</f>
        <v>No</v>
      </c>
      <c r="H1503" s="4">
        <f>VLOOKUP($A1503,'Medical Examinations'!A1503:I3837,9,FALSE)</f>
        <v>0</v>
      </c>
      <c r="I1503" t="str">
        <f>VLOOKUP($A1503,'Medical Examinations'!A1503:J1503,10,FALSE)</f>
        <v>No</v>
      </c>
      <c r="J1503" t="str">
        <f>VLOOKUP($A1503,'Medical Examinations'!A1503:C1503,3,FALSE)</f>
        <v>Under Weight</v>
      </c>
      <c r="K1503" t="str">
        <f>VLOOKUP($A1503,'Medical Examinations'!A1503:E1503,5,FALSE)</f>
        <v>Normal</v>
      </c>
      <c r="L1503" t="str">
        <f>VLOOKUP($A1503,'Hospitalisation Details'!$A$2:$E$2344,5,FALSE)</f>
        <v>23-Sep-1988</v>
      </c>
      <c r="M1503" s="2">
        <f>VLOOKUP($A1503,'Hospitalisation Details'!$A$2:$I$2344,9,FALSE)</f>
        <v>4894.75</v>
      </c>
      <c r="N1503" s="2" t="str">
        <f>VLOOKUP($A1503,'Hospitalisation Details'!$A$2:$J$2344,10,FALSE)</f>
        <v>Tier - 3</v>
      </c>
      <c r="O1503" s="2" t="str">
        <f>VLOOKUP($A1503,'Hospitalisation Details'!$A$2:$K$2344,11,FALSE)</f>
        <v>Tier - 3</v>
      </c>
      <c r="P1503" s="5" t="str">
        <f>VLOOKUP($A1503,'Hospitalisation Details'!$A$2:$L$2344,12,FALSE)</f>
        <v>R1012</v>
      </c>
      <c r="Q1503" s="15">
        <f>VLOOKUP($A1503,'Hospitalisation Details'!$A$2:$G$2344,7,FALSE)</f>
        <v>34</v>
      </c>
    </row>
    <row r="1504" spans="1:17" x14ac:dyDescent="0.25">
      <c r="A1504" s="14" t="s">
        <v>5184</v>
      </c>
      <c r="B1504" t="str">
        <f>VLOOKUP(Healthcare!$A1504,'Customer Names'!A1504:C3838,3,FALSE)</f>
        <v>Gudenkauf</v>
      </c>
      <c r="C1504">
        <f>VLOOKUP(Healthcare!$A1504,'Medical Examinations'!A1504:B3838,2,FALSE)</f>
        <v>42.88</v>
      </c>
      <c r="D1504">
        <f>VLOOKUP($A1504,'Medical Examinations'!A1504:D3838,4,FALSE)</f>
        <v>4.87</v>
      </c>
      <c r="E1504" t="str">
        <f>VLOOKUP($A1504,'Medical Examinations'!A1504:F1504,6,FALSE)</f>
        <v>No</v>
      </c>
      <c r="F1504" t="str">
        <f>VLOOKUP($A1504,'Medical Examinations'!A1504:G3838,7,FALSE)</f>
        <v>Yes</v>
      </c>
      <c r="G1504" t="str">
        <f>VLOOKUP($A1504,'Medical Examinations'!A1504:H3838,8,FALSE)</f>
        <v>No</v>
      </c>
      <c r="H1504" s="4">
        <f>VLOOKUP($A1504,'Medical Examinations'!A1504:I3838,9,FALSE)</f>
        <v>1</v>
      </c>
      <c r="I1504" t="str">
        <f>VLOOKUP($A1504,'Medical Examinations'!A1504:J1504,10,FALSE)</f>
        <v>No</v>
      </c>
      <c r="J1504" t="str">
        <f>VLOOKUP($A1504,'Medical Examinations'!A1504:C1504,3,FALSE)</f>
        <v>Obesity</v>
      </c>
      <c r="K1504" t="str">
        <f>VLOOKUP($A1504,'Medical Examinations'!A1504:E1504,5,FALSE)</f>
        <v>Normal</v>
      </c>
      <c r="L1504" t="str">
        <f>VLOOKUP($A1504,'Hospitalisation Details'!$A$2:$E$2344,5,FALSE)</f>
        <v>10-Jul-1993</v>
      </c>
      <c r="M1504" s="2">
        <f>VLOOKUP($A1504,'Hospitalisation Details'!$A$2:$I$2344,9,FALSE)</f>
        <v>4906.41</v>
      </c>
      <c r="N1504" s="2" t="str">
        <f>VLOOKUP($A1504,'Hospitalisation Details'!$A$2:$J$2344,10,FALSE)</f>
        <v>Tier - 2</v>
      </c>
      <c r="O1504" s="2" t="str">
        <f>VLOOKUP($A1504,'Hospitalisation Details'!$A$2:$K$2344,11,FALSE)</f>
        <v>Tier - 1</v>
      </c>
      <c r="P1504" s="5" t="str">
        <f>VLOOKUP($A1504,'Hospitalisation Details'!$A$2:$L$2344,12,FALSE)</f>
        <v>R1012</v>
      </c>
      <c r="Q1504" s="15">
        <f>VLOOKUP($A1504,'Hospitalisation Details'!$A$2:$G$2344,7,FALSE)</f>
        <v>29</v>
      </c>
    </row>
    <row r="1505" spans="1:17" x14ac:dyDescent="0.25">
      <c r="A1505" s="14" t="s">
        <v>5185</v>
      </c>
      <c r="B1505" t="str">
        <f>VLOOKUP(Healthcare!$A1505,'Customer Names'!A1505:C3839,3,FALSE)</f>
        <v>Thomas</v>
      </c>
      <c r="C1505">
        <f>VLOOKUP(Healthcare!$A1505,'Medical Examinations'!A1505:B3839,2,FALSE)</f>
        <v>32.200000000000003</v>
      </c>
      <c r="D1505">
        <f>VLOOKUP($A1505,'Medical Examinations'!A1505:D3839,4,FALSE)</f>
        <v>10.09</v>
      </c>
      <c r="E1505" t="str">
        <f>VLOOKUP($A1505,'Medical Examinations'!A1505:F1505,6,FALSE)</f>
        <v>Yes</v>
      </c>
      <c r="F1505" t="str">
        <f>VLOOKUP($A1505,'Medical Examinations'!A1505:G3839,7,FALSE)</f>
        <v>No</v>
      </c>
      <c r="G1505" t="str">
        <f>VLOOKUP($A1505,'Medical Examinations'!A1505:H3839,8,FALSE)</f>
        <v>No</v>
      </c>
      <c r="H1505" s="4">
        <f>VLOOKUP($A1505,'Medical Examinations'!A1505:I3839,9,FALSE)</f>
        <v>0</v>
      </c>
      <c r="I1505" t="str">
        <f>VLOOKUP($A1505,'Medical Examinations'!A1505:J1505,10,FALSE)</f>
        <v>No</v>
      </c>
      <c r="J1505" t="str">
        <f>VLOOKUP($A1505,'Medical Examinations'!A1505:C1505,3,FALSE)</f>
        <v>Obesity</v>
      </c>
      <c r="K1505" t="str">
        <f>VLOOKUP($A1505,'Medical Examinations'!A1505:E1505,5,FALSE)</f>
        <v>Diabetes</v>
      </c>
      <c r="L1505" t="str">
        <f>VLOOKUP($A1505,'Hospitalisation Details'!$A$2:$E$2344,5,FALSE)</f>
        <v>18-Oct-1981</v>
      </c>
      <c r="M1505" s="2">
        <f>VLOOKUP($A1505,'Hospitalisation Details'!$A$2:$I$2344,9,FALSE)</f>
        <v>4911.8900000000003</v>
      </c>
      <c r="N1505" s="2" t="str">
        <f>VLOOKUP($A1505,'Hospitalisation Details'!$A$2:$J$2344,10,FALSE)</f>
        <v>Tier - 2</v>
      </c>
      <c r="O1505" s="2" t="str">
        <f>VLOOKUP($A1505,'Hospitalisation Details'!$A$2:$K$2344,11,FALSE)</f>
        <v>Tier - 3</v>
      </c>
      <c r="P1505" s="5" t="str">
        <f>VLOOKUP($A1505,'Hospitalisation Details'!$A$2:$L$2344,12,FALSE)</f>
        <v>R1013</v>
      </c>
      <c r="Q1505" s="15">
        <f>VLOOKUP($A1505,'Hospitalisation Details'!$A$2:$G$2344,7,FALSE)</f>
        <v>41</v>
      </c>
    </row>
    <row r="1506" spans="1:17" x14ac:dyDescent="0.25">
      <c r="A1506" s="14" t="s">
        <v>5186</v>
      </c>
      <c r="B1506" t="str">
        <f>VLOOKUP(Healthcare!$A1506,'Customer Names'!A1506:C3840,3,FALSE)</f>
        <v>Holley</v>
      </c>
      <c r="C1506">
        <f>VLOOKUP(Healthcare!$A1506,'Medical Examinations'!A1506:B3840,2,FALSE)</f>
        <v>18.75</v>
      </c>
      <c r="D1506">
        <f>VLOOKUP($A1506,'Medical Examinations'!A1506:D3840,4,FALSE)</f>
        <v>5.47</v>
      </c>
      <c r="E1506" t="str">
        <f>VLOOKUP($A1506,'Medical Examinations'!A1506:F1506,6,FALSE)</f>
        <v>Yes</v>
      </c>
      <c r="F1506" t="str">
        <f>VLOOKUP($A1506,'Medical Examinations'!A1506:G3840,7,FALSE)</f>
        <v>No</v>
      </c>
      <c r="G1506" t="str">
        <f>VLOOKUP($A1506,'Medical Examinations'!A1506:H3840,8,FALSE)</f>
        <v>Yes</v>
      </c>
      <c r="H1506" s="4">
        <f>VLOOKUP($A1506,'Medical Examinations'!A1506:I3840,9,FALSE)</f>
        <v>1</v>
      </c>
      <c r="I1506" t="str">
        <f>VLOOKUP($A1506,'Medical Examinations'!A1506:J1506,10,FALSE)</f>
        <v>No</v>
      </c>
      <c r="J1506" t="str">
        <f>VLOOKUP($A1506,'Medical Examinations'!A1506:C1506,3,FALSE)</f>
        <v>Health Weight</v>
      </c>
      <c r="K1506" t="str">
        <f>VLOOKUP($A1506,'Medical Examinations'!A1506:E1506,5,FALSE)</f>
        <v>Normal</v>
      </c>
      <c r="L1506" t="str">
        <f>VLOOKUP($A1506,'Hospitalisation Details'!$A$2:$E$2344,5,FALSE)</f>
        <v>21-Aug-2002</v>
      </c>
      <c r="M1506" s="2">
        <f>VLOOKUP($A1506,'Hospitalisation Details'!$A$2:$I$2344,9,FALSE)</f>
        <v>4915.0600000000004</v>
      </c>
      <c r="N1506" s="2" t="str">
        <f>VLOOKUP($A1506,'Hospitalisation Details'!$A$2:$J$2344,10,FALSE)</f>
        <v>Tier - 2</v>
      </c>
      <c r="O1506" s="2" t="str">
        <f>VLOOKUP($A1506,'Hospitalisation Details'!$A$2:$K$2344,11,FALSE)</f>
        <v>Tier - 1</v>
      </c>
      <c r="P1506" s="5" t="str">
        <f>VLOOKUP($A1506,'Hospitalisation Details'!$A$2:$L$2344,12,FALSE)</f>
        <v>R1017</v>
      </c>
      <c r="Q1506" s="15">
        <f>VLOOKUP($A1506,'Hospitalisation Details'!$A$2:$G$2344,7,FALSE)</f>
        <v>20</v>
      </c>
    </row>
    <row r="1507" spans="1:17" x14ac:dyDescent="0.25">
      <c r="A1507" s="14" t="s">
        <v>5187</v>
      </c>
      <c r="B1507" t="str">
        <f>VLOOKUP(Healthcare!$A1507,'Customer Names'!A1507:C3841,3,FALSE)</f>
        <v>Kemble</v>
      </c>
      <c r="C1507">
        <f>VLOOKUP(Healthcare!$A1507,'Medical Examinations'!A1507:B3841,2,FALSE)</f>
        <v>22.36</v>
      </c>
      <c r="D1507">
        <f>VLOOKUP($A1507,'Medical Examinations'!A1507:D3841,4,FALSE)</f>
        <v>8.6</v>
      </c>
      <c r="E1507" t="str">
        <f>VLOOKUP($A1507,'Medical Examinations'!A1507:F1507,6,FALSE)</f>
        <v>No</v>
      </c>
      <c r="F1507" t="str">
        <f>VLOOKUP($A1507,'Medical Examinations'!A1507:G3841,7,FALSE)</f>
        <v>No</v>
      </c>
      <c r="G1507" t="str">
        <f>VLOOKUP($A1507,'Medical Examinations'!A1507:H3841,8,FALSE)</f>
        <v>No</v>
      </c>
      <c r="H1507" s="4">
        <f>VLOOKUP($A1507,'Medical Examinations'!A1507:I3841,9,FALSE)</f>
        <v>0</v>
      </c>
      <c r="I1507" t="str">
        <f>VLOOKUP($A1507,'Medical Examinations'!A1507:J1507,10,FALSE)</f>
        <v>No</v>
      </c>
      <c r="J1507" t="str">
        <f>VLOOKUP($A1507,'Medical Examinations'!A1507:C1507,3,FALSE)</f>
        <v>Health Weight</v>
      </c>
      <c r="K1507" t="str">
        <f>VLOOKUP($A1507,'Medical Examinations'!A1507:E1507,5,FALSE)</f>
        <v>Diabetes</v>
      </c>
      <c r="L1507" t="str">
        <f>VLOOKUP($A1507,'Hospitalisation Details'!$A$2:$E$2344,5,FALSE)</f>
        <v>10-Aug-1993</v>
      </c>
      <c r="M1507" s="2">
        <f>VLOOKUP($A1507,'Hospitalisation Details'!$A$2:$I$2344,9,FALSE)</f>
        <v>4922.92</v>
      </c>
      <c r="N1507" s="2" t="str">
        <f>VLOOKUP($A1507,'Hospitalisation Details'!$A$2:$J$2344,10,FALSE)</f>
        <v>Tier - 2</v>
      </c>
      <c r="O1507" s="2" t="str">
        <f>VLOOKUP($A1507,'Hospitalisation Details'!$A$2:$K$2344,11,FALSE)</f>
        <v>Tier - 2</v>
      </c>
      <c r="P1507" s="5" t="str">
        <f>VLOOKUP($A1507,'Hospitalisation Details'!$A$2:$L$2344,12,FALSE)</f>
        <v>R1012</v>
      </c>
      <c r="Q1507" s="15">
        <f>VLOOKUP($A1507,'Hospitalisation Details'!$A$2:$G$2344,7,FALSE)</f>
        <v>29</v>
      </c>
    </row>
    <row r="1508" spans="1:17" x14ac:dyDescent="0.25">
      <c r="A1508" s="14" t="s">
        <v>5188</v>
      </c>
      <c r="B1508" t="str">
        <f>VLOOKUP(Healthcare!$A1508,'Customer Names'!A1508:C3842,3,FALSE)</f>
        <v>Bentley</v>
      </c>
      <c r="C1508">
        <f>VLOOKUP(Healthcare!$A1508,'Medical Examinations'!A1508:B3842,2,FALSE)</f>
        <v>23.94</v>
      </c>
      <c r="D1508">
        <f>VLOOKUP($A1508,'Medical Examinations'!A1508:D3842,4,FALSE)</f>
        <v>10.74</v>
      </c>
      <c r="E1508" t="str">
        <f>VLOOKUP($A1508,'Medical Examinations'!A1508:F1508,6,FALSE)</f>
        <v>Yes</v>
      </c>
      <c r="F1508" t="str">
        <f>VLOOKUP($A1508,'Medical Examinations'!A1508:G3842,7,FALSE)</f>
        <v>No</v>
      </c>
      <c r="G1508" t="str">
        <f>VLOOKUP($A1508,'Medical Examinations'!A1508:H3842,8,FALSE)</f>
        <v>No</v>
      </c>
      <c r="H1508" s="4">
        <f>VLOOKUP($A1508,'Medical Examinations'!A1508:I3842,9,FALSE)</f>
        <v>0</v>
      </c>
      <c r="I1508" t="str">
        <f>VLOOKUP($A1508,'Medical Examinations'!A1508:J1508,10,FALSE)</f>
        <v>No</v>
      </c>
      <c r="J1508" t="str">
        <f>VLOOKUP($A1508,'Medical Examinations'!A1508:C1508,3,FALSE)</f>
        <v>Health Weight</v>
      </c>
      <c r="K1508" t="str">
        <f>VLOOKUP($A1508,'Medical Examinations'!A1508:E1508,5,FALSE)</f>
        <v>Diabetes</v>
      </c>
      <c r="L1508" t="str">
        <f>VLOOKUP($A1508,'Hospitalisation Details'!$A$2:$E$2344,5,FALSE)</f>
        <v>23-Aug-1991</v>
      </c>
      <c r="M1508" s="2">
        <f>VLOOKUP($A1508,'Hospitalisation Details'!$A$2:$I$2344,9,FALSE)</f>
        <v>4931.6499999999996</v>
      </c>
      <c r="N1508" s="2" t="str">
        <f>VLOOKUP($A1508,'Hospitalisation Details'!$A$2:$J$2344,10,FALSE)</f>
        <v>Tier - 2</v>
      </c>
      <c r="O1508" s="2" t="str">
        <f>VLOOKUP($A1508,'Hospitalisation Details'!$A$2:$K$2344,11,FALSE)</f>
        <v>Tier - 3</v>
      </c>
      <c r="P1508" s="5" t="str">
        <f>VLOOKUP($A1508,'Hospitalisation Details'!$A$2:$L$2344,12,FALSE)</f>
        <v>R1011</v>
      </c>
      <c r="Q1508" s="15">
        <f>VLOOKUP($A1508,'Hospitalisation Details'!$A$2:$G$2344,7,FALSE)</f>
        <v>31</v>
      </c>
    </row>
    <row r="1509" spans="1:17" x14ac:dyDescent="0.25">
      <c r="A1509" s="14" t="s">
        <v>5189</v>
      </c>
      <c r="B1509" t="str">
        <f>VLOOKUP(Healthcare!$A1509,'Customer Names'!A1509:C3843,3,FALSE)</f>
        <v>Jones</v>
      </c>
      <c r="C1509">
        <f>VLOOKUP(Healthcare!$A1509,'Medical Examinations'!A1509:B3843,2,FALSE)</f>
        <v>30.1</v>
      </c>
      <c r="D1509">
        <f>VLOOKUP($A1509,'Medical Examinations'!A1509:D3843,4,FALSE)</f>
        <v>4.3899999999999997</v>
      </c>
      <c r="E1509" t="str">
        <f>VLOOKUP($A1509,'Medical Examinations'!A1509:F1509,6,FALSE)</f>
        <v>No</v>
      </c>
      <c r="F1509" t="str">
        <f>VLOOKUP($A1509,'Medical Examinations'!A1509:G3843,7,FALSE)</f>
        <v>No</v>
      </c>
      <c r="G1509" t="str">
        <f>VLOOKUP($A1509,'Medical Examinations'!A1509:H3843,8,FALSE)</f>
        <v>Yes</v>
      </c>
      <c r="H1509" s="4">
        <f>VLOOKUP($A1509,'Medical Examinations'!A1509:I3843,9,FALSE)</f>
        <v>1</v>
      </c>
      <c r="I1509" t="str">
        <f>VLOOKUP($A1509,'Medical Examinations'!A1509:J1509,10,FALSE)</f>
        <v>No</v>
      </c>
      <c r="J1509" t="str">
        <f>VLOOKUP($A1509,'Medical Examinations'!A1509:C1509,3,FALSE)</f>
        <v>Obesity</v>
      </c>
      <c r="K1509" t="str">
        <f>VLOOKUP($A1509,'Medical Examinations'!A1509:E1509,5,FALSE)</f>
        <v>Normal</v>
      </c>
      <c r="L1509" t="str">
        <f>VLOOKUP($A1509,'Hospitalisation Details'!$A$2:$E$2344,5,FALSE)</f>
        <v>27-Nov-1991</v>
      </c>
      <c r="M1509" s="2">
        <f>VLOOKUP($A1509,'Hospitalisation Details'!$A$2:$I$2344,9,FALSE)</f>
        <v>4934.71</v>
      </c>
      <c r="N1509" s="2" t="str">
        <f>VLOOKUP($A1509,'Hospitalisation Details'!$A$2:$J$2344,10,FALSE)</f>
        <v>Tier - 2</v>
      </c>
      <c r="O1509" s="2" t="str">
        <f>VLOOKUP($A1509,'Hospitalisation Details'!$A$2:$K$2344,11,FALSE)</f>
        <v>Tier - 3</v>
      </c>
      <c r="P1509" s="5" t="str">
        <f>VLOOKUP($A1509,'Hospitalisation Details'!$A$2:$L$2344,12,FALSE)</f>
        <v>R1011</v>
      </c>
      <c r="Q1509" s="15">
        <f>VLOOKUP($A1509,'Hospitalisation Details'!$A$2:$G$2344,7,FALSE)</f>
        <v>31</v>
      </c>
    </row>
    <row r="1510" spans="1:17" x14ac:dyDescent="0.25">
      <c r="A1510" s="14" t="s">
        <v>5190</v>
      </c>
      <c r="B1510" t="str">
        <f>VLOOKUP(Healthcare!$A1510,'Customer Names'!A1510:C3844,3,FALSE)</f>
        <v>Tremblay</v>
      </c>
      <c r="C1510">
        <f>VLOOKUP(Healthcare!$A1510,'Medical Examinations'!A1510:B3844,2,FALSE)</f>
        <v>21.93</v>
      </c>
      <c r="D1510">
        <f>VLOOKUP($A1510,'Medical Examinations'!A1510:D3844,4,FALSE)</f>
        <v>6.3</v>
      </c>
      <c r="E1510" t="str">
        <f>VLOOKUP($A1510,'Medical Examinations'!A1510:F1510,6,FALSE)</f>
        <v>No</v>
      </c>
      <c r="F1510" t="str">
        <f>VLOOKUP($A1510,'Medical Examinations'!A1510:G3844,7,FALSE)</f>
        <v>No</v>
      </c>
      <c r="G1510" t="str">
        <f>VLOOKUP($A1510,'Medical Examinations'!A1510:H3844,8,FALSE)</f>
        <v>No</v>
      </c>
      <c r="H1510" s="4">
        <f>VLOOKUP($A1510,'Medical Examinations'!A1510:I3844,9,FALSE)</f>
        <v>0</v>
      </c>
      <c r="I1510" t="str">
        <f>VLOOKUP($A1510,'Medical Examinations'!A1510:J1510,10,FALSE)</f>
        <v>No</v>
      </c>
      <c r="J1510" t="str">
        <f>VLOOKUP($A1510,'Medical Examinations'!A1510:C1510,3,FALSE)</f>
        <v>Health Weight</v>
      </c>
      <c r="K1510" t="str">
        <f>VLOOKUP($A1510,'Medical Examinations'!A1510:E1510,5,FALSE)</f>
        <v>Prediabetes</v>
      </c>
      <c r="L1510" t="str">
        <f>VLOOKUP($A1510,'Hospitalisation Details'!$A$2:$E$2344,5,FALSE)</f>
        <v>26-Jun-1974</v>
      </c>
      <c r="M1510" s="2">
        <f>VLOOKUP($A1510,'Hospitalisation Details'!$A$2:$I$2344,9,FALSE)</f>
        <v>4942.0600000000004</v>
      </c>
      <c r="N1510" s="2" t="str">
        <f>VLOOKUP($A1510,'Hospitalisation Details'!$A$2:$J$2344,10,FALSE)</f>
        <v>Tier - 2</v>
      </c>
      <c r="O1510" s="2" t="str">
        <f>VLOOKUP($A1510,'Hospitalisation Details'!$A$2:$K$2344,11,FALSE)</f>
        <v>Tier - 2</v>
      </c>
      <c r="P1510" s="5" t="str">
        <f>VLOOKUP($A1510,'Hospitalisation Details'!$A$2:$L$2344,12,FALSE)</f>
        <v>R1013</v>
      </c>
      <c r="Q1510" s="15">
        <f>VLOOKUP($A1510,'Hospitalisation Details'!$A$2:$G$2344,7,FALSE)</f>
        <v>48</v>
      </c>
    </row>
    <row r="1511" spans="1:17" x14ac:dyDescent="0.25">
      <c r="A1511" s="14" t="s">
        <v>5191</v>
      </c>
      <c r="B1511" t="str">
        <f>VLOOKUP(Healthcare!$A1511,'Customer Names'!A1511:C3845,3,FALSE)</f>
        <v>Bellucci</v>
      </c>
      <c r="C1511">
        <f>VLOOKUP(Healthcare!$A1511,'Medical Examinations'!A1511:B3845,2,FALSE)</f>
        <v>39.75</v>
      </c>
      <c r="D1511">
        <f>VLOOKUP($A1511,'Medical Examinations'!A1511:D3845,4,FALSE)</f>
        <v>5.41</v>
      </c>
      <c r="E1511" t="str">
        <f>VLOOKUP($A1511,'Medical Examinations'!A1511:F1511,6,FALSE)</f>
        <v>No</v>
      </c>
      <c r="F1511" t="str">
        <f>VLOOKUP($A1511,'Medical Examinations'!A1511:G3845,7,FALSE)</f>
        <v>Yes</v>
      </c>
      <c r="G1511" t="str">
        <f>VLOOKUP($A1511,'Medical Examinations'!A1511:H3845,8,FALSE)</f>
        <v>No</v>
      </c>
      <c r="H1511" s="4">
        <f>VLOOKUP($A1511,'Medical Examinations'!A1511:I3845,9,FALSE)</f>
        <v>1</v>
      </c>
      <c r="I1511" t="str">
        <f>VLOOKUP($A1511,'Medical Examinations'!A1511:J1511,10,FALSE)</f>
        <v>No</v>
      </c>
      <c r="J1511" t="str">
        <f>VLOOKUP($A1511,'Medical Examinations'!A1511:C1511,3,FALSE)</f>
        <v>Obesity</v>
      </c>
      <c r="K1511" t="str">
        <f>VLOOKUP($A1511,'Medical Examinations'!A1511:E1511,5,FALSE)</f>
        <v>Normal</v>
      </c>
      <c r="L1511" t="str">
        <f>VLOOKUP($A1511,'Hospitalisation Details'!$A$2:$E$2344,5,FALSE)</f>
        <v>7-Nov-1973</v>
      </c>
      <c r="M1511" s="2">
        <f>VLOOKUP($A1511,'Hospitalisation Details'!$A$2:$I$2344,9,FALSE)</f>
        <v>4985.22</v>
      </c>
      <c r="N1511" s="2" t="str">
        <f>VLOOKUP($A1511,'Hospitalisation Details'!$A$2:$J$2344,10,FALSE)</f>
        <v>Tier - 2</v>
      </c>
      <c r="O1511" s="2" t="str">
        <f>VLOOKUP($A1511,'Hospitalisation Details'!$A$2:$K$2344,11,FALSE)</f>
        <v>Tier - 3</v>
      </c>
      <c r="P1511" s="5" t="str">
        <f>VLOOKUP($A1511,'Hospitalisation Details'!$A$2:$L$2344,12,FALSE)</f>
        <v>R1013</v>
      </c>
      <c r="Q1511" s="15">
        <f>VLOOKUP($A1511,'Hospitalisation Details'!$A$2:$G$2344,7,FALSE)</f>
        <v>49</v>
      </c>
    </row>
    <row r="1512" spans="1:17" x14ac:dyDescent="0.25">
      <c r="A1512" s="14" t="s">
        <v>5192</v>
      </c>
      <c r="B1512" t="str">
        <f>VLOOKUP(Healthcare!$A1512,'Customer Names'!A1512:C3846,3,FALSE)</f>
        <v>Collins</v>
      </c>
      <c r="C1512">
        <f>VLOOKUP(Healthcare!$A1512,'Medical Examinations'!A1512:B3846,2,FALSE)</f>
        <v>26.03</v>
      </c>
      <c r="D1512">
        <f>VLOOKUP($A1512,'Medical Examinations'!A1512:D3846,4,FALSE)</f>
        <v>4.47</v>
      </c>
      <c r="E1512" t="str">
        <f>VLOOKUP($A1512,'Medical Examinations'!A1512:F1512,6,FALSE)</f>
        <v>No</v>
      </c>
      <c r="F1512" t="str">
        <f>VLOOKUP($A1512,'Medical Examinations'!A1512:G3846,7,FALSE)</f>
        <v>No</v>
      </c>
      <c r="G1512" t="str">
        <f>VLOOKUP($A1512,'Medical Examinations'!A1512:H3846,8,FALSE)</f>
        <v>Yes</v>
      </c>
      <c r="H1512" s="4">
        <f>VLOOKUP($A1512,'Medical Examinations'!A1512:I3846,9,FALSE)</f>
        <v>1</v>
      </c>
      <c r="I1512" t="str">
        <f>VLOOKUP($A1512,'Medical Examinations'!A1512:J1512,10,FALSE)</f>
        <v>No</v>
      </c>
      <c r="J1512" t="str">
        <f>VLOOKUP($A1512,'Medical Examinations'!A1512:C1512,3,FALSE)</f>
        <v>Over Weight</v>
      </c>
      <c r="K1512" t="str">
        <f>VLOOKUP($A1512,'Medical Examinations'!A1512:E1512,5,FALSE)</f>
        <v>Normal</v>
      </c>
      <c r="L1512" t="str">
        <f>VLOOKUP($A1512,'Hospitalisation Details'!$A$2:$E$2344,5,FALSE)</f>
        <v>24-Jun-1988</v>
      </c>
      <c r="M1512" s="2">
        <f>VLOOKUP($A1512,'Hospitalisation Details'!$A$2:$I$2344,9,FALSE)</f>
        <v>4992.38</v>
      </c>
      <c r="N1512" s="2" t="str">
        <f>VLOOKUP($A1512,'Hospitalisation Details'!$A$2:$J$2344,10,FALSE)</f>
        <v>Tier - 2</v>
      </c>
      <c r="O1512" s="2" t="str">
        <f>VLOOKUP($A1512,'Hospitalisation Details'!$A$2:$K$2344,11,FALSE)</f>
        <v>Tier - 3</v>
      </c>
      <c r="P1512" s="5" t="str">
        <f>VLOOKUP($A1512,'Hospitalisation Details'!$A$2:$L$2344,12,FALSE)</f>
        <v>R1024</v>
      </c>
      <c r="Q1512" s="15">
        <f>VLOOKUP($A1512,'Hospitalisation Details'!$A$2:$G$2344,7,FALSE)</f>
        <v>34</v>
      </c>
    </row>
    <row r="1513" spans="1:17" x14ac:dyDescent="0.25">
      <c r="A1513" s="14" t="s">
        <v>5193</v>
      </c>
      <c r="B1513" t="str">
        <f>VLOOKUP(Healthcare!$A1513,'Customer Names'!A1513:C3847,3,FALSE)</f>
        <v>Gillman</v>
      </c>
      <c r="C1513">
        <f>VLOOKUP(Healthcare!$A1513,'Medical Examinations'!A1513:B3847,2,FALSE)</f>
        <v>34.51</v>
      </c>
      <c r="D1513">
        <f>VLOOKUP($A1513,'Medical Examinations'!A1513:D3847,4,FALSE)</f>
        <v>6.26</v>
      </c>
      <c r="E1513" t="str">
        <f>VLOOKUP($A1513,'Medical Examinations'!A1513:F1513,6,FALSE)</f>
        <v>No</v>
      </c>
      <c r="F1513" t="str">
        <f>VLOOKUP($A1513,'Medical Examinations'!A1513:G3847,7,FALSE)</f>
        <v>No</v>
      </c>
      <c r="G1513" t="str">
        <f>VLOOKUP($A1513,'Medical Examinations'!A1513:H3847,8,FALSE)</f>
        <v>No</v>
      </c>
      <c r="H1513" s="4">
        <f>VLOOKUP($A1513,'Medical Examinations'!A1513:I3847,9,FALSE)</f>
        <v>0</v>
      </c>
      <c r="I1513" t="str">
        <f>VLOOKUP($A1513,'Medical Examinations'!A1513:J1513,10,FALSE)</f>
        <v>No</v>
      </c>
      <c r="J1513" t="str">
        <f>VLOOKUP($A1513,'Medical Examinations'!A1513:C1513,3,FALSE)</f>
        <v>Obesity</v>
      </c>
      <c r="K1513" t="str">
        <f>VLOOKUP($A1513,'Medical Examinations'!A1513:E1513,5,FALSE)</f>
        <v>Prediabetes</v>
      </c>
      <c r="L1513" t="str">
        <f>VLOOKUP($A1513,'Hospitalisation Details'!$A$2:$E$2344,5,FALSE)</f>
        <v>5-Oct-2001</v>
      </c>
      <c r="M1513" s="2">
        <f>VLOOKUP($A1513,'Hospitalisation Details'!$A$2:$I$2344,9,FALSE)</f>
        <v>4999.04</v>
      </c>
      <c r="N1513" s="2" t="str">
        <f>VLOOKUP($A1513,'Hospitalisation Details'!$A$2:$J$2344,10,FALSE)</f>
        <v>Tier - 2</v>
      </c>
      <c r="O1513" s="2" t="str">
        <f>VLOOKUP($A1513,'Hospitalisation Details'!$A$2:$K$2344,11,FALSE)</f>
        <v>Tier - 2</v>
      </c>
      <c r="P1513" s="5" t="str">
        <f>VLOOKUP($A1513,'Hospitalisation Details'!$A$2:$L$2344,12,FALSE)</f>
        <v>R1011</v>
      </c>
      <c r="Q1513" s="15">
        <f>VLOOKUP($A1513,'Hospitalisation Details'!$A$2:$G$2344,7,FALSE)</f>
        <v>21</v>
      </c>
    </row>
    <row r="1514" spans="1:17" x14ac:dyDescent="0.25">
      <c r="A1514" s="14" t="s">
        <v>5194</v>
      </c>
      <c r="B1514" t="str">
        <f>VLOOKUP(Healthcare!$A1514,'Customer Names'!A1514:C3848,3,FALSE)</f>
        <v>West</v>
      </c>
      <c r="C1514">
        <f>VLOOKUP(Healthcare!$A1514,'Medical Examinations'!A1514:B3848,2,FALSE)</f>
        <v>19.32</v>
      </c>
      <c r="D1514">
        <f>VLOOKUP($A1514,'Medical Examinations'!A1514:D3848,4,FALSE)</f>
        <v>11.58</v>
      </c>
      <c r="E1514" t="str">
        <f>VLOOKUP($A1514,'Medical Examinations'!A1514:F1514,6,FALSE)</f>
        <v>Yes</v>
      </c>
      <c r="F1514" t="str">
        <f>VLOOKUP($A1514,'Medical Examinations'!A1514:G3848,7,FALSE)</f>
        <v>No</v>
      </c>
      <c r="G1514" t="str">
        <f>VLOOKUP($A1514,'Medical Examinations'!A1514:H3848,8,FALSE)</f>
        <v>No</v>
      </c>
      <c r="H1514" s="4">
        <f>VLOOKUP($A1514,'Medical Examinations'!A1514:I3848,9,FALSE)</f>
        <v>1</v>
      </c>
      <c r="I1514" t="str">
        <f>VLOOKUP($A1514,'Medical Examinations'!A1514:J1514,10,FALSE)</f>
        <v>No</v>
      </c>
      <c r="J1514" t="str">
        <f>VLOOKUP($A1514,'Medical Examinations'!A1514:C1514,3,FALSE)</f>
        <v>Health Weight</v>
      </c>
      <c r="K1514" t="str">
        <f>VLOOKUP($A1514,'Medical Examinations'!A1514:E1514,5,FALSE)</f>
        <v>Diabetes</v>
      </c>
      <c r="L1514" t="str">
        <f>VLOOKUP($A1514,'Hospitalisation Details'!$A$2:$E$2344,5,FALSE)</f>
        <v>4-Sep-1988</v>
      </c>
      <c r="M1514" s="2">
        <f>VLOOKUP($A1514,'Hospitalisation Details'!$A$2:$I$2344,9,FALSE)</f>
        <v>5002.78</v>
      </c>
      <c r="N1514" s="2" t="str">
        <f>VLOOKUP($A1514,'Hospitalisation Details'!$A$2:$J$2344,10,FALSE)</f>
        <v>Tier - 2</v>
      </c>
      <c r="O1514" s="2" t="str">
        <f>VLOOKUP($A1514,'Hospitalisation Details'!$A$2:$K$2344,11,FALSE)</f>
        <v>Tier - 2</v>
      </c>
      <c r="P1514" s="5" t="str">
        <f>VLOOKUP($A1514,'Hospitalisation Details'!$A$2:$L$2344,12,FALSE)</f>
        <v>R1013</v>
      </c>
      <c r="Q1514" s="15">
        <f>VLOOKUP($A1514,'Hospitalisation Details'!$A$2:$G$2344,7,FALSE)</f>
        <v>34</v>
      </c>
    </row>
    <row r="1515" spans="1:17" x14ac:dyDescent="0.25">
      <c r="A1515" s="14" t="s">
        <v>5195</v>
      </c>
      <c r="B1515" t="str">
        <f>VLOOKUP(Healthcare!$A1515,'Customer Names'!A1515:C3849,3,FALSE)</f>
        <v>ChIDa</v>
      </c>
      <c r="C1515">
        <f>VLOOKUP(Healthcare!$A1515,'Medical Examinations'!A1515:B3849,2,FALSE)</f>
        <v>28.5</v>
      </c>
      <c r="D1515">
        <f>VLOOKUP($A1515,'Medical Examinations'!A1515:D3849,4,FALSE)</f>
        <v>4.3600000000000003</v>
      </c>
      <c r="E1515" t="str">
        <f>VLOOKUP($A1515,'Medical Examinations'!A1515:F1515,6,FALSE)</f>
        <v>No</v>
      </c>
      <c r="F1515" t="str">
        <f>VLOOKUP($A1515,'Medical Examinations'!A1515:G3849,7,FALSE)</f>
        <v>No</v>
      </c>
      <c r="G1515" t="str">
        <f>VLOOKUP($A1515,'Medical Examinations'!A1515:H3849,8,FALSE)</f>
        <v>No</v>
      </c>
      <c r="H1515" s="4">
        <f>VLOOKUP($A1515,'Medical Examinations'!A1515:I3849,9,FALSE)</f>
        <v>0</v>
      </c>
      <c r="I1515" t="str">
        <f>VLOOKUP($A1515,'Medical Examinations'!A1515:J1515,10,FALSE)</f>
        <v>No</v>
      </c>
      <c r="J1515" t="str">
        <f>VLOOKUP($A1515,'Medical Examinations'!A1515:C1515,3,FALSE)</f>
        <v>Over Weight</v>
      </c>
      <c r="K1515" t="str">
        <f>VLOOKUP($A1515,'Medical Examinations'!A1515:E1515,5,FALSE)</f>
        <v>Normal</v>
      </c>
      <c r="L1515" t="str">
        <f>VLOOKUP($A1515,'Hospitalisation Details'!$A$2:$E$2344,5,FALSE)</f>
        <v>9-Jun-1977</v>
      </c>
      <c r="M1515" s="2">
        <f>VLOOKUP($A1515,'Hospitalisation Details'!$A$2:$I$2344,9,FALSE)</f>
        <v>5003.7700000000004</v>
      </c>
      <c r="N1515" s="2" t="str">
        <f>VLOOKUP($A1515,'Hospitalisation Details'!$A$2:$J$2344,10,FALSE)</f>
        <v>Tier - 2</v>
      </c>
      <c r="O1515" s="2" t="str">
        <f>VLOOKUP($A1515,'Hospitalisation Details'!$A$2:$K$2344,11,FALSE)</f>
        <v>Tier - 3</v>
      </c>
      <c r="P1515" s="5" t="str">
        <f>VLOOKUP($A1515,'Hospitalisation Details'!$A$2:$L$2344,12,FALSE)</f>
        <v>R1013</v>
      </c>
      <c r="Q1515" s="15">
        <f>VLOOKUP($A1515,'Hospitalisation Details'!$A$2:$G$2344,7,FALSE)</f>
        <v>45</v>
      </c>
    </row>
    <row r="1516" spans="1:17" x14ac:dyDescent="0.25">
      <c r="A1516" s="14" t="s">
        <v>5197</v>
      </c>
      <c r="B1516" t="str">
        <f>VLOOKUP(Healthcare!$A1516,'Customer Names'!A1516:C3850,3,FALSE)</f>
        <v>Reisenauer</v>
      </c>
      <c r="C1516">
        <f>VLOOKUP(Healthcare!$A1516,'Medical Examinations'!A1516:B3850,2,FALSE)</f>
        <v>30.875</v>
      </c>
      <c r="D1516">
        <f>VLOOKUP($A1516,'Medical Examinations'!A1516:D3850,4,FALSE)</f>
        <v>4.1399999999999997</v>
      </c>
      <c r="E1516" t="str">
        <f>VLOOKUP($A1516,'Medical Examinations'!A1516:F1516,6,FALSE)</f>
        <v>Yes</v>
      </c>
      <c r="F1516" t="str">
        <f>VLOOKUP($A1516,'Medical Examinations'!A1516:G3850,7,FALSE)</f>
        <v>No</v>
      </c>
      <c r="G1516" t="str">
        <f>VLOOKUP($A1516,'Medical Examinations'!A1516:H3850,8,FALSE)</f>
        <v>No</v>
      </c>
      <c r="H1516" s="4">
        <f>VLOOKUP($A1516,'Medical Examinations'!A1516:I3850,9,FALSE)</f>
        <v>0</v>
      </c>
      <c r="I1516" t="str">
        <f>VLOOKUP($A1516,'Medical Examinations'!A1516:J1516,10,FALSE)</f>
        <v>No</v>
      </c>
      <c r="J1516" t="str">
        <f>VLOOKUP($A1516,'Medical Examinations'!A1516:C1516,3,FALSE)</f>
        <v>Obesity</v>
      </c>
      <c r="K1516" t="str">
        <f>VLOOKUP($A1516,'Medical Examinations'!A1516:E1516,5,FALSE)</f>
        <v>Normal</v>
      </c>
      <c r="L1516" t="str">
        <f>VLOOKUP($A1516,'Hospitalisation Details'!$A$2:$E$2344,5,FALSE)</f>
        <v>8-Jul-1988</v>
      </c>
      <c r="M1516" s="2">
        <f>VLOOKUP($A1516,'Hospitalisation Details'!$A$2:$I$2344,9,FALSE)</f>
        <v>5003.8500000000004</v>
      </c>
      <c r="N1516" s="2" t="str">
        <f>VLOOKUP($A1516,'Hospitalisation Details'!$A$2:$J$2344,10,FALSE)</f>
        <v>Tier - 2</v>
      </c>
      <c r="O1516" s="2" t="str">
        <f>VLOOKUP($A1516,'Hospitalisation Details'!$A$2:$K$2344,11,FALSE)</f>
        <v>Tier - 3</v>
      </c>
      <c r="P1516" s="5" t="str">
        <f>VLOOKUP($A1516,'Hospitalisation Details'!$A$2:$L$2344,12,FALSE)</f>
        <v>R1011</v>
      </c>
      <c r="Q1516" s="15">
        <f>VLOOKUP($A1516,'Hospitalisation Details'!$A$2:$G$2344,7,FALSE)</f>
        <v>34</v>
      </c>
    </row>
    <row r="1517" spans="1:17" x14ac:dyDescent="0.25">
      <c r="A1517" s="14" t="s">
        <v>5198</v>
      </c>
      <c r="B1517" t="str">
        <f>VLOOKUP(Healthcare!$A1517,'Customer Names'!A1517:C3851,3,FALSE)</f>
        <v>Rosenberg-Wohl</v>
      </c>
      <c r="C1517">
        <f>VLOOKUP(Healthcare!$A1517,'Medical Examinations'!A1517:B3851,2,FALSE)</f>
        <v>24.02</v>
      </c>
      <c r="D1517">
        <f>VLOOKUP($A1517,'Medical Examinations'!A1517:D3851,4,FALSE)</f>
        <v>4.38</v>
      </c>
      <c r="E1517" t="str">
        <f>VLOOKUP($A1517,'Medical Examinations'!A1517:F1517,6,FALSE)</f>
        <v>No</v>
      </c>
      <c r="F1517" t="str">
        <f>VLOOKUP($A1517,'Medical Examinations'!A1517:G3851,7,FALSE)</f>
        <v>No</v>
      </c>
      <c r="G1517" t="str">
        <f>VLOOKUP($A1517,'Medical Examinations'!A1517:H3851,8,FALSE)</f>
        <v>No</v>
      </c>
      <c r="H1517" s="4">
        <f>VLOOKUP($A1517,'Medical Examinations'!A1517:I3851,9,FALSE)</f>
        <v>0</v>
      </c>
      <c r="I1517" t="str">
        <f>VLOOKUP($A1517,'Medical Examinations'!A1517:J1517,10,FALSE)</f>
        <v>No</v>
      </c>
      <c r="J1517" t="str">
        <f>VLOOKUP($A1517,'Medical Examinations'!A1517:C1517,3,FALSE)</f>
        <v>Health Weight</v>
      </c>
      <c r="K1517" t="str">
        <f>VLOOKUP($A1517,'Medical Examinations'!A1517:E1517,5,FALSE)</f>
        <v>Normal</v>
      </c>
      <c r="L1517" t="str">
        <f>VLOOKUP($A1517,'Hospitalisation Details'!$A$2:$E$2344,5,FALSE)</f>
        <v>9-Nov-1988</v>
      </c>
      <c r="M1517" s="2">
        <f>VLOOKUP($A1517,'Hospitalisation Details'!$A$2:$I$2344,9,FALSE)</f>
        <v>5012.47</v>
      </c>
      <c r="N1517" s="2" t="str">
        <f>VLOOKUP($A1517,'Hospitalisation Details'!$A$2:$J$2344,10,FALSE)</f>
        <v>Tier - 2</v>
      </c>
      <c r="O1517" s="2" t="str">
        <f>VLOOKUP($A1517,'Hospitalisation Details'!$A$2:$K$2344,11,FALSE)</f>
        <v>Tier - 3</v>
      </c>
      <c r="P1517" s="5" t="str">
        <f>VLOOKUP($A1517,'Hospitalisation Details'!$A$2:$L$2344,12,FALSE)</f>
        <v>R1011</v>
      </c>
      <c r="Q1517" s="15">
        <f>VLOOKUP($A1517,'Hospitalisation Details'!$A$2:$G$2344,7,FALSE)</f>
        <v>34</v>
      </c>
    </row>
    <row r="1518" spans="1:17" x14ac:dyDescent="0.25">
      <c r="A1518" s="14" t="s">
        <v>5199</v>
      </c>
      <c r="B1518" t="str">
        <f>VLOOKUP(Healthcare!$A1518,'Customer Names'!A1518:C3852,3,FALSE)</f>
        <v>Theriault</v>
      </c>
      <c r="C1518">
        <f>VLOOKUP(Healthcare!$A1518,'Medical Examinations'!A1518:B3852,2,FALSE)</f>
        <v>36.08</v>
      </c>
      <c r="D1518">
        <f>VLOOKUP($A1518,'Medical Examinations'!A1518:D3852,4,FALSE)</f>
        <v>11.61</v>
      </c>
      <c r="E1518" t="str">
        <f>VLOOKUP($A1518,'Medical Examinations'!A1518:F1518,6,FALSE)</f>
        <v>Yes</v>
      </c>
      <c r="F1518" t="str">
        <f>VLOOKUP($A1518,'Medical Examinations'!A1518:G3852,7,FALSE)</f>
        <v>No</v>
      </c>
      <c r="G1518" t="str">
        <f>VLOOKUP($A1518,'Medical Examinations'!A1518:H3852,8,FALSE)</f>
        <v>No</v>
      </c>
      <c r="H1518" s="4">
        <f>VLOOKUP($A1518,'Medical Examinations'!A1518:I3852,9,FALSE)</f>
        <v>0</v>
      </c>
      <c r="I1518" t="str">
        <f>VLOOKUP($A1518,'Medical Examinations'!A1518:J1518,10,FALSE)</f>
        <v>No</v>
      </c>
      <c r="J1518" t="str">
        <f>VLOOKUP($A1518,'Medical Examinations'!A1518:C1518,3,FALSE)</f>
        <v>Obesity</v>
      </c>
      <c r="K1518" t="str">
        <f>VLOOKUP($A1518,'Medical Examinations'!A1518:E1518,5,FALSE)</f>
        <v>Diabetes</v>
      </c>
      <c r="L1518" t="str">
        <f>VLOOKUP($A1518,'Hospitalisation Details'!$A$2:$E$2344,5,FALSE)</f>
        <v>28-Dec-1985</v>
      </c>
      <c r="M1518" s="2">
        <f>VLOOKUP($A1518,'Hospitalisation Details'!$A$2:$I$2344,9,FALSE)</f>
        <v>5028.1499999999996</v>
      </c>
      <c r="N1518" s="2" t="str">
        <f>VLOOKUP($A1518,'Hospitalisation Details'!$A$2:$J$2344,10,FALSE)</f>
        <v>Tier - 1</v>
      </c>
      <c r="O1518" s="2" t="str">
        <f>VLOOKUP($A1518,'Hospitalisation Details'!$A$2:$K$2344,11,FALSE)</f>
        <v>Tier - 2</v>
      </c>
      <c r="P1518" s="5" t="str">
        <f>VLOOKUP($A1518,'Hospitalisation Details'!$A$2:$L$2344,12,FALSE)</f>
        <v>R1012</v>
      </c>
      <c r="Q1518" s="15">
        <f>VLOOKUP($A1518,'Hospitalisation Details'!$A$2:$G$2344,7,FALSE)</f>
        <v>37</v>
      </c>
    </row>
    <row r="1519" spans="1:17" x14ac:dyDescent="0.25">
      <c r="A1519" s="14" t="s">
        <v>5200</v>
      </c>
      <c r="B1519" t="str">
        <f>VLOOKUP(Healthcare!$A1519,'Customer Names'!A1519:C3853,3,FALSE)</f>
        <v>Manuel</v>
      </c>
      <c r="C1519">
        <f>VLOOKUP(Healthcare!$A1519,'Medical Examinations'!A1519:B3853,2,FALSE)</f>
        <v>32.200000000000003</v>
      </c>
      <c r="D1519">
        <f>VLOOKUP($A1519,'Medical Examinations'!A1519:D3853,4,FALSE)</f>
        <v>10.59</v>
      </c>
      <c r="E1519" t="str">
        <f>VLOOKUP($A1519,'Medical Examinations'!A1519:F1519,6,FALSE)</f>
        <v>Yes</v>
      </c>
      <c r="F1519" t="str">
        <f>VLOOKUP($A1519,'Medical Examinations'!A1519:G3853,7,FALSE)</f>
        <v>No</v>
      </c>
      <c r="G1519" t="str">
        <f>VLOOKUP($A1519,'Medical Examinations'!A1519:H3853,8,FALSE)</f>
        <v>No</v>
      </c>
      <c r="H1519" s="4">
        <f>VLOOKUP($A1519,'Medical Examinations'!A1519:I3853,9,FALSE)</f>
        <v>0</v>
      </c>
      <c r="I1519" t="str">
        <f>VLOOKUP($A1519,'Medical Examinations'!A1519:J1519,10,FALSE)</f>
        <v>No</v>
      </c>
      <c r="J1519" t="str">
        <f>VLOOKUP($A1519,'Medical Examinations'!A1519:C1519,3,FALSE)</f>
        <v>Obesity</v>
      </c>
      <c r="K1519" t="str">
        <f>VLOOKUP($A1519,'Medical Examinations'!A1519:E1519,5,FALSE)</f>
        <v>Diabetes</v>
      </c>
      <c r="L1519" t="str">
        <f>VLOOKUP($A1519,'Hospitalisation Details'!$A$2:$E$2344,5,FALSE)</f>
        <v>10-Sep-1991</v>
      </c>
      <c r="M1519" s="2">
        <f>VLOOKUP($A1519,'Hospitalisation Details'!$A$2:$I$2344,9,FALSE)</f>
        <v>5031.2700000000004</v>
      </c>
      <c r="N1519" s="2" t="str">
        <f>VLOOKUP($A1519,'Hospitalisation Details'!$A$2:$J$2344,10,FALSE)</f>
        <v>Tier - 3</v>
      </c>
      <c r="O1519" s="2" t="str">
        <f>VLOOKUP($A1519,'Hospitalisation Details'!$A$2:$K$2344,11,FALSE)</f>
        <v>Tier - 1</v>
      </c>
      <c r="P1519" s="5" t="str">
        <f>VLOOKUP($A1519,'Hospitalisation Details'!$A$2:$L$2344,12,FALSE)</f>
        <v>R1016</v>
      </c>
      <c r="Q1519" s="15">
        <f>VLOOKUP($A1519,'Hospitalisation Details'!$A$2:$G$2344,7,FALSE)</f>
        <v>31</v>
      </c>
    </row>
    <row r="1520" spans="1:17" x14ac:dyDescent="0.25">
      <c r="A1520" s="14" t="s">
        <v>5201</v>
      </c>
      <c r="B1520" t="str">
        <f>VLOOKUP(Healthcare!$A1520,'Customer Names'!A1520:C3854,3,FALSE)</f>
        <v>Demko</v>
      </c>
      <c r="C1520">
        <f>VLOOKUP(Healthcare!$A1520,'Medical Examinations'!A1520:B3854,2,FALSE)</f>
        <v>28.05</v>
      </c>
      <c r="D1520">
        <f>VLOOKUP($A1520,'Medical Examinations'!A1520:D3854,4,FALSE)</f>
        <v>11.85</v>
      </c>
      <c r="E1520" t="str">
        <f>VLOOKUP($A1520,'Medical Examinations'!A1520:F1520,6,FALSE)</f>
        <v>Yes</v>
      </c>
      <c r="F1520" t="str">
        <f>VLOOKUP($A1520,'Medical Examinations'!A1520:G3854,7,FALSE)</f>
        <v>No</v>
      </c>
      <c r="G1520" t="str">
        <f>VLOOKUP($A1520,'Medical Examinations'!A1520:H3854,8,FALSE)</f>
        <v>No</v>
      </c>
      <c r="H1520" s="4">
        <f>VLOOKUP($A1520,'Medical Examinations'!A1520:I3854,9,FALSE)</f>
        <v>0</v>
      </c>
      <c r="I1520" t="str">
        <f>VLOOKUP($A1520,'Medical Examinations'!A1520:J1520,10,FALSE)</f>
        <v>No</v>
      </c>
      <c r="J1520" t="str">
        <f>VLOOKUP($A1520,'Medical Examinations'!A1520:C1520,3,FALSE)</f>
        <v>Over Weight</v>
      </c>
      <c r="K1520" t="str">
        <f>VLOOKUP($A1520,'Medical Examinations'!A1520:E1520,5,FALSE)</f>
        <v>Diabetes</v>
      </c>
      <c r="L1520" t="str">
        <f>VLOOKUP($A1520,'Hospitalisation Details'!$A$2:$E$2344,5,FALSE)</f>
        <v>29-Jun-1986</v>
      </c>
      <c r="M1520" s="2">
        <f>VLOOKUP($A1520,'Hospitalisation Details'!$A$2:$I$2344,9,FALSE)</f>
        <v>5034.1000000000004</v>
      </c>
      <c r="N1520" s="2" t="str">
        <f>VLOOKUP($A1520,'Hospitalisation Details'!$A$2:$J$2344,10,FALSE)</f>
        <v>Tier - 2</v>
      </c>
      <c r="O1520" s="2" t="str">
        <f>VLOOKUP($A1520,'Hospitalisation Details'!$A$2:$K$2344,11,FALSE)</f>
        <v>Tier - 2</v>
      </c>
      <c r="P1520" s="5" t="str">
        <f>VLOOKUP($A1520,'Hospitalisation Details'!$A$2:$L$2344,12,FALSE)</f>
        <v>R1013</v>
      </c>
      <c r="Q1520" s="15">
        <f>VLOOKUP($A1520,'Hospitalisation Details'!$A$2:$G$2344,7,FALSE)</f>
        <v>36</v>
      </c>
    </row>
    <row r="1521" spans="1:17" x14ac:dyDescent="0.25">
      <c r="A1521" s="14" t="s">
        <v>5202</v>
      </c>
      <c r="B1521" t="str">
        <f>VLOOKUP(Healthcare!$A1521,'Customer Names'!A1521:C3855,3,FALSE)</f>
        <v>Battaglia</v>
      </c>
      <c r="C1521">
        <f>VLOOKUP(Healthcare!$A1521,'Medical Examinations'!A1521:B3855,2,FALSE)</f>
        <v>19</v>
      </c>
      <c r="D1521">
        <f>VLOOKUP($A1521,'Medical Examinations'!A1521:D3855,4,FALSE)</f>
        <v>5.46</v>
      </c>
      <c r="E1521" t="str">
        <f>VLOOKUP($A1521,'Medical Examinations'!A1521:F1521,6,FALSE)</f>
        <v>Yes</v>
      </c>
      <c r="F1521" t="str">
        <f>VLOOKUP($A1521,'Medical Examinations'!A1521:G3855,7,FALSE)</f>
        <v>No</v>
      </c>
      <c r="G1521" t="str">
        <f>VLOOKUP($A1521,'Medical Examinations'!A1521:H3855,8,FALSE)</f>
        <v>No</v>
      </c>
      <c r="H1521" s="4">
        <f>VLOOKUP($A1521,'Medical Examinations'!A1521:I3855,9,FALSE)</f>
        <v>1</v>
      </c>
      <c r="I1521" t="str">
        <f>VLOOKUP($A1521,'Medical Examinations'!A1521:J1521,10,FALSE)</f>
        <v>No</v>
      </c>
      <c r="J1521" t="str">
        <f>VLOOKUP($A1521,'Medical Examinations'!A1521:C1521,3,FALSE)</f>
        <v>Health Weight</v>
      </c>
      <c r="K1521" t="str">
        <f>VLOOKUP($A1521,'Medical Examinations'!A1521:E1521,5,FALSE)</f>
        <v>Normal</v>
      </c>
      <c r="L1521" t="str">
        <f>VLOOKUP($A1521,'Hospitalisation Details'!$A$2:$E$2344,5,FALSE)</f>
        <v>16-Oct-2001</v>
      </c>
      <c r="M1521" s="2">
        <f>VLOOKUP($A1521,'Hospitalisation Details'!$A$2:$I$2344,9,FALSE)</f>
        <v>5043.13</v>
      </c>
      <c r="N1521" s="2" t="str">
        <f>VLOOKUP($A1521,'Hospitalisation Details'!$A$2:$J$2344,10,FALSE)</f>
        <v>Tier - 2</v>
      </c>
      <c r="O1521" s="2" t="str">
        <f>VLOOKUP($A1521,'Hospitalisation Details'!$A$2:$K$2344,11,FALSE)</f>
        <v>Tier - 3</v>
      </c>
      <c r="P1521" s="5" t="str">
        <f>VLOOKUP($A1521,'Hospitalisation Details'!$A$2:$L$2344,12,FALSE)</f>
        <v>R1011</v>
      </c>
      <c r="Q1521" s="15">
        <f>VLOOKUP($A1521,'Hospitalisation Details'!$A$2:$G$2344,7,FALSE)</f>
        <v>21</v>
      </c>
    </row>
    <row r="1522" spans="1:17" x14ac:dyDescent="0.25">
      <c r="A1522" s="14" t="s">
        <v>5203</v>
      </c>
      <c r="B1522" t="str">
        <f>VLOOKUP(Healthcare!$A1522,'Customer Names'!A1522:C3856,3,FALSE)</f>
        <v>Follo</v>
      </c>
      <c r="C1522">
        <f>VLOOKUP(Healthcare!$A1522,'Medical Examinations'!A1522:B3856,2,FALSE)</f>
        <v>16.13</v>
      </c>
      <c r="D1522">
        <f>VLOOKUP($A1522,'Medical Examinations'!A1522:D3856,4,FALSE)</f>
        <v>4.54</v>
      </c>
      <c r="E1522" t="str">
        <f>VLOOKUP($A1522,'Medical Examinations'!A1522:F1522,6,FALSE)</f>
        <v>Yes</v>
      </c>
      <c r="F1522" t="str">
        <f>VLOOKUP($A1522,'Medical Examinations'!A1522:G3856,7,FALSE)</f>
        <v>No</v>
      </c>
      <c r="G1522" t="str">
        <f>VLOOKUP($A1522,'Medical Examinations'!A1522:H3856,8,FALSE)</f>
        <v>No</v>
      </c>
      <c r="H1522" s="4">
        <f>VLOOKUP($A1522,'Medical Examinations'!A1522:I3856,9,FALSE)</f>
        <v>2</v>
      </c>
      <c r="I1522" t="str">
        <f>VLOOKUP($A1522,'Medical Examinations'!A1522:J1522,10,FALSE)</f>
        <v>No</v>
      </c>
      <c r="J1522" t="str">
        <f>VLOOKUP($A1522,'Medical Examinations'!A1522:C1522,3,FALSE)</f>
        <v>Under Weight</v>
      </c>
      <c r="K1522" t="str">
        <f>VLOOKUP($A1522,'Medical Examinations'!A1522:E1522,5,FALSE)</f>
        <v>Normal</v>
      </c>
      <c r="L1522" t="str">
        <f>VLOOKUP($A1522,'Hospitalisation Details'!$A$2:$E$2344,5,FALSE)</f>
        <v>29-Jul-1997</v>
      </c>
      <c r="M1522" s="2">
        <f>VLOOKUP($A1522,'Hospitalisation Details'!$A$2:$I$2344,9,FALSE)</f>
        <v>5045.1499999999996</v>
      </c>
      <c r="N1522" s="2" t="str">
        <f>VLOOKUP($A1522,'Hospitalisation Details'!$A$2:$J$2344,10,FALSE)</f>
        <v>Tier - 2</v>
      </c>
      <c r="O1522" s="2" t="str">
        <f>VLOOKUP($A1522,'Hospitalisation Details'!$A$2:$K$2344,11,FALSE)</f>
        <v>Tier - 2</v>
      </c>
      <c r="P1522" s="5" t="str">
        <f>VLOOKUP($A1522,'Hospitalisation Details'!$A$2:$L$2344,12,FALSE)</f>
        <v>R1012</v>
      </c>
      <c r="Q1522" s="15">
        <f>VLOOKUP($A1522,'Hospitalisation Details'!$A$2:$G$2344,7,FALSE)</f>
        <v>25</v>
      </c>
    </row>
    <row r="1523" spans="1:17" x14ac:dyDescent="0.25">
      <c r="A1523" s="14" t="s">
        <v>5204</v>
      </c>
      <c r="B1523" t="str">
        <f>VLOOKUP(Healthcare!$A1523,'Customer Names'!A1523:C3857,3,FALSE)</f>
        <v>Barana</v>
      </c>
      <c r="C1523">
        <f>VLOOKUP(Healthcare!$A1523,'Medical Examinations'!A1523:B3857,2,FALSE)</f>
        <v>18.77</v>
      </c>
      <c r="D1523">
        <f>VLOOKUP($A1523,'Medical Examinations'!A1523:D3857,4,FALSE)</f>
        <v>11.98</v>
      </c>
      <c r="E1523" t="str">
        <f>VLOOKUP($A1523,'Medical Examinations'!A1523:F1523,6,FALSE)</f>
        <v>Yes</v>
      </c>
      <c r="F1523" t="str">
        <f>VLOOKUP($A1523,'Medical Examinations'!A1523:G3857,7,FALSE)</f>
        <v>No</v>
      </c>
      <c r="G1523" t="str">
        <f>VLOOKUP($A1523,'Medical Examinations'!A1523:H3857,8,FALSE)</f>
        <v>No</v>
      </c>
      <c r="H1523" s="4">
        <f>VLOOKUP($A1523,'Medical Examinations'!A1523:I3857,9,FALSE)</f>
        <v>2</v>
      </c>
      <c r="I1523" t="str">
        <f>VLOOKUP($A1523,'Medical Examinations'!A1523:J1523,10,FALSE)</f>
        <v>No</v>
      </c>
      <c r="J1523" t="str">
        <f>VLOOKUP($A1523,'Medical Examinations'!A1523:C1523,3,FALSE)</f>
        <v>Health Weight</v>
      </c>
      <c r="K1523" t="str">
        <f>VLOOKUP($A1523,'Medical Examinations'!A1523:E1523,5,FALSE)</f>
        <v>Diabetes</v>
      </c>
      <c r="L1523" t="str">
        <f>VLOOKUP($A1523,'Hospitalisation Details'!$A$2:$E$2344,5,FALSE)</f>
        <v>7-Sep-1980</v>
      </c>
      <c r="M1523" s="2">
        <f>VLOOKUP($A1523,'Hospitalisation Details'!$A$2:$I$2344,9,FALSE)</f>
        <v>5054.05</v>
      </c>
      <c r="N1523" s="2" t="str">
        <f>VLOOKUP($A1523,'Hospitalisation Details'!$A$2:$J$2344,10,FALSE)</f>
        <v>Tier - 2</v>
      </c>
      <c r="O1523" s="2" t="str">
        <f>VLOOKUP($A1523,'Hospitalisation Details'!$A$2:$K$2344,11,FALSE)</f>
        <v>Tier - 2</v>
      </c>
      <c r="P1523" s="5" t="str">
        <f>VLOOKUP($A1523,'Hospitalisation Details'!$A$2:$L$2344,12,FALSE)</f>
        <v>R1013</v>
      </c>
      <c r="Q1523" s="15">
        <f>VLOOKUP($A1523,'Hospitalisation Details'!$A$2:$G$2344,7,FALSE)</f>
        <v>42</v>
      </c>
    </row>
    <row r="1524" spans="1:17" x14ac:dyDescent="0.25">
      <c r="A1524" s="14" t="s">
        <v>5205</v>
      </c>
      <c r="B1524" t="str">
        <f>VLOOKUP(Healthcare!$A1524,'Customer Names'!A1524:C3858,3,FALSE)</f>
        <v>Lysaght</v>
      </c>
      <c r="C1524">
        <f>VLOOKUP(Healthcare!$A1524,'Medical Examinations'!A1524:B3858,2,FALSE)</f>
        <v>28.88</v>
      </c>
      <c r="D1524">
        <f>VLOOKUP($A1524,'Medical Examinations'!A1524:D3858,4,FALSE)</f>
        <v>6.59</v>
      </c>
      <c r="E1524" t="str">
        <f>VLOOKUP($A1524,'Medical Examinations'!A1524:F1524,6,FALSE)</f>
        <v>Yes</v>
      </c>
      <c r="F1524" t="str">
        <f>VLOOKUP($A1524,'Medical Examinations'!A1524:G3858,7,FALSE)</f>
        <v>No</v>
      </c>
      <c r="G1524" t="str">
        <f>VLOOKUP($A1524,'Medical Examinations'!A1524:H3858,8,FALSE)</f>
        <v>No</v>
      </c>
      <c r="H1524" s="4">
        <f>VLOOKUP($A1524,'Medical Examinations'!A1524:I3858,9,FALSE)</f>
        <v>1</v>
      </c>
      <c r="I1524" t="str">
        <f>VLOOKUP($A1524,'Medical Examinations'!A1524:J1524,10,FALSE)</f>
        <v>No</v>
      </c>
      <c r="J1524" t="str">
        <f>VLOOKUP($A1524,'Medical Examinations'!A1524:C1524,3,FALSE)</f>
        <v>Over Weight</v>
      </c>
      <c r="K1524" t="str">
        <f>VLOOKUP($A1524,'Medical Examinations'!A1524:E1524,5,FALSE)</f>
        <v>Diabetes</v>
      </c>
      <c r="L1524" t="str">
        <f>VLOOKUP($A1524,'Hospitalisation Details'!$A$2:$E$2344,5,FALSE)</f>
        <v>11-Jun-1993</v>
      </c>
      <c r="M1524" s="2">
        <f>VLOOKUP($A1524,'Hospitalisation Details'!$A$2:$I$2344,9,FALSE)</f>
        <v>5059.5600000000004</v>
      </c>
      <c r="N1524" s="2" t="str">
        <f>VLOOKUP($A1524,'Hospitalisation Details'!$A$2:$J$2344,10,FALSE)</f>
        <v>Tier - 2</v>
      </c>
      <c r="O1524" s="2" t="str">
        <f>VLOOKUP($A1524,'Hospitalisation Details'!$A$2:$K$2344,11,FALSE)</f>
        <v>Tier - 1</v>
      </c>
      <c r="P1524" s="5" t="str">
        <f>VLOOKUP($A1524,'Hospitalisation Details'!$A$2:$L$2344,12,FALSE)</f>
        <v>R1021</v>
      </c>
      <c r="Q1524" s="15">
        <f>VLOOKUP($A1524,'Hospitalisation Details'!$A$2:$G$2344,7,FALSE)</f>
        <v>29</v>
      </c>
    </row>
    <row r="1525" spans="1:17" x14ac:dyDescent="0.25">
      <c r="A1525" s="14" t="s">
        <v>5206</v>
      </c>
      <c r="B1525" t="str">
        <f>VLOOKUP(Healthcare!$A1525,'Customer Names'!A1525:C3859,3,FALSE)</f>
        <v>Chalmers</v>
      </c>
      <c r="C1525">
        <f>VLOOKUP(Healthcare!$A1525,'Medical Examinations'!A1525:B3859,2,FALSE)</f>
        <v>27.55</v>
      </c>
      <c r="D1525">
        <f>VLOOKUP($A1525,'Medical Examinations'!A1525:D3859,4,FALSE)</f>
        <v>10.83</v>
      </c>
      <c r="E1525" t="str">
        <f>VLOOKUP($A1525,'Medical Examinations'!A1525:F1525,6,FALSE)</f>
        <v>Yes</v>
      </c>
      <c r="F1525" t="str">
        <f>VLOOKUP($A1525,'Medical Examinations'!A1525:G3859,7,FALSE)</f>
        <v>No</v>
      </c>
      <c r="G1525" t="str">
        <f>VLOOKUP($A1525,'Medical Examinations'!A1525:H3859,8,FALSE)</f>
        <v>No</v>
      </c>
      <c r="H1525" s="4">
        <f>VLOOKUP($A1525,'Medical Examinations'!A1525:I3859,9,FALSE)</f>
        <v>1</v>
      </c>
      <c r="I1525" t="str">
        <f>VLOOKUP($A1525,'Medical Examinations'!A1525:J1525,10,FALSE)</f>
        <v>No</v>
      </c>
      <c r="J1525" t="str">
        <f>VLOOKUP($A1525,'Medical Examinations'!A1525:C1525,3,FALSE)</f>
        <v>Over Weight</v>
      </c>
      <c r="K1525" t="str">
        <f>VLOOKUP($A1525,'Medical Examinations'!A1525:E1525,5,FALSE)</f>
        <v>Diabetes</v>
      </c>
      <c r="L1525" t="str">
        <f>VLOOKUP($A1525,'Hospitalisation Details'!$A$2:$E$2344,5,FALSE)</f>
        <v>22-Nov-1978</v>
      </c>
      <c r="M1525" s="2">
        <f>VLOOKUP($A1525,'Hospitalisation Details'!$A$2:$I$2344,9,FALSE)</f>
        <v>5077.1899999999996</v>
      </c>
      <c r="N1525" s="2" t="str">
        <f>VLOOKUP($A1525,'Hospitalisation Details'!$A$2:$J$2344,10,FALSE)</f>
        <v>Tier - 2</v>
      </c>
      <c r="O1525" s="2" t="str">
        <f>VLOOKUP($A1525,'Hospitalisation Details'!$A$2:$K$2344,11,FALSE)</f>
        <v>Tier - 3</v>
      </c>
      <c r="P1525" s="5" t="str">
        <f>VLOOKUP($A1525,'Hospitalisation Details'!$A$2:$L$2344,12,FALSE)</f>
        <v>R1012</v>
      </c>
      <c r="Q1525" s="15">
        <f>VLOOKUP($A1525,'Hospitalisation Details'!$A$2:$G$2344,7,FALSE)</f>
        <v>44</v>
      </c>
    </row>
    <row r="1526" spans="1:17" x14ac:dyDescent="0.25">
      <c r="A1526" s="14" t="s">
        <v>5207</v>
      </c>
      <c r="B1526" t="str">
        <f>VLOOKUP(Healthcare!$A1526,'Customer Names'!A1526:C3860,3,FALSE)</f>
        <v>Phillippi</v>
      </c>
      <c r="C1526">
        <f>VLOOKUP(Healthcare!$A1526,'Medical Examinations'!A1526:B3860,2,FALSE)</f>
        <v>15.6</v>
      </c>
      <c r="D1526">
        <f>VLOOKUP($A1526,'Medical Examinations'!A1526:D3860,4,FALSE)</f>
        <v>8.6</v>
      </c>
      <c r="E1526" t="str">
        <f>VLOOKUP($A1526,'Medical Examinations'!A1526:F1526,6,FALSE)</f>
        <v>No</v>
      </c>
      <c r="F1526" t="str">
        <f>VLOOKUP($A1526,'Medical Examinations'!A1526:G3860,7,FALSE)</f>
        <v>No</v>
      </c>
      <c r="G1526" t="str">
        <f>VLOOKUP($A1526,'Medical Examinations'!A1526:H3860,8,FALSE)</f>
        <v>No</v>
      </c>
      <c r="H1526" s="4">
        <f>VLOOKUP($A1526,'Medical Examinations'!A1526:I3860,9,FALSE)</f>
        <v>0</v>
      </c>
      <c r="I1526" t="str">
        <f>VLOOKUP($A1526,'Medical Examinations'!A1526:J1526,10,FALSE)</f>
        <v>No</v>
      </c>
      <c r="J1526" t="str">
        <f>VLOOKUP($A1526,'Medical Examinations'!A1526:C1526,3,FALSE)</f>
        <v>Under Weight</v>
      </c>
      <c r="K1526" t="str">
        <f>VLOOKUP($A1526,'Medical Examinations'!A1526:E1526,5,FALSE)</f>
        <v>Diabetes</v>
      </c>
      <c r="L1526" t="str">
        <f>VLOOKUP($A1526,'Hospitalisation Details'!$A$2:$E$2344,5,FALSE)</f>
        <v>14-Jul-1997</v>
      </c>
      <c r="M1526" s="2">
        <f>VLOOKUP($A1526,'Hospitalisation Details'!$A$2:$I$2344,9,FALSE)</f>
        <v>5080.1000000000004</v>
      </c>
      <c r="N1526" s="2" t="str">
        <f>VLOOKUP($A1526,'Hospitalisation Details'!$A$2:$J$2344,10,FALSE)</f>
        <v>Tier - 3</v>
      </c>
      <c r="O1526" s="2" t="str">
        <f>VLOOKUP($A1526,'Hospitalisation Details'!$A$2:$K$2344,11,FALSE)</f>
        <v>Tier - 2</v>
      </c>
      <c r="P1526" s="5" t="str">
        <f>VLOOKUP($A1526,'Hospitalisation Details'!$A$2:$L$2344,12,FALSE)</f>
        <v>R1011</v>
      </c>
      <c r="Q1526" s="15">
        <f>VLOOKUP($A1526,'Hospitalisation Details'!$A$2:$G$2344,7,FALSE)</f>
        <v>25</v>
      </c>
    </row>
    <row r="1527" spans="1:17" x14ac:dyDescent="0.25">
      <c r="A1527" s="14" t="s">
        <v>5208</v>
      </c>
      <c r="B1527" t="str">
        <f>VLOOKUP(Healthcare!$A1527,'Customer Names'!A1527:C3861,3,FALSE)</f>
        <v>MacPherson</v>
      </c>
      <c r="C1527">
        <f>VLOOKUP(Healthcare!$A1527,'Medical Examinations'!A1527:B3861,2,FALSE)</f>
        <v>21.99</v>
      </c>
      <c r="D1527">
        <f>VLOOKUP($A1527,'Medical Examinations'!A1527:D3861,4,FALSE)</f>
        <v>11.17</v>
      </c>
      <c r="E1527" t="str">
        <f>VLOOKUP($A1527,'Medical Examinations'!A1527:F1527,6,FALSE)</f>
        <v>No</v>
      </c>
      <c r="F1527" t="str">
        <f>VLOOKUP($A1527,'Medical Examinations'!A1527:G3861,7,FALSE)</f>
        <v>No</v>
      </c>
      <c r="G1527" t="str">
        <f>VLOOKUP($A1527,'Medical Examinations'!A1527:H3861,8,FALSE)</f>
        <v>No</v>
      </c>
      <c r="H1527" s="4">
        <f>VLOOKUP($A1527,'Medical Examinations'!A1527:I3861,9,FALSE)</f>
        <v>0</v>
      </c>
      <c r="I1527" t="str">
        <f>VLOOKUP($A1527,'Medical Examinations'!A1527:J1527,10,FALSE)</f>
        <v>No</v>
      </c>
      <c r="J1527" t="str">
        <f>VLOOKUP($A1527,'Medical Examinations'!A1527:C1527,3,FALSE)</f>
        <v>Health Weight</v>
      </c>
      <c r="K1527" t="str">
        <f>VLOOKUP($A1527,'Medical Examinations'!A1527:E1527,5,FALSE)</f>
        <v>Diabetes</v>
      </c>
      <c r="L1527" t="str">
        <f>VLOOKUP($A1527,'Hospitalisation Details'!$A$2:$E$2344,5,FALSE)</f>
        <v>19-Jun-1999</v>
      </c>
      <c r="M1527" s="2">
        <f>VLOOKUP($A1527,'Hospitalisation Details'!$A$2:$I$2344,9,FALSE)</f>
        <v>5087.92</v>
      </c>
      <c r="N1527" s="2" t="str">
        <f>VLOOKUP($A1527,'Hospitalisation Details'!$A$2:$J$2344,10,FALSE)</f>
        <v>Tier - 2</v>
      </c>
      <c r="O1527" s="2" t="str">
        <f>VLOOKUP($A1527,'Hospitalisation Details'!$A$2:$K$2344,11,FALSE)</f>
        <v>Tier - 2</v>
      </c>
      <c r="P1527" s="5" t="str">
        <f>VLOOKUP($A1527,'Hospitalisation Details'!$A$2:$L$2344,12,FALSE)</f>
        <v>R1026</v>
      </c>
      <c r="Q1527" s="15">
        <f>VLOOKUP($A1527,'Hospitalisation Details'!$A$2:$G$2344,7,FALSE)</f>
        <v>23</v>
      </c>
    </row>
    <row r="1528" spans="1:17" x14ac:dyDescent="0.25">
      <c r="A1528" s="14" t="s">
        <v>5209</v>
      </c>
      <c r="B1528" t="str">
        <f>VLOOKUP(Healthcare!$A1528,'Customer Names'!A1528:C3862,3,FALSE)</f>
        <v>DelfIDio</v>
      </c>
      <c r="C1528">
        <f>VLOOKUP(Healthcare!$A1528,'Medical Examinations'!A1528:B3862,2,FALSE)</f>
        <v>34.85</v>
      </c>
      <c r="D1528">
        <f>VLOOKUP($A1528,'Medical Examinations'!A1528:D3862,4,FALSE)</f>
        <v>5.75</v>
      </c>
      <c r="E1528" t="str">
        <f>VLOOKUP($A1528,'Medical Examinations'!A1528:F1528,6,FALSE)</f>
        <v>No</v>
      </c>
      <c r="F1528" t="str">
        <f>VLOOKUP($A1528,'Medical Examinations'!A1528:G3862,7,FALSE)</f>
        <v>No</v>
      </c>
      <c r="G1528" t="str">
        <f>VLOOKUP($A1528,'Medical Examinations'!A1528:H3862,8,FALSE)</f>
        <v>No</v>
      </c>
      <c r="H1528" s="4">
        <f>VLOOKUP($A1528,'Medical Examinations'!A1528:I3862,9,FALSE)</f>
        <v>0</v>
      </c>
      <c r="I1528" t="str">
        <f>VLOOKUP($A1528,'Medical Examinations'!A1528:J1528,10,FALSE)</f>
        <v>No</v>
      </c>
      <c r="J1528" t="str">
        <f>VLOOKUP($A1528,'Medical Examinations'!A1528:C1528,3,FALSE)</f>
        <v>Obesity</v>
      </c>
      <c r="K1528" t="str">
        <f>VLOOKUP($A1528,'Medical Examinations'!A1528:E1528,5,FALSE)</f>
        <v>Prediabetes</v>
      </c>
      <c r="L1528" t="str">
        <f>VLOOKUP($A1528,'Hospitalisation Details'!$A$2:$E$2344,5,FALSE)</f>
        <v>18-Nov-1987</v>
      </c>
      <c r="M1528" s="2">
        <f>VLOOKUP($A1528,'Hospitalisation Details'!$A$2:$I$2344,9,FALSE)</f>
        <v>5116.5</v>
      </c>
      <c r="N1528" s="2" t="str">
        <f>VLOOKUP($A1528,'Hospitalisation Details'!$A$2:$J$2344,10,FALSE)</f>
        <v>Tier - 2</v>
      </c>
      <c r="O1528" s="2" t="str">
        <f>VLOOKUP($A1528,'Hospitalisation Details'!$A$2:$K$2344,11,FALSE)</f>
        <v>Tier - 2</v>
      </c>
      <c r="P1528" s="5" t="str">
        <f>VLOOKUP($A1528,'Hospitalisation Details'!$A$2:$L$2344,12,FALSE)</f>
        <v>R1012</v>
      </c>
      <c r="Q1528" s="15">
        <f>VLOOKUP($A1528,'Hospitalisation Details'!$A$2:$G$2344,7,FALSE)</f>
        <v>35</v>
      </c>
    </row>
    <row r="1529" spans="1:17" x14ac:dyDescent="0.25">
      <c r="A1529" s="14" t="s">
        <v>5211</v>
      </c>
      <c r="B1529" t="str">
        <f>VLOOKUP(Healthcare!$A1529,'Customer Names'!A1529:C3863,3,FALSE)</f>
        <v>Cummings</v>
      </c>
      <c r="C1529">
        <f>VLOOKUP(Healthcare!$A1529,'Medical Examinations'!A1529:B3863,2,FALSE)</f>
        <v>24.51</v>
      </c>
      <c r="D1529">
        <f>VLOOKUP($A1529,'Medical Examinations'!A1529:D3863,4,FALSE)</f>
        <v>4.83</v>
      </c>
      <c r="E1529" t="str">
        <f>VLOOKUP($A1529,'Medical Examinations'!A1529:F1529,6,FALSE)</f>
        <v>Yes</v>
      </c>
      <c r="F1529" t="str">
        <f>VLOOKUP($A1529,'Medical Examinations'!A1529:G3863,7,FALSE)</f>
        <v>No</v>
      </c>
      <c r="G1529" t="str">
        <f>VLOOKUP($A1529,'Medical Examinations'!A1529:H3863,8,FALSE)</f>
        <v>Yes</v>
      </c>
      <c r="H1529" s="4">
        <f>VLOOKUP($A1529,'Medical Examinations'!A1529:I3863,9,FALSE)</f>
        <v>1</v>
      </c>
      <c r="I1529" t="str">
        <f>VLOOKUP($A1529,'Medical Examinations'!A1529:J1529,10,FALSE)</f>
        <v>No</v>
      </c>
      <c r="J1529" t="str">
        <f>VLOOKUP($A1529,'Medical Examinations'!A1529:C1529,3,FALSE)</f>
        <v>Health Weight</v>
      </c>
      <c r="K1529" t="str">
        <f>VLOOKUP($A1529,'Medical Examinations'!A1529:E1529,5,FALSE)</f>
        <v>Normal</v>
      </c>
      <c r="L1529" t="str">
        <f>VLOOKUP($A1529,'Hospitalisation Details'!$A$2:$E$2344,5,FALSE)</f>
        <v>1-Nov-1988</v>
      </c>
      <c r="M1529" s="2">
        <f>VLOOKUP($A1529,'Hospitalisation Details'!$A$2:$I$2344,9,FALSE)</f>
        <v>5124.1899999999996</v>
      </c>
      <c r="N1529" s="2" t="str">
        <f>VLOOKUP($A1529,'Hospitalisation Details'!$A$2:$J$2344,10,FALSE)</f>
        <v>Tier - 2</v>
      </c>
      <c r="O1529" s="2" t="str">
        <f>VLOOKUP($A1529,'Hospitalisation Details'!$A$2:$K$2344,11,FALSE)</f>
        <v>Tier - 3</v>
      </c>
      <c r="P1529" s="5" t="str">
        <f>VLOOKUP($A1529,'Hospitalisation Details'!$A$2:$L$2344,12,FALSE)</f>
        <v>R1013</v>
      </c>
      <c r="Q1529" s="15">
        <f>VLOOKUP($A1529,'Hospitalisation Details'!$A$2:$G$2344,7,FALSE)</f>
        <v>34</v>
      </c>
    </row>
    <row r="1530" spans="1:17" x14ac:dyDescent="0.25">
      <c r="A1530" s="14" t="s">
        <v>5212</v>
      </c>
      <c r="B1530" t="str">
        <f>VLOOKUP(Healthcare!$A1530,'Customer Names'!A1530:C3864,3,FALSE)</f>
        <v>Schroegel</v>
      </c>
      <c r="C1530">
        <f>VLOOKUP(Healthcare!$A1530,'Medical Examinations'!A1530:B3864,2,FALSE)</f>
        <v>19.399999999999999</v>
      </c>
      <c r="D1530">
        <f>VLOOKUP($A1530,'Medical Examinations'!A1530:D3864,4,FALSE)</f>
        <v>11.93</v>
      </c>
      <c r="E1530" t="str">
        <f>VLOOKUP($A1530,'Medical Examinations'!A1530:F1530,6,FALSE)</f>
        <v>No</v>
      </c>
      <c r="F1530" t="str">
        <f>VLOOKUP($A1530,'Medical Examinations'!A1530:G3864,7,FALSE)</f>
        <v>No</v>
      </c>
      <c r="G1530" t="str">
        <f>VLOOKUP($A1530,'Medical Examinations'!A1530:H3864,8,FALSE)</f>
        <v>No</v>
      </c>
      <c r="H1530" s="4">
        <f>VLOOKUP($A1530,'Medical Examinations'!A1530:I3864,9,FALSE)</f>
        <v>0</v>
      </c>
      <c r="I1530" t="str">
        <f>VLOOKUP($A1530,'Medical Examinations'!A1530:J1530,10,FALSE)</f>
        <v>No</v>
      </c>
      <c r="J1530" t="str">
        <f>VLOOKUP($A1530,'Medical Examinations'!A1530:C1530,3,FALSE)</f>
        <v>Health Weight</v>
      </c>
      <c r="K1530" t="str">
        <f>VLOOKUP($A1530,'Medical Examinations'!A1530:E1530,5,FALSE)</f>
        <v>Diabetes</v>
      </c>
      <c r="L1530" t="str">
        <f>VLOOKUP($A1530,'Hospitalisation Details'!$A$2:$E$2344,5,FALSE)</f>
        <v>13-Sep-1987</v>
      </c>
      <c r="M1530" s="2">
        <f>VLOOKUP($A1530,'Hospitalisation Details'!$A$2:$I$2344,9,FALSE)</f>
        <v>5125.22</v>
      </c>
      <c r="N1530" s="2" t="str">
        <f>VLOOKUP($A1530,'Hospitalisation Details'!$A$2:$J$2344,10,FALSE)</f>
        <v>Tier - 1</v>
      </c>
      <c r="O1530" s="2" t="str">
        <f>VLOOKUP($A1530,'Hospitalisation Details'!$A$2:$K$2344,11,FALSE)</f>
        <v>Tier - 2</v>
      </c>
      <c r="P1530" s="5" t="str">
        <f>VLOOKUP($A1530,'Hospitalisation Details'!$A$2:$L$2344,12,FALSE)</f>
        <v>R1012</v>
      </c>
      <c r="Q1530" s="15">
        <f>VLOOKUP($A1530,'Hospitalisation Details'!$A$2:$G$2344,7,FALSE)</f>
        <v>35</v>
      </c>
    </row>
    <row r="1531" spans="1:17" x14ac:dyDescent="0.25">
      <c r="A1531" s="14" t="s">
        <v>5213</v>
      </c>
      <c r="B1531" t="str">
        <f>VLOOKUP(Healthcare!$A1531,'Customer Names'!A1531:C3865,3,FALSE)</f>
        <v>Williams</v>
      </c>
      <c r="C1531">
        <f>VLOOKUP(Healthcare!$A1531,'Medical Examinations'!A1531:B3865,2,FALSE)</f>
        <v>15.1</v>
      </c>
      <c r="D1531">
        <f>VLOOKUP($A1531,'Medical Examinations'!A1531:D3865,4,FALSE)</f>
        <v>8.41</v>
      </c>
      <c r="E1531" t="str">
        <f>VLOOKUP($A1531,'Medical Examinations'!A1531:F1531,6,FALSE)</f>
        <v>No</v>
      </c>
      <c r="F1531" t="str">
        <f>VLOOKUP($A1531,'Medical Examinations'!A1531:G3865,7,FALSE)</f>
        <v>No</v>
      </c>
      <c r="G1531" t="str">
        <f>VLOOKUP($A1531,'Medical Examinations'!A1531:H3865,8,FALSE)</f>
        <v>No</v>
      </c>
      <c r="H1531" s="4">
        <f>VLOOKUP($A1531,'Medical Examinations'!A1531:I3865,9,FALSE)</f>
        <v>0</v>
      </c>
      <c r="I1531" t="str">
        <f>VLOOKUP($A1531,'Medical Examinations'!A1531:J1531,10,FALSE)</f>
        <v>No</v>
      </c>
      <c r="J1531" t="str">
        <f>VLOOKUP($A1531,'Medical Examinations'!A1531:C1531,3,FALSE)</f>
        <v>Under Weight</v>
      </c>
      <c r="K1531" t="str">
        <f>VLOOKUP($A1531,'Medical Examinations'!A1531:E1531,5,FALSE)</f>
        <v>Diabetes</v>
      </c>
      <c r="L1531" t="str">
        <f>VLOOKUP($A1531,'Hospitalisation Details'!$A$2:$E$2344,5,FALSE)</f>
        <v>10-Dec-1993</v>
      </c>
      <c r="M1531" s="2">
        <f>VLOOKUP($A1531,'Hospitalisation Details'!$A$2:$I$2344,9,FALSE)</f>
        <v>5138.26</v>
      </c>
      <c r="N1531" s="2" t="str">
        <f>VLOOKUP($A1531,'Hospitalisation Details'!$A$2:$J$2344,10,FALSE)</f>
        <v>Tier - 2</v>
      </c>
      <c r="O1531" s="2" t="str">
        <f>VLOOKUP($A1531,'Hospitalisation Details'!$A$2:$K$2344,11,FALSE)</f>
        <v>Tier - 2</v>
      </c>
      <c r="P1531" s="5" t="str">
        <f>VLOOKUP($A1531,'Hospitalisation Details'!$A$2:$L$2344,12,FALSE)</f>
        <v>R1013</v>
      </c>
      <c r="Q1531" s="15">
        <f>VLOOKUP($A1531,'Hospitalisation Details'!$A$2:$G$2344,7,FALSE)</f>
        <v>29</v>
      </c>
    </row>
    <row r="1532" spans="1:17" x14ac:dyDescent="0.25">
      <c r="A1532" s="14" t="s">
        <v>5214</v>
      </c>
      <c r="B1532" t="str">
        <f>VLOOKUP(Healthcare!$A1532,'Customer Names'!A1532:C3866,3,FALSE)</f>
        <v>Casey</v>
      </c>
      <c r="C1532">
        <f>VLOOKUP(Healthcare!$A1532,'Medical Examinations'!A1532:B3866,2,FALSE)</f>
        <v>23.37</v>
      </c>
      <c r="D1532">
        <f>VLOOKUP($A1532,'Medical Examinations'!A1532:D3866,4,FALSE)</f>
        <v>5.59</v>
      </c>
      <c r="E1532" t="str">
        <f>VLOOKUP($A1532,'Medical Examinations'!A1532:F1532,6,FALSE)</f>
        <v>Yes</v>
      </c>
      <c r="F1532" t="str">
        <f>VLOOKUP($A1532,'Medical Examinations'!A1532:G3866,7,FALSE)</f>
        <v>No</v>
      </c>
      <c r="G1532" t="str">
        <f>VLOOKUP($A1532,'Medical Examinations'!A1532:H3866,8,FALSE)</f>
        <v>No</v>
      </c>
      <c r="H1532" s="4">
        <f>VLOOKUP($A1532,'Medical Examinations'!A1532:I3866,9,FALSE)</f>
        <v>0</v>
      </c>
      <c r="I1532" t="str">
        <f>VLOOKUP($A1532,'Medical Examinations'!A1532:J1532,10,FALSE)</f>
        <v>No</v>
      </c>
      <c r="J1532" t="str">
        <f>VLOOKUP($A1532,'Medical Examinations'!A1532:C1532,3,FALSE)</f>
        <v>Health Weight</v>
      </c>
      <c r="K1532" t="str">
        <f>VLOOKUP($A1532,'Medical Examinations'!A1532:E1532,5,FALSE)</f>
        <v>Normal</v>
      </c>
      <c r="L1532" t="str">
        <f>VLOOKUP($A1532,'Hospitalisation Details'!$A$2:$E$2344,5,FALSE)</f>
        <v>22-Aug-1984</v>
      </c>
      <c r="M1532" s="2">
        <f>VLOOKUP($A1532,'Hospitalisation Details'!$A$2:$I$2344,9,FALSE)</f>
        <v>5144.18</v>
      </c>
      <c r="N1532" s="2" t="str">
        <f>VLOOKUP($A1532,'Hospitalisation Details'!$A$2:$J$2344,10,FALSE)</f>
        <v>Tier - 2</v>
      </c>
      <c r="O1532" s="2" t="str">
        <f>VLOOKUP($A1532,'Hospitalisation Details'!$A$2:$K$2344,11,FALSE)</f>
        <v>Tier - 1</v>
      </c>
      <c r="P1532" s="5" t="str">
        <f>VLOOKUP($A1532,'Hospitalisation Details'!$A$2:$L$2344,12,FALSE)</f>
        <v>R1013</v>
      </c>
      <c r="Q1532" s="15">
        <f>VLOOKUP($A1532,'Hospitalisation Details'!$A$2:$G$2344,7,FALSE)</f>
        <v>38</v>
      </c>
    </row>
    <row r="1533" spans="1:17" x14ac:dyDescent="0.25">
      <c r="A1533" s="14" t="s">
        <v>5215</v>
      </c>
      <c r="B1533" t="str">
        <f>VLOOKUP(Healthcare!$A1533,'Customer Names'!A1533:C3867,3,FALSE)</f>
        <v>Randall</v>
      </c>
      <c r="C1533">
        <f>VLOOKUP(Healthcare!$A1533,'Medical Examinations'!A1533:B3867,2,FALSE)</f>
        <v>42.4</v>
      </c>
      <c r="D1533">
        <f>VLOOKUP($A1533,'Medical Examinations'!A1533:D3867,4,FALSE)</f>
        <v>4.0599999999999996</v>
      </c>
      <c r="E1533" t="str">
        <f>VLOOKUP($A1533,'Medical Examinations'!A1533:F1533,6,FALSE)</f>
        <v>No</v>
      </c>
      <c r="F1533" t="str">
        <f>VLOOKUP($A1533,'Medical Examinations'!A1533:G3867,7,FALSE)</f>
        <v>No</v>
      </c>
      <c r="G1533" t="str">
        <f>VLOOKUP($A1533,'Medical Examinations'!A1533:H3867,8,FALSE)</f>
        <v>No</v>
      </c>
      <c r="H1533" s="4">
        <f>VLOOKUP($A1533,'Medical Examinations'!A1533:I3867,9,FALSE)</f>
        <v>0</v>
      </c>
      <c r="I1533" t="str">
        <f>VLOOKUP($A1533,'Medical Examinations'!A1533:J1533,10,FALSE)</f>
        <v>No</v>
      </c>
      <c r="J1533" t="str">
        <f>VLOOKUP($A1533,'Medical Examinations'!A1533:C1533,3,FALSE)</f>
        <v>Obesity</v>
      </c>
      <c r="K1533" t="str">
        <f>VLOOKUP($A1533,'Medical Examinations'!A1533:E1533,5,FALSE)</f>
        <v>Normal</v>
      </c>
      <c r="L1533" t="str">
        <f>VLOOKUP($A1533,'Hospitalisation Details'!$A$2:$E$2344,5,FALSE)</f>
        <v>22-Aug-1990</v>
      </c>
      <c r="M1533" s="2">
        <f>VLOOKUP($A1533,'Hospitalisation Details'!$A$2:$I$2344,9,FALSE)</f>
        <v>5148.55</v>
      </c>
      <c r="N1533" s="2" t="str">
        <f>VLOOKUP($A1533,'Hospitalisation Details'!$A$2:$J$2344,10,FALSE)</f>
        <v>Tier - 2</v>
      </c>
      <c r="O1533" s="2" t="str">
        <f>VLOOKUP($A1533,'Hospitalisation Details'!$A$2:$K$2344,11,FALSE)</f>
        <v>Tier - 2</v>
      </c>
      <c r="P1533" s="5" t="str">
        <f>VLOOKUP($A1533,'Hospitalisation Details'!$A$2:$L$2344,12,FALSE)</f>
        <v>R1024</v>
      </c>
      <c r="Q1533" s="15">
        <f>VLOOKUP($A1533,'Hospitalisation Details'!$A$2:$G$2344,7,FALSE)</f>
        <v>32</v>
      </c>
    </row>
    <row r="1534" spans="1:17" x14ac:dyDescent="0.25">
      <c r="A1534" s="14" t="s">
        <v>5216</v>
      </c>
      <c r="B1534" t="str">
        <f>VLOOKUP(Healthcare!$A1534,'Customer Names'!A1534:C3868,3,FALSE)</f>
        <v>Doyon</v>
      </c>
      <c r="C1534">
        <f>VLOOKUP(Healthcare!$A1534,'Medical Examinations'!A1534:B3868,2,FALSE)</f>
        <v>28.405000000000001</v>
      </c>
      <c r="D1534">
        <f>VLOOKUP($A1534,'Medical Examinations'!A1534:D3868,4,FALSE)</f>
        <v>7.02</v>
      </c>
      <c r="E1534" t="str">
        <f>VLOOKUP($A1534,'Medical Examinations'!A1534:F1534,6,FALSE)</f>
        <v>Yes</v>
      </c>
      <c r="F1534" t="str">
        <f>VLOOKUP($A1534,'Medical Examinations'!A1534:G3868,7,FALSE)</f>
        <v>No</v>
      </c>
      <c r="G1534" t="str">
        <f>VLOOKUP($A1534,'Medical Examinations'!A1534:H3868,8,FALSE)</f>
        <v>No</v>
      </c>
      <c r="H1534" s="4">
        <f>VLOOKUP($A1534,'Medical Examinations'!A1534:I3868,9,FALSE)</f>
        <v>0</v>
      </c>
      <c r="I1534" t="str">
        <f>VLOOKUP($A1534,'Medical Examinations'!A1534:J1534,10,FALSE)</f>
        <v>No</v>
      </c>
      <c r="J1534" t="str">
        <f>VLOOKUP($A1534,'Medical Examinations'!A1534:C1534,3,FALSE)</f>
        <v>Over Weight</v>
      </c>
      <c r="K1534" t="str">
        <f>VLOOKUP($A1534,'Medical Examinations'!A1534:E1534,5,FALSE)</f>
        <v>Diabetes</v>
      </c>
      <c r="L1534" t="str">
        <f>VLOOKUP($A1534,'Hospitalisation Details'!$A$2:$E$2344,5,FALSE)</f>
        <v>9-Oct-1990</v>
      </c>
      <c r="M1534" s="2">
        <f>VLOOKUP($A1534,'Hospitalisation Details'!$A$2:$I$2344,9,FALSE)</f>
        <v>5152.13</v>
      </c>
      <c r="N1534" s="2" t="str">
        <f>VLOOKUP($A1534,'Hospitalisation Details'!$A$2:$J$2344,10,FALSE)</f>
        <v>Tier - 2</v>
      </c>
      <c r="O1534" s="2" t="str">
        <f>VLOOKUP($A1534,'Hospitalisation Details'!$A$2:$K$2344,11,FALSE)</f>
        <v>Tier - 2</v>
      </c>
      <c r="P1534" s="5" t="str">
        <f>VLOOKUP($A1534,'Hospitalisation Details'!$A$2:$L$2344,12,FALSE)</f>
        <v>R1011</v>
      </c>
      <c r="Q1534" s="15">
        <f>VLOOKUP($A1534,'Hospitalisation Details'!$A$2:$G$2344,7,FALSE)</f>
        <v>32</v>
      </c>
    </row>
    <row r="1535" spans="1:17" x14ac:dyDescent="0.25">
      <c r="A1535" s="14" t="s">
        <v>5217</v>
      </c>
      <c r="B1535" t="str">
        <f>VLOOKUP(Healthcare!$A1535,'Customer Names'!A1535:C3869,3,FALSE)</f>
        <v>Sankey</v>
      </c>
      <c r="C1535">
        <f>VLOOKUP(Healthcare!$A1535,'Medical Examinations'!A1535:B3869,2,FALSE)</f>
        <v>23.4</v>
      </c>
      <c r="D1535">
        <f>VLOOKUP($A1535,'Medical Examinations'!A1535:D3869,4,FALSE)</f>
        <v>4.47</v>
      </c>
      <c r="E1535" t="str">
        <f>VLOOKUP($A1535,'Medical Examinations'!A1535:F1535,6,FALSE)</f>
        <v>No</v>
      </c>
      <c r="F1535" t="str">
        <f>VLOOKUP($A1535,'Medical Examinations'!A1535:G3869,7,FALSE)</f>
        <v>No</v>
      </c>
      <c r="G1535" t="str">
        <f>VLOOKUP($A1535,'Medical Examinations'!A1535:H3869,8,FALSE)</f>
        <v>No</v>
      </c>
      <c r="H1535" s="4">
        <f>VLOOKUP($A1535,'Medical Examinations'!A1535:I3869,9,FALSE)</f>
        <v>0</v>
      </c>
      <c r="I1535" t="str">
        <f>VLOOKUP($A1535,'Medical Examinations'!A1535:J1535,10,FALSE)</f>
        <v>No</v>
      </c>
      <c r="J1535" t="str">
        <f>VLOOKUP($A1535,'Medical Examinations'!A1535:C1535,3,FALSE)</f>
        <v>Health Weight</v>
      </c>
      <c r="K1535" t="str">
        <f>VLOOKUP($A1535,'Medical Examinations'!A1535:E1535,5,FALSE)</f>
        <v>Normal</v>
      </c>
      <c r="L1535" t="str">
        <f>VLOOKUP($A1535,'Hospitalisation Details'!$A$2:$E$2344,5,FALSE)</f>
        <v>29-Aug-1991</v>
      </c>
      <c r="M1535" s="2">
        <f>VLOOKUP($A1535,'Hospitalisation Details'!$A$2:$I$2344,9,FALSE)</f>
        <v>5166.96</v>
      </c>
      <c r="N1535" s="2" t="str">
        <f>VLOOKUP($A1535,'Hospitalisation Details'!$A$2:$J$2344,10,FALSE)</f>
        <v>Tier - 2</v>
      </c>
      <c r="O1535" s="2" t="str">
        <f>VLOOKUP($A1535,'Hospitalisation Details'!$A$2:$K$2344,11,FALSE)</f>
        <v>Tier - 2</v>
      </c>
      <c r="P1535" s="5" t="str">
        <f>VLOOKUP($A1535,'Hospitalisation Details'!$A$2:$L$2344,12,FALSE)</f>
        <v>R1012</v>
      </c>
      <c r="Q1535" s="15">
        <f>VLOOKUP($A1535,'Hospitalisation Details'!$A$2:$G$2344,7,FALSE)</f>
        <v>31</v>
      </c>
    </row>
    <row r="1536" spans="1:17" x14ac:dyDescent="0.25">
      <c r="A1536" s="14" t="s">
        <v>5218</v>
      </c>
      <c r="B1536" t="str">
        <f>VLOOKUP(Healthcare!$A1536,'Customer Names'!A1536:C3870,3,FALSE)</f>
        <v>Stilgenbauer</v>
      </c>
      <c r="C1536">
        <f>VLOOKUP(Healthcare!$A1536,'Medical Examinations'!A1536:B3870,2,FALSE)</f>
        <v>33.44</v>
      </c>
      <c r="D1536">
        <f>VLOOKUP($A1536,'Medical Examinations'!A1536:D3870,4,FALSE)</f>
        <v>4.54</v>
      </c>
      <c r="E1536" t="str">
        <f>VLOOKUP($A1536,'Medical Examinations'!A1536:F1536,6,FALSE)</f>
        <v>No</v>
      </c>
      <c r="F1536" t="str">
        <f>VLOOKUP($A1536,'Medical Examinations'!A1536:G3870,7,FALSE)</f>
        <v>No</v>
      </c>
      <c r="G1536" t="str">
        <f>VLOOKUP($A1536,'Medical Examinations'!A1536:H3870,8,FALSE)</f>
        <v>No</v>
      </c>
      <c r="H1536" s="4">
        <f>VLOOKUP($A1536,'Medical Examinations'!A1536:I3870,9,FALSE)</f>
        <v>0</v>
      </c>
      <c r="I1536" t="str">
        <f>VLOOKUP($A1536,'Medical Examinations'!A1536:J1536,10,FALSE)</f>
        <v>No</v>
      </c>
      <c r="J1536" t="str">
        <f>VLOOKUP($A1536,'Medical Examinations'!A1536:C1536,3,FALSE)</f>
        <v>Obesity</v>
      </c>
      <c r="K1536" t="str">
        <f>VLOOKUP($A1536,'Medical Examinations'!A1536:E1536,5,FALSE)</f>
        <v>Normal</v>
      </c>
      <c r="L1536" t="str">
        <f>VLOOKUP($A1536,'Hospitalisation Details'!$A$2:$E$2344,5,FALSE)</f>
        <v>16-Oct-1984</v>
      </c>
      <c r="M1536" s="2">
        <f>VLOOKUP($A1536,'Hospitalisation Details'!$A$2:$I$2344,9,FALSE)</f>
        <v>5177.12</v>
      </c>
      <c r="N1536" s="2" t="str">
        <f>VLOOKUP($A1536,'Hospitalisation Details'!$A$2:$J$2344,10,FALSE)</f>
        <v>Tier - 2</v>
      </c>
      <c r="O1536" s="2" t="str">
        <f>VLOOKUP($A1536,'Hospitalisation Details'!$A$2:$K$2344,11,FALSE)</f>
        <v>Tier - 1</v>
      </c>
      <c r="P1536" s="5" t="str">
        <f>VLOOKUP($A1536,'Hospitalisation Details'!$A$2:$L$2344,12,FALSE)</f>
        <v>R1013</v>
      </c>
      <c r="Q1536" s="15">
        <f>VLOOKUP($A1536,'Hospitalisation Details'!$A$2:$G$2344,7,FALSE)</f>
        <v>38</v>
      </c>
    </row>
    <row r="1537" spans="1:17" x14ac:dyDescent="0.25">
      <c r="A1537" s="14" t="s">
        <v>5219</v>
      </c>
      <c r="B1537" t="str">
        <f>VLOOKUP(Healthcare!$A1537,'Customer Names'!A1537:C3871,3,FALSE)</f>
        <v>Jaskiewicz</v>
      </c>
      <c r="C1537">
        <f>VLOOKUP(Healthcare!$A1537,'Medical Examinations'!A1537:B3871,2,FALSE)</f>
        <v>21.12</v>
      </c>
      <c r="D1537">
        <f>VLOOKUP($A1537,'Medical Examinations'!A1537:D3871,4,FALSE)</f>
        <v>4.99</v>
      </c>
      <c r="E1537" t="str">
        <f>VLOOKUP($A1537,'Medical Examinations'!A1537:F1537,6,FALSE)</f>
        <v>No</v>
      </c>
      <c r="F1537" t="str">
        <f>VLOOKUP($A1537,'Medical Examinations'!A1537:G3871,7,FALSE)</f>
        <v>No</v>
      </c>
      <c r="G1537" t="str">
        <f>VLOOKUP($A1537,'Medical Examinations'!A1537:H3871,8,FALSE)</f>
        <v>No</v>
      </c>
      <c r="H1537" s="4">
        <f>VLOOKUP($A1537,'Medical Examinations'!A1537:I3871,9,FALSE)</f>
        <v>1</v>
      </c>
      <c r="I1537" t="str">
        <f>VLOOKUP($A1537,'Medical Examinations'!A1537:J1537,10,FALSE)</f>
        <v>No</v>
      </c>
      <c r="J1537" t="str">
        <f>VLOOKUP($A1537,'Medical Examinations'!A1537:C1537,3,FALSE)</f>
        <v>Health Weight</v>
      </c>
      <c r="K1537" t="str">
        <f>VLOOKUP($A1537,'Medical Examinations'!A1537:E1537,5,FALSE)</f>
        <v>Normal</v>
      </c>
      <c r="L1537" t="str">
        <f>VLOOKUP($A1537,'Hospitalisation Details'!$A$2:$E$2344,5,FALSE)</f>
        <v>12-Sep-1979</v>
      </c>
      <c r="M1537" s="2">
        <f>VLOOKUP($A1537,'Hospitalisation Details'!$A$2:$I$2344,9,FALSE)</f>
        <v>5195.58</v>
      </c>
      <c r="N1537" s="2" t="str">
        <f>VLOOKUP($A1537,'Hospitalisation Details'!$A$2:$J$2344,10,FALSE)</f>
        <v>Tier - 2</v>
      </c>
      <c r="O1537" s="2" t="str">
        <f>VLOOKUP($A1537,'Hospitalisation Details'!$A$2:$K$2344,11,FALSE)</f>
        <v>Tier - 2</v>
      </c>
      <c r="P1537" s="5" t="str">
        <f>VLOOKUP($A1537,'Hospitalisation Details'!$A$2:$L$2344,12,FALSE)</f>
        <v>R1013</v>
      </c>
      <c r="Q1537" s="15">
        <f>VLOOKUP($A1537,'Hospitalisation Details'!$A$2:$G$2344,7,FALSE)</f>
        <v>43</v>
      </c>
    </row>
    <row r="1538" spans="1:17" x14ac:dyDescent="0.25">
      <c r="A1538" s="14" t="s">
        <v>5220</v>
      </c>
      <c r="B1538" t="str">
        <f>VLOOKUP(Healthcare!$A1538,'Customer Names'!A1538:C3872,3,FALSE)</f>
        <v>Deppen</v>
      </c>
      <c r="C1538">
        <f>VLOOKUP(Healthcare!$A1538,'Medical Examinations'!A1538:B3872,2,FALSE)</f>
        <v>18.48</v>
      </c>
      <c r="D1538">
        <f>VLOOKUP($A1538,'Medical Examinations'!A1538:D3872,4,FALSE)</f>
        <v>10.84</v>
      </c>
      <c r="E1538" t="str">
        <f>VLOOKUP($A1538,'Medical Examinations'!A1538:F1538,6,FALSE)</f>
        <v>Yes</v>
      </c>
      <c r="F1538" t="str">
        <f>VLOOKUP($A1538,'Medical Examinations'!A1538:G3872,7,FALSE)</f>
        <v>No</v>
      </c>
      <c r="G1538" t="str">
        <f>VLOOKUP($A1538,'Medical Examinations'!A1538:H3872,8,FALSE)</f>
        <v>No</v>
      </c>
      <c r="H1538" s="4">
        <f>VLOOKUP($A1538,'Medical Examinations'!A1538:I3872,9,FALSE)</f>
        <v>2</v>
      </c>
      <c r="I1538" t="str">
        <f>VLOOKUP($A1538,'Medical Examinations'!A1538:J1538,10,FALSE)</f>
        <v>No</v>
      </c>
      <c r="J1538" t="str">
        <f>VLOOKUP($A1538,'Medical Examinations'!A1538:C1538,3,FALSE)</f>
        <v>Under Weight</v>
      </c>
      <c r="K1538" t="str">
        <f>VLOOKUP($A1538,'Medical Examinations'!A1538:E1538,5,FALSE)</f>
        <v>Diabetes</v>
      </c>
      <c r="L1538" t="str">
        <f>VLOOKUP($A1538,'Hospitalisation Details'!$A$2:$E$2344,5,FALSE)</f>
        <v>6-Jun-2004</v>
      </c>
      <c r="M1538" s="2">
        <f>VLOOKUP($A1538,'Hospitalisation Details'!$A$2:$I$2344,9,FALSE)</f>
        <v>5198.6899999999996</v>
      </c>
      <c r="N1538" s="2" t="str">
        <f>VLOOKUP($A1538,'Hospitalisation Details'!$A$2:$J$2344,10,FALSE)</f>
        <v>Tier - 2</v>
      </c>
      <c r="O1538" s="2" t="str">
        <f>VLOOKUP($A1538,'Hospitalisation Details'!$A$2:$K$2344,11,FALSE)</f>
        <v>Tier - 2</v>
      </c>
      <c r="P1538" s="5" t="str">
        <f>VLOOKUP($A1538,'Hospitalisation Details'!$A$2:$L$2344,12,FALSE)</f>
        <v>R1022</v>
      </c>
      <c r="Q1538" s="15">
        <f>VLOOKUP($A1538,'Hospitalisation Details'!$A$2:$G$2344,7,FALSE)</f>
        <v>19</v>
      </c>
    </row>
    <row r="1539" spans="1:17" x14ac:dyDescent="0.25">
      <c r="A1539" s="14" t="s">
        <v>5221</v>
      </c>
      <c r="B1539" t="str">
        <f>VLOOKUP(Healthcare!$A1539,'Customer Names'!A1539:C3873,3,FALSE)</f>
        <v>Hine</v>
      </c>
      <c r="C1539">
        <f>VLOOKUP(Healthcare!$A1539,'Medical Examinations'!A1539:B3873,2,FALSE)</f>
        <v>16.815000000000001</v>
      </c>
      <c r="D1539">
        <f>VLOOKUP($A1539,'Medical Examinations'!A1539:D3873,4,FALSE)</f>
        <v>5.63</v>
      </c>
      <c r="E1539" t="str">
        <f>VLOOKUP($A1539,'Medical Examinations'!A1539:F1539,6,FALSE)</f>
        <v>No</v>
      </c>
      <c r="F1539" t="str">
        <f>VLOOKUP($A1539,'Medical Examinations'!A1539:G3873,7,FALSE)</f>
        <v>No</v>
      </c>
      <c r="G1539" t="str">
        <f>VLOOKUP($A1539,'Medical Examinations'!A1539:H3873,8,FALSE)</f>
        <v>No</v>
      </c>
      <c r="H1539" s="4">
        <f>VLOOKUP($A1539,'Medical Examinations'!A1539:I3873,9,FALSE)</f>
        <v>1</v>
      </c>
      <c r="I1539" t="str">
        <f>VLOOKUP($A1539,'Medical Examinations'!A1539:J1539,10,FALSE)</f>
        <v>No</v>
      </c>
      <c r="J1539" t="str">
        <f>VLOOKUP($A1539,'Medical Examinations'!A1539:C1539,3,FALSE)</f>
        <v>Under Weight</v>
      </c>
      <c r="K1539" t="str">
        <f>VLOOKUP($A1539,'Medical Examinations'!A1539:E1539,5,FALSE)</f>
        <v>Normal</v>
      </c>
      <c r="L1539" t="str">
        <f>VLOOKUP($A1539,'Hospitalisation Details'!$A$2:$E$2344,5,FALSE)</f>
        <v>24-Oct-1983</v>
      </c>
      <c r="M1539" s="2">
        <f>VLOOKUP($A1539,'Hospitalisation Details'!$A$2:$I$2344,9,FALSE)</f>
        <v>5207.97</v>
      </c>
      <c r="N1539" s="2" t="str">
        <f>VLOOKUP($A1539,'Hospitalisation Details'!$A$2:$J$2344,10,FALSE)</f>
        <v>Tier - 2</v>
      </c>
      <c r="O1539" s="2" t="str">
        <f>VLOOKUP($A1539,'Hospitalisation Details'!$A$2:$K$2344,11,FALSE)</f>
        <v>Tier - 2</v>
      </c>
      <c r="P1539" s="5" t="str">
        <f>VLOOKUP($A1539,'Hospitalisation Details'!$A$2:$L$2344,12,FALSE)</f>
        <v>R1012</v>
      </c>
      <c r="Q1539" s="15">
        <f>VLOOKUP($A1539,'Hospitalisation Details'!$A$2:$G$2344,7,FALSE)</f>
        <v>39</v>
      </c>
    </row>
    <row r="1540" spans="1:17" x14ac:dyDescent="0.25">
      <c r="A1540" s="14" t="s">
        <v>5222</v>
      </c>
      <c r="B1540" t="str">
        <f>VLOOKUP(Healthcare!$A1540,'Customer Names'!A1540:C3874,3,FALSE)</f>
        <v>Mathews</v>
      </c>
      <c r="C1540">
        <f>VLOOKUP(Healthcare!$A1540,'Medical Examinations'!A1540:B3874,2,FALSE)</f>
        <v>26.72</v>
      </c>
      <c r="D1540">
        <f>VLOOKUP($A1540,'Medical Examinations'!A1540:D3874,4,FALSE)</f>
        <v>4.1399999999999997</v>
      </c>
      <c r="E1540" t="str">
        <f>VLOOKUP($A1540,'Medical Examinations'!A1540:F1540,6,FALSE)</f>
        <v>No</v>
      </c>
      <c r="F1540" t="str">
        <f>VLOOKUP($A1540,'Medical Examinations'!A1540:G3874,7,FALSE)</f>
        <v>No</v>
      </c>
      <c r="G1540" t="str">
        <f>VLOOKUP($A1540,'Medical Examinations'!A1540:H3874,8,FALSE)</f>
        <v>No</v>
      </c>
      <c r="H1540" s="4">
        <f>VLOOKUP($A1540,'Medical Examinations'!A1540:I3874,9,FALSE)</f>
        <v>0</v>
      </c>
      <c r="I1540" t="str">
        <f>VLOOKUP($A1540,'Medical Examinations'!A1540:J1540,10,FALSE)</f>
        <v>No</v>
      </c>
      <c r="J1540" t="str">
        <f>VLOOKUP($A1540,'Medical Examinations'!A1540:C1540,3,FALSE)</f>
        <v>Over Weight</v>
      </c>
      <c r="K1540" t="str">
        <f>VLOOKUP($A1540,'Medical Examinations'!A1540:E1540,5,FALSE)</f>
        <v>Normal</v>
      </c>
      <c r="L1540" t="str">
        <f>VLOOKUP($A1540,'Hospitalisation Details'!$A$2:$E$2344,5,FALSE)</f>
        <v>17-Jun-1993</v>
      </c>
      <c r="M1540" s="2">
        <f>VLOOKUP($A1540,'Hospitalisation Details'!$A$2:$I$2344,9,FALSE)</f>
        <v>5209.58</v>
      </c>
      <c r="N1540" s="2" t="str">
        <f>VLOOKUP($A1540,'Hospitalisation Details'!$A$2:$J$2344,10,FALSE)</f>
        <v>Tier - 3</v>
      </c>
      <c r="O1540" s="2" t="str">
        <f>VLOOKUP($A1540,'Hospitalisation Details'!$A$2:$K$2344,11,FALSE)</f>
        <v>Tier - 3</v>
      </c>
      <c r="P1540" s="5" t="str">
        <f>VLOOKUP($A1540,'Hospitalisation Details'!$A$2:$L$2344,12,FALSE)</f>
        <v>R1017</v>
      </c>
      <c r="Q1540" s="15">
        <f>VLOOKUP($A1540,'Hospitalisation Details'!$A$2:$G$2344,7,FALSE)</f>
        <v>29</v>
      </c>
    </row>
    <row r="1541" spans="1:17" x14ac:dyDescent="0.25">
      <c r="A1541" s="14" t="s">
        <v>5223</v>
      </c>
      <c r="B1541" t="str">
        <f>VLOOKUP(Healthcare!$A1541,'Customer Names'!A1541:C3875,3,FALSE)</f>
        <v>Yabu</v>
      </c>
      <c r="C1541">
        <f>VLOOKUP(Healthcare!$A1541,'Medical Examinations'!A1541:B3875,2,FALSE)</f>
        <v>41.42</v>
      </c>
      <c r="D1541">
        <f>VLOOKUP($A1541,'Medical Examinations'!A1541:D3875,4,FALSE)</f>
        <v>5.17</v>
      </c>
      <c r="E1541" t="str">
        <f>VLOOKUP($A1541,'Medical Examinations'!A1541:F1541,6,FALSE)</f>
        <v>No</v>
      </c>
      <c r="F1541" t="str">
        <f>VLOOKUP($A1541,'Medical Examinations'!A1541:G3875,7,FALSE)</f>
        <v>No</v>
      </c>
      <c r="G1541" t="str">
        <f>VLOOKUP($A1541,'Medical Examinations'!A1541:H3875,8,FALSE)</f>
        <v>Yes</v>
      </c>
      <c r="H1541" s="4">
        <f>VLOOKUP($A1541,'Medical Examinations'!A1541:I3875,9,FALSE)</f>
        <v>1</v>
      </c>
      <c r="I1541" t="str">
        <f>VLOOKUP($A1541,'Medical Examinations'!A1541:J1541,10,FALSE)</f>
        <v>No</v>
      </c>
      <c r="J1541" t="str">
        <f>VLOOKUP($A1541,'Medical Examinations'!A1541:C1541,3,FALSE)</f>
        <v>Obesity</v>
      </c>
      <c r="K1541" t="str">
        <f>VLOOKUP($A1541,'Medical Examinations'!A1541:E1541,5,FALSE)</f>
        <v>Normal</v>
      </c>
      <c r="L1541" t="str">
        <f>VLOOKUP($A1541,'Hospitalisation Details'!$A$2:$E$2344,5,FALSE)</f>
        <v>6-Jun-1995</v>
      </c>
      <c r="M1541" s="2">
        <f>VLOOKUP($A1541,'Hospitalisation Details'!$A$2:$I$2344,9,FALSE)</f>
        <v>5216.4799999999996</v>
      </c>
      <c r="N1541" s="2" t="str">
        <f>VLOOKUP($A1541,'Hospitalisation Details'!$A$2:$J$2344,10,FALSE)</f>
        <v>Tier - 2</v>
      </c>
      <c r="O1541" s="2" t="str">
        <f>VLOOKUP($A1541,'Hospitalisation Details'!$A$2:$K$2344,11,FALSE)</f>
        <v>Tier - 2</v>
      </c>
      <c r="P1541" s="5" t="str">
        <f>VLOOKUP($A1541,'Hospitalisation Details'!$A$2:$L$2344,12,FALSE)</f>
        <v>R1025</v>
      </c>
      <c r="Q1541" s="15">
        <f>VLOOKUP($A1541,'Hospitalisation Details'!$A$2:$G$2344,7,FALSE)</f>
        <v>28</v>
      </c>
    </row>
    <row r="1542" spans="1:17" x14ac:dyDescent="0.25">
      <c r="A1542" s="14" t="s">
        <v>5224</v>
      </c>
      <c r="B1542" t="str">
        <f>VLOOKUP(Healthcare!$A1542,'Customer Names'!A1542:C3876,3,FALSE)</f>
        <v>Strang</v>
      </c>
      <c r="C1542">
        <f>VLOOKUP(Healthcare!$A1542,'Medical Examinations'!A1542:B3876,2,FALSE)</f>
        <v>20.69</v>
      </c>
      <c r="D1542">
        <f>VLOOKUP($A1542,'Medical Examinations'!A1542:D3876,4,FALSE)</f>
        <v>6.93</v>
      </c>
      <c r="E1542" t="str">
        <f>VLOOKUP($A1542,'Medical Examinations'!A1542:F1542,6,FALSE)</f>
        <v>No</v>
      </c>
      <c r="F1542" t="str">
        <f>VLOOKUP($A1542,'Medical Examinations'!A1542:G3876,7,FALSE)</f>
        <v>No</v>
      </c>
      <c r="G1542" t="str">
        <f>VLOOKUP($A1542,'Medical Examinations'!A1542:H3876,8,FALSE)</f>
        <v>No</v>
      </c>
      <c r="H1542" s="4">
        <f>VLOOKUP($A1542,'Medical Examinations'!A1542:I3876,9,FALSE)</f>
        <v>2</v>
      </c>
      <c r="I1542" t="str">
        <f>VLOOKUP($A1542,'Medical Examinations'!A1542:J1542,10,FALSE)</f>
        <v>No</v>
      </c>
      <c r="J1542" t="str">
        <f>VLOOKUP($A1542,'Medical Examinations'!A1542:C1542,3,FALSE)</f>
        <v>Health Weight</v>
      </c>
      <c r="K1542" t="str">
        <f>VLOOKUP($A1542,'Medical Examinations'!A1542:E1542,5,FALSE)</f>
        <v>Diabetes</v>
      </c>
      <c r="L1542" t="str">
        <f>VLOOKUP($A1542,'Hospitalisation Details'!$A$2:$E$2344,5,FALSE)</f>
        <v>29-Jun-1987</v>
      </c>
      <c r="M1542" s="2">
        <f>VLOOKUP($A1542,'Hospitalisation Details'!$A$2:$I$2344,9,FALSE)</f>
        <v>5227.99</v>
      </c>
      <c r="N1542" s="2" t="str">
        <f>VLOOKUP($A1542,'Hospitalisation Details'!$A$2:$J$2344,10,FALSE)</f>
        <v>Tier - 2</v>
      </c>
      <c r="O1542" s="2" t="str">
        <f>VLOOKUP($A1542,'Hospitalisation Details'!$A$2:$K$2344,11,FALSE)</f>
        <v>Tier - 1</v>
      </c>
      <c r="P1542" s="5" t="str">
        <f>VLOOKUP($A1542,'Hospitalisation Details'!$A$2:$L$2344,12,FALSE)</f>
        <v>R1024</v>
      </c>
      <c r="Q1542" s="15">
        <f>VLOOKUP($A1542,'Hospitalisation Details'!$A$2:$G$2344,7,FALSE)</f>
        <v>35</v>
      </c>
    </row>
    <row r="1543" spans="1:17" x14ac:dyDescent="0.25">
      <c r="A1543" s="14" t="s">
        <v>5225</v>
      </c>
      <c r="B1543" t="str">
        <f>VLOOKUP(Healthcare!$A1543,'Customer Names'!A1543:C3877,3,FALSE)</f>
        <v>Frank</v>
      </c>
      <c r="C1543">
        <f>VLOOKUP(Healthcare!$A1543,'Medical Examinations'!A1543:B3877,2,FALSE)</f>
        <v>41.23</v>
      </c>
      <c r="D1543">
        <f>VLOOKUP($A1543,'Medical Examinations'!A1543:D3877,4,FALSE)</f>
        <v>4.24</v>
      </c>
      <c r="E1543" t="str">
        <f>VLOOKUP($A1543,'Medical Examinations'!A1543:F1543,6,FALSE)</f>
        <v>No</v>
      </c>
      <c r="F1543" t="str">
        <f>VLOOKUP($A1543,'Medical Examinations'!A1543:G3877,7,FALSE)</f>
        <v>No</v>
      </c>
      <c r="G1543" t="str">
        <f>VLOOKUP($A1543,'Medical Examinations'!A1543:H3877,8,FALSE)</f>
        <v>No</v>
      </c>
      <c r="H1543" s="4">
        <f>VLOOKUP($A1543,'Medical Examinations'!A1543:I3877,9,FALSE)</f>
        <v>0</v>
      </c>
      <c r="I1543" t="str">
        <f>VLOOKUP($A1543,'Medical Examinations'!A1543:J1543,10,FALSE)</f>
        <v>No</v>
      </c>
      <c r="J1543" t="str">
        <f>VLOOKUP($A1543,'Medical Examinations'!A1543:C1543,3,FALSE)</f>
        <v>Obesity</v>
      </c>
      <c r="K1543" t="str">
        <f>VLOOKUP($A1543,'Medical Examinations'!A1543:E1543,5,FALSE)</f>
        <v>Normal</v>
      </c>
      <c r="L1543" t="str">
        <f>VLOOKUP($A1543,'Hospitalisation Details'!$A$2:$E$2344,5,FALSE)</f>
        <v>26-Dec-1987</v>
      </c>
      <c r="M1543" s="2">
        <f>VLOOKUP($A1543,'Hospitalisation Details'!$A$2:$I$2344,9,FALSE)</f>
        <v>5240.7700000000004</v>
      </c>
      <c r="N1543" s="2" t="str">
        <f>VLOOKUP($A1543,'Hospitalisation Details'!$A$2:$J$2344,10,FALSE)</f>
        <v>Tier - 2</v>
      </c>
      <c r="O1543" s="2" t="str">
        <f>VLOOKUP($A1543,'Hospitalisation Details'!$A$2:$K$2344,11,FALSE)</f>
        <v>Tier - 2</v>
      </c>
      <c r="P1543" s="5" t="str">
        <f>VLOOKUP($A1543,'Hospitalisation Details'!$A$2:$L$2344,12,FALSE)</f>
        <v>R1011</v>
      </c>
      <c r="Q1543" s="15">
        <f>VLOOKUP($A1543,'Hospitalisation Details'!$A$2:$G$2344,7,FALSE)</f>
        <v>35</v>
      </c>
    </row>
    <row r="1544" spans="1:17" x14ac:dyDescent="0.25">
      <c r="A1544" s="14" t="s">
        <v>5226</v>
      </c>
      <c r="B1544" t="str">
        <f>VLOOKUP(Healthcare!$A1544,'Customer Names'!A1544:C3878,3,FALSE)</f>
        <v>Shanley</v>
      </c>
      <c r="C1544">
        <f>VLOOKUP(Healthcare!$A1544,'Medical Examinations'!A1544:B3878,2,FALSE)</f>
        <v>29.9</v>
      </c>
      <c r="D1544">
        <f>VLOOKUP($A1544,'Medical Examinations'!A1544:D3878,4,FALSE)</f>
        <v>5.91</v>
      </c>
      <c r="E1544" t="str">
        <f>VLOOKUP($A1544,'Medical Examinations'!A1544:F1544,6,FALSE)</f>
        <v>No</v>
      </c>
      <c r="F1544" t="str">
        <f>VLOOKUP($A1544,'Medical Examinations'!A1544:G3878,7,FALSE)</f>
        <v>No</v>
      </c>
      <c r="G1544" t="str">
        <f>VLOOKUP($A1544,'Medical Examinations'!A1544:H3878,8,FALSE)</f>
        <v>No</v>
      </c>
      <c r="H1544" s="4">
        <f>VLOOKUP($A1544,'Medical Examinations'!A1544:I3878,9,FALSE)</f>
        <v>0</v>
      </c>
      <c r="I1544" t="str">
        <f>VLOOKUP($A1544,'Medical Examinations'!A1544:J1544,10,FALSE)</f>
        <v>No</v>
      </c>
      <c r="J1544" t="str">
        <f>VLOOKUP($A1544,'Medical Examinations'!A1544:C1544,3,FALSE)</f>
        <v>Obesity</v>
      </c>
      <c r="K1544" t="str">
        <f>VLOOKUP($A1544,'Medical Examinations'!A1544:E1544,5,FALSE)</f>
        <v>Prediabetes</v>
      </c>
      <c r="L1544" t="str">
        <f>VLOOKUP($A1544,'Hospitalisation Details'!$A$2:$E$2344,5,FALSE)</f>
        <v>5-Jul-1987</v>
      </c>
      <c r="M1544" s="2">
        <f>VLOOKUP($A1544,'Hospitalisation Details'!$A$2:$I$2344,9,FALSE)</f>
        <v>5245.23</v>
      </c>
      <c r="N1544" s="2" t="str">
        <f>VLOOKUP($A1544,'Hospitalisation Details'!$A$2:$J$2344,10,FALSE)</f>
        <v>Tier - 2</v>
      </c>
      <c r="O1544" s="2" t="str">
        <f>VLOOKUP($A1544,'Hospitalisation Details'!$A$2:$K$2344,11,FALSE)</f>
        <v>Tier - 2</v>
      </c>
      <c r="P1544" s="5" t="str">
        <f>VLOOKUP($A1544,'Hospitalisation Details'!$A$2:$L$2344,12,FALSE)</f>
        <v>R1013</v>
      </c>
      <c r="Q1544" s="15">
        <f>VLOOKUP($A1544,'Hospitalisation Details'!$A$2:$G$2344,7,FALSE)</f>
        <v>35</v>
      </c>
    </row>
    <row r="1545" spans="1:17" x14ac:dyDescent="0.25">
      <c r="A1545" s="14" t="s">
        <v>5227</v>
      </c>
      <c r="B1545" t="str">
        <f>VLOOKUP(Healthcare!$A1545,'Customer Names'!A1545:C3879,3,FALSE)</f>
        <v>Mancebo Garcia</v>
      </c>
      <c r="C1545">
        <f>VLOOKUP(Healthcare!$A1545,'Medical Examinations'!A1545:B3879,2,FALSE)</f>
        <v>34.104999999999997</v>
      </c>
      <c r="D1545">
        <f>VLOOKUP($A1545,'Medical Examinations'!A1545:D3879,4,FALSE)</f>
        <v>5.93</v>
      </c>
      <c r="E1545" t="str">
        <f>VLOOKUP($A1545,'Medical Examinations'!A1545:F1545,6,FALSE)</f>
        <v>No</v>
      </c>
      <c r="F1545" t="str">
        <f>VLOOKUP($A1545,'Medical Examinations'!A1545:G3879,7,FALSE)</f>
        <v>No</v>
      </c>
      <c r="G1545" t="str">
        <f>VLOOKUP($A1545,'Medical Examinations'!A1545:H3879,8,FALSE)</f>
        <v>No</v>
      </c>
      <c r="H1545" s="4">
        <f>VLOOKUP($A1545,'Medical Examinations'!A1545:I3879,9,FALSE)</f>
        <v>0</v>
      </c>
      <c r="I1545" t="str">
        <f>VLOOKUP($A1545,'Medical Examinations'!A1545:J1545,10,FALSE)</f>
        <v>No</v>
      </c>
      <c r="J1545" t="str">
        <f>VLOOKUP($A1545,'Medical Examinations'!A1545:C1545,3,FALSE)</f>
        <v>Obesity</v>
      </c>
      <c r="K1545" t="str">
        <f>VLOOKUP($A1545,'Medical Examinations'!A1545:E1545,5,FALSE)</f>
        <v>Prediabetes</v>
      </c>
      <c r="L1545" t="str">
        <f>VLOOKUP($A1545,'Hospitalisation Details'!$A$2:$E$2344,5,FALSE)</f>
        <v>9-Sep-1987</v>
      </c>
      <c r="M1545" s="2">
        <f>VLOOKUP($A1545,'Hospitalisation Details'!$A$2:$I$2344,9,FALSE)</f>
        <v>5246.05</v>
      </c>
      <c r="N1545" s="2" t="str">
        <f>VLOOKUP($A1545,'Hospitalisation Details'!$A$2:$J$2344,10,FALSE)</f>
        <v>Tier - 2</v>
      </c>
      <c r="O1545" s="2" t="str">
        <f>VLOOKUP($A1545,'Hospitalisation Details'!$A$2:$K$2344,11,FALSE)</f>
        <v>Tier - 3</v>
      </c>
      <c r="P1545" s="5" t="str">
        <f>VLOOKUP($A1545,'Hospitalisation Details'!$A$2:$L$2344,12,FALSE)</f>
        <v>R1011</v>
      </c>
      <c r="Q1545" s="15">
        <f>VLOOKUP($A1545,'Hospitalisation Details'!$A$2:$G$2344,7,FALSE)</f>
        <v>35</v>
      </c>
    </row>
    <row r="1546" spans="1:17" x14ac:dyDescent="0.25">
      <c r="A1546" s="14" t="s">
        <v>5228</v>
      </c>
      <c r="B1546" t="str">
        <f>VLOOKUP(Healthcare!$A1546,'Customer Names'!A1546:C3880,3,FALSE)</f>
        <v>Keehan</v>
      </c>
      <c r="C1546">
        <f>VLOOKUP(Healthcare!$A1546,'Medical Examinations'!A1546:B3880,2,FALSE)</f>
        <v>24.97</v>
      </c>
      <c r="D1546">
        <f>VLOOKUP($A1546,'Medical Examinations'!A1546:D3880,4,FALSE)</f>
        <v>5.66</v>
      </c>
      <c r="E1546" t="str">
        <f>VLOOKUP($A1546,'Medical Examinations'!A1546:F1546,6,FALSE)</f>
        <v>No</v>
      </c>
      <c r="F1546" t="str">
        <f>VLOOKUP($A1546,'Medical Examinations'!A1546:G3880,7,FALSE)</f>
        <v>No</v>
      </c>
      <c r="G1546" t="str">
        <f>VLOOKUP($A1546,'Medical Examinations'!A1546:H3880,8,FALSE)</f>
        <v>No</v>
      </c>
      <c r="H1546" s="4">
        <f>VLOOKUP($A1546,'Medical Examinations'!A1546:I3880,9,FALSE)</f>
        <v>0</v>
      </c>
      <c r="I1546" t="str">
        <f>VLOOKUP($A1546,'Medical Examinations'!A1546:J1546,10,FALSE)</f>
        <v>No</v>
      </c>
      <c r="J1546" t="str">
        <f>VLOOKUP($A1546,'Medical Examinations'!A1546:C1546,3,FALSE)</f>
        <v>Over Weight</v>
      </c>
      <c r="K1546" t="str">
        <f>VLOOKUP($A1546,'Medical Examinations'!A1546:E1546,5,FALSE)</f>
        <v>Normal</v>
      </c>
      <c r="L1546" t="str">
        <f>VLOOKUP($A1546,'Hospitalisation Details'!$A$2:$E$2344,5,FALSE)</f>
        <v>6-Jul-1990</v>
      </c>
      <c r="M1546" s="2">
        <f>VLOOKUP($A1546,'Hospitalisation Details'!$A$2:$I$2344,9,FALSE)</f>
        <v>5253.52</v>
      </c>
      <c r="N1546" s="2" t="str">
        <f>VLOOKUP($A1546,'Hospitalisation Details'!$A$2:$J$2344,10,FALSE)</f>
        <v>Tier - 3</v>
      </c>
      <c r="O1546" s="2" t="str">
        <f>VLOOKUP($A1546,'Hospitalisation Details'!$A$2:$K$2344,11,FALSE)</f>
        <v>Tier - 3</v>
      </c>
      <c r="P1546" s="5" t="str">
        <f>VLOOKUP($A1546,'Hospitalisation Details'!$A$2:$L$2344,12,FALSE)</f>
        <v>R1011</v>
      </c>
      <c r="Q1546" s="15">
        <f>VLOOKUP($A1546,'Hospitalisation Details'!$A$2:$G$2344,7,FALSE)</f>
        <v>32</v>
      </c>
    </row>
    <row r="1547" spans="1:17" x14ac:dyDescent="0.25">
      <c r="A1547" s="14" t="s">
        <v>5229</v>
      </c>
      <c r="B1547" t="str">
        <f>VLOOKUP(Healthcare!$A1547,'Customer Names'!A1547:C3881,3,FALSE)</f>
        <v>Mahaney</v>
      </c>
      <c r="C1547">
        <f>VLOOKUP(Healthcare!$A1547,'Medical Examinations'!A1547:B3881,2,FALSE)</f>
        <v>34.799999999999997</v>
      </c>
      <c r="D1547">
        <f>VLOOKUP($A1547,'Medical Examinations'!A1547:D3881,4,FALSE)</f>
        <v>4.1900000000000004</v>
      </c>
      <c r="E1547" t="str">
        <f>VLOOKUP($A1547,'Medical Examinations'!A1547:F1547,6,FALSE)</f>
        <v>No</v>
      </c>
      <c r="F1547" t="str">
        <f>VLOOKUP($A1547,'Medical Examinations'!A1547:G3881,7,FALSE)</f>
        <v>No</v>
      </c>
      <c r="G1547" t="str">
        <f>VLOOKUP($A1547,'Medical Examinations'!A1547:H3881,8,FALSE)</f>
        <v>No</v>
      </c>
      <c r="H1547" s="4">
        <f>VLOOKUP($A1547,'Medical Examinations'!A1547:I3881,9,FALSE)</f>
        <v>1</v>
      </c>
      <c r="I1547" t="str">
        <f>VLOOKUP($A1547,'Medical Examinations'!A1547:J1547,10,FALSE)</f>
        <v>No</v>
      </c>
      <c r="J1547" t="str">
        <f>VLOOKUP($A1547,'Medical Examinations'!A1547:C1547,3,FALSE)</f>
        <v>Obesity</v>
      </c>
      <c r="K1547" t="str">
        <f>VLOOKUP($A1547,'Medical Examinations'!A1547:E1547,5,FALSE)</f>
        <v>Normal</v>
      </c>
      <c r="L1547" t="str">
        <f>VLOOKUP($A1547,'Hospitalisation Details'!$A$2:$E$2344,5,FALSE)</f>
        <v>25-Nov-1989</v>
      </c>
      <c r="M1547" s="2">
        <f>VLOOKUP($A1547,'Hospitalisation Details'!$A$2:$I$2344,9,FALSE)</f>
        <v>5257.51</v>
      </c>
      <c r="N1547" s="2" t="str">
        <f>VLOOKUP($A1547,'Hospitalisation Details'!$A$2:$J$2344,10,FALSE)</f>
        <v>Tier - 2</v>
      </c>
      <c r="O1547" s="2" t="str">
        <f>VLOOKUP($A1547,'Hospitalisation Details'!$A$2:$K$2344,11,FALSE)</f>
        <v>Tier - 2</v>
      </c>
      <c r="P1547" s="5" t="str">
        <f>VLOOKUP($A1547,'Hospitalisation Details'!$A$2:$L$2344,12,FALSE)</f>
        <v>R1012</v>
      </c>
      <c r="Q1547" s="15">
        <f>VLOOKUP($A1547,'Hospitalisation Details'!$A$2:$G$2344,7,FALSE)</f>
        <v>33</v>
      </c>
    </row>
    <row r="1548" spans="1:17" x14ac:dyDescent="0.25">
      <c r="A1548" s="14" t="s">
        <v>5230</v>
      </c>
      <c r="B1548" t="str">
        <f>VLOOKUP(Healthcare!$A1548,'Customer Names'!A1548:C3882,3,FALSE)</f>
        <v>Nolan</v>
      </c>
      <c r="C1548">
        <f>VLOOKUP(Healthcare!$A1548,'Medical Examinations'!A1548:B3882,2,FALSE)</f>
        <v>32.965000000000003</v>
      </c>
      <c r="D1548">
        <f>VLOOKUP($A1548,'Medical Examinations'!A1548:D3882,4,FALSE)</f>
        <v>9.2100000000000009</v>
      </c>
      <c r="E1548" t="str">
        <f>VLOOKUP($A1548,'Medical Examinations'!A1548:F1548,6,FALSE)</f>
        <v>Yes</v>
      </c>
      <c r="F1548" t="str">
        <f>VLOOKUP($A1548,'Medical Examinations'!A1548:G3882,7,FALSE)</f>
        <v>No</v>
      </c>
      <c r="G1548" t="str">
        <f>VLOOKUP($A1548,'Medical Examinations'!A1548:H3882,8,FALSE)</f>
        <v>No</v>
      </c>
      <c r="H1548" s="4">
        <f>VLOOKUP($A1548,'Medical Examinations'!A1548:I3882,9,FALSE)</f>
        <v>0</v>
      </c>
      <c r="I1548" t="str">
        <f>VLOOKUP($A1548,'Medical Examinations'!A1548:J1548,10,FALSE)</f>
        <v>No</v>
      </c>
      <c r="J1548" t="str">
        <f>VLOOKUP($A1548,'Medical Examinations'!A1548:C1548,3,FALSE)</f>
        <v>Obesity</v>
      </c>
      <c r="K1548" t="str">
        <f>VLOOKUP($A1548,'Medical Examinations'!A1548:E1548,5,FALSE)</f>
        <v>Diabetes</v>
      </c>
      <c r="L1548" t="str">
        <f>VLOOKUP($A1548,'Hospitalisation Details'!$A$2:$E$2344,5,FALSE)</f>
        <v>19-Jul-1989</v>
      </c>
      <c r="M1548" s="2">
        <f>VLOOKUP($A1548,'Hospitalisation Details'!$A$2:$I$2344,9,FALSE)</f>
        <v>5261.47</v>
      </c>
      <c r="N1548" s="2" t="str">
        <f>VLOOKUP($A1548,'Hospitalisation Details'!$A$2:$J$2344,10,FALSE)</f>
        <v>Tier - 2</v>
      </c>
      <c r="O1548" s="2" t="str">
        <f>VLOOKUP($A1548,'Hospitalisation Details'!$A$2:$K$2344,11,FALSE)</f>
        <v>Tier - 2</v>
      </c>
      <c r="P1548" s="5" t="str">
        <f>VLOOKUP($A1548,'Hospitalisation Details'!$A$2:$L$2344,12,FALSE)</f>
        <v>R1012</v>
      </c>
      <c r="Q1548" s="15">
        <f>VLOOKUP($A1548,'Hospitalisation Details'!$A$2:$G$2344,7,FALSE)</f>
        <v>33</v>
      </c>
    </row>
    <row r="1549" spans="1:17" x14ac:dyDescent="0.25">
      <c r="A1549" s="14" t="s">
        <v>5231</v>
      </c>
      <c r="B1549" t="str">
        <f>VLOOKUP(Healthcare!$A1549,'Customer Names'!A1549:C3883,3,FALSE)</f>
        <v>Sobrino</v>
      </c>
      <c r="C1549">
        <f>VLOOKUP(Healthcare!$A1549,'Medical Examinations'!A1549:B3883,2,FALSE)</f>
        <v>27.265000000000001</v>
      </c>
      <c r="D1549">
        <f>VLOOKUP($A1549,'Medical Examinations'!A1549:D3883,4,FALSE)</f>
        <v>5.51</v>
      </c>
      <c r="E1549" t="str">
        <f>VLOOKUP($A1549,'Medical Examinations'!A1549:F1549,6,FALSE)</f>
        <v>No</v>
      </c>
      <c r="F1549" t="str">
        <f>VLOOKUP($A1549,'Medical Examinations'!A1549:G3883,7,FALSE)</f>
        <v>No</v>
      </c>
      <c r="G1549" t="str">
        <f>VLOOKUP($A1549,'Medical Examinations'!A1549:H3883,8,FALSE)</f>
        <v>No</v>
      </c>
      <c r="H1549" s="4">
        <f>VLOOKUP($A1549,'Medical Examinations'!A1549:I3883,9,FALSE)</f>
        <v>1</v>
      </c>
      <c r="I1549" t="str">
        <f>VLOOKUP($A1549,'Medical Examinations'!A1549:J1549,10,FALSE)</f>
        <v>No</v>
      </c>
      <c r="J1549" t="str">
        <f>VLOOKUP($A1549,'Medical Examinations'!A1549:C1549,3,FALSE)</f>
        <v>Over Weight</v>
      </c>
      <c r="K1549" t="str">
        <f>VLOOKUP($A1549,'Medical Examinations'!A1549:E1549,5,FALSE)</f>
        <v>Normal</v>
      </c>
      <c r="L1549" t="str">
        <f>VLOOKUP($A1549,'Hospitalisation Details'!$A$2:$E$2344,5,FALSE)</f>
        <v>25-Oct-1986</v>
      </c>
      <c r="M1549" s="2">
        <f>VLOOKUP($A1549,'Hospitalisation Details'!$A$2:$I$2344,9,FALSE)</f>
        <v>5266.37</v>
      </c>
      <c r="N1549" s="2" t="str">
        <f>VLOOKUP($A1549,'Hospitalisation Details'!$A$2:$J$2344,10,FALSE)</f>
        <v>Tier - 2</v>
      </c>
      <c r="O1549" s="2" t="str">
        <f>VLOOKUP($A1549,'Hospitalisation Details'!$A$2:$K$2344,11,FALSE)</f>
        <v>Tier - 2</v>
      </c>
      <c r="P1549" s="5" t="str">
        <f>VLOOKUP($A1549,'Hospitalisation Details'!$A$2:$L$2344,12,FALSE)</f>
        <v>R1012</v>
      </c>
      <c r="Q1549" s="15">
        <f>VLOOKUP($A1549,'Hospitalisation Details'!$A$2:$G$2344,7,FALSE)</f>
        <v>36</v>
      </c>
    </row>
    <row r="1550" spans="1:17" x14ac:dyDescent="0.25">
      <c r="A1550" s="14" t="s">
        <v>5232</v>
      </c>
      <c r="B1550" t="str">
        <f>VLOOKUP(Healthcare!$A1550,'Customer Names'!A1550:C3884,3,FALSE)</f>
        <v>Gennaro</v>
      </c>
      <c r="C1550">
        <f>VLOOKUP(Healthcare!$A1550,'Medical Examinations'!A1550:B3884,2,FALSE)</f>
        <v>17.059999999999999</v>
      </c>
      <c r="D1550">
        <f>VLOOKUP($A1550,'Medical Examinations'!A1550:D3884,4,FALSE)</f>
        <v>8.5</v>
      </c>
      <c r="E1550" t="str">
        <f>VLOOKUP($A1550,'Medical Examinations'!A1550:F1550,6,FALSE)</f>
        <v>No</v>
      </c>
      <c r="F1550" t="str">
        <f>VLOOKUP($A1550,'Medical Examinations'!A1550:G3884,7,FALSE)</f>
        <v>No</v>
      </c>
      <c r="G1550" t="str">
        <f>VLOOKUP($A1550,'Medical Examinations'!A1550:H3884,8,FALSE)</f>
        <v>No</v>
      </c>
      <c r="H1550" s="4">
        <f>VLOOKUP($A1550,'Medical Examinations'!A1550:I3884,9,FALSE)</f>
        <v>0</v>
      </c>
      <c r="I1550" t="str">
        <f>VLOOKUP($A1550,'Medical Examinations'!A1550:J1550,10,FALSE)</f>
        <v>No</v>
      </c>
      <c r="J1550" t="str">
        <f>VLOOKUP($A1550,'Medical Examinations'!A1550:C1550,3,FALSE)</f>
        <v>Under Weight</v>
      </c>
      <c r="K1550" t="str">
        <f>VLOOKUP($A1550,'Medical Examinations'!A1550:E1550,5,FALSE)</f>
        <v>Diabetes</v>
      </c>
      <c r="L1550" t="str">
        <f>VLOOKUP($A1550,'Hospitalisation Details'!$A$2:$E$2344,5,FALSE)</f>
        <v>20-Sep-1986</v>
      </c>
      <c r="M1550" s="2">
        <f>VLOOKUP($A1550,'Hospitalisation Details'!$A$2:$I$2344,9,FALSE)</f>
        <v>5267.82</v>
      </c>
      <c r="N1550" s="2" t="str">
        <f>VLOOKUP($A1550,'Hospitalisation Details'!$A$2:$J$2344,10,FALSE)</f>
        <v>Tier - 2</v>
      </c>
      <c r="O1550" s="2" t="str">
        <f>VLOOKUP($A1550,'Hospitalisation Details'!$A$2:$K$2344,11,FALSE)</f>
        <v>Tier - 2</v>
      </c>
      <c r="P1550" s="5" t="str">
        <f>VLOOKUP($A1550,'Hospitalisation Details'!$A$2:$L$2344,12,FALSE)</f>
        <v>R1012</v>
      </c>
      <c r="Q1550" s="15">
        <f>VLOOKUP($A1550,'Hospitalisation Details'!$A$2:$G$2344,7,FALSE)</f>
        <v>36</v>
      </c>
    </row>
    <row r="1551" spans="1:17" x14ac:dyDescent="0.25">
      <c r="A1551" s="14" t="s">
        <v>5233</v>
      </c>
      <c r="B1551" t="str">
        <f>VLOOKUP(Healthcare!$A1551,'Customer Names'!A1551:C3885,3,FALSE)</f>
        <v>Mayer</v>
      </c>
      <c r="C1551">
        <f>VLOOKUP(Healthcare!$A1551,'Medical Examinations'!A1551:B3885,2,FALSE)</f>
        <v>36.29</v>
      </c>
      <c r="D1551">
        <f>VLOOKUP($A1551,'Medical Examinations'!A1551:D3885,4,FALSE)</f>
        <v>6.23</v>
      </c>
      <c r="E1551" t="str">
        <f>VLOOKUP($A1551,'Medical Examinations'!A1551:F1551,6,FALSE)</f>
        <v>No</v>
      </c>
      <c r="F1551" t="str">
        <f>VLOOKUP($A1551,'Medical Examinations'!A1551:G3885,7,FALSE)</f>
        <v>No</v>
      </c>
      <c r="G1551" t="str">
        <f>VLOOKUP($A1551,'Medical Examinations'!A1551:H3885,8,FALSE)</f>
        <v>No</v>
      </c>
      <c r="H1551" s="4">
        <f>VLOOKUP($A1551,'Medical Examinations'!A1551:I3885,9,FALSE)</f>
        <v>0</v>
      </c>
      <c r="I1551" t="str">
        <f>VLOOKUP($A1551,'Medical Examinations'!A1551:J1551,10,FALSE)</f>
        <v>No</v>
      </c>
      <c r="J1551" t="str">
        <f>VLOOKUP($A1551,'Medical Examinations'!A1551:C1551,3,FALSE)</f>
        <v>Obesity</v>
      </c>
      <c r="K1551" t="str">
        <f>VLOOKUP($A1551,'Medical Examinations'!A1551:E1551,5,FALSE)</f>
        <v>Prediabetes</v>
      </c>
      <c r="L1551" t="str">
        <f>VLOOKUP($A1551,'Hospitalisation Details'!$A$2:$E$2344,5,FALSE)</f>
        <v>1-Sep-1987</v>
      </c>
      <c r="M1551" s="2">
        <f>VLOOKUP($A1551,'Hospitalisation Details'!$A$2:$I$2344,9,FALSE)</f>
        <v>5275.86</v>
      </c>
      <c r="N1551" s="2" t="str">
        <f>VLOOKUP($A1551,'Hospitalisation Details'!$A$2:$J$2344,10,FALSE)</f>
        <v>Tier - 2</v>
      </c>
      <c r="O1551" s="2" t="str">
        <f>VLOOKUP($A1551,'Hospitalisation Details'!$A$2:$K$2344,11,FALSE)</f>
        <v>Tier - 2</v>
      </c>
      <c r="P1551" s="5" t="str">
        <f>VLOOKUP($A1551,'Hospitalisation Details'!$A$2:$L$2344,12,FALSE)</f>
        <v>R1013</v>
      </c>
      <c r="Q1551" s="15">
        <f>VLOOKUP($A1551,'Hospitalisation Details'!$A$2:$G$2344,7,FALSE)</f>
        <v>35</v>
      </c>
    </row>
    <row r="1552" spans="1:17" x14ac:dyDescent="0.25">
      <c r="A1552" s="14" t="s">
        <v>5234</v>
      </c>
      <c r="B1552" t="str">
        <f>VLOOKUP(Healthcare!$A1552,'Customer Names'!A1552:C3886,3,FALSE)</f>
        <v>Becker</v>
      </c>
      <c r="C1552">
        <f>VLOOKUP(Healthcare!$A1552,'Medical Examinations'!A1552:B3886,2,FALSE)</f>
        <v>28.594999999999999</v>
      </c>
      <c r="D1552">
        <f>VLOOKUP($A1552,'Medical Examinations'!A1552:D3886,4,FALSE)</f>
        <v>8.5299999999999994</v>
      </c>
      <c r="E1552" t="str">
        <f>VLOOKUP($A1552,'Medical Examinations'!A1552:F1552,6,FALSE)</f>
        <v>Yes</v>
      </c>
      <c r="F1552" t="str">
        <f>VLOOKUP($A1552,'Medical Examinations'!A1552:G3886,7,FALSE)</f>
        <v>No</v>
      </c>
      <c r="G1552" t="str">
        <f>VLOOKUP($A1552,'Medical Examinations'!A1552:H3886,8,FALSE)</f>
        <v>No</v>
      </c>
      <c r="H1552" s="4">
        <f>VLOOKUP($A1552,'Medical Examinations'!A1552:I3886,9,FALSE)</f>
        <v>1</v>
      </c>
      <c r="I1552" t="str">
        <f>VLOOKUP($A1552,'Medical Examinations'!A1552:J1552,10,FALSE)</f>
        <v>No</v>
      </c>
      <c r="J1552" t="str">
        <f>VLOOKUP($A1552,'Medical Examinations'!A1552:C1552,3,FALSE)</f>
        <v>Over Weight</v>
      </c>
      <c r="K1552" t="str">
        <f>VLOOKUP($A1552,'Medical Examinations'!A1552:E1552,5,FALSE)</f>
        <v>Diabetes</v>
      </c>
      <c r="L1552" t="str">
        <f>VLOOKUP($A1552,'Hospitalisation Details'!$A$2:$E$2344,5,FALSE)</f>
        <v>12-Nov-1974</v>
      </c>
      <c r="M1552" s="2">
        <f>VLOOKUP($A1552,'Hospitalisation Details'!$A$2:$I$2344,9,FALSE)</f>
        <v>5291.71</v>
      </c>
      <c r="N1552" s="2" t="str">
        <f>VLOOKUP($A1552,'Hospitalisation Details'!$A$2:$J$2344,10,FALSE)</f>
        <v>Tier - 2</v>
      </c>
      <c r="O1552" s="2" t="str">
        <f>VLOOKUP($A1552,'Hospitalisation Details'!$A$2:$K$2344,11,FALSE)</f>
        <v>Tier - 2</v>
      </c>
      <c r="P1552" s="5" t="str">
        <f>VLOOKUP($A1552,'Hospitalisation Details'!$A$2:$L$2344,12,FALSE)</f>
        <v>R1012</v>
      </c>
      <c r="Q1552" s="15">
        <f>VLOOKUP($A1552,'Hospitalisation Details'!$A$2:$G$2344,7,FALSE)</f>
        <v>48</v>
      </c>
    </row>
    <row r="1553" spans="1:17" x14ac:dyDescent="0.25">
      <c r="A1553" s="14" t="s">
        <v>5235</v>
      </c>
      <c r="B1553" t="str">
        <f>VLOOKUP(Healthcare!$A1553,'Customer Names'!A1553:C3887,3,FALSE)</f>
        <v>Moore</v>
      </c>
      <c r="C1553">
        <f>VLOOKUP(Healthcare!$A1553,'Medical Examinations'!A1553:B3887,2,FALSE)</f>
        <v>17.8</v>
      </c>
      <c r="D1553">
        <f>VLOOKUP($A1553,'Medical Examinations'!A1553:D3887,4,FALSE)</f>
        <v>5.75</v>
      </c>
      <c r="E1553" t="str">
        <f>VLOOKUP($A1553,'Medical Examinations'!A1553:F1553,6,FALSE)</f>
        <v>Yes</v>
      </c>
      <c r="F1553" t="str">
        <f>VLOOKUP($A1553,'Medical Examinations'!A1553:G3887,7,FALSE)</f>
        <v>No</v>
      </c>
      <c r="G1553" t="str">
        <f>VLOOKUP($A1553,'Medical Examinations'!A1553:H3887,8,FALSE)</f>
        <v>Yes</v>
      </c>
      <c r="H1553" s="4">
        <f>VLOOKUP($A1553,'Medical Examinations'!A1553:I3887,9,FALSE)</f>
        <v>1</v>
      </c>
      <c r="I1553" t="str">
        <f>VLOOKUP($A1553,'Medical Examinations'!A1553:J1553,10,FALSE)</f>
        <v>No</v>
      </c>
      <c r="J1553" t="str">
        <f>VLOOKUP($A1553,'Medical Examinations'!A1553:C1553,3,FALSE)</f>
        <v>Under Weight</v>
      </c>
      <c r="K1553" t="str">
        <f>VLOOKUP($A1553,'Medical Examinations'!A1553:E1553,5,FALSE)</f>
        <v>Prediabetes</v>
      </c>
      <c r="L1553" t="str">
        <f>VLOOKUP($A1553,'Hospitalisation Details'!$A$2:$E$2344,5,FALSE)</f>
        <v>22-Aug-2004</v>
      </c>
      <c r="M1553" s="2">
        <f>VLOOKUP($A1553,'Hospitalisation Details'!$A$2:$I$2344,9,FALSE)</f>
        <v>5293.67</v>
      </c>
      <c r="N1553" s="2" t="str">
        <f>VLOOKUP($A1553,'Hospitalisation Details'!$A$2:$J$2344,10,FALSE)</f>
        <v>Tier - 2</v>
      </c>
      <c r="O1553" s="2" t="str">
        <f>VLOOKUP($A1553,'Hospitalisation Details'!$A$2:$K$2344,11,FALSE)</f>
        <v>Tier - 2</v>
      </c>
      <c r="P1553" s="5" t="str">
        <f>VLOOKUP($A1553,'Hospitalisation Details'!$A$2:$L$2344,12,FALSE)</f>
        <v>R1022</v>
      </c>
      <c r="Q1553" s="15">
        <f>VLOOKUP($A1553,'Hospitalisation Details'!$A$2:$G$2344,7,FALSE)</f>
        <v>18</v>
      </c>
    </row>
    <row r="1554" spans="1:17" x14ac:dyDescent="0.25">
      <c r="A1554" s="14" t="s">
        <v>5236</v>
      </c>
      <c r="B1554" t="str">
        <f>VLOOKUP(Healthcare!$A1554,'Customer Names'!A1554:C3888,3,FALSE)</f>
        <v>Platt</v>
      </c>
      <c r="C1554">
        <f>VLOOKUP(Healthcare!$A1554,'Medical Examinations'!A1554:B3888,2,FALSE)</f>
        <v>21.4</v>
      </c>
      <c r="D1554">
        <f>VLOOKUP($A1554,'Medical Examinations'!A1554:D3888,4,FALSE)</f>
        <v>5.6</v>
      </c>
      <c r="E1554" t="str">
        <f>VLOOKUP($A1554,'Medical Examinations'!A1554:F1554,6,FALSE)</f>
        <v>No</v>
      </c>
      <c r="F1554" t="str">
        <f>VLOOKUP($A1554,'Medical Examinations'!A1554:G3888,7,FALSE)</f>
        <v>No</v>
      </c>
      <c r="G1554" t="str">
        <f>VLOOKUP($A1554,'Medical Examinations'!A1554:H3888,8,FALSE)</f>
        <v>No</v>
      </c>
      <c r="H1554" s="4">
        <f>VLOOKUP($A1554,'Medical Examinations'!A1554:I3888,9,FALSE)</f>
        <v>0</v>
      </c>
      <c r="I1554" t="str">
        <f>VLOOKUP($A1554,'Medical Examinations'!A1554:J1554,10,FALSE)</f>
        <v>No</v>
      </c>
      <c r="J1554" t="str">
        <f>VLOOKUP($A1554,'Medical Examinations'!A1554:C1554,3,FALSE)</f>
        <v>Health Weight</v>
      </c>
      <c r="K1554" t="str">
        <f>VLOOKUP($A1554,'Medical Examinations'!A1554:E1554,5,FALSE)</f>
        <v>Normal</v>
      </c>
      <c r="L1554" t="str">
        <f>VLOOKUP($A1554,'Hospitalisation Details'!$A$2:$E$2344,5,FALSE)</f>
        <v>9-Sep-2000</v>
      </c>
      <c r="M1554" s="2">
        <f>VLOOKUP($A1554,'Hospitalisation Details'!$A$2:$I$2344,9,FALSE)</f>
        <v>5306.7</v>
      </c>
      <c r="N1554" s="2" t="str">
        <f>VLOOKUP($A1554,'Hospitalisation Details'!$A$2:$J$2344,10,FALSE)</f>
        <v>Tier - 2</v>
      </c>
      <c r="O1554" s="2" t="str">
        <f>VLOOKUP($A1554,'Hospitalisation Details'!$A$2:$K$2344,11,FALSE)</f>
        <v>Tier - 3</v>
      </c>
      <c r="P1554" s="5" t="str">
        <f>VLOOKUP($A1554,'Hospitalisation Details'!$A$2:$L$2344,12,FALSE)</f>
        <v>R1012</v>
      </c>
      <c r="Q1554" s="15">
        <f>VLOOKUP($A1554,'Hospitalisation Details'!$A$2:$G$2344,7,FALSE)</f>
        <v>22</v>
      </c>
    </row>
    <row r="1555" spans="1:17" x14ac:dyDescent="0.25">
      <c r="A1555" s="14" t="s">
        <v>5237</v>
      </c>
      <c r="B1555" t="str">
        <f>VLOOKUP(Healthcare!$A1555,'Customer Names'!A1555:C3889,3,FALSE)</f>
        <v>Brodeur</v>
      </c>
      <c r="C1555">
        <f>VLOOKUP(Healthcare!$A1555,'Medical Examinations'!A1555:B3889,2,FALSE)</f>
        <v>23.01</v>
      </c>
      <c r="D1555">
        <f>VLOOKUP($A1555,'Medical Examinations'!A1555:D3889,4,FALSE)</f>
        <v>4.68</v>
      </c>
      <c r="E1555" t="str">
        <f>VLOOKUP($A1555,'Medical Examinations'!A1555:F1555,6,FALSE)</f>
        <v>No</v>
      </c>
      <c r="F1555" t="str">
        <f>VLOOKUP($A1555,'Medical Examinations'!A1555:G3889,7,FALSE)</f>
        <v>No</v>
      </c>
      <c r="G1555" t="str">
        <f>VLOOKUP($A1555,'Medical Examinations'!A1555:H3889,8,FALSE)</f>
        <v>No</v>
      </c>
      <c r="H1555" s="4">
        <f>VLOOKUP($A1555,'Medical Examinations'!A1555:I3889,9,FALSE)</f>
        <v>0</v>
      </c>
      <c r="I1555" t="str">
        <f>VLOOKUP($A1555,'Medical Examinations'!A1555:J1555,10,FALSE)</f>
        <v>No</v>
      </c>
      <c r="J1555" t="str">
        <f>VLOOKUP($A1555,'Medical Examinations'!A1555:C1555,3,FALSE)</f>
        <v>Health Weight</v>
      </c>
      <c r="K1555" t="str">
        <f>VLOOKUP($A1555,'Medical Examinations'!A1555:E1555,5,FALSE)</f>
        <v>Normal</v>
      </c>
      <c r="L1555" t="str">
        <f>VLOOKUP($A1555,'Hospitalisation Details'!$A$2:$E$2344,5,FALSE)</f>
        <v>13-Nov-1994</v>
      </c>
      <c r="M1555" s="2">
        <f>VLOOKUP($A1555,'Hospitalisation Details'!$A$2:$I$2344,9,FALSE)</f>
        <v>5312.17</v>
      </c>
      <c r="N1555" s="2" t="str">
        <f>VLOOKUP($A1555,'Hospitalisation Details'!$A$2:$J$2344,10,FALSE)</f>
        <v>Tier - 2</v>
      </c>
      <c r="O1555" s="2" t="str">
        <f>VLOOKUP($A1555,'Hospitalisation Details'!$A$2:$K$2344,11,FALSE)</f>
        <v>Tier - 2</v>
      </c>
      <c r="P1555" s="5" t="str">
        <f>VLOOKUP($A1555,'Hospitalisation Details'!$A$2:$L$2344,12,FALSE)</f>
        <v>R1012</v>
      </c>
      <c r="Q1555" s="15">
        <f>VLOOKUP($A1555,'Hospitalisation Details'!$A$2:$G$2344,7,FALSE)</f>
        <v>28</v>
      </c>
    </row>
    <row r="1556" spans="1:17" x14ac:dyDescent="0.25">
      <c r="A1556" s="14" t="s">
        <v>5238</v>
      </c>
      <c r="B1556" t="str">
        <f>VLOOKUP(Healthcare!$A1556,'Customer Names'!A1556:C3890,3,FALSE)</f>
        <v>Knight Pech</v>
      </c>
      <c r="C1556">
        <f>VLOOKUP(Healthcare!$A1556,'Medical Examinations'!A1556:B3890,2,FALSE)</f>
        <v>19.86</v>
      </c>
      <c r="D1556">
        <f>VLOOKUP($A1556,'Medical Examinations'!A1556:D3890,4,FALSE)</f>
        <v>5.62</v>
      </c>
      <c r="E1556" t="str">
        <f>VLOOKUP($A1556,'Medical Examinations'!A1556:F1556,6,FALSE)</f>
        <v>Yes</v>
      </c>
      <c r="F1556" t="str">
        <f>VLOOKUP($A1556,'Medical Examinations'!A1556:G3890,7,FALSE)</f>
        <v>No</v>
      </c>
      <c r="G1556" t="str">
        <f>VLOOKUP($A1556,'Medical Examinations'!A1556:H3890,8,FALSE)</f>
        <v>No</v>
      </c>
      <c r="H1556" s="4">
        <f>VLOOKUP($A1556,'Medical Examinations'!A1556:I3890,9,FALSE)</f>
        <v>0</v>
      </c>
      <c r="I1556" t="str">
        <f>VLOOKUP($A1556,'Medical Examinations'!A1556:J1556,10,FALSE)</f>
        <v>No</v>
      </c>
      <c r="J1556" t="str">
        <f>VLOOKUP($A1556,'Medical Examinations'!A1556:C1556,3,FALSE)</f>
        <v>Health Weight</v>
      </c>
      <c r="K1556" t="str">
        <f>VLOOKUP($A1556,'Medical Examinations'!A1556:E1556,5,FALSE)</f>
        <v>Normal</v>
      </c>
      <c r="L1556" t="str">
        <f>VLOOKUP($A1556,'Hospitalisation Details'!$A$2:$E$2344,5,FALSE)</f>
        <v>2-Sep-1974</v>
      </c>
      <c r="M1556" s="2">
        <f>VLOOKUP($A1556,'Hospitalisation Details'!$A$2:$I$2344,9,FALSE)</f>
        <v>5322.24</v>
      </c>
      <c r="N1556" s="2" t="str">
        <f>VLOOKUP($A1556,'Hospitalisation Details'!$A$2:$J$2344,10,FALSE)</f>
        <v>Tier - 2</v>
      </c>
      <c r="O1556" s="2" t="str">
        <f>VLOOKUP($A1556,'Hospitalisation Details'!$A$2:$K$2344,11,FALSE)</f>
        <v>Tier - 1</v>
      </c>
      <c r="P1556" s="5" t="str">
        <f>VLOOKUP($A1556,'Hospitalisation Details'!$A$2:$L$2344,12,FALSE)</f>
        <v>R1012</v>
      </c>
      <c r="Q1556" s="15">
        <f>VLOOKUP($A1556,'Hospitalisation Details'!$A$2:$G$2344,7,FALSE)</f>
        <v>48</v>
      </c>
    </row>
    <row r="1557" spans="1:17" x14ac:dyDescent="0.25">
      <c r="A1557" s="14" t="s">
        <v>5239</v>
      </c>
      <c r="B1557" t="str">
        <f>VLOOKUP(Healthcare!$A1557,'Customer Names'!A1557:C3891,3,FALSE)</f>
        <v>Richter</v>
      </c>
      <c r="C1557">
        <f>VLOOKUP(Healthcare!$A1557,'Medical Examinations'!A1557:B3891,2,FALSE)</f>
        <v>33.58</v>
      </c>
      <c r="D1557">
        <f>VLOOKUP($A1557,'Medical Examinations'!A1557:D3891,4,FALSE)</f>
        <v>5.08</v>
      </c>
      <c r="E1557" t="str">
        <f>VLOOKUP($A1557,'Medical Examinations'!A1557:F1557,6,FALSE)</f>
        <v>No</v>
      </c>
      <c r="F1557" t="str">
        <f>VLOOKUP($A1557,'Medical Examinations'!A1557:G3891,7,FALSE)</f>
        <v>No</v>
      </c>
      <c r="G1557" t="str">
        <f>VLOOKUP($A1557,'Medical Examinations'!A1557:H3891,8,FALSE)</f>
        <v>No</v>
      </c>
      <c r="H1557" s="4">
        <f>VLOOKUP($A1557,'Medical Examinations'!A1557:I3891,9,FALSE)</f>
        <v>0</v>
      </c>
      <c r="I1557" t="str">
        <f>VLOOKUP($A1557,'Medical Examinations'!A1557:J1557,10,FALSE)</f>
        <v>No</v>
      </c>
      <c r="J1557" t="str">
        <f>VLOOKUP($A1557,'Medical Examinations'!A1557:C1557,3,FALSE)</f>
        <v>Obesity</v>
      </c>
      <c r="K1557" t="str">
        <f>VLOOKUP($A1557,'Medical Examinations'!A1557:E1557,5,FALSE)</f>
        <v>Normal</v>
      </c>
      <c r="L1557" t="str">
        <f>VLOOKUP($A1557,'Hospitalisation Details'!$A$2:$E$2344,5,FALSE)</f>
        <v>18-Jun-1992</v>
      </c>
      <c r="M1557" s="2">
        <f>VLOOKUP($A1557,'Hospitalisation Details'!$A$2:$I$2344,9,FALSE)</f>
        <v>5325.65</v>
      </c>
      <c r="N1557" s="2" t="str">
        <f>VLOOKUP($A1557,'Hospitalisation Details'!$A$2:$J$2344,10,FALSE)</f>
        <v>Tier - 2</v>
      </c>
      <c r="O1557" s="2" t="str">
        <f>VLOOKUP($A1557,'Hospitalisation Details'!$A$2:$K$2344,11,FALSE)</f>
        <v>Tier - 1</v>
      </c>
      <c r="P1557" s="5" t="str">
        <f>VLOOKUP($A1557,'Hospitalisation Details'!$A$2:$L$2344,12,FALSE)</f>
        <v>R1011</v>
      </c>
      <c r="Q1557" s="15">
        <f>VLOOKUP($A1557,'Hospitalisation Details'!$A$2:$G$2344,7,FALSE)</f>
        <v>30</v>
      </c>
    </row>
    <row r="1558" spans="1:17" x14ac:dyDescent="0.25">
      <c r="A1558" s="14" t="s">
        <v>5240</v>
      </c>
      <c r="B1558" t="str">
        <f>VLOOKUP(Healthcare!$A1558,'Customer Names'!A1558:C3892,3,FALSE)</f>
        <v>Jubinski</v>
      </c>
      <c r="C1558">
        <f>VLOOKUP(Healthcare!$A1558,'Medical Examinations'!A1558:B3892,2,FALSE)</f>
        <v>29.81</v>
      </c>
      <c r="D1558">
        <f>VLOOKUP($A1558,'Medical Examinations'!A1558:D3892,4,FALSE)</f>
        <v>5.28</v>
      </c>
      <c r="E1558" t="str">
        <f>VLOOKUP($A1558,'Medical Examinations'!A1558:F1558,6,FALSE)</f>
        <v>No</v>
      </c>
      <c r="F1558" t="str">
        <f>VLOOKUP($A1558,'Medical Examinations'!A1558:G3892,7,FALSE)</f>
        <v>No</v>
      </c>
      <c r="G1558" t="str">
        <f>VLOOKUP($A1558,'Medical Examinations'!A1558:H3892,8,FALSE)</f>
        <v>No</v>
      </c>
      <c r="H1558" s="4">
        <f>VLOOKUP($A1558,'Medical Examinations'!A1558:I3892,9,FALSE)</f>
        <v>0</v>
      </c>
      <c r="I1558" t="str">
        <f>VLOOKUP($A1558,'Medical Examinations'!A1558:J1558,10,FALSE)</f>
        <v>No</v>
      </c>
      <c r="J1558" t="str">
        <f>VLOOKUP($A1558,'Medical Examinations'!A1558:C1558,3,FALSE)</f>
        <v>Over Weight</v>
      </c>
      <c r="K1558" t="str">
        <f>VLOOKUP($A1558,'Medical Examinations'!A1558:E1558,5,FALSE)</f>
        <v>Normal</v>
      </c>
      <c r="L1558" t="str">
        <f>VLOOKUP($A1558,'Hospitalisation Details'!$A$2:$E$2344,5,FALSE)</f>
        <v>28-Aug-1991</v>
      </c>
      <c r="M1558" s="2">
        <f>VLOOKUP($A1558,'Hospitalisation Details'!$A$2:$I$2344,9,FALSE)</f>
        <v>5327.4</v>
      </c>
      <c r="N1558" s="2" t="str">
        <f>VLOOKUP($A1558,'Hospitalisation Details'!$A$2:$J$2344,10,FALSE)</f>
        <v>Tier - 2</v>
      </c>
      <c r="O1558" s="2" t="str">
        <f>VLOOKUP($A1558,'Hospitalisation Details'!$A$2:$K$2344,11,FALSE)</f>
        <v>Tier - 1</v>
      </c>
      <c r="P1558" s="5" t="str">
        <f>VLOOKUP($A1558,'Hospitalisation Details'!$A$2:$L$2344,12,FALSE)</f>
        <v>R1012</v>
      </c>
      <c r="Q1558" s="15">
        <f>VLOOKUP($A1558,'Hospitalisation Details'!$A$2:$G$2344,7,FALSE)</f>
        <v>31</v>
      </c>
    </row>
    <row r="1559" spans="1:17" x14ac:dyDescent="0.25">
      <c r="A1559" s="14" t="s">
        <v>5241</v>
      </c>
      <c r="B1559" t="str">
        <f>VLOOKUP(Healthcare!$A1559,'Customer Names'!A1559:C3893,3,FALSE)</f>
        <v>Wall</v>
      </c>
      <c r="C1559">
        <f>VLOOKUP(Healthcare!$A1559,'Medical Examinations'!A1559:B3893,2,FALSE)</f>
        <v>27.4</v>
      </c>
      <c r="D1559">
        <f>VLOOKUP($A1559,'Medical Examinations'!A1559:D3893,4,FALSE)</f>
        <v>4.6100000000000003</v>
      </c>
      <c r="E1559" t="str">
        <f>VLOOKUP($A1559,'Medical Examinations'!A1559:F1559,6,FALSE)</f>
        <v>No</v>
      </c>
      <c r="F1559" t="str">
        <f>VLOOKUP($A1559,'Medical Examinations'!A1559:G3893,7,FALSE)</f>
        <v>No</v>
      </c>
      <c r="G1559" t="str">
        <f>VLOOKUP($A1559,'Medical Examinations'!A1559:H3893,8,FALSE)</f>
        <v>No</v>
      </c>
      <c r="H1559" s="4">
        <f>VLOOKUP($A1559,'Medical Examinations'!A1559:I3893,9,FALSE)</f>
        <v>0</v>
      </c>
      <c r="I1559" t="str">
        <f>VLOOKUP($A1559,'Medical Examinations'!A1559:J1559,10,FALSE)</f>
        <v>No</v>
      </c>
      <c r="J1559" t="str">
        <f>VLOOKUP($A1559,'Medical Examinations'!A1559:C1559,3,FALSE)</f>
        <v>Over Weight</v>
      </c>
      <c r="K1559" t="str">
        <f>VLOOKUP($A1559,'Medical Examinations'!A1559:E1559,5,FALSE)</f>
        <v>Normal</v>
      </c>
      <c r="L1559" t="str">
        <f>VLOOKUP($A1559,'Hospitalisation Details'!$A$2:$E$2344,5,FALSE)</f>
        <v>15-Dec-1972</v>
      </c>
      <c r="M1559" s="2">
        <f>VLOOKUP($A1559,'Hospitalisation Details'!$A$2:$I$2344,9,FALSE)</f>
        <v>5344.81</v>
      </c>
      <c r="N1559" s="2" t="str">
        <f>VLOOKUP($A1559,'Hospitalisation Details'!$A$2:$J$2344,10,FALSE)</f>
        <v>Tier - 2</v>
      </c>
      <c r="O1559" s="2" t="str">
        <f>VLOOKUP($A1559,'Hospitalisation Details'!$A$2:$K$2344,11,FALSE)</f>
        <v>Tier - 3</v>
      </c>
      <c r="P1559" s="5" t="str">
        <f>VLOOKUP($A1559,'Hospitalisation Details'!$A$2:$L$2344,12,FALSE)</f>
        <v>R1013</v>
      </c>
      <c r="Q1559" s="15">
        <f>VLOOKUP($A1559,'Hospitalisation Details'!$A$2:$G$2344,7,FALSE)</f>
        <v>50</v>
      </c>
    </row>
    <row r="1560" spans="1:17" x14ac:dyDescent="0.25">
      <c r="A1560" s="14" t="s">
        <v>5242</v>
      </c>
      <c r="B1560" t="str">
        <f>VLOOKUP(Healthcare!$A1560,'Customer Names'!A1560:C3894,3,FALSE)</f>
        <v>McKay</v>
      </c>
      <c r="C1560">
        <f>VLOOKUP(Healthcare!$A1560,'Medical Examinations'!A1560:B3894,2,FALSE)</f>
        <v>17.98</v>
      </c>
      <c r="D1560">
        <f>VLOOKUP($A1560,'Medical Examinations'!A1560:D3894,4,FALSE)</f>
        <v>6.57</v>
      </c>
      <c r="E1560" t="str">
        <f>VLOOKUP($A1560,'Medical Examinations'!A1560:F1560,6,FALSE)</f>
        <v>Yes</v>
      </c>
      <c r="F1560" t="str">
        <f>VLOOKUP($A1560,'Medical Examinations'!A1560:G3894,7,FALSE)</f>
        <v>No</v>
      </c>
      <c r="G1560" t="str">
        <f>VLOOKUP($A1560,'Medical Examinations'!A1560:H3894,8,FALSE)</f>
        <v>No</v>
      </c>
      <c r="H1560" s="4">
        <f>VLOOKUP($A1560,'Medical Examinations'!A1560:I3894,9,FALSE)</f>
        <v>2</v>
      </c>
      <c r="I1560" t="str">
        <f>VLOOKUP($A1560,'Medical Examinations'!A1560:J1560,10,FALSE)</f>
        <v>No</v>
      </c>
      <c r="J1560" t="str">
        <f>VLOOKUP($A1560,'Medical Examinations'!A1560:C1560,3,FALSE)</f>
        <v>Under Weight</v>
      </c>
      <c r="K1560" t="str">
        <f>VLOOKUP($A1560,'Medical Examinations'!A1560:E1560,5,FALSE)</f>
        <v>Diabetes</v>
      </c>
      <c r="L1560" t="str">
        <f>VLOOKUP($A1560,'Hospitalisation Details'!$A$2:$E$2344,5,FALSE)</f>
        <v>7-Nov-1989</v>
      </c>
      <c r="M1560" s="2">
        <f>VLOOKUP($A1560,'Hospitalisation Details'!$A$2:$I$2344,9,FALSE)</f>
        <v>5354.07</v>
      </c>
      <c r="N1560" s="2" t="str">
        <f>VLOOKUP($A1560,'Hospitalisation Details'!$A$2:$J$2344,10,FALSE)</f>
        <v>Tier - 2</v>
      </c>
      <c r="O1560" s="2" t="str">
        <f>VLOOKUP($A1560,'Hospitalisation Details'!$A$2:$K$2344,11,FALSE)</f>
        <v>Tier - 3</v>
      </c>
      <c r="P1560" s="5" t="str">
        <f>VLOOKUP($A1560,'Hospitalisation Details'!$A$2:$L$2344,12,FALSE)</f>
        <v>R1024</v>
      </c>
      <c r="Q1560" s="15">
        <f>VLOOKUP($A1560,'Hospitalisation Details'!$A$2:$G$2344,7,FALSE)</f>
        <v>33</v>
      </c>
    </row>
    <row r="1561" spans="1:17" x14ac:dyDescent="0.25">
      <c r="A1561" s="14" t="s">
        <v>5243</v>
      </c>
      <c r="B1561" t="str">
        <f>VLOOKUP(Healthcare!$A1561,'Customer Names'!A1561:C3895,3,FALSE)</f>
        <v>Oh</v>
      </c>
      <c r="C1561">
        <f>VLOOKUP(Healthcare!$A1561,'Medical Examinations'!A1561:B3895,2,FALSE)</f>
        <v>37.9</v>
      </c>
      <c r="D1561">
        <f>VLOOKUP($A1561,'Medical Examinations'!A1561:D3895,4,FALSE)</f>
        <v>5.83</v>
      </c>
      <c r="E1561" t="str">
        <f>VLOOKUP($A1561,'Medical Examinations'!A1561:F1561,6,FALSE)</f>
        <v>No</v>
      </c>
      <c r="F1561" t="str">
        <f>VLOOKUP($A1561,'Medical Examinations'!A1561:G3895,7,FALSE)</f>
        <v>No</v>
      </c>
      <c r="G1561" t="str">
        <f>VLOOKUP($A1561,'Medical Examinations'!A1561:H3895,8,FALSE)</f>
        <v>No</v>
      </c>
      <c r="H1561" s="4">
        <f>VLOOKUP($A1561,'Medical Examinations'!A1561:I3895,9,FALSE)</f>
        <v>0</v>
      </c>
      <c r="I1561" t="str">
        <f>VLOOKUP($A1561,'Medical Examinations'!A1561:J1561,10,FALSE)</f>
        <v>No</v>
      </c>
      <c r="J1561" t="str">
        <f>VLOOKUP($A1561,'Medical Examinations'!A1561:C1561,3,FALSE)</f>
        <v>Obesity</v>
      </c>
      <c r="K1561" t="str">
        <f>VLOOKUP($A1561,'Medical Examinations'!A1561:E1561,5,FALSE)</f>
        <v>Prediabetes</v>
      </c>
      <c r="L1561" t="str">
        <f>VLOOKUP($A1561,'Hospitalisation Details'!$A$2:$E$2344,5,FALSE)</f>
        <v>1-Jun-1986</v>
      </c>
      <c r="M1561" s="2">
        <f>VLOOKUP($A1561,'Hospitalisation Details'!$A$2:$I$2344,9,FALSE)</f>
        <v>5373.36</v>
      </c>
      <c r="N1561" s="2" t="str">
        <f>VLOOKUP($A1561,'Hospitalisation Details'!$A$2:$J$2344,10,FALSE)</f>
        <v>Tier - 2</v>
      </c>
      <c r="O1561" s="2" t="str">
        <f>VLOOKUP($A1561,'Hospitalisation Details'!$A$2:$K$2344,11,FALSE)</f>
        <v>Tier - 2</v>
      </c>
      <c r="P1561" s="5" t="str">
        <f>VLOOKUP($A1561,'Hospitalisation Details'!$A$2:$L$2344,12,FALSE)</f>
        <v>R1012</v>
      </c>
      <c r="Q1561" s="15">
        <f>VLOOKUP($A1561,'Hospitalisation Details'!$A$2:$G$2344,7,FALSE)</f>
        <v>37</v>
      </c>
    </row>
    <row r="1562" spans="1:17" x14ac:dyDescent="0.25">
      <c r="A1562" s="14" t="s">
        <v>5244</v>
      </c>
      <c r="B1562" t="str">
        <f>VLOOKUP(Healthcare!$A1562,'Customer Names'!A1562:C3896,3,FALSE)</f>
        <v>Kessell</v>
      </c>
      <c r="C1562">
        <f>VLOOKUP(Healthcare!$A1562,'Medical Examinations'!A1562:B3896,2,FALSE)</f>
        <v>25.27</v>
      </c>
      <c r="D1562">
        <f>VLOOKUP($A1562,'Medical Examinations'!A1562:D3896,4,FALSE)</f>
        <v>6.98</v>
      </c>
      <c r="E1562" t="str">
        <f>VLOOKUP($A1562,'Medical Examinations'!A1562:F1562,6,FALSE)</f>
        <v>Yes</v>
      </c>
      <c r="F1562" t="str">
        <f>VLOOKUP($A1562,'Medical Examinations'!A1562:G3896,7,FALSE)</f>
        <v>No</v>
      </c>
      <c r="G1562" t="str">
        <f>VLOOKUP($A1562,'Medical Examinations'!A1562:H3896,8,FALSE)</f>
        <v>No</v>
      </c>
      <c r="H1562" s="4">
        <f>VLOOKUP($A1562,'Medical Examinations'!A1562:I3896,9,FALSE)</f>
        <v>0</v>
      </c>
      <c r="I1562" t="str">
        <f>VLOOKUP($A1562,'Medical Examinations'!A1562:J1562,10,FALSE)</f>
        <v>No</v>
      </c>
      <c r="J1562" t="str">
        <f>VLOOKUP($A1562,'Medical Examinations'!A1562:C1562,3,FALSE)</f>
        <v>Over Weight</v>
      </c>
      <c r="K1562" t="str">
        <f>VLOOKUP($A1562,'Medical Examinations'!A1562:E1562,5,FALSE)</f>
        <v>Diabetes</v>
      </c>
      <c r="L1562" t="str">
        <f>VLOOKUP($A1562,'Hospitalisation Details'!$A$2:$E$2344,5,FALSE)</f>
        <v>18-Nov-1989</v>
      </c>
      <c r="M1562" s="2">
        <f>VLOOKUP($A1562,'Hospitalisation Details'!$A$2:$I$2344,9,FALSE)</f>
        <v>5375.04</v>
      </c>
      <c r="N1562" s="2" t="str">
        <f>VLOOKUP($A1562,'Hospitalisation Details'!$A$2:$J$2344,10,FALSE)</f>
        <v>Tier - 2</v>
      </c>
      <c r="O1562" s="2" t="str">
        <f>VLOOKUP($A1562,'Hospitalisation Details'!$A$2:$K$2344,11,FALSE)</f>
        <v>Tier - 1</v>
      </c>
      <c r="P1562" s="5" t="str">
        <f>VLOOKUP($A1562,'Hospitalisation Details'!$A$2:$L$2344,12,FALSE)</f>
        <v>R1011</v>
      </c>
      <c r="Q1562" s="15">
        <f>VLOOKUP($A1562,'Hospitalisation Details'!$A$2:$G$2344,7,FALSE)</f>
        <v>33</v>
      </c>
    </row>
    <row r="1563" spans="1:17" x14ac:dyDescent="0.25">
      <c r="A1563" s="14" t="s">
        <v>5245</v>
      </c>
      <c r="B1563" t="str">
        <f>VLOOKUP(Healthcare!$A1563,'Customer Names'!A1563:C3897,3,FALSE)</f>
        <v>HIDalgo Zambrano</v>
      </c>
      <c r="C1563">
        <f>VLOOKUP(Healthcare!$A1563,'Medical Examinations'!A1563:B3897,2,FALSE)</f>
        <v>29.26</v>
      </c>
      <c r="D1563">
        <f>VLOOKUP($A1563,'Medical Examinations'!A1563:D3897,4,FALSE)</f>
        <v>4.03</v>
      </c>
      <c r="E1563" t="str">
        <f>VLOOKUP($A1563,'Medical Examinations'!A1563:F1563,6,FALSE)</f>
        <v>No</v>
      </c>
      <c r="F1563" t="str">
        <f>VLOOKUP($A1563,'Medical Examinations'!A1563:G3897,7,FALSE)</f>
        <v>No</v>
      </c>
      <c r="G1563" t="str">
        <f>VLOOKUP($A1563,'Medical Examinations'!A1563:H3897,8,FALSE)</f>
        <v>No</v>
      </c>
      <c r="H1563" s="4">
        <f>VLOOKUP($A1563,'Medical Examinations'!A1563:I3897,9,FALSE)</f>
        <v>1</v>
      </c>
      <c r="I1563" t="str">
        <f>VLOOKUP($A1563,'Medical Examinations'!A1563:J1563,10,FALSE)</f>
        <v>No</v>
      </c>
      <c r="J1563" t="str">
        <f>VLOOKUP($A1563,'Medical Examinations'!A1563:C1563,3,FALSE)</f>
        <v>Over Weight</v>
      </c>
      <c r="K1563" t="str">
        <f>VLOOKUP($A1563,'Medical Examinations'!A1563:E1563,5,FALSE)</f>
        <v>Normal</v>
      </c>
      <c r="L1563" t="str">
        <f>VLOOKUP($A1563,'Hospitalisation Details'!$A$2:$E$2344,5,FALSE)</f>
        <v>22-Jul-1986</v>
      </c>
      <c r="M1563" s="2">
        <f>VLOOKUP($A1563,'Hospitalisation Details'!$A$2:$I$2344,9,FALSE)</f>
        <v>5377.46</v>
      </c>
      <c r="N1563" s="2" t="str">
        <f>VLOOKUP($A1563,'Hospitalisation Details'!$A$2:$J$2344,10,FALSE)</f>
        <v>Tier - 2</v>
      </c>
      <c r="O1563" s="2" t="str">
        <f>VLOOKUP($A1563,'Hospitalisation Details'!$A$2:$K$2344,11,FALSE)</f>
        <v>Tier - 3</v>
      </c>
      <c r="P1563" s="5" t="str">
        <f>VLOOKUP($A1563,'Hospitalisation Details'!$A$2:$L$2344,12,FALSE)</f>
        <v>R1012</v>
      </c>
      <c r="Q1563" s="15">
        <f>VLOOKUP($A1563,'Hospitalisation Details'!$A$2:$G$2344,7,FALSE)</f>
        <v>36</v>
      </c>
    </row>
    <row r="1564" spans="1:17" x14ac:dyDescent="0.25">
      <c r="A1564" s="14" t="s">
        <v>5247</v>
      </c>
      <c r="B1564" t="str">
        <f>VLOOKUP(Healthcare!$A1564,'Customer Names'!A1564:C3898,3,FALSE)</f>
        <v>Caprario</v>
      </c>
      <c r="C1564">
        <f>VLOOKUP(Healthcare!$A1564,'Medical Examinations'!A1564:B3898,2,FALSE)</f>
        <v>27.835000000000001</v>
      </c>
      <c r="D1564">
        <f>VLOOKUP($A1564,'Medical Examinations'!A1564:D3898,4,FALSE)</f>
        <v>4.5599999999999996</v>
      </c>
      <c r="E1564" t="str">
        <f>VLOOKUP($A1564,'Medical Examinations'!A1564:F1564,6,FALSE)</f>
        <v>No</v>
      </c>
      <c r="F1564" t="str">
        <f>VLOOKUP($A1564,'Medical Examinations'!A1564:G3898,7,FALSE)</f>
        <v>No</v>
      </c>
      <c r="G1564" t="str">
        <f>VLOOKUP($A1564,'Medical Examinations'!A1564:H3898,8,FALSE)</f>
        <v>No</v>
      </c>
      <c r="H1564" s="4">
        <f>VLOOKUP($A1564,'Medical Examinations'!A1564:I3898,9,FALSE)</f>
        <v>1</v>
      </c>
      <c r="I1564" t="str">
        <f>VLOOKUP($A1564,'Medical Examinations'!A1564:J1564,10,FALSE)</f>
        <v>No</v>
      </c>
      <c r="J1564" t="str">
        <f>VLOOKUP($A1564,'Medical Examinations'!A1564:C1564,3,FALSE)</f>
        <v>Over Weight</v>
      </c>
      <c r="K1564" t="str">
        <f>VLOOKUP($A1564,'Medical Examinations'!A1564:E1564,5,FALSE)</f>
        <v>Normal</v>
      </c>
      <c r="L1564" t="str">
        <f>VLOOKUP($A1564,'Hospitalisation Details'!$A$2:$E$2344,5,FALSE)</f>
        <v>1-Jun-1984</v>
      </c>
      <c r="M1564" s="2">
        <f>VLOOKUP($A1564,'Hospitalisation Details'!$A$2:$I$2344,9,FALSE)</f>
        <v>5383.54</v>
      </c>
      <c r="N1564" s="2" t="str">
        <f>VLOOKUP($A1564,'Hospitalisation Details'!$A$2:$J$2344,10,FALSE)</f>
        <v>Tier - 2</v>
      </c>
      <c r="O1564" s="2" t="str">
        <f>VLOOKUP($A1564,'Hospitalisation Details'!$A$2:$K$2344,11,FALSE)</f>
        <v>Tier - 3</v>
      </c>
      <c r="P1564" s="5" t="str">
        <f>VLOOKUP($A1564,'Hospitalisation Details'!$A$2:$L$2344,12,FALSE)</f>
        <v>R1011</v>
      </c>
      <c r="Q1564" s="15">
        <f>VLOOKUP($A1564,'Hospitalisation Details'!$A$2:$G$2344,7,FALSE)</f>
        <v>39</v>
      </c>
    </row>
    <row r="1565" spans="1:17" x14ac:dyDescent="0.25">
      <c r="A1565" s="14" t="s">
        <v>5248</v>
      </c>
      <c r="B1565" t="str">
        <f>VLOOKUP(Healthcare!$A1565,'Customer Names'!A1565:C3899,3,FALSE)</f>
        <v>Ryan</v>
      </c>
      <c r="C1565">
        <f>VLOOKUP(Healthcare!$A1565,'Medical Examinations'!A1565:B3899,2,FALSE)</f>
        <v>46.53</v>
      </c>
      <c r="D1565">
        <f>VLOOKUP($A1565,'Medical Examinations'!A1565:D3899,4,FALSE)</f>
        <v>5.38</v>
      </c>
      <c r="E1565" t="str">
        <f>VLOOKUP($A1565,'Medical Examinations'!A1565:F1565,6,FALSE)</f>
        <v>Yes</v>
      </c>
      <c r="F1565" t="str">
        <f>VLOOKUP($A1565,'Medical Examinations'!A1565:G3899,7,FALSE)</f>
        <v>No</v>
      </c>
      <c r="G1565" t="str">
        <f>VLOOKUP($A1565,'Medical Examinations'!A1565:H3899,8,FALSE)</f>
        <v>No</v>
      </c>
      <c r="H1565" s="4">
        <f>VLOOKUP($A1565,'Medical Examinations'!A1565:I3899,9,FALSE)</f>
        <v>0</v>
      </c>
      <c r="I1565" t="str">
        <f>VLOOKUP($A1565,'Medical Examinations'!A1565:J1565,10,FALSE)</f>
        <v>No</v>
      </c>
      <c r="J1565" t="str">
        <f>VLOOKUP($A1565,'Medical Examinations'!A1565:C1565,3,FALSE)</f>
        <v>Obesity</v>
      </c>
      <c r="K1565" t="str">
        <f>VLOOKUP($A1565,'Medical Examinations'!A1565:E1565,5,FALSE)</f>
        <v>Normal</v>
      </c>
      <c r="L1565" t="str">
        <f>VLOOKUP($A1565,'Hospitalisation Details'!$A$2:$E$2344,5,FALSE)</f>
        <v>8-Aug-1988</v>
      </c>
      <c r="M1565" s="2">
        <f>VLOOKUP($A1565,'Hospitalisation Details'!$A$2:$I$2344,9,FALSE)</f>
        <v>5385.34</v>
      </c>
      <c r="N1565" s="2" t="str">
        <f>VLOOKUP($A1565,'Hospitalisation Details'!$A$2:$J$2344,10,FALSE)</f>
        <v>Tier - 2</v>
      </c>
      <c r="O1565" s="2" t="str">
        <f>VLOOKUP($A1565,'Hospitalisation Details'!$A$2:$K$2344,11,FALSE)</f>
        <v>Tier - 3</v>
      </c>
      <c r="P1565" s="5" t="str">
        <f>VLOOKUP($A1565,'Hospitalisation Details'!$A$2:$L$2344,12,FALSE)</f>
        <v>R1012</v>
      </c>
      <c r="Q1565" s="15">
        <f>VLOOKUP($A1565,'Hospitalisation Details'!$A$2:$G$2344,7,FALSE)</f>
        <v>34</v>
      </c>
    </row>
    <row r="1566" spans="1:17" x14ac:dyDescent="0.25">
      <c r="A1566" s="14" t="s">
        <v>5249</v>
      </c>
      <c r="B1566" t="str">
        <f>VLOOKUP(Healthcare!$A1566,'Customer Names'!A1566:C3900,3,FALSE)</f>
        <v>Hoffman</v>
      </c>
      <c r="C1566">
        <f>VLOOKUP(Healthcare!$A1566,'Medical Examinations'!A1566:B3900,2,FALSE)</f>
        <v>20.58</v>
      </c>
      <c r="D1566">
        <f>VLOOKUP($A1566,'Medical Examinations'!A1566:D3900,4,FALSE)</f>
        <v>11.04</v>
      </c>
      <c r="E1566" t="str">
        <f>VLOOKUP($A1566,'Medical Examinations'!A1566:F1566,6,FALSE)</f>
        <v>Yes</v>
      </c>
      <c r="F1566" t="str">
        <f>VLOOKUP($A1566,'Medical Examinations'!A1566:G3900,7,FALSE)</f>
        <v>No</v>
      </c>
      <c r="G1566" t="str">
        <f>VLOOKUP($A1566,'Medical Examinations'!A1566:H3900,8,FALSE)</f>
        <v>No</v>
      </c>
      <c r="H1566" s="4">
        <f>VLOOKUP($A1566,'Medical Examinations'!A1566:I3900,9,FALSE)</f>
        <v>1</v>
      </c>
      <c r="I1566" t="str">
        <f>VLOOKUP($A1566,'Medical Examinations'!A1566:J1566,10,FALSE)</f>
        <v>No</v>
      </c>
      <c r="J1566" t="str">
        <f>VLOOKUP($A1566,'Medical Examinations'!A1566:C1566,3,FALSE)</f>
        <v>Health Weight</v>
      </c>
      <c r="K1566" t="str">
        <f>VLOOKUP($A1566,'Medical Examinations'!A1566:E1566,5,FALSE)</f>
        <v>Diabetes</v>
      </c>
      <c r="L1566" t="str">
        <f>VLOOKUP($A1566,'Hospitalisation Details'!$A$2:$E$2344,5,FALSE)</f>
        <v>6-Nov-1989</v>
      </c>
      <c r="M1566" s="2">
        <f>VLOOKUP($A1566,'Hospitalisation Details'!$A$2:$I$2344,9,FALSE)</f>
        <v>5396.44</v>
      </c>
      <c r="N1566" s="2" t="str">
        <f>VLOOKUP($A1566,'Hospitalisation Details'!$A$2:$J$2344,10,FALSE)</f>
        <v>Tier - 2</v>
      </c>
      <c r="O1566" s="2" t="str">
        <f>VLOOKUP($A1566,'Hospitalisation Details'!$A$2:$K$2344,11,FALSE)</f>
        <v>Tier - 3</v>
      </c>
      <c r="P1566" s="5" t="str">
        <f>VLOOKUP($A1566,'Hospitalisation Details'!$A$2:$L$2344,12,FALSE)</f>
        <v>R1013</v>
      </c>
      <c r="Q1566" s="15">
        <f>VLOOKUP($A1566,'Hospitalisation Details'!$A$2:$G$2344,7,FALSE)</f>
        <v>33</v>
      </c>
    </row>
    <row r="1567" spans="1:17" x14ac:dyDescent="0.25">
      <c r="A1567" s="14" t="s">
        <v>5250</v>
      </c>
      <c r="B1567" t="str">
        <f>VLOOKUP(Healthcare!$A1567,'Customer Names'!A1567:C3901,3,FALSE)</f>
        <v>Wong</v>
      </c>
      <c r="C1567">
        <f>VLOOKUP(Healthcare!$A1567,'Medical Examinations'!A1567:B3901,2,FALSE)</f>
        <v>19.53</v>
      </c>
      <c r="D1567">
        <f>VLOOKUP($A1567,'Medical Examinations'!A1567:D3901,4,FALSE)</f>
        <v>6.09</v>
      </c>
      <c r="E1567" t="str">
        <f>VLOOKUP($A1567,'Medical Examinations'!A1567:F1567,6,FALSE)</f>
        <v>Yes</v>
      </c>
      <c r="F1567" t="str">
        <f>VLOOKUP($A1567,'Medical Examinations'!A1567:G3901,7,FALSE)</f>
        <v>No</v>
      </c>
      <c r="G1567" t="str">
        <f>VLOOKUP($A1567,'Medical Examinations'!A1567:H3901,8,FALSE)</f>
        <v>No</v>
      </c>
      <c r="H1567" s="4">
        <f>VLOOKUP($A1567,'Medical Examinations'!A1567:I3901,9,FALSE)</f>
        <v>0</v>
      </c>
      <c r="I1567" t="str">
        <f>VLOOKUP($A1567,'Medical Examinations'!A1567:J1567,10,FALSE)</f>
        <v>No</v>
      </c>
      <c r="J1567" t="str">
        <f>VLOOKUP($A1567,'Medical Examinations'!A1567:C1567,3,FALSE)</f>
        <v>Health Weight</v>
      </c>
      <c r="K1567" t="str">
        <f>VLOOKUP($A1567,'Medical Examinations'!A1567:E1567,5,FALSE)</f>
        <v>Prediabetes</v>
      </c>
      <c r="L1567" t="str">
        <f>VLOOKUP($A1567,'Hospitalisation Details'!$A$2:$E$2344,5,FALSE)</f>
        <v>3-Sep-1984</v>
      </c>
      <c r="M1567" s="2">
        <f>VLOOKUP($A1567,'Hospitalisation Details'!$A$2:$I$2344,9,FALSE)</f>
        <v>5397.62</v>
      </c>
      <c r="N1567" s="2" t="str">
        <f>VLOOKUP($A1567,'Hospitalisation Details'!$A$2:$J$2344,10,FALSE)</f>
        <v>Tier - 2</v>
      </c>
      <c r="O1567" s="2" t="str">
        <f>VLOOKUP($A1567,'Hospitalisation Details'!$A$2:$K$2344,11,FALSE)</f>
        <v>Tier - 2</v>
      </c>
      <c r="P1567" s="5" t="str">
        <f>VLOOKUP($A1567,'Hospitalisation Details'!$A$2:$L$2344,12,FALSE)</f>
        <v>R1013</v>
      </c>
      <c r="Q1567" s="15">
        <f>VLOOKUP($A1567,'Hospitalisation Details'!$A$2:$G$2344,7,FALSE)</f>
        <v>38</v>
      </c>
    </row>
    <row r="1568" spans="1:17" x14ac:dyDescent="0.25">
      <c r="A1568" s="14" t="s">
        <v>5251</v>
      </c>
      <c r="B1568" t="str">
        <f>VLOOKUP(Healthcare!$A1568,'Customer Names'!A1568:C3902,3,FALSE)</f>
        <v>Lea</v>
      </c>
      <c r="C1568">
        <f>VLOOKUP(Healthcare!$A1568,'Medical Examinations'!A1568:B3902,2,FALSE)</f>
        <v>27.7</v>
      </c>
      <c r="D1568">
        <f>VLOOKUP($A1568,'Medical Examinations'!A1568:D3902,4,FALSE)</f>
        <v>4.71</v>
      </c>
      <c r="E1568" t="str">
        <f>VLOOKUP($A1568,'Medical Examinations'!A1568:F1568,6,FALSE)</f>
        <v>No</v>
      </c>
      <c r="F1568" t="str">
        <f>VLOOKUP($A1568,'Medical Examinations'!A1568:G3902,7,FALSE)</f>
        <v>No</v>
      </c>
      <c r="G1568" t="str">
        <f>VLOOKUP($A1568,'Medical Examinations'!A1568:H3902,8,FALSE)</f>
        <v>No</v>
      </c>
      <c r="H1568" s="4">
        <f>VLOOKUP($A1568,'Medical Examinations'!A1568:I3902,9,FALSE)</f>
        <v>1</v>
      </c>
      <c r="I1568" t="str">
        <f>VLOOKUP($A1568,'Medical Examinations'!A1568:J1568,10,FALSE)</f>
        <v>No</v>
      </c>
      <c r="J1568" t="str">
        <f>VLOOKUP($A1568,'Medical Examinations'!A1568:C1568,3,FALSE)</f>
        <v>Over Weight</v>
      </c>
      <c r="K1568" t="str">
        <f>VLOOKUP($A1568,'Medical Examinations'!A1568:E1568,5,FALSE)</f>
        <v>Normal</v>
      </c>
      <c r="L1568" t="str">
        <f>VLOOKUP($A1568,'Hospitalisation Details'!$A$2:$E$2344,5,FALSE)</f>
        <v>1-Aug-1984</v>
      </c>
      <c r="M1568" s="2">
        <f>VLOOKUP($A1568,'Hospitalisation Details'!$A$2:$I$2344,9,FALSE)</f>
        <v>5400.98</v>
      </c>
      <c r="N1568" s="2" t="str">
        <f>VLOOKUP($A1568,'Hospitalisation Details'!$A$2:$J$2344,10,FALSE)</f>
        <v>Tier - 2</v>
      </c>
      <c r="O1568" s="2" t="str">
        <f>VLOOKUP($A1568,'Hospitalisation Details'!$A$2:$K$2344,11,FALSE)</f>
        <v>Tier - 2</v>
      </c>
      <c r="P1568" s="5" t="str">
        <f>VLOOKUP($A1568,'Hospitalisation Details'!$A$2:$L$2344,12,FALSE)</f>
        <v>R1013</v>
      </c>
      <c r="Q1568" s="15">
        <f>VLOOKUP($A1568,'Hospitalisation Details'!$A$2:$G$2344,7,FALSE)</f>
        <v>38</v>
      </c>
    </row>
    <row r="1569" spans="1:17" x14ac:dyDescent="0.25">
      <c r="A1569" s="14" t="s">
        <v>5252</v>
      </c>
      <c r="B1569" t="str">
        <f>VLOOKUP(Healthcare!$A1569,'Customer Names'!A1569:C3903,3,FALSE)</f>
        <v>Patterson</v>
      </c>
      <c r="C1569">
        <f>VLOOKUP(Healthcare!$A1569,'Medical Examinations'!A1569:B3903,2,FALSE)</f>
        <v>18.920000000000002</v>
      </c>
      <c r="D1569">
        <f>VLOOKUP($A1569,'Medical Examinations'!A1569:D3903,4,FALSE)</f>
        <v>8.18</v>
      </c>
      <c r="E1569" t="str">
        <f>VLOOKUP($A1569,'Medical Examinations'!A1569:F1569,6,FALSE)</f>
        <v>No</v>
      </c>
      <c r="F1569" t="str">
        <f>VLOOKUP($A1569,'Medical Examinations'!A1569:G3903,7,FALSE)</f>
        <v>No</v>
      </c>
      <c r="G1569" t="str">
        <f>VLOOKUP($A1569,'Medical Examinations'!A1569:H3903,8,FALSE)</f>
        <v>No</v>
      </c>
      <c r="H1569" s="4">
        <f>VLOOKUP($A1569,'Medical Examinations'!A1569:I3903,9,FALSE)</f>
        <v>0</v>
      </c>
      <c r="I1569" t="str">
        <f>VLOOKUP($A1569,'Medical Examinations'!A1569:J1569,10,FALSE)</f>
        <v>No</v>
      </c>
      <c r="J1569" t="str">
        <f>VLOOKUP($A1569,'Medical Examinations'!A1569:C1569,3,FALSE)</f>
        <v>Health Weight</v>
      </c>
      <c r="K1569" t="str">
        <f>VLOOKUP($A1569,'Medical Examinations'!A1569:E1569,5,FALSE)</f>
        <v>Diabetes</v>
      </c>
      <c r="L1569" t="str">
        <f>VLOOKUP($A1569,'Hospitalisation Details'!$A$2:$E$2344,5,FALSE)</f>
        <v>23-Dec-1985</v>
      </c>
      <c r="M1569" s="2">
        <f>VLOOKUP($A1569,'Hospitalisation Details'!$A$2:$I$2344,9,FALSE)</f>
        <v>5402.89</v>
      </c>
      <c r="N1569" s="2" t="str">
        <f>VLOOKUP($A1569,'Hospitalisation Details'!$A$2:$J$2344,10,FALSE)</f>
        <v>Tier - 2</v>
      </c>
      <c r="O1569" s="2" t="str">
        <f>VLOOKUP($A1569,'Hospitalisation Details'!$A$2:$K$2344,11,FALSE)</f>
        <v>Tier - 1</v>
      </c>
      <c r="P1569" s="5" t="str">
        <f>VLOOKUP($A1569,'Hospitalisation Details'!$A$2:$L$2344,12,FALSE)</f>
        <v>R1013</v>
      </c>
      <c r="Q1569" s="15">
        <f>VLOOKUP($A1569,'Hospitalisation Details'!$A$2:$G$2344,7,FALSE)</f>
        <v>37</v>
      </c>
    </row>
    <row r="1570" spans="1:17" x14ac:dyDescent="0.25">
      <c r="A1570" s="14" t="s">
        <v>5253</v>
      </c>
      <c r="B1570" t="str">
        <f>VLOOKUP(Healthcare!$A1570,'Customer Names'!A1570:C3904,3,FALSE)</f>
        <v>Quigley</v>
      </c>
      <c r="C1570">
        <f>VLOOKUP(Healthcare!$A1570,'Medical Examinations'!A1570:B3904,2,FALSE)</f>
        <v>17.760000000000002</v>
      </c>
      <c r="D1570">
        <f>VLOOKUP($A1570,'Medical Examinations'!A1570:D3904,4,FALSE)</f>
        <v>11.18</v>
      </c>
      <c r="E1570" t="str">
        <f>VLOOKUP($A1570,'Medical Examinations'!A1570:F1570,6,FALSE)</f>
        <v>Yes</v>
      </c>
      <c r="F1570" t="str">
        <f>VLOOKUP($A1570,'Medical Examinations'!A1570:G3904,7,FALSE)</f>
        <v>No</v>
      </c>
      <c r="G1570" t="str">
        <f>VLOOKUP($A1570,'Medical Examinations'!A1570:H3904,8,FALSE)</f>
        <v>No</v>
      </c>
      <c r="H1570" s="4">
        <f>VLOOKUP($A1570,'Medical Examinations'!A1570:I3904,9,FALSE)</f>
        <v>2</v>
      </c>
      <c r="I1570" t="str">
        <f>VLOOKUP($A1570,'Medical Examinations'!A1570:J1570,10,FALSE)</f>
        <v>No</v>
      </c>
      <c r="J1570" t="str">
        <f>VLOOKUP($A1570,'Medical Examinations'!A1570:C1570,3,FALSE)</f>
        <v>Under Weight</v>
      </c>
      <c r="K1570" t="str">
        <f>VLOOKUP($A1570,'Medical Examinations'!A1570:E1570,5,FALSE)</f>
        <v>Diabetes</v>
      </c>
      <c r="L1570" t="str">
        <f>VLOOKUP($A1570,'Hospitalisation Details'!$A$2:$E$2344,5,FALSE)</f>
        <v>27-Sep-1975</v>
      </c>
      <c r="M1570" s="2">
        <f>VLOOKUP($A1570,'Hospitalisation Details'!$A$2:$I$2344,9,FALSE)</f>
        <v>5411.99</v>
      </c>
      <c r="N1570" s="2" t="str">
        <f>VLOOKUP($A1570,'Hospitalisation Details'!$A$2:$J$2344,10,FALSE)</f>
        <v>Tier - 2</v>
      </c>
      <c r="O1570" s="2" t="str">
        <f>VLOOKUP($A1570,'Hospitalisation Details'!$A$2:$K$2344,11,FALSE)</f>
        <v>Tier - 3</v>
      </c>
      <c r="P1570" s="5" t="str">
        <f>VLOOKUP($A1570,'Hospitalisation Details'!$A$2:$L$2344,12,FALSE)</f>
        <v>R1012</v>
      </c>
      <c r="Q1570" s="15">
        <f>VLOOKUP($A1570,'Hospitalisation Details'!$A$2:$G$2344,7,FALSE)</f>
        <v>47</v>
      </c>
    </row>
    <row r="1571" spans="1:17" x14ac:dyDescent="0.25">
      <c r="A1571" s="14" t="s">
        <v>5254</v>
      </c>
      <c r="B1571" t="str">
        <f>VLOOKUP(Healthcare!$A1571,'Customer Names'!A1571:C3905,3,FALSE)</f>
        <v>Korir</v>
      </c>
      <c r="C1571">
        <f>VLOOKUP(Healthcare!$A1571,'Medical Examinations'!A1571:B3905,2,FALSE)</f>
        <v>29.83</v>
      </c>
      <c r="D1571">
        <f>VLOOKUP($A1571,'Medical Examinations'!A1571:D3905,4,FALSE)</f>
        <v>5.03</v>
      </c>
      <c r="E1571" t="str">
        <f>VLOOKUP($A1571,'Medical Examinations'!A1571:F1571,6,FALSE)</f>
        <v>Yes</v>
      </c>
      <c r="F1571" t="str">
        <f>VLOOKUP($A1571,'Medical Examinations'!A1571:G3905,7,FALSE)</f>
        <v>No</v>
      </c>
      <c r="G1571" t="str">
        <f>VLOOKUP($A1571,'Medical Examinations'!A1571:H3905,8,FALSE)</f>
        <v>No</v>
      </c>
      <c r="H1571" s="4">
        <f>VLOOKUP($A1571,'Medical Examinations'!A1571:I3905,9,FALSE)</f>
        <v>0</v>
      </c>
      <c r="I1571" t="str">
        <f>VLOOKUP($A1571,'Medical Examinations'!A1571:J1571,10,FALSE)</f>
        <v>No</v>
      </c>
      <c r="J1571" t="str">
        <f>VLOOKUP($A1571,'Medical Examinations'!A1571:C1571,3,FALSE)</f>
        <v>Over Weight</v>
      </c>
      <c r="K1571" t="str">
        <f>VLOOKUP($A1571,'Medical Examinations'!A1571:E1571,5,FALSE)</f>
        <v>Normal</v>
      </c>
      <c r="L1571" t="str">
        <f>VLOOKUP($A1571,'Hospitalisation Details'!$A$2:$E$2344,5,FALSE)</f>
        <v>6-Jul-1991</v>
      </c>
      <c r="M1571" s="2">
        <f>VLOOKUP($A1571,'Hospitalisation Details'!$A$2:$I$2344,9,FALSE)</f>
        <v>5425.02</v>
      </c>
      <c r="N1571" s="2" t="str">
        <f>VLOOKUP($A1571,'Hospitalisation Details'!$A$2:$J$2344,10,FALSE)</f>
        <v>Tier - 2</v>
      </c>
      <c r="O1571" s="2" t="str">
        <f>VLOOKUP($A1571,'Hospitalisation Details'!$A$2:$K$2344,11,FALSE)</f>
        <v>Tier - 1</v>
      </c>
      <c r="P1571" s="5" t="str">
        <f>VLOOKUP($A1571,'Hospitalisation Details'!$A$2:$L$2344,12,FALSE)</f>
        <v>R1012</v>
      </c>
      <c r="Q1571" s="15">
        <f>VLOOKUP($A1571,'Hospitalisation Details'!$A$2:$G$2344,7,FALSE)</f>
        <v>31</v>
      </c>
    </row>
    <row r="1572" spans="1:17" x14ac:dyDescent="0.25">
      <c r="A1572" s="14" t="s">
        <v>5255</v>
      </c>
      <c r="B1572" t="str">
        <f>VLOOKUP(Healthcare!$A1572,'Customer Names'!A1572:C3906,3,FALSE)</f>
        <v>Downs</v>
      </c>
      <c r="C1572">
        <f>VLOOKUP(Healthcare!$A1572,'Medical Examinations'!A1572:B3906,2,FALSE)</f>
        <v>23.465</v>
      </c>
      <c r="D1572">
        <f>VLOOKUP($A1572,'Medical Examinations'!A1572:D3906,4,FALSE)</f>
        <v>5.56</v>
      </c>
      <c r="E1572" t="str">
        <f>VLOOKUP($A1572,'Medical Examinations'!A1572:F1572,6,FALSE)</f>
        <v>No</v>
      </c>
      <c r="F1572" t="str">
        <f>VLOOKUP($A1572,'Medical Examinations'!A1572:G3906,7,FALSE)</f>
        <v>No</v>
      </c>
      <c r="G1572" t="str">
        <f>VLOOKUP($A1572,'Medical Examinations'!A1572:H3906,8,FALSE)</f>
        <v>No</v>
      </c>
      <c r="H1572" s="4">
        <f>VLOOKUP($A1572,'Medical Examinations'!A1572:I3906,9,FALSE)</f>
        <v>1</v>
      </c>
      <c r="I1572" t="str">
        <f>VLOOKUP($A1572,'Medical Examinations'!A1572:J1572,10,FALSE)</f>
        <v>No</v>
      </c>
      <c r="J1572" t="str">
        <f>VLOOKUP($A1572,'Medical Examinations'!A1572:C1572,3,FALSE)</f>
        <v>Health Weight</v>
      </c>
      <c r="K1572" t="str">
        <f>VLOOKUP($A1572,'Medical Examinations'!A1572:E1572,5,FALSE)</f>
        <v>Normal</v>
      </c>
      <c r="L1572" t="str">
        <f>VLOOKUP($A1572,'Hospitalisation Details'!$A$2:$E$2344,5,FALSE)</f>
        <v>17-Sep-1992</v>
      </c>
      <c r="M1572" s="2">
        <f>VLOOKUP($A1572,'Hospitalisation Details'!$A$2:$I$2344,9,FALSE)</f>
        <v>5428.73</v>
      </c>
      <c r="N1572" s="2" t="str">
        <f>VLOOKUP($A1572,'Hospitalisation Details'!$A$2:$J$2344,10,FALSE)</f>
        <v>Tier - 3</v>
      </c>
      <c r="O1572" s="2" t="str">
        <f>VLOOKUP($A1572,'Hospitalisation Details'!$A$2:$K$2344,11,FALSE)</f>
        <v>Tier - 1</v>
      </c>
      <c r="P1572" s="5" t="str">
        <f>VLOOKUP($A1572,'Hospitalisation Details'!$A$2:$L$2344,12,FALSE)</f>
        <v>R1017</v>
      </c>
      <c r="Q1572" s="15">
        <f>VLOOKUP($A1572,'Hospitalisation Details'!$A$2:$G$2344,7,FALSE)</f>
        <v>30</v>
      </c>
    </row>
    <row r="1573" spans="1:17" x14ac:dyDescent="0.25">
      <c r="A1573" s="14" t="s">
        <v>5256</v>
      </c>
      <c r="B1573" t="str">
        <f>VLOOKUP(Healthcare!$A1573,'Customer Names'!A1573:C3907,3,FALSE)</f>
        <v>Young</v>
      </c>
      <c r="C1573">
        <f>VLOOKUP(Healthcare!$A1573,'Medical Examinations'!A1573:B3907,2,FALSE)</f>
        <v>29.355</v>
      </c>
      <c r="D1573">
        <f>VLOOKUP($A1573,'Medical Examinations'!A1573:D3907,4,FALSE)</f>
        <v>4.33</v>
      </c>
      <c r="E1573" t="str">
        <f>VLOOKUP($A1573,'Medical Examinations'!A1573:F1573,6,FALSE)</f>
        <v>No</v>
      </c>
      <c r="F1573" t="str">
        <f>VLOOKUP($A1573,'Medical Examinations'!A1573:G3907,7,FALSE)</f>
        <v>No</v>
      </c>
      <c r="G1573" t="str">
        <f>VLOOKUP($A1573,'Medical Examinations'!A1573:H3907,8,FALSE)</f>
        <v>No</v>
      </c>
      <c r="H1573" s="4">
        <f>VLOOKUP($A1573,'Medical Examinations'!A1573:I3907,9,FALSE)</f>
        <v>0</v>
      </c>
      <c r="I1573" t="str">
        <f>VLOOKUP($A1573,'Medical Examinations'!A1573:J1573,10,FALSE)</f>
        <v>No</v>
      </c>
      <c r="J1573" t="str">
        <f>VLOOKUP($A1573,'Medical Examinations'!A1573:C1573,3,FALSE)</f>
        <v>Over Weight</v>
      </c>
      <c r="K1573" t="str">
        <f>VLOOKUP($A1573,'Medical Examinations'!A1573:E1573,5,FALSE)</f>
        <v>Normal</v>
      </c>
      <c r="L1573" t="str">
        <f>VLOOKUP($A1573,'Hospitalisation Details'!$A$2:$E$2344,5,FALSE)</f>
        <v>8-Jun-1978</v>
      </c>
      <c r="M1573" s="2">
        <f>VLOOKUP($A1573,'Hospitalisation Details'!$A$2:$I$2344,9,FALSE)</f>
        <v>5428.98</v>
      </c>
      <c r="N1573" s="2" t="str">
        <f>VLOOKUP($A1573,'Hospitalisation Details'!$A$2:$J$2344,10,FALSE)</f>
        <v>Tier - 2</v>
      </c>
      <c r="O1573" s="2" t="str">
        <f>VLOOKUP($A1573,'Hospitalisation Details'!$A$2:$K$2344,11,FALSE)</f>
        <v>Tier - 2</v>
      </c>
      <c r="P1573" s="5" t="str">
        <f>VLOOKUP($A1573,'Hospitalisation Details'!$A$2:$L$2344,12,FALSE)</f>
        <v>R1012</v>
      </c>
      <c r="Q1573" s="15">
        <f>VLOOKUP($A1573,'Hospitalisation Details'!$A$2:$G$2344,7,FALSE)</f>
        <v>45</v>
      </c>
    </row>
    <row r="1574" spans="1:17" x14ac:dyDescent="0.25">
      <c r="A1574" s="14" t="s">
        <v>5257</v>
      </c>
      <c r="B1574" t="str">
        <f>VLOOKUP(Healthcare!$A1574,'Customer Names'!A1574:C3908,3,FALSE)</f>
        <v>Zywek</v>
      </c>
      <c r="C1574">
        <f>VLOOKUP(Healthcare!$A1574,'Medical Examinations'!A1574:B3908,2,FALSE)</f>
        <v>35.49</v>
      </c>
      <c r="D1574">
        <f>VLOOKUP($A1574,'Medical Examinations'!A1574:D3908,4,FALSE)</f>
        <v>5.21</v>
      </c>
      <c r="E1574" t="str">
        <f>VLOOKUP($A1574,'Medical Examinations'!A1574:F1574,6,FALSE)</f>
        <v>Yes</v>
      </c>
      <c r="F1574" t="str">
        <f>VLOOKUP($A1574,'Medical Examinations'!A1574:G3908,7,FALSE)</f>
        <v>No</v>
      </c>
      <c r="G1574" t="str">
        <f>VLOOKUP($A1574,'Medical Examinations'!A1574:H3908,8,FALSE)</f>
        <v>Yes</v>
      </c>
      <c r="H1574" s="4">
        <f>VLOOKUP($A1574,'Medical Examinations'!A1574:I3908,9,FALSE)</f>
        <v>1</v>
      </c>
      <c r="I1574" t="str">
        <f>VLOOKUP($A1574,'Medical Examinations'!A1574:J1574,10,FALSE)</f>
        <v>No</v>
      </c>
      <c r="J1574" t="str">
        <f>VLOOKUP($A1574,'Medical Examinations'!A1574:C1574,3,FALSE)</f>
        <v>Obesity</v>
      </c>
      <c r="K1574" t="str">
        <f>VLOOKUP($A1574,'Medical Examinations'!A1574:E1574,5,FALSE)</f>
        <v>Normal</v>
      </c>
      <c r="L1574" t="str">
        <f>VLOOKUP($A1574,'Hospitalisation Details'!$A$2:$E$2344,5,FALSE)</f>
        <v>25-Aug-1982</v>
      </c>
      <c r="M1574" s="2">
        <f>VLOOKUP($A1574,'Hospitalisation Details'!$A$2:$I$2344,9,FALSE)</f>
        <v>5438.75</v>
      </c>
      <c r="N1574" s="2" t="str">
        <f>VLOOKUP($A1574,'Hospitalisation Details'!$A$2:$J$2344,10,FALSE)</f>
        <v>Tier - 3</v>
      </c>
      <c r="O1574" s="2" t="str">
        <f>VLOOKUP($A1574,'Hospitalisation Details'!$A$2:$K$2344,11,FALSE)</f>
        <v>Tier - 2</v>
      </c>
      <c r="P1574" s="5" t="str">
        <f>VLOOKUP($A1574,'Hospitalisation Details'!$A$2:$L$2344,12,FALSE)</f>
        <v>R1013</v>
      </c>
      <c r="Q1574" s="15">
        <f>VLOOKUP($A1574,'Hospitalisation Details'!$A$2:$G$2344,7,FALSE)</f>
        <v>40</v>
      </c>
    </row>
    <row r="1575" spans="1:17" x14ac:dyDescent="0.25">
      <c r="A1575" s="14" t="s">
        <v>5258</v>
      </c>
      <c r="B1575" t="str">
        <f>VLOOKUP(Healthcare!$A1575,'Customer Names'!A1575:C3909,3,FALSE)</f>
        <v>Faulkner</v>
      </c>
      <c r="C1575">
        <f>VLOOKUP(Healthcare!$A1575,'Medical Examinations'!A1575:B3909,2,FALSE)</f>
        <v>26.315000000000001</v>
      </c>
      <c r="D1575">
        <f>VLOOKUP($A1575,'Medical Examinations'!A1575:D3909,4,FALSE)</f>
        <v>5.89</v>
      </c>
      <c r="E1575" t="str">
        <f>VLOOKUP($A1575,'Medical Examinations'!A1575:F1575,6,FALSE)</f>
        <v>No</v>
      </c>
      <c r="F1575" t="str">
        <f>VLOOKUP($A1575,'Medical Examinations'!A1575:G3909,7,FALSE)</f>
        <v>No</v>
      </c>
      <c r="G1575" t="str">
        <f>VLOOKUP($A1575,'Medical Examinations'!A1575:H3909,8,FALSE)</f>
        <v>No</v>
      </c>
      <c r="H1575" s="4">
        <f>VLOOKUP($A1575,'Medical Examinations'!A1575:I3909,9,FALSE)</f>
        <v>0</v>
      </c>
      <c r="I1575" t="str">
        <f>VLOOKUP($A1575,'Medical Examinations'!A1575:J1575,10,FALSE)</f>
        <v>No</v>
      </c>
      <c r="J1575" t="str">
        <f>VLOOKUP($A1575,'Medical Examinations'!A1575:C1575,3,FALSE)</f>
        <v>Over Weight</v>
      </c>
      <c r="K1575" t="str">
        <f>VLOOKUP($A1575,'Medical Examinations'!A1575:E1575,5,FALSE)</f>
        <v>Prediabetes</v>
      </c>
      <c r="L1575" t="str">
        <f>VLOOKUP($A1575,'Hospitalisation Details'!$A$2:$E$2344,5,FALSE)</f>
        <v>25-Dec-1986</v>
      </c>
      <c r="M1575" s="2">
        <f>VLOOKUP($A1575,'Hospitalisation Details'!$A$2:$I$2344,9,FALSE)</f>
        <v>5458.05</v>
      </c>
      <c r="N1575" s="2" t="str">
        <f>VLOOKUP($A1575,'Hospitalisation Details'!$A$2:$J$2344,10,FALSE)</f>
        <v>Tier - 2</v>
      </c>
      <c r="O1575" s="2" t="str">
        <f>VLOOKUP($A1575,'Hospitalisation Details'!$A$2:$K$2344,11,FALSE)</f>
        <v>Tier - 2</v>
      </c>
      <c r="P1575" s="5" t="str">
        <f>VLOOKUP($A1575,'Hospitalisation Details'!$A$2:$L$2344,12,FALSE)</f>
        <v>R1024</v>
      </c>
      <c r="Q1575" s="15">
        <f>VLOOKUP($A1575,'Hospitalisation Details'!$A$2:$G$2344,7,FALSE)</f>
        <v>36</v>
      </c>
    </row>
    <row r="1576" spans="1:17" x14ac:dyDescent="0.25">
      <c r="A1576" s="14" t="s">
        <v>5259</v>
      </c>
      <c r="B1576" t="str">
        <f>VLOOKUP(Healthcare!$A1576,'Customer Names'!A1576:C3910,3,FALSE)</f>
        <v>Erspamer</v>
      </c>
      <c r="C1576">
        <f>VLOOKUP(Healthcare!$A1576,'Medical Examinations'!A1576:B3910,2,FALSE)</f>
        <v>19.79</v>
      </c>
      <c r="D1576">
        <f>VLOOKUP($A1576,'Medical Examinations'!A1576:D3910,4,FALSE)</f>
        <v>4.8099999999999996</v>
      </c>
      <c r="E1576" t="str">
        <f>VLOOKUP($A1576,'Medical Examinations'!A1576:F1576,6,FALSE)</f>
        <v>Yes</v>
      </c>
      <c r="F1576" t="str">
        <f>VLOOKUP($A1576,'Medical Examinations'!A1576:G3910,7,FALSE)</f>
        <v>No</v>
      </c>
      <c r="G1576" t="str">
        <f>VLOOKUP($A1576,'Medical Examinations'!A1576:H3910,8,FALSE)</f>
        <v>No</v>
      </c>
      <c r="H1576" s="4">
        <f>VLOOKUP($A1576,'Medical Examinations'!A1576:I3910,9,FALSE)</f>
        <v>0</v>
      </c>
      <c r="I1576" t="str">
        <f>VLOOKUP($A1576,'Medical Examinations'!A1576:J1576,10,FALSE)</f>
        <v>No</v>
      </c>
      <c r="J1576" t="str">
        <f>VLOOKUP($A1576,'Medical Examinations'!A1576:C1576,3,FALSE)</f>
        <v>Health Weight</v>
      </c>
      <c r="K1576" t="str">
        <f>VLOOKUP($A1576,'Medical Examinations'!A1576:E1576,5,FALSE)</f>
        <v>Normal</v>
      </c>
      <c r="L1576" t="str">
        <f>VLOOKUP($A1576,'Hospitalisation Details'!$A$2:$E$2344,5,FALSE)</f>
        <v>24-Oct-1973</v>
      </c>
      <c r="M1576" s="2">
        <f>VLOOKUP($A1576,'Hospitalisation Details'!$A$2:$I$2344,9,FALSE)</f>
        <v>5466.88</v>
      </c>
      <c r="N1576" s="2" t="str">
        <f>VLOOKUP($A1576,'Hospitalisation Details'!$A$2:$J$2344,10,FALSE)</f>
        <v>Tier - 2</v>
      </c>
      <c r="O1576" s="2" t="str">
        <f>VLOOKUP($A1576,'Hospitalisation Details'!$A$2:$K$2344,11,FALSE)</f>
        <v>Tier - 2</v>
      </c>
      <c r="P1576" s="5" t="str">
        <f>VLOOKUP($A1576,'Hospitalisation Details'!$A$2:$L$2344,12,FALSE)</f>
        <v>R1013</v>
      </c>
      <c r="Q1576" s="15">
        <f>VLOOKUP($A1576,'Hospitalisation Details'!$A$2:$G$2344,7,FALSE)</f>
        <v>49</v>
      </c>
    </row>
    <row r="1577" spans="1:17" x14ac:dyDescent="0.25">
      <c r="A1577" s="14" t="s">
        <v>5260</v>
      </c>
      <c r="B1577" t="str">
        <f>VLOOKUP(Healthcare!$A1577,'Customer Names'!A1577:C3911,3,FALSE)</f>
        <v>Campbell</v>
      </c>
      <c r="C1577">
        <f>VLOOKUP(Healthcare!$A1577,'Medical Examinations'!A1577:B3911,2,FALSE)</f>
        <v>40.564999999999998</v>
      </c>
      <c r="D1577">
        <f>VLOOKUP($A1577,'Medical Examinations'!A1577:D3911,4,FALSE)</f>
        <v>5.66</v>
      </c>
      <c r="E1577" t="str">
        <f>VLOOKUP($A1577,'Medical Examinations'!A1577:F1577,6,FALSE)</f>
        <v>No</v>
      </c>
      <c r="F1577" t="str">
        <f>VLOOKUP($A1577,'Medical Examinations'!A1577:G3911,7,FALSE)</f>
        <v>No</v>
      </c>
      <c r="G1577" t="str">
        <f>VLOOKUP($A1577,'Medical Examinations'!A1577:H3911,8,FALSE)</f>
        <v>No</v>
      </c>
      <c r="H1577" s="4">
        <f>VLOOKUP($A1577,'Medical Examinations'!A1577:I3911,9,FALSE)</f>
        <v>1</v>
      </c>
      <c r="I1577" t="str">
        <f>VLOOKUP($A1577,'Medical Examinations'!A1577:J1577,10,FALSE)</f>
        <v>No</v>
      </c>
      <c r="J1577" t="str">
        <f>VLOOKUP($A1577,'Medical Examinations'!A1577:C1577,3,FALSE)</f>
        <v>Obesity</v>
      </c>
      <c r="K1577" t="str">
        <f>VLOOKUP($A1577,'Medical Examinations'!A1577:E1577,5,FALSE)</f>
        <v>Normal</v>
      </c>
      <c r="L1577" t="str">
        <f>VLOOKUP($A1577,'Hospitalisation Details'!$A$2:$E$2344,5,FALSE)</f>
        <v>2-Dec-1986</v>
      </c>
      <c r="M1577" s="2">
        <f>VLOOKUP($A1577,'Hospitalisation Details'!$A$2:$I$2344,9,FALSE)</f>
        <v>5469.01</v>
      </c>
      <c r="N1577" s="2" t="str">
        <f>VLOOKUP($A1577,'Hospitalisation Details'!$A$2:$J$2344,10,FALSE)</f>
        <v>Tier - 2</v>
      </c>
      <c r="O1577" s="2" t="str">
        <f>VLOOKUP($A1577,'Hospitalisation Details'!$A$2:$K$2344,11,FALSE)</f>
        <v>Tier - 2</v>
      </c>
      <c r="P1577" s="5" t="str">
        <f>VLOOKUP($A1577,'Hospitalisation Details'!$A$2:$L$2344,12,FALSE)</f>
        <v>R1024</v>
      </c>
      <c r="Q1577" s="15">
        <f>VLOOKUP($A1577,'Hospitalisation Details'!$A$2:$G$2344,7,FALSE)</f>
        <v>36</v>
      </c>
    </row>
    <row r="1578" spans="1:17" x14ac:dyDescent="0.25">
      <c r="A1578" s="14" t="s">
        <v>5261</v>
      </c>
      <c r="B1578" t="str">
        <f>VLOOKUP(Healthcare!$A1578,'Customer Names'!A1578:C3912,3,FALSE)</f>
        <v>Addison</v>
      </c>
      <c r="C1578">
        <f>VLOOKUP(Healthcare!$A1578,'Medical Examinations'!A1578:B3912,2,FALSE)</f>
        <v>18.03</v>
      </c>
      <c r="D1578">
        <f>VLOOKUP($A1578,'Medical Examinations'!A1578:D3912,4,FALSE)</f>
        <v>10.66</v>
      </c>
      <c r="E1578" t="str">
        <f>VLOOKUP($A1578,'Medical Examinations'!A1578:F1578,6,FALSE)</f>
        <v>Yes</v>
      </c>
      <c r="F1578" t="str">
        <f>VLOOKUP($A1578,'Medical Examinations'!A1578:G3912,7,FALSE)</f>
        <v>No</v>
      </c>
      <c r="G1578" t="str">
        <f>VLOOKUP($A1578,'Medical Examinations'!A1578:H3912,8,FALSE)</f>
        <v>No</v>
      </c>
      <c r="H1578" s="4">
        <f>VLOOKUP($A1578,'Medical Examinations'!A1578:I3912,9,FALSE)</f>
        <v>2</v>
      </c>
      <c r="I1578" t="str">
        <f>VLOOKUP($A1578,'Medical Examinations'!A1578:J1578,10,FALSE)</f>
        <v>No</v>
      </c>
      <c r="J1578" t="str">
        <f>VLOOKUP($A1578,'Medical Examinations'!A1578:C1578,3,FALSE)</f>
        <v>Under Weight</v>
      </c>
      <c r="K1578" t="str">
        <f>VLOOKUP($A1578,'Medical Examinations'!A1578:E1578,5,FALSE)</f>
        <v>Diabetes</v>
      </c>
      <c r="L1578" t="str">
        <f>VLOOKUP($A1578,'Hospitalisation Details'!$A$2:$E$2344,5,FALSE)</f>
        <v>12-Jul-1986</v>
      </c>
      <c r="M1578" s="2">
        <f>VLOOKUP($A1578,'Hospitalisation Details'!$A$2:$I$2344,9,FALSE)</f>
        <v>5472.45</v>
      </c>
      <c r="N1578" s="2" t="str">
        <f>VLOOKUP($A1578,'Hospitalisation Details'!$A$2:$J$2344,10,FALSE)</f>
        <v>Tier - 2</v>
      </c>
      <c r="O1578" s="2" t="str">
        <f>VLOOKUP($A1578,'Hospitalisation Details'!$A$2:$K$2344,11,FALSE)</f>
        <v>Tier - 3</v>
      </c>
      <c r="P1578" s="5" t="str">
        <f>VLOOKUP($A1578,'Hospitalisation Details'!$A$2:$L$2344,12,FALSE)</f>
        <v>R1011</v>
      </c>
      <c r="Q1578" s="15">
        <f>VLOOKUP($A1578,'Hospitalisation Details'!$A$2:$G$2344,7,FALSE)</f>
        <v>36</v>
      </c>
    </row>
    <row r="1579" spans="1:17" x14ac:dyDescent="0.25">
      <c r="A1579" s="14" t="s">
        <v>5262</v>
      </c>
      <c r="B1579" t="str">
        <f>VLOOKUP(Healthcare!$A1579,'Customer Names'!A1579:C3913,3,FALSE)</f>
        <v>Wu</v>
      </c>
      <c r="C1579">
        <f>VLOOKUP(Healthcare!$A1579,'Medical Examinations'!A1579:B3913,2,FALSE)</f>
        <v>34.65</v>
      </c>
      <c r="D1579">
        <f>VLOOKUP($A1579,'Medical Examinations'!A1579:D3913,4,FALSE)</f>
        <v>5.98</v>
      </c>
      <c r="E1579" t="str">
        <f>VLOOKUP($A1579,'Medical Examinations'!A1579:F1579,6,FALSE)</f>
        <v>Yes</v>
      </c>
      <c r="F1579" t="str">
        <f>VLOOKUP($A1579,'Medical Examinations'!A1579:G3913,7,FALSE)</f>
        <v>No</v>
      </c>
      <c r="G1579" t="str">
        <f>VLOOKUP($A1579,'Medical Examinations'!A1579:H3913,8,FALSE)</f>
        <v>No</v>
      </c>
      <c r="H1579" s="4">
        <f>VLOOKUP($A1579,'Medical Examinations'!A1579:I3913,9,FALSE)</f>
        <v>0</v>
      </c>
      <c r="I1579" t="str">
        <f>VLOOKUP($A1579,'Medical Examinations'!A1579:J1579,10,FALSE)</f>
        <v>No</v>
      </c>
      <c r="J1579" t="str">
        <f>VLOOKUP($A1579,'Medical Examinations'!A1579:C1579,3,FALSE)</f>
        <v>Obesity</v>
      </c>
      <c r="K1579" t="str">
        <f>VLOOKUP($A1579,'Medical Examinations'!A1579:E1579,5,FALSE)</f>
        <v>Prediabetes</v>
      </c>
      <c r="L1579" t="str">
        <f>VLOOKUP($A1579,'Hospitalisation Details'!$A$2:$E$2344,5,FALSE)</f>
        <v>30-Sep-1986</v>
      </c>
      <c r="M1579" s="2">
        <f>VLOOKUP($A1579,'Hospitalisation Details'!$A$2:$I$2344,9,FALSE)</f>
        <v>5478.04</v>
      </c>
      <c r="N1579" s="2" t="str">
        <f>VLOOKUP($A1579,'Hospitalisation Details'!$A$2:$J$2344,10,FALSE)</f>
        <v>Tier - 2</v>
      </c>
      <c r="O1579" s="2" t="str">
        <f>VLOOKUP($A1579,'Hospitalisation Details'!$A$2:$K$2344,11,FALSE)</f>
        <v>Tier - 3</v>
      </c>
      <c r="P1579" s="5" t="str">
        <f>VLOOKUP($A1579,'Hospitalisation Details'!$A$2:$L$2344,12,FALSE)</f>
        <v>R1013</v>
      </c>
      <c r="Q1579" s="15">
        <f>VLOOKUP($A1579,'Hospitalisation Details'!$A$2:$G$2344,7,FALSE)</f>
        <v>36</v>
      </c>
    </row>
    <row r="1580" spans="1:17" x14ac:dyDescent="0.25">
      <c r="A1580" s="14" t="s">
        <v>5263</v>
      </c>
      <c r="B1580" t="str">
        <f>VLOOKUP(Healthcare!$A1580,'Customer Names'!A1580:C3914,3,FALSE)</f>
        <v>Millett</v>
      </c>
      <c r="C1580">
        <f>VLOOKUP(Healthcare!$A1580,'Medical Examinations'!A1580:B3914,2,FALSE)</f>
        <v>42.94</v>
      </c>
      <c r="D1580">
        <f>VLOOKUP($A1580,'Medical Examinations'!A1580:D3914,4,FALSE)</f>
        <v>4.34</v>
      </c>
      <c r="E1580" t="str">
        <f>VLOOKUP($A1580,'Medical Examinations'!A1580:F1580,6,FALSE)</f>
        <v>No</v>
      </c>
      <c r="F1580" t="str">
        <f>VLOOKUP($A1580,'Medical Examinations'!A1580:G3914,7,FALSE)</f>
        <v>No</v>
      </c>
      <c r="G1580" t="str">
        <f>VLOOKUP($A1580,'Medical Examinations'!A1580:H3914,8,FALSE)</f>
        <v>No</v>
      </c>
      <c r="H1580" s="4">
        <f>VLOOKUP($A1580,'Medical Examinations'!A1580:I3914,9,FALSE)</f>
        <v>0</v>
      </c>
      <c r="I1580" t="str">
        <f>VLOOKUP($A1580,'Medical Examinations'!A1580:J1580,10,FALSE)</f>
        <v>No</v>
      </c>
      <c r="J1580" t="str">
        <f>VLOOKUP($A1580,'Medical Examinations'!A1580:C1580,3,FALSE)</f>
        <v>Obesity</v>
      </c>
      <c r="K1580" t="str">
        <f>VLOOKUP($A1580,'Medical Examinations'!A1580:E1580,5,FALSE)</f>
        <v>Normal</v>
      </c>
      <c r="L1580" t="str">
        <f>VLOOKUP($A1580,'Hospitalisation Details'!$A$2:$E$2344,5,FALSE)</f>
        <v>26-Aug-1984</v>
      </c>
      <c r="M1580" s="2">
        <f>VLOOKUP($A1580,'Hospitalisation Details'!$A$2:$I$2344,9,FALSE)</f>
        <v>5484.47</v>
      </c>
      <c r="N1580" s="2" t="str">
        <f>VLOOKUP($A1580,'Hospitalisation Details'!$A$2:$J$2344,10,FALSE)</f>
        <v>Tier - 2</v>
      </c>
      <c r="O1580" s="2" t="str">
        <f>VLOOKUP($A1580,'Hospitalisation Details'!$A$2:$K$2344,11,FALSE)</f>
        <v>Tier - 2</v>
      </c>
      <c r="P1580" s="5" t="str">
        <f>VLOOKUP($A1580,'Hospitalisation Details'!$A$2:$L$2344,12,FALSE)</f>
        <v>R1013</v>
      </c>
      <c r="Q1580" s="15">
        <f>VLOOKUP($A1580,'Hospitalisation Details'!$A$2:$G$2344,7,FALSE)</f>
        <v>38</v>
      </c>
    </row>
    <row r="1581" spans="1:17" x14ac:dyDescent="0.25">
      <c r="A1581" s="14" t="s">
        <v>5264</v>
      </c>
      <c r="B1581" t="str">
        <f>VLOOKUP(Healthcare!$A1581,'Customer Names'!A1581:C3915,3,FALSE)</f>
        <v>Bosl</v>
      </c>
      <c r="C1581">
        <f>VLOOKUP(Healthcare!$A1581,'Medical Examinations'!A1581:B3915,2,FALSE)</f>
        <v>31.254999999999999</v>
      </c>
      <c r="D1581">
        <f>VLOOKUP($A1581,'Medical Examinations'!A1581:D3915,4,FALSE)</f>
        <v>5.17</v>
      </c>
      <c r="E1581" t="str">
        <f>VLOOKUP($A1581,'Medical Examinations'!A1581:F1581,6,FALSE)</f>
        <v>No</v>
      </c>
      <c r="F1581" t="str">
        <f>VLOOKUP($A1581,'Medical Examinations'!A1581:G3915,7,FALSE)</f>
        <v>No</v>
      </c>
      <c r="G1581" t="str">
        <f>VLOOKUP($A1581,'Medical Examinations'!A1581:H3915,8,FALSE)</f>
        <v>No</v>
      </c>
      <c r="H1581" s="4">
        <f>VLOOKUP($A1581,'Medical Examinations'!A1581:I3915,9,FALSE)</f>
        <v>0</v>
      </c>
      <c r="I1581" t="str">
        <f>VLOOKUP($A1581,'Medical Examinations'!A1581:J1581,10,FALSE)</f>
        <v>No</v>
      </c>
      <c r="J1581" t="str">
        <f>VLOOKUP($A1581,'Medical Examinations'!A1581:C1581,3,FALSE)</f>
        <v>Obesity</v>
      </c>
      <c r="K1581" t="str">
        <f>VLOOKUP($A1581,'Medical Examinations'!A1581:E1581,5,FALSE)</f>
        <v>Normal</v>
      </c>
      <c r="L1581" t="str">
        <f>VLOOKUP($A1581,'Hospitalisation Details'!$A$2:$E$2344,5,FALSE)</f>
        <v>29-Jul-1988</v>
      </c>
      <c r="M1581" s="2">
        <f>VLOOKUP($A1581,'Hospitalisation Details'!$A$2:$I$2344,9,FALSE)</f>
        <v>5503.36</v>
      </c>
      <c r="N1581" s="2" t="str">
        <f>VLOOKUP($A1581,'Hospitalisation Details'!$A$2:$J$2344,10,FALSE)</f>
        <v>Tier - 2</v>
      </c>
      <c r="O1581" s="2" t="str">
        <f>VLOOKUP($A1581,'Hospitalisation Details'!$A$2:$K$2344,11,FALSE)</f>
        <v>Tier - 2</v>
      </c>
      <c r="P1581" s="5" t="str">
        <f>VLOOKUP($A1581,'Hospitalisation Details'!$A$2:$L$2344,12,FALSE)</f>
        <v>R1012</v>
      </c>
      <c r="Q1581" s="15">
        <f>VLOOKUP($A1581,'Hospitalisation Details'!$A$2:$G$2344,7,FALSE)</f>
        <v>34</v>
      </c>
    </row>
    <row r="1582" spans="1:17" x14ac:dyDescent="0.25">
      <c r="A1582" s="14" t="s">
        <v>5265</v>
      </c>
      <c r="B1582" t="str">
        <f>VLOOKUP(Healthcare!$A1582,'Customer Names'!A1582:C3916,3,FALSE)</f>
        <v>Goldberg</v>
      </c>
      <c r="C1582">
        <f>VLOOKUP(Healthcare!$A1582,'Medical Examinations'!A1582:B3916,2,FALSE)</f>
        <v>45.43</v>
      </c>
      <c r="D1582">
        <f>VLOOKUP($A1582,'Medical Examinations'!A1582:D3916,4,FALSE)</f>
        <v>4.2300000000000004</v>
      </c>
      <c r="E1582" t="str">
        <f>VLOOKUP($A1582,'Medical Examinations'!A1582:F1582,6,FALSE)</f>
        <v>Yes</v>
      </c>
      <c r="F1582" t="str">
        <f>VLOOKUP($A1582,'Medical Examinations'!A1582:G3916,7,FALSE)</f>
        <v>No</v>
      </c>
      <c r="G1582" t="str">
        <f>VLOOKUP($A1582,'Medical Examinations'!A1582:H3916,8,FALSE)</f>
        <v>Yes</v>
      </c>
      <c r="H1582" s="4">
        <f>VLOOKUP($A1582,'Medical Examinations'!A1582:I3916,9,FALSE)</f>
        <v>1</v>
      </c>
      <c r="I1582" t="str">
        <f>VLOOKUP($A1582,'Medical Examinations'!A1582:J1582,10,FALSE)</f>
        <v>No</v>
      </c>
      <c r="J1582" t="str">
        <f>VLOOKUP($A1582,'Medical Examinations'!A1582:C1582,3,FALSE)</f>
        <v>Obesity</v>
      </c>
      <c r="K1582" t="str">
        <f>VLOOKUP($A1582,'Medical Examinations'!A1582:E1582,5,FALSE)</f>
        <v>Normal</v>
      </c>
      <c r="L1582" t="str">
        <f>VLOOKUP($A1582,'Hospitalisation Details'!$A$2:$E$2344,5,FALSE)</f>
        <v>7-Nov-1981</v>
      </c>
      <c r="M1582" s="2">
        <f>VLOOKUP($A1582,'Hospitalisation Details'!$A$2:$I$2344,9,FALSE)</f>
        <v>5539.4</v>
      </c>
      <c r="N1582" s="2" t="str">
        <f>VLOOKUP($A1582,'Hospitalisation Details'!$A$2:$J$2344,10,FALSE)</f>
        <v>Tier - 2</v>
      </c>
      <c r="O1582" s="2" t="str">
        <f>VLOOKUP($A1582,'Hospitalisation Details'!$A$2:$K$2344,11,FALSE)</f>
        <v>Tier - 2</v>
      </c>
      <c r="P1582" s="5" t="str">
        <f>VLOOKUP($A1582,'Hospitalisation Details'!$A$2:$L$2344,12,FALSE)</f>
        <v>R1013</v>
      </c>
      <c r="Q1582" s="15">
        <f>VLOOKUP($A1582,'Hospitalisation Details'!$A$2:$G$2344,7,FALSE)</f>
        <v>41</v>
      </c>
    </row>
    <row r="1583" spans="1:17" x14ac:dyDescent="0.25">
      <c r="A1583" s="14" t="s">
        <v>5266</v>
      </c>
      <c r="B1583" t="str">
        <f>VLOOKUP(Healthcare!$A1583,'Customer Names'!A1583:C3917,3,FALSE)</f>
        <v>Kelley</v>
      </c>
      <c r="C1583">
        <f>VLOOKUP(Healthcare!$A1583,'Medical Examinations'!A1583:B3917,2,FALSE)</f>
        <v>32.340000000000003</v>
      </c>
      <c r="D1583">
        <f>VLOOKUP($A1583,'Medical Examinations'!A1583:D3917,4,FALSE)</f>
        <v>4.88</v>
      </c>
      <c r="E1583" t="str">
        <f>VLOOKUP($A1583,'Medical Examinations'!A1583:F1583,6,FALSE)</f>
        <v>Yes</v>
      </c>
      <c r="F1583" t="str">
        <f>VLOOKUP($A1583,'Medical Examinations'!A1583:G3917,7,FALSE)</f>
        <v>No</v>
      </c>
      <c r="G1583" t="str">
        <f>VLOOKUP($A1583,'Medical Examinations'!A1583:H3917,8,FALSE)</f>
        <v>Yes</v>
      </c>
      <c r="H1583" s="4">
        <f>VLOOKUP($A1583,'Medical Examinations'!A1583:I3917,9,FALSE)</f>
        <v>1</v>
      </c>
      <c r="I1583" t="str">
        <f>VLOOKUP($A1583,'Medical Examinations'!A1583:J1583,10,FALSE)</f>
        <v>No</v>
      </c>
      <c r="J1583" t="str">
        <f>VLOOKUP($A1583,'Medical Examinations'!A1583:C1583,3,FALSE)</f>
        <v>Obesity</v>
      </c>
      <c r="K1583" t="str">
        <f>VLOOKUP($A1583,'Medical Examinations'!A1583:E1583,5,FALSE)</f>
        <v>Normal</v>
      </c>
      <c r="L1583" t="str">
        <f>VLOOKUP($A1583,'Hospitalisation Details'!$A$2:$E$2344,5,FALSE)</f>
        <v>7-Dec-1980</v>
      </c>
      <c r="M1583" s="2">
        <f>VLOOKUP($A1583,'Hospitalisation Details'!$A$2:$I$2344,9,FALSE)</f>
        <v>5540.35</v>
      </c>
      <c r="N1583" s="2" t="str">
        <f>VLOOKUP($A1583,'Hospitalisation Details'!$A$2:$J$2344,10,FALSE)</f>
        <v>Tier - 2</v>
      </c>
      <c r="O1583" s="2" t="str">
        <f>VLOOKUP($A1583,'Hospitalisation Details'!$A$2:$K$2344,11,FALSE)</f>
        <v>Tier - 2</v>
      </c>
      <c r="P1583" s="5" t="str">
        <f>VLOOKUP($A1583,'Hospitalisation Details'!$A$2:$L$2344,12,FALSE)</f>
        <v>R1012</v>
      </c>
      <c r="Q1583" s="15">
        <f>VLOOKUP($A1583,'Hospitalisation Details'!$A$2:$G$2344,7,FALSE)</f>
        <v>42</v>
      </c>
    </row>
    <row r="1584" spans="1:17" x14ac:dyDescent="0.25">
      <c r="A1584" s="14" t="s">
        <v>5267</v>
      </c>
      <c r="B1584" t="str">
        <f>VLOOKUP(Healthcare!$A1584,'Customer Names'!A1584:C3918,3,FALSE)</f>
        <v>Johnston</v>
      </c>
      <c r="C1584">
        <f>VLOOKUP(Healthcare!$A1584,'Medical Examinations'!A1584:B3918,2,FALSE)</f>
        <v>25.46</v>
      </c>
      <c r="D1584">
        <f>VLOOKUP($A1584,'Medical Examinations'!A1584:D3918,4,FALSE)</f>
        <v>9.7100000000000009</v>
      </c>
      <c r="E1584" t="str">
        <f>VLOOKUP($A1584,'Medical Examinations'!A1584:F1584,6,FALSE)</f>
        <v>Yes</v>
      </c>
      <c r="F1584" t="str">
        <f>VLOOKUP($A1584,'Medical Examinations'!A1584:G3918,7,FALSE)</f>
        <v>No</v>
      </c>
      <c r="G1584" t="str">
        <f>VLOOKUP($A1584,'Medical Examinations'!A1584:H3918,8,FALSE)</f>
        <v>No</v>
      </c>
      <c r="H1584" s="4">
        <f>VLOOKUP($A1584,'Medical Examinations'!A1584:I3918,9,FALSE)</f>
        <v>1</v>
      </c>
      <c r="I1584" t="str">
        <f>VLOOKUP($A1584,'Medical Examinations'!A1584:J1584,10,FALSE)</f>
        <v>No</v>
      </c>
      <c r="J1584" t="str">
        <f>VLOOKUP($A1584,'Medical Examinations'!A1584:C1584,3,FALSE)</f>
        <v>Over Weight</v>
      </c>
      <c r="K1584" t="str">
        <f>VLOOKUP($A1584,'Medical Examinations'!A1584:E1584,5,FALSE)</f>
        <v>Diabetes</v>
      </c>
      <c r="L1584" t="str">
        <f>VLOOKUP($A1584,'Hospitalisation Details'!$A$2:$E$2344,5,FALSE)</f>
        <v>22-Sep-1999</v>
      </c>
      <c r="M1584" s="2">
        <f>VLOOKUP($A1584,'Hospitalisation Details'!$A$2:$I$2344,9,FALSE)</f>
        <v>5552.61</v>
      </c>
      <c r="N1584" s="2" t="str">
        <f>VLOOKUP($A1584,'Hospitalisation Details'!$A$2:$J$2344,10,FALSE)</f>
        <v>Tier - 2</v>
      </c>
      <c r="O1584" s="2" t="str">
        <f>VLOOKUP($A1584,'Hospitalisation Details'!$A$2:$K$2344,11,FALSE)</f>
        <v>Tier - 3</v>
      </c>
      <c r="P1584" s="5" t="str">
        <f>VLOOKUP($A1584,'Hospitalisation Details'!$A$2:$L$2344,12,FALSE)</f>
        <v>R1026</v>
      </c>
      <c r="Q1584" s="15">
        <f>VLOOKUP($A1584,'Hospitalisation Details'!$A$2:$G$2344,7,FALSE)</f>
        <v>23</v>
      </c>
    </row>
    <row r="1585" spans="1:17" x14ac:dyDescent="0.25">
      <c r="A1585" s="14" t="s">
        <v>5268</v>
      </c>
      <c r="B1585" t="str">
        <f>VLOOKUP(Healthcare!$A1585,'Customer Names'!A1585:C3919,3,FALSE)</f>
        <v>Keating</v>
      </c>
      <c r="C1585">
        <f>VLOOKUP(Healthcare!$A1585,'Medical Examinations'!A1585:B3919,2,FALSE)</f>
        <v>37.145000000000003</v>
      </c>
      <c r="D1585">
        <f>VLOOKUP($A1585,'Medical Examinations'!A1585:D3919,4,FALSE)</f>
        <v>5.32</v>
      </c>
      <c r="E1585" t="str">
        <f>VLOOKUP($A1585,'Medical Examinations'!A1585:F1585,6,FALSE)</f>
        <v>No</v>
      </c>
      <c r="F1585" t="str">
        <f>VLOOKUP($A1585,'Medical Examinations'!A1585:G3919,7,FALSE)</f>
        <v>No</v>
      </c>
      <c r="G1585" t="str">
        <f>VLOOKUP($A1585,'Medical Examinations'!A1585:H3919,8,FALSE)</f>
        <v>No</v>
      </c>
      <c r="H1585" s="4">
        <f>VLOOKUP($A1585,'Medical Examinations'!A1585:I3919,9,FALSE)</f>
        <v>0</v>
      </c>
      <c r="I1585" t="str">
        <f>VLOOKUP($A1585,'Medical Examinations'!A1585:J1585,10,FALSE)</f>
        <v>No</v>
      </c>
      <c r="J1585" t="str">
        <f>VLOOKUP($A1585,'Medical Examinations'!A1585:C1585,3,FALSE)</f>
        <v>Obesity</v>
      </c>
      <c r="K1585" t="str">
        <f>VLOOKUP($A1585,'Medical Examinations'!A1585:E1585,5,FALSE)</f>
        <v>Normal</v>
      </c>
      <c r="L1585" t="str">
        <f>VLOOKUP($A1585,'Hospitalisation Details'!$A$2:$E$2344,5,FALSE)</f>
        <v>18-Sep-1974</v>
      </c>
      <c r="M1585" s="2">
        <f>VLOOKUP($A1585,'Hospitalisation Details'!$A$2:$I$2344,9,FALSE)</f>
        <v>5576.35</v>
      </c>
      <c r="N1585" s="2" t="str">
        <f>VLOOKUP($A1585,'Hospitalisation Details'!$A$2:$J$2344,10,FALSE)</f>
        <v>Tier - 2</v>
      </c>
      <c r="O1585" s="2" t="str">
        <f>VLOOKUP($A1585,'Hospitalisation Details'!$A$2:$K$2344,11,FALSE)</f>
        <v>Tier - 3</v>
      </c>
      <c r="P1585" s="5" t="str">
        <f>VLOOKUP($A1585,'Hospitalisation Details'!$A$2:$L$2344,12,FALSE)</f>
        <v>R1013</v>
      </c>
      <c r="Q1585" s="15">
        <f>VLOOKUP($A1585,'Hospitalisation Details'!$A$2:$G$2344,7,FALSE)</f>
        <v>48</v>
      </c>
    </row>
    <row r="1586" spans="1:17" x14ac:dyDescent="0.25">
      <c r="A1586" s="14" t="s">
        <v>5269</v>
      </c>
      <c r="B1586" t="str">
        <f>VLOOKUP(Healthcare!$A1586,'Customer Names'!A1586:C3920,3,FALSE)</f>
        <v>Duhon</v>
      </c>
      <c r="C1586">
        <f>VLOOKUP(Healthcare!$A1586,'Medical Examinations'!A1586:B3920,2,FALSE)</f>
        <v>30.8</v>
      </c>
      <c r="D1586">
        <f>VLOOKUP($A1586,'Medical Examinations'!A1586:D3920,4,FALSE)</f>
        <v>5.83</v>
      </c>
      <c r="E1586" t="str">
        <f>VLOOKUP($A1586,'Medical Examinations'!A1586:F1586,6,FALSE)</f>
        <v>Yes</v>
      </c>
      <c r="F1586" t="str">
        <f>VLOOKUP($A1586,'Medical Examinations'!A1586:G3920,7,FALSE)</f>
        <v>No</v>
      </c>
      <c r="G1586" t="str">
        <f>VLOOKUP($A1586,'Medical Examinations'!A1586:H3920,8,FALSE)</f>
        <v>No</v>
      </c>
      <c r="H1586" s="4">
        <f>VLOOKUP($A1586,'Medical Examinations'!A1586:I3920,9,FALSE)</f>
        <v>0</v>
      </c>
      <c r="I1586" t="str">
        <f>VLOOKUP($A1586,'Medical Examinations'!A1586:J1586,10,FALSE)</f>
        <v>No</v>
      </c>
      <c r="J1586" t="str">
        <f>VLOOKUP($A1586,'Medical Examinations'!A1586:C1586,3,FALSE)</f>
        <v>Obesity</v>
      </c>
      <c r="K1586" t="str">
        <f>VLOOKUP($A1586,'Medical Examinations'!A1586:E1586,5,FALSE)</f>
        <v>Prediabetes</v>
      </c>
      <c r="L1586" t="str">
        <f>VLOOKUP($A1586,'Hospitalisation Details'!$A$2:$E$2344,5,FALSE)</f>
        <v>5-Sep-1985</v>
      </c>
      <c r="M1586" s="2">
        <f>VLOOKUP($A1586,'Hospitalisation Details'!$A$2:$I$2344,9,FALSE)</f>
        <v>5582.95</v>
      </c>
      <c r="N1586" s="2" t="str">
        <f>VLOOKUP($A1586,'Hospitalisation Details'!$A$2:$J$2344,10,FALSE)</f>
        <v>Tier - 2</v>
      </c>
      <c r="O1586" s="2" t="str">
        <f>VLOOKUP($A1586,'Hospitalisation Details'!$A$2:$K$2344,11,FALSE)</f>
        <v>Tier - 1</v>
      </c>
      <c r="P1586" s="5" t="str">
        <f>VLOOKUP($A1586,'Hospitalisation Details'!$A$2:$L$2344,12,FALSE)</f>
        <v>R1012</v>
      </c>
      <c r="Q1586" s="15">
        <f>VLOOKUP($A1586,'Hospitalisation Details'!$A$2:$G$2344,7,FALSE)</f>
        <v>37</v>
      </c>
    </row>
    <row r="1587" spans="1:17" x14ac:dyDescent="0.25">
      <c r="A1587" s="14" t="s">
        <v>5270</v>
      </c>
      <c r="B1587" t="str">
        <f>VLOOKUP(Healthcare!$A1587,'Customer Names'!A1587:C3921,3,FALSE)</f>
        <v>Briseno</v>
      </c>
      <c r="C1587">
        <f>VLOOKUP(Healthcare!$A1587,'Medical Examinations'!A1587:B3921,2,FALSE)</f>
        <v>29.5</v>
      </c>
      <c r="D1587">
        <f>VLOOKUP($A1587,'Medical Examinations'!A1587:D3921,4,FALSE)</f>
        <v>5.54</v>
      </c>
      <c r="E1587" t="str">
        <f>VLOOKUP($A1587,'Medical Examinations'!A1587:F1587,6,FALSE)</f>
        <v>Yes</v>
      </c>
      <c r="F1587" t="str">
        <f>VLOOKUP($A1587,'Medical Examinations'!A1587:G3921,7,FALSE)</f>
        <v>No</v>
      </c>
      <c r="G1587" t="str">
        <f>VLOOKUP($A1587,'Medical Examinations'!A1587:H3921,8,FALSE)</f>
        <v>No</v>
      </c>
      <c r="H1587" s="4">
        <f>VLOOKUP($A1587,'Medical Examinations'!A1587:I3921,9,FALSE)</f>
        <v>0</v>
      </c>
      <c r="I1587" t="str">
        <f>VLOOKUP($A1587,'Medical Examinations'!A1587:J1587,10,FALSE)</f>
        <v>No</v>
      </c>
      <c r="J1587" t="str">
        <f>VLOOKUP($A1587,'Medical Examinations'!A1587:C1587,3,FALSE)</f>
        <v>Over Weight</v>
      </c>
      <c r="K1587" t="str">
        <f>VLOOKUP($A1587,'Medical Examinations'!A1587:E1587,5,FALSE)</f>
        <v>Normal</v>
      </c>
      <c r="L1587" t="str">
        <f>VLOOKUP($A1587,'Hospitalisation Details'!$A$2:$E$2344,5,FALSE)</f>
        <v>21-Nov-1986</v>
      </c>
      <c r="M1587" s="2">
        <f>VLOOKUP($A1587,'Hospitalisation Details'!$A$2:$I$2344,9,FALSE)</f>
        <v>5584.31</v>
      </c>
      <c r="N1587" s="2" t="str">
        <f>VLOOKUP($A1587,'Hospitalisation Details'!$A$2:$J$2344,10,FALSE)</f>
        <v>Tier - 3</v>
      </c>
      <c r="O1587" s="2" t="str">
        <f>VLOOKUP($A1587,'Hospitalisation Details'!$A$2:$K$2344,11,FALSE)</f>
        <v>Tier - 1</v>
      </c>
      <c r="P1587" s="5" t="str">
        <f>VLOOKUP($A1587,'Hospitalisation Details'!$A$2:$L$2344,12,FALSE)</f>
        <v>R1013</v>
      </c>
      <c r="Q1587" s="15">
        <f>VLOOKUP($A1587,'Hospitalisation Details'!$A$2:$G$2344,7,FALSE)</f>
        <v>36</v>
      </c>
    </row>
    <row r="1588" spans="1:17" x14ac:dyDescent="0.25">
      <c r="A1588" s="14" t="s">
        <v>5271</v>
      </c>
      <c r="B1588" t="str">
        <f>VLOOKUP(Healthcare!$A1588,'Customer Names'!A1588:C3922,3,FALSE)</f>
        <v>Besse</v>
      </c>
      <c r="C1588">
        <f>VLOOKUP(Healthcare!$A1588,'Medical Examinations'!A1588:B3922,2,FALSE)</f>
        <v>43.39</v>
      </c>
      <c r="D1588">
        <f>VLOOKUP($A1588,'Medical Examinations'!A1588:D3922,4,FALSE)</f>
        <v>5.85</v>
      </c>
      <c r="E1588" t="str">
        <f>VLOOKUP($A1588,'Medical Examinations'!A1588:F1588,6,FALSE)</f>
        <v>No</v>
      </c>
      <c r="F1588" t="str">
        <f>VLOOKUP($A1588,'Medical Examinations'!A1588:G3922,7,FALSE)</f>
        <v>Yes</v>
      </c>
      <c r="G1588" t="str">
        <f>VLOOKUP($A1588,'Medical Examinations'!A1588:H3922,8,FALSE)</f>
        <v>No</v>
      </c>
      <c r="H1588" s="4">
        <f>VLOOKUP($A1588,'Medical Examinations'!A1588:I3922,9,FALSE)</f>
        <v>1</v>
      </c>
      <c r="I1588" t="str">
        <f>VLOOKUP($A1588,'Medical Examinations'!A1588:J1588,10,FALSE)</f>
        <v>No</v>
      </c>
      <c r="J1588" t="str">
        <f>VLOOKUP($A1588,'Medical Examinations'!A1588:C1588,3,FALSE)</f>
        <v>Obesity</v>
      </c>
      <c r="K1588" t="str">
        <f>VLOOKUP($A1588,'Medical Examinations'!A1588:E1588,5,FALSE)</f>
        <v>Prediabetes</v>
      </c>
      <c r="L1588" t="str">
        <f>VLOOKUP($A1588,'Hospitalisation Details'!$A$2:$E$2344,5,FALSE)</f>
        <v>3-Oct-1983</v>
      </c>
      <c r="M1588" s="2">
        <f>VLOOKUP($A1588,'Hospitalisation Details'!$A$2:$I$2344,9,FALSE)</f>
        <v>5587.59</v>
      </c>
      <c r="N1588" s="2" t="str">
        <f>VLOOKUP($A1588,'Hospitalisation Details'!$A$2:$J$2344,10,FALSE)</f>
        <v>Tier - 2</v>
      </c>
      <c r="O1588" s="2" t="str">
        <f>VLOOKUP($A1588,'Hospitalisation Details'!$A$2:$K$2344,11,FALSE)</f>
        <v>Tier - 1</v>
      </c>
      <c r="P1588" s="5" t="str">
        <f>VLOOKUP($A1588,'Hospitalisation Details'!$A$2:$L$2344,12,FALSE)</f>
        <v>R1013</v>
      </c>
      <c r="Q1588" s="15">
        <f>VLOOKUP($A1588,'Hospitalisation Details'!$A$2:$G$2344,7,FALSE)</f>
        <v>39</v>
      </c>
    </row>
    <row r="1589" spans="1:17" x14ac:dyDescent="0.25">
      <c r="A1589" s="14" t="s">
        <v>5272</v>
      </c>
      <c r="B1589" t="str">
        <f>VLOOKUP(Healthcare!$A1589,'Customer Names'!A1589:C3923,3,FALSE)</f>
        <v>Shillings</v>
      </c>
      <c r="C1589">
        <f>VLOOKUP(Healthcare!$A1589,'Medical Examinations'!A1589:B3923,2,FALSE)</f>
        <v>15.08</v>
      </c>
      <c r="D1589">
        <f>VLOOKUP($A1589,'Medical Examinations'!A1589:D3923,4,FALSE)</f>
        <v>4.8499999999999996</v>
      </c>
      <c r="E1589" t="str">
        <f>VLOOKUP($A1589,'Medical Examinations'!A1589:F1589,6,FALSE)</f>
        <v>Yes</v>
      </c>
      <c r="F1589" t="str">
        <f>VLOOKUP($A1589,'Medical Examinations'!A1589:G3923,7,FALSE)</f>
        <v>No</v>
      </c>
      <c r="G1589" t="str">
        <f>VLOOKUP($A1589,'Medical Examinations'!A1589:H3923,8,FALSE)</f>
        <v>Yes</v>
      </c>
      <c r="H1589" s="4">
        <f>VLOOKUP($A1589,'Medical Examinations'!A1589:I3923,9,FALSE)</f>
        <v>1</v>
      </c>
      <c r="I1589" t="str">
        <f>VLOOKUP($A1589,'Medical Examinations'!A1589:J1589,10,FALSE)</f>
        <v>No</v>
      </c>
      <c r="J1589" t="str">
        <f>VLOOKUP($A1589,'Medical Examinations'!A1589:C1589,3,FALSE)</f>
        <v>Under Weight</v>
      </c>
      <c r="K1589" t="str">
        <f>VLOOKUP($A1589,'Medical Examinations'!A1589:E1589,5,FALSE)</f>
        <v>Normal</v>
      </c>
      <c r="L1589" t="str">
        <f>VLOOKUP($A1589,'Hospitalisation Details'!$A$2:$E$2344,5,FALSE)</f>
        <v>18-Nov-1988</v>
      </c>
      <c r="M1589" s="2">
        <f>VLOOKUP($A1589,'Hospitalisation Details'!$A$2:$I$2344,9,FALSE)</f>
        <v>5594.85</v>
      </c>
      <c r="N1589" s="2" t="str">
        <f>VLOOKUP($A1589,'Hospitalisation Details'!$A$2:$J$2344,10,FALSE)</f>
        <v>Tier - 2</v>
      </c>
      <c r="O1589" s="2" t="str">
        <f>VLOOKUP($A1589,'Hospitalisation Details'!$A$2:$K$2344,11,FALSE)</f>
        <v>Tier - 3</v>
      </c>
      <c r="P1589" s="5" t="str">
        <f>VLOOKUP($A1589,'Hospitalisation Details'!$A$2:$L$2344,12,FALSE)</f>
        <v>R1024</v>
      </c>
      <c r="Q1589" s="15">
        <f>VLOOKUP($A1589,'Hospitalisation Details'!$A$2:$G$2344,7,FALSE)</f>
        <v>34</v>
      </c>
    </row>
    <row r="1590" spans="1:17" x14ac:dyDescent="0.25">
      <c r="A1590" s="14" t="s">
        <v>5273</v>
      </c>
      <c r="B1590" t="str">
        <f>VLOOKUP(Healthcare!$A1590,'Customer Names'!A1590:C3924,3,FALSE)</f>
        <v>Tate</v>
      </c>
      <c r="C1590">
        <f>VLOOKUP(Healthcare!$A1590,'Medical Examinations'!A1590:B3924,2,FALSE)</f>
        <v>20.48</v>
      </c>
      <c r="D1590">
        <f>VLOOKUP($A1590,'Medical Examinations'!A1590:D3924,4,FALSE)</f>
        <v>11.09</v>
      </c>
      <c r="E1590" t="str">
        <f>VLOOKUP($A1590,'Medical Examinations'!A1590:F1590,6,FALSE)</f>
        <v>No</v>
      </c>
      <c r="F1590" t="str">
        <f>VLOOKUP($A1590,'Medical Examinations'!A1590:G3924,7,FALSE)</f>
        <v>No</v>
      </c>
      <c r="G1590" t="str">
        <f>VLOOKUP($A1590,'Medical Examinations'!A1590:H3924,8,FALSE)</f>
        <v>No</v>
      </c>
      <c r="H1590" s="4">
        <f>VLOOKUP($A1590,'Medical Examinations'!A1590:I3924,9,FALSE)</f>
        <v>0</v>
      </c>
      <c r="I1590" t="str">
        <f>VLOOKUP($A1590,'Medical Examinations'!A1590:J1590,10,FALSE)</f>
        <v>No</v>
      </c>
      <c r="J1590" t="str">
        <f>VLOOKUP($A1590,'Medical Examinations'!A1590:C1590,3,FALSE)</f>
        <v>Health Weight</v>
      </c>
      <c r="K1590" t="str">
        <f>VLOOKUP($A1590,'Medical Examinations'!A1590:E1590,5,FALSE)</f>
        <v>Diabetes</v>
      </c>
      <c r="L1590" t="str">
        <f>VLOOKUP($A1590,'Hospitalisation Details'!$A$2:$E$2344,5,FALSE)</f>
        <v>11-Sep-1978</v>
      </c>
      <c r="M1590" s="2">
        <f>VLOOKUP($A1590,'Hospitalisation Details'!$A$2:$I$2344,9,FALSE)</f>
        <v>5612.83</v>
      </c>
      <c r="N1590" s="2" t="str">
        <f>VLOOKUP($A1590,'Hospitalisation Details'!$A$2:$J$2344,10,FALSE)</f>
        <v>Tier - 2</v>
      </c>
      <c r="O1590" s="2" t="str">
        <f>VLOOKUP($A1590,'Hospitalisation Details'!$A$2:$K$2344,11,FALSE)</f>
        <v>Tier - 3</v>
      </c>
      <c r="P1590" s="5" t="str">
        <f>VLOOKUP($A1590,'Hospitalisation Details'!$A$2:$L$2344,12,FALSE)</f>
        <v>R1013</v>
      </c>
      <c r="Q1590" s="15">
        <f>VLOOKUP($A1590,'Hospitalisation Details'!$A$2:$G$2344,7,FALSE)</f>
        <v>44</v>
      </c>
    </row>
    <row r="1591" spans="1:17" x14ac:dyDescent="0.25">
      <c r="A1591" s="14" t="s">
        <v>5274</v>
      </c>
      <c r="B1591" t="str">
        <f>VLOOKUP(Healthcare!$A1591,'Customer Names'!A1591:C3925,3,FALSE)</f>
        <v>Arsenault</v>
      </c>
      <c r="C1591">
        <f>VLOOKUP(Healthcare!$A1591,'Medical Examinations'!A1591:B3925,2,FALSE)</f>
        <v>34.450000000000003</v>
      </c>
      <c r="D1591">
        <f>VLOOKUP($A1591,'Medical Examinations'!A1591:D3925,4,FALSE)</f>
        <v>5.58</v>
      </c>
      <c r="E1591" t="str">
        <f>VLOOKUP($A1591,'Medical Examinations'!A1591:F1591,6,FALSE)</f>
        <v>Yes</v>
      </c>
      <c r="F1591" t="str">
        <f>VLOOKUP($A1591,'Medical Examinations'!A1591:G3925,7,FALSE)</f>
        <v>No</v>
      </c>
      <c r="G1591" t="str">
        <f>VLOOKUP($A1591,'Medical Examinations'!A1591:H3925,8,FALSE)</f>
        <v>No</v>
      </c>
      <c r="H1591" s="4">
        <f>VLOOKUP($A1591,'Medical Examinations'!A1591:I3925,9,FALSE)</f>
        <v>0</v>
      </c>
      <c r="I1591" t="str">
        <f>VLOOKUP($A1591,'Medical Examinations'!A1591:J1591,10,FALSE)</f>
        <v>No</v>
      </c>
      <c r="J1591" t="str">
        <f>VLOOKUP($A1591,'Medical Examinations'!A1591:C1591,3,FALSE)</f>
        <v>Obesity</v>
      </c>
      <c r="K1591" t="str">
        <f>VLOOKUP($A1591,'Medical Examinations'!A1591:E1591,5,FALSE)</f>
        <v>Normal</v>
      </c>
      <c r="L1591" t="str">
        <f>VLOOKUP($A1591,'Hospitalisation Details'!$A$2:$E$2344,5,FALSE)</f>
        <v>9-Dec-1987</v>
      </c>
      <c r="M1591" s="2">
        <f>VLOOKUP($A1591,'Hospitalisation Details'!$A$2:$I$2344,9,FALSE)</f>
        <v>5630.46</v>
      </c>
      <c r="N1591" s="2" t="str">
        <f>VLOOKUP($A1591,'Hospitalisation Details'!$A$2:$J$2344,10,FALSE)</f>
        <v>Tier - 2</v>
      </c>
      <c r="O1591" s="2" t="str">
        <f>VLOOKUP($A1591,'Hospitalisation Details'!$A$2:$K$2344,11,FALSE)</f>
        <v>Tier - 3</v>
      </c>
      <c r="P1591" s="5" t="str">
        <f>VLOOKUP($A1591,'Hospitalisation Details'!$A$2:$L$2344,12,FALSE)</f>
        <v>R1012</v>
      </c>
      <c r="Q1591" s="15">
        <f>VLOOKUP($A1591,'Hospitalisation Details'!$A$2:$G$2344,7,FALSE)</f>
        <v>35</v>
      </c>
    </row>
    <row r="1592" spans="1:17" x14ac:dyDescent="0.25">
      <c r="A1592" s="14" t="s">
        <v>5275</v>
      </c>
      <c r="B1592" t="str">
        <f>VLOOKUP(Healthcare!$A1592,'Customer Names'!A1592:C3926,3,FALSE)</f>
        <v>Hengoed</v>
      </c>
      <c r="C1592">
        <f>VLOOKUP(Healthcare!$A1592,'Medical Examinations'!A1592:B3926,2,FALSE)</f>
        <v>34.21</v>
      </c>
      <c r="D1592">
        <f>VLOOKUP($A1592,'Medical Examinations'!A1592:D3926,4,FALSE)</f>
        <v>9.7200000000000006</v>
      </c>
      <c r="E1592" t="str">
        <f>VLOOKUP($A1592,'Medical Examinations'!A1592:F1592,6,FALSE)</f>
        <v>Yes</v>
      </c>
      <c r="F1592" t="str">
        <f>VLOOKUP($A1592,'Medical Examinations'!A1592:G3926,7,FALSE)</f>
        <v>No</v>
      </c>
      <c r="G1592" t="str">
        <f>VLOOKUP($A1592,'Medical Examinations'!A1592:H3926,8,FALSE)</f>
        <v>No</v>
      </c>
      <c r="H1592" s="4">
        <f>VLOOKUP($A1592,'Medical Examinations'!A1592:I3926,9,FALSE)</f>
        <v>0</v>
      </c>
      <c r="I1592" t="str">
        <f>VLOOKUP($A1592,'Medical Examinations'!A1592:J1592,10,FALSE)</f>
        <v>No</v>
      </c>
      <c r="J1592" t="str">
        <f>VLOOKUP($A1592,'Medical Examinations'!A1592:C1592,3,FALSE)</f>
        <v>Obesity</v>
      </c>
      <c r="K1592" t="str">
        <f>VLOOKUP($A1592,'Medical Examinations'!A1592:E1592,5,FALSE)</f>
        <v>Diabetes</v>
      </c>
      <c r="L1592" t="str">
        <f>VLOOKUP($A1592,'Hospitalisation Details'!$A$2:$E$2344,5,FALSE)</f>
        <v>8-Jun-1983</v>
      </c>
      <c r="M1592" s="2">
        <f>VLOOKUP($A1592,'Hospitalisation Details'!$A$2:$I$2344,9,FALSE)</f>
        <v>5649.72</v>
      </c>
      <c r="N1592" s="2" t="str">
        <f>VLOOKUP($A1592,'Hospitalisation Details'!$A$2:$J$2344,10,FALSE)</f>
        <v>Tier - 2</v>
      </c>
      <c r="O1592" s="2" t="str">
        <f>VLOOKUP($A1592,'Hospitalisation Details'!$A$2:$K$2344,11,FALSE)</f>
        <v>Tier - 3</v>
      </c>
      <c r="P1592" s="5" t="str">
        <f>VLOOKUP($A1592,'Hospitalisation Details'!$A$2:$L$2344,12,FALSE)</f>
        <v>R1011</v>
      </c>
      <c r="Q1592" s="15">
        <f>VLOOKUP($A1592,'Hospitalisation Details'!$A$2:$G$2344,7,FALSE)</f>
        <v>40</v>
      </c>
    </row>
    <row r="1593" spans="1:17" x14ac:dyDescent="0.25">
      <c r="A1593" s="14" t="s">
        <v>5276</v>
      </c>
      <c r="B1593" t="str">
        <f>VLOOKUP(Healthcare!$A1593,'Customer Names'!A1593:C3927,3,FALSE)</f>
        <v>Aller</v>
      </c>
      <c r="C1593">
        <f>VLOOKUP(Healthcare!$A1593,'Medical Examinations'!A1593:B3927,2,FALSE)</f>
        <v>28.8</v>
      </c>
      <c r="D1593">
        <f>VLOOKUP($A1593,'Medical Examinations'!A1593:D3927,4,FALSE)</f>
        <v>11.41</v>
      </c>
      <c r="E1593" t="str">
        <f>VLOOKUP($A1593,'Medical Examinations'!A1593:F1593,6,FALSE)</f>
        <v>Yes</v>
      </c>
      <c r="F1593" t="str">
        <f>VLOOKUP($A1593,'Medical Examinations'!A1593:G3927,7,FALSE)</f>
        <v>No</v>
      </c>
      <c r="G1593" t="str">
        <f>VLOOKUP($A1593,'Medical Examinations'!A1593:H3927,8,FALSE)</f>
        <v>No</v>
      </c>
      <c r="H1593" s="4">
        <f>VLOOKUP($A1593,'Medical Examinations'!A1593:I3927,9,FALSE)</f>
        <v>0</v>
      </c>
      <c r="I1593" t="str">
        <f>VLOOKUP($A1593,'Medical Examinations'!A1593:J1593,10,FALSE)</f>
        <v>No</v>
      </c>
      <c r="J1593" t="str">
        <f>VLOOKUP($A1593,'Medical Examinations'!A1593:C1593,3,FALSE)</f>
        <v>Over Weight</v>
      </c>
      <c r="K1593" t="str">
        <f>VLOOKUP($A1593,'Medical Examinations'!A1593:E1593,5,FALSE)</f>
        <v>Diabetes</v>
      </c>
      <c r="L1593" t="str">
        <f>VLOOKUP($A1593,'Hospitalisation Details'!$A$2:$E$2344,5,FALSE)</f>
        <v>27-Sep-1978</v>
      </c>
      <c r="M1593" s="2">
        <f>VLOOKUP($A1593,'Hospitalisation Details'!$A$2:$I$2344,9,FALSE)</f>
        <v>5650.14</v>
      </c>
      <c r="N1593" s="2" t="str">
        <f>VLOOKUP($A1593,'Hospitalisation Details'!$A$2:$J$2344,10,FALSE)</f>
        <v>Tier - 2</v>
      </c>
      <c r="O1593" s="2" t="str">
        <f>VLOOKUP($A1593,'Hospitalisation Details'!$A$2:$K$2344,11,FALSE)</f>
        <v>Tier - 1</v>
      </c>
      <c r="P1593" s="5" t="str">
        <f>VLOOKUP($A1593,'Hospitalisation Details'!$A$2:$L$2344,12,FALSE)</f>
        <v>R1013</v>
      </c>
      <c r="Q1593" s="15">
        <f>VLOOKUP($A1593,'Hospitalisation Details'!$A$2:$G$2344,7,FALSE)</f>
        <v>44</v>
      </c>
    </row>
    <row r="1594" spans="1:17" x14ac:dyDescent="0.25">
      <c r="A1594" s="14" t="s">
        <v>5277</v>
      </c>
      <c r="B1594" t="str">
        <f>VLOOKUP(Healthcare!$A1594,'Customer Names'!A1594:C3928,3,FALSE)</f>
        <v>Pisano</v>
      </c>
      <c r="C1594">
        <f>VLOOKUP(Healthcare!$A1594,'Medical Examinations'!A1594:B3928,2,FALSE)</f>
        <v>31.74</v>
      </c>
      <c r="D1594">
        <f>VLOOKUP($A1594,'Medical Examinations'!A1594:D3928,4,FALSE)</f>
        <v>4.46</v>
      </c>
      <c r="E1594" t="str">
        <f>VLOOKUP($A1594,'Medical Examinations'!A1594:F1594,6,FALSE)</f>
        <v>No</v>
      </c>
      <c r="F1594" t="str">
        <f>VLOOKUP($A1594,'Medical Examinations'!A1594:G3928,7,FALSE)</f>
        <v>No</v>
      </c>
      <c r="G1594" t="str">
        <f>VLOOKUP($A1594,'Medical Examinations'!A1594:H3928,8,FALSE)</f>
        <v>Yes</v>
      </c>
      <c r="H1594" s="4">
        <f>VLOOKUP($A1594,'Medical Examinations'!A1594:I3928,9,FALSE)</f>
        <v>1</v>
      </c>
      <c r="I1594" t="str">
        <f>VLOOKUP($A1594,'Medical Examinations'!A1594:J1594,10,FALSE)</f>
        <v>No</v>
      </c>
      <c r="J1594" t="str">
        <f>VLOOKUP($A1594,'Medical Examinations'!A1594:C1594,3,FALSE)</f>
        <v>Obesity</v>
      </c>
      <c r="K1594" t="str">
        <f>VLOOKUP($A1594,'Medical Examinations'!A1594:E1594,5,FALSE)</f>
        <v>Normal</v>
      </c>
      <c r="L1594" t="str">
        <f>VLOOKUP($A1594,'Hospitalisation Details'!$A$2:$E$2344,5,FALSE)</f>
        <v>3-Sep-1983</v>
      </c>
      <c r="M1594" s="2">
        <f>VLOOKUP($A1594,'Hospitalisation Details'!$A$2:$I$2344,9,FALSE)</f>
        <v>5662.23</v>
      </c>
      <c r="N1594" s="2" t="str">
        <f>VLOOKUP($A1594,'Hospitalisation Details'!$A$2:$J$2344,10,FALSE)</f>
        <v>Tier - 2</v>
      </c>
      <c r="O1594" s="2" t="str">
        <f>VLOOKUP($A1594,'Hospitalisation Details'!$A$2:$K$2344,11,FALSE)</f>
        <v>Tier - 1</v>
      </c>
      <c r="P1594" s="5" t="str">
        <f>VLOOKUP($A1594,'Hospitalisation Details'!$A$2:$L$2344,12,FALSE)</f>
        <v>R1013</v>
      </c>
      <c r="Q1594" s="15">
        <f>VLOOKUP($A1594,'Hospitalisation Details'!$A$2:$G$2344,7,FALSE)</f>
        <v>39</v>
      </c>
    </row>
    <row r="1595" spans="1:17" x14ac:dyDescent="0.25">
      <c r="A1595" s="14" t="s">
        <v>5278</v>
      </c>
      <c r="B1595" t="str">
        <f>VLOOKUP(Healthcare!$A1595,'Customer Names'!A1595:C3929,3,FALSE)</f>
        <v>Sanca</v>
      </c>
      <c r="C1595">
        <f>VLOOKUP(Healthcare!$A1595,'Medical Examinations'!A1595:B3929,2,FALSE)</f>
        <v>21.78</v>
      </c>
      <c r="D1595">
        <f>VLOOKUP($A1595,'Medical Examinations'!A1595:D3929,4,FALSE)</f>
        <v>9.31</v>
      </c>
      <c r="E1595" t="str">
        <f>VLOOKUP($A1595,'Medical Examinations'!A1595:F1595,6,FALSE)</f>
        <v>Yes</v>
      </c>
      <c r="F1595" t="str">
        <f>VLOOKUP($A1595,'Medical Examinations'!A1595:G3929,7,FALSE)</f>
        <v>No</v>
      </c>
      <c r="G1595" t="str">
        <f>VLOOKUP($A1595,'Medical Examinations'!A1595:H3929,8,FALSE)</f>
        <v>No</v>
      </c>
      <c r="H1595" s="4">
        <f>VLOOKUP($A1595,'Medical Examinations'!A1595:I3929,9,FALSE)</f>
        <v>0</v>
      </c>
      <c r="I1595" t="str">
        <f>VLOOKUP($A1595,'Medical Examinations'!A1595:J1595,10,FALSE)</f>
        <v>No</v>
      </c>
      <c r="J1595" t="str">
        <f>VLOOKUP($A1595,'Medical Examinations'!A1595:C1595,3,FALSE)</f>
        <v>Health Weight</v>
      </c>
      <c r="K1595" t="str">
        <f>VLOOKUP($A1595,'Medical Examinations'!A1595:E1595,5,FALSE)</f>
        <v>Diabetes</v>
      </c>
      <c r="L1595" t="str">
        <f>VLOOKUP($A1595,'Hospitalisation Details'!$A$2:$E$2344,5,FALSE)</f>
        <v>12-Aug-1984</v>
      </c>
      <c r="M1595" s="2">
        <f>VLOOKUP($A1595,'Hospitalisation Details'!$A$2:$I$2344,9,FALSE)</f>
        <v>5679.13</v>
      </c>
      <c r="N1595" s="2" t="str">
        <f>VLOOKUP($A1595,'Hospitalisation Details'!$A$2:$J$2344,10,FALSE)</f>
        <v>Tier - 2</v>
      </c>
      <c r="O1595" s="2" t="str">
        <f>VLOOKUP($A1595,'Hospitalisation Details'!$A$2:$K$2344,11,FALSE)</f>
        <v>Tier - 2</v>
      </c>
      <c r="P1595" s="5" t="str">
        <f>VLOOKUP($A1595,'Hospitalisation Details'!$A$2:$L$2344,12,FALSE)</f>
        <v>R1013</v>
      </c>
      <c r="Q1595" s="15">
        <f>VLOOKUP($A1595,'Hospitalisation Details'!$A$2:$G$2344,7,FALSE)</f>
        <v>38</v>
      </c>
    </row>
    <row r="1596" spans="1:17" x14ac:dyDescent="0.25">
      <c r="A1596" s="14" t="s">
        <v>5279</v>
      </c>
      <c r="B1596" t="str">
        <f>VLOOKUP(Healthcare!$A1596,'Customer Names'!A1596:C3930,3,FALSE)</f>
        <v>Bond</v>
      </c>
      <c r="C1596">
        <f>VLOOKUP(Healthcare!$A1596,'Medical Examinations'!A1596:B3930,2,FALSE)</f>
        <v>23.75</v>
      </c>
      <c r="D1596">
        <f>VLOOKUP($A1596,'Medical Examinations'!A1596:D3930,4,FALSE)</f>
        <v>5.03</v>
      </c>
      <c r="E1596" t="str">
        <f>VLOOKUP($A1596,'Medical Examinations'!A1596:F1596,6,FALSE)</f>
        <v>No</v>
      </c>
      <c r="F1596" t="str">
        <f>VLOOKUP($A1596,'Medical Examinations'!A1596:G3930,7,FALSE)</f>
        <v>No</v>
      </c>
      <c r="G1596" t="str">
        <f>VLOOKUP($A1596,'Medical Examinations'!A1596:H3930,8,FALSE)</f>
        <v>No</v>
      </c>
      <c r="H1596" s="4">
        <f>VLOOKUP($A1596,'Medical Examinations'!A1596:I3930,9,FALSE)</f>
        <v>1</v>
      </c>
      <c r="I1596" t="str">
        <f>VLOOKUP($A1596,'Medical Examinations'!A1596:J1596,10,FALSE)</f>
        <v>No</v>
      </c>
      <c r="J1596" t="str">
        <f>VLOOKUP($A1596,'Medical Examinations'!A1596:C1596,3,FALSE)</f>
        <v>Health Weight</v>
      </c>
      <c r="K1596" t="str">
        <f>VLOOKUP($A1596,'Medical Examinations'!A1596:E1596,5,FALSE)</f>
        <v>Normal</v>
      </c>
      <c r="L1596" t="str">
        <f>VLOOKUP($A1596,'Hospitalisation Details'!$A$2:$E$2344,5,FALSE)</f>
        <v>28-Oct-1972</v>
      </c>
      <c r="M1596" s="2">
        <f>VLOOKUP($A1596,'Hospitalisation Details'!$A$2:$I$2344,9,FALSE)</f>
        <v>5690.79</v>
      </c>
      <c r="N1596" s="2" t="str">
        <f>VLOOKUP($A1596,'Hospitalisation Details'!$A$2:$J$2344,10,FALSE)</f>
        <v>Tier - 2</v>
      </c>
      <c r="O1596" s="2" t="str">
        <f>VLOOKUP($A1596,'Hospitalisation Details'!$A$2:$K$2344,11,FALSE)</f>
        <v>Tier - 1</v>
      </c>
      <c r="P1596" s="5" t="str">
        <f>VLOOKUP($A1596,'Hospitalisation Details'!$A$2:$L$2344,12,FALSE)</f>
        <v>R1013</v>
      </c>
      <c r="Q1596" s="15">
        <f>VLOOKUP($A1596,'Hospitalisation Details'!$A$2:$G$2344,7,FALSE)</f>
        <v>50</v>
      </c>
    </row>
    <row r="1597" spans="1:17" x14ac:dyDescent="0.25">
      <c r="A1597" s="14" t="s">
        <v>5280</v>
      </c>
      <c r="B1597" t="str">
        <f>VLOOKUP(Healthcare!$A1597,'Customer Names'!A1597:C3931,3,FALSE)</f>
        <v>Carron</v>
      </c>
      <c r="C1597">
        <f>VLOOKUP(Healthcare!$A1597,'Medical Examinations'!A1597:B3931,2,FALSE)</f>
        <v>33.21</v>
      </c>
      <c r="D1597">
        <f>VLOOKUP($A1597,'Medical Examinations'!A1597:D3931,4,FALSE)</f>
        <v>5.07</v>
      </c>
      <c r="E1597" t="str">
        <f>VLOOKUP($A1597,'Medical Examinations'!A1597:F1597,6,FALSE)</f>
        <v>Yes</v>
      </c>
      <c r="F1597" t="str">
        <f>VLOOKUP($A1597,'Medical Examinations'!A1597:G3931,7,FALSE)</f>
        <v>No</v>
      </c>
      <c r="G1597" t="str">
        <f>VLOOKUP($A1597,'Medical Examinations'!A1597:H3931,8,FALSE)</f>
        <v>No</v>
      </c>
      <c r="H1597" s="4">
        <f>VLOOKUP($A1597,'Medical Examinations'!A1597:I3931,9,FALSE)</f>
        <v>1</v>
      </c>
      <c r="I1597" t="str">
        <f>VLOOKUP($A1597,'Medical Examinations'!A1597:J1597,10,FALSE)</f>
        <v>No</v>
      </c>
      <c r="J1597" t="str">
        <f>VLOOKUP($A1597,'Medical Examinations'!A1597:C1597,3,FALSE)</f>
        <v>Obesity</v>
      </c>
      <c r="K1597" t="str">
        <f>VLOOKUP($A1597,'Medical Examinations'!A1597:E1597,5,FALSE)</f>
        <v>Normal</v>
      </c>
      <c r="L1597" t="str">
        <f>VLOOKUP($A1597,'Hospitalisation Details'!$A$2:$E$2344,5,FALSE)</f>
        <v>3-Nov-1992</v>
      </c>
      <c r="M1597" s="2">
        <f>VLOOKUP($A1597,'Hospitalisation Details'!$A$2:$I$2344,9,FALSE)</f>
        <v>5693.43</v>
      </c>
      <c r="N1597" s="2" t="str">
        <f>VLOOKUP($A1597,'Hospitalisation Details'!$A$2:$J$2344,10,FALSE)</f>
        <v>Tier - 2</v>
      </c>
      <c r="O1597" s="2" t="str">
        <f>VLOOKUP($A1597,'Hospitalisation Details'!$A$2:$K$2344,11,FALSE)</f>
        <v>Tier - 3</v>
      </c>
      <c r="P1597" s="5" t="str">
        <f>VLOOKUP($A1597,'Hospitalisation Details'!$A$2:$L$2344,12,FALSE)</f>
        <v>R1012</v>
      </c>
      <c r="Q1597" s="15">
        <f>VLOOKUP($A1597,'Hospitalisation Details'!$A$2:$G$2344,7,FALSE)</f>
        <v>30</v>
      </c>
    </row>
    <row r="1598" spans="1:17" x14ac:dyDescent="0.25">
      <c r="A1598" s="14" t="s">
        <v>5281</v>
      </c>
      <c r="B1598" t="str">
        <f>VLOOKUP(Healthcare!$A1598,'Customer Names'!A1598:C3932,3,FALSE)</f>
        <v>Ellwanger</v>
      </c>
      <c r="C1598">
        <f>VLOOKUP(Healthcare!$A1598,'Medical Examinations'!A1598:B3932,2,FALSE)</f>
        <v>17.7</v>
      </c>
      <c r="D1598">
        <f>VLOOKUP($A1598,'Medical Examinations'!A1598:D3932,4,FALSE)</f>
        <v>10.42</v>
      </c>
      <c r="E1598" t="str">
        <f>VLOOKUP($A1598,'Medical Examinations'!A1598:F1598,6,FALSE)</f>
        <v>Yes</v>
      </c>
      <c r="F1598" t="str">
        <f>VLOOKUP($A1598,'Medical Examinations'!A1598:G3932,7,FALSE)</f>
        <v>No</v>
      </c>
      <c r="G1598" t="str">
        <f>VLOOKUP($A1598,'Medical Examinations'!A1598:H3932,8,FALSE)</f>
        <v>No</v>
      </c>
      <c r="H1598" s="4">
        <f>VLOOKUP($A1598,'Medical Examinations'!A1598:I3932,9,FALSE)</f>
        <v>2</v>
      </c>
      <c r="I1598" t="str">
        <f>VLOOKUP($A1598,'Medical Examinations'!A1598:J1598,10,FALSE)</f>
        <v>No</v>
      </c>
      <c r="J1598" t="str">
        <f>VLOOKUP($A1598,'Medical Examinations'!A1598:C1598,3,FALSE)</f>
        <v>Under Weight</v>
      </c>
      <c r="K1598" t="str">
        <f>VLOOKUP($A1598,'Medical Examinations'!A1598:E1598,5,FALSE)</f>
        <v>Diabetes</v>
      </c>
      <c r="L1598" t="str">
        <f>VLOOKUP($A1598,'Hospitalisation Details'!$A$2:$E$2344,5,FALSE)</f>
        <v>6-Jul-1974</v>
      </c>
      <c r="M1598" s="2">
        <f>VLOOKUP($A1598,'Hospitalisation Details'!$A$2:$I$2344,9,FALSE)</f>
        <v>5698.74</v>
      </c>
      <c r="N1598" s="2" t="str">
        <f>VLOOKUP($A1598,'Hospitalisation Details'!$A$2:$J$2344,10,FALSE)</f>
        <v>Tier - 2</v>
      </c>
      <c r="O1598" s="2" t="str">
        <f>VLOOKUP($A1598,'Hospitalisation Details'!$A$2:$K$2344,11,FALSE)</f>
        <v>Tier - 2</v>
      </c>
      <c r="P1598" s="5" t="str">
        <f>VLOOKUP($A1598,'Hospitalisation Details'!$A$2:$L$2344,12,FALSE)</f>
        <v>R1012</v>
      </c>
      <c r="Q1598" s="15">
        <f>VLOOKUP($A1598,'Hospitalisation Details'!$A$2:$G$2344,7,FALSE)</f>
        <v>48</v>
      </c>
    </row>
    <row r="1599" spans="1:17" x14ac:dyDescent="0.25">
      <c r="A1599" s="14" t="s">
        <v>5282</v>
      </c>
      <c r="B1599" t="str">
        <f>VLOOKUP(Healthcare!$A1599,'Customer Names'!A1599:C3933,3,FALSE)</f>
        <v>Hanson</v>
      </c>
      <c r="C1599">
        <f>VLOOKUP(Healthcare!$A1599,'Medical Examinations'!A1599:B3933,2,FALSE)</f>
        <v>17.2</v>
      </c>
      <c r="D1599">
        <f>VLOOKUP($A1599,'Medical Examinations'!A1599:D3933,4,FALSE)</f>
        <v>6.45</v>
      </c>
      <c r="E1599" t="str">
        <f>VLOOKUP($A1599,'Medical Examinations'!A1599:F1599,6,FALSE)</f>
        <v>No</v>
      </c>
      <c r="F1599" t="str">
        <f>VLOOKUP($A1599,'Medical Examinations'!A1599:G3933,7,FALSE)</f>
        <v>No</v>
      </c>
      <c r="G1599" t="str">
        <f>VLOOKUP($A1599,'Medical Examinations'!A1599:H3933,8,FALSE)</f>
        <v>No</v>
      </c>
      <c r="H1599" s="4">
        <f>VLOOKUP($A1599,'Medical Examinations'!A1599:I3933,9,FALSE)</f>
        <v>2</v>
      </c>
      <c r="I1599" t="str">
        <f>VLOOKUP($A1599,'Medical Examinations'!A1599:J1599,10,FALSE)</f>
        <v>No</v>
      </c>
      <c r="J1599" t="str">
        <f>VLOOKUP($A1599,'Medical Examinations'!A1599:C1599,3,FALSE)</f>
        <v>Under Weight</v>
      </c>
      <c r="K1599" t="str">
        <f>VLOOKUP($A1599,'Medical Examinations'!A1599:E1599,5,FALSE)</f>
        <v>Diabetes</v>
      </c>
      <c r="L1599" t="str">
        <f>VLOOKUP($A1599,'Hospitalisation Details'!$A$2:$E$2344,5,FALSE)</f>
        <v>15-Jun-1981</v>
      </c>
      <c r="M1599" s="2">
        <f>VLOOKUP($A1599,'Hospitalisation Details'!$A$2:$I$2344,9,FALSE)</f>
        <v>5699.84</v>
      </c>
      <c r="N1599" s="2" t="str">
        <f>VLOOKUP($A1599,'Hospitalisation Details'!$A$2:$J$2344,10,FALSE)</f>
        <v>Tier - 2</v>
      </c>
      <c r="O1599" s="2" t="str">
        <f>VLOOKUP($A1599,'Hospitalisation Details'!$A$2:$K$2344,11,FALSE)</f>
        <v>Tier - 3</v>
      </c>
      <c r="P1599" s="5" t="str">
        <f>VLOOKUP($A1599,'Hospitalisation Details'!$A$2:$L$2344,12,FALSE)</f>
        <v>R1013</v>
      </c>
      <c r="Q1599" s="15">
        <f>VLOOKUP($A1599,'Hospitalisation Details'!$A$2:$G$2344,7,FALSE)</f>
        <v>41</v>
      </c>
    </row>
    <row r="1600" spans="1:17" x14ac:dyDescent="0.25">
      <c r="A1600" s="14" t="s">
        <v>5283</v>
      </c>
      <c r="B1600" t="str">
        <f>VLOOKUP(Healthcare!$A1600,'Customer Names'!A1600:C3934,3,FALSE)</f>
        <v>Tucker</v>
      </c>
      <c r="C1600">
        <f>VLOOKUP(Healthcare!$A1600,'Medical Examinations'!A1600:B3934,2,FALSE)</f>
        <v>19.21</v>
      </c>
      <c r="D1600">
        <f>VLOOKUP($A1600,'Medical Examinations'!A1600:D3934,4,FALSE)</f>
        <v>5.52</v>
      </c>
      <c r="E1600" t="str">
        <f>VLOOKUP($A1600,'Medical Examinations'!A1600:F1600,6,FALSE)</f>
        <v>No</v>
      </c>
      <c r="F1600" t="str">
        <f>VLOOKUP($A1600,'Medical Examinations'!A1600:G3934,7,FALSE)</f>
        <v>No</v>
      </c>
      <c r="G1600" t="str">
        <f>VLOOKUP($A1600,'Medical Examinations'!A1600:H3934,8,FALSE)</f>
        <v>No</v>
      </c>
      <c r="H1600" s="4">
        <f>VLOOKUP($A1600,'Medical Examinations'!A1600:I3934,9,FALSE)</f>
        <v>2</v>
      </c>
      <c r="I1600" t="str">
        <f>VLOOKUP($A1600,'Medical Examinations'!A1600:J1600,10,FALSE)</f>
        <v>No</v>
      </c>
      <c r="J1600" t="str">
        <f>VLOOKUP($A1600,'Medical Examinations'!A1600:C1600,3,FALSE)</f>
        <v>Health Weight</v>
      </c>
      <c r="K1600" t="str">
        <f>VLOOKUP($A1600,'Medical Examinations'!A1600:E1600,5,FALSE)</f>
        <v>Normal</v>
      </c>
      <c r="L1600" t="str">
        <f>VLOOKUP($A1600,'Hospitalisation Details'!$A$2:$E$2344,5,FALSE)</f>
        <v>3-Nov-1993</v>
      </c>
      <c r="M1600" s="2">
        <f>VLOOKUP($A1600,'Hospitalisation Details'!$A$2:$I$2344,9,FALSE)</f>
        <v>5708.87</v>
      </c>
      <c r="N1600" s="2" t="str">
        <f>VLOOKUP($A1600,'Hospitalisation Details'!$A$2:$J$2344,10,FALSE)</f>
        <v>Tier - 2</v>
      </c>
      <c r="O1600" s="2" t="str">
        <f>VLOOKUP($A1600,'Hospitalisation Details'!$A$2:$K$2344,11,FALSE)</f>
        <v>Tier - 1</v>
      </c>
      <c r="P1600" s="5" t="str">
        <f>VLOOKUP($A1600,'Hospitalisation Details'!$A$2:$L$2344,12,FALSE)</f>
        <v>R1011</v>
      </c>
      <c r="Q1600" s="15">
        <f>VLOOKUP($A1600,'Hospitalisation Details'!$A$2:$G$2344,7,FALSE)</f>
        <v>29</v>
      </c>
    </row>
    <row r="1601" spans="1:17" x14ac:dyDescent="0.25">
      <c r="A1601" s="14" t="s">
        <v>5284</v>
      </c>
      <c r="B1601" t="str">
        <f>VLOOKUP(Healthcare!$A1601,'Customer Names'!A1601:C3935,3,FALSE)</f>
        <v>Counts</v>
      </c>
      <c r="C1601">
        <f>VLOOKUP(Healthcare!$A1601,'Medical Examinations'!A1601:B3935,2,FALSE)</f>
        <v>23.2</v>
      </c>
      <c r="D1601">
        <f>VLOOKUP($A1601,'Medical Examinations'!A1601:D3935,4,FALSE)</f>
        <v>4.41</v>
      </c>
      <c r="E1601" t="str">
        <f>VLOOKUP($A1601,'Medical Examinations'!A1601:F1601,6,FALSE)</f>
        <v>No</v>
      </c>
      <c r="F1601" t="str">
        <f>VLOOKUP($A1601,'Medical Examinations'!A1601:G3935,7,FALSE)</f>
        <v>No</v>
      </c>
      <c r="G1601" t="str">
        <f>VLOOKUP($A1601,'Medical Examinations'!A1601:H3935,8,FALSE)</f>
        <v>Yes</v>
      </c>
      <c r="H1601" s="4">
        <f>VLOOKUP($A1601,'Medical Examinations'!A1601:I3935,9,FALSE)</f>
        <v>1</v>
      </c>
      <c r="I1601" t="str">
        <f>VLOOKUP($A1601,'Medical Examinations'!A1601:J1601,10,FALSE)</f>
        <v>No</v>
      </c>
      <c r="J1601" t="str">
        <f>VLOOKUP($A1601,'Medical Examinations'!A1601:C1601,3,FALSE)</f>
        <v>Health Weight</v>
      </c>
      <c r="K1601" t="str">
        <f>VLOOKUP($A1601,'Medical Examinations'!A1601:E1601,5,FALSE)</f>
        <v>Normal</v>
      </c>
      <c r="L1601" t="str">
        <f>VLOOKUP($A1601,'Hospitalisation Details'!$A$2:$E$2344,5,FALSE)</f>
        <v>19-Oct-1987</v>
      </c>
      <c r="M1601" s="2">
        <f>VLOOKUP($A1601,'Hospitalisation Details'!$A$2:$I$2344,9,FALSE)</f>
        <v>5729.01</v>
      </c>
      <c r="N1601" s="2" t="str">
        <f>VLOOKUP($A1601,'Hospitalisation Details'!$A$2:$J$2344,10,FALSE)</f>
        <v>Tier - 1</v>
      </c>
      <c r="O1601" s="2" t="str">
        <f>VLOOKUP($A1601,'Hospitalisation Details'!$A$2:$K$2344,11,FALSE)</f>
        <v>Tier - 2</v>
      </c>
      <c r="P1601" s="5" t="str">
        <f>VLOOKUP($A1601,'Hospitalisation Details'!$A$2:$L$2344,12,FALSE)</f>
        <v>R1012</v>
      </c>
      <c r="Q1601" s="15">
        <f>VLOOKUP($A1601,'Hospitalisation Details'!$A$2:$G$2344,7,FALSE)</f>
        <v>35</v>
      </c>
    </row>
    <row r="1602" spans="1:17" x14ac:dyDescent="0.25">
      <c r="A1602" s="14" t="s">
        <v>5285</v>
      </c>
      <c r="B1602" t="str">
        <f>VLOOKUP(Healthcare!$A1602,'Customer Names'!A1602:C3936,3,FALSE)</f>
        <v>Carson</v>
      </c>
      <c r="C1602">
        <f>VLOOKUP(Healthcare!$A1602,'Medical Examinations'!A1602:B3936,2,FALSE)</f>
        <v>32.5</v>
      </c>
      <c r="D1602">
        <f>VLOOKUP($A1602,'Medical Examinations'!A1602:D3936,4,FALSE)</f>
        <v>4.6900000000000004</v>
      </c>
      <c r="E1602" t="str">
        <f>VLOOKUP($A1602,'Medical Examinations'!A1602:F1602,6,FALSE)</f>
        <v>Yes</v>
      </c>
      <c r="F1602" t="str">
        <f>VLOOKUP($A1602,'Medical Examinations'!A1602:G3936,7,FALSE)</f>
        <v>No</v>
      </c>
      <c r="G1602" t="str">
        <f>VLOOKUP($A1602,'Medical Examinations'!A1602:H3936,8,FALSE)</f>
        <v>Yes</v>
      </c>
      <c r="H1602" s="4">
        <f>VLOOKUP($A1602,'Medical Examinations'!A1602:I3936,9,FALSE)</f>
        <v>1</v>
      </c>
      <c r="I1602" t="str">
        <f>VLOOKUP($A1602,'Medical Examinations'!A1602:J1602,10,FALSE)</f>
        <v>No</v>
      </c>
      <c r="J1602" t="str">
        <f>VLOOKUP($A1602,'Medical Examinations'!A1602:C1602,3,FALSE)</f>
        <v>Obesity</v>
      </c>
      <c r="K1602" t="str">
        <f>VLOOKUP($A1602,'Medical Examinations'!A1602:E1602,5,FALSE)</f>
        <v>Normal</v>
      </c>
      <c r="L1602" t="str">
        <f>VLOOKUP($A1602,'Hospitalisation Details'!$A$2:$E$2344,5,FALSE)</f>
        <v>21-Aug-1972</v>
      </c>
      <c r="M1602" s="2">
        <f>VLOOKUP($A1602,'Hospitalisation Details'!$A$2:$I$2344,9,FALSE)</f>
        <v>5741.67</v>
      </c>
      <c r="N1602" s="2" t="str">
        <f>VLOOKUP($A1602,'Hospitalisation Details'!$A$2:$J$2344,10,FALSE)</f>
        <v>Tier - 2</v>
      </c>
      <c r="O1602" s="2" t="str">
        <f>VLOOKUP($A1602,'Hospitalisation Details'!$A$2:$K$2344,11,FALSE)</f>
        <v>Tier - 3</v>
      </c>
      <c r="P1602" s="5" t="str">
        <f>VLOOKUP($A1602,'Hospitalisation Details'!$A$2:$L$2344,12,FALSE)</f>
        <v>R1013</v>
      </c>
      <c r="Q1602" s="15">
        <f>VLOOKUP($A1602,'Hospitalisation Details'!$A$2:$G$2344,7,FALSE)</f>
        <v>50</v>
      </c>
    </row>
    <row r="1603" spans="1:17" x14ac:dyDescent="0.25">
      <c r="A1603" s="14" t="s">
        <v>5286</v>
      </c>
      <c r="B1603" t="str">
        <f>VLOOKUP(Healthcare!$A1603,'Customer Names'!A1603:C3937,3,FALSE)</f>
        <v>Haines</v>
      </c>
      <c r="C1603">
        <f>VLOOKUP(Healthcare!$A1603,'Medical Examinations'!A1603:B3937,2,FALSE)</f>
        <v>20.9</v>
      </c>
      <c r="D1603">
        <f>VLOOKUP($A1603,'Medical Examinations'!A1603:D3937,4,FALSE)</f>
        <v>6.94</v>
      </c>
      <c r="E1603" t="str">
        <f>VLOOKUP($A1603,'Medical Examinations'!A1603:F1603,6,FALSE)</f>
        <v>No</v>
      </c>
      <c r="F1603" t="str">
        <f>VLOOKUP($A1603,'Medical Examinations'!A1603:G3937,7,FALSE)</f>
        <v>No</v>
      </c>
      <c r="G1603" t="str">
        <f>VLOOKUP($A1603,'Medical Examinations'!A1603:H3937,8,FALSE)</f>
        <v>No</v>
      </c>
      <c r="H1603" s="4">
        <f>VLOOKUP($A1603,'Medical Examinations'!A1603:I3937,9,FALSE)</f>
        <v>0</v>
      </c>
      <c r="I1603" t="str">
        <f>VLOOKUP($A1603,'Medical Examinations'!A1603:J1603,10,FALSE)</f>
        <v>No</v>
      </c>
      <c r="J1603" t="str">
        <f>VLOOKUP($A1603,'Medical Examinations'!A1603:C1603,3,FALSE)</f>
        <v>Health Weight</v>
      </c>
      <c r="K1603" t="str">
        <f>VLOOKUP($A1603,'Medical Examinations'!A1603:E1603,5,FALSE)</f>
        <v>Diabetes</v>
      </c>
      <c r="L1603" t="str">
        <f>VLOOKUP($A1603,'Hospitalisation Details'!$A$2:$E$2344,5,FALSE)</f>
        <v>10-Jun-1993</v>
      </c>
      <c r="M1603" s="2">
        <f>VLOOKUP($A1603,'Hospitalisation Details'!$A$2:$I$2344,9,FALSE)</f>
        <v>5748.13</v>
      </c>
      <c r="N1603" s="2" t="str">
        <f>VLOOKUP($A1603,'Hospitalisation Details'!$A$2:$J$2344,10,FALSE)</f>
        <v>Tier - 2</v>
      </c>
      <c r="O1603" s="2" t="str">
        <f>VLOOKUP($A1603,'Hospitalisation Details'!$A$2:$K$2344,11,FALSE)</f>
        <v>Tier - 1</v>
      </c>
      <c r="P1603" s="5" t="str">
        <f>VLOOKUP($A1603,'Hospitalisation Details'!$A$2:$L$2344,12,FALSE)</f>
        <v>R1021</v>
      </c>
      <c r="Q1603" s="15">
        <f>VLOOKUP($A1603,'Hospitalisation Details'!$A$2:$G$2344,7,FALSE)</f>
        <v>29</v>
      </c>
    </row>
    <row r="1604" spans="1:17" x14ac:dyDescent="0.25">
      <c r="A1604" s="14" t="s">
        <v>5287</v>
      </c>
      <c r="B1604" t="str">
        <f>VLOOKUP(Healthcare!$A1604,'Customer Names'!A1604:C3938,3,FALSE)</f>
        <v>Schnabel</v>
      </c>
      <c r="C1604">
        <f>VLOOKUP(Healthcare!$A1604,'Medical Examinations'!A1604:B3938,2,FALSE)</f>
        <v>19.11</v>
      </c>
      <c r="D1604">
        <f>VLOOKUP($A1604,'Medical Examinations'!A1604:D3938,4,FALSE)</f>
        <v>4.3499999999999996</v>
      </c>
      <c r="E1604" t="str">
        <f>VLOOKUP($A1604,'Medical Examinations'!A1604:F1604,6,FALSE)</f>
        <v>No</v>
      </c>
      <c r="F1604" t="str">
        <f>VLOOKUP($A1604,'Medical Examinations'!A1604:G3938,7,FALSE)</f>
        <v>No</v>
      </c>
      <c r="G1604" t="str">
        <f>VLOOKUP($A1604,'Medical Examinations'!A1604:H3938,8,FALSE)</f>
        <v>No</v>
      </c>
      <c r="H1604" s="4">
        <f>VLOOKUP($A1604,'Medical Examinations'!A1604:I3938,9,FALSE)</f>
        <v>2</v>
      </c>
      <c r="I1604" t="str">
        <f>VLOOKUP($A1604,'Medical Examinations'!A1604:J1604,10,FALSE)</f>
        <v>No</v>
      </c>
      <c r="J1604" t="str">
        <f>VLOOKUP($A1604,'Medical Examinations'!A1604:C1604,3,FALSE)</f>
        <v>Health Weight</v>
      </c>
      <c r="K1604" t="str">
        <f>VLOOKUP($A1604,'Medical Examinations'!A1604:E1604,5,FALSE)</f>
        <v>Normal</v>
      </c>
      <c r="L1604" t="str">
        <f>VLOOKUP($A1604,'Hospitalisation Details'!$A$2:$E$2344,5,FALSE)</f>
        <v>30-Aug-1983</v>
      </c>
      <c r="M1604" s="2">
        <f>VLOOKUP($A1604,'Hospitalisation Details'!$A$2:$I$2344,9,FALSE)</f>
        <v>5757.41</v>
      </c>
      <c r="N1604" s="2" t="str">
        <f>VLOOKUP($A1604,'Hospitalisation Details'!$A$2:$J$2344,10,FALSE)</f>
        <v>Tier - 2</v>
      </c>
      <c r="O1604" s="2" t="str">
        <f>VLOOKUP($A1604,'Hospitalisation Details'!$A$2:$K$2344,11,FALSE)</f>
        <v>Tier - 3</v>
      </c>
      <c r="P1604" s="5" t="str">
        <f>VLOOKUP($A1604,'Hospitalisation Details'!$A$2:$L$2344,12,FALSE)</f>
        <v>R1019</v>
      </c>
      <c r="Q1604" s="15">
        <f>VLOOKUP($A1604,'Hospitalisation Details'!$A$2:$G$2344,7,FALSE)</f>
        <v>39</v>
      </c>
    </row>
    <row r="1605" spans="1:17" x14ac:dyDescent="0.25">
      <c r="A1605" s="14" t="s">
        <v>5288</v>
      </c>
      <c r="B1605" t="str">
        <f>VLOOKUP(Healthcare!$A1605,'Customer Names'!A1605:C3939,3,FALSE)</f>
        <v>Thind</v>
      </c>
      <c r="C1605">
        <f>VLOOKUP(Healthcare!$A1605,'Medical Examinations'!A1605:B3939,2,FALSE)</f>
        <v>31.17</v>
      </c>
      <c r="D1605">
        <f>VLOOKUP($A1605,'Medical Examinations'!A1605:D3939,4,FALSE)</f>
        <v>5.28</v>
      </c>
      <c r="E1605" t="str">
        <f>VLOOKUP($A1605,'Medical Examinations'!A1605:F1605,6,FALSE)</f>
        <v>No</v>
      </c>
      <c r="F1605" t="str">
        <f>VLOOKUP($A1605,'Medical Examinations'!A1605:G3939,7,FALSE)</f>
        <v>No</v>
      </c>
      <c r="G1605" t="str">
        <f>VLOOKUP($A1605,'Medical Examinations'!A1605:H3939,8,FALSE)</f>
        <v>No</v>
      </c>
      <c r="H1605" s="4">
        <f>VLOOKUP($A1605,'Medical Examinations'!A1605:I3939,9,FALSE)</f>
        <v>1</v>
      </c>
      <c r="I1605" t="str">
        <f>VLOOKUP($A1605,'Medical Examinations'!A1605:J1605,10,FALSE)</f>
        <v>No</v>
      </c>
      <c r="J1605" t="str">
        <f>VLOOKUP($A1605,'Medical Examinations'!A1605:C1605,3,FALSE)</f>
        <v>Obesity</v>
      </c>
      <c r="K1605" t="str">
        <f>VLOOKUP($A1605,'Medical Examinations'!A1605:E1605,5,FALSE)</f>
        <v>Normal</v>
      </c>
      <c r="L1605" t="str">
        <f>VLOOKUP($A1605,'Hospitalisation Details'!$A$2:$E$2344,5,FALSE)</f>
        <v>1-Nov-2004</v>
      </c>
      <c r="M1605" s="2">
        <f>VLOOKUP($A1605,'Hospitalisation Details'!$A$2:$I$2344,9,FALSE)</f>
        <v>5778.71</v>
      </c>
      <c r="N1605" s="2" t="str">
        <f>VLOOKUP($A1605,'Hospitalisation Details'!$A$2:$J$2344,10,FALSE)</f>
        <v>Tier - 2</v>
      </c>
      <c r="O1605" s="2" t="str">
        <f>VLOOKUP($A1605,'Hospitalisation Details'!$A$2:$K$2344,11,FALSE)</f>
        <v>Tier - 3</v>
      </c>
      <c r="P1605" s="5" t="str">
        <f>VLOOKUP($A1605,'Hospitalisation Details'!$A$2:$L$2344,12,FALSE)</f>
        <v>R1022</v>
      </c>
      <c r="Q1605" s="15">
        <f>VLOOKUP($A1605,'Hospitalisation Details'!$A$2:$G$2344,7,FALSE)</f>
        <v>18</v>
      </c>
    </row>
    <row r="1606" spans="1:17" x14ac:dyDescent="0.25">
      <c r="A1606" s="14" t="s">
        <v>5289</v>
      </c>
      <c r="B1606" t="str">
        <f>VLOOKUP(Healthcare!$A1606,'Customer Names'!A1606:C3940,3,FALSE)</f>
        <v>Simon</v>
      </c>
      <c r="C1606">
        <f>VLOOKUP(Healthcare!$A1606,'Medical Examinations'!A1606:B3940,2,FALSE)</f>
        <v>36.08</v>
      </c>
      <c r="D1606">
        <f>VLOOKUP($A1606,'Medical Examinations'!A1606:D3940,4,FALSE)</f>
        <v>4.29</v>
      </c>
      <c r="E1606" t="str">
        <f>VLOOKUP($A1606,'Medical Examinations'!A1606:F1606,6,FALSE)</f>
        <v>No</v>
      </c>
      <c r="F1606" t="str">
        <f>VLOOKUP($A1606,'Medical Examinations'!A1606:G3940,7,FALSE)</f>
        <v>No</v>
      </c>
      <c r="G1606" t="str">
        <f>VLOOKUP($A1606,'Medical Examinations'!A1606:H3940,8,FALSE)</f>
        <v>No</v>
      </c>
      <c r="H1606" s="4">
        <f>VLOOKUP($A1606,'Medical Examinations'!A1606:I3940,9,FALSE)</f>
        <v>0</v>
      </c>
      <c r="I1606" t="str">
        <f>VLOOKUP($A1606,'Medical Examinations'!A1606:J1606,10,FALSE)</f>
        <v>No</v>
      </c>
      <c r="J1606" t="str">
        <f>VLOOKUP($A1606,'Medical Examinations'!A1606:C1606,3,FALSE)</f>
        <v>Obesity</v>
      </c>
      <c r="K1606" t="str">
        <f>VLOOKUP($A1606,'Medical Examinations'!A1606:E1606,5,FALSE)</f>
        <v>Normal</v>
      </c>
      <c r="L1606" t="str">
        <f>VLOOKUP($A1606,'Hospitalisation Details'!$A$2:$E$2344,5,FALSE)</f>
        <v>18-Sep-1980</v>
      </c>
      <c r="M1606" s="2">
        <f>VLOOKUP($A1606,'Hospitalisation Details'!$A$2:$I$2344,9,FALSE)</f>
        <v>5807.06</v>
      </c>
      <c r="N1606" s="2" t="str">
        <f>VLOOKUP($A1606,'Hospitalisation Details'!$A$2:$J$2344,10,FALSE)</f>
        <v>Tier - 2</v>
      </c>
      <c r="O1606" s="2" t="str">
        <f>VLOOKUP($A1606,'Hospitalisation Details'!$A$2:$K$2344,11,FALSE)</f>
        <v>Tier - 3</v>
      </c>
      <c r="P1606" s="5" t="str">
        <f>VLOOKUP($A1606,'Hospitalisation Details'!$A$2:$L$2344,12,FALSE)</f>
        <v>R1013</v>
      </c>
      <c r="Q1606" s="15">
        <f>VLOOKUP($A1606,'Hospitalisation Details'!$A$2:$G$2344,7,FALSE)</f>
        <v>42</v>
      </c>
    </row>
    <row r="1607" spans="1:17" x14ac:dyDescent="0.25">
      <c r="A1607" s="14" t="s">
        <v>5290</v>
      </c>
      <c r="B1607" t="str">
        <f>VLOOKUP(Healthcare!$A1607,'Customer Names'!A1607:C3941,3,FALSE)</f>
        <v>Arciniaga</v>
      </c>
      <c r="C1607">
        <f>VLOOKUP(Healthcare!$A1607,'Medical Examinations'!A1607:B3941,2,FALSE)</f>
        <v>28.024999999999999</v>
      </c>
      <c r="D1607">
        <f>VLOOKUP($A1607,'Medical Examinations'!A1607:D3941,4,FALSE)</f>
        <v>5.69</v>
      </c>
      <c r="E1607" t="str">
        <f>VLOOKUP($A1607,'Medical Examinations'!A1607:F1607,6,FALSE)</f>
        <v>Yes</v>
      </c>
      <c r="F1607" t="str">
        <f>VLOOKUP($A1607,'Medical Examinations'!A1607:G3941,7,FALSE)</f>
        <v>No</v>
      </c>
      <c r="G1607" t="str">
        <f>VLOOKUP($A1607,'Medical Examinations'!A1607:H3941,8,FALSE)</f>
        <v>No</v>
      </c>
      <c r="H1607" s="4">
        <f>VLOOKUP($A1607,'Medical Examinations'!A1607:I3941,9,FALSE)</f>
        <v>0</v>
      </c>
      <c r="I1607" t="str">
        <f>VLOOKUP($A1607,'Medical Examinations'!A1607:J1607,10,FALSE)</f>
        <v>No</v>
      </c>
      <c r="J1607" t="str">
        <f>VLOOKUP($A1607,'Medical Examinations'!A1607:C1607,3,FALSE)</f>
        <v>Over Weight</v>
      </c>
      <c r="K1607" t="str">
        <f>VLOOKUP($A1607,'Medical Examinations'!A1607:E1607,5,FALSE)</f>
        <v>Normal</v>
      </c>
      <c r="L1607" t="str">
        <f>VLOOKUP($A1607,'Hospitalisation Details'!$A$2:$E$2344,5,FALSE)</f>
        <v>2-Nov-1972</v>
      </c>
      <c r="M1607" s="2">
        <f>VLOOKUP($A1607,'Hospitalisation Details'!$A$2:$I$2344,9,FALSE)</f>
        <v>5812.9</v>
      </c>
      <c r="N1607" s="2" t="str">
        <f>VLOOKUP($A1607,'Hospitalisation Details'!$A$2:$J$2344,10,FALSE)</f>
        <v>Tier - 2</v>
      </c>
      <c r="O1607" s="2" t="str">
        <f>VLOOKUP($A1607,'Hospitalisation Details'!$A$2:$K$2344,11,FALSE)</f>
        <v>Tier - 2</v>
      </c>
      <c r="P1607" s="5" t="str">
        <f>VLOOKUP($A1607,'Hospitalisation Details'!$A$2:$L$2344,12,FALSE)</f>
        <v>R1013</v>
      </c>
      <c r="Q1607" s="15">
        <f>VLOOKUP($A1607,'Hospitalisation Details'!$A$2:$G$2344,7,FALSE)</f>
        <v>50</v>
      </c>
    </row>
    <row r="1608" spans="1:17" x14ac:dyDescent="0.25">
      <c r="A1608" s="14" t="s">
        <v>5291</v>
      </c>
      <c r="B1608" t="str">
        <f>VLOOKUP(Healthcare!$A1608,'Customer Names'!A1608:C3942,3,FALSE)</f>
        <v>Ryan</v>
      </c>
      <c r="C1608">
        <f>VLOOKUP(Healthcare!$A1608,'Medical Examinations'!A1608:B3942,2,FALSE)</f>
        <v>24.32</v>
      </c>
      <c r="D1608">
        <f>VLOOKUP($A1608,'Medical Examinations'!A1608:D3942,4,FALSE)</f>
        <v>5.56</v>
      </c>
      <c r="E1608" t="str">
        <f>VLOOKUP($A1608,'Medical Examinations'!A1608:F1608,6,FALSE)</f>
        <v>Yes</v>
      </c>
      <c r="F1608" t="str">
        <f>VLOOKUP($A1608,'Medical Examinations'!A1608:G3942,7,FALSE)</f>
        <v>No</v>
      </c>
      <c r="G1608" t="str">
        <f>VLOOKUP($A1608,'Medical Examinations'!A1608:H3942,8,FALSE)</f>
        <v>No</v>
      </c>
      <c r="H1608" s="4">
        <f>VLOOKUP($A1608,'Medical Examinations'!A1608:I3942,9,FALSE)</f>
        <v>0</v>
      </c>
      <c r="I1608" t="str">
        <f>VLOOKUP($A1608,'Medical Examinations'!A1608:J1608,10,FALSE)</f>
        <v>No</v>
      </c>
      <c r="J1608" t="str">
        <f>VLOOKUP($A1608,'Medical Examinations'!A1608:C1608,3,FALSE)</f>
        <v>Health Weight</v>
      </c>
      <c r="K1608" t="str">
        <f>VLOOKUP($A1608,'Medical Examinations'!A1608:E1608,5,FALSE)</f>
        <v>Normal</v>
      </c>
      <c r="L1608" t="str">
        <f>VLOOKUP($A1608,'Hospitalisation Details'!$A$2:$E$2344,5,FALSE)</f>
        <v>22-Jul-2002</v>
      </c>
      <c r="M1608" s="2">
        <f>VLOOKUP($A1608,'Hospitalisation Details'!$A$2:$I$2344,9,FALSE)</f>
        <v>5816.58</v>
      </c>
      <c r="N1608" s="2" t="str">
        <f>VLOOKUP($A1608,'Hospitalisation Details'!$A$2:$J$2344,10,FALSE)</f>
        <v>Tier - 2</v>
      </c>
      <c r="O1608" s="2" t="str">
        <f>VLOOKUP($A1608,'Hospitalisation Details'!$A$2:$K$2344,11,FALSE)</f>
        <v>Tier - 2</v>
      </c>
      <c r="P1608" s="5" t="str">
        <f>VLOOKUP($A1608,'Hospitalisation Details'!$A$2:$L$2344,12,FALSE)</f>
        <v>R1026</v>
      </c>
      <c r="Q1608" s="15">
        <f>VLOOKUP($A1608,'Hospitalisation Details'!$A$2:$G$2344,7,FALSE)</f>
        <v>20</v>
      </c>
    </row>
    <row r="1609" spans="1:17" x14ac:dyDescent="0.25">
      <c r="A1609" s="14" t="s">
        <v>5292</v>
      </c>
      <c r="B1609" t="str">
        <f>VLOOKUP(Healthcare!$A1609,'Customer Names'!A1609:C3943,3,FALSE)</f>
        <v>Lizak</v>
      </c>
      <c r="C1609">
        <f>VLOOKUP(Healthcare!$A1609,'Medical Examinations'!A1609:B3943,2,FALSE)</f>
        <v>38</v>
      </c>
      <c r="D1609">
        <f>VLOOKUP($A1609,'Medical Examinations'!A1609:D3943,4,FALSE)</f>
        <v>5.41</v>
      </c>
      <c r="E1609" t="str">
        <f>VLOOKUP($A1609,'Medical Examinations'!A1609:F1609,6,FALSE)</f>
        <v>Yes</v>
      </c>
      <c r="F1609" t="str">
        <f>VLOOKUP($A1609,'Medical Examinations'!A1609:G3943,7,FALSE)</f>
        <v>No</v>
      </c>
      <c r="G1609" t="str">
        <f>VLOOKUP($A1609,'Medical Examinations'!A1609:H3943,8,FALSE)</f>
        <v>No</v>
      </c>
      <c r="H1609" s="4">
        <f>VLOOKUP($A1609,'Medical Examinations'!A1609:I3943,9,FALSE)</f>
        <v>1</v>
      </c>
      <c r="I1609" t="str">
        <f>VLOOKUP($A1609,'Medical Examinations'!A1609:J1609,10,FALSE)</f>
        <v>No</v>
      </c>
      <c r="J1609" t="str">
        <f>VLOOKUP($A1609,'Medical Examinations'!A1609:C1609,3,FALSE)</f>
        <v>Obesity</v>
      </c>
      <c r="K1609" t="str">
        <f>VLOOKUP($A1609,'Medical Examinations'!A1609:E1609,5,FALSE)</f>
        <v>Normal</v>
      </c>
      <c r="L1609" t="str">
        <f>VLOOKUP($A1609,'Hospitalisation Details'!$A$2:$E$2344,5,FALSE)</f>
        <v>27-Sep-1971</v>
      </c>
      <c r="M1609" s="2">
        <f>VLOOKUP($A1609,'Hospitalisation Details'!$A$2:$I$2344,9,FALSE)</f>
        <v>5832.6</v>
      </c>
      <c r="N1609" s="2" t="str">
        <f>VLOOKUP($A1609,'Hospitalisation Details'!$A$2:$J$2344,10,FALSE)</f>
        <v>Tier - 2</v>
      </c>
      <c r="O1609" s="2" t="str">
        <f>VLOOKUP($A1609,'Hospitalisation Details'!$A$2:$K$2344,11,FALSE)</f>
        <v>Tier - 3</v>
      </c>
      <c r="P1609" s="5" t="str">
        <f>VLOOKUP($A1609,'Hospitalisation Details'!$A$2:$L$2344,12,FALSE)</f>
        <v>R1012</v>
      </c>
      <c r="Q1609" s="15">
        <f>VLOOKUP($A1609,'Hospitalisation Details'!$A$2:$G$2344,7,FALSE)</f>
        <v>51</v>
      </c>
    </row>
    <row r="1610" spans="1:17" x14ac:dyDescent="0.25">
      <c r="A1610" s="14" t="s">
        <v>5293</v>
      </c>
      <c r="B1610" t="str">
        <f>VLOOKUP(Healthcare!$A1610,'Customer Names'!A1610:C3944,3,FALSE)</f>
        <v>Howery</v>
      </c>
      <c r="C1610">
        <f>VLOOKUP(Healthcare!$A1610,'Medical Examinations'!A1610:B3944,2,FALSE)</f>
        <v>31.6</v>
      </c>
      <c r="D1610">
        <f>VLOOKUP($A1610,'Medical Examinations'!A1610:D3944,4,FALSE)</f>
        <v>10.85</v>
      </c>
      <c r="E1610" t="str">
        <f>VLOOKUP($A1610,'Medical Examinations'!A1610:F1610,6,FALSE)</f>
        <v>Yes</v>
      </c>
      <c r="F1610" t="str">
        <f>VLOOKUP($A1610,'Medical Examinations'!A1610:G3944,7,FALSE)</f>
        <v>No</v>
      </c>
      <c r="G1610" t="str">
        <f>VLOOKUP($A1610,'Medical Examinations'!A1610:H3944,8,FALSE)</f>
        <v>No</v>
      </c>
      <c r="H1610" s="4">
        <f>VLOOKUP($A1610,'Medical Examinations'!A1610:I3944,9,FALSE)</f>
        <v>0</v>
      </c>
      <c r="I1610" t="str">
        <f>VLOOKUP($A1610,'Medical Examinations'!A1610:J1610,10,FALSE)</f>
        <v>No</v>
      </c>
      <c r="J1610" t="str">
        <f>VLOOKUP($A1610,'Medical Examinations'!A1610:C1610,3,FALSE)</f>
        <v>Obesity</v>
      </c>
      <c r="K1610" t="str">
        <f>VLOOKUP($A1610,'Medical Examinations'!A1610:E1610,5,FALSE)</f>
        <v>Diabetes</v>
      </c>
      <c r="L1610" t="str">
        <f>VLOOKUP($A1610,'Hospitalisation Details'!$A$2:$E$2344,5,FALSE)</f>
        <v>27-Jul-1987</v>
      </c>
      <c r="M1610" s="2">
        <f>VLOOKUP($A1610,'Hospitalisation Details'!$A$2:$I$2344,9,FALSE)</f>
        <v>5836.52</v>
      </c>
      <c r="N1610" s="2" t="str">
        <f>VLOOKUP($A1610,'Hospitalisation Details'!$A$2:$J$2344,10,FALSE)</f>
        <v>Tier - 2</v>
      </c>
      <c r="O1610" s="2" t="str">
        <f>VLOOKUP($A1610,'Hospitalisation Details'!$A$2:$K$2344,11,FALSE)</f>
        <v>Tier - 3</v>
      </c>
      <c r="P1610" s="5" t="str">
        <f>VLOOKUP($A1610,'Hospitalisation Details'!$A$2:$L$2344,12,FALSE)</f>
        <v>R1013</v>
      </c>
      <c r="Q1610" s="15">
        <f>VLOOKUP($A1610,'Hospitalisation Details'!$A$2:$G$2344,7,FALSE)</f>
        <v>35</v>
      </c>
    </row>
    <row r="1611" spans="1:17" x14ac:dyDescent="0.25">
      <c r="A1611" s="14" t="s">
        <v>5294</v>
      </c>
      <c r="B1611" t="str">
        <f>VLOOKUP(Healthcare!$A1611,'Customer Names'!A1611:C3945,3,FALSE)</f>
        <v>Crain</v>
      </c>
      <c r="C1611">
        <f>VLOOKUP(Healthcare!$A1611,'Medical Examinations'!A1611:B3945,2,FALSE)</f>
        <v>31.02</v>
      </c>
      <c r="D1611">
        <f>VLOOKUP($A1611,'Medical Examinations'!A1611:D3945,4,FALSE)</f>
        <v>11.63</v>
      </c>
      <c r="E1611" t="str">
        <f>VLOOKUP($A1611,'Medical Examinations'!A1611:F1611,6,FALSE)</f>
        <v>Yes</v>
      </c>
      <c r="F1611" t="str">
        <f>VLOOKUP($A1611,'Medical Examinations'!A1611:G3945,7,FALSE)</f>
        <v>No</v>
      </c>
      <c r="G1611" t="str">
        <f>VLOOKUP($A1611,'Medical Examinations'!A1611:H3945,8,FALSE)</f>
        <v>No</v>
      </c>
      <c r="H1611" s="4">
        <f>VLOOKUP($A1611,'Medical Examinations'!A1611:I3945,9,FALSE)</f>
        <v>0</v>
      </c>
      <c r="I1611" t="str">
        <f>VLOOKUP($A1611,'Medical Examinations'!A1611:J1611,10,FALSE)</f>
        <v>No</v>
      </c>
      <c r="J1611" t="str">
        <f>VLOOKUP($A1611,'Medical Examinations'!A1611:C1611,3,FALSE)</f>
        <v>Obesity</v>
      </c>
      <c r="K1611" t="str">
        <f>VLOOKUP($A1611,'Medical Examinations'!A1611:E1611,5,FALSE)</f>
        <v>Diabetes</v>
      </c>
      <c r="L1611" t="str">
        <f>VLOOKUP($A1611,'Hospitalisation Details'!$A$2:$E$2344,5,FALSE)</f>
        <v>30-Sep-1987</v>
      </c>
      <c r="M1611" s="2">
        <f>VLOOKUP($A1611,'Hospitalisation Details'!$A$2:$I$2344,9,FALSE)</f>
        <v>5846.92</v>
      </c>
      <c r="N1611" s="2" t="str">
        <f>VLOOKUP($A1611,'Hospitalisation Details'!$A$2:$J$2344,10,FALSE)</f>
        <v>Tier - 2</v>
      </c>
      <c r="O1611" s="2" t="str">
        <f>VLOOKUP($A1611,'Hospitalisation Details'!$A$2:$K$2344,11,FALSE)</f>
        <v>Tier - 2</v>
      </c>
      <c r="P1611" s="5" t="str">
        <f>VLOOKUP($A1611,'Hospitalisation Details'!$A$2:$L$2344,12,FALSE)</f>
        <v>R1013</v>
      </c>
      <c r="Q1611" s="15">
        <f>VLOOKUP($A1611,'Hospitalisation Details'!$A$2:$G$2344,7,FALSE)</f>
        <v>35</v>
      </c>
    </row>
    <row r="1612" spans="1:17" x14ac:dyDescent="0.25">
      <c r="A1612" s="14" t="s">
        <v>5295</v>
      </c>
      <c r="B1612" t="str">
        <f>VLOOKUP(Healthcare!$A1612,'Customer Names'!A1612:C3946,3,FALSE)</f>
        <v>Hotze</v>
      </c>
      <c r="C1612">
        <f>VLOOKUP(Healthcare!$A1612,'Medical Examinations'!A1612:B3946,2,FALSE)</f>
        <v>29.26</v>
      </c>
      <c r="D1612">
        <f>VLOOKUP($A1612,'Medical Examinations'!A1612:D3946,4,FALSE)</f>
        <v>5.68</v>
      </c>
      <c r="E1612" t="str">
        <f>VLOOKUP($A1612,'Medical Examinations'!A1612:F1612,6,FALSE)</f>
        <v>Yes</v>
      </c>
      <c r="F1612" t="str">
        <f>VLOOKUP($A1612,'Medical Examinations'!A1612:G3946,7,FALSE)</f>
        <v>No</v>
      </c>
      <c r="G1612" t="str">
        <f>VLOOKUP($A1612,'Medical Examinations'!A1612:H3946,8,FALSE)</f>
        <v>No</v>
      </c>
      <c r="H1612" s="4">
        <f>VLOOKUP($A1612,'Medical Examinations'!A1612:I3946,9,FALSE)</f>
        <v>1</v>
      </c>
      <c r="I1612" t="str">
        <f>VLOOKUP($A1612,'Medical Examinations'!A1612:J1612,10,FALSE)</f>
        <v>No</v>
      </c>
      <c r="J1612" t="str">
        <f>VLOOKUP($A1612,'Medical Examinations'!A1612:C1612,3,FALSE)</f>
        <v>Over Weight</v>
      </c>
      <c r="K1612" t="str">
        <f>VLOOKUP($A1612,'Medical Examinations'!A1612:E1612,5,FALSE)</f>
        <v>Normal</v>
      </c>
      <c r="L1612" t="str">
        <f>VLOOKUP($A1612,'Hospitalisation Details'!$A$2:$E$2344,5,FALSE)</f>
        <v>18-Jun-1985</v>
      </c>
      <c r="M1612" s="2">
        <f>VLOOKUP($A1612,'Hospitalisation Details'!$A$2:$I$2344,9,FALSE)</f>
        <v>5847.24</v>
      </c>
      <c r="N1612" s="2" t="str">
        <f>VLOOKUP($A1612,'Hospitalisation Details'!$A$2:$J$2344,10,FALSE)</f>
        <v>Tier - 2</v>
      </c>
      <c r="O1612" s="2" t="str">
        <f>VLOOKUP($A1612,'Hospitalisation Details'!$A$2:$K$2344,11,FALSE)</f>
        <v>Tier - 1</v>
      </c>
      <c r="P1612" s="5" t="str">
        <f>VLOOKUP($A1612,'Hospitalisation Details'!$A$2:$L$2344,12,FALSE)</f>
        <v>R1013</v>
      </c>
      <c r="Q1612" s="15">
        <f>VLOOKUP($A1612,'Hospitalisation Details'!$A$2:$G$2344,7,FALSE)</f>
        <v>37</v>
      </c>
    </row>
    <row r="1613" spans="1:17" x14ac:dyDescent="0.25">
      <c r="A1613" s="14" t="s">
        <v>5296</v>
      </c>
      <c r="B1613" t="str">
        <f>VLOOKUP(Healthcare!$A1613,'Customer Names'!A1613:C3947,3,FALSE)</f>
        <v>Chauhan</v>
      </c>
      <c r="C1613">
        <f>VLOOKUP(Healthcare!$A1613,'Medical Examinations'!A1613:B3947,2,FALSE)</f>
        <v>15.09</v>
      </c>
      <c r="D1613">
        <f>VLOOKUP($A1613,'Medical Examinations'!A1613:D3947,4,FALSE)</f>
        <v>7.59</v>
      </c>
      <c r="E1613" t="str">
        <f>VLOOKUP($A1613,'Medical Examinations'!A1613:F1613,6,FALSE)</f>
        <v>Yes</v>
      </c>
      <c r="F1613" t="str">
        <f>VLOOKUP($A1613,'Medical Examinations'!A1613:G3947,7,FALSE)</f>
        <v>No</v>
      </c>
      <c r="G1613" t="str">
        <f>VLOOKUP($A1613,'Medical Examinations'!A1613:H3947,8,FALSE)</f>
        <v>No</v>
      </c>
      <c r="H1613" s="4">
        <f>VLOOKUP($A1613,'Medical Examinations'!A1613:I3947,9,FALSE)</f>
        <v>2</v>
      </c>
      <c r="I1613" t="str">
        <f>VLOOKUP($A1613,'Medical Examinations'!A1613:J1613,10,FALSE)</f>
        <v>No</v>
      </c>
      <c r="J1613" t="str">
        <f>VLOOKUP($A1613,'Medical Examinations'!A1613:C1613,3,FALSE)</f>
        <v>Under Weight</v>
      </c>
      <c r="K1613" t="str">
        <f>VLOOKUP($A1613,'Medical Examinations'!A1613:E1613,5,FALSE)</f>
        <v>Diabetes</v>
      </c>
      <c r="L1613" t="str">
        <f>VLOOKUP($A1613,'Hospitalisation Details'!$A$2:$E$2344,5,FALSE)</f>
        <v>22-Nov-1984</v>
      </c>
      <c r="M1613" s="2">
        <f>VLOOKUP($A1613,'Hospitalisation Details'!$A$2:$I$2344,9,FALSE)</f>
        <v>5855.9</v>
      </c>
      <c r="N1613" s="2" t="str">
        <f>VLOOKUP($A1613,'Hospitalisation Details'!$A$2:$J$2344,10,FALSE)</f>
        <v>Tier - 2</v>
      </c>
      <c r="O1613" s="2" t="str">
        <f>VLOOKUP($A1613,'Hospitalisation Details'!$A$2:$K$2344,11,FALSE)</f>
        <v>Tier - 3</v>
      </c>
      <c r="P1613" s="5" t="str">
        <f>VLOOKUP($A1613,'Hospitalisation Details'!$A$2:$L$2344,12,FALSE)</f>
        <v>R1012</v>
      </c>
      <c r="Q1613" s="15">
        <f>VLOOKUP($A1613,'Hospitalisation Details'!$A$2:$G$2344,7,FALSE)</f>
        <v>38</v>
      </c>
    </row>
    <row r="1614" spans="1:17" x14ac:dyDescent="0.25">
      <c r="A1614" s="14" t="s">
        <v>5297</v>
      </c>
      <c r="B1614" t="str">
        <f>VLOOKUP(Healthcare!$A1614,'Customer Names'!A1614:C3948,3,FALSE)</f>
        <v>Raab</v>
      </c>
      <c r="C1614">
        <f>VLOOKUP(Healthcare!$A1614,'Medical Examinations'!A1614:B3948,2,FALSE)</f>
        <v>22.63</v>
      </c>
      <c r="D1614">
        <f>VLOOKUP($A1614,'Medical Examinations'!A1614:D3948,4,FALSE)</f>
        <v>5.09</v>
      </c>
      <c r="E1614" t="str">
        <f>VLOOKUP($A1614,'Medical Examinations'!A1614:F1614,6,FALSE)</f>
        <v>Yes</v>
      </c>
      <c r="F1614" t="str">
        <f>VLOOKUP($A1614,'Medical Examinations'!A1614:G3948,7,FALSE)</f>
        <v>No</v>
      </c>
      <c r="G1614" t="str">
        <f>VLOOKUP($A1614,'Medical Examinations'!A1614:H3948,8,FALSE)</f>
        <v>No</v>
      </c>
      <c r="H1614" s="4">
        <f>VLOOKUP($A1614,'Medical Examinations'!A1614:I3948,9,FALSE)</f>
        <v>0</v>
      </c>
      <c r="I1614" t="str">
        <f>VLOOKUP($A1614,'Medical Examinations'!A1614:J1614,10,FALSE)</f>
        <v>No</v>
      </c>
      <c r="J1614" t="str">
        <f>VLOOKUP($A1614,'Medical Examinations'!A1614:C1614,3,FALSE)</f>
        <v>Health Weight</v>
      </c>
      <c r="K1614" t="str">
        <f>VLOOKUP($A1614,'Medical Examinations'!A1614:E1614,5,FALSE)</f>
        <v>Normal</v>
      </c>
      <c r="L1614" t="str">
        <f>VLOOKUP($A1614,'Hospitalisation Details'!$A$2:$E$2344,5,FALSE)</f>
        <v>19-Oct-1993</v>
      </c>
      <c r="M1614" s="2">
        <f>VLOOKUP($A1614,'Hospitalisation Details'!$A$2:$I$2344,9,FALSE)</f>
        <v>5877.02</v>
      </c>
      <c r="N1614" s="2" t="str">
        <f>VLOOKUP($A1614,'Hospitalisation Details'!$A$2:$J$2344,10,FALSE)</f>
        <v>Tier - 2</v>
      </c>
      <c r="O1614" s="2" t="str">
        <f>VLOOKUP($A1614,'Hospitalisation Details'!$A$2:$K$2344,11,FALSE)</f>
        <v>Tier - 2</v>
      </c>
      <c r="P1614" s="5" t="str">
        <f>VLOOKUP($A1614,'Hospitalisation Details'!$A$2:$L$2344,12,FALSE)</f>
        <v>R1021</v>
      </c>
      <c r="Q1614" s="15">
        <f>VLOOKUP($A1614,'Hospitalisation Details'!$A$2:$G$2344,7,FALSE)</f>
        <v>29</v>
      </c>
    </row>
    <row r="1615" spans="1:17" x14ac:dyDescent="0.25">
      <c r="A1615" s="14" t="s">
        <v>5299</v>
      </c>
      <c r="B1615" t="str">
        <f>VLOOKUP(Healthcare!$A1615,'Customer Names'!A1615:C3949,3,FALSE)</f>
        <v>McKown</v>
      </c>
      <c r="C1615">
        <f>VLOOKUP(Healthcare!$A1615,'Medical Examinations'!A1615:B3949,2,FALSE)</f>
        <v>23.46</v>
      </c>
      <c r="D1615">
        <f>VLOOKUP($A1615,'Medical Examinations'!A1615:D3949,4,FALSE)</f>
        <v>4.21</v>
      </c>
      <c r="E1615" t="str">
        <f>VLOOKUP($A1615,'Medical Examinations'!A1615:F1615,6,FALSE)</f>
        <v>No</v>
      </c>
      <c r="F1615" t="str">
        <f>VLOOKUP($A1615,'Medical Examinations'!A1615:G3949,7,FALSE)</f>
        <v>No</v>
      </c>
      <c r="G1615" t="str">
        <f>VLOOKUP($A1615,'Medical Examinations'!A1615:H3949,8,FALSE)</f>
        <v>No</v>
      </c>
      <c r="H1615" s="4">
        <f>VLOOKUP($A1615,'Medical Examinations'!A1615:I3949,9,FALSE)</f>
        <v>1</v>
      </c>
      <c r="I1615" t="str">
        <f>VLOOKUP($A1615,'Medical Examinations'!A1615:J1615,10,FALSE)</f>
        <v>No</v>
      </c>
      <c r="J1615" t="str">
        <f>VLOOKUP($A1615,'Medical Examinations'!A1615:C1615,3,FALSE)</f>
        <v>Health Weight</v>
      </c>
      <c r="K1615" t="str">
        <f>VLOOKUP($A1615,'Medical Examinations'!A1615:E1615,5,FALSE)</f>
        <v>Normal</v>
      </c>
      <c r="L1615" t="str">
        <f>VLOOKUP($A1615,'Hospitalisation Details'!$A$2:$E$2344,5,FALSE)</f>
        <v>8-Jul-1982</v>
      </c>
      <c r="M1615" s="2">
        <f>VLOOKUP($A1615,'Hospitalisation Details'!$A$2:$I$2344,9,FALSE)</f>
        <v>5910.94</v>
      </c>
      <c r="N1615" s="2" t="str">
        <f>VLOOKUP($A1615,'Hospitalisation Details'!$A$2:$J$2344,10,FALSE)</f>
        <v>Tier - 2</v>
      </c>
      <c r="O1615" s="2" t="str">
        <f>VLOOKUP($A1615,'Hospitalisation Details'!$A$2:$K$2344,11,FALSE)</f>
        <v>Tier - 1</v>
      </c>
      <c r="P1615" s="5" t="str">
        <f>VLOOKUP($A1615,'Hospitalisation Details'!$A$2:$L$2344,12,FALSE)</f>
        <v>R1011</v>
      </c>
      <c r="Q1615" s="15">
        <f>VLOOKUP($A1615,'Hospitalisation Details'!$A$2:$G$2344,7,FALSE)</f>
        <v>40</v>
      </c>
    </row>
    <row r="1616" spans="1:17" x14ac:dyDescent="0.25">
      <c r="A1616" s="14" t="s">
        <v>5300</v>
      </c>
      <c r="B1616" t="str">
        <f>VLOOKUP(Healthcare!$A1616,'Customer Names'!A1616:C3950,3,FALSE)</f>
        <v>Schiemann</v>
      </c>
      <c r="C1616">
        <f>VLOOKUP(Healthcare!$A1616,'Medical Examinations'!A1616:B3950,2,FALSE)</f>
        <v>22.56</v>
      </c>
      <c r="D1616">
        <f>VLOOKUP($A1616,'Medical Examinations'!A1616:D3950,4,FALSE)</f>
        <v>4.34</v>
      </c>
      <c r="E1616" t="str">
        <f>VLOOKUP($A1616,'Medical Examinations'!A1616:F1616,6,FALSE)</f>
        <v>Yes</v>
      </c>
      <c r="F1616" t="str">
        <f>VLOOKUP($A1616,'Medical Examinations'!A1616:G3950,7,FALSE)</f>
        <v>No</v>
      </c>
      <c r="G1616" t="str">
        <f>VLOOKUP($A1616,'Medical Examinations'!A1616:H3950,8,FALSE)</f>
        <v>No</v>
      </c>
      <c r="H1616" s="4">
        <f>VLOOKUP($A1616,'Medical Examinations'!A1616:I3950,9,FALSE)</f>
        <v>0</v>
      </c>
      <c r="I1616" t="str">
        <f>VLOOKUP($A1616,'Medical Examinations'!A1616:J1616,10,FALSE)</f>
        <v>No</v>
      </c>
      <c r="J1616" t="str">
        <f>VLOOKUP($A1616,'Medical Examinations'!A1616:C1616,3,FALSE)</f>
        <v>Health Weight</v>
      </c>
      <c r="K1616" t="str">
        <f>VLOOKUP($A1616,'Medical Examinations'!A1616:E1616,5,FALSE)</f>
        <v>Normal</v>
      </c>
      <c r="L1616" t="str">
        <f>VLOOKUP($A1616,'Hospitalisation Details'!$A$2:$E$2344,5,FALSE)</f>
        <v>21-Dec-1982</v>
      </c>
      <c r="M1616" s="2">
        <f>VLOOKUP($A1616,'Hospitalisation Details'!$A$2:$I$2344,9,FALSE)</f>
        <v>5920.1</v>
      </c>
      <c r="N1616" s="2" t="str">
        <f>VLOOKUP($A1616,'Hospitalisation Details'!$A$2:$J$2344,10,FALSE)</f>
        <v>Tier - 2</v>
      </c>
      <c r="O1616" s="2" t="str">
        <f>VLOOKUP($A1616,'Hospitalisation Details'!$A$2:$K$2344,11,FALSE)</f>
        <v>Tier - 1</v>
      </c>
      <c r="P1616" s="5" t="str">
        <f>VLOOKUP($A1616,'Hospitalisation Details'!$A$2:$L$2344,12,FALSE)</f>
        <v>R1013</v>
      </c>
      <c r="Q1616" s="15">
        <f>VLOOKUP($A1616,'Hospitalisation Details'!$A$2:$G$2344,7,FALSE)</f>
        <v>40</v>
      </c>
    </row>
    <row r="1617" spans="1:17" x14ac:dyDescent="0.25">
      <c r="A1617" s="14" t="s">
        <v>5301</v>
      </c>
      <c r="B1617" t="str">
        <f>VLOOKUP(Healthcare!$A1617,'Customer Names'!A1617:C3951,3,FALSE)</f>
        <v>Cress</v>
      </c>
      <c r="C1617">
        <f>VLOOKUP(Healthcare!$A1617,'Medical Examinations'!A1617:B3951,2,FALSE)</f>
        <v>19.28</v>
      </c>
      <c r="D1617">
        <f>VLOOKUP($A1617,'Medical Examinations'!A1617:D3951,4,FALSE)</f>
        <v>11.85</v>
      </c>
      <c r="E1617" t="str">
        <f>VLOOKUP($A1617,'Medical Examinations'!A1617:F1617,6,FALSE)</f>
        <v>No</v>
      </c>
      <c r="F1617" t="str">
        <f>VLOOKUP($A1617,'Medical Examinations'!A1617:G3951,7,FALSE)</f>
        <v>No</v>
      </c>
      <c r="G1617" t="str">
        <f>VLOOKUP($A1617,'Medical Examinations'!A1617:H3951,8,FALSE)</f>
        <v>No</v>
      </c>
      <c r="H1617" s="4">
        <f>VLOOKUP($A1617,'Medical Examinations'!A1617:I3951,9,FALSE)</f>
        <v>2</v>
      </c>
      <c r="I1617" t="str">
        <f>VLOOKUP($A1617,'Medical Examinations'!A1617:J1617,10,FALSE)</f>
        <v>No</v>
      </c>
      <c r="J1617" t="str">
        <f>VLOOKUP($A1617,'Medical Examinations'!A1617:C1617,3,FALSE)</f>
        <v>Health Weight</v>
      </c>
      <c r="K1617" t="str">
        <f>VLOOKUP($A1617,'Medical Examinations'!A1617:E1617,5,FALSE)</f>
        <v>Diabetes</v>
      </c>
      <c r="L1617" t="str">
        <f>VLOOKUP($A1617,'Hospitalisation Details'!$A$2:$E$2344,5,FALSE)</f>
        <v>29-Jul-1987</v>
      </c>
      <c r="M1617" s="2">
        <f>VLOOKUP($A1617,'Hospitalisation Details'!$A$2:$I$2344,9,FALSE)</f>
        <v>5926.85</v>
      </c>
      <c r="N1617" s="2" t="str">
        <f>VLOOKUP($A1617,'Hospitalisation Details'!$A$2:$J$2344,10,FALSE)</f>
        <v>Tier - 3</v>
      </c>
      <c r="O1617" s="2" t="str">
        <f>VLOOKUP($A1617,'Hospitalisation Details'!$A$2:$K$2344,11,FALSE)</f>
        <v>Tier - 3</v>
      </c>
      <c r="P1617" s="5" t="str">
        <f>VLOOKUP($A1617,'Hospitalisation Details'!$A$2:$L$2344,12,FALSE)</f>
        <v>R1011</v>
      </c>
      <c r="Q1617" s="15">
        <f>VLOOKUP($A1617,'Hospitalisation Details'!$A$2:$G$2344,7,FALSE)</f>
        <v>35</v>
      </c>
    </row>
    <row r="1618" spans="1:17" x14ac:dyDescent="0.25">
      <c r="A1618" s="14" t="s">
        <v>5302</v>
      </c>
      <c r="B1618" t="str">
        <f>VLOOKUP(Healthcare!$A1618,'Customer Names'!A1618:C3952,3,FALSE)</f>
        <v>Mawson</v>
      </c>
      <c r="C1618">
        <f>VLOOKUP(Healthcare!$A1618,'Medical Examinations'!A1618:B3952,2,FALSE)</f>
        <v>15.37</v>
      </c>
      <c r="D1618">
        <f>VLOOKUP($A1618,'Medical Examinations'!A1618:D3952,4,FALSE)</f>
        <v>9.61</v>
      </c>
      <c r="E1618" t="str">
        <f>VLOOKUP($A1618,'Medical Examinations'!A1618:F1618,6,FALSE)</f>
        <v>Yes</v>
      </c>
      <c r="F1618" t="str">
        <f>VLOOKUP($A1618,'Medical Examinations'!A1618:G3952,7,FALSE)</f>
        <v>No</v>
      </c>
      <c r="G1618" t="str">
        <f>VLOOKUP($A1618,'Medical Examinations'!A1618:H3952,8,FALSE)</f>
        <v>No</v>
      </c>
      <c r="H1618" s="4">
        <f>VLOOKUP($A1618,'Medical Examinations'!A1618:I3952,9,FALSE)</f>
        <v>2</v>
      </c>
      <c r="I1618" t="str">
        <f>VLOOKUP($A1618,'Medical Examinations'!A1618:J1618,10,FALSE)</f>
        <v>No</v>
      </c>
      <c r="J1618" t="str">
        <f>VLOOKUP($A1618,'Medical Examinations'!A1618:C1618,3,FALSE)</f>
        <v>Under Weight</v>
      </c>
      <c r="K1618" t="str">
        <f>VLOOKUP($A1618,'Medical Examinations'!A1618:E1618,5,FALSE)</f>
        <v>Diabetes</v>
      </c>
      <c r="L1618" t="str">
        <f>VLOOKUP($A1618,'Hospitalisation Details'!$A$2:$E$2344,5,FALSE)</f>
        <v>13-Aug-1993</v>
      </c>
      <c r="M1618" s="2">
        <f>VLOOKUP($A1618,'Hospitalisation Details'!$A$2:$I$2344,9,FALSE)</f>
        <v>5926.93</v>
      </c>
      <c r="N1618" s="2" t="str">
        <f>VLOOKUP($A1618,'Hospitalisation Details'!$A$2:$J$2344,10,FALSE)</f>
        <v>Tier - 2</v>
      </c>
      <c r="O1618" s="2" t="str">
        <f>VLOOKUP($A1618,'Hospitalisation Details'!$A$2:$K$2344,11,FALSE)</f>
        <v>Tier - 2</v>
      </c>
      <c r="P1618" s="5" t="str">
        <f>VLOOKUP($A1618,'Hospitalisation Details'!$A$2:$L$2344,12,FALSE)</f>
        <v>R1025</v>
      </c>
      <c r="Q1618" s="15">
        <f>VLOOKUP($A1618,'Hospitalisation Details'!$A$2:$G$2344,7,FALSE)</f>
        <v>29</v>
      </c>
    </row>
    <row r="1619" spans="1:17" x14ac:dyDescent="0.25">
      <c r="A1619" s="14" t="s">
        <v>5303</v>
      </c>
      <c r="B1619" t="str">
        <f>VLOOKUP(Healthcare!$A1619,'Customer Names'!A1619:C3953,3,FALSE)</f>
        <v>Wigginton</v>
      </c>
      <c r="C1619">
        <f>VLOOKUP(Healthcare!$A1619,'Medical Examinations'!A1619:B3953,2,FALSE)</f>
        <v>18.71</v>
      </c>
      <c r="D1619">
        <f>VLOOKUP($A1619,'Medical Examinations'!A1619:D3953,4,FALSE)</f>
        <v>5.29</v>
      </c>
      <c r="E1619" t="str">
        <f>VLOOKUP($A1619,'Medical Examinations'!A1619:F1619,6,FALSE)</f>
        <v>Yes</v>
      </c>
      <c r="F1619" t="str">
        <f>VLOOKUP($A1619,'Medical Examinations'!A1619:G3953,7,FALSE)</f>
        <v>No</v>
      </c>
      <c r="G1619" t="str">
        <f>VLOOKUP($A1619,'Medical Examinations'!A1619:H3953,8,FALSE)</f>
        <v>No</v>
      </c>
      <c r="H1619" s="4">
        <f>VLOOKUP($A1619,'Medical Examinations'!A1619:I3953,9,FALSE)</f>
        <v>0</v>
      </c>
      <c r="I1619" t="str">
        <f>VLOOKUP($A1619,'Medical Examinations'!A1619:J1619,10,FALSE)</f>
        <v>No</v>
      </c>
      <c r="J1619" t="str">
        <f>VLOOKUP($A1619,'Medical Examinations'!A1619:C1619,3,FALSE)</f>
        <v>Health Weight</v>
      </c>
      <c r="K1619" t="str">
        <f>VLOOKUP($A1619,'Medical Examinations'!A1619:E1619,5,FALSE)</f>
        <v>Normal</v>
      </c>
      <c r="L1619" t="str">
        <f>VLOOKUP($A1619,'Hospitalisation Details'!$A$2:$E$2344,5,FALSE)</f>
        <v>30-Jul-1994</v>
      </c>
      <c r="M1619" s="2">
        <f>VLOOKUP($A1619,'Hospitalisation Details'!$A$2:$I$2344,9,FALSE)</f>
        <v>5927.65</v>
      </c>
      <c r="N1619" s="2" t="str">
        <f>VLOOKUP($A1619,'Hospitalisation Details'!$A$2:$J$2344,10,FALSE)</f>
        <v>Tier - 2</v>
      </c>
      <c r="O1619" s="2" t="str">
        <f>VLOOKUP($A1619,'Hospitalisation Details'!$A$2:$K$2344,11,FALSE)</f>
        <v>Tier - 1</v>
      </c>
      <c r="P1619" s="5" t="str">
        <f>VLOOKUP($A1619,'Hospitalisation Details'!$A$2:$L$2344,12,FALSE)</f>
        <v>R1012</v>
      </c>
      <c r="Q1619" s="15">
        <f>VLOOKUP($A1619,'Hospitalisation Details'!$A$2:$G$2344,7,FALSE)</f>
        <v>28</v>
      </c>
    </row>
    <row r="1620" spans="1:17" x14ac:dyDescent="0.25">
      <c r="A1620" s="14" t="s">
        <v>5304</v>
      </c>
      <c r="B1620" t="str">
        <f>VLOOKUP(Healthcare!$A1620,'Customer Names'!A1620:C3954,3,FALSE)</f>
        <v>Wang</v>
      </c>
      <c r="C1620">
        <f>VLOOKUP(Healthcare!$A1620,'Medical Examinations'!A1620:B3954,2,FALSE)</f>
        <v>20.61</v>
      </c>
      <c r="D1620">
        <f>VLOOKUP($A1620,'Medical Examinations'!A1620:D3954,4,FALSE)</f>
        <v>6.89</v>
      </c>
      <c r="E1620" t="str">
        <f>VLOOKUP($A1620,'Medical Examinations'!A1620:F1620,6,FALSE)</f>
        <v>No</v>
      </c>
      <c r="F1620" t="str">
        <f>VLOOKUP($A1620,'Medical Examinations'!A1620:G3954,7,FALSE)</f>
        <v>No</v>
      </c>
      <c r="G1620" t="str">
        <f>VLOOKUP($A1620,'Medical Examinations'!A1620:H3954,8,FALSE)</f>
        <v>No</v>
      </c>
      <c r="H1620" s="4">
        <f>VLOOKUP($A1620,'Medical Examinations'!A1620:I3954,9,FALSE)</f>
        <v>0</v>
      </c>
      <c r="I1620" t="str">
        <f>VLOOKUP($A1620,'Medical Examinations'!A1620:J1620,10,FALSE)</f>
        <v>No</v>
      </c>
      <c r="J1620" t="str">
        <f>VLOOKUP($A1620,'Medical Examinations'!A1620:C1620,3,FALSE)</f>
        <v>Health Weight</v>
      </c>
      <c r="K1620" t="str">
        <f>VLOOKUP($A1620,'Medical Examinations'!A1620:E1620,5,FALSE)</f>
        <v>Diabetes</v>
      </c>
      <c r="L1620" t="str">
        <f>VLOOKUP($A1620,'Hospitalisation Details'!$A$2:$E$2344,5,FALSE)</f>
        <v>14-Jul-1987</v>
      </c>
      <c r="M1620" s="2">
        <f>VLOOKUP($A1620,'Hospitalisation Details'!$A$2:$I$2344,9,FALSE)</f>
        <v>5934.38</v>
      </c>
      <c r="N1620" s="2" t="str">
        <f>VLOOKUP($A1620,'Hospitalisation Details'!$A$2:$J$2344,10,FALSE)</f>
        <v>Tier - 3</v>
      </c>
      <c r="O1620" s="2" t="str">
        <f>VLOOKUP($A1620,'Hospitalisation Details'!$A$2:$K$2344,11,FALSE)</f>
        <v>Tier - 2</v>
      </c>
      <c r="P1620" s="5" t="str">
        <f>VLOOKUP($A1620,'Hospitalisation Details'!$A$2:$L$2344,12,FALSE)</f>
        <v>R1013</v>
      </c>
      <c r="Q1620" s="15">
        <f>VLOOKUP($A1620,'Hospitalisation Details'!$A$2:$G$2344,7,FALSE)</f>
        <v>35</v>
      </c>
    </row>
    <row r="1621" spans="1:17" x14ac:dyDescent="0.25">
      <c r="A1621" s="14" t="s">
        <v>5305</v>
      </c>
      <c r="B1621" t="str">
        <f>VLOOKUP(Healthcare!$A1621,'Customer Names'!A1621:C3955,3,FALSE)</f>
        <v>Schroeder</v>
      </c>
      <c r="C1621">
        <f>VLOOKUP(Healthcare!$A1621,'Medical Examinations'!A1621:B3955,2,FALSE)</f>
        <v>15.99</v>
      </c>
      <c r="D1621">
        <f>VLOOKUP($A1621,'Medical Examinations'!A1621:D3955,4,FALSE)</f>
        <v>4.57</v>
      </c>
      <c r="E1621" t="str">
        <f>VLOOKUP($A1621,'Medical Examinations'!A1621:F1621,6,FALSE)</f>
        <v>Yes</v>
      </c>
      <c r="F1621" t="str">
        <f>VLOOKUP($A1621,'Medical Examinations'!A1621:G3955,7,FALSE)</f>
        <v>No</v>
      </c>
      <c r="G1621" t="str">
        <f>VLOOKUP($A1621,'Medical Examinations'!A1621:H3955,8,FALSE)</f>
        <v>Yes</v>
      </c>
      <c r="H1621" s="4">
        <f>VLOOKUP($A1621,'Medical Examinations'!A1621:I3955,9,FALSE)</f>
        <v>1</v>
      </c>
      <c r="I1621" t="str">
        <f>VLOOKUP($A1621,'Medical Examinations'!A1621:J1621,10,FALSE)</f>
        <v>No</v>
      </c>
      <c r="J1621" t="str">
        <f>VLOOKUP($A1621,'Medical Examinations'!A1621:C1621,3,FALSE)</f>
        <v>Under Weight</v>
      </c>
      <c r="K1621" t="str">
        <f>VLOOKUP($A1621,'Medical Examinations'!A1621:E1621,5,FALSE)</f>
        <v>Normal</v>
      </c>
      <c r="L1621" t="str">
        <f>VLOOKUP($A1621,'Hospitalisation Details'!$A$2:$E$2344,5,FALSE)</f>
        <v>15-Jul-2004</v>
      </c>
      <c r="M1621" s="2">
        <f>VLOOKUP($A1621,'Hospitalisation Details'!$A$2:$I$2344,9,FALSE)</f>
        <v>5960.91</v>
      </c>
      <c r="N1621" s="2" t="str">
        <f>VLOOKUP($A1621,'Hospitalisation Details'!$A$2:$J$2344,10,FALSE)</f>
        <v>Tier - 2</v>
      </c>
      <c r="O1621" s="2" t="str">
        <f>VLOOKUP($A1621,'Hospitalisation Details'!$A$2:$K$2344,11,FALSE)</f>
        <v>Tier - 1</v>
      </c>
      <c r="P1621" s="5" t="str">
        <f>VLOOKUP($A1621,'Hospitalisation Details'!$A$2:$L$2344,12,FALSE)</f>
        <v>R1026</v>
      </c>
      <c r="Q1621" s="15">
        <f>VLOOKUP($A1621,'Hospitalisation Details'!$A$2:$G$2344,7,FALSE)</f>
        <v>18</v>
      </c>
    </row>
    <row r="1622" spans="1:17" x14ac:dyDescent="0.25">
      <c r="A1622" s="14" t="s">
        <v>5306</v>
      </c>
      <c r="B1622" t="str">
        <f>VLOOKUP(Healthcare!$A1622,'Customer Names'!A1622:C3956,3,FALSE)</f>
        <v>Leonard</v>
      </c>
      <c r="C1622">
        <f>VLOOKUP(Healthcare!$A1622,'Medical Examinations'!A1622:B3956,2,FALSE)</f>
        <v>33.155000000000001</v>
      </c>
      <c r="D1622">
        <f>VLOOKUP($A1622,'Medical Examinations'!A1622:D3956,4,FALSE)</f>
        <v>4.32</v>
      </c>
      <c r="E1622" t="str">
        <f>VLOOKUP($A1622,'Medical Examinations'!A1622:F1622,6,FALSE)</f>
        <v>No</v>
      </c>
      <c r="F1622" t="str">
        <f>VLOOKUP($A1622,'Medical Examinations'!A1622:G3956,7,FALSE)</f>
        <v>No</v>
      </c>
      <c r="G1622" t="str">
        <f>VLOOKUP($A1622,'Medical Examinations'!A1622:H3956,8,FALSE)</f>
        <v>No</v>
      </c>
      <c r="H1622" s="4">
        <f>VLOOKUP($A1622,'Medical Examinations'!A1622:I3956,9,FALSE)</f>
        <v>0</v>
      </c>
      <c r="I1622" t="str">
        <f>VLOOKUP($A1622,'Medical Examinations'!A1622:J1622,10,FALSE)</f>
        <v>No</v>
      </c>
      <c r="J1622" t="str">
        <f>VLOOKUP($A1622,'Medical Examinations'!A1622:C1622,3,FALSE)</f>
        <v>Obesity</v>
      </c>
      <c r="K1622" t="str">
        <f>VLOOKUP($A1622,'Medical Examinations'!A1622:E1622,5,FALSE)</f>
        <v>Normal</v>
      </c>
      <c r="L1622" t="str">
        <f>VLOOKUP($A1622,'Hospitalisation Details'!$A$2:$E$2344,5,FALSE)</f>
        <v>5-Aug-1980</v>
      </c>
      <c r="M1622" s="2">
        <f>VLOOKUP($A1622,'Hospitalisation Details'!$A$2:$I$2344,9,FALSE)</f>
        <v>5966.89</v>
      </c>
      <c r="N1622" s="2" t="str">
        <f>VLOOKUP($A1622,'Hospitalisation Details'!$A$2:$J$2344,10,FALSE)</f>
        <v>Tier - 2</v>
      </c>
      <c r="O1622" s="2" t="str">
        <f>VLOOKUP($A1622,'Hospitalisation Details'!$A$2:$K$2344,11,FALSE)</f>
        <v>Tier - 3</v>
      </c>
      <c r="P1622" s="5" t="str">
        <f>VLOOKUP($A1622,'Hospitalisation Details'!$A$2:$L$2344,12,FALSE)</f>
        <v>R1013</v>
      </c>
      <c r="Q1622" s="15">
        <f>VLOOKUP($A1622,'Hospitalisation Details'!$A$2:$G$2344,7,FALSE)</f>
        <v>42</v>
      </c>
    </row>
    <row r="1623" spans="1:17" x14ac:dyDescent="0.25">
      <c r="A1623" s="14" t="s">
        <v>5307</v>
      </c>
      <c r="B1623" t="str">
        <f>VLOOKUP(Healthcare!$A1623,'Customer Names'!A1623:C3957,3,FALSE)</f>
        <v>Tissue</v>
      </c>
      <c r="C1623">
        <f>VLOOKUP(Healthcare!$A1623,'Medical Examinations'!A1623:B3957,2,FALSE)</f>
        <v>26.22</v>
      </c>
      <c r="D1623">
        <f>VLOOKUP($A1623,'Medical Examinations'!A1623:D3957,4,FALSE)</f>
        <v>5.57</v>
      </c>
      <c r="E1623" t="str">
        <f>VLOOKUP($A1623,'Medical Examinations'!A1623:F1623,6,FALSE)</f>
        <v>Yes</v>
      </c>
      <c r="F1623" t="str">
        <f>VLOOKUP($A1623,'Medical Examinations'!A1623:G3957,7,FALSE)</f>
        <v>No</v>
      </c>
      <c r="G1623" t="str">
        <f>VLOOKUP($A1623,'Medical Examinations'!A1623:H3957,8,FALSE)</f>
        <v>Yes</v>
      </c>
      <c r="H1623" s="4">
        <f>VLOOKUP($A1623,'Medical Examinations'!A1623:I3957,9,FALSE)</f>
        <v>1</v>
      </c>
      <c r="I1623" t="str">
        <f>VLOOKUP($A1623,'Medical Examinations'!A1623:J1623,10,FALSE)</f>
        <v>No</v>
      </c>
      <c r="J1623" t="str">
        <f>VLOOKUP($A1623,'Medical Examinations'!A1623:C1623,3,FALSE)</f>
        <v>Over Weight</v>
      </c>
      <c r="K1623" t="str">
        <f>VLOOKUP($A1623,'Medical Examinations'!A1623:E1623,5,FALSE)</f>
        <v>Normal</v>
      </c>
      <c r="L1623" t="str">
        <f>VLOOKUP($A1623,'Hospitalisation Details'!$A$2:$E$2344,5,FALSE)</f>
        <v>21-Jul-1980</v>
      </c>
      <c r="M1623" s="2">
        <f>VLOOKUP($A1623,'Hospitalisation Details'!$A$2:$I$2344,9,FALSE)</f>
        <v>5969.72</v>
      </c>
      <c r="N1623" s="2" t="str">
        <f>VLOOKUP($A1623,'Hospitalisation Details'!$A$2:$J$2344,10,FALSE)</f>
        <v>Tier - 3</v>
      </c>
      <c r="O1623" s="2" t="str">
        <f>VLOOKUP($A1623,'Hospitalisation Details'!$A$2:$K$2344,11,FALSE)</f>
        <v>Tier - 3</v>
      </c>
      <c r="P1623" s="5" t="str">
        <f>VLOOKUP($A1623,'Hospitalisation Details'!$A$2:$L$2344,12,FALSE)</f>
        <v>R1011</v>
      </c>
      <c r="Q1623" s="15">
        <f>VLOOKUP($A1623,'Hospitalisation Details'!$A$2:$G$2344,7,FALSE)</f>
        <v>42</v>
      </c>
    </row>
    <row r="1624" spans="1:17" x14ac:dyDescent="0.25">
      <c r="A1624" s="14" t="s">
        <v>5308</v>
      </c>
      <c r="B1624" t="str">
        <f>VLOOKUP(Healthcare!$A1624,'Customer Names'!A1624:C3958,3,FALSE)</f>
        <v>Wood</v>
      </c>
      <c r="C1624">
        <f>VLOOKUP(Healthcare!$A1624,'Medical Examinations'!A1624:B3958,2,FALSE)</f>
        <v>21.85</v>
      </c>
      <c r="D1624">
        <f>VLOOKUP($A1624,'Medical Examinations'!A1624:D3958,4,FALSE)</f>
        <v>5.26</v>
      </c>
      <c r="E1624" t="str">
        <f>VLOOKUP($A1624,'Medical Examinations'!A1624:F1624,6,FALSE)</f>
        <v>Yes</v>
      </c>
      <c r="F1624" t="str">
        <f>VLOOKUP($A1624,'Medical Examinations'!A1624:G3958,7,FALSE)</f>
        <v>No</v>
      </c>
      <c r="G1624" t="str">
        <f>VLOOKUP($A1624,'Medical Examinations'!A1624:H3958,8,FALSE)</f>
        <v>Yes</v>
      </c>
      <c r="H1624" s="4">
        <f>VLOOKUP($A1624,'Medical Examinations'!A1624:I3958,9,FALSE)</f>
        <v>1</v>
      </c>
      <c r="I1624" t="str">
        <f>VLOOKUP($A1624,'Medical Examinations'!A1624:J1624,10,FALSE)</f>
        <v>No</v>
      </c>
      <c r="J1624" t="str">
        <f>VLOOKUP($A1624,'Medical Examinations'!A1624:C1624,3,FALSE)</f>
        <v>Health Weight</v>
      </c>
      <c r="K1624" t="str">
        <f>VLOOKUP($A1624,'Medical Examinations'!A1624:E1624,5,FALSE)</f>
        <v>Normal</v>
      </c>
      <c r="L1624" t="str">
        <f>VLOOKUP($A1624,'Hospitalisation Details'!$A$2:$E$2344,5,FALSE)</f>
        <v>22-Jul-1989</v>
      </c>
      <c r="M1624" s="2">
        <f>VLOOKUP($A1624,'Hospitalisation Details'!$A$2:$I$2344,9,FALSE)</f>
        <v>5972.38</v>
      </c>
      <c r="N1624" s="2" t="str">
        <f>VLOOKUP($A1624,'Hospitalisation Details'!$A$2:$J$2344,10,FALSE)</f>
        <v>Tier - 2</v>
      </c>
      <c r="O1624" s="2" t="str">
        <f>VLOOKUP($A1624,'Hospitalisation Details'!$A$2:$K$2344,11,FALSE)</f>
        <v>Tier - 2</v>
      </c>
      <c r="P1624" s="5" t="str">
        <f>VLOOKUP($A1624,'Hospitalisation Details'!$A$2:$L$2344,12,FALSE)</f>
        <v>R1011</v>
      </c>
      <c r="Q1624" s="15">
        <f>VLOOKUP($A1624,'Hospitalisation Details'!$A$2:$G$2344,7,FALSE)</f>
        <v>33</v>
      </c>
    </row>
    <row r="1625" spans="1:17" x14ac:dyDescent="0.25">
      <c r="A1625" s="14" t="s">
        <v>5309</v>
      </c>
      <c r="B1625" t="str">
        <f>VLOOKUP(Healthcare!$A1625,'Customer Names'!A1625:C3959,3,FALSE)</f>
        <v>Denny</v>
      </c>
      <c r="C1625">
        <f>VLOOKUP(Healthcare!$A1625,'Medical Examinations'!A1625:B3959,2,FALSE)</f>
        <v>30.495000000000001</v>
      </c>
      <c r="D1625">
        <f>VLOOKUP($A1625,'Medical Examinations'!A1625:D3959,4,FALSE)</f>
        <v>6.25</v>
      </c>
      <c r="E1625" t="str">
        <f>VLOOKUP($A1625,'Medical Examinations'!A1625:F1625,6,FALSE)</f>
        <v>No</v>
      </c>
      <c r="F1625" t="str">
        <f>VLOOKUP($A1625,'Medical Examinations'!A1625:G3959,7,FALSE)</f>
        <v>No</v>
      </c>
      <c r="G1625" t="str">
        <f>VLOOKUP($A1625,'Medical Examinations'!A1625:H3959,8,FALSE)</f>
        <v>No</v>
      </c>
      <c r="H1625" s="4">
        <f>VLOOKUP($A1625,'Medical Examinations'!A1625:I3959,9,FALSE)</f>
        <v>0</v>
      </c>
      <c r="I1625" t="str">
        <f>VLOOKUP($A1625,'Medical Examinations'!A1625:J1625,10,FALSE)</f>
        <v>No</v>
      </c>
      <c r="J1625" t="str">
        <f>VLOOKUP($A1625,'Medical Examinations'!A1625:C1625,3,FALSE)</f>
        <v>Obesity</v>
      </c>
      <c r="K1625" t="str">
        <f>VLOOKUP($A1625,'Medical Examinations'!A1625:E1625,5,FALSE)</f>
        <v>Prediabetes</v>
      </c>
      <c r="L1625" t="str">
        <f>VLOOKUP($A1625,'Hospitalisation Details'!$A$2:$E$2344,5,FALSE)</f>
        <v>19-Sep-1984</v>
      </c>
      <c r="M1625" s="2">
        <f>VLOOKUP($A1625,'Hospitalisation Details'!$A$2:$I$2344,9,FALSE)</f>
        <v>5974.38</v>
      </c>
      <c r="N1625" s="2" t="str">
        <f>VLOOKUP($A1625,'Hospitalisation Details'!$A$2:$J$2344,10,FALSE)</f>
        <v>Tier - 2</v>
      </c>
      <c r="O1625" s="2" t="str">
        <f>VLOOKUP($A1625,'Hospitalisation Details'!$A$2:$K$2344,11,FALSE)</f>
        <v>Tier - 3</v>
      </c>
      <c r="P1625" s="5" t="str">
        <f>VLOOKUP($A1625,'Hospitalisation Details'!$A$2:$L$2344,12,FALSE)</f>
        <v>R1013</v>
      </c>
      <c r="Q1625" s="15">
        <f>VLOOKUP($A1625,'Hospitalisation Details'!$A$2:$G$2344,7,FALSE)</f>
        <v>38</v>
      </c>
    </row>
    <row r="1626" spans="1:17" x14ac:dyDescent="0.25">
      <c r="A1626" s="14" t="s">
        <v>5310</v>
      </c>
      <c r="B1626" t="str">
        <f>VLOOKUP(Healthcare!$A1626,'Customer Names'!A1626:C3960,3,FALSE)</f>
        <v>Testa</v>
      </c>
      <c r="C1626">
        <f>VLOOKUP(Healthcare!$A1626,'Medical Examinations'!A1626:B3960,2,FALSE)</f>
        <v>34.104999999999997</v>
      </c>
      <c r="D1626">
        <f>VLOOKUP($A1626,'Medical Examinations'!A1626:D3960,4,FALSE)</f>
        <v>5.67</v>
      </c>
      <c r="E1626" t="str">
        <f>VLOOKUP($A1626,'Medical Examinations'!A1626:F1626,6,FALSE)</f>
        <v>Yes</v>
      </c>
      <c r="F1626" t="str">
        <f>VLOOKUP($A1626,'Medical Examinations'!A1626:G3960,7,FALSE)</f>
        <v>No</v>
      </c>
      <c r="G1626" t="str">
        <f>VLOOKUP($A1626,'Medical Examinations'!A1626:H3960,8,FALSE)</f>
        <v>No</v>
      </c>
      <c r="H1626" s="4">
        <f>VLOOKUP($A1626,'Medical Examinations'!A1626:I3960,9,FALSE)</f>
        <v>0</v>
      </c>
      <c r="I1626" t="str">
        <f>VLOOKUP($A1626,'Medical Examinations'!A1626:J1626,10,FALSE)</f>
        <v>No</v>
      </c>
      <c r="J1626" t="str">
        <f>VLOOKUP($A1626,'Medical Examinations'!A1626:C1626,3,FALSE)</f>
        <v>Obesity</v>
      </c>
      <c r="K1626" t="str">
        <f>VLOOKUP($A1626,'Medical Examinations'!A1626:E1626,5,FALSE)</f>
        <v>Normal</v>
      </c>
      <c r="L1626" t="str">
        <f>VLOOKUP($A1626,'Hospitalisation Details'!$A$2:$E$2344,5,FALSE)</f>
        <v>11-Nov-1984</v>
      </c>
      <c r="M1626" s="2">
        <f>VLOOKUP($A1626,'Hospitalisation Details'!$A$2:$I$2344,9,FALSE)</f>
        <v>5976.83</v>
      </c>
      <c r="N1626" s="2" t="str">
        <f>VLOOKUP($A1626,'Hospitalisation Details'!$A$2:$J$2344,10,FALSE)</f>
        <v>Tier - 2</v>
      </c>
      <c r="O1626" s="2" t="str">
        <f>VLOOKUP($A1626,'Hospitalisation Details'!$A$2:$K$2344,11,FALSE)</f>
        <v>Tier - 2</v>
      </c>
      <c r="P1626" s="5" t="str">
        <f>VLOOKUP($A1626,'Hospitalisation Details'!$A$2:$L$2344,12,FALSE)</f>
        <v>R1013</v>
      </c>
      <c r="Q1626" s="15">
        <f>VLOOKUP($A1626,'Hospitalisation Details'!$A$2:$G$2344,7,FALSE)</f>
        <v>38</v>
      </c>
    </row>
    <row r="1627" spans="1:17" x14ac:dyDescent="0.25">
      <c r="A1627" s="14" t="s">
        <v>5311</v>
      </c>
      <c r="B1627" t="str">
        <f>VLOOKUP(Healthcare!$A1627,'Customer Names'!A1627:C3961,3,FALSE)</f>
        <v>Mooney</v>
      </c>
      <c r="C1627">
        <f>VLOOKUP(Healthcare!$A1627,'Medical Examinations'!A1627:B3961,2,FALSE)</f>
        <v>32.770000000000003</v>
      </c>
      <c r="D1627">
        <f>VLOOKUP($A1627,'Medical Examinations'!A1627:D3961,4,FALSE)</f>
        <v>4.42</v>
      </c>
      <c r="E1627" t="str">
        <f>VLOOKUP($A1627,'Medical Examinations'!A1627:F1627,6,FALSE)</f>
        <v>Yes</v>
      </c>
      <c r="F1627" t="str">
        <f>VLOOKUP($A1627,'Medical Examinations'!A1627:G3961,7,FALSE)</f>
        <v>No</v>
      </c>
      <c r="G1627" t="str">
        <f>VLOOKUP($A1627,'Medical Examinations'!A1627:H3961,8,FALSE)</f>
        <v>No</v>
      </c>
      <c r="H1627" s="4">
        <f>VLOOKUP($A1627,'Medical Examinations'!A1627:I3961,9,FALSE)</f>
        <v>1</v>
      </c>
      <c r="I1627" t="str">
        <f>VLOOKUP($A1627,'Medical Examinations'!A1627:J1627,10,FALSE)</f>
        <v>No</v>
      </c>
      <c r="J1627" t="str">
        <f>VLOOKUP($A1627,'Medical Examinations'!A1627:C1627,3,FALSE)</f>
        <v>Obesity</v>
      </c>
      <c r="K1627" t="str">
        <f>VLOOKUP($A1627,'Medical Examinations'!A1627:E1627,5,FALSE)</f>
        <v>Normal</v>
      </c>
      <c r="L1627" t="str">
        <f>VLOOKUP($A1627,'Hospitalisation Details'!$A$2:$E$2344,5,FALSE)</f>
        <v>25-Jun-1970</v>
      </c>
      <c r="M1627" s="2">
        <f>VLOOKUP($A1627,'Hospitalisation Details'!$A$2:$I$2344,9,FALSE)</f>
        <v>5979.66</v>
      </c>
      <c r="N1627" s="2" t="str">
        <f>VLOOKUP($A1627,'Hospitalisation Details'!$A$2:$J$2344,10,FALSE)</f>
        <v>Tier - 2</v>
      </c>
      <c r="O1627" s="2" t="str">
        <f>VLOOKUP($A1627,'Hospitalisation Details'!$A$2:$K$2344,11,FALSE)</f>
        <v>Tier - 3</v>
      </c>
      <c r="P1627" s="5" t="str">
        <f>VLOOKUP($A1627,'Hospitalisation Details'!$A$2:$L$2344,12,FALSE)</f>
        <v>R1013</v>
      </c>
      <c r="Q1627" s="15">
        <f>VLOOKUP($A1627,'Hospitalisation Details'!$A$2:$G$2344,7,FALSE)</f>
        <v>52</v>
      </c>
    </row>
    <row r="1628" spans="1:17" x14ac:dyDescent="0.25">
      <c r="A1628" s="14" t="s">
        <v>5312</v>
      </c>
      <c r="B1628" t="str">
        <f>VLOOKUP(Healthcare!$A1628,'Customer Names'!A1628:C3962,3,FALSE)</f>
        <v>Buchholtz</v>
      </c>
      <c r="C1628">
        <f>VLOOKUP(Healthcare!$A1628,'Medical Examinations'!A1628:B3962,2,FALSE)</f>
        <v>16.850000000000001</v>
      </c>
      <c r="D1628">
        <f>VLOOKUP($A1628,'Medical Examinations'!A1628:D3962,4,FALSE)</f>
        <v>11.75</v>
      </c>
      <c r="E1628" t="str">
        <f>VLOOKUP($A1628,'Medical Examinations'!A1628:F1628,6,FALSE)</f>
        <v>Yes</v>
      </c>
      <c r="F1628" t="str">
        <f>VLOOKUP($A1628,'Medical Examinations'!A1628:G3962,7,FALSE)</f>
        <v>No</v>
      </c>
      <c r="G1628" t="str">
        <f>VLOOKUP($A1628,'Medical Examinations'!A1628:H3962,8,FALSE)</f>
        <v>No</v>
      </c>
      <c r="H1628" s="4">
        <f>VLOOKUP($A1628,'Medical Examinations'!A1628:I3962,9,FALSE)</f>
        <v>2</v>
      </c>
      <c r="I1628" t="str">
        <f>VLOOKUP($A1628,'Medical Examinations'!A1628:J1628,10,FALSE)</f>
        <v>No</v>
      </c>
      <c r="J1628" t="str">
        <f>VLOOKUP($A1628,'Medical Examinations'!A1628:C1628,3,FALSE)</f>
        <v>Under Weight</v>
      </c>
      <c r="K1628" t="str">
        <f>VLOOKUP($A1628,'Medical Examinations'!A1628:E1628,5,FALSE)</f>
        <v>Diabetes</v>
      </c>
      <c r="L1628" t="str">
        <f>VLOOKUP($A1628,'Hospitalisation Details'!$A$2:$E$2344,5,FALSE)</f>
        <v>10-Oct-1980</v>
      </c>
      <c r="M1628" s="2">
        <f>VLOOKUP($A1628,'Hospitalisation Details'!$A$2:$I$2344,9,FALSE)</f>
        <v>5979.73</v>
      </c>
      <c r="N1628" s="2" t="str">
        <f>VLOOKUP($A1628,'Hospitalisation Details'!$A$2:$J$2344,10,FALSE)</f>
        <v>Tier - 2</v>
      </c>
      <c r="O1628" s="2" t="str">
        <f>VLOOKUP($A1628,'Hospitalisation Details'!$A$2:$K$2344,11,FALSE)</f>
        <v>Tier - 2</v>
      </c>
      <c r="P1628" s="5" t="str">
        <f>VLOOKUP($A1628,'Hospitalisation Details'!$A$2:$L$2344,12,FALSE)</f>
        <v>R1011</v>
      </c>
      <c r="Q1628" s="15">
        <f>VLOOKUP($A1628,'Hospitalisation Details'!$A$2:$G$2344,7,FALSE)</f>
        <v>42</v>
      </c>
    </row>
    <row r="1629" spans="1:17" x14ac:dyDescent="0.25">
      <c r="A1629" s="14" t="s">
        <v>5313</v>
      </c>
      <c r="B1629" t="str">
        <f>VLOOKUP(Healthcare!$A1629,'Customer Names'!A1629:C3963,3,FALSE)</f>
        <v>Hoyt</v>
      </c>
      <c r="C1629">
        <f>VLOOKUP(Healthcare!$A1629,'Medical Examinations'!A1629:B3963,2,FALSE)</f>
        <v>34.700000000000003</v>
      </c>
      <c r="D1629">
        <f>VLOOKUP($A1629,'Medical Examinations'!A1629:D3963,4,FALSE)</f>
        <v>6.06</v>
      </c>
      <c r="E1629" t="str">
        <f>VLOOKUP($A1629,'Medical Examinations'!A1629:F1629,6,FALSE)</f>
        <v>No</v>
      </c>
      <c r="F1629" t="str">
        <f>VLOOKUP($A1629,'Medical Examinations'!A1629:G3963,7,FALSE)</f>
        <v>No</v>
      </c>
      <c r="G1629" t="str">
        <f>VLOOKUP($A1629,'Medical Examinations'!A1629:H3963,8,FALSE)</f>
        <v>No</v>
      </c>
      <c r="H1629" s="4">
        <f>VLOOKUP($A1629,'Medical Examinations'!A1629:I3963,9,FALSE)</f>
        <v>1</v>
      </c>
      <c r="I1629" t="str">
        <f>VLOOKUP($A1629,'Medical Examinations'!A1629:J1629,10,FALSE)</f>
        <v>No</v>
      </c>
      <c r="J1629" t="str">
        <f>VLOOKUP($A1629,'Medical Examinations'!A1629:C1629,3,FALSE)</f>
        <v>Obesity</v>
      </c>
      <c r="K1629" t="str">
        <f>VLOOKUP($A1629,'Medical Examinations'!A1629:E1629,5,FALSE)</f>
        <v>Prediabetes</v>
      </c>
      <c r="L1629" t="str">
        <f>VLOOKUP($A1629,'Hospitalisation Details'!$A$2:$E$2344,5,FALSE)</f>
        <v>11-Oct-1974</v>
      </c>
      <c r="M1629" s="2">
        <f>VLOOKUP($A1629,'Hospitalisation Details'!$A$2:$I$2344,9,FALSE)</f>
        <v>5979.99</v>
      </c>
      <c r="N1629" s="2" t="str">
        <f>VLOOKUP($A1629,'Hospitalisation Details'!$A$2:$J$2344,10,FALSE)</f>
        <v>Tier - 2</v>
      </c>
      <c r="O1629" s="2" t="str">
        <f>VLOOKUP($A1629,'Hospitalisation Details'!$A$2:$K$2344,11,FALSE)</f>
        <v>Tier - 3</v>
      </c>
      <c r="P1629" s="5" t="str">
        <f>VLOOKUP($A1629,'Hospitalisation Details'!$A$2:$L$2344,12,FALSE)</f>
        <v>R1013</v>
      </c>
      <c r="Q1629" s="15">
        <f>VLOOKUP($A1629,'Hospitalisation Details'!$A$2:$G$2344,7,FALSE)</f>
        <v>48</v>
      </c>
    </row>
    <row r="1630" spans="1:17" x14ac:dyDescent="0.25">
      <c r="A1630" s="14" t="s">
        <v>5314</v>
      </c>
      <c r="B1630" t="str">
        <f>VLOOKUP(Healthcare!$A1630,'Customer Names'!A1630:C3964,3,FALSE)</f>
        <v>Cabada</v>
      </c>
      <c r="C1630">
        <f>VLOOKUP(Healthcare!$A1630,'Medical Examinations'!A1630:B3964,2,FALSE)</f>
        <v>37.049999999999997</v>
      </c>
      <c r="D1630">
        <f>VLOOKUP($A1630,'Medical Examinations'!A1630:D3964,4,FALSE)</f>
        <v>5.48</v>
      </c>
      <c r="E1630" t="str">
        <f>VLOOKUP($A1630,'Medical Examinations'!A1630:F1630,6,FALSE)</f>
        <v>No</v>
      </c>
      <c r="F1630" t="str">
        <f>VLOOKUP($A1630,'Medical Examinations'!A1630:G3964,7,FALSE)</f>
        <v>No</v>
      </c>
      <c r="G1630" t="str">
        <f>VLOOKUP($A1630,'Medical Examinations'!A1630:H3964,8,FALSE)</f>
        <v>No</v>
      </c>
      <c r="H1630" s="4">
        <f>VLOOKUP($A1630,'Medical Examinations'!A1630:I3964,9,FALSE)</f>
        <v>1</v>
      </c>
      <c r="I1630" t="str">
        <f>VLOOKUP($A1630,'Medical Examinations'!A1630:J1630,10,FALSE)</f>
        <v>No</v>
      </c>
      <c r="J1630" t="str">
        <f>VLOOKUP($A1630,'Medical Examinations'!A1630:C1630,3,FALSE)</f>
        <v>Obesity</v>
      </c>
      <c r="K1630" t="str">
        <f>VLOOKUP($A1630,'Medical Examinations'!A1630:E1630,5,FALSE)</f>
        <v>Normal</v>
      </c>
      <c r="L1630" t="str">
        <f>VLOOKUP($A1630,'Hospitalisation Details'!$A$2:$E$2344,5,FALSE)</f>
        <v>10-Jun-1988</v>
      </c>
      <c r="M1630" s="2">
        <f>VLOOKUP($A1630,'Hospitalisation Details'!$A$2:$I$2344,9,FALSE)</f>
        <v>5989.52</v>
      </c>
      <c r="N1630" s="2" t="str">
        <f>VLOOKUP($A1630,'Hospitalisation Details'!$A$2:$J$2344,10,FALSE)</f>
        <v>Tier - 2</v>
      </c>
      <c r="O1630" s="2" t="str">
        <f>VLOOKUP($A1630,'Hospitalisation Details'!$A$2:$K$2344,11,FALSE)</f>
        <v>Tier - 1</v>
      </c>
      <c r="P1630" s="5" t="str">
        <f>VLOOKUP($A1630,'Hospitalisation Details'!$A$2:$L$2344,12,FALSE)</f>
        <v>R1012</v>
      </c>
      <c r="Q1630" s="15">
        <f>VLOOKUP($A1630,'Hospitalisation Details'!$A$2:$G$2344,7,FALSE)</f>
        <v>34</v>
      </c>
    </row>
    <row r="1631" spans="1:17" x14ac:dyDescent="0.25">
      <c r="A1631" s="14" t="s">
        <v>5315</v>
      </c>
      <c r="B1631" t="str">
        <f>VLOOKUP(Healthcare!$A1631,'Customer Names'!A1631:C3965,3,FALSE)</f>
        <v>Lobaciute</v>
      </c>
      <c r="C1631">
        <f>VLOOKUP(Healthcare!$A1631,'Medical Examinations'!A1631:B3965,2,FALSE)</f>
        <v>18.78</v>
      </c>
      <c r="D1631">
        <f>VLOOKUP($A1631,'Medical Examinations'!A1631:D3965,4,FALSE)</f>
        <v>4.45</v>
      </c>
      <c r="E1631" t="str">
        <f>VLOOKUP($A1631,'Medical Examinations'!A1631:F1631,6,FALSE)</f>
        <v>No</v>
      </c>
      <c r="F1631" t="str">
        <f>VLOOKUP($A1631,'Medical Examinations'!A1631:G3965,7,FALSE)</f>
        <v>No</v>
      </c>
      <c r="G1631" t="str">
        <f>VLOOKUP($A1631,'Medical Examinations'!A1631:H3965,8,FALSE)</f>
        <v>Yes</v>
      </c>
      <c r="H1631" s="4">
        <f>VLOOKUP($A1631,'Medical Examinations'!A1631:I3965,9,FALSE)</f>
        <v>1</v>
      </c>
      <c r="I1631" t="str">
        <f>VLOOKUP($A1631,'Medical Examinations'!A1631:J1631,10,FALSE)</f>
        <v>No</v>
      </c>
      <c r="J1631" t="str">
        <f>VLOOKUP($A1631,'Medical Examinations'!A1631:C1631,3,FALSE)</f>
        <v>Health Weight</v>
      </c>
      <c r="K1631" t="str">
        <f>VLOOKUP($A1631,'Medical Examinations'!A1631:E1631,5,FALSE)</f>
        <v>Normal</v>
      </c>
      <c r="L1631" t="str">
        <f>VLOOKUP($A1631,'Hospitalisation Details'!$A$2:$E$2344,5,FALSE)</f>
        <v>8-Aug-1980</v>
      </c>
      <c r="M1631" s="2">
        <f>VLOOKUP($A1631,'Hospitalisation Details'!$A$2:$I$2344,9,FALSE)</f>
        <v>5993.62</v>
      </c>
      <c r="N1631" s="2" t="str">
        <f>VLOOKUP($A1631,'Hospitalisation Details'!$A$2:$J$2344,10,FALSE)</f>
        <v>Tier - 2</v>
      </c>
      <c r="O1631" s="2" t="str">
        <f>VLOOKUP($A1631,'Hospitalisation Details'!$A$2:$K$2344,11,FALSE)</f>
        <v>Tier - 3</v>
      </c>
      <c r="P1631" s="5" t="str">
        <f>VLOOKUP($A1631,'Hospitalisation Details'!$A$2:$L$2344,12,FALSE)</f>
        <v>R1013</v>
      </c>
      <c r="Q1631" s="15">
        <f>VLOOKUP($A1631,'Hospitalisation Details'!$A$2:$G$2344,7,FALSE)</f>
        <v>42</v>
      </c>
    </row>
    <row r="1632" spans="1:17" x14ac:dyDescent="0.25">
      <c r="A1632" s="14" t="s">
        <v>5316</v>
      </c>
      <c r="B1632" t="str">
        <f>VLOOKUP(Healthcare!$A1632,'Customer Names'!A1632:C3966,3,FALSE)</f>
        <v>Dawes</v>
      </c>
      <c r="C1632">
        <f>VLOOKUP(Healthcare!$A1632,'Medical Examinations'!A1632:B3966,2,FALSE)</f>
        <v>28.024999999999999</v>
      </c>
      <c r="D1632">
        <f>VLOOKUP($A1632,'Medical Examinations'!A1632:D3966,4,FALSE)</f>
        <v>5</v>
      </c>
      <c r="E1632" t="str">
        <f>VLOOKUP($A1632,'Medical Examinations'!A1632:F1632,6,FALSE)</f>
        <v>No</v>
      </c>
      <c r="F1632" t="str">
        <f>VLOOKUP($A1632,'Medical Examinations'!A1632:G3966,7,FALSE)</f>
        <v>No</v>
      </c>
      <c r="G1632" t="str">
        <f>VLOOKUP($A1632,'Medical Examinations'!A1632:H3966,8,FALSE)</f>
        <v>No</v>
      </c>
      <c r="H1632" s="4">
        <f>VLOOKUP($A1632,'Medical Examinations'!A1632:I3966,9,FALSE)</f>
        <v>1</v>
      </c>
      <c r="I1632" t="str">
        <f>VLOOKUP($A1632,'Medical Examinations'!A1632:J1632,10,FALSE)</f>
        <v>No</v>
      </c>
      <c r="J1632" t="str">
        <f>VLOOKUP($A1632,'Medical Examinations'!A1632:C1632,3,FALSE)</f>
        <v>Over Weight</v>
      </c>
      <c r="K1632" t="str">
        <f>VLOOKUP($A1632,'Medical Examinations'!A1632:E1632,5,FALSE)</f>
        <v>Normal</v>
      </c>
      <c r="L1632" t="str">
        <f>VLOOKUP($A1632,'Hospitalisation Details'!$A$2:$E$2344,5,FALSE)</f>
        <v>16-Aug-1989</v>
      </c>
      <c r="M1632" s="2">
        <f>VLOOKUP($A1632,'Hospitalisation Details'!$A$2:$I$2344,9,FALSE)</f>
        <v>6059.17</v>
      </c>
      <c r="N1632" s="2" t="str">
        <f>VLOOKUP($A1632,'Hospitalisation Details'!$A$2:$J$2344,10,FALSE)</f>
        <v>Tier - 2</v>
      </c>
      <c r="O1632" s="2" t="str">
        <f>VLOOKUP($A1632,'Hospitalisation Details'!$A$2:$K$2344,11,FALSE)</f>
        <v>Tier - 1</v>
      </c>
      <c r="P1632" s="5" t="str">
        <f>VLOOKUP($A1632,'Hospitalisation Details'!$A$2:$L$2344,12,FALSE)</f>
        <v>R1011</v>
      </c>
      <c r="Q1632" s="15">
        <f>VLOOKUP($A1632,'Hospitalisation Details'!$A$2:$G$2344,7,FALSE)</f>
        <v>33</v>
      </c>
    </row>
    <row r="1633" spans="1:17" x14ac:dyDescent="0.25">
      <c r="A1633" s="14" t="s">
        <v>5317</v>
      </c>
      <c r="B1633" t="str">
        <f>VLOOKUP(Healthcare!$A1633,'Customer Names'!A1633:C3967,3,FALSE)</f>
        <v>Deppen</v>
      </c>
      <c r="C1633">
        <f>VLOOKUP(Healthcare!$A1633,'Medical Examinations'!A1633:B3967,2,FALSE)</f>
        <v>35.090000000000003</v>
      </c>
      <c r="D1633">
        <f>VLOOKUP($A1633,'Medical Examinations'!A1633:D3967,4,FALSE)</f>
        <v>5.84</v>
      </c>
      <c r="E1633" t="str">
        <f>VLOOKUP($A1633,'Medical Examinations'!A1633:F1633,6,FALSE)</f>
        <v>No</v>
      </c>
      <c r="F1633" t="str">
        <f>VLOOKUP($A1633,'Medical Examinations'!A1633:G3967,7,FALSE)</f>
        <v>No</v>
      </c>
      <c r="G1633" t="str">
        <f>VLOOKUP($A1633,'Medical Examinations'!A1633:H3967,8,FALSE)</f>
        <v>No</v>
      </c>
      <c r="H1633" s="4">
        <f>VLOOKUP($A1633,'Medical Examinations'!A1633:I3967,9,FALSE)</f>
        <v>0</v>
      </c>
      <c r="I1633" t="str">
        <f>VLOOKUP($A1633,'Medical Examinations'!A1633:J1633,10,FALSE)</f>
        <v>No</v>
      </c>
      <c r="J1633" t="str">
        <f>VLOOKUP($A1633,'Medical Examinations'!A1633:C1633,3,FALSE)</f>
        <v>Obesity</v>
      </c>
      <c r="K1633" t="str">
        <f>VLOOKUP($A1633,'Medical Examinations'!A1633:E1633,5,FALSE)</f>
        <v>Prediabetes</v>
      </c>
      <c r="L1633" t="str">
        <f>VLOOKUP($A1633,'Hospitalisation Details'!$A$2:$E$2344,5,FALSE)</f>
        <v>28-Jul-1996</v>
      </c>
      <c r="M1633" s="2">
        <f>VLOOKUP($A1633,'Hospitalisation Details'!$A$2:$I$2344,9,FALSE)</f>
        <v>6061.8</v>
      </c>
      <c r="N1633" s="2" t="str">
        <f>VLOOKUP($A1633,'Hospitalisation Details'!$A$2:$J$2344,10,FALSE)</f>
        <v>Tier - 2</v>
      </c>
      <c r="O1633" s="2" t="str">
        <f>VLOOKUP($A1633,'Hospitalisation Details'!$A$2:$K$2344,11,FALSE)</f>
        <v>Tier - 3</v>
      </c>
      <c r="P1633" s="5" t="str">
        <f>VLOOKUP($A1633,'Hospitalisation Details'!$A$2:$L$2344,12,FALSE)</f>
        <v>R1012</v>
      </c>
      <c r="Q1633" s="15">
        <f>VLOOKUP($A1633,'Hospitalisation Details'!$A$2:$G$2344,7,FALSE)</f>
        <v>26</v>
      </c>
    </row>
    <row r="1634" spans="1:17" x14ac:dyDescent="0.25">
      <c r="A1634" s="14" t="s">
        <v>5318</v>
      </c>
      <c r="B1634" t="str">
        <f>VLOOKUP(Healthcare!$A1634,'Customer Names'!A1634:C3968,3,FALSE)</f>
        <v>Oberndorfer</v>
      </c>
      <c r="C1634">
        <f>VLOOKUP(Healthcare!$A1634,'Medical Examinations'!A1634:B3968,2,FALSE)</f>
        <v>34.42</v>
      </c>
      <c r="D1634">
        <f>VLOOKUP($A1634,'Medical Examinations'!A1634:D3968,4,FALSE)</f>
        <v>5.21</v>
      </c>
      <c r="E1634" t="str">
        <f>VLOOKUP($A1634,'Medical Examinations'!A1634:F1634,6,FALSE)</f>
        <v>Yes</v>
      </c>
      <c r="F1634" t="str">
        <f>VLOOKUP($A1634,'Medical Examinations'!A1634:G3968,7,FALSE)</f>
        <v>No</v>
      </c>
      <c r="G1634" t="str">
        <f>VLOOKUP($A1634,'Medical Examinations'!A1634:H3968,8,FALSE)</f>
        <v>No</v>
      </c>
      <c r="H1634" s="4">
        <f>VLOOKUP($A1634,'Medical Examinations'!A1634:I3968,9,FALSE)</f>
        <v>0</v>
      </c>
      <c r="I1634" t="str">
        <f>VLOOKUP($A1634,'Medical Examinations'!A1634:J1634,10,FALSE)</f>
        <v>No</v>
      </c>
      <c r="J1634" t="str">
        <f>VLOOKUP($A1634,'Medical Examinations'!A1634:C1634,3,FALSE)</f>
        <v>Obesity</v>
      </c>
      <c r="K1634" t="str">
        <f>VLOOKUP($A1634,'Medical Examinations'!A1634:E1634,5,FALSE)</f>
        <v>Normal</v>
      </c>
      <c r="L1634" t="str">
        <f>VLOOKUP($A1634,'Hospitalisation Details'!$A$2:$E$2344,5,FALSE)</f>
        <v>8-Nov-1994</v>
      </c>
      <c r="M1634" s="2">
        <f>VLOOKUP($A1634,'Hospitalisation Details'!$A$2:$I$2344,9,FALSE)</f>
        <v>6064.37</v>
      </c>
      <c r="N1634" s="2" t="str">
        <f>VLOOKUP($A1634,'Hospitalisation Details'!$A$2:$J$2344,10,FALSE)</f>
        <v>Tier - 2</v>
      </c>
      <c r="O1634" s="2" t="str">
        <f>VLOOKUP($A1634,'Hospitalisation Details'!$A$2:$K$2344,11,FALSE)</f>
        <v>Tier - 2</v>
      </c>
      <c r="P1634" s="5" t="str">
        <f>VLOOKUP($A1634,'Hospitalisation Details'!$A$2:$L$2344,12,FALSE)</f>
        <v>R1011</v>
      </c>
      <c r="Q1634" s="15">
        <f>VLOOKUP($A1634,'Hospitalisation Details'!$A$2:$G$2344,7,FALSE)</f>
        <v>28</v>
      </c>
    </row>
    <row r="1635" spans="1:17" x14ac:dyDescent="0.25">
      <c r="A1635" s="14" t="s">
        <v>5319</v>
      </c>
      <c r="B1635" t="str">
        <f>VLOOKUP(Healthcare!$A1635,'Customer Names'!A1635:C3969,3,FALSE)</f>
        <v>Hetherington</v>
      </c>
      <c r="C1635">
        <f>VLOOKUP(Healthcare!$A1635,'Medical Examinations'!A1635:B3969,2,FALSE)</f>
        <v>29.4</v>
      </c>
      <c r="D1635">
        <f>VLOOKUP($A1635,'Medical Examinations'!A1635:D3969,4,FALSE)</f>
        <v>4.26</v>
      </c>
      <c r="E1635" t="str">
        <f>VLOOKUP($A1635,'Medical Examinations'!A1635:F1635,6,FALSE)</f>
        <v>No</v>
      </c>
      <c r="F1635" t="str">
        <f>VLOOKUP($A1635,'Medical Examinations'!A1635:G3969,7,FALSE)</f>
        <v>No</v>
      </c>
      <c r="G1635" t="str">
        <f>VLOOKUP($A1635,'Medical Examinations'!A1635:H3969,8,FALSE)</f>
        <v>No</v>
      </c>
      <c r="H1635" s="4">
        <f>VLOOKUP($A1635,'Medical Examinations'!A1635:I3969,9,FALSE)</f>
        <v>0</v>
      </c>
      <c r="I1635" t="str">
        <f>VLOOKUP($A1635,'Medical Examinations'!A1635:J1635,10,FALSE)</f>
        <v>No</v>
      </c>
      <c r="J1635" t="str">
        <f>VLOOKUP($A1635,'Medical Examinations'!A1635:C1635,3,FALSE)</f>
        <v>Over Weight</v>
      </c>
      <c r="K1635" t="str">
        <f>VLOOKUP($A1635,'Medical Examinations'!A1635:E1635,5,FALSE)</f>
        <v>Normal</v>
      </c>
      <c r="L1635" t="str">
        <f>VLOOKUP($A1635,'Hospitalisation Details'!$A$2:$E$2344,5,FALSE)</f>
        <v>21-Sep-1984</v>
      </c>
      <c r="M1635" s="2">
        <f>VLOOKUP($A1635,'Hospitalisation Details'!$A$2:$I$2344,9,FALSE)</f>
        <v>6067.13</v>
      </c>
      <c r="N1635" s="2" t="str">
        <f>VLOOKUP($A1635,'Hospitalisation Details'!$A$2:$J$2344,10,FALSE)</f>
        <v>Tier - 3</v>
      </c>
      <c r="O1635" s="2" t="str">
        <f>VLOOKUP($A1635,'Hospitalisation Details'!$A$2:$K$2344,11,FALSE)</f>
        <v>Tier - 1</v>
      </c>
      <c r="P1635" s="5" t="str">
        <f>VLOOKUP($A1635,'Hospitalisation Details'!$A$2:$L$2344,12,FALSE)</f>
        <v>R1016</v>
      </c>
      <c r="Q1635" s="15">
        <f>VLOOKUP($A1635,'Hospitalisation Details'!$A$2:$G$2344,7,FALSE)</f>
        <v>38</v>
      </c>
    </row>
    <row r="1636" spans="1:17" x14ac:dyDescent="0.25">
      <c r="A1636" s="14" t="s">
        <v>5320</v>
      </c>
      <c r="B1636" t="str">
        <f>VLOOKUP(Healthcare!$A1636,'Customer Names'!A1636:C3970,3,FALSE)</f>
        <v>Murray</v>
      </c>
      <c r="C1636">
        <f>VLOOKUP(Healthcare!$A1636,'Medical Examinations'!A1636:B3970,2,FALSE)</f>
        <v>21.31</v>
      </c>
      <c r="D1636">
        <f>VLOOKUP($A1636,'Medical Examinations'!A1636:D3970,4,FALSE)</f>
        <v>4.17</v>
      </c>
      <c r="E1636" t="str">
        <f>VLOOKUP($A1636,'Medical Examinations'!A1636:F1636,6,FALSE)</f>
        <v>No</v>
      </c>
      <c r="F1636" t="str">
        <f>VLOOKUP($A1636,'Medical Examinations'!A1636:G3970,7,FALSE)</f>
        <v>No</v>
      </c>
      <c r="G1636" t="str">
        <f>VLOOKUP($A1636,'Medical Examinations'!A1636:H3970,8,FALSE)</f>
        <v>No</v>
      </c>
      <c r="H1636" s="4">
        <f>VLOOKUP($A1636,'Medical Examinations'!A1636:I3970,9,FALSE)</f>
        <v>0</v>
      </c>
      <c r="I1636" t="str">
        <f>VLOOKUP($A1636,'Medical Examinations'!A1636:J1636,10,FALSE)</f>
        <v>No</v>
      </c>
      <c r="J1636" t="str">
        <f>VLOOKUP($A1636,'Medical Examinations'!A1636:C1636,3,FALSE)</f>
        <v>Health Weight</v>
      </c>
      <c r="K1636" t="str">
        <f>VLOOKUP($A1636,'Medical Examinations'!A1636:E1636,5,FALSE)</f>
        <v>Normal</v>
      </c>
      <c r="L1636" t="str">
        <f>VLOOKUP($A1636,'Hospitalisation Details'!$A$2:$E$2344,5,FALSE)</f>
        <v>8-Aug-1979</v>
      </c>
      <c r="M1636" s="2">
        <f>VLOOKUP($A1636,'Hospitalisation Details'!$A$2:$I$2344,9,FALSE)</f>
        <v>6074.37</v>
      </c>
      <c r="N1636" s="2" t="str">
        <f>VLOOKUP($A1636,'Hospitalisation Details'!$A$2:$J$2344,10,FALSE)</f>
        <v>Tier - 2</v>
      </c>
      <c r="O1636" s="2" t="str">
        <f>VLOOKUP($A1636,'Hospitalisation Details'!$A$2:$K$2344,11,FALSE)</f>
        <v>Tier - 2</v>
      </c>
      <c r="P1636" s="5" t="str">
        <f>VLOOKUP($A1636,'Hospitalisation Details'!$A$2:$L$2344,12,FALSE)</f>
        <v>R1012</v>
      </c>
      <c r="Q1636" s="15">
        <f>VLOOKUP($A1636,'Hospitalisation Details'!$A$2:$G$2344,7,FALSE)</f>
        <v>43</v>
      </c>
    </row>
    <row r="1637" spans="1:17" x14ac:dyDescent="0.25">
      <c r="A1637" s="14" t="s">
        <v>5321</v>
      </c>
      <c r="B1637" t="str">
        <f>VLOOKUP(Healthcare!$A1637,'Customer Names'!A1637:C3971,3,FALSE)</f>
        <v>Higden</v>
      </c>
      <c r="C1637">
        <f>VLOOKUP(Healthcare!$A1637,'Medical Examinations'!A1637:B3971,2,FALSE)</f>
        <v>19.559999999999999</v>
      </c>
      <c r="D1637">
        <f>VLOOKUP($A1637,'Medical Examinations'!A1637:D3971,4,FALSE)</f>
        <v>11.96</v>
      </c>
      <c r="E1637" t="str">
        <f>VLOOKUP($A1637,'Medical Examinations'!A1637:F1637,6,FALSE)</f>
        <v>No</v>
      </c>
      <c r="F1637" t="str">
        <f>VLOOKUP($A1637,'Medical Examinations'!A1637:G3971,7,FALSE)</f>
        <v>No</v>
      </c>
      <c r="G1637" t="str">
        <f>VLOOKUP($A1637,'Medical Examinations'!A1637:H3971,8,FALSE)</f>
        <v>No</v>
      </c>
      <c r="H1637" s="4">
        <f>VLOOKUP($A1637,'Medical Examinations'!A1637:I3971,9,FALSE)</f>
        <v>0</v>
      </c>
      <c r="I1637" t="str">
        <f>VLOOKUP($A1637,'Medical Examinations'!A1637:J1637,10,FALSE)</f>
        <v>No</v>
      </c>
      <c r="J1637" t="str">
        <f>VLOOKUP($A1637,'Medical Examinations'!A1637:C1637,3,FALSE)</f>
        <v>Health Weight</v>
      </c>
      <c r="K1637" t="str">
        <f>VLOOKUP($A1637,'Medical Examinations'!A1637:E1637,5,FALSE)</f>
        <v>Diabetes</v>
      </c>
      <c r="L1637" t="str">
        <f>VLOOKUP($A1637,'Hospitalisation Details'!$A$2:$E$2344,5,FALSE)</f>
        <v>14-Oct-1984</v>
      </c>
      <c r="M1637" s="2">
        <f>VLOOKUP($A1637,'Hospitalisation Details'!$A$2:$I$2344,9,FALSE)</f>
        <v>6079.67</v>
      </c>
      <c r="N1637" s="2" t="str">
        <f>VLOOKUP($A1637,'Hospitalisation Details'!$A$2:$J$2344,10,FALSE)</f>
        <v>Tier - 1</v>
      </c>
      <c r="O1637" s="2" t="str">
        <f>VLOOKUP($A1637,'Hospitalisation Details'!$A$2:$K$2344,11,FALSE)</f>
        <v>Tier - 1</v>
      </c>
      <c r="P1637" s="5" t="str">
        <f>VLOOKUP($A1637,'Hospitalisation Details'!$A$2:$L$2344,12,FALSE)</f>
        <v>R1014</v>
      </c>
      <c r="Q1637" s="15">
        <f>VLOOKUP($A1637,'Hospitalisation Details'!$A$2:$G$2344,7,FALSE)</f>
        <v>38</v>
      </c>
    </row>
    <row r="1638" spans="1:17" x14ac:dyDescent="0.25">
      <c r="A1638" s="14" t="s">
        <v>5322</v>
      </c>
      <c r="B1638" t="str">
        <f>VLOOKUP(Healthcare!$A1638,'Customer Names'!A1638:C3972,3,FALSE)</f>
        <v>Rediger</v>
      </c>
      <c r="C1638">
        <f>VLOOKUP(Healthcare!$A1638,'Medical Examinations'!A1638:B3972,2,FALSE)</f>
        <v>37.335000000000001</v>
      </c>
      <c r="D1638">
        <f>VLOOKUP($A1638,'Medical Examinations'!A1638:D3972,4,FALSE)</f>
        <v>6.26</v>
      </c>
      <c r="E1638" t="str">
        <f>VLOOKUP($A1638,'Medical Examinations'!A1638:F1638,6,FALSE)</f>
        <v>Yes</v>
      </c>
      <c r="F1638" t="str">
        <f>VLOOKUP($A1638,'Medical Examinations'!A1638:G3972,7,FALSE)</f>
        <v>No</v>
      </c>
      <c r="G1638" t="str">
        <f>VLOOKUP($A1638,'Medical Examinations'!A1638:H3972,8,FALSE)</f>
        <v>No</v>
      </c>
      <c r="H1638" s="4">
        <f>VLOOKUP($A1638,'Medical Examinations'!A1638:I3972,9,FALSE)</f>
        <v>1</v>
      </c>
      <c r="I1638" t="str">
        <f>VLOOKUP($A1638,'Medical Examinations'!A1638:J1638,10,FALSE)</f>
        <v>No</v>
      </c>
      <c r="J1638" t="str">
        <f>VLOOKUP($A1638,'Medical Examinations'!A1638:C1638,3,FALSE)</f>
        <v>Obesity</v>
      </c>
      <c r="K1638" t="str">
        <f>VLOOKUP($A1638,'Medical Examinations'!A1638:E1638,5,FALSE)</f>
        <v>Prediabetes</v>
      </c>
      <c r="L1638" t="str">
        <f>VLOOKUP($A1638,'Hospitalisation Details'!$A$2:$E$2344,5,FALSE)</f>
        <v>25-Jul-1984</v>
      </c>
      <c r="M1638" s="2">
        <f>VLOOKUP($A1638,'Hospitalisation Details'!$A$2:$I$2344,9,FALSE)</f>
        <v>6082.41</v>
      </c>
      <c r="N1638" s="2" t="str">
        <f>VLOOKUP($A1638,'Hospitalisation Details'!$A$2:$J$2344,10,FALSE)</f>
        <v>Tier - 1</v>
      </c>
      <c r="O1638" s="2" t="str">
        <f>VLOOKUP($A1638,'Hospitalisation Details'!$A$2:$K$2344,11,FALSE)</f>
        <v>Tier - 2</v>
      </c>
      <c r="P1638" s="5" t="str">
        <f>VLOOKUP($A1638,'Hospitalisation Details'!$A$2:$L$2344,12,FALSE)</f>
        <v>R1011</v>
      </c>
      <c r="Q1638" s="15">
        <f>VLOOKUP($A1638,'Hospitalisation Details'!$A$2:$G$2344,7,FALSE)</f>
        <v>38</v>
      </c>
    </row>
    <row r="1639" spans="1:17" x14ac:dyDescent="0.25">
      <c r="A1639" s="14" t="s">
        <v>5323</v>
      </c>
      <c r="B1639" t="str">
        <f>VLOOKUP(Healthcare!$A1639,'Customer Names'!A1639:C3973,3,FALSE)</f>
        <v>Huff</v>
      </c>
      <c r="C1639">
        <f>VLOOKUP(Healthcare!$A1639,'Medical Examinations'!A1639:B3973,2,FALSE)</f>
        <v>19.53</v>
      </c>
      <c r="D1639">
        <f>VLOOKUP($A1639,'Medical Examinations'!A1639:D3973,4,FALSE)</f>
        <v>11.68</v>
      </c>
      <c r="E1639" t="str">
        <f>VLOOKUP($A1639,'Medical Examinations'!A1639:F1639,6,FALSE)</f>
        <v>No</v>
      </c>
      <c r="F1639" t="str">
        <f>VLOOKUP($A1639,'Medical Examinations'!A1639:G3973,7,FALSE)</f>
        <v>No</v>
      </c>
      <c r="G1639" t="str">
        <f>VLOOKUP($A1639,'Medical Examinations'!A1639:H3973,8,FALSE)</f>
        <v>No</v>
      </c>
      <c r="H1639" s="4">
        <f>VLOOKUP($A1639,'Medical Examinations'!A1639:I3973,9,FALSE)</f>
        <v>0</v>
      </c>
      <c r="I1639" t="str">
        <f>VLOOKUP($A1639,'Medical Examinations'!A1639:J1639,10,FALSE)</f>
        <v>No</v>
      </c>
      <c r="J1639" t="str">
        <f>VLOOKUP($A1639,'Medical Examinations'!A1639:C1639,3,FALSE)</f>
        <v>Health Weight</v>
      </c>
      <c r="K1639" t="str">
        <f>VLOOKUP($A1639,'Medical Examinations'!A1639:E1639,5,FALSE)</f>
        <v>Diabetes</v>
      </c>
      <c r="L1639" t="str">
        <f>VLOOKUP($A1639,'Hospitalisation Details'!$A$2:$E$2344,5,FALSE)</f>
        <v>9-Jun-1970</v>
      </c>
      <c r="M1639" s="2">
        <f>VLOOKUP($A1639,'Hospitalisation Details'!$A$2:$I$2344,9,FALSE)</f>
        <v>6098.38</v>
      </c>
      <c r="N1639" s="2" t="str">
        <f>VLOOKUP($A1639,'Hospitalisation Details'!$A$2:$J$2344,10,FALSE)</f>
        <v>Tier - 2</v>
      </c>
      <c r="O1639" s="2" t="str">
        <f>VLOOKUP($A1639,'Hospitalisation Details'!$A$2:$K$2344,11,FALSE)</f>
        <v>Tier - 2</v>
      </c>
      <c r="P1639" s="5" t="str">
        <f>VLOOKUP($A1639,'Hospitalisation Details'!$A$2:$L$2344,12,FALSE)</f>
        <v>R1013</v>
      </c>
      <c r="Q1639" s="15">
        <f>VLOOKUP($A1639,'Hospitalisation Details'!$A$2:$G$2344,7,FALSE)</f>
        <v>52</v>
      </c>
    </row>
    <row r="1640" spans="1:17" x14ac:dyDescent="0.25">
      <c r="A1640" s="14" t="s">
        <v>5324</v>
      </c>
      <c r="B1640" t="str">
        <f>VLOOKUP(Healthcare!$A1640,'Customer Names'!A1640:C3974,3,FALSE)</f>
        <v>Hall</v>
      </c>
      <c r="C1640">
        <f>VLOOKUP(Healthcare!$A1640,'Medical Examinations'!A1640:B3974,2,FALSE)</f>
        <v>34.1</v>
      </c>
      <c r="D1640">
        <f>VLOOKUP($A1640,'Medical Examinations'!A1640:D3974,4,FALSE)</f>
        <v>5.16</v>
      </c>
      <c r="E1640" t="str">
        <f>VLOOKUP($A1640,'Medical Examinations'!A1640:F1640,6,FALSE)</f>
        <v>No</v>
      </c>
      <c r="F1640" t="str">
        <f>VLOOKUP($A1640,'Medical Examinations'!A1640:G3974,7,FALSE)</f>
        <v>No</v>
      </c>
      <c r="G1640" t="str">
        <f>VLOOKUP($A1640,'Medical Examinations'!A1640:H3974,8,FALSE)</f>
        <v>No</v>
      </c>
      <c r="H1640" s="4">
        <f>VLOOKUP($A1640,'Medical Examinations'!A1640:I3974,9,FALSE)</f>
        <v>0</v>
      </c>
      <c r="I1640" t="str">
        <f>VLOOKUP($A1640,'Medical Examinations'!A1640:J1640,10,FALSE)</f>
        <v>No</v>
      </c>
      <c r="J1640" t="str">
        <f>VLOOKUP($A1640,'Medical Examinations'!A1640:C1640,3,FALSE)</f>
        <v>Obesity</v>
      </c>
      <c r="K1640" t="str">
        <f>VLOOKUP($A1640,'Medical Examinations'!A1640:E1640,5,FALSE)</f>
        <v>Normal</v>
      </c>
      <c r="L1640" t="str">
        <f>VLOOKUP($A1640,'Hospitalisation Details'!$A$2:$E$2344,5,FALSE)</f>
        <v>9-Sep-1995</v>
      </c>
      <c r="M1640" s="2">
        <f>VLOOKUP($A1640,'Hospitalisation Details'!$A$2:$I$2344,9,FALSE)</f>
        <v>6111.95</v>
      </c>
      <c r="N1640" s="2" t="str">
        <f>VLOOKUP($A1640,'Hospitalisation Details'!$A$2:$J$2344,10,FALSE)</f>
        <v>Tier - 2</v>
      </c>
      <c r="O1640" s="2" t="str">
        <f>VLOOKUP($A1640,'Hospitalisation Details'!$A$2:$K$2344,11,FALSE)</f>
        <v>Tier - 3</v>
      </c>
      <c r="P1640" s="5" t="str">
        <f>VLOOKUP($A1640,'Hospitalisation Details'!$A$2:$L$2344,12,FALSE)</f>
        <v>R1026</v>
      </c>
      <c r="Q1640" s="15">
        <f>VLOOKUP($A1640,'Hospitalisation Details'!$A$2:$G$2344,7,FALSE)</f>
        <v>27</v>
      </c>
    </row>
    <row r="1641" spans="1:17" x14ac:dyDescent="0.25">
      <c r="A1641" s="14" t="s">
        <v>5325</v>
      </c>
      <c r="B1641" t="str">
        <f>VLOOKUP(Healthcare!$A1641,'Customer Names'!A1641:C3975,3,FALSE)</f>
        <v>Grise</v>
      </c>
      <c r="C1641">
        <f>VLOOKUP(Healthcare!$A1641,'Medical Examinations'!A1641:B3975,2,FALSE)</f>
        <v>16.5</v>
      </c>
      <c r="D1641">
        <f>VLOOKUP($A1641,'Medical Examinations'!A1641:D3975,4,FALSE)</f>
        <v>6.9</v>
      </c>
      <c r="E1641" t="str">
        <f>VLOOKUP($A1641,'Medical Examinations'!A1641:F1641,6,FALSE)</f>
        <v>Yes</v>
      </c>
      <c r="F1641" t="str">
        <f>VLOOKUP($A1641,'Medical Examinations'!A1641:G3975,7,FALSE)</f>
        <v>No</v>
      </c>
      <c r="G1641" t="str">
        <f>VLOOKUP($A1641,'Medical Examinations'!A1641:H3975,8,FALSE)</f>
        <v>No</v>
      </c>
      <c r="H1641" s="4">
        <f>VLOOKUP($A1641,'Medical Examinations'!A1641:I3975,9,FALSE)</f>
        <v>2</v>
      </c>
      <c r="I1641" t="str">
        <f>VLOOKUP($A1641,'Medical Examinations'!A1641:J1641,10,FALSE)</f>
        <v>No</v>
      </c>
      <c r="J1641" t="str">
        <f>VLOOKUP($A1641,'Medical Examinations'!A1641:C1641,3,FALSE)</f>
        <v>Under Weight</v>
      </c>
      <c r="K1641" t="str">
        <f>VLOOKUP($A1641,'Medical Examinations'!A1641:E1641,5,FALSE)</f>
        <v>Diabetes</v>
      </c>
      <c r="L1641" t="str">
        <f>VLOOKUP($A1641,'Hospitalisation Details'!$A$2:$E$2344,5,FALSE)</f>
        <v>25-Jul-1991</v>
      </c>
      <c r="M1641" s="2">
        <f>VLOOKUP($A1641,'Hospitalisation Details'!$A$2:$I$2344,9,FALSE)</f>
        <v>6113.23</v>
      </c>
      <c r="N1641" s="2" t="str">
        <f>VLOOKUP($A1641,'Hospitalisation Details'!$A$2:$J$2344,10,FALSE)</f>
        <v>Tier - 2</v>
      </c>
      <c r="O1641" s="2" t="str">
        <f>VLOOKUP($A1641,'Hospitalisation Details'!$A$2:$K$2344,11,FALSE)</f>
        <v>Tier - 2</v>
      </c>
      <c r="P1641" s="5" t="str">
        <f>VLOOKUP($A1641,'Hospitalisation Details'!$A$2:$L$2344,12,FALSE)</f>
        <v>R1024</v>
      </c>
      <c r="Q1641" s="15">
        <f>VLOOKUP($A1641,'Hospitalisation Details'!$A$2:$G$2344,7,FALSE)</f>
        <v>31</v>
      </c>
    </row>
    <row r="1642" spans="1:17" x14ac:dyDescent="0.25">
      <c r="A1642" s="14" t="s">
        <v>5326</v>
      </c>
      <c r="B1642" t="str">
        <f>VLOOKUP(Healthcare!$A1642,'Customer Names'!A1642:C3976,3,FALSE)</f>
        <v>Skildum</v>
      </c>
      <c r="C1642">
        <f>VLOOKUP(Healthcare!$A1642,'Medical Examinations'!A1642:B3976,2,FALSE)</f>
        <v>30.69</v>
      </c>
      <c r="D1642">
        <f>VLOOKUP($A1642,'Medical Examinations'!A1642:D3976,4,FALSE)</f>
        <v>4.83</v>
      </c>
      <c r="E1642" t="str">
        <f>VLOOKUP($A1642,'Medical Examinations'!A1642:F1642,6,FALSE)</f>
        <v>No</v>
      </c>
      <c r="F1642" t="str">
        <f>VLOOKUP($A1642,'Medical Examinations'!A1642:G3976,7,FALSE)</f>
        <v>No</v>
      </c>
      <c r="G1642" t="str">
        <f>VLOOKUP($A1642,'Medical Examinations'!A1642:H3976,8,FALSE)</f>
        <v>No</v>
      </c>
      <c r="H1642" s="4">
        <f>VLOOKUP($A1642,'Medical Examinations'!A1642:I3976,9,FALSE)</f>
        <v>1</v>
      </c>
      <c r="I1642" t="str">
        <f>VLOOKUP($A1642,'Medical Examinations'!A1642:J1642,10,FALSE)</f>
        <v>No</v>
      </c>
      <c r="J1642" t="str">
        <f>VLOOKUP($A1642,'Medical Examinations'!A1642:C1642,3,FALSE)</f>
        <v>Obesity</v>
      </c>
      <c r="K1642" t="str">
        <f>VLOOKUP($A1642,'Medical Examinations'!A1642:E1642,5,FALSE)</f>
        <v>Normal</v>
      </c>
      <c r="L1642" t="str">
        <f>VLOOKUP($A1642,'Hospitalisation Details'!$A$2:$E$2344,5,FALSE)</f>
        <v>11-Aug-1983</v>
      </c>
      <c r="M1642" s="2">
        <f>VLOOKUP($A1642,'Hospitalisation Details'!$A$2:$I$2344,9,FALSE)</f>
        <v>6117.49</v>
      </c>
      <c r="N1642" s="2" t="str">
        <f>VLOOKUP($A1642,'Hospitalisation Details'!$A$2:$J$2344,10,FALSE)</f>
        <v>Tier - 2</v>
      </c>
      <c r="O1642" s="2" t="str">
        <f>VLOOKUP($A1642,'Hospitalisation Details'!$A$2:$K$2344,11,FALSE)</f>
        <v>Tier - 3</v>
      </c>
      <c r="P1642" s="5" t="str">
        <f>VLOOKUP($A1642,'Hospitalisation Details'!$A$2:$L$2344,12,FALSE)</f>
        <v>R1012</v>
      </c>
      <c r="Q1642" s="15">
        <f>VLOOKUP($A1642,'Hospitalisation Details'!$A$2:$G$2344,7,FALSE)</f>
        <v>39</v>
      </c>
    </row>
    <row r="1643" spans="1:17" x14ac:dyDescent="0.25">
      <c r="A1643" s="14" t="s">
        <v>5328</v>
      </c>
      <c r="B1643" t="str">
        <f>VLOOKUP(Healthcare!$A1643,'Customer Names'!A1643:C3977,3,FALSE)</f>
        <v>Yang</v>
      </c>
      <c r="C1643">
        <f>VLOOKUP(Healthcare!$A1643,'Medical Examinations'!A1643:B3977,2,FALSE)</f>
        <v>28.93</v>
      </c>
      <c r="D1643">
        <f>VLOOKUP($A1643,'Medical Examinations'!A1643:D3977,4,FALSE)</f>
        <v>4.87</v>
      </c>
      <c r="E1643" t="str">
        <f>VLOOKUP($A1643,'Medical Examinations'!A1643:F1643,6,FALSE)</f>
        <v>No</v>
      </c>
      <c r="F1643" t="str">
        <f>VLOOKUP($A1643,'Medical Examinations'!A1643:G3977,7,FALSE)</f>
        <v>No</v>
      </c>
      <c r="G1643" t="str">
        <f>VLOOKUP($A1643,'Medical Examinations'!A1643:H3977,8,FALSE)</f>
        <v>No</v>
      </c>
      <c r="H1643" s="4">
        <f>VLOOKUP($A1643,'Medical Examinations'!A1643:I3977,9,FALSE)</f>
        <v>1</v>
      </c>
      <c r="I1643" t="str">
        <f>VLOOKUP($A1643,'Medical Examinations'!A1643:J1643,10,FALSE)</f>
        <v>No</v>
      </c>
      <c r="J1643" t="str">
        <f>VLOOKUP($A1643,'Medical Examinations'!A1643:C1643,3,FALSE)</f>
        <v>Over Weight</v>
      </c>
      <c r="K1643" t="str">
        <f>VLOOKUP($A1643,'Medical Examinations'!A1643:E1643,5,FALSE)</f>
        <v>Normal</v>
      </c>
      <c r="L1643" t="str">
        <f>VLOOKUP($A1643,'Hospitalisation Details'!$A$2:$E$2344,5,FALSE)</f>
        <v>16-Nov-1983</v>
      </c>
      <c r="M1643" s="2">
        <f>VLOOKUP($A1643,'Hospitalisation Details'!$A$2:$I$2344,9,FALSE)</f>
        <v>6123.57</v>
      </c>
      <c r="N1643" s="2" t="str">
        <f>VLOOKUP($A1643,'Hospitalisation Details'!$A$2:$J$2344,10,FALSE)</f>
        <v>Tier - 3</v>
      </c>
      <c r="O1643" s="2" t="str">
        <f>VLOOKUP($A1643,'Hospitalisation Details'!$A$2:$K$2344,11,FALSE)</f>
        <v>Tier - 2</v>
      </c>
      <c r="P1643" s="5" t="str">
        <f>VLOOKUP($A1643,'Hospitalisation Details'!$A$2:$L$2344,12,FALSE)</f>
        <v>R1012</v>
      </c>
      <c r="Q1643" s="15">
        <f>VLOOKUP($A1643,'Hospitalisation Details'!$A$2:$G$2344,7,FALSE)</f>
        <v>39</v>
      </c>
    </row>
    <row r="1644" spans="1:17" x14ac:dyDescent="0.25">
      <c r="A1644" s="14" t="s">
        <v>5329</v>
      </c>
      <c r="B1644" t="str">
        <f>VLOOKUP(Healthcare!$A1644,'Customer Names'!A1644:C3978,3,FALSE)</f>
        <v>Fischer-Daly</v>
      </c>
      <c r="C1644">
        <f>VLOOKUP(Healthcare!$A1644,'Medical Examinations'!A1644:B3978,2,FALSE)</f>
        <v>38.9</v>
      </c>
      <c r="D1644">
        <f>VLOOKUP($A1644,'Medical Examinations'!A1644:D3978,4,FALSE)</f>
        <v>4.28</v>
      </c>
      <c r="E1644" t="str">
        <f>VLOOKUP($A1644,'Medical Examinations'!A1644:F1644,6,FALSE)</f>
        <v>No</v>
      </c>
      <c r="F1644" t="str">
        <f>VLOOKUP($A1644,'Medical Examinations'!A1644:G3978,7,FALSE)</f>
        <v>No</v>
      </c>
      <c r="G1644" t="str">
        <f>VLOOKUP($A1644,'Medical Examinations'!A1644:H3978,8,FALSE)</f>
        <v>No</v>
      </c>
      <c r="H1644" s="4">
        <f>VLOOKUP($A1644,'Medical Examinations'!A1644:I3978,9,FALSE)</f>
        <v>0</v>
      </c>
      <c r="I1644" t="str">
        <f>VLOOKUP($A1644,'Medical Examinations'!A1644:J1644,10,FALSE)</f>
        <v>No</v>
      </c>
      <c r="J1644" t="str">
        <f>VLOOKUP($A1644,'Medical Examinations'!A1644:C1644,3,FALSE)</f>
        <v>Obesity</v>
      </c>
      <c r="K1644" t="str">
        <f>VLOOKUP($A1644,'Medical Examinations'!A1644:E1644,5,FALSE)</f>
        <v>Normal</v>
      </c>
      <c r="L1644" t="str">
        <f>VLOOKUP($A1644,'Hospitalisation Details'!$A$2:$E$2344,5,FALSE)</f>
        <v>18-Aug-1990</v>
      </c>
      <c r="M1644" s="2">
        <f>VLOOKUP($A1644,'Hospitalisation Details'!$A$2:$I$2344,9,FALSE)</f>
        <v>6128.8</v>
      </c>
      <c r="N1644" s="2" t="str">
        <f>VLOOKUP($A1644,'Hospitalisation Details'!$A$2:$J$2344,10,FALSE)</f>
        <v>Tier - 2</v>
      </c>
      <c r="O1644" s="2" t="str">
        <f>VLOOKUP($A1644,'Hospitalisation Details'!$A$2:$K$2344,11,FALSE)</f>
        <v>Tier - 3</v>
      </c>
      <c r="P1644" s="5" t="str">
        <f>VLOOKUP($A1644,'Hospitalisation Details'!$A$2:$L$2344,12,FALSE)</f>
        <v>R1012</v>
      </c>
      <c r="Q1644" s="15">
        <f>VLOOKUP($A1644,'Hospitalisation Details'!$A$2:$G$2344,7,FALSE)</f>
        <v>32</v>
      </c>
    </row>
    <row r="1645" spans="1:17" x14ac:dyDescent="0.25">
      <c r="A1645" s="14" t="s">
        <v>5330</v>
      </c>
      <c r="B1645" t="str">
        <f>VLOOKUP(Healthcare!$A1645,'Customer Names'!A1645:C3979,3,FALSE)</f>
        <v>Asher</v>
      </c>
      <c r="C1645">
        <f>VLOOKUP(Healthcare!$A1645,'Medical Examinations'!A1645:B3979,2,FALSE)</f>
        <v>26.9</v>
      </c>
      <c r="D1645">
        <f>VLOOKUP($A1645,'Medical Examinations'!A1645:D3979,4,FALSE)</f>
        <v>4.07</v>
      </c>
      <c r="E1645" t="str">
        <f>VLOOKUP($A1645,'Medical Examinations'!A1645:F1645,6,FALSE)</f>
        <v>No</v>
      </c>
      <c r="F1645" t="str">
        <f>VLOOKUP($A1645,'Medical Examinations'!A1645:G3979,7,FALSE)</f>
        <v>No</v>
      </c>
      <c r="G1645" t="str">
        <f>VLOOKUP($A1645,'Medical Examinations'!A1645:H3979,8,FALSE)</f>
        <v>No</v>
      </c>
      <c r="H1645" s="4">
        <f>VLOOKUP($A1645,'Medical Examinations'!A1645:I3979,9,FALSE)</f>
        <v>0</v>
      </c>
      <c r="I1645" t="str">
        <f>VLOOKUP($A1645,'Medical Examinations'!A1645:J1645,10,FALSE)</f>
        <v>No</v>
      </c>
      <c r="J1645" t="str">
        <f>VLOOKUP($A1645,'Medical Examinations'!A1645:C1645,3,FALSE)</f>
        <v>Over Weight</v>
      </c>
      <c r="K1645" t="str">
        <f>VLOOKUP($A1645,'Medical Examinations'!A1645:E1645,5,FALSE)</f>
        <v>Normal</v>
      </c>
      <c r="L1645" t="str">
        <f>VLOOKUP($A1645,'Hospitalisation Details'!$A$2:$E$2344,5,FALSE)</f>
        <v>9-Nov-1969</v>
      </c>
      <c r="M1645" s="2">
        <f>VLOOKUP($A1645,'Hospitalisation Details'!$A$2:$I$2344,9,FALSE)</f>
        <v>6138.5</v>
      </c>
      <c r="N1645" s="2" t="str">
        <f>VLOOKUP($A1645,'Hospitalisation Details'!$A$2:$J$2344,10,FALSE)</f>
        <v>Tier - 2</v>
      </c>
      <c r="O1645" s="2" t="str">
        <f>VLOOKUP($A1645,'Hospitalisation Details'!$A$2:$K$2344,11,FALSE)</f>
        <v>Tier - 2</v>
      </c>
      <c r="P1645" s="5" t="str">
        <f>VLOOKUP($A1645,'Hospitalisation Details'!$A$2:$L$2344,12,FALSE)</f>
        <v>R1011</v>
      </c>
      <c r="Q1645" s="15">
        <f>VLOOKUP($A1645,'Hospitalisation Details'!$A$2:$G$2344,7,FALSE)</f>
        <v>53</v>
      </c>
    </row>
    <row r="1646" spans="1:17" x14ac:dyDescent="0.25">
      <c r="A1646" s="14" t="s">
        <v>5331</v>
      </c>
      <c r="B1646" t="str">
        <f>VLOOKUP(Healthcare!$A1646,'Customer Names'!A1646:C3980,3,FALSE)</f>
        <v>Zhou</v>
      </c>
      <c r="C1646">
        <f>VLOOKUP(Healthcare!$A1646,'Medical Examinations'!A1646:B3980,2,FALSE)</f>
        <v>24.86</v>
      </c>
      <c r="D1646">
        <f>VLOOKUP($A1646,'Medical Examinations'!A1646:D3980,4,FALSE)</f>
        <v>6.23</v>
      </c>
      <c r="E1646" t="str">
        <f>VLOOKUP($A1646,'Medical Examinations'!A1646:F1646,6,FALSE)</f>
        <v>No</v>
      </c>
      <c r="F1646" t="str">
        <f>VLOOKUP($A1646,'Medical Examinations'!A1646:G3980,7,FALSE)</f>
        <v>No</v>
      </c>
      <c r="G1646" t="str">
        <f>VLOOKUP($A1646,'Medical Examinations'!A1646:H3980,8,FALSE)</f>
        <v>No</v>
      </c>
      <c r="H1646" s="4">
        <f>VLOOKUP($A1646,'Medical Examinations'!A1646:I3980,9,FALSE)</f>
        <v>0</v>
      </c>
      <c r="I1646" t="str">
        <f>VLOOKUP($A1646,'Medical Examinations'!A1646:J1646,10,FALSE)</f>
        <v>No</v>
      </c>
      <c r="J1646" t="str">
        <f>VLOOKUP($A1646,'Medical Examinations'!A1646:C1646,3,FALSE)</f>
        <v>Health Weight</v>
      </c>
      <c r="K1646" t="str">
        <f>VLOOKUP($A1646,'Medical Examinations'!A1646:E1646,5,FALSE)</f>
        <v>Prediabetes</v>
      </c>
      <c r="L1646" t="str">
        <f>VLOOKUP($A1646,'Hospitalisation Details'!$A$2:$E$2344,5,FALSE)</f>
        <v>5-Sep-1978</v>
      </c>
      <c r="M1646" s="2">
        <f>VLOOKUP($A1646,'Hospitalisation Details'!$A$2:$I$2344,9,FALSE)</f>
        <v>6138.58</v>
      </c>
      <c r="N1646" s="2" t="str">
        <f>VLOOKUP($A1646,'Hospitalisation Details'!$A$2:$J$2344,10,FALSE)</f>
        <v>Tier - 2</v>
      </c>
      <c r="O1646" s="2" t="str">
        <f>VLOOKUP($A1646,'Hospitalisation Details'!$A$2:$K$2344,11,FALSE)</f>
        <v>Tier - 1</v>
      </c>
      <c r="P1646" s="5" t="str">
        <f>VLOOKUP($A1646,'Hospitalisation Details'!$A$2:$L$2344,12,FALSE)</f>
        <v>R1013</v>
      </c>
      <c r="Q1646" s="15">
        <f>VLOOKUP($A1646,'Hospitalisation Details'!$A$2:$G$2344,7,FALSE)</f>
        <v>44</v>
      </c>
    </row>
    <row r="1647" spans="1:17" x14ac:dyDescent="0.25">
      <c r="A1647" s="14" t="s">
        <v>5332</v>
      </c>
      <c r="B1647" t="str">
        <f>VLOOKUP(Healthcare!$A1647,'Customer Names'!A1647:C3981,3,FALSE)</f>
        <v>Rudder</v>
      </c>
      <c r="C1647">
        <f>VLOOKUP(Healthcare!$A1647,'Medical Examinations'!A1647:B3981,2,FALSE)</f>
        <v>39.14</v>
      </c>
      <c r="D1647">
        <f>VLOOKUP($A1647,'Medical Examinations'!A1647:D3981,4,FALSE)</f>
        <v>6.24</v>
      </c>
      <c r="E1647" t="str">
        <f>VLOOKUP($A1647,'Medical Examinations'!A1647:F1647,6,FALSE)</f>
        <v>No</v>
      </c>
      <c r="F1647" t="str">
        <f>VLOOKUP($A1647,'Medical Examinations'!A1647:G3981,7,FALSE)</f>
        <v>Yes</v>
      </c>
      <c r="G1647" t="str">
        <f>VLOOKUP($A1647,'Medical Examinations'!A1647:H3981,8,FALSE)</f>
        <v>No</v>
      </c>
      <c r="H1647" s="4">
        <f>VLOOKUP($A1647,'Medical Examinations'!A1647:I3981,9,FALSE)</f>
        <v>1</v>
      </c>
      <c r="I1647" t="str">
        <f>VLOOKUP($A1647,'Medical Examinations'!A1647:J1647,10,FALSE)</f>
        <v>No</v>
      </c>
      <c r="J1647" t="str">
        <f>VLOOKUP($A1647,'Medical Examinations'!A1647:C1647,3,FALSE)</f>
        <v>Obesity</v>
      </c>
      <c r="K1647" t="str">
        <f>VLOOKUP($A1647,'Medical Examinations'!A1647:E1647,5,FALSE)</f>
        <v>Prediabetes</v>
      </c>
      <c r="L1647" t="str">
        <f>VLOOKUP($A1647,'Hospitalisation Details'!$A$2:$E$2344,5,FALSE)</f>
        <v>12-Dec-1976</v>
      </c>
      <c r="M1647" s="2">
        <f>VLOOKUP($A1647,'Hospitalisation Details'!$A$2:$I$2344,9,FALSE)</f>
        <v>6139.14</v>
      </c>
      <c r="N1647" s="2" t="str">
        <f>VLOOKUP($A1647,'Hospitalisation Details'!$A$2:$J$2344,10,FALSE)</f>
        <v>Tier - 2</v>
      </c>
      <c r="O1647" s="2" t="str">
        <f>VLOOKUP($A1647,'Hospitalisation Details'!$A$2:$K$2344,11,FALSE)</f>
        <v>Tier - 3</v>
      </c>
      <c r="P1647" s="5" t="str">
        <f>VLOOKUP($A1647,'Hospitalisation Details'!$A$2:$L$2344,12,FALSE)</f>
        <v>R1013</v>
      </c>
      <c r="Q1647" s="15">
        <f>VLOOKUP($A1647,'Hospitalisation Details'!$A$2:$G$2344,7,FALSE)</f>
        <v>46</v>
      </c>
    </row>
    <row r="1648" spans="1:17" x14ac:dyDescent="0.25">
      <c r="A1648" s="14" t="s">
        <v>5333</v>
      </c>
      <c r="B1648" t="str">
        <f>VLOOKUP(Healthcare!$A1648,'Customer Names'!A1648:C3982,3,FALSE)</f>
        <v>Cartmell</v>
      </c>
      <c r="C1648">
        <f>VLOOKUP(Healthcare!$A1648,'Medical Examinations'!A1648:B3982,2,FALSE)</f>
        <v>39.799999999999997</v>
      </c>
      <c r="D1648">
        <f>VLOOKUP($A1648,'Medical Examinations'!A1648:D3982,4,FALSE)</f>
        <v>6.17</v>
      </c>
      <c r="E1648" t="str">
        <f>VLOOKUP($A1648,'Medical Examinations'!A1648:F1648,6,FALSE)</f>
        <v>No</v>
      </c>
      <c r="F1648" t="str">
        <f>VLOOKUP($A1648,'Medical Examinations'!A1648:G3982,7,FALSE)</f>
        <v>No</v>
      </c>
      <c r="G1648" t="str">
        <f>VLOOKUP($A1648,'Medical Examinations'!A1648:H3982,8,FALSE)</f>
        <v>Yes</v>
      </c>
      <c r="H1648" s="4">
        <f>VLOOKUP($A1648,'Medical Examinations'!A1648:I3982,9,FALSE)</f>
        <v>1</v>
      </c>
      <c r="I1648" t="str">
        <f>VLOOKUP($A1648,'Medical Examinations'!A1648:J1648,10,FALSE)</f>
        <v>No</v>
      </c>
      <c r="J1648" t="str">
        <f>VLOOKUP($A1648,'Medical Examinations'!A1648:C1648,3,FALSE)</f>
        <v>Obesity</v>
      </c>
      <c r="K1648" t="str">
        <f>VLOOKUP($A1648,'Medical Examinations'!A1648:E1648,5,FALSE)</f>
        <v>Prediabetes</v>
      </c>
      <c r="L1648" t="str">
        <f>VLOOKUP($A1648,'Hospitalisation Details'!$A$2:$E$2344,5,FALSE)</f>
        <v>14-Oct-1970</v>
      </c>
      <c r="M1648" s="2">
        <f>VLOOKUP($A1648,'Hospitalisation Details'!$A$2:$I$2344,9,FALSE)</f>
        <v>6147.12</v>
      </c>
      <c r="N1648" s="2" t="str">
        <f>VLOOKUP($A1648,'Hospitalisation Details'!$A$2:$J$2344,10,FALSE)</f>
        <v>Tier - 2</v>
      </c>
      <c r="O1648" s="2" t="str">
        <f>VLOOKUP($A1648,'Hospitalisation Details'!$A$2:$K$2344,11,FALSE)</f>
        <v>Tier - 3</v>
      </c>
      <c r="P1648" s="5" t="str">
        <f>VLOOKUP($A1648,'Hospitalisation Details'!$A$2:$L$2344,12,FALSE)</f>
        <v>R1012</v>
      </c>
      <c r="Q1648" s="15">
        <f>VLOOKUP($A1648,'Hospitalisation Details'!$A$2:$G$2344,7,FALSE)</f>
        <v>52</v>
      </c>
    </row>
    <row r="1649" spans="1:17" x14ac:dyDescent="0.25">
      <c r="A1649" s="14" t="s">
        <v>5334</v>
      </c>
      <c r="B1649" t="str">
        <f>VLOOKUP(Healthcare!$A1649,'Customer Names'!A1649:C3983,3,FALSE)</f>
        <v>Troland</v>
      </c>
      <c r="C1649">
        <f>VLOOKUP(Healthcare!$A1649,'Medical Examinations'!A1649:B3983,2,FALSE)</f>
        <v>34.32</v>
      </c>
      <c r="D1649">
        <f>VLOOKUP($A1649,'Medical Examinations'!A1649:D3983,4,FALSE)</f>
        <v>5.16</v>
      </c>
      <c r="E1649" t="str">
        <f>VLOOKUP($A1649,'Medical Examinations'!A1649:F1649,6,FALSE)</f>
        <v>No</v>
      </c>
      <c r="F1649" t="str">
        <f>VLOOKUP($A1649,'Medical Examinations'!A1649:G3983,7,FALSE)</f>
        <v>No</v>
      </c>
      <c r="G1649" t="str">
        <f>VLOOKUP($A1649,'Medical Examinations'!A1649:H3983,8,FALSE)</f>
        <v>No</v>
      </c>
      <c r="H1649" s="4">
        <f>VLOOKUP($A1649,'Medical Examinations'!A1649:I3983,9,FALSE)</f>
        <v>1</v>
      </c>
      <c r="I1649" t="str">
        <f>VLOOKUP($A1649,'Medical Examinations'!A1649:J1649,10,FALSE)</f>
        <v>No</v>
      </c>
      <c r="J1649" t="str">
        <f>VLOOKUP($A1649,'Medical Examinations'!A1649:C1649,3,FALSE)</f>
        <v>Obesity</v>
      </c>
      <c r="K1649" t="str">
        <f>VLOOKUP($A1649,'Medical Examinations'!A1649:E1649,5,FALSE)</f>
        <v>Normal</v>
      </c>
      <c r="L1649" t="str">
        <f>VLOOKUP($A1649,'Hospitalisation Details'!$A$2:$E$2344,5,FALSE)</f>
        <v>6-Nov-1973</v>
      </c>
      <c r="M1649" s="2">
        <f>VLOOKUP($A1649,'Hospitalisation Details'!$A$2:$I$2344,9,FALSE)</f>
        <v>6152.05</v>
      </c>
      <c r="N1649" s="2" t="str">
        <f>VLOOKUP($A1649,'Hospitalisation Details'!$A$2:$J$2344,10,FALSE)</f>
        <v>Tier - 2</v>
      </c>
      <c r="O1649" s="2" t="str">
        <f>VLOOKUP($A1649,'Hospitalisation Details'!$A$2:$K$2344,11,FALSE)</f>
        <v>Tier - 3</v>
      </c>
      <c r="P1649" s="5" t="str">
        <f>VLOOKUP($A1649,'Hospitalisation Details'!$A$2:$L$2344,12,FALSE)</f>
        <v>R1013</v>
      </c>
      <c r="Q1649" s="15">
        <f>VLOOKUP($A1649,'Hospitalisation Details'!$A$2:$G$2344,7,FALSE)</f>
        <v>49</v>
      </c>
    </row>
    <row r="1650" spans="1:17" x14ac:dyDescent="0.25">
      <c r="A1650" s="14" t="s">
        <v>5335</v>
      </c>
      <c r="B1650" t="str">
        <f>VLOOKUP(Healthcare!$A1650,'Customer Names'!A1650:C3984,3,FALSE)</f>
        <v>Hall</v>
      </c>
      <c r="C1650">
        <f>VLOOKUP(Healthcare!$A1650,'Medical Examinations'!A1650:B3984,2,FALSE)</f>
        <v>32.51</v>
      </c>
      <c r="D1650">
        <f>VLOOKUP($A1650,'Medical Examinations'!A1650:D3984,4,FALSE)</f>
        <v>4.3</v>
      </c>
      <c r="E1650" t="str">
        <f>VLOOKUP($A1650,'Medical Examinations'!A1650:F1650,6,FALSE)</f>
        <v>No</v>
      </c>
      <c r="F1650" t="str">
        <f>VLOOKUP($A1650,'Medical Examinations'!A1650:G3984,7,FALSE)</f>
        <v>No</v>
      </c>
      <c r="G1650" t="str">
        <f>VLOOKUP($A1650,'Medical Examinations'!A1650:H3984,8,FALSE)</f>
        <v>No</v>
      </c>
      <c r="H1650" s="4">
        <f>VLOOKUP($A1650,'Medical Examinations'!A1650:I3984,9,FALSE)</f>
        <v>0</v>
      </c>
      <c r="I1650" t="str">
        <f>VLOOKUP($A1650,'Medical Examinations'!A1650:J1650,10,FALSE)</f>
        <v>No</v>
      </c>
      <c r="J1650" t="str">
        <f>VLOOKUP($A1650,'Medical Examinations'!A1650:C1650,3,FALSE)</f>
        <v>Obesity</v>
      </c>
      <c r="K1650" t="str">
        <f>VLOOKUP($A1650,'Medical Examinations'!A1650:E1650,5,FALSE)</f>
        <v>Normal</v>
      </c>
      <c r="L1650" t="str">
        <f>VLOOKUP($A1650,'Hospitalisation Details'!$A$2:$E$2344,5,FALSE)</f>
        <v>15-Oct-1985</v>
      </c>
      <c r="M1650" s="2">
        <f>VLOOKUP($A1650,'Hospitalisation Details'!$A$2:$I$2344,9,FALSE)</f>
        <v>6159.57</v>
      </c>
      <c r="N1650" s="2" t="str">
        <f>VLOOKUP($A1650,'Hospitalisation Details'!$A$2:$J$2344,10,FALSE)</f>
        <v>Tier - 2</v>
      </c>
      <c r="O1650" s="2" t="str">
        <f>VLOOKUP($A1650,'Hospitalisation Details'!$A$2:$K$2344,11,FALSE)</f>
        <v>Tier - 1</v>
      </c>
      <c r="P1650" s="5" t="str">
        <f>VLOOKUP($A1650,'Hospitalisation Details'!$A$2:$L$2344,12,FALSE)</f>
        <v>R1012</v>
      </c>
      <c r="Q1650" s="15">
        <f>VLOOKUP($A1650,'Hospitalisation Details'!$A$2:$G$2344,7,FALSE)</f>
        <v>37</v>
      </c>
    </row>
    <row r="1651" spans="1:17" x14ac:dyDescent="0.25">
      <c r="A1651" s="14" t="s">
        <v>5336</v>
      </c>
      <c r="B1651" t="str">
        <f>VLOOKUP(Healthcare!$A1651,'Customer Names'!A1651:C3985,3,FALSE)</f>
        <v>Berg</v>
      </c>
      <c r="C1651">
        <f>VLOOKUP(Healthcare!$A1651,'Medical Examinations'!A1651:B3985,2,FALSE)</f>
        <v>30.71</v>
      </c>
      <c r="D1651">
        <f>VLOOKUP($A1651,'Medical Examinations'!A1651:D3985,4,FALSE)</f>
        <v>6.14</v>
      </c>
      <c r="E1651" t="str">
        <f>VLOOKUP($A1651,'Medical Examinations'!A1651:F1651,6,FALSE)</f>
        <v>No</v>
      </c>
      <c r="F1651" t="str">
        <f>VLOOKUP($A1651,'Medical Examinations'!A1651:G3985,7,FALSE)</f>
        <v>No</v>
      </c>
      <c r="G1651" t="str">
        <f>VLOOKUP($A1651,'Medical Examinations'!A1651:H3985,8,FALSE)</f>
        <v>Yes</v>
      </c>
      <c r="H1651" s="4">
        <f>VLOOKUP($A1651,'Medical Examinations'!A1651:I3985,9,FALSE)</f>
        <v>1</v>
      </c>
      <c r="I1651" t="str">
        <f>VLOOKUP($A1651,'Medical Examinations'!A1651:J1651,10,FALSE)</f>
        <v>No</v>
      </c>
      <c r="J1651" t="str">
        <f>VLOOKUP($A1651,'Medical Examinations'!A1651:C1651,3,FALSE)</f>
        <v>Obesity</v>
      </c>
      <c r="K1651" t="str">
        <f>VLOOKUP($A1651,'Medical Examinations'!A1651:E1651,5,FALSE)</f>
        <v>Prediabetes</v>
      </c>
      <c r="L1651" t="str">
        <f>VLOOKUP($A1651,'Hospitalisation Details'!$A$2:$E$2344,5,FALSE)</f>
        <v>9-Aug-1985</v>
      </c>
      <c r="M1651" s="2">
        <f>VLOOKUP($A1651,'Hospitalisation Details'!$A$2:$I$2344,9,FALSE)</f>
        <v>6183.32</v>
      </c>
      <c r="N1651" s="2" t="str">
        <f>VLOOKUP($A1651,'Hospitalisation Details'!$A$2:$J$2344,10,FALSE)</f>
        <v>Tier - 2</v>
      </c>
      <c r="O1651" s="2" t="str">
        <f>VLOOKUP($A1651,'Hospitalisation Details'!$A$2:$K$2344,11,FALSE)</f>
        <v>Tier - 2</v>
      </c>
      <c r="P1651" s="5" t="str">
        <f>VLOOKUP($A1651,'Hospitalisation Details'!$A$2:$L$2344,12,FALSE)</f>
        <v>R1012</v>
      </c>
      <c r="Q1651" s="15">
        <f>VLOOKUP($A1651,'Hospitalisation Details'!$A$2:$G$2344,7,FALSE)</f>
        <v>37</v>
      </c>
    </row>
    <row r="1652" spans="1:17" x14ac:dyDescent="0.25">
      <c r="A1652" s="14" t="s">
        <v>5337</v>
      </c>
      <c r="B1652" t="str">
        <f>VLOOKUP(Healthcare!$A1652,'Customer Names'!A1652:C3986,3,FALSE)</f>
        <v>Engtrakul</v>
      </c>
      <c r="C1652">
        <f>VLOOKUP(Healthcare!$A1652,'Medical Examinations'!A1652:B3986,2,FALSE)</f>
        <v>28.9</v>
      </c>
      <c r="D1652">
        <f>VLOOKUP($A1652,'Medical Examinations'!A1652:D3986,4,FALSE)</f>
        <v>5.36</v>
      </c>
      <c r="E1652" t="str">
        <f>VLOOKUP($A1652,'Medical Examinations'!A1652:F1652,6,FALSE)</f>
        <v>No</v>
      </c>
      <c r="F1652" t="str">
        <f>VLOOKUP($A1652,'Medical Examinations'!A1652:G3986,7,FALSE)</f>
        <v>No</v>
      </c>
      <c r="G1652" t="str">
        <f>VLOOKUP($A1652,'Medical Examinations'!A1652:H3986,8,FALSE)</f>
        <v>No</v>
      </c>
      <c r="H1652" s="4">
        <f>VLOOKUP($A1652,'Medical Examinations'!A1652:I3986,9,FALSE)</f>
        <v>1</v>
      </c>
      <c r="I1652" t="str">
        <f>VLOOKUP($A1652,'Medical Examinations'!A1652:J1652,10,FALSE)</f>
        <v>No</v>
      </c>
      <c r="J1652" t="str">
        <f>VLOOKUP($A1652,'Medical Examinations'!A1652:C1652,3,FALSE)</f>
        <v>Over Weight</v>
      </c>
      <c r="K1652" t="str">
        <f>VLOOKUP($A1652,'Medical Examinations'!A1652:E1652,5,FALSE)</f>
        <v>Normal</v>
      </c>
      <c r="L1652" t="str">
        <f>VLOOKUP($A1652,'Hospitalisation Details'!$A$2:$E$2344,5,FALSE)</f>
        <v>5-Oct-1970</v>
      </c>
      <c r="M1652" s="2">
        <f>VLOOKUP($A1652,'Hospitalisation Details'!$A$2:$I$2344,9,FALSE)</f>
        <v>6183.46</v>
      </c>
      <c r="N1652" s="2" t="str">
        <f>VLOOKUP($A1652,'Hospitalisation Details'!$A$2:$J$2344,10,FALSE)</f>
        <v>Tier - 2</v>
      </c>
      <c r="O1652" s="2" t="str">
        <f>VLOOKUP($A1652,'Hospitalisation Details'!$A$2:$K$2344,11,FALSE)</f>
        <v>Tier - 2</v>
      </c>
      <c r="P1652" s="5" t="str">
        <f>VLOOKUP($A1652,'Hospitalisation Details'!$A$2:$L$2344,12,FALSE)</f>
        <v>R1012</v>
      </c>
      <c r="Q1652" s="15">
        <f>VLOOKUP($A1652,'Hospitalisation Details'!$A$2:$G$2344,7,FALSE)</f>
        <v>52</v>
      </c>
    </row>
    <row r="1653" spans="1:17" x14ac:dyDescent="0.25">
      <c r="A1653" s="14" t="s">
        <v>5338</v>
      </c>
      <c r="B1653" t="str">
        <f>VLOOKUP(Healthcare!$A1653,'Customer Names'!A1653:C3987,3,FALSE)</f>
        <v>Leonhardt</v>
      </c>
      <c r="C1653">
        <f>VLOOKUP(Healthcare!$A1653,'Medical Examinations'!A1653:B3987,2,FALSE)</f>
        <v>36.19</v>
      </c>
      <c r="D1653">
        <f>VLOOKUP($A1653,'Medical Examinations'!A1653:D3987,4,FALSE)</f>
        <v>4.3</v>
      </c>
      <c r="E1653" t="str">
        <f>VLOOKUP($A1653,'Medical Examinations'!A1653:F1653,6,FALSE)</f>
        <v>No</v>
      </c>
      <c r="F1653" t="str">
        <f>VLOOKUP($A1653,'Medical Examinations'!A1653:G3987,7,FALSE)</f>
        <v>No</v>
      </c>
      <c r="G1653" t="str">
        <f>VLOOKUP($A1653,'Medical Examinations'!A1653:H3987,8,FALSE)</f>
        <v>No</v>
      </c>
      <c r="H1653" s="4">
        <f>VLOOKUP($A1653,'Medical Examinations'!A1653:I3987,9,FALSE)</f>
        <v>0</v>
      </c>
      <c r="I1653" t="str">
        <f>VLOOKUP($A1653,'Medical Examinations'!A1653:J1653,10,FALSE)</f>
        <v>No</v>
      </c>
      <c r="J1653" t="str">
        <f>VLOOKUP($A1653,'Medical Examinations'!A1653:C1653,3,FALSE)</f>
        <v>Obesity</v>
      </c>
      <c r="K1653" t="str">
        <f>VLOOKUP($A1653,'Medical Examinations'!A1653:E1653,5,FALSE)</f>
        <v>Normal</v>
      </c>
      <c r="L1653" t="str">
        <f>VLOOKUP($A1653,'Hospitalisation Details'!$A$2:$E$2344,5,FALSE)</f>
        <v>1-Nov-1988</v>
      </c>
      <c r="M1653" s="2">
        <f>VLOOKUP($A1653,'Hospitalisation Details'!$A$2:$I$2344,9,FALSE)</f>
        <v>6184.3</v>
      </c>
      <c r="N1653" s="2" t="str">
        <f>VLOOKUP($A1653,'Hospitalisation Details'!$A$2:$J$2344,10,FALSE)</f>
        <v>Tier - 2</v>
      </c>
      <c r="O1653" s="2" t="str">
        <f>VLOOKUP($A1653,'Hospitalisation Details'!$A$2:$K$2344,11,FALSE)</f>
        <v>Tier - 3</v>
      </c>
      <c r="P1653" s="5" t="str">
        <f>VLOOKUP($A1653,'Hospitalisation Details'!$A$2:$L$2344,12,FALSE)</f>
        <v>R1013</v>
      </c>
      <c r="Q1653" s="15">
        <f>VLOOKUP($A1653,'Hospitalisation Details'!$A$2:$G$2344,7,FALSE)</f>
        <v>34</v>
      </c>
    </row>
    <row r="1654" spans="1:17" x14ac:dyDescent="0.25">
      <c r="A1654" s="14" t="s">
        <v>5339</v>
      </c>
      <c r="B1654" t="str">
        <f>VLOOKUP(Healthcare!$A1654,'Customer Names'!A1654:C3988,3,FALSE)</f>
        <v>Goetz</v>
      </c>
      <c r="C1654">
        <f>VLOOKUP(Healthcare!$A1654,'Medical Examinations'!A1654:B3988,2,FALSE)</f>
        <v>29.6</v>
      </c>
      <c r="D1654">
        <f>VLOOKUP($A1654,'Medical Examinations'!A1654:D3988,4,FALSE)</f>
        <v>4.09</v>
      </c>
      <c r="E1654" t="str">
        <f>VLOOKUP($A1654,'Medical Examinations'!A1654:F1654,6,FALSE)</f>
        <v>No</v>
      </c>
      <c r="F1654" t="str">
        <f>VLOOKUP($A1654,'Medical Examinations'!A1654:G3988,7,FALSE)</f>
        <v>No</v>
      </c>
      <c r="G1654" t="str">
        <f>VLOOKUP($A1654,'Medical Examinations'!A1654:H3988,8,FALSE)</f>
        <v>No</v>
      </c>
      <c r="H1654" s="4">
        <f>VLOOKUP($A1654,'Medical Examinations'!A1654:I3988,9,FALSE)</f>
        <v>0</v>
      </c>
      <c r="I1654" t="str">
        <f>VLOOKUP($A1654,'Medical Examinations'!A1654:J1654,10,FALSE)</f>
        <v>No</v>
      </c>
      <c r="J1654" t="str">
        <f>VLOOKUP($A1654,'Medical Examinations'!A1654:C1654,3,FALSE)</f>
        <v>Over Weight</v>
      </c>
      <c r="K1654" t="str">
        <f>VLOOKUP($A1654,'Medical Examinations'!A1654:E1654,5,FALSE)</f>
        <v>Normal</v>
      </c>
      <c r="L1654" t="str">
        <f>VLOOKUP($A1654,'Hospitalisation Details'!$A$2:$E$2344,5,FALSE)</f>
        <v>22-Nov-1981</v>
      </c>
      <c r="M1654" s="2">
        <f>VLOOKUP($A1654,'Hospitalisation Details'!$A$2:$I$2344,9,FALSE)</f>
        <v>6185.32</v>
      </c>
      <c r="N1654" s="2" t="str">
        <f>VLOOKUP($A1654,'Hospitalisation Details'!$A$2:$J$2344,10,FALSE)</f>
        <v>Tier - 2</v>
      </c>
      <c r="O1654" s="2" t="str">
        <f>VLOOKUP($A1654,'Hospitalisation Details'!$A$2:$K$2344,11,FALSE)</f>
        <v>Tier - 1</v>
      </c>
      <c r="P1654" s="5" t="str">
        <f>VLOOKUP($A1654,'Hospitalisation Details'!$A$2:$L$2344,12,FALSE)</f>
        <v>R1013</v>
      </c>
      <c r="Q1654" s="15">
        <f>VLOOKUP($A1654,'Hospitalisation Details'!$A$2:$G$2344,7,FALSE)</f>
        <v>41</v>
      </c>
    </row>
    <row r="1655" spans="1:17" x14ac:dyDescent="0.25">
      <c r="A1655" s="14" t="s">
        <v>5340</v>
      </c>
      <c r="B1655" t="str">
        <f>VLOOKUP(Healthcare!$A1655,'Customer Names'!A1655:C3989,3,FALSE)</f>
        <v>Cacharelis</v>
      </c>
      <c r="C1655">
        <f>VLOOKUP(Healthcare!$A1655,'Medical Examinations'!A1655:B3989,2,FALSE)</f>
        <v>30.95</v>
      </c>
      <c r="D1655">
        <f>VLOOKUP($A1655,'Medical Examinations'!A1655:D3989,4,FALSE)</f>
        <v>6.27</v>
      </c>
      <c r="E1655" t="str">
        <f>VLOOKUP($A1655,'Medical Examinations'!A1655:F1655,6,FALSE)</f>
        <v>No</v>
      </c>
      <c r="F1655" t="str">
        <f>VLOOKUP($A1655,'Medical Examinations'!A1655:G3989,7,FALSE)</f>
        <v>No</v>
      </c>
      <c r="G1655" t="str">
        <f>VLOOKUP($A1655,'Medical Examinations'!A1655:H3989,8,FALSE)</f>
        <v>Yes</v>
      </c>
      <c r="H1655" s="4">
        <f>VLOOKUP($A1655,'Medical Examinations'!A1655:I3989,9,FALSE)</f>
        <v>1</v>
      </c>
      <c r="I1655" t="str">
        <f>VLOOKUP($A1655,'Medical Examinations'!A1655:J1655,10,FALSE)</f>
        <v>No</v>
      </c>
      <c r="J1655" t="str">
        <f>VLOOKUP($A1655,'Medical Examinations'!A1655:C1655,3,FALSE)</f>
        <v>Obesity</v>
      </c>
      <c r="K1655" t="str">
        <f>VLOOKUP($A1655,'Medical Examinations'!A1655:E1655,5,FALSE)</f>
        <v>Prediabetes</v>
      </c>
      <c r="L1655" t="str">
        <f>VLOOKUP($A1655,'Hospitalisation Details'!$A$2:$E$2344,5,FALSE)</f>
        <v>1-Oct-1981</v>
      </c>
      <c r="M1655" s="2">
        <f>VLOOKUP($A1655,'Hospitalisation Details'!$A$2:$I$2344,9,FALSE)</f>
        <v>6186.13</v>
      </c>
      <c r="N1655" s="2" t="str">
        <f>VLOOKUP($A1655,'Hospitalisation Details'!$A$2:$J$2344,10,FALSE)</f>
        <v>Tier - 2</v>
      </c>
      <c r="O1655" s="2" t="str">
        <f>VLOOKUP($A1655,'Hospitalisation Details'!$A$2:$K$2344,11,FALSE)</f>
        <v>Tier - 3</v>
      </c>
      <c r="P1655" s="5" t="str">
        <f>VLOOKUP($A1655,'Hospitalisation Details'!$A$2:$L$2344,12,FALSE)</f>
        <v>R1011</v>
      </c>
      <c r="Q1655" s="15">
        <f>VLOOKUP($A1655,'Hospitalisation Details'!$A$2:$G$2344,7,FALSE)</f>
        <v>41</v>
      </c>
    </row>
    <row r="1656" spans="1:17" x14ac:dyDescent="0.25">
      <c r="A1656" s="14" t="s">
        <v>5341</v>
      </c>
      <c r="B1656" t="str">
        <f>VLOOKUP(Healthcare!$A1656,'Customer Names'!A1656:C3990,3,FALSE)</f>
        <v>Kariolis</v>
      </c>
      <c r="C1656">
        <f>VLOOKUP(Healthcare!$A1656,'Medical Examinations'!A1656:B3990,2,FALSE)</f>
        <v>19.95</v>
      </c>
      <c r="D1656">
        <f>VLOOKUP($A1656,'Medical Examinations'!A1656:D3990,4,FALSE)</f>
        <v>5.39</v>
      </c>
      <c r="E1656" t="str">
        <f>VLOOKUP($A1656,'Medical Examinations'!A1656:F1656,6,FALSE)</f>
        <v>No</v>
      </c>
      <c r="F1656" t="str">
        <f>VLOOKUP($A1656,'Medical Examinations'!A1656:G3990,7,FALSE)</f>
        <v>No</v>
      </c>
      <c r="G1656" t="str">
        <f>VLOOKUP($A1656,'Medical Examinations'!A1656:H3990,8,FALSE)</f>
        <v>No</v>
      </c>
      <c r="H1656" s="4">
        <f>VLOOKUP($A1656,'Medical Examinations'!A1656:I3990,9,FALSE)</f>
        <v>1</v>
      </c>
      <c r="I1656" t="str">
        <f>VLOOKUP($A1656,'Medical Examinations'!A1656:J1656,10,FALSE)</f>
        <v>No</v>
      </c>
      <c r="J1656" t="str">
        <f>VLOOKUP($A1656,'Medical Examinations'!A1656:C1656,3,FALSE)</f>
        <v>Health Weight</v>
      </c>
      <c r="K1656" t="str">
        <f>VLOOKUP($A1656,'Medical Examinations'!A1656:E1656,5,FALSE)</f>
        <v>Normal</v>
      </c>
      <c r="L1656" t="str">
        <f>VLOOKUP($A1656,'Hospitalisation Details'!$A$2:$E$2344,5,FALSE)</f>
        <v>23-Oct-1988</v>
      </c>
      <c r="M1656" s="2">
        <f>VLOOKUP($A1656,'Hospitalisation Details'!$A$2:$I$2344,9,FALSE)</f>
        <v>6196.45</v>
      </c>
      <c r="N1656" s="2" t="str">
        <f>VLOOKUP($A1656,'Hospitalisation Details'!$A$2:$J$2344,10,FALSE)</f>
        <v>Tier - 2</v>
      </c>
      <c r="O1656" s="2" t="str">
        <f>VLOOKUP($A1656,'Hospitalisation Details'!$A$2:$K$2344,11,FALSE)</f>
        <v>Tier - 1</v>
      </c>
      <c r="P1656" s="5" t="str">
        <f>VLOOKUP($A1656,'Hospitalisation Details'!$A$2:$L$2344,12,FALSE)</f>
        <v>R1011</v>
      </c>
      <c r="Q1656" s="15">
        <f>VLOOKUP($A1656,'Hospitalisation Details'!$A$2:$G$2344,7,FALSE)</f>
        <v>34</v>
      </c>
    </row>
    <row r="1657" spans="1:17" x14ac:dyDescent="0.25">
      <c r="A1657" s="14" t="s">
        <v>5342</v>
      </c>
      <c r="B1657" t="str">
        <f>VLOOKUP(Healthcare!$A1657,'Customer Names'!A1657:C3991,3,FALSE)</f>
        <v>Zelwin</v>
      </c>
      <c r="C1657">
        <f>VLOOKUP(Healthcare!$A1657,'Medical Examinations'!A1657:B3991,2,FALSE)</f>
        <v>23.65</v>
      </c>
      <c r="D1657">
        <f>VLOOKUP($A1657,'Medical Examinations'!A1657:D3991,4,FALSE)</f>
        <v>5.75</v>
      </c>
      <c r="E1657" t="str">
        <f>VLOOKUP($A1657,'Medical Examinations'!A1657:F1657,6,FALSE)</f>
        <v>Yes</v>
      </c>
      <c r="F1657" t="str">
        <f>VLOOKUP($A1657,'Medical Examinations'!A1657:G3991,7,FALSE)</f>
        <v>No</v>
      </c>
      <c r="G1657" t="str">
        <f>VLOOKUP($A1657,'Medical Examinations'!A1657:H3991,8,FALSE)</f>
        <v>No</v>
      </c>
      <c r="H1657" s="4">
        <f>VLOOKUP($A1657,'Medical Examinations'!A1657:I3991,9,FALSE)</f>
        <v>0</v>
      </c>
      <c r="I1657" t="str">
        <f>VLOOKUP($A1657,'Medical Examinations'!A1657:J1657,10,FALSE)</f>
        <v>No</v>
      </c>
      <c r="J1657" t="str">
        <f>VLOOKUP($A1657,'Medical Examinations'!A1657:C1657,3,FALSE)</f>
        <v>Health Weight</v>
      </c>
      <c r="K1657" t="str">
        <f>VLOOKUP($A1657,'Medical Examinations'!A1657:E1657,5,FALSE)</f>
        <v>Prediabetes</v>
      </c>
      <c r="L1657" t="str">
        <f>VLOOKUP($A1657,'Hospitalisation Details'!$A$2:$E$2344,5,FALSE)</f>
        <v>22-Jul-1985</v>
      </c>
      <c r="M1657" s="2">
        <f>VLOOKUP($A1657,'Hospitalisation Details'!$A$2:$I$2344,9,FALSE)</f>
        <v>6198.75</v>
      </c>
      <c r="N1657" s="2" t="str">
        <f>VLOOKUP($A1657,'Hospitalisation Details'!$A$2:$J$2344,10,FALSE)</f>
        <v>Tier - 2</v>
      </c>
      <c r="O1657" s="2" t="str">
        <f>VLOOKUP($A1657,'Hospitalisation Details'!$A$2:$K$2344,11,FALSE)</f>
        <v>Tier - 1</v>
      </c>
      <c r="P1657" s="5" t="str">
        <f>VLOOKUP($A1657,'Hospitalisation Details'!$A$2:$L$2344,12,FALSE)</f>
        <v>R1012</v>
      </c>
      <c r="Q1657" s="15">
        <f>VLOOKUP($A1657,'Hospitalisation Details'!$A$2:$G$2344,7,FALSE)</f>
        <v>37</v>
      </c>
    </row>
    <row r="1658" spans="1:17" x14ac:dyDescent="0.25">
      <c r="A1658" s="14" t="s">
        <v>5343</v>
      </c>
      <c r="B1658" t="str">
        <f>VLOOKUP(Healthcare!$A1658,'Customer Names'!A1658:C3992,3,FALSE)</f>
        <v>Barry</v>
      </c>
      <c r="C1658">
        <f>VLOOKUP(Healthcare!$A1658,'Medical Examinations'!A1658:B3992,2,FALSE)</f>
        <v>43.34</v>
      </c>
      <c r="D1658">
        <f>VLOOKUP($A1658,'Medical Examinations'!A1658:D3992,4,FALSE)</f>
        <v>4.91</v>
      </c>
      <c r="E1658" t="str">
        <f>VLOOKUP($A1658,'Medical Examinations'!A1658:F1658,6,FALSE)</f>
        <v>No</v>
      </c>
      <c r="F1658" t="str">
        <f>VLOOKUP($A1658,'Medical Examinations'!A1658:G3992,7,FALSE)</f>
        <v>No</v>
      </c>
      <c r="G1658" t="str">
        <f>VLOOKUP($A1658,'Medical Examinations'!A1658:H3992,8,FALSE)</f>
        <v>No</v>
      </c>
      <c r="H1658" s="4">
        <f>VLOOKUP($A1658,'Medical Examinations'!A1658:I3992,9,FALSE)</f>
        <v>1</v>
      </c>
      <c r="I1658" t="str">
        <f>VLOOKUP($A1658,'Medical Examinations'!A1658:J1658,10,FALSE)</f>
        <v>No</v>
      </c>
      <c r="J1658" t="str">
        <f>VLOOKUP($A1658,'Medical Examinations'!A1658:C1658,3,FALSE)</f>
        <v>Obesity</v>
      </c>
      <c r="K1658" t="str">
        <f>VLOOKUP($A1658,'Medical Examinations'!A1658:E1658,5,FALSE)</f>
        <v>Normal</v>
      </c>
      <c r="L1658" t="str">
        <f>VLOOKUP($A1658,'Hospitalisation Details'!$A$2:$E$2344,5,FALSE)</f>
        <v>20-Dec-1985</v>
      </c>
      <c r="M1658" s="2">
        <f>VLOOKUP($A1658,'Hospitalisation Details'!$A$2:$I$2344,9,FALSE)</f>
        <v>6203.9</v>
      </c>
      <c r="N1658" s="2" t="str">
        <f>VLOOKUP($A1658,'Hospitalisation Details'!$A$2:$J$2344,10,FALSE)</f>
        <v>Tier - 1</v>
      </c>
      <c r="O1658" s="2" t="str">
        <f>VLOOKUP($A1658,'Hospitalisation Details'!$A$2:$K$2344,11,FALSE)</f>
        <v>Tier - 2</v>
      </c>
      <c r="P1658" s="5" t="str">
        <f>VLOOKUP($A1658,'Hospitalisation Details'!$A$2:$L$2344,12,FALSE)</f>
        <v>R1012</v>
      </c>
      <c r="Q1658" s="15">
        <f>VLOOKUP($A1658,'Hospitalisation Details'!$A$2:$G$2344,7,FALSE)</f>
        <v>37</v>
      </c>
    </row>
    <row r="1659" spans="1:17" x14ac:dyDescent="0.25">
      <c r="A1659" s="14" t="s">
        <v>5344</v>
      </c>
      <c r="B1659" t="str">
        <f>VLOOKUP(Healthcare!$A1659,'Customer Names'!A1659:C3993,3,FALSE)</f>
        <v>Bannon</v>
      </c>
      <c r="C1659">
        <f>VLOOKUP(Healthcare!$A1659,'Medical Examinations'!A1659:B3993,2,FALSE)</f>
        <v>31.98</v>
      </c>
      <c r="D1659">
        <f>VLOOKUP($A1659,'Medical Examinations'!A1659:D3993,4,FALSE)</f>
        <v>4.46</v>
      </c>
      <c r="E1659" t="str">
        <f>VLOOKUP($A1659,'Medical Examinations'!A1659:F1659,6,FALSE)</f>
        <v>Yes</v>
      </c>
      <c r="F1659" t="str">
        <f>VLOOKUP($A1659,'Medical Examinations'!A1659:G3993,7,FALSE)</f>
        <v>No</v>
      </c>
      <c r="G1659" t="str">
        <f>VLOOKUP($A1659,'Medical Examinations'!A1659:H3993,8,FALSE)</f>
        <v>No</v>
      </c>
      <c r="H1659" s="4">
        <f>VLOOKUP($A1659,'Medical Examinations'!A1659:I3993,9,FALSE)</f>
        <v>1</v>
      </c>
      <c r="I1659" t="str">
        <f>VLOOKUP($A1659,'Medical Examinations'!A1659:J1659,10,FALSE)</f>
        <v>No</v>
      </c>
      <c r="J1659" t="str">
        <f>VLOOKUP($A1659,'Medical Examinations'!A1659:C1659,3,FALSE)</f>
        <v>Obesity</v>
      </c>
      <c r="K1659" t="str">
        <f>VLOOKUP($A1659,'Medical Examinations'!A1659:E1659,5,FALSE)</f>
        <v>Normal</v>
      </c>
      <c r="L1659" t="str">
        <f>VLOOKUP($A1659,'Hospitalisation Details'!$A$2:$E$2344,5,FALSE)</f>
        <v>22-Sep-1985</v>
      </c>
      <c r="M1659" s="2">
        <f>VLOOKUP($A1659,'Hospitalisation Details'!$A$2:$I$2344,9,FALSE)</f>
        <v>6203.9</v>
      </c>
      <c r="N1659" s="2" t="str">
        <f>VLOOKUP($A1659,'Hospitalisation Details'!$A$2:$J$2344,10,FALSE)</f>
        <v>Tier - 2</v>
      </c>
      <c r="O1659" s="2" t="str">
        <f>VLOOKUP($A1659,'Hospitalisation Details'!$A$2:$K$2344,11,FALSE)</f>
        <v>Tier - 2</v>
      </c>
      <c r="P1659" s="5" t="str">
        <f>VLOOKUP($A1659,'Hospitalisation Details'!$A$2:$L$2344,12,FALSE)</f>
        <v>R1012</v>
      </c>
      <c r="Q1659" s="15">
        <f>VLOOKUP($A1659,'Hospitalisation Details'!$A$2:$G$2344,7,FALSE)</f>
        <v>37</v>
      </c>
    </row>
    <row r="1660" spans="1:17" x14ac:dyDescent="0.25">
      <c r="A1660" s="14" t="s">
        <v>5345</v>
      </c>
      <c r="B1660" t="str">
        <f>VLOOKUP(Healthcare!$A1660,'Customer Names'!A1660:C3994,3,FALSE)</f>
        <v>Chang</v>
      </c>
      <c r="C1660">
        <f>VLOOKUP(Healthcare!$A1660,'Medical Examinations'!A1660:B3994,2,FALSE)</f>
        <v>35.86</v>
      </c>
      <c r="D1660">
        <f>VLOOKUP($A1660,'Medical Examinations'!A1660:D3994,4,FALSE)</f>
        <v>6.22</v>
      </c>
      <c r="E1660" t="str">
        <f>VLOOKUP($A1660,'Medical Examinations'!A1660:F1660,6,FALSE)</f>
        <v>No</v>
      </c>
      <c r="F1660" t="str">
        <f>VLOOKUP($A1660,'Medical Examinations'!A1660:G3994,7,FALSE)</f>
        <v>No</v>
      </c>
      <c r="G1660" t="str">
        <f>VLOOKUP($A1660,'Medical Examinations'!A1660:H3994,8,FALSE)</f>
        <v>No</v>
      </c>
      <c r="H1660" s="4">
        <f>VLOOKUP($A1660,'Medical Examinations'!A1660:I3994,9,FALSE)</f>
        <v>1</v>
      </c>
      <c r="I1660" t="str">
        <f>VLOOKUP($A1660,'Medical Examinations'!A1660:J1660,10,FALSE)</f>
        <v>No</v>
      </c>
      <c r="J1660" t="str">
        <f>VLOOKUP($A1660,'Medical Examinations'!A1660:C1660,3,FALSE)</f>
        <v>Obesity</v>
      </c>
      <c r="K1660" t="str">
        <f>VLOOKUP($A1660,'Medical Examinations'!A1660:E1660,5,FALSE)</f>
        <v>Prediabetes</v>
      </c>
      <c r="L1660" t="str">
        <f>VLOOKUP($A1660,'Hospitalisation Details'!$A$2:$E$2344,5,FALSE)</f>
        <v>10-Sep-1999</v>
      </c>
      <c r="M1660" s="2">
        <f>VLOOKUP($A1660,'Hospitalisation Details'!$A$2:$I$2344,9,FALSE)</f>
        <v>6207.26</v>
      </c>
      <c r="N1660" s="2" t="str">
        <f>VLOOKUP($A1660,'Hospitalisation Details'!$A$2:$J$2344,10,FALSE)</f>
        <v>Tier - 2</v>
      </c>
      <c r="O1660" s="2" t="str">
        <f>VLOOKUP($A1660,'Hospitalisation Details'!$A$2:$K$2344,11,FALSE)</f>
        <v>Tier - 2</v>
      </c>
      <c r="P1660" s="5" t="str">
        <f>VLOOKUP($A1660,'Hospitalisation Details'!$A$2:$L$2344,12,FALSE)</f>
        <v>R1026</v>
      </c>
      <c r="Q1660" s="15">
        <f>VLOOKUP($A1660,'Hospitalisation Details'!$A$2:$G$2344,7,FALSE)</f>
        <v>23</v>
      </c>
    </row>
    <row r="1661" spans="1:17" x14ac:dyDescent="0.25">
      <c r="A1661" s="14" t="s">
        <v>5346</v>
      </c>
      <c r="B1661" t="str">
        <f>VLOOKUP(Healthcare!$A1661,'Customer Names'!A1661:C3995,3,FALSE)</f>
        <v>Vetter</v>
      </c>
      <c r="C1661">
        <f>VLOOKUP(Healthcare!$A1661,'Medical Examinations'!A1661:B3995,2,FALSE)</f>
        <v>15.2</v>
      </c>
      <c r="D1661">
        <f>VLOOKUP($A1661,'Medical Examinations'!A1661:D3995,4,FALSE)</f>
        <v>8.82</v>
      </c>
      <c r="E1661" t="str">
        <f>VLOOKUP($A1661,'Medical Examinations'!A1661:F1661,6,FALSE)</f>
        <v>No</v>
      </c>
      <c r="F1661" t="str">
        <f>VLOOKUP($A1661,'Medical Examinations'!A1661:G3995,7,FALSE)</f>
        <v>No</v>
      </c>
      <c r="G1661" t="str">
        <f>VLOOKUP($A1661,'Medical Examinations'!A1661:H3995,8,FALSE)</f>
        <v>No</v>
      </c>
      <c r="H1661" s="4">
        <f>VLOOKUP($A1661,'Medical Examinations'!A1661:I3995,9,FALSE)</f>
        <v>0</v>
      </c>
      <c r="I1661" t="str">
        <f>VLOOKUP($A1661,'Medical Examinations'!A1661:J1661,10,FALSE)</f>
        <v>No</v>
      </c>
      <c r="J1661" t="str">
        <f>VLOOKUP($A1661,'Medical Examinations'!A1661:C1661,3,FALSE)</f>
        <v>Under Weight</v>
      </c>
      <c r="K1661" t="str">
        <f>VLOOKUP($A1661,'Medical Examinations'!A1661:E1661,5,FALSE)</f>
        <v>Diabetes</v>
      </c>
      <c r="L1661" t="str">
        <f>VLOOKUP($A1661,'Hospitalisation Details'!$A$2:$E$2344,5,FALSE)</f>
        <v>29-Jun-1972</v>
      </c>
      <c r="M1661" s="2">
        <f>VLOOKUP($A1661,'Hospitalisation Details'!$A$2:$I$2344,9,FALSE)</f>
        <v>6219.93</v>
      </c>
      <c r="N1661" s="2" t="str">
        <f>VLOOKUP($A1661,'Hospitalisation Details'!$A$2:$J$2344,10,FALSE)</f>
        <v>Tier - 2</v>
      </c>
      <c r="O1661" s="2" t="str">
        <f>VLOOKUP($A1661,'Hospitalisation Details'!$A$2:$K$2344,11,FALSE)</f>
        <v>Tier - 2</v>
      </c>
      <c r="P1661" s="5" t="str">
        <f>VLOOKUP($A1661,'Hospitalisation Details'!$A$2:$L$2344,12,FALSE)</f>
        <v>R1013</v>
      </c>
      <c r="Q1661" s="15">
        <f>VLOOKUP($A1661,'Hospitalisation Details'!$A$2:$G$2344,7,FALSE)</f>
        <v>50</v>
      </c>
    </row>
    <row r="1662" spans="1:17" x14ac:dyDescent="0.25">
      <c r="A1662" s="14" t="s">
        <v>5347</v>
      </c>
      <c r="B1662" t="str">
        <f>VLOOKUP(Healthcare!$A1662,'Customer Names'!A1662:C3996,3,FALSE)</f>
        <v>Jablonski</v>
      </c>
      <c r="C1662">
        <f>VLOOKUP(Healthcare!$A1662,'Medical Examinations'!A1662:B3996,2,FALSE)</f>
        <v>37.200000000000003</v>
      </c>
      <c r="D1662">
        <f>VLOOKUP($A1662,'Medical Examinations'!A1662:D3996,4,FALSE)</f>
        <v>10.14</v>
      </c>
      <c r="E1662" t="str">
        <f>VLOOKUP($A1662,'Medical Examinations'!A1662:F1662,6,FALSE)</f>
        <v>No</v>
      </c>
      <c r="F1662" t="str">
        <f>VLOOKUP($A1662,'Medical Examinations'!A1662:G3996,7,FALSE)</f>
        <v>No</v>
      </c>
      <c r="G1662" t="str">
        <f>VLOOKUP($A1662,'Medical Examinations'!A1662:H3996,8,FALSE)</f>
        <v>No</v>
      </c>
      <c r="H1662" s="4">
        <f>VLOOKUP($A1662,'Medical Examinations'!A1662:I3996,9,FALSE)</f>
        <v>0</v>
      </c>
      <c r="I1662" t="str">
        <f>VLOOKUP($A1662,'Medical Examinations'!A1662:J1662,10,FALSE)</f>
        <v>No</v>
      </c>
      <c r="J1662" t="str">
        <f>VLOOKUP($A1662,'Medical Examinations'!A1662:C1662,3,FALSE)</f>
        <v>Obesity</v>
      </c>
      <c r="K1662" t="str">
        <f>VLOOKUP($A1662,'Medical Examinations'!A1662:E1662,5,FALSE)</f>
        <v>Diabetes</v>
      </c>
      <c r="L1662" t="str">
        <f>VLOOKUP($A1662,'Hospitalisation Details'!$A$2:$E$2344,5,FALSE)</f>
        <v>19-Sep-1978</v>
      </c>
      <c r="M1662" s="2">
        <f>VLOOKUP($A1662,'Hospitalisation Details'!$A$2:$I$2344,9,FALSE)</f>
        <v>6236.95</v>
      </c>
      <c r="N1662" s="2" t="str">
        <f>VLOOKUP($A1662,'Hospitalisation Details'!$A$2:$J$2344,10,FALSE)</f>
        <v>Tier - 2</v>
      </c>
      <c r="O1662" s="2" t="str">
        <f>VLOOKUP($A1662,'Hospitalisation Details'!$A$2:$K$2344,11,FALSE)</f>
        <v>Tier - 2</v>
      </c>
      <c r="P1662" s="5" t="str">
        <f>VLOOKUP($A1662,'Hospitalisation Details'!$A$2:$L$2344,12,FALSE)</f>
        <v>R1013</v>
      </c>
      <c r="Q1662" s="15">
        <f>VLOOKUP($A1662,'Hospitalisation Details'!$A$2:$G$2344,7,FALSE)</f>
        <v>44</v>
      </c>
    </row>
    <row r="1663" spans="1:17" x14ac:dyDescent="0.25">
      <c r="A1663" s="14" t="s">
        <v>5348</v>
      </c>
      <c r="B1663" t="str">
        <f>VLOOKUP(Healthcare!$A1663,'Customer Names'!A1663:C3997,3,FALSE)</f>
        <v>Jakubowitch</v>
      </c>
      <c r="C1663">
        <f>VLOOKUP(Healthcare!$A1663,'Medical Examinations'!A1663:B3997,2,FALSE)</f>
        <v>17.91</v>
      </c>
      <c r="D1663">
        <f>VLOOKUP($A1663,'Medical Examinations'!A1663:D3997,4,FALSE)</f>
        <v>4.66</v>
      </c>
      <c r="E1663" t="str">
        <f>VLOOKUP($A1663,'Medical Examinations'!A1663:F1663,6,FALSE)</f>
        <v>No</v>
      </c>
      <c r="F1663" t="str">
        <f>VLOOKUP($A1663,'Medical Examinations'!A1663:G3997,7,FALSE)</f>
        <v>No</v>
      </c>
      <c r="G1663" t="str">
        <f>VLOOKUP($A1663,'Medical Examinations'!A1663:H3997,8,FALSE)</f>
        <v>No</v>
      </c>
      <c r="H1663" s="4">
        <f>VLOOKUP($A1663,'Medical Examinations'!A1663:I3997,9,FALSE)</f>
        <v>2</v>
      </c>
      <c r="I1663" t="str">
        <f>VLOOKUP($A1663,'Medical Examinations'!A1663:J1663,10,FALSE)</f>
        <v>No</v>
      </c>
      <c r="J1663" t="str">
        <f>VLOOKUP($A1663,'Medical Examinations'!A1663:C1663,3,FALSE)</f>
        <v>Under Weight</v>
      </c>
      <c r="K1663" t="str">
        <f>VLOOKUP($A1663,'Medical Examinations'!A1663:E1663,5,FALSE)</f>
        <v>Normal</v>
      </c>
      <c r="L1663" t="str">
        <f>VLOOKUP($A1663,'Hospitalisation Details'!$A$2:$E$2344,5,FALSE)</f>
        <v>11-Aug-1983</v>
      </c>
      <c r="M1663" s="2">
        <f>VLOOKUP($A1663,'Hospitalisation Details'!$A$2:$I$2344,9,FALSE)</f>
        <v>6238.3</v>
      </c>
      <c r="N1663" s="2" t="str">
        <f>VLOOKUP($A1663,'Hospitalisation Details'!$A$2:$J$2344,10,FALSE)</f>
        <v>Tier - 2</v>
      </c>
      <c r="O1663" s="2" t="str">
        <f>VLOOKUP($A1663,'Hospitalisation Details'!$A$2:$K$2344,11,FALSE)</f>
        <v>Tier - 1</v>
      </c>
      <c r="P1663" s="5" t="str">
        <f>VLOOKUP($A1663,'Hospitalisation Details'!$A$2:$L$2344,12,FALSE)</f>
        <v>R1011</v>
      </c>
      <c r="Q1663" s="15">
        <f>VLOOKUP($A1663,'Hospitalisation Details'!$A$2:$G$2344,7,FALSE)</f>
        <v>39</v>
      </c>
    </row>
    <row r="1664" spans="1:17" x14ac:dyDescent="0.25">
      <c r="A1664" s="14" t="s">
        <v>5349</v>
      </c>
      <c r="B1664" t="str">
        <f>VLOOKUP(Healthcare!$A1664,'Customer Names'!A1664:C3998,3,FALSE)</f>
        <v>Altshuler</v>
      </c>
      <c r="C1664">
        <f>VLOOKUP(Healthcare!$A1664,'Medical Examinations'!A1664:B3998,2,FALSE)</f>
        <v>20.76</v>
      </c>
      <c r="D1664">
        <f>VLOOKUP($A1664,'Medical Examinations'!A1664:D3998,4,FALSE)</f>
        <v>6.26</v>
      </c>
      <c r="E1664" t="str">
        <f>VLOOKUP($A1664,'Medical Examinations'!A1664:F1664,6,FALSE)</f>
        <v>No</v>
      </c>
      <c r="F1664" t="str">
        <f>VLOOKUP($A1664,'Medical Examinations'!A1664:G3998,7,FALSE)</f>
        <v>No</v>
      </c>
      <c r="G1664" t="str">
        <f>VLOOKUP($A1664,'Medical Examinations'!A1664:H3998,8,FALSE)</f>
        <v>No</v>
      </c>
      <c r="H1664" s="4">
        <f>VLOOKUP($A1664,'Medical Examinations'!A1664:I3998,9,FALSE)</f>
        <v>0</v>
      </c>
      <c r="I1664" t="str">
        <f>VLOOKUP($A1664,'Medical Examinations'!A1664:J1664,10,FALSE)</f>
        <v>No</v>
      </c>
      <c r="J1664" t="str">
        <f>VLOOKUP($A1664,'Medical Examinations'!A1664:C1664,3,FALSE)</f>
        <v>Health Weight</v>
      </c>
      <c r="K1664" t="str">
        <f>VLOOKUP($A1664,'Medical Examinations'!A1664:E1664,5,FALSE)</f>
        <v>Prediabetes</v>
      </c>
      <c r="L1664" t="str">
        <f>VLOOKUP($A1664,'Hospitalisation Details'!$A$2:$E$2344,5,FALSE)</f>
        <v>10-Oct-1979</v>
      </c>
      <c r="M1664" s="2">
        <f>VLOOKUP($A1664,'Hospitalisation Details'!$A$2:$I$2344,9,FALSE)</f>
        <v>6250.44</v>
      </c>
      <c r="N1664" s="2" t="str">
        <f>VLOOKUP($A1664,'Hospitalisation Details'!$A$2:$J$2344,10,FALSE)</f>
        <v>Tier - 2</v>
      </c>
      <c r="O1664" s="2" t="str">
        <f>VLOOKUP($A1664,'Hospitalisation Details'!$A$2:$K$2344,11,FALSE)</f>
        <v>Tier - 1</v>
      </c>
      <c r="P1664" s="5" t="str">
        <f>VLOOKUP($A1664,'Hospitalisation Details'!$A$2:$L$2344,12,FALSE)</f>
        <v>R1011</v>
      </c>
      <c r="Q1664" s="15">
        <f>VLOOKUP($A1664,'Hospitalisation Details'!$A$2:$G$2344,7,FALSE)</f>
        <v>43</v>
      </c>
    </row>
    <row r="1665" spans="1:17" x14ac:dyDescent="0.25">
      <c r="A1665" s="14" t="s">
        <v>5350</v>
      </c>
      <c r="B1665" t="str">
        <f>VLOOKUP(Healthcare!$A1665,'Customer Names'!A1665:C3999,3,FALSE)</f>
        <v>Ugarte</v>
      </c>
      <c r="C1665">
        <f>VLOOKUP(Healthcare!$A1665,'Medical Examinations'!A1665:B3999,2,FALSE)</f>
        <v>38.99</v>
      </c>
      <c r="D1665">
        <f>VLOOKUP($A1665,'Medical Examinations'!A1665:D3999,4,FALSE)</f>
        <v>5.21</v>
      </c>
      <c r="E1665" t="str">
        <f>VLOOKUP($A1665,'Medical Examinations'!A1665:F1665,6,FALSE)</f>
        <v>No</v>
      </c>
      <c r="F1665" t="str">
        <f>VLOOKUP($A1665,'Medical Examinations'!A1665:G3999,7,FALSE)</f>
        <v>Yes</v>
      </c>
      <c r="G1665" t="str">
        <f>VLOOKUP($A1665,'Medical Examinations'!A1665:H3999,8,FALSE)</f>
        <v>No</v>
      </c>
      <c r="H1665" s="4">
        <f>VLOOKUP($A1665,'Medical Examinations'!A1665:I3999,9,FALSE)</f>
        <v>1</v>
      </c>
      <c r="I1665" t="str">
        <f>VLOOKUP($A1665,'Medical Examinations'!A1665:J1665,10,FALSE)</f>
        <v>No</v>
      </c>
      <c r="J1665" t="str">
        <f>VLOOKUP($A1665,'Medical Examinations'!A1665:C1665,3,FALSE)</f>
        <v>Obesity</v>
      </c>
      <c r="K1665" t="str">
        <f>VLOOKUP($A1665,'Medical Examinations'!A1665:E1665,5,FALSE)</f>
        <v>Normal</v>
      </c>
      <c r="L1665" t="str">
        <f>VLOOKUP($A1665,'Hospitalisation Details'!$A$2:$E$2344,5,FALSE)</f>
        <v>11-Nov-1972</v>
      </c>
      <c r="M1665" s="2">
        <f>VLOOKUP($A1665,'Hospitalisation Details'!$A$2:$I$2344,9,FALSE)</f>
        <v>6253.85</v>
      </c>
      <c r="N1665" s="2" t="str">
        <f>VLOOKUP($A1665,'Hospitalisation Details'!$A$2:$J$2344,10,FALSE)</f>
        <v>Tier - 2</v>
      </c>
      <c r="O1665" s="2" t="str">
        <f>VLOOKUP($A1665,'Hospitalisation Details'!$A$2:$K$2344,11,FALSE)</f>
        <v>Tier - 2</v>
      </c>
      <c r="P1665" s="5" t="str">
        <f>VLOOKUP($A1665,'Hospitalisation Details'!$A$2:$L$2344,12,FALSE)</f>
        <v>R1013</v>
      </c>
      <c r="Q1665" s="15">
        <f>VLOOKUP($A1665,'Hospitalisation Details'!$A$2:$G$2344,7,FALSE)</f>
        <v>50</v>
      </c>
    </row>
    <row r="1666" spans="1:17" x14ac:dyDescent="0.25">
      <c r="A1666" s="14" t="s">
        <v>5351</v>
      </c>
      <c r="B1666" t="str">
        <f>VLOOKUP(Healthcare!$A1666,'Customer Names'!A1666:C4000,3,FALSE)</f>
        <v>Tusso</v>
      </c>
      <c r="C1666">
        <f>VLOOKUP(Healthcare!$A1666,'Medical Examinations'!A1666:B4000,2,FALSE)</f>
        <v>42.655000000000001</v>
      </c>
      <c r="D1666">
        <f>VLOOKUP($A1666,'Medical Examinations'!A1666:D4000,4,FALSE)</f>
        <v>5.94</v>
      </c>
      <c r="E1666" t="str">
        <f>VLOOKUP($A1666,'Medical Examinations'!A1666:F1666,6,FALSE)</f>
        <v>Yes</v>
      </c>
      <c r="F1666" t="str">
        <f>VLOOKUP($A1666,'Medical Examinations'!A1666:G4000,7,FALSE)</f>
        <v>No</v>
      </c>
      <c r="G1666" t="str">
        <f>VLOOKUP($A1666,'Medical Examinations'!A1666:H4000,8,FALSE)</f>
        <v>Yes</v>
      </c>
      <c r="H1666" s="4">
        <f>VLOOKUP($A1666,'Medical Examinations'!A1666:I4000,9,FALSE)</f>
        <v>1</v>
      </c>
      <c r="I1666" t="str">
        <f>VLOOKUP($A1666,'Medical Examinations'!A1666:J1666,10,FALSE)</f>
        <v>No</v>
      </c>
      <c r="J1666" t="str">
        <f>VLOOKUP($A1666,'Medical Examinations'!A1666:C1666,3,FALSE)</f>
        <v>Obesity</v>
      </c>
      <c r="K1666" t="str">
        <f>VLOOKUP($A1666,'Medical Examinations'!A1666:E1666,5,FALSE)</f>
        <v>Prediabetes</v>
      </c>
      <c r="L1666" t="str">
        <f>VLOOKUP($A1666,'Hospitalisation Details'!$A$2:$E$2344,5,FALSE)</f>
        <v>8-Sep-1972</v>
      </c>
      <c r="M1666" s="2">
        <f>VLOOKUP($A1666,'Hospitalisation Details'!$A$2:$I$2344,9,FALSE)</f>
        <v>6254.13</v>
      </c>
      <c r="N1666" s="2" t="str">
        <f>VLOOKUP($A1666,'Hospitalisation Details'!$A$2:$J$2344,10,FALSE)</f>
        <v>Tier - 2</v>
      </c>
      <c r="O1666" s="2" t="str">
        <f>VLOOKUP($A1666,'Hospitalisation Details'!$A$2:$K$2344,11,FALSE)</f>
        <v>Tier - 2</v>
      </c>
      <c r="P1666" s="5" t="str">
        <f>VLOOKUP($A1666,'Hospitalisation Details'!$A$2:$L$2344,12,FALSE)</f>
        <v>R1012</v>
      </c>
      <c r="Q1666" s="15">
        <f>VLOOKUP($A1666,'Hospitalisation Details'!$A$2:$G$2344,7,FALSE)</f>
        <v>50</v>
      </c>
    </row>
    <row r="1667" spans="1:17" x14ac:dyDescent="0.25">
      <c r="A1667" s="14" t="s">
        <v>5352</v>
      </c>
      <c r="B1667" t="str">
        <f>VLOOKUP(Healthcare!$A1667,'Customer Names'!A1667:C4001,3,FALSE)</f>
        <v>Johnson</v>
      </c>
      <c r="C1667">
        <f>VLOOKUP(Healthcare!$A1667,'Medical Examinations'!A1667:B4001,2,FALSE)</f>
        <v>30.57</v>
      </c>
      <c r="D1667">
        <f>VLOOKUP($A1667,'Medical Examinations'!A1667:D4001,4,FALSE)</f>
        <v>5.34</v>
      </c>
      <c r="E1667" t="str">
        <f>VLOOKUP($A1667,'Medical Examinations'!A1667:F1667,6,FALSE)</f>
        <v>No</v>
      </c>
      <c r="F1667" t="str">
        <f>VLOOKUP($A1667,'Medical Examinations'!A1667:G4001,7,FALSE)</f>
        <v>No</v>
      </c>
      <c r="G1667" t="str">
        <f>VLOOKUP($A1667,'Medical Examinations'!A1667:H4001,8,FALSE)</f>
        <v>Yes</v>
      </c>
      <c r="H1667" s="4">
        <f>VLOOKUP($A1667,'Medical Examinations'!A1667:I4001,9,FALSE)</f>
        <v>1</v>
      </c>
      <c r="I1667" t="str">
        <f>VLOOKUP($A1667,'Medical Examinations'!A1667:J1667,10,FALSE)</f>
        <v>No</v>
      </c>
      <c r="J1667" t="str">
        <f>VLOOKUP($A1667,'Medical Examinations'!A1667:C1667,3,FALSE)</f>
        <v>Obesity</v>
      </c>
      <c r="K1667" t="str">
        <f>VLOOKUP($A1667,'Medical Examinations'!A1667:E1667,5,FALSE)</f>
        <v>Normal</v>
      </c>
      <c r="L1667" t="str">
        <f>VLOOKUP($A1667,'Hospitalisation Details'!$A$2:$E$2344,5,FALSE)</f>
        <v>11-Oct-1970</v>
      </c>
      <c r="M1667" s="2">
        <f>VLOOKUP($A1667,'Hospitalisation Details'!$A$2:$I$2344,9,FALSE)</f>
        <v>6255.38</v>
      </c>
      <c r="N1667" s="2" t="str">
        <f>VLOOKUP($A1667,'Hospitalisation Details'!$A$2:$J$2344,10,FALSE)</f>
        <v>Tier - 2</v>
      </c>
      <c r="O1667" s="2" t="str">
        <f>VLOOKUP($A1667,'Hospitalisation Details'!$A$2:$K$2344,11,FALSE)</f>
        <v>Tier - 2</v>
      </c>
      <c r="P1667" s="5" t="str">
        <f>VLOOKUP($A1667,'Hospitalisation Details'!$A$2:$L$2344,12,FALSE)</f>
        <v>R1013</v>
      </c>
      <c r="Q1667" s="15">
        <f>VLOOKUP($A1667,'Hospitalisation Details'!$A$2:$G$2344,7,FALSE)</f>
        <v>52</v>
      </c>
    </row>
    <row r="1668" spans="1:17" x14ac:dyDescent="0.25">
      <c r="A1668" s="14" t="s">
        <v>5353</v>
      </c>
      <c r="B1668" t="str">
        <f>VLOOKUP(Healthcare!$A1668,'Customer Names'!A1668:C4002,3,FALSE)</f>
        <v>Landry</v>
      </c>
      <c r="C1668">
        <f>VLOOKUP(Healthcare!$A1668,'Medical Examinations'!A1668:B4002,2,FALSE)</f>
        <v>17.7</v>
      </c>
      <c r="D1668">
        <f>VLOOKUP($A1668,'Medical Examinations'!A1668:D4002,4,FALSE)</f>
        <v>6.38</v>
      </c>
      <c r="E1668" t="str">
        <f>VLOOKUP($A1668,'Medical Examinations'!A1668:F1668,6,FALSE)</f>
        <v>No</v>
      </c>
      <c r="F1668" t="str">
        <f>VLOOKUP($A1668,'Medical Examinations'!A1668:G4002,7,FALSE)</f>
        <v>No</v>
      </c>
      <c r="G1668" t="str">
        <f>VLOOKUP($A1668,'Medical Examinations'!A1668:H4002,8,FALSE)</f>
        <v>No</v>
      </c>
      <c r="H1668" s="4">
        <f>VLOOKUP($A1668,'Medical Examinations'!A1668:I4002,9,FALSE)</f>
        <v>2</v>
      </c>
      <c r="I1668" t="str">
        <f>VLOOKUP($A1668,'Medical Examinations'!A1668:J1668,10,FALSE)</f>
        <v>No</v>
      </c>
      <c r="J1668" t="str">
        <f>VLOOKUP($A1668,'Medical Examinations'!A1668:C1668,3,FALSE)</f>
        <v>Under Weight</v>
      </c>
      <c r="K1668" t="str">
        <f>VLOOKUP($A1668,'Medical Examinations'!A1668:E1668,5,FALSE)</f>
        <v>Prediabetes</v>
      </c>
      <c r="L1668" t="str">
        <f>VLOOKUP($A1668,'Hospitalisation Details'!$A$2:$E$2344,5,FALSE)</f>
        <v>17-Oct-1995</v>
      </c>
      <c r="M1668" s="2">
        <f>VLOOKUP($A1668,'Hospitalisation Details'!$A$2:$I$2344,9,FALSE)</f>
        <v>6261.2</v>
      </c>
      <c r="N1668" s="2" t="str">
        <f>VLOOKUP($A1668,'Hospitalisation Details'!$A$2:$J$2344,10,FALSE)</f>
        <v>Tier - 2</v>
      </c>
      <c r="O1668" s="2" t="str">
        <f>VLOOKUP($A1668,'Hospitalisation Details'!$A$2:$K$2344,11,FALSE)</f>
        <v>Tier - 1</v>
      </c>
      <c r="P1668" s="5" t="str">
        <f>VLOOKUP($A1668,'Hospitalisation Details'!$A$2:$L$2344,12,FALSE)</f>
        <v>R1026</v>
      </c>
      <c r="Q1668" s="15">
        <f>VLOOKUP($A1668,'Hospitalisation Details'!$A$2:$G$2344,7,FALSE)</f>
        <v>27</v>
      </c>
    </row>
    <row r="1669" spans="1:17" x14ac:dyDescent="0.25">
      <c r="A1669" s="14" t="s">
        <v>5354</v>
      </c>
      <c r="B1669" t="str">
        <f>VLOOKUP(Healthcare!$A1669,'Customer Names'!A1669:C4003,3,FALSE)</f>
        <v>McDonald</v>
      </c>
      <c r="C1669">
        <f>VLOOKUP(Healthcare!$A1669,'Medical Examinations'!A1669:B4003,2,FALSE)</f>
        <v>34.770000000000003</v>
      </c>
      <c r="D1669">
        <f>VLOOKUP($A1669,'Medical Examinations'!A1669:D4003,4,FALSE)</f>
        <v>4.47</v>
      </c>
      <c r="E1669" t="str">
        <f>VLOOKUP($A1669,'Medical Examinations'!A1669:F1669,6,FALSE)</f>
        <v>No</v>
      </c>
      <c r="F1669" t="str">
        <f>VLOOKUP($A1669,'Medical Examinations'!A1669:G4003,7,FALSE)</f>
        <v>No</v>
      </c>
      <c r="G1669" t="str">
        <f>VLOOKUP($A1669,'Medical Examinations'!A1669:H4003,8,FALSE)</f>
        <v>No</v>
      </c>
      <c r="H1669" s="4">
        <f>VLOOKUP($A1669,'Medical Examinations'!A1669:I4003,9,FALSE)</f>
        <v>1</v>
      </c>
      <c r="I1669" t="str">
        <f>VLOOKUP($A1669,'Medical Examinations'!A1669:J1669,10,FALSE)</f>
        <v>No</v>
      </c>
      <c r="J1669" t="str">
        <f>VLOOKUP($A1669,'Medical Examinations'!A1669:C1669,3,FALSE)</f>
        <v>Obesity</v>
      </c>
      <c r="K1669" t="str">
        <f>VLOOKUP($A1669,'Medical Examinations'!A1669:E1669,5,FALSE)</f>
        <v>Normal</v>
      </c>
      <c r="L1669" t="str">
        <f>VLOOKUP($A1669,'Hospitalisation Details'!$A$2:$E$2344,5,FALSE)</f>
        <v>25-Sep-1984</v>
      </c>
      <c r="M1669" s="2">
        <f>VLOOKUP($A1669,'Hospitalisation Details'!$A$2:$I$2344,9,FALSE)</f>
        <v>6269.33</v>
      </c>
      <c r="N1669" s="2" t="str">
        <f>VLOOKUP($A1669,'Hospitalisation Details'!$A$2:$J$2344,10,FALSE)</f>
        <v>Tier - 2</v>
      </c>
      <c r="O1669" s="2" t="str">
        <f>VLOOKUP($A1669,'Hospitalisation Details'!$A$2:$K$2344,11,FALSE)</f>
        <v>Tier - 1</v>
      </c>
      <c r="P1669" s="5" t="str">
        <f>VLOOKUP($A1669,'Hospitalisation Details'!$A$2:$L$2344,12,FALSE)</f>
        <v>R1013</v>
      </c>
      <c r="Q1669" s="15">
        <f>VLOOKUP($A1669,'Hospitalisation Details'!$A$2:$G$2344,7,FALSE)</f>
        <v>38</v>
      </c>
    </row>
    <row r="1670" spans="1:17" x14ac:dyDescent="0.25">
      <c r="A1670" s="14" t="s">
        <v>5355</v>
      </c>
      <c r="B1670" t="str">
        <f>VLOOKUP(Healthcare!$A1670,'Customer Names'!A1670:C4004,3,FALSE)</f>
        <v>Dunlap</v>
      </c>
      <c r="C1670">
        <f>VLOOKUP(Healthcare!$A1670,'Medical Examinations'!A1670:B4004,2,FALSE)</f>
        <v>16.88</v>
      </c>
      <c r="D1670">
        <f>VLOOKUP($A1670,'Medical Examinations'!A1670:D4004,4,FALSE)</f>
        <v>9.9600000000000009</v>
      </c>
      <c r="E1670" t="str">
        <f>VLOOKUP($A1670,'Medical Examinations'!A1670:F1670,6,FALSE)</f>
        <v>No</v>
      </c>
      <c r="F1670" t="str">
        <f>VLOOKUP($A1670,'Medical Examinations'!A1670:G4004,7,FALSE)</f>
        <v>No</v>
      </c>
      <c r="G1670" t="str">
        <f>VLOOKUP($A1670,'Medical Examinations'!A1670:H4004,8,FALSE)</f>
        <v>No</v>
      </c>
      <c r="H1670" s="4">
        <f>VLOOKUP($A1670,'Medical Examinations'!A1670:I4004,9,FALSE)</f>
        <v>0</v>
      </c>
      <c r="I1670" t="str">
        <f>VLOOKUP($A1670,'Medical Examinations'!A1670:J1670,10,FALSE)</f>
        <v>No</v>
      </c>
      <c r="J1670" t="str">
        <f>VLOOKUP($A1670,'Medical Examinations'!A1670:C1670,3,FALSE)</f>
        <v>Under Weight</v>
      </c>
      <c r="K1670" t="str">
        <f>VLOOKUP($A1670,'Medical Examinations'!A1670:E1670,5,FALSE)</f>
        <v>Diabetes</v>
      </c>
      <c r="L1670" t="str">
        <f>VLOOKUP($A1670,'Hospitalisation Details'!$A$2:$E$2344,5,FALSE)</f>
        <v>30-Jun-1981</v>
      </c>
      <c r="M1670" s="2">
        <f>VLOOKUP($A1670,'Hospitalisation Details'!$A$2:$I$2344,9,FALSE)</f>
        <v>6272.48</v>
      </c>
      <c r="N1670" s="2" t="str">
        <f>VLOOKUP($A1670,'Hospitalisation Details'!$A$2:$J$2344,10,FALSE)</f>
        <v>Tier - 1</v>
      </c>
      <c r="O1670" s="2" t="str">
        <f>VLOOKUP($A1670,'Hospitalisation Details'!$A$2:$K$2344,11,FALSE)</f>
        <v>Tier - 3</v>
      </c>
      <c r="P1670" s="5" t="str">
        <f>VLOOKUP($A1670,'Hospitalisation Details'!$A$2:$L$2344,12,FALSE)</f>
        <v>R1013</v>
      </c>
      <c r="Q1670" s="15">
        <f>VLOOKUP($A1670,'Hospitalisation Details'!$A$2:$G$2344,7,FALSE)</f>
        <v>41</v>
      </c>
    </row>
    <row r="1671" spans="1:17" x14ac:dyDescent="0.25">
      <c r="A1671" s="14" t="s">
        <v>5356</v>
      </c>
      <c r="B1671" t="str">
        <f>VLOOKUP(Healthcare!$A1671,'Customer Names'!A1671:C4005,3,FALSE)</f>
        <v>Larue</v>
      </c>
      <c r="C1671">
        <f>VLOOKUP(Healthcare!$A1671,'Medical Examinations'!A1671:B4005,2,FALSE)</f>
        <v>40.26</v>
      </c>
      <c r="D1671">
        <f>VLOOKUP($A1671,'Medical Examinations'!A1671:D4005,4,FALSE)</f>
        <v>9.92</v>
      </c>
      <c r="E1671" t="str">
        <f>VLOOKUP($A1671,'Medical Examinations'!A1671:F1671,6,FALSE)</f>
        <v>Yes</v>
      </c>
      <c r="F1671" t="str">
        <f>VLOOKUP($A1671,'Medical Examinations'!A1671:G4005,7,FALSE)</f>
        <v>No</v>
      </c>
      <c r="G1671" t="str">
        <f>VLOOKUP($A1671,'Medical Examinations'!A1671:H4005,8,FALSE)</f>
        <v>No</v>
      </c>
      <c r="H1671" s="4">
        <f>VLOOKUP($A1671,'Medical Examinations'!A1671:I4005,9,FALSE)</f>
        <v>0</v>
      </c>
      <c r="I1671" t="str">
        <f>VLOOKUP($A1671,'Medical Examinations'!A1671:J1671,10,FALSE)</f>
        <v>No</v>
      </c>
      <c r="J1671" t="str">
        <f>VLOOKUP($A1671,'Medical Examinations'!A1671:C1671,3,FALSE)</f>
        <v>Obesity</v>
      </c>
      <c r="K1671" t="str">
        <f>VLOOKUP($A1671,'Medical Examinations'!A1671:E1671,5,FALSE)</f>
        <v>Diabetes</v>
      </c>
      <c r="L1671" t="str">
        <f>VLOOKUP($A1671,'Hospitalisation Details'!$A$2:$E$2344,5,FALSE)</f>
        <v>24-Nov-1981</v>
      </c>
      <c r="M1671" s="2">
        <f>VLOOKUP($A1671,'Hospitalisation Details'!$A$2:$I$2344,9,FALSE)</f>
        <v>6282.24</v>
      </c>
      <c r="N1671" s="2" t="str">
        <f>VLOOKUP($A1671,'Hospitalisation Details'!$A$2:$J$2344,10,FALSE)</f>
        <v>Tier - 2</v>
      </c>
      <c r="O1671" s="2" t="str">
        <f>VLOOKUP($A1671,'Hospitalisation Details'!$A$2:$K$2344,11,FALSE)</f>
        <v>Tier - 1</v>
      </c>
      <c r="P1671" s="5" t="str">
        <f>VLOOKUP($A1671,'Hospitalisation Details'!$A$2:$L$2344,12,FALSE)</f>
        <v>R1011</v>
      </c>
      <c r="Q1671" s="15">
        <f>VLOOKUP($A1671,'Hospitalisation Details'!$A$2:$G$2344,7,FALSE)</f>
        <v>41</v>
      </c>
    </row>
    <row r="1672" spans="1:17" x14ac:dyDescent="0.25">
      <c r="A1672" s="14" t="s">
        <v>5357</v>
      </c>
      <c r="B1672" t="str">
        <f>VLOOKUP(Healthcare!$A1672,'Customer Names'!A1672:C4006,3,FALSE)</f>
        <v>Hodge</v>
      </c>
      <c r="C1672">
        <f>VLOOKUP(Healthcare!$A1672,'Medical Examinations'!A1672:B4006,2,FALSE)</f>
        <v>25.6</v>
      </c>
      <c r="D1672">
        <f>VLOOKUP($A1672,'Medical Examinations'!A1672:D4006,4,FALSE)</f>
        <v>6.03</v>
      </c>
      <c r="E1672" t="str">
        <f>VLOOKUP($A1672,'Medical Examinations'!A1672:F1672,6,FALSE)</f>
        <v>No</v>
      </c>
      <c r="F1672" t="str">
        <f>VLOOKUP($A1672,'Medical Examinations'!A1672:G4006,7,FALSE)</f>
        <v>No</v>
      </c>
      <c r="G1672" t="str">
        <f>VLOOKUP($A1672,'Medical Examinations'!A1672:H4006,8,FALSE)</f>
        <v>Yes</v>
      </c>
      <c r="H1672" s="4">
        <f>VLOOKUP($A1672,'Medical Examinations'!A1672:I4006,9,FALSE)</f>
        <v>1</v>
      </c>
      <c r="I1672" t="str">
        <f>VLOOKUP($A1672,'Medical Examinations'!A1672:J1672,10,FALSE)</f>
        <v>No</v>
      </c>
      <c r="J1672" t="str">
        <f>VLOOKUP($A1672,'Medical Examinations'!A1672:C1672,3,FALSE)</f>
        <v>Over Weight</v>
      </c>
      <c r="K1672" t="str">
        <f>VLOOKUP($A1672,'Medical Examinations'!A1672:E1672,5,FALSE)</f>
        <v>Prediabetes</v>
      </c>
      <c r="L1672" t="str">
        <f>VLOOKUP($A1672,'Hospitalisation Details'!$A$2:$E$2344,5,FALSE)</f>
        <v>26-Aug-1981</v>
      </c>
      <c r="M1672" s="2">
        <f>VLOOKUP($A1672,'Hospitalisation Details'!$A$2:$I$2344,9,FALSE)</f>
        <v>6289.75</v>
      </c>
      <c r="N1672" s="2" t="str">
        <f>VLOOKUP($A1672,'Hospitalisation Details'!$A$2:$J$2344,10,FALSE)</f>
        <v>Tier - 2</v>
      </c>
      <c r="O1672" s="2" t="str">
        <f>VLOOKUP($A1672,'Hospitalisation Details'!$A$2:$K$2344,11,FALSE)</f>
        <v>Tier - 3</v>
      </c>
      <c r="P1672" s="5" t="str">
        <f>VLOOKUP($A1672,'Hospitalisation Details'!$A$2:$L$2344,12,FALSE)</f>
        <v>R1013</v>
      </c>
      <c r="Q1672" s="15">
        <f>VLOOKUP($A1672,'Hospitalisation Details'!$A$2:$G$2344,7,FALSE)</f>
        <v>41</v>
      </c>
    </row>
    <row r="1673" spans="1:17" x14ac:dyDescent="0.25">
      <c r="A1673" s="14" t="s">
        <v>5358</v>
      </c>
      <c r="B1673" t="str">
        <f>VLOOKUP(Healthcare!$A1673,'Customer Names'!A1673:C4007,3,FALSE)</f>
        <v>Marcus</v>
      </c>
      <c r="C1673">
        <f>VLOOKUP(Healthcare!$A1673,'Medical Examinations'!A1673:B4007,2,FALSE)</f>
        <v>33.549999999999997</v>
      </c>
      <c r="D1673">
        <f>VLOOKUP($A1673,'Medical Examinations'!A1673:D4007,4,FALSE)</f>
        <v>10.9</v>
      </c>
      <c r="E1673" t="str">
        <f>VLOOKUP($A1673,'Medical Examinations'!A1673:F1673,6,FALSE)</f>
        <v>Yes</v>
      </c>
      <c r="F1673" t="str">
        <f>VLOOKUP($A1673,'Medical Examinations'!A1673:G4007,7,FALSE)</f>
        <v>No</v>
      </c>
      <c r="G1673" t="str">
        <f>VLOOKUP($A1673,'Medical Examinations'!A1673:H4007,8,FALSE)</f>
        <v>No</v>
      </c>
      <c r="H1673" s="4">
        <f>VLOOKUP($A1673,'Medical Examinations'!A1673:I4007,9,FALSE)</f>
        <v>0</v>
      </c>
      <c r="I1673" t="str">
        <f>VLOOKUP($A1673,'Medical Examinations'!A1673:J1673,10,FALSE)</f>
        <v>No</v>
      </c>
      <c r="J1673" t="str">
        <f>VLOOKUP($A1673,'Medical Examinations'!A1673:C1673,3,FALSE)</f>
        <v>Obesity</v>
      </c>
      <c r="K1673" t="str">
        <f>VLOOKUP($A1673,'Medical Examinations'!A1673:E1673,5,FALSE)</f>
        <v>Diabetes</v>
      </c>
      <c r="L1673" t="str">
        <f>VLOOKUP($A1673,'Hospitalisation Details'!$A$2:$E$2344,5,FALSE)</f>
        <v>4-Jul-1996</v>
      </c>
      <c r="M1673" s="2">
        <f>VLOOKUP($A1673,'Hospitalisation Details'!$A$2:$I$2344,9,FALSE)</f>
        <v>6293.63</v>
      </c>
      <c r="N1673" s="2" t="str">
        <f>VLOOKUP($A1673,'Hospitalisation Details'!$A$2:$J$2344,10,FALSE)</f>
        <v>Tier - 2</v>
      </c>
      <c r="O1673" s="2" t="str">
        <f>VLOOKUP($A1673,'Hospitalisation Details'!$A$2:$K$2344,11,FALSE)</f>
        <v>Tier - 3</v>
      </c>
      <c r="P1673" s="5" t="str">
        <f>VLOOKUP($A1673,'Hospitalisation Details'!$A$2:$L$2344,12,FALSE)</f>
        <v>R1021</v>
      </c>
      <c r="Q1673" s="15">
        <f>VLOOKUP($A1673,'Hospitalisation Details'!$A$2:$G$2344,7,FALSE)</f>
        <v>26</v>
      </c>
    </row>
    <row r="1674" spans="1:17" x14ac:dyDescent="0.25">
      <c r="A1674" s="14" t="s">
        <v>5359</v>
      </c>
      <c r="B1674" t="str">
        <f>VLOOKUP(Healthcare!$A1674,'Customer Names'!A1674:C4008,3,FALSE)</f>
        <v>Daubert</v>
      </c>
      <c r="C1674">
        <f>VLOOKUP(Healthcare!$A1674,'Medical Examinations'!A1674:B4008,2,FALSE)</f>
        <v>16.690000000000001</v>
      </c>
      <c r="D1674">
        <f>VLOOKUP($A1674,'Medical Examinations'!A1674:D4008,4,FALSE)</f>
        <v>10.66</v>
      </c>
      <c r="E1674" t="str">
        <f>VLOOKUP($A1674,'Medical Examinations'!A1674:F1674,6,FALSE)</f>
        <v>No</v>
      </c>
      <c r="F1674" t="str">
        <f>VLOOKUP($A1674,'Medical Examinations'!A1674:G4008,7,FALSE)</f>
        <v>No</v>
      </c>
      <c r="G1674" t="str">
        <f>VLOOKUP($A1674,'Medical Examinations'!A1674:H4008,8,FALSE)</f>
        <v>No</v>
      </c>
      <c r="H1674" s="4">
        <f>VLOOKUP($A1674,'Medical Examinations'!A1674:I4008,9,FALSE)</f>
        <v>0</v>
      </c>
      <c r="I1674" t="str">
        <f>VLOOKUP($A1674,'Medical Examinations'!A1674:J1674,10,FALSE)</f>
        <v>No</v>
      </c>
      <c r="J1674" t="str">
        <f>VLOOKUP($A1674,'Medical Examinations'!A1674:C1674,3,FALSE)</f>
        <v>Under Weight</v>
      </c>
      <c r="K1674" t="str">
        <f>VLOOKUP($A1674,'Medical Examinations'!A1674:E1674,5,FALSE)</f>
        <v>Diabetes</v>
      </c>
      <c r="L1674" t="str">
        <f>VLOOKUP($A1674,'Hospitalisation Details'!$A$2:$E$2344,5,FALSE)</f>
        <v>17-Sep-1974</v>
      </c>
      <c r="M1674" s="2">
        <f>VLOOKUP($A1674,'Hospitalisation Details'!$A$2:$I$2344,9,FALSE)</f>
        <v>6302.23</v>
      </c>
      <c r="N1674" s="2" t="str">
        <f>VLOOKUP($A1674,'Hospitalisation Details'!$A$2:$J$2344,10,FALSE)</f>
        <v>Tier - 2</v>
      </c>
      <c r="O1674" s="2" t="str">
        <f>VLOOKUP($A1674,'Hospitalisation Details'!$A$2:$K$2344,11,FALSE)</f>
        <v>Tier - 1</v>
      </c>
      <c r="P1674" s="5" t="str">
        <f>VLOOKUP($A1674,'Hospitalisation Details'!$A$2:$L$2344,12,FALSE)</f>
        <v>R1013</v>
      </c>
      <c r="Q1674" s="15">
        <f>VLOOKUP($A1674,'Hospitalisation Details'!$A$2:$G$2344,7,FALSE)</f>
        <v>48</v>
      </c>
    </row>
    <row r="1675" spans="1:17" x14ac:dyDescent="0.25">
      <c r="A1675" s="14" t="s">
        <v>5360</v>
      </c>
      <c r="B1675" t="str">
        <f>VLOOKUP(Healthcare!$A1675,'Customer Names'!A1675:C4009,3,FALSE)</f>
        <v>Close</v>
      </c>
      <c r="C1675">
        <f>VLOOKUP(Healthcare!$A1675,'Medical Examinations'!A1675:B4009,2,FALSE)</f>
        <v>19.95</v>
      </c>
      <c r="D1675">
        <f>VLOOKUP($A1675,'Medical Examinations'!A1675:D4009,4,FALSE)</f>
        <v>4.05</v>
      </c>
      <c r="E1675" t="str">
        <f>VLOOKUP($A1675,'Medical Examinations'!A1675:F1675,6,FALSE)</f>
        <v>No</v>
      </c>
      <c r="F1675" t="str">
        <f>VLOOKUP($A1675,'Medical Examinations'!A1675:G4009,7,FALSE)</f>
        <v>No</v>
      </c>
      <c r="G1675" t="str">
        <f>VLOOKUP($A1675,'Medical Examinations'!A1675:H4009,8,FALSE)</f>
        <v>No</v>
      </c>
      <c r="H1675" s="4">
        <f>VLOOKUP($A1675,'Medical Examinations'!A1675:I4009,9,FALSE)</f>
        <v>1</v>
      </c>
      <c r="I1675" t="str">
        <f>VLOOKUP($A1675,'Medical Examinations'!A1675:J1675,10,FALSE)</f>
        <v>No</v>
      </c>
      <c r="J1675" t="str">
        <f>VLOOKUP($A1675,'Medical Examinations'!A1675:C1675,3,FALSE)</f>
        <v>Health Weight</v>
      </c>
      <c r="K1675" t="str">
        <f>VLOOKUP($A1675,'Medical Examinations'!A1675:E1675,5,FALSE)</f>
        <v>Normal</v>
      </c>
      <c r="L1675" t="str">
        <f>VLOOKUP($A1675,'Hospitalisation Details'!$A$2:$E$2344,5,FALSE)</f>
        <v>4-Sep-1969</v>
      </c>
      <c r="M1675" s="2">
        <f>VLOOKUP($A1675,'Hospitalisation Details'!$A$2:$I$2344,9,FALSE)</f>
        <v>6305.61</v>
      </c>
      <c r="N1675" s="2" t="str">
        <f>VLOOKUP($A1675,'Hospitalisation Details'!$A$2:$J$2344,10,FALSE)</f>
        <v>Tier - 2</v>
      </c>
      <c r="O1675" s="2" t="str">
        <f>VLOOKUP($A1675,'Hospitalisation Details'!$A$2:$K$2344,11,FALSE)</f>
        <v>Tier - 2</v>
      </c>
      <c r="P1675" s="5" t="str">
        <f>VLOOKUP($A1675,'Hospitalisation Details'!$A$2:$L$2344,12,FALSE)</f>
        <v>R1012</v>
      </c>
      <c r="Q1675" s="15">
        <f>VLOOKUP($A1675,'Hospitalisation Details'!$A$2:$G$2344,7,FALSE)</f>
        <v>53</v>
      </c>
    </row>
    <row r="1676" spans="1:17" x14ac:dyDescent="0.25">
      <c r="A1676" s="14" t="s">
        <v>5361</v>
      </c>
      <c r="B1676" t="str">
        <f>VLOOKUP(Healthcare!$A1676,'Customer Names'!A1676:C4010,3,FALSE)</f>
        <v>Roels</v>
      </c>
      <c r="C1676">
        <f>VLOOKUP(Healthcare!$A1676,'Medical Examinations'!A1676:B4010,2,FALSE)</f>
        <v>17.55</v>
      </c>
      <c r="D1676">
        <f>VLOOKUP($A1676,'Medical Examinations'!A1676:D4010,4,FALSE)</f>
        <v>4.2300000000000004</v>
      </c>
      <c r="E1676" t="str">
        <f>VLOOKUP($A1676,'Medical Examinations'!A1676:F1676,6,FALSE)</f>
        <v>No</v>
      </c>
      <c r="F1676" t="str">
        <f>VLOOKUP($A1676,'Medical Examinations'!A1676:G4010,7,FALSE)</f>
        <v>No</v>
      </c>
      <c r="G1676" t="str">
        <f>VLOOKUP($A1676,'Medical Examinations'!A1676:H4010,8,FALSE)</f>
        <v>No</v>
      </c>
      <c r="H1676" s="4">
        <f>VLOOKUP($A1676,'Medical Examinations'!A1676:I4010,9,FALSE)</f>
        <v>2</v>
      </c>
      <c r="I1676" t="str">
        <f>VLOOKUP($A1676,'Medical Examinations'!A1676:J1676,10,FALSE)</f>
        <v>No</v>
      </c>
      <c r="J1676" t="str">
        <f>VLOOKUP($A1676,'Medical Examinations'!A1676:C1676,3,FALSE)</f>
        <v>Under Weight</v>
      </c>
      <c r="K1676" t="str">
        <f>VLOOKUP($A1676,'Medical Examinations'!A1676:E1676,5,FALSE)</f>
        <v>Normal</v>
      </c>
      <c r="L1676" t="str">
        <f>VLOOKUP($A1676,'Hospitalisation Details'!$A$2:$E$2344,5,FALSE)</f>
        <v>27-Jul-2004</v>
      </c>
      <c r="M1676" s="2">
        <f>VLOOKUP($A1676,'Hospitalisation Details'!$A$2:$I$2344,9,FALSE)</f>
        <v>6311.11</v>
      </c>
      <c r="N1676" s="2" t="str">
        <f>VLOOKUP($A1676,'Hospitalisation Details'!$A$2:$J$2344,10,FALSE)</f>
        <v>Tier - 2</v>
      </c>
      <c r="O1676" s="2" t="str">
        <f>VLOOKUP($A1676,'Hospitalisation Details'!$A$2:$K$2344,11,FALSE)</f>
        <v>Tier - 2</v>
      </c>
      <c r="P1676" s="5" t="str">
        <f>VLOOKUP($A1676,'Hospitalisation Details'!$A$2:$L$2344,12,FALSE)</f>
        <v>R1011</v>
      </c>
      <c r="Q1676" s="15">
        <f>VLOOKUP($A1676,'Hospitalisation Details'!$A$2:$G$2344,7,FALSE)</f>
        <v>18</v>
      </c>
    </row>
    <row r="1677" spans="1:17" x14ac:dyDescent="0.25">
      <c r="A1677" s="14" t="s">
        <v>5362</v>
      </c>
      <c r="B1677" t="str">
        <f>VLOOKUP(Healthcare!$A1677,'Customer Names'!A1677:C4011,3,FALSE)</f>
        <v>Venosky</v>
      </c>
      <c r="C1677">
        <f>VLOOKUP(Healthcare!$A1677,'Medical Examinations'!A1677:B4011,2,FALSE)</f>
        <v>22.01</v>
      </c>
      <c r="D1677">
        <f>VLOOKUP($A1677,'Medical Examinations'!A1677:D4011,4,FALSE)</f>
        <v>5.01</v>
      </c>
      <c r="E1677" t="str">
        <f>VLOOKUP($A1677,'Medical Examinations'!A1677:F1677,6,FALSE)</f>
        <v>No</v>
      </c>
      <c r="F1677" t="str">
        <f>VLOOKUP($A1677,'Medical Examinations'!A1677:G4011,7,FALSE)</f>
        <v>No</v>
      </c>
      <c r="G1677" t="str">
        <f>VLOOKUP($A1677,'Medical Examinations'!A1677:H4011,8,FALSE)</f>
        <v>No</v>
      </c>
      <c r="H1677" s="4">
        <f>VLOOKUP($A1677,'Medical Examinations'!A1677:I4011,9,FALSE)</f>
        <v>1</v>
      </c>
      <c r="I1677" t="str">
        <f>VLOOKUP($A1677,'Medical Examinations'!A1677:J1677,10,FALSE)</f>
        <v>No</v>
      </c>
      <c r="J1677" t="str">
        <f>VLOOKUP($A1677,'Medical Examinations'!A1677:C1677,3,FALSE)</f>
        <v>Health Weight</v>
      </c>
      <c r="K1677" t="str">
        <f>VLOOKUP($A1677,'Medical Examinations'!A1677:E1677,5,FALSE)</f>
        <v>Normal</v>
      </c>
      <c r="L1677" t="str">
        <f>VLOOKUP($A1677,'Hospitalisation Details'!$A$2:$E$2344,5,FALSE)</f>
        <v>19-Nov-1985</v>
      </c>
      <c r="M1677" s="2">
        <f>VLOOKUP($A1677,'Hospitalisation Details'!$A$2:$I$2344,9,FALSE)</f>
        <v>6311.95</v>
      </c>
      <c r="N1677" s="2" t="str">
        <f>VLOOKUP($A1677,'Hospitalisation Details'!$A$2:$J$2344,10,FALSE)</f>
        <v>Tier - 2</v>
      </c>
      <c r="O1677" s="2" t="str">
        <f>VLOOKUP($A1677,'Hospitalisation Details'!$A$2:$K$2344,11,FALSE)</f>
        <v>Tier - 1</v>
      </c>
      <c r="P1677" s="5" t="str">
        <f>VLOOKUP($A1677,'Hospitalisation Details'!$A$2:$L$2344,12,FALSE)</f>
        <v>R1011</v>
      </c>
      <c r="Q1677" s="15">
        <f>VLOOKUP($A1677,'Hospitalisation Details'!$A$2:$G$2344,7,FALSE)</f>
        <v>37</v>
      </c>
    </row>
    <row r="1678" spans="1:17" x14ac:dyDescent="0.25">
      <c r="A1678" s="14" t="s">
        <v>5363</v>
      </c>
      <c r="B1678" t="str">
        <f>VLOOKUP(Healthcare!$A1678,'Customer Names'!A1678:C4012,3,FALSE)</f>
        <v>Gosnell</v>
      </c>
      <c r="C1678">
        <f>VLOOKUP(Healthcare!$A1678,'Medical Examinations'!A1678:B4012,2,FALSE)</f>
        <v>41.8</v>
      </c>
      <c r="D1678">
        <f>VLOOKUP($A1678,'Medical Examinations'!A1678:D4012,4,FALSE)</f>
        <v>5.82</v>
      </c>
      <c r="E1678" t="str">
        <f>VLOOKUP($A1678,'Medical Examinations'!A1678:F1678,6,FALSE)</f>
        <v>Yes</v>
      </c>
      <c r="F1678" t="str">
        <f>VLOOKUP($A1678,'Medical Examinations'!A1678:G4012,7,FALSE)</f>
        <v>No</v>
      </c>
      <c r="G1678" t="str">
        <f>VLOOKUP($A1678,'Medical Examinations'!A1678:H4012,8,FALSE)</f>
        <v>Yes</v>
      </c>
      <c r="H1678" s="4">
        <f>VLOOKUP($A1678,'Medical Examinations'!A1678:I4012,9,FALSE)</f>
        <v>1</v>
      </c>
      <c r="I1678" t="str">
        <f>VLOOKUP($A1678,'Medical Examinations'!A1678:J1678,10,FALSE)</f>
        <v>No</v>
      </c>
      <c r="J1678" t="str">
        <f>VLOOKUP($A1678,'Medical Examinations'!A1678:C1678,3,FALSE)</f>
        <v>Obesity</v>
      </c>
      <c r="K1678" t="str">
        <f>VLOOKUP($A1678,'Medical Examinations'!A1678:E1678,5,FALSE)</f>
        <v>Prediabetes</v>
      </c>
      <c r="L1678" t="str">
        <f>VLOOKUP($A1678,'Hospitalisation Details'!$A$2:$E$2344,5,FALSE)</f>
        <v>15-Dec-1985</v>
      </c>
      <c r="M1678" s="2">
        <f>VLOOKUP($A1678,'Hospitalisation Details'!$A$2:$I$2344,9,FALSE)</f>
        <v>6313.76</v>
      </c>
      <c r="N1678" s="2" t="str">
        <f>VLOOKUP($A1678,'Hospitalisation Details'!$A$2:$J$2344,10,FALSE)</f>
        <v>Tier - 2</v>
      </c>
      <c r="O1678" s="2" t="str">
        <f>VLOOKUP($A1678,'Hospitalisation Details'!$A$2:$K$2344,11,FALSE)</f>
        <v>Tier - 1</v>
      </c>
      <c r="P1678" s="5" t="str">
        <f>VLOOKUP($A1678,'Hospitalisation Details'!$A$2:$L$2344,12,FALSE)</f>
        <v>R1013</v>
      </c>
      <c r="Q1678" s="15">
        <f>VLOOKUP($A1678,'Hospitalisation Details'!$A$2:$G$2344,7,FALSE)</f>
        <v>37</v>
      </c>
    </row>
    <row r="1679" spans="1:17" x14ac:dyDescent="0.25">
      <c r="A1679" s="14" t="s">
        <v>5364</v>
      </c>
      <c r="B1679" t="str">
        <f>VLOOKUP(Healthcare!$A1679,'Customer Names'!A1679:C4013,3,FALSE)</f>
        <v>Chewning-Kulick</v>
      </c>
      <c r="C1679">
        <f>VLOOKUP(Healthcare!$A1679,'Medical Examinations'!A1679:B4013,2,FALSE)</f>
        <v>19.170000000000002</v>
      </c>
      <c r="D1679">
        <f>VLOOKUP($A1679,'Medical Examinations'!A1679:D4013,4,FALSE)</f>
        <v>7.94</v>
      </c>
      <c r="E1679" t="str">
        <f>VLOOKUP($A1679,'Medical Examinations'!A1679:F1679,6,FALSE)</f>
        <v>No</v>
      </c>
      <c r="F1679" t="str">
        <f>VLOOKUP($A1679,'Medical Examinations'!A1679:G4013,7,FALSE)</f>
        <v>No</v>
      </c>
      <c r="G1679" t="str">
        <f>VLOOKUP($A1679,'Medical Examinations'!A1679:H4013,8,FALSE)</f>
        <v>No</v>
      </c>
      <c r="H1679" s="4">
        <f>VLOOKUP($A1679,'Medical Examinations'!A1679:I4013,9,FALSE)</f>
        <v>0</v>
      </c>
      <c r="I1679" t="str">
        <f>VLOOKUP($A1679,'Medical Examinations'!A1679:J1679,10,FALSE)</f>
        <v>No</v>
      </c>
      <c r="J1679" t="str">
        <f>VLOOKUP($A1679,'Medical Examinations'!A1679:C1679,3,FALSE)</f>
        <v>Health Weight</v>
      </c>
      <c r="K1679" t="str">
        <f>VLOOKUP($A1679,'Medical Examinations'!A1679:E1679,5,FALSE)</f>
        <v>Diabetes</v>
      </c>
      <c r="L1679" t="str">
        <f>VLOOKUP($A1679,'Hospitalisation Details'!$A$2:$E$2344,5,FALSE)</f>
        <v>13-Aug-1990</v>
      </c>
      <c r="M1679" s="2">
        <f>VLOOKUP($A1679,'Hospitalisation Details'!$A$2:$I$2344,9,FALSE)</f>
        <v>6334.34</v>
      </c>
      <c r="N1679" s="2" t="str">
        <f>VLOOKUP($A1679,'Hospitalisation Details'!$A$2:$J$2344,10,FALSE)</f>
        <v>Tier - 2</v>
      </c>
      <c r="O1679" s="2" t="str">
        <f>VLOOKUP($A1679,'Hospitalisation Details'!$A$2:$K$2344,11,FALSE)</f>
        <v>Tier - 2</v>
      </c>
      <c r="P1679" s="5" t="str">
        <f>VLOOKUP($A1679,'Hospitalisation Details'!$A$2:$L$2344,12,FALSE)</f>
        <v>R1024</v>
      </c>
      <c r="Q1679" s="15">
        <f>VLOOKUP($A1679,'Hospitalisation Details'!$A$2:$G$2344,7,FALSE)</f>
        <v>32</v>
      </c>
    </row>
    <row r="1680" spans="1:17" x14ac:dyDescent="0.25">
      <c r="A1680" s="14" t="s">
        <v>5365</v>
      </c>
      <c r="B1680" t="str">
        <f>VLOOKUP(Healthcare!$A1680,'Customer Names'!A1680:C4014,3,FALSE)</f>
        <v>McCarron</v>
      </c>
      <c r="C1680">
        <f>VLOOKUP(Healthcare!$A1680,'Medical Examinations'!A1680:B4014,2,FALSE)</f>
        <v>32.799999999999997</v>
      </c>
      <c r="D1680">
        <f>VLOOKUP($A1680,'Medical Examinations'!A1680:D4014,4,FALSE)</f>
        <v>6.16</v>
      </c>
      <c r="E1680" t="str">
        <f>VLOOKUP($A1680,'Medical Examinations'!A1680:F1680,6,FALSE)</f>
        <v>Yes</v>
      </c>
      <c r="F1680" t="str">
        <f>VLOOKUP($A1680,'Medical Examinations'!A1680:G4014,7,FALSE)</f>
        <v>No</v>
      </c>
      <c r="G1680" t="str">
        <f>VLOOKUP($A1680,'Medical Examinations'!A1680:H4014,8,FALSE)</f>
        <v>Yes</v>
      </c>
      <c r="H1680" s="4">
        <f>VLOOKUP($A1680,'Medical Examinations'!A1680:I4014,9,FALSE)</f>
        <v>1</v>
      </c>
      <c r="I1680" t="str">
        <f>VLOOKUP($A1680,'Medical Examinations'!A1680:J1680,10,FALSE)</f>
        <v>No</v>
      </c>
      <c r="J1680" t="str">
        <f>VLOOKUP($A1680,'Medical Examinations'!A1680:C1680,3,FALSE)</f>
        <v>Obesity</v>
      </c>
      <c r="K1680" t="str">
        <f>VLOOKUP($A1680,'Medical Examinations'!A1680:E1680,5,FALSE)</f>
        <v>Prediabetes</v>
      </c>
      <c r="L1680" t="str">
        <f>VLOOKUP($A1680,'Hospitalisation Details'!$A$2:$E$2344,5,FALSE)</f>
        <v>25-Sep-1986</v>
      </c>
      <c r="M1680" s="2">
        <f>VLOOKUP($A1680,'Hospitalisation Details'!$A$2:$I$2344,9,FALSE)</f>
        <v>6335.64</v>
      </c>
      <c r="N1680" s="2" t="str">
        <f>VLOOKUP($A1680,'Hospitalisation Details'!$A$2:$J$2344,10,FALSE)</f>
        <v>Tier - 2</v>
      </c>
      <c r="O1680" s="2" t="str">
        <f>VLOOKUP($A1680,'Hospitalisation Details'!$A$2:$K$2344,11,FALSE)</f>
        <v>Tier - 2</v>
      </c>
      <c r="P1680" s="5" t="str">
        <f>VLOOKUP($A1680,'Hospitalisation Details'!$A$2:$L$2344,12,FALSE)</f>
        <v>R1013</v>
      </c>
      <c r="Q1680" s="15">
        <f>VLOOKUP($A1680,'Hospitalisation Details'!$A$2:$G$2344,7,FALSE)</f>
        <v>36</v>
      </c>
    </row>
    <row r="1681" spans="1:17" x14ac:dyDescent="0.25">
      <c r="A1681" s="14" t="s">
        <v>5366</v>
      </c>
      <c r="B1681" t="str">
        <f>VLOOKUP(Healthcare!$A1681,'Customer Names'!A1681:C4015,3,FALSE)</f>
        <v>Manion</v>
      </c>
      <c r="C1681">
        <f>VLOOKUP(Healthcare!$A1681,'Medical Examinations'!A1681:B4015,2,FALSE)</f>
        <v>35.814999999999998</v>
      </c>
      <c r="D1681">
        <f>VLOOKUP($A1681,'Medical Examinations'!A1681:D4015,4,FALSE)</f>
        <v>4.1500000000000004</v>
      </c>
      <c r="E1681" t="str">
        <f>VLOOKUP($A1681,'Medical Examinations'!A1681:F1681,6,FALSE)</f>
        <v>No</v>
      </c>
      <c r="F1681" t="str">
        <f>VLOOKUP($A1681,'Medical Examinations'!A1681:G4015,7,FALSE)</f>
        <v>No</v>
      </c>
      <c r="G1681" t="str">
        <f>VLOOKUP($A1681,'Medical Examinations'!A1681:H4015,8,FALSE)</f>
        <v>No</v>
      </c>
      <c r="H1681" s="4">
        <f>VLOOKUP($A1681,'Medical Examinations'!A1681:I4015,9,FALSE)</f>
        <v>1</v>
      </c>
      <c r="I1681" t="str">
        <f>VLOOKUP($A1681,'Medical Examinations'!A1681:J1681,10,FALSE)</f>
        <v>No</v>
      </c>
      <c r="J1681" t="str">
        <f>VLOOKUP($A1681,'Medical Examinations'!A1681:C1681,3,FALSE)</f>
        <v>Obesity</v>
      </c>
      <c r="K1681" t="str">
        <f>VLOOKUP($A1681,'Medical Examinations'!A1681:E1681,5,FALSE)</f>
        <v>Normal</v>
      </c>
      <c r="L1681" t="str">
        <f>VLOOKUP($A1681,'Hospitalisation Details'!$A$2:$E$2344,5,FALSE)</f>
        <v>19-Aug-1983</v>
      </c>
      <c r="M1681" s="2">
        <f>VLOOKUP($A1681,'Hospitalisation Details'!$A$2:$I$2344,9,FALSE)</f>
        <v>6356.27</v>
      </c>
      <c r="N1681" s="2" t="str">
        <f>VLOOKUP($A1681,'Hospitalisation Details'!$A$2:$J$2344,10,FALSE)</f>
        <v>Tier - 3</v>
      </c>
      <c r="O1681" s="2" t="str">
        <f>VLOOKUP($A1681,'Hospitalisation Details'!$A$2:$K$2344,11,FALSE)</f>
        <v>Tier - 2</v>
      </c>
      <c r="P1681" s="5" t="str">
        <f>VLOOKUP($A1681,'Hospitalisation Details'!$A$2:$L$2344,12,FALSE)</f>
        <v>R1013</v>
      </c>
      <c r="Q1681" s="15">
        <f>VLOOKUP($A1681,'Hospitalisation Details'!$A$2:$G$2344,7,FALSE)</f>
        <v>39</v>
      </c>
    </row>
    <row r="1682" spans="1:17" x14ac:dyDescent="0.25">
      <c r="A1682" s="14" t="s">
        <v>5367</v>
      </c>
      <c r="B1682" t="str">
        <f>VLOOKUP(Healthcare!$A1682,'Customer Names'!A1682:C4016,3,FALSE)</f>
        <v>Strong</v>
      </c>
      <c r="C1682">
        <f>VLOOKUP(Healthcare!$A1682,'Medical Examinations'!A1682:B4016,2,FALSE)</f>
        <v>24.3</v>
      </c>
      <c r="D1682">
        <f>VLOOKUP($A1682,'Medical Examinations'!A1682:D4016,4,FALSE)</f>
        <v>6.23</v>
      </c>
      <c r="E1682" t="str">
        <f>VLOOKUP($A1682,'Medical Examinations'!A1682:F1682,6,FALSE)</f>
        <v>No</v>
      </c>
      <c r="F1682" t="str">
        <f>VLOOKUP($A1682,'Medical Examinations'!A1682:G4016,7,FALSE)</f>
        <v>No</v>
      </c>
      <c r="G1682" t="str">
        <f>VLOOKUP($A1682,'Medical Examinations'!A1682:H4016,8,FALSE)</f>
        <v>No</v>
      </c>
      <c r="H1682" s="4">
        <f>VLOOKUP($A1682,'Medical Examinations'!A1682:I4016,9,FALSE)</f>
        <v>0</v>
      </c>
      <c r="I1682" t="str">
        <f>VLOOKUP($A1682,'Medical Examinations'!A1682:J1682,10,FALSE)</f>
        <v>No</v>
      </c>
      <c r="J1682" t="str">
        <f>VLOOKUP($A1682,'Medical Examinations'!A1682:C1682,3,FALSE)</f>
        <v>Health Weight</v>
      </c>
      <c r="K1682" t="str">
        <f>VLOOKUP($A1682,'Medical Examinations'!A1682:E1682,5,FALSE)</f>
        <v>Prediabetes</v>
      </c>
      <c r="L1682" t="str">
        <f>VLOOKUP($A1682,'Hospitalisation Details'!$A$2:$E$2344,5,FALSE)</f>
        <v>30-Oct-1980</v>
      </c>
      <c r="M1682" s="2">
        <f>VLOOKUP($A1682,'Hospitalisation Details'!$A$2:$I$2344,9,FALSE)</f>
        <v>6358.78</v>
      </c>
      <c r="N1682" s="2" t="str">
        <f>VLOOKUP($A1682,'Hospitalisation Details'!$A$2:$J$2344,10,FALSE)</f>
        <v>Tier - 2</v>
      </c>
      <c r="O1682" s="2" t="str">
        <f>VLOOKUP($A1682,'Hospitalisation Details'!$A$2:$K$2344,11,FALSE)</f>
        <v>Tier - 1</v>
      </c>
      <c r="P1682" s="5" t="str">
        <f>VLOOKUP($A1682,'Hospitalisation Details'!$A$2:$L$2344,12,FALSE)</f>
        <v>R1012</v>
      </c>
      <c r="Q1682" s="15">
        <f>VLOOKUP($A1682,'Hospitalisation Details'!$A$2:$G$2344,7,FALSE)</f>
        <v>42</v>
      </c>
    </row>
    <row r="1683" spans="1:17" x14ac:dyDescent="0.25">
      <c r="A1683" s="14" t="s">
        <v>5368</v>
      </c>
      <c r="B1683" t="str">
        <f>VLOOKUP(Healthcare!$A1683,'Customer Names'!A1683:C4017,3,FALSE)</f>
        <v>Leblanc</v>
      </c>
      <c r="C1683">
        <f>VLOOKUP(Healthcare!$A1683,'Medical Examinations'!A1683:B4017,2,FALSE)</f>
        <v>19.059999999999999</v>
      </c>
      <c r="D1683">
        <f>VLOOKUP($A1683,'Medical Examinations'!A1683:D4017,4,FALSE)</f>
        <v>7.41</v>
      </c>
      <c r="E1683" t="str">
        <f>VLOOKUP($A1683,'Medical Examinations'!A1683:F1683,6,FALSE)</f>
        <v>No</v>
      </c>
      <c r="F1683" t="str">
        <f>VLOOKUP($A1683,'Medical Examinations'!A1683:G4017,7,FALSE)</f>
        <v>No</v>
      </c>
      <c r="G1683" t="str">
        <f>VLOOKUP($A1683,'Medical Examinations'!A1683:H4017,8,FALSE)</f>
        <v>No</v>
      </c>
      <c r="H1683" s="4">
        <f>VLOOKUP($A1683,'Medical Examinations'!A1683:I4017,9,FALSE)</f>
        <v>0</v>
      </c>
      <c r="I1683" t="str">
        <f>VLOOKUP($A1683,'Medical Examinations'!A1683:J1683,10,FALSE)</f>
        <v>No</v>
      </c>
      <c r="J1683" t="str">
        <f>VLOOKUP($A1683,'Medical Examinations'!A1683:C1683,3,FALSE)</f>
        <v>Health Weight</v>
      </c>
      <c r="K1683" t="str">
        <f>VLOOKUP($A1683,'Medical Examinations'!A1683:E1683,5,FALSE)</f>
        <v>Diabetes</v>
      </c>
      <c r="L1683" t="str">
        <f>VLOOKUP($A1683,'Hospitalisation Details'!$A$2:$E$2344,5,FALSE)</f>
        <v>24-Jun-1989</v>
      </c>
      <c r="M1683" s="2">
        <f>VLOOKUP($A1683,'Hospitalisation Details'!$A$2:$I$2344,9,FALSE)</f>
        <v>6360.99</v>
      </c>
      <c r="N1683" s="2" t="str">
        <f>VLOOKUP($A1683,'Hospitalisation Details'!$A$2:$J$2344,10,FALSE)</f>
        <v>Tier - 2</v>
      </c>
      <c r="O1683" s="2" t="str">
        <f>VLOOKUP($A1683,'Hospitalisation Details'!$A$2:$K$2344,11,FALSE)</f>
        <v>Tier - 2</v>
      </c>
      <c r="P1683" s="5" t="str">
        <f>VLOOKUP($A1683,'Hospitalisation Details'!$A$2:$L$2344,12,FALSE)</f>
        <v>R1012</v>
      </c>
      <c r="Q1683" s="15">
        <f>VLOOKUP($A1683,'Hospitalisation Details'!$A$2:$G$2344,7,FALSE)</f>
        <v>33</v>
      </c>
    </row>
    <row r="1684" spans="1:17" x14ac:dyDescent="0.25">
      <c r="A1684" s="14" t="s">
        <v>5369</v>
      </c>
      <c r="B1684" t="str">
        <f>VLOOKUP(Healthcare!$A1684,'Customer Names'!A1684:C4018,3,FALSE)</f>
        <v>Palmer</v>
      </c>
      <c r="C1684">
        <f>VLOOKUP(Healthcare!$A1684,'Medical Examinations'!A1684:B4018,2,FALSE)</f>
        <v>33.25</v>
      </c>
      <c r="D1684">
        <f>VLOOKUP($A1684,'Medical Examinations'!A1684:D4018,4,FALSE)</f>
        <v>5.62</v>
      </c>
      <c r="E1684" t="str">
        <f>VLOOKUP($A1684,'Medical Examinations'!A1684:F1684,6,FALSE)</f>
        <v>Yes</v>
      </c>
      <c r="F1684" t="str">
        <f>VLOOKUP($A1684,'Medical Examinations'!A1684:G4018,7,FALSE)</f>
        <v>No</v>
      </c>
      <c r="G1684" t="str">
        <f>VLOOKUP($A1684,'Medical Examinations'!A1684:H4018,8,FALSE)</f>
        <v>No</v>
      </c>
      <c r="H1684" s="4">
        <f>VLOOKUP($A1684,'Medical Examinations'!A1684:I4018,9,FALSE)</f>
        <v>1</v>
      </c>
      <c r="I1684" t="str">
        <f>VLOOKUP($A1684,'Medical Examinations'!A1684:J1684,10,FALSE)</f>
        <v>No</v>
      </c>
      <c r="J1684" t="str">
        <f>VLOOKUP($A1684,'Medical Examinations'!A1684:C1684,3,FALSE)</f>
        <v>Obesity</v>
      </c>
      <c r="K1684" t="str">
        <f>VLOOKUP($A1684,'Medical Examinations'!A1684:E1684,5,FALSE)</f>
        <v>Normal</v>
      </c>
      <c r="L1684" t="str">
        <f>VLOOKUP($A1684,'Hospitalisation Details'!$A$2:$E$2344,5,FALSE)</f>
        <v>7-Jul-1996</v>
      </c>
      <c r="M1684" s="2">
        <f>VLOOKUP($A1684,'Hospitalisation Details'!$A$2:$I$2344,9,FALSE)</f>
        <v>6361.47</v>
      </c>
      <c r="N1684" s="2" t="str">
        <f>VLOOKUP($A1684,'Hospitalisation Details'!$A$2:$J$2344,10,FALSE)</f>
        <v>Tier - 2</v>
      </c>
      <c r="O1684" s="2" t="str">
        <f>VLOOKUP($A1684,'Hospitalisation Details'!$A$2:$K$2344,11,FALSE)</f>
        <v>Tier - 3</v>
      </c>
      <c r="P1684" s="5" t="str">
        <f>VLOOKUP($A1684,'Hospitalisation Details'!$A$2:$L$2344,12,FALSE)</f>
        <v>R1021</v>
      </c>
      <c r="Q1684" s="15">
        <f>VLOOKUP($A1684,'Hospitalisation Details'!$A$2:$G$2344,7,FALSE)</f>
        <v>26</v>
      </c>
    </row>
    <row r="1685" spans="1:17" x14ac:dyDescent="0.25">
      <c r="A1685" s="14" t="s">
        <v>5370</v>
      </c>
      <c r="B1685" t="str">
        <f>VLOOKUP(Healthcare!$A1685,'Customer Names'!A1685:C4019,3,FALSE)</f>
        <v>Shen</v>
      </c>
      <c r="C1685">
        <f>VLOOKUP(Healthcare!$A1685,'Medical Examinations'!A1685:B4019,2,FALSE)</f>
        <v>21.37</v>
      </c>
      <c r="D1685">
        <f>VLOOKUP($A1685,'Medical Examinations'!A1685:D4019,4,FALSE)</f>
        <v>4.54</v>
      </c>
      <c r="E1685" t="str">
        <f>VLOOKUP($A1685,'Medical Examinations'!A1685:F1685,6,FALSE)</f>
        <v>Yes</v>
      </c>
      <c r="F1685" t="str">
        <f>VLOOKUP($A1685,'Medical Examinations'!A1685:G4019,7,FALSE)</f>
        <v>No</v>
      </c>
      <c r="G1685" t="str">
        <f>VLOOKUP($A1685,'Medical Examinations'!A1685:H4019,8,FALSE)</f>
        <v>Yes</v>
      </c>
      <c r="H1685" s="4">
        <f>VLOOKUP($A1685,'Medical Examinations'!A1685:I4019,9,FALSE)</f>
        <v>1</v>
      </c>
      <c r="I1685" t="str">
        <f>VLOOKUP($A1685,'Medical Examinations'!A1685:J1685,10,FALSE)</f>
        <v>No</v>
      </c>
      <c r="J1685" t="str">
        <f>VLOOKUP($A1685,'Medical Examinations'!A1685:C1685,3,FALSE)</f>
        <v>Health Weight</v>
      </c>
      <c r="K1685" t="str">
        <f>VLOOKUP($A1685,'Medical Examinations'!A1685:E1685,5,FALSE)</f>
        <v>Normal</v>
      </c>
      <c r="L1685" t="str">
        <f>VLOOKUP($A1685,'Hospitalisation Details'!$A$2:$E$2344,5,FALSE)</f>
        <v>9-Nov-1970</v>
      </c>
      <c r="M1685" s="2">
        <f>VLOOKUP($A1685,'Hospitalisation Details'!$A$2:$I$2344,9,FALSE)</f>
        <v>6367.31</v>
      </c>
      <c r="N1685" s="2" t="str">
        <f>VLOOKUP($A1685,'Hospitalisation Details'!$A$2:$J$2344,10,FALSE)</f>
        <v>Tier - 2</v>
      </c>
      <c r="O1685" s="2" t="str">
        <f>VLOOKUP($A1685,'Hospitalisation Details'!$A$2:$K$2344,11,FALSE)</f>
        <v>Tier - 1</v>
      </c>
      <c r="P1685" s="5" t="str">
        <f>VLOOKUP($A1685,'Hospitalisation Details'!$A$2:$L$2344,12,FALSE)</f>
        <v>R1013</v>
      </c>
      <c r="Q1685" s="15">
        <f>VLOOKUP($A1685,'Hospitalisation Details'!$A$2:$G$2344,7,FALSE)</f>
        <v>52</v>
      </c>
    </row>
    <row r="1686" spans="1:17" x14ac:dyDescent="0.25">
      <c r="A1686" s="14" t="s">
        <v>5371</v>
      </c>
      <c r="B1686" t="str">
        <f>VLOOKUP(Healthcare!$A1686,'Customer Names'!A1686:C4020,3,FALSE)</f>
        <v>Goldsby</v>
      </c>
      <c r="C1686">
        <f>VLOOKUP(Healthcare!$A1686,'Medical Examinations'!A1686:B4020,2,FALSE)</f>
        <v>34.43</v>
      </c>
      <c r="D1686">
        <f>VLOOKUP($A1686,'Medical Examinations'!A1686:D4020,4,FALSE)</f>
        <v>8.6199999999999992</v>
      </c>
      <c r="E1686" t="str">
        <f>VLOOKUP($A1686,'Medical Examinations'!A1686:F1686,6,FALSE)</f>
        <v>Yes</v>
      </c>
      <c r="F1686" t="str">
        <f>VLOOKUP($A1686,'Medical Examinations'!A1686:G4020,7,FALSE)</f>
        <v>No</v>
      </c>
      <c r="G1686" t="str">
        <f>VLOOKUP($A1686,'Medical Examinations'!A1686:H4020,8,FALSE)</f>
        <v>No</v>
      </c>
      <c r="H1686" s="4">
        <f>VLOOKUP($A1686,'Medical Examinations'!A1686:I4020,9,FALSE)</f>
        <v>1</v>
      </c>
      <c r="I1686" t="str">
        <f>VLOOKUP($A1686,'Medical Examinations'!A1686:J1686,10,FALSE)</f>
        <v>No</v>
      </c>
      <c r="J1686" t="str">
        <f>VLOOKUP($A1686,'Medical Examinations'!A1686:C1686,3,FALSE)</f>
        <v>Obesity</v>
      </c>
      <c r="K1686" t="str">
        <f>VLOOKUP($A1686,'Medical Examinations'!A1686:E1686,5,FALSE)</f>
        <v>Diabetes</v>
      </c>
      <c r="L1686" t="str">
        <f>VLOOKUP($A1686,'Hospitalisation Details'!$A$2:$E$2344,5,FALSE)</f>
        <v>13-Aug-1984</v>
      </c>
      <c r="M1686" s="2">
        <f>VLOOKUP($A1686,'Hospitalisation Details'!$A$2:$I$2344,9,FALSE)</f>
        <v>6373.56</v>
      </c>
      <c r="N1686" s="2" t="str">
        <f>VLOOKUP($A1686,'Hospitalisation Details'!$A$2:$J$2344,10,FALSE)</f>
        <v>Tier - 2</v>
      </c>
      <c r="O1686" s="2" t="str">
        <f>VLOOKUP($A1686,'Hospitalisation Details'!$A$2:$K$2344,11,FALSE)</f>
        <v>Tier - 1</v>
      </c>
      <c r="P1686" s="5" t="str">
        <f>VLOOKUP($A1686,'Hospitalisation Details'!$A$2:$L$2344,12,FALSE)</f>
        <v>R1012</v>
      </c>
      <c r="Q1686" s="15">
        <f>VLOOKUP($A1686,'Hospitalisation Details'!$A$2:$G$2344,7,FALSE)</f>
        <v>38</v>
      </c>
    </row>
    <row r="1687" spans="1:17" x14ac:dyDescent="0.25">
      <c r="A1687" s="14" t="s">
        <v>5372</v>
      </c>
      <c r="B1687" t="str">
        <f>VLOOKUP(Healthcare!$A1687,'Customer Names'!A1687:C4021,3,FALSE)</f>
        <v>Whitney</v>
      </c>
      <c r="C1687">
        <f>VLOOKUP(Healthcare!$A1687,'Medical Examinations'!A1687:B4021,2,FALSE)</f>
        <v>20.86</v>
      </c>
      <c r="D1687">
        <f>VLOOKUP($A1687,'Medical Examinations'!A1687:D4021,4,FALSE)</f>
        <v>4.3600000000000003</v>
      </c>
      <c r="E1687" t="str">
        <f>VLOOKUP($A1687,'Medical Examinations'!A1687:F1687,6,FALSE)</f>
        <v>Yes</v>
      </c>
      <c r="F1687" t="str">
        <f>VLOOKUP($A1687,'Medical Examinations'!A1687:G4021,7,FALSE)</f>
        <v>No</v>
      </c>
      <c r="G1687" t="str">
        <f>VLOOKUP($A1687,'Medical Examinations'!A1687:H4021,8,FALSE)</f>
        <v>No</v>
      </c>
      <c r="H1687" s="4">
        <f>VLOOKUP($A1687,'Medical Examinations'!A1687:I4021,9,FALSE)</f>
        <v>0</v>
      </c>
      <c r="I1687" t="str">
        <f>VLOOKUP($A1687,'Medical Examinations'!A1687:J1687,10,FALSE)</f>
        <v>No</v>
      </c>
      <c r="J1687" t="str">
        <f>VLOOKUP($A1687,'Medical Examinations'!A1687:C1687,3,FALSE)</f>
        <v>Health Weight</v>
      </c>
      <c r="K1687" t="str">
        <f>VLOOKUP($A1687,'Medical Examinations'!A1687:E1687,5,FALSE)</f>
        <v>Normal</v>
      </c>
      <c r="L1687" t="str">
        <f>VLOOKUP($A1687,'Hospitalisation Details'!$A$2:$E$2344,5,FALSE)</f>
        <v>18-Nov-1976</v>
      </c>
      <c r="M1687" s="2">
        <f>VLOOKUP($A1687,'Hospitalisation Details'!$A$2:$I$2344,9,FALSE)</f>
        <v>6374.16</v>
      </c>
      <c r="N1687" s="2" t="str">
        <f>VLOOKUP($A1687,'Hospitalisation Details'!$A$2:$J$2344,10,FALSE)</f>
        <v>Tier - 2</v>
      </c>
      <c r="O1687" s="2" t="str">
        <f>VLOOKUP($A1687,'Hospitalisation Details'!$A$2:$K$2344,11,FALSE)</f>
        <v>Tier - 2</v>
      </c>
      <c r="P1687" s="5" t="str">
        <f>VLOOKUP($A1687,'Hospitalisation Details'!$A$2:$L$2344,12,FALSE)</f>
        <v>R1013</v>
      </c>
      <c r="Q1687" s="15">
        <f>VLOOKUP($A1687,'Hospitalisation Details'!$A$2:$G$2344,7,FALSE)</f>
        <v>46</v>
      </c>
    </row>
    <row r="1688" spans="1:17" x14ac:dyDescent="0.25">
      <c r="A1688" s="14" t="s">
        <v>5373</v>
      </c>
      <c r="B1688" t="str">
        <f>VLOOKUP(Healthcare!$A1688,'Customer Names'!A1688:C4022,3,FALSE)</f>
        <v>Mahoney</v>
      </c>
      <c r="C1688">
        <f>VLOOKUP(Healthcare!$A1688,'Medical Examinations'!A1688:B4022,2,FALSE)</f>
        <v>18.34</v>
      </c>
      <c r="D1688">
        <f>VLOOKUP($A1688,'Medical Examinations'!A1688:D4022,4,FALSE)</f>
        <v>10.01</v>
      </c>
      <c r="E1688" t="str">
        <f>VLOOKUP($A1688,'Medical Examinations'!A1688:F1688,6,FALSE)</f>
        <v>No</v>
      </c>
      <c r="F1688" t="str">
        <f>VLOOKUP($A1688,'Medical Examinations'!A1688:G4022,7,FALSE)</f>
        <v>No</v>
      </c>
      <c r="G1688" t="str">
        <f>VLOOKUP($A1688,'Medical Examinations'!A1688:H4022,8,FALSE)</f>
        <v>No</v>
      </c>
      <c r="H1688" s="4">
        <f>VLOOKUP($A1688,'Medical Examinations'!A1688:I4022,9,FALSE)</f>
        <v>0</v>
      </c>
      <c r="I1688" t="str">
        <f>VLOOKUP($A1688,'Medical Examinations'!A1688:J1688,10,FALSE)</f>
        <v>No</v>
      </c>
      <c r="J1688" t="str">
        <f>VLOOKUP($A1688,'Medical Examinations'!A1688:C1688,3,FALSE)</f>
        <v>Under Weight</v>
      </c>
      <c r="K1688" t="str">
        <f>VLOOKUP($A1688,'Medical Examinations'!A1688:E1688,5,FALSE)</f>
        <v>Diabetes</v>
      </c>
      <c r="L1688" t="str">
        <f>VLOOKUP($A1688,'Hospitalisation Details'!$A$2:$E$2344,5,FALSE)</f>
        <v>6-Aug-1982</v>
      </c>
      <c r="M1688" s="2">
        <f>VLOOKUP($A1688,'Hospitalisation Details'!$A$2:$I$2344,9,FALSE)</f>
        <v>6389.38</v>
      </c>
      <c r="N1688" s="2" t="str">
        <f>VLOOKUP($A1688,'Hospitalisation Details'!$A$2:$J$2344,10,FALSE)</f>
        <v>Tier - 1</v>
      </c>
      <c r="O1688" s="2" t="str">
        <f>VLOOKUP($A1688,'Hospitalisation Details'!$A$2:$K$2344,11,FALSE)</f>
        <v>Tier - 2</v>
      </c>
      <c r="P1688" s="5" t="str">
        <f>VLOOKUP($A1688,'Hospitalisation Details'!$A$2:$L$2344,12,FALSE)</f>
        <v>R1012</v>
      </c>
      <c r="Q1688" s="15">
        <f>VLOOKUP($A1688,'Hospitalisation Details'!$A$2:$G$2344,7,FALSE)</f>
        <v>40</v>
      </c>
    </row>
    <row r="1689" spans="1:17" x14ac:dyDescent="0.25">
      <c r="A1689" s="14" t="s">
        <v>5374</v>
      </c>
      <c r="B1689" t="str">
        <f>VLOOKUP(Healthcare!$A1689,'Customer Names'!A1689:C4023,3,FALSE)</f>
        <v>McCracken</v>
      </c>
      <c r="C1689">
        <f>VLOOKUP(Healthcare!$A1689,'Medical Examinations'!A1689:B4023,2,FALSE)</f>
        <v>34.15</v>
      </c>
      <c r="D1689">
        <f>VLOOKUP($A1689,'Medical Examinations'!A1689:D4023,4,FALSE)</f>
        <v>5.42</v>
      </c>
      <c r="E1689" t="str">
        <f>VLOOKUP($A1689,'Medical Examinations'!A1689:F1689,6,FALSE)</f>
        <v>No</v>
      </c>
      <c r="F1689" t="str">
        <f>VLOOKUP($A1689,'Medical Examinations'!A1689:G4023,7,FALSE)</f>
        <v>No</v>
      </c>
      <c r="G1689" t="str">
        <f>VLOOKUP($A1689,'Medical Examinations'!A1689:H4023,8,FALSE)</f>
        <v>No</v>
      </c>
      <c r="H1689" s="4">
        <f>VLOOKUP($A1689,'Medical Examinations'!A1689:I4023,9,FALSE)</f>
        <v>0</v>
      </c>
      <c r="I1689" t="str">
        <f>VLOOKUP($A1689,'Medical Examinations'!A1689:J1689,10,FALSE)</f>
        <v>No</v>
      </c>
      <c r="J1689" t="str">
        <f>VLOOKUP($A1689,'Medical Examinations'!A1689:C1689,3,FALSE)</f>
        <v>Obesity</v>
      </c>
      <c r="K1689" t="str">
        <f>VLOOKUP($A1689,'Medical Examinations'!A1689:E1689,5,FALSE)</f>
        <v>Normal</v>
      </c>
      <c r="L1689" t="str">
        <f>VLOOKUP($A1689,'Hospitalisation Details'!$A$2:$E$2344,5,FALSE)</f>
        <v>16-Aug-1997</v>
      </c>
      <c r="M1689" s="2">
        <f>VLOOKUP($A1689,'Hospitalisation Details'!$A$2:$I$2344,9,FALSE)</f>
        <v>6389.53</v>
      </c>
      <c r="N1689" s="2" t="str">
        <f>VLOOKUP($A1689,'Hospitalisation Details'!$A$2:$J$2344,10,FALSE)</f>
        <v>Tier - 2</v>
      </c>
      <c r="O1689" s="2" t="str">
        <f>VLOOKUP($A1689,'Hospitalisation Details'!$A$2:$K$2344,11,FALSE)</f>
        <v>Tier - 2</v>
      </c>
      <c r="P1689" s="5" t="str">
        <f>VLOOKUP($A1689,'Hospitalisation Details'!$A$2:$L$2344,12,FALSE)</f>
        <v>R1021</v>
      </c>
      <c r="Q1689" s="15">
        <f>VLOOKUP($A1689,'Hospitalisation Details'!$A$2:$G$2344,7,FALSE)</f>
        <v>25</v>
      </c>
    </row>
    <row r="1690" spans="1:17" x14ac:dyDescent="0.25">
      <c r="A1690" s="14" t="s">
        <v>5375</v>
      </c>
      <c r="B1690" t="str">
        <f>VLOOKUP(Healthcare!$A1690,'Customer Names'!A1690:C4024,3,FALSE)</f>
        <v>Spewak</v>
      </c>
      <c r="C1690">
        <f>VLOOKUP(Healthcare!$A1690,'Medical Examinations'!A1690:B4024,2,FALSE)</f>
        <v>18.350000000000001</v>
      </c>
      <c r="D1690">
        <f>VLOOKUP($A1690,'Medical Examinations'!A1690:D4024,4,FALSE)</f>
        <v>5.12</v>
      </c>
      <c r="E1690" t="str">
        <f>VLOOKUP($A1690,'Medical Examinations'!A1690:F1690,6,FALSE)</f>
        <v>No</v>
      </c>
      <c r="F1690" t="str">
        <f>VLOOKUP($A1690,'Medical Examinations'!A1690:G4024,7,FALSE)</f>
        <v>No</v>
      </c>
      <c r="G1690" t="str">
        <f>VLOOKUP($A1690,'Medical Examinations'!A1690:H4024,8,FALSE)</f>
        <v>No</v>
      </c>
      <c r="H1690" s="4">
        <f>VLOOKUP($A1690,'Medical Examinations'!A1690:I4024,9,FALSE)</f>
        <v>0</v>
      </c>
      <c r="I1690" t="str">
        <f>VLOOKUP($A1690,'Medical Examinations'!A1690:J1690,10,FALSE)</f>
        <v>No</v>
      </c>
      <c r="J1690" t="str">
        <f>VLOOKUP($A1690,'Medical Examinations'!A1690:C1690,3,FALSE)</f>
        <v>Under Weight</v>
      </c>
      <c r="K1690" t="str">
        <f>VLOOKUP($A1690,'Medical Examinations'!A1690:E1690,5,FALSE)</f>
        <v>Normal</v>
      </c>
      <c r="L1690" t="str">
        <f>VLOOKUP($A1690,'Hospitalisation Details'!$A$2:$E$2344,5,FALSE)</f>
        <v>28-Oct-1982</v>
      </c>
      <c r="M1690" s="2">
        <f>VLOOKUP($A1690,'Hospitalisation Details'!$A$2:$I$2344,9,FALSE)</f>
        <v>6393.6</v>
      </c>
      <c r="N1690" s="2" t="str">
        <f>VLOOKUP($A1690,'Hospitalisation Details'!$A$2:$J$2344,10,FALSE)</f>
        <v>Tier - 2</v>
      </c>
      <c r="O1690" s="2" t="str">
        <f>VLOOKUP($A1690,'Hospitalisation Details'!$A$2:$K$2344,11,FALSE)</f>
        <v>Tier - 1</v>
      </c>
      <c r="P1690" s="5" t="str">
        <f>VLOOKUP($A1690,'Hospitalisation Details'!$A$2:$L$2344,12,FALSE)</f>
        <v>R1012</v>
      </c>
      <c r="Q1690" s="15">
        <f>VLOOKUP($A1690,'Hospitalisation Details'!$A$2:$G$2344,7,FALSE)</f>
        <v>40</v>
      </c>
    </row>
    <row r="1691" spans="1:17" x14ac:dyDescent="0.25">
      <c r="A1691" s="14" t="s">
        <v>5376</v>
      </c>
      <c r="B1691" t="str">
        <f>VLOOKUP(Healthcare!$A1691,'Customer Names'!A1691:C4025,3,FALSE)</f>
        <v>Cottini</v>
      </c>
      <c r="C1691">
        <f>VLOOKUP(Healthcare!$A1691,'Medical Examinations'!A1691:B4025,2,FALSE)</f>
        <v>22.13</v>
      </c>
      <c r="D1691">
        <f>VLOOKUP($A1691,'Medical Examinations'!A1691:D4025,4,FALSE)</f>
        <v>9.1999999999999993</v>
      </c>
      <c r="E1691" t="str">
        <f>VLOOKUP($A1691,'Medical Examinations'!A1691:F1691,6,FALSE)</f>
        <v>Yes</v>
      </c>
      <c r="F1691" t="str">
        <f>VLOOKUP($A1691,'Medical Examinations'!A1691:G4025,7,FALSE)</f>
        <v>No</v>
      </c>
      <c r="G1691" t="str">
        <f>VLOOKUP($A1691,'Medical Examinations'!A1691:H4025,8,FALSE)</f>
        <v>No</v>
      </c>
      <c r="H1691" s="4">
        <f>VLOOKUP($A1691,'Medical Examinations'!A1691:I4025,9,FALSE)</f>
        <v>0</v>
      </c>
      <c r="I1691" t="str">
        <f>VLOOKUP($A1691,'Medical Examinations'!A1691:J1691,10,FALSE)</f>
        <v>No</v>
      </c>
      <c r="J1691" t="str">
        <f>VLOOKUP($A1691,'Medical Examinations'!A1691:C1691,3,FALSE)</f>
        <v>Health Weight</v>
      </c>
      <c r="K1691" t="str">
        <f>VLOOKUP($A1691,'Medical Examinations'!A1691:E1691,5,FALSE)</f>
        <v>Diabetes</v>
      </c>
      <c r="L1691" t="str">
        <f>VLOOKUP($A1691,'Hospitalisation Details'!$A$2:$E$2344,5,FALSE)</f>
        <v>10-Dec-1985</v>
      </c>
      <c r="M1691" s="2">
        <f>VLOOKUP($A1691,'Hospitalisation Details'!$A$2:$I$2344,9,FALSE)</f>
        <v>6406.41</v>
      </c>
      <c r="N1691" s="2" t="str">
        <f>VLOOKUP($A1691,'Hospitalisation Details'!$A$2:$J$2344,10,FALSE)</f>
        <v>Tier - 1</v>
      </c>
      <c r="O1691" s="2" t="str">
        <f>VLOOKUP($A1691,'Hospitalisation Details'!$A$2:$K$2344,11,FALSE)</f>
        <v>Tier - 3</v>
      </c>
      <c r="P1691" s="5" t="str">
        <f>VLOOKUP($A1691,'Hospitalisation Details'!$A$2:$L$2344,12,FALSE)</f>
        <v>R1014</v>
      </c>
      <c r="Q1691" s="15">
        <f>VLOOKUP($A1691,'Hospitalisation Details'!$A$2:$G$2344,7,FALSE)</f>
        <v>37</v>
      </c>
    </row>
    <row r="1692" spans="1:17" x14ac:dyDescent="0.25">
      <c r="A1692" s="14" t="s">
        <v>5377</v>
      </c>
      <c r="B1692" t="str">
        <f>VLOOKUP(Healthcare!$A1692,'Customer Names'!A1692:C4026,3,FALSE)</f>
        <v>Findlay</v>
      </c>
      <c r="C1692">
        <f>VLOOKUP(Healthcare!$A1692,'Medical Examinations'!A1692:B4026,2,FALSE)</f>
        <v>22.51</v>
      </c>
      <c r="D1692">
        <f>VLOOKUP($A1692,'Medical Examinations'!A1692:D4026,4,FALSE)</f>
        <v>6.08</v>
      </c>
      <c r="E1692" t="str">
        <f>VLOOKUP($A1692,'Medical Examinations'!A1692:F1692,6,FALSE)</f>
        <v>Yes</v>
      </c>
      <c r="F1692" t="str">
        <f>VLOOKUP($A1692,'Medical Examinations'!A1692:G4026,7,FALSE)</f>
        <v>No</v>
      </c>
      <c r="G1692" t="str">
        <f>VLOOKUP($A1692,'Medical Examinations'!A1692:H4026,8,FALSE)</f>
        <v>No</v>
      </c>
      <c r="H1692" s="4">
        <f>VLOOKUP($A1692,'Medical Examinations'!A1692:I4026,9,FALSE)</f>
        <v>1</v>
      </c>
      <c r="I1692" t="str">
        <f>VLOOKUP($A1692,'Medical Examinations'!A1692:J1692,10,FALSE)</f>
        <v>No</v>
      </c>
      <c r="J1692" t="str">
        <f>VLOOKUP($A1692,'Medical Examinations'!A1692:C1692,3,FALSE)</f>
        <v>Health Weight</v>
      </c>
      <c r="K1692" t="str">
        <f>VLOOKUP($A1692,'Medical Examinations'!A1692:E1692,5,FALSE)</f>
        <v>Prediabetes</v>
      </c>
      <c r="L1692" t="str">
        <f>VLOOKUP($A1692,'Hospitalisation Details'!$A$2:$E$2344,5,FALSE)</f>
        <v>20-Aug-1970</v>
      </c>
      <c r="M1692" s="2">
        <f>VLOOKUP($A1692,'Hospitalisation Details'!$A$2:$I$2344,9,FALSE)</f>
        <v>6407.05</v>
      </c>
      <c r="N1692" s="2" t="str">
        <f>VLOOKUP($A1692,'Hospitalisation Details'!$A$2:$J$2344,10,FALSE)</f>
        <v>Tier - 2</v>
      </c>
      <c r="O1692" s="2" t="str">
        <f>VLOOKUP($A1692,'Hospitalisation Details'!$A$2:$K$2344,11,FALSE)</f>
        <v>Tier - 1</v>
      </c>
      <c r="P1692" s="5" t="str">
        <f>VLOOKUP($A1692,'Hospitalisation Details'!$A$2:$L$2344,12,FALSE)</f>
        <v>R1013</v>
      </c>
      <c r="Q1692" s="15">
        <f>VLOOKUP($A1692,'Hospitalisation Details'!$A$2:$G$2344,7,FALSE)</f>
        <v>52</v>
      </c>
    </row>
    <row r="1693" spans="1:17" x14ac:dyDescent="0.25">
      <c r="A1693" s="14" t="s">
        <v>5378</v>
      </c>
      <c r="B1693" t="str">
        <f>VLOOKUP(Healthcare!$A1693,'Customer Names'!A1693:C4027,3,FALSE)</f>
        <v>Strasburg</v>
      </c>
      <c r="C1693">
        <f>VLOOKUP(Healthcare!$A1693,'Medical Examinations'!A1693:B4027,2,FALSE)</f>
        <v>31</v>
      </c>
      <c r="D1693">
        <f>VLOOKUP($A1693,'Medical Examinations'!A1693:D4027,4,FALSE)</f>
        <v>4.7699999999999996</v>
      </c>
      <c r="E1693" t="str">
        <f>VLOOKUP($A1693,'Medical Examinations'!A1693:F1693,6,FALSE)</f>
        <v>No</v>
      </c>
      <c r="F1693" t="str">
        <f>VLOOKUP($A1693,'Medical Examinations'!A1693:G4027,7,FALSE)</f>
        <v>No</v>
      </c>
      <c r="G1693" t="str">
        <f>VLOOKUP($A1693,'Medical Examinations'!A1693:H4027,8,FALSE)</f>
        <v>No</v>
      </c>
      <c r="H1693" s="4">
        <f>VLOOKUP($A1693,'Medical Examinations'!A1693:I4027,9,FALSE)</f>
        <v>1</v>
      </c>
      <c r="I1693" t="str">
        <f>VLOOKUP($A1693,'Medical Examinations'!A1693:J1693,10,FALSE)</f>
        <v>No</v>
      </c>
      <c r="J1693" t="str">
        <f>VLOOKUP($A1693,'Medical Examinations'!A1693:C1693,3,FALSE)</f>
        <v>Obesity</v>
      </c>
      <c r="K1693" t="str">
        <f>VLOOKUP($A1693,'Medical Examinations'!A1693:E1693,5,FALSE)</f>
        <v>Normal</v>
      </c>
      <c r="L1693" t="str">
        <f>VLOOKUP($A1693,'Hospitalisation Details'!$A$2:$E$2344,5,FALSE)</f>
        <v>22-Aug-1971</v>
      </c>
      <c r="M1693" s="2">
        <f>VLOOKUP($A1693,'Hospitalisation Details'!$A$2:$I$2344,9,FALSE)</f>
        <v>6412.34</v>
      </c>
      <c r="N1693" s="2" t="str">
        <f>VLOOKUP($A1693,'Hospitalisation Details'!$A$2:$J$2344,10,FALSE)</f>
        <v>Tier - 2</v>
      </c>
      <c r="O1693" s="2" t="str">
        <f>VLOOKUP($A1693,'Hospitalisation Details'!$A$2:$K$2344,11,FALSE)</f>
        <v>Tier - 3</v>
      </c>
      <c r="P1693" s="5" t="str">
        <f>VLOOKUP($A1693,'Hospitalisation Details'!$A$2:$L$2344,12,FALSE)</f>
        <v>R1013</v>
      </c>
      <c r="Q1693" s="15">
        <f>VLOOKUP($A1693,'Hospitalisation Details'!$A$2:$G$2344,7,FALSE)</f>
        <v>51</v>
      </c>
    </row>
    <row r="1694" spans="1:17" x14ac:dyDescent="0.25">
      <c r="A1694" s="14" t="s">
        <v>5379</v>
      </c>
      <c r="B1694" t="str">
        <f>VLOOKUP(Healthcare!$A1694,'Customer Names'!A1694:C4028,3,FALSE)</f>
        <v>Adams</v>
      </c>
      <c r="C1694">
        <f>VLOOKUP(Healthcare!$A1694,'Medical Examinations'!A1694:B4028,2,FALSE)</f>
        <v>28.27</v>
      </c>
      <c r="D1694">
        <f>VLOOKUP($A1694,'Medical Examinations'!A1694:D4028,4,FALSE)</f>
        <v>4.62</v>
      </c>
      <c r="E1694" t="str">
        <f>VLOOKUP($A1694,'Medical Examinations'!A1694:F1694,6,FALSE)</f>
        <v>No</v>
      </c>
      <c r="F1694" t="str">
        <f>VLOOKUP($A1694,'Medical Examinations'!A1694:G4028,7,FALSE)</f>
        <v>No</v>
      </c>
      <c r="G1694" t="str">
        <f>VLOOKUP($A1694,'Medical Examinations'!A1694:H4028,8,FALSE)</f>
        <v>No</v>
      </c>
      <c r="H1694" s="4">
        <f>VLOOKUP($A1694,'Medical Examinations'!A1694:I4028,9,FALSE)</f>
        <v>1</v>
      </c>
      <c r="I1694" t="str">
        <f>VLOOKUP($A1694,'Medical Examinations'!A1694:J1694,10,FALSE)</f>
        <v>No</v>
      </c>
      <c r="J1694" t="str">
        <f>VLOOKUP($A1694,'Medical Examinations'!A1694:C1694,3,FALSE)</f>
        <v>Over Weight</v>
      </c>
      <c r="K1694" t="str">
        <f>VLOOKUP($A1694,'Medical Examinations'!A1694:E1694,5,FALSE)</f>
        <v>Normal</v>
      </c>
      <c r="L1694" t="str">
        <f>VLOOKUP($A1694,'Hospitalisation Details'!$A$2:$E$2344,5,FALSE)</f>
        <v>4-Sep-1987</v>
      </c>
      <c r="M1694" s="2">
        <f>VLOOKUP($A1694,'Hospitalisation Details'!$A$2:$I$2344,9,FALSE)</f>
        <v>6414.18</v>
      </c>
      <c r="N1694" s="2" t="str">
        <f>VLOOKUP($A1694,'Hospitalisation Details'!$A$2:$J$2344,10,FALSE)</f>
        <v>Tier - 2</v>
      </c>
      <c r="O1694" s="2" t="str">
        <f>VLOOKUP($A1694,'Hospitalisation Details'!$A$2:$K$2344,11,FALSE)</f>
        <v>Tier - 2</v>
      </c>
      <c r="P1694" s="5" t="str">
        <f>VLOOKUP($A1694,'Hospitalisation Details'!$A$2:$L$2344,12,FALSE)</f>
        <v>R1011</v>
      </c>
      <c r="Q1694" s="15">
        <f>VLOOKUP($A1694,'Hospitalisation Details'!$A$2:$G$2344,7,FALSE)</f>
        <v>35</v>
      </c>
    </row>
    <row r="1695" spans="1:17" x14ac:dyDescent="0.25">
      <c r="A1695" s="14" t="s">
        <v>5380</v>
      </c>
      <c r="B1695" t="str">
        <f>VLOOKUP(Healthcare!$A1695,'Customer Names'!A1695:C4029,3,FALSE)</f>
        <v>Deeter</v>
      </c>
      <c r="C1695">
        <f>VLOOKUP(Healthcare!$A1695,'Medical Examinations'!A1695:B4029,2,FALSE)</f>
        <v>29.92</v>
      </c>
      <c r="D1695">
        <f>VLOOKUP($A1695,'Medical Examinations'!A1695:D4029,4,FALSE)</f>
        <v>9.07</v>
      </c>
      <c r="E1695" t="str">
        <f>VLOOKUP($A1695,'Medical Examinations'!A1695:F1695,6,FALSE)</f>
        <v>Yes</v>
      </c>
      <c r="F1695" t="str">
        <f>VLOOKUP($A1695,'Medical Examinations'!A1695:G4029,7,FALSE)</f>
        <v>No</v>
      </c>
      <c r="G1695" t="str">
        <f>VLOOKUP($A1695,'Medical Examinations'!A1695:H4029,8,FALSE)</f>
        <v>No</v>
      </c>
      <c r="H1695" s="4">
        <f>VLOOKUP($A1695,'Medical Examinations'!A1695:I4029,9,FALSE)</f>
        <v>1</v>
      </c>
      <c r="I1695" t="str">
        <f>VLOOKUP($A1695,'Medical Examinations'!A1695:J1695,10,FALSE)</f>
        <v>No</v>
      </c>
      <c r="J1695" t="str">
        <f>VLOOKUP($A1695,'Medical Examinations'!A1695:C1695,3,FALSE)</f>
        <v>Obesity</v>
      </c>
      <c r="K1695" t="str">
        <f>VLOOKUP($A1695,'Medical Examinations'!A1695:E1695,5,FALSE)</f>
        <v>Diabetes</v>
      </c>
      <c r="L1695" t="str">
        <f>VLOOKUP($A1695,'Hospitalisation Details'!$A$2:$E$2344,5,FALSE)</f>
        <v>30-Dec-1976</v>
      </c>
      <c r="M1695" s="2">
        <f>VLOOKUP($A1695,'Hospitalisation Details'!$A$2:$I$2344,9,FALSE)</f>
        <v>6417.28</v>
      </c>
      <c r="N1695" s="2" t="str">
        <f>VLOOKUP($A1695,'Hospitalisation Details'!$A$2:$J$2344,10,FALSE)</f>
        <v>Tier - 2</v>
      </c>
      <c r="O1695" s="2" t="str">
        <f>VLOOKUP($A1695,'Hospitalisation Details'!$A$2:$K$2344,11,FALSE)</f>
        <v>Tier - 3</v>
      </c>
      <c r="P1695" s="5" t="str">
        <f>VLOOKUP($A1695,'Hospitalisation Details'!$A$2:$L$2344,12,FALSE)</f>
        <v>R1013</v>
      </c>
      <c r="Q1695" s="15">
        <f>VLOOKUP($A1695,'Hospitalisation Details'!$A$2:$G$2344,7,FALSE)</f>
        <v>46</v>
      </c>
    </row>
    <row r="1696" spans="1:17" x14ac:dyDescent="0.25">
      <c r="A1696" s="14" t="s">
        <v>5381</v>
      </c>
      <c r="B1696" t="str">
        <f>VLOOKUP(Healthcare!$A1696,'Customer Names'!A1696:C4030,3,FALSE)</f>
        <v>Arpin</v>
      </c>
      <c r="C1696">
        <f>VLOOKUP(Healthcare!$A1696,'Medical Examinations'!A1696:B4030,2,FALSE)</f>
        <v>25.9</v>
      </c>
      <c r="D1696">
        <f>VLOOKUP($A1696,'Medical Examinations'!A1696:D4030,4,FALSE)</f>
        <v>9.1199999999999992</v>
      </c>
      <c r="E1696" t="str">
        <f>VLOOKUP($A1696,'Medical Examinations'!A1696:F1696,6,FALSE)</f>
        <v>Yes</v>
      </c>
      <c r="F1696" t="str">
        <f>VLOOKUP($A1696,'Medical Examinations'!A1696:G4030,7,FALSE)</f>
        <v>No</v>
      </c>
      <c r="G1696" t="str">
        <f>VLOOKUP($A1696,'Medical Examinations'!A1696:H4030,8,FALSE)</f>
        <v>No</v>
      </c>
      <c r="H1696" s="4">
        <f>VLOOKUP($A1696,'Medical Examinations'!A1696:I4030,9,FALSE)</f>
        <v>1</v>
      </c>
      <c r="I1696" t="str">
        <f>VLOOKUP($A1696,'Medical Examinations'!A1696:J1696,10,FALSE)</f>
        <v>No</v>
      </c>
      <c r="J1696" t="str">
        <f>VLOOKUP($A1696,'Medical Examinations'!A1696:C1696,3,FALSE)</f>
        <v>Over Weight</v>
      </c>
      <c r="K1696" t="str">
        <f>VLOOKUP($A1696,'Medical Examinations'!A1696:E1696,5,FALSE)</f>
        <v>Diabetes</v>
      </c>
      <c r="L1696" t="str">
        <f>VLOOKUP($A1696,'Hospitalisation Details'!$A$2:$E$2344,5,FALSE)</f>
        <v>5-Aug-1975</v>
      </c>
      <c r="M1696" s="2">
        <f>VLOOKUP($A1696,'Hospitalisation Details'!$A$2:$I$2344,9,FALSE)</f>
        <v>6423.48</v>
      </c>
      <c r="N1696" s="2" t="str">
        <f>VLOOKUP($A1696,'Hospitalisation Details'!$A$2:$J$2344,10,FALSE)</f>
        <v>Tier - 2</v>
      </c>
      <c r="O1696" s="2" t="str">
        <f>VLOOKUP($A1696,'Hospitalisation Details'!$A$2:$K$2344,11,FALSE)</f>
        <v>Tier - 3</v>
      </c>
      <c r="P1696" s="5" t="str">
        <f>VLOOKUP($A1696,'Hospitalisation Details'!$A$2:$L$2344,12,FALSE)</f>
        <v>R1013</v>
      </c>
      <c r="Q1696" s="15">
        <f>VLOOKUP($A1696,'Hospitalisation Details'!$A$2:$G$2344,7,FALSE)</f>
        <v>47</v>
      </c>
    </row>
    <row r="1697" spans="1:17" x14ac:dyDescent="0.25">
      <c r="A1697" s="14" t="s">
        <v>5382</v>
      </c>
      <c r="B1697" t="str">
        <f>VLOOKUP(Healthcare!$A1697,'Customer Names'!A1697:C4031,3,FALSE)</f>
        <v>Schoeneck</v>
      </c>
      <c r="C1697">
        <f>VLOOKUP(Healthcare!$A1697,'Medical Examinations'!A1697:B4031,2,FALSE)</f>
        <v>27.74</v>
      </c>
      <c r="D1697">
        <f>VLOOKUP($A1697,'Medical Examinations'!A1697:D4031,4,FALSE)</f>
        <v>7.32</v>
      </c>
      <c r="E1697" t="str">
        <f>VLOOKUP($A1697,'Medical Examinations'!A1697:F1697,6,FALSE)</f>
        <v>Yes</v>
      </c>
      <c r="F1697" t="str">
        <f>VLOOKUP($A1697,'Medical Examinations'!A1697:G4031,7,FALSE)</f>
        <v>No</v>
      </c>
      <c r="G1697" t="str">
        <f>VLOOKUP($A1697,'Medical Examinations'!A1697:H4031,8,FALSE)</f>
        <v>No</v>
      </c>
      <c r="H1697" s="4">
        <f>VLOOKUP($A1697,'Medical Examinations'!A1697:I4031,9,FALSE)</f>
        <v>1</v>
      </c>
      <c r="I1697" t="str">
        <f>VLOOKUP($A1697,'Medical Examinations'!A1697:J1697,10,FALSE)</f>
        <v>No</v>
      </c>
      <c r="J1697" t="str">
        <f>VLOOKUP($A1697,'Medical Examinations'!A1697:C1697,3,FALSE)</f>
        <v>Over Weight</v>
      </c>
      <c r="K1697" t="str">
        <f>VLOOKUP($A1697,'Medical Examinations'!A1697:E1697,5,FALSE)</f>
        <v>Diabetes</v>
      </c>
      <c r="L1697" t="str">
        <f>VLOOKUP($A1697,'Hospitalisation Details'!$A$2:$E$2344,5,FALSE)</f>
        <v>22-Jul-1985</v>
      </c>
      <c r="M1697" s="2">
        <f>VLOOKUP($A1697,'Hospitalisation Details'!$A$2:$I$2344,9,FALSE)</f>
        <v>6435.62</v>
      </c>
      <c r="N1697" s="2" t="str">
        <f>VLOOKUP($A1697,'Hospitalisation Details'!$A$2:$J$2344,10,FALSE)</f>
        <v>Tier - 3</v>
      </c>
      <c r="O1697" s="2" t="str">
        <f>VLOOKUP($A1697,'Hospitalisation Details'!$A$2:$K$2344,11,FALSE)</f>
        <v>Tier - 2</v>
      </c>
      <c r="P1697" s="5" t="str">
        <f>VLOOKUP($A1697,'Hospitalisation Details'!$A$2:$L$2344,12,FALSE)</f>
        <v>R1013</v>
      </c>
      <c r="Q1697" s="15">
        <f>VLOOKUP($A1697,'Hospitalisation Details'!$A$2:$G$2344,7,FALSE)</f>
        <v>37</v>
      </c>
    </row>
    <row r="1698" spans="1:17" x14ac:dyDescent="0.25">
      <c r="A1698" s="14" t="s">
        <v>5383</v>
      </c>
      <c r="B1698" t="str">
        <f>VLOOKUP(Healthcare!$A1698,'Customer Names'!A1698:C4032,3,FALSE)</f>
        <v>Mueller</v>
      </c>
      <c r="C1698">
        <f>VLOOKUP(Healthcare!$A1698,'Medical Examinations'!A1698:B4032,2,FALSE)</f>
        <v>17.260000000000002</v>
      </c>
      <c r="D1698">
        <f>VLOOKUP($A1698,'Medical Examinations'!A1698:D4032,4,FALSE)</f>
        <v>11.73</v>
      </c>
      <c r="E1698" t="str">
        <f>VLOOKUP($A1698,'Medical Examinations'!A1698:F1698,6,FALSE)</f>
        <v>No</v>
      </c>
      <c r="F1698" t="str">
        <f>VLOOKUP($A1698,'Medical Examinations'!A1698:G4032,7,FALSE)</f>
        <v>No</v>
      </c>
      <c r="G1698" t="str">
        <f>VLOOKUP($A1698,'Medical Examinations'!A1698:H4032,8,FALSE)</f>
        <v>No</v>
      </c>
      <c r="H1698" s="4">
        <f>VLOOKUP($A1698,'Medical Examinations'!A1698:I4032,9,FALSE)</f>
        <v>2</v>
      </c>
      <c r="I1698" t="str">
        <f>VLOOKUP($A1698,'Medical Examinations'!A1698:J1698,10,FALSE)</f>
        <v>No</v>
      </c>
      <c r="J1698" t="str">
        <f>VLOOKUP($A1698,'Medical Examinations'!A1698:C1698,3,FALSE)</f>
        <v>Under Weight</v>
      </c>
      <c r="K1698" t="str">
        <f>VLOOKUP($A1698,'Medical Examinations'!A1698:E1698,5,FALSE)</f>
        <v>Diabetes</v>
      </c>
      <c r="L1698" t="str">
        <f>VLOOKUP($A1698,'Hospitalisation Details'!$A$2:$E$2344,5,FALSE)</f>
        <v>26-Aug-1984</v>
      </c>
      <c r="M1698" s="2">
        <f>VLOOKUP($A1698,'Hospitalisation Details'!$A$2:$I$2344,9,FALSE)</f>
        <v>6455.86</v>
      </c>
      <c r="N1698" s="2" t="str">
        <f>VLOOKUP($A1698,'Hospitalisation Details'!$A$2:$J$2344,10,FALSE)</f>
        <v>Tier - 3</v>
      </c>
      <c r="O1698" s="2" t="str">
        <f>VLOOKUP($A1698,'Hospitalisation Details'!$A$2:$K$2344,11,FALSE)</f>
        <v>Tier - 3</v>
      </c>
      <c r="P1698" s="5" t="str">
        <f>VLOOKUP($A1698,'Hospitalisation Details'!$A$2:$L$2344,12,FALSE)</f>
        <v>R1012</v>
      </c>
      <c r="Q1698" s="15">
        <f>VLOOKUP($A1698,'Hospitalisation Details'!$A$2:$G$2344,7,FALSE)</f>
        <v>38</v>
      </c>
    </row>
    <row r="1699" spans="1:17" x14ac:dyDescent="0.25">
      <c r="A1699" s="14" t="s">
        <v>5384</v>
      </c>
      <c r="B1699" t="str">
        <f>VLOOKUP(Healthcare!$A1699,'Customer Names'!A1699:C4033,3,FALSE)</f>
        <v>Willits</v>
      </c>
      <c r="C1699">
        <f>VLOOKUP(Healthcare!$A1699,'Medical Examinations'!A1699:B4033,2,FALSE)</f>
        <v>19.855</v>
      </c>
      <c r="D1699">
        <f>VLOOKUP($A1699,'Medical Examinations'!A1699:D4033,4,FALSE)</f>
        <v>6.64</v>
      </c>
      <c r="E1699" t="str">
        <f>VLOOKUP($A1699,'Medical Examinations'!A1699:F1699,6,FALSE)</f>
        <v>Yes</v>
      </c>
      <c r="F1699" t="str">
        <f>VLOOKUP($A1699,'Medical Examinations'!A1699:G4033,7,FALSE)</f>
        <v>No</v>
      </c>
      <c r="G1699" t="str">
        <f>VLOOKUP($A1699,'Medical Examinations'!A1699:H4033,8,FALSE)</f>
        <v>No</v>
      </c>
      <c r="H1699" s="4">
        <f>VLOOKUP($A1699,'Medical Examinations'!A1699:I4033,9,FALSE)</f>
        <v>1</v>
      </c>
      <c r="I1699" t="str">
        <f>VLOOKUP($A1699,'Medical Examinations'!A1699:J1699,10,FALSE)</f>
        <v>No</v>
      </c>
      <c r="J1699" t="str">
        <f>VLOOKUP($A1699,'Medical Examinations'!A1699:C1699,3,FALSE)</f>
        <v>Health Weight</v>
      </c>
      <c r="K1699" t="str">
        <f>VLOOKUP($A1699,'Medical Examinations'!A1699:E1699,5,FALSE)</f>
        <v>Diabetes</v>
      </c>
      <c r="L1699" t="str">
        <f>VLOOKUP($A1699,'Hospitalisation Details'!$A$2:$E$2344,5,FALSE)</f>
        <v>1-Nov-1984</v>
      </c>
      <c r="M1699" s="2">
        <f>VLOOKUP($A1699,'Hospitalisation Details'!$A$2:$I$2344,9,FALSE)</f>
        <v>6457.84</v>
      </c>
      <c r="N1699" s="2" t="str">
        <f>VLOOKUP($A1699,'Hospitalisation Details'!$A$2:$J$2344,10,FALSE)</f>
        <v>Tier - 2</v>
      </c>
      <c r="O1699" s="2" t="str">
        <f>VLOOKUP($A1699,'Hospitalisation Details'!$A$2:$K$2344,11,FALSE)</f>
        <v>Tier - 3</v>
      </c>
      <c r="P1699" s="5" t="str">
        <f>VLOOKUP($A1699,'Hospitalisation Details'!$A$2:$L$2344,12,FALSE)</f>
        <v>R1012</v>
      </c>
      <c r="Q1699" s="15">
        <f>VLOOKUP($A1699,'Hospitalisation Details'!$A$2:$G$2344,7,FALSE)</f>
        <v>38</v>
      </c>
    </row>
    <row r="1700" spans="1:17" x14ac:dyDescent="0.25">
      <c r="A1700" s="14" t="s">
        <v>5385</v>
      </c>
      <c r="B1700" t="str">
        <f>VLOOKUP(Healthcare!$A1700,'Customer Names'!A1700:C4034,3,FALSE)</f>
        <v>Syring</v>
      </c>
      <c r="C1700">
        <f>VLOOKUP(Healthcare!$A1700,'Medical Examinations'!A1700:B4034,2,FALSE)</f>
        <v>41.69</v>
      </c>
      <c r="D1700">
        <f>VLOOKUP($A1700,'Medical Examinations'!A1700:D4034,4,FALSE)</f>
        <v>5.78</v>
      </c>
      <c r="E1700" t="str">
        <f>VLOOKUP($A1700,'Medical Examinations'!A1700:F1700,6,FALSE)</f>
        <v>No</v>
      </c>
      <c r="F1700" t="str">
        <f>VLOOKUP($A1700,'Medical Examinations'!A1700:G4034,7,FALSE)</f>
        <v>No</v>
      </c>
      <c r="G1700" t="str">
        <f>VLOOKUP($A1700,'Medical Examinations'!A1700:H4034,8,FALSE)</f>
        <v>No</v>
      </c>
      <c r="H1700" s="4">
        <f>VLOOKUP($A1700,'Medical Examinations'!A1700:I4034,9,FALSE)</f>
        <v>0</v>
      </c>
      <c r="I1700" t="str">
        <f>VLOOKUP($A1700,'Medical Examinations'!A1700:J1700,10,FALSE)</f>
        <v>No</v>
      </c>
      <c r="J1700" t="str">
        <f>VLOOKUP($A1700,'Medical Examinations'!A1700:C1700,3,FALSE)</f>
        <v>Obesity</v>
      </c>
      <c r="K1700" t="str">
        <f>VLOOKUP($A1700,'Medical Examinations'!A1700:E1700,5,FALSE)</f>
        <v>Prediabetes</v>
      </c>
      <c r="L1700" t="str">
        <f>VLOOKUP($A1700,'Hospitalisation Details'!$A$2:$E$2344,5,FALSE)</f>
        <v>27-Jul-1981</v>
      </c>
      <c r="M1700" s="2">
        <f>VLOOKUP($A1700,'Hospitalisation Details'!$A$2:$I$2344,9,FALSE)</f>
        <v>6473.15</v>
      </c>
      <c r="N1700" s="2" t="str">
        <f>VLOOKUP($A1700,'Hospitalisation Details'!$A$2:$J$2344,10,FALSE)</f>
        <v>Tier - 2</v>
      </c>
      <c r="O1700" s="2" t="str">
        <f>VLOOKUP($A1700,'Hospitalisation Details'!$A$2:$K$2344,11,FALSE)</f>
        <v>Tier - 2</v>
      </c>
      <c r="P1700" s="5" t="str">
        <f>VLOOKUP($A1700,'Hospitalisation Details'!$A$2:$L$2344,12,FALSE)</f>
        <v>R1013</v>
      </c>
      <c r="Q1700" s="15">
        <f>VLOOKUP($A1700,'Hospitalisation Details'!$A$2:$G$2344,7,FALSE)</f>
        <v>41</v>
      </c>
    </row>
    <row r="1701" spans="1:17" x14ac:dyDescent="0.25">
      <c r="A1701" s="14" t="s">
        <v>5386</v>
      </c>
      <c r="B1701" t="str">
        <f>VLOOKUP(Healthcare!$A1701,'Customer Names'!A1701:C4035,3,FALSE)</f>
        <v>Strike</v>
      </c>
      <c r="C1701">
        <f>VLOOKUP(Healthcare!$A1701,'Medical Examinations'!A1701:B4035,2,FALSE)</f>
        <v>16.12</v>
      </c>
      <c r="D1701">
        <f>VLOOKUP($A1701,'Medical Examinations'!A1701:D4035,4,FALSE)</f>
        <v>10.45</v>
      </c>
      <c r="E1701" t="str">
        <f>VLOOKUP($A1701,'Medical Examinations'!A1701:F1701,6,FALSE)</f>
        <v>No</v>
      </c>
      <c r="F1701" t="str">
        <f>VLOOKUP($A1701,'Medical Examinations'!A1701:G4035,7,FALSE)</f>
        <v>No</v>
      </c>
      <c r="G1701" t="str">
        <f>VLOOKUP($A1701,'Medical Examinations'!A1701:H4035,8,FALSE)</f>
        <v>No</v>
      </c>
      <c r="H1701" s="4">
        <f>VLOOKUP($A1701,'Medical Examinations'!A1701:I4035,9,FALSE)</f>
        <v>0</v>
      </c>
      <c r="I1701" t="str">
        <f>VLOOKUP($A1701,'Medical Examinations'!A1701:J1701,10,FALSE)</f>
        <v>No</v>
      </c>
      <c r="J1701" t="str">
        <f>VLOOKUP($A1701,'Medical Examinations'!A1701:C1701,3,FALSE)</f>
        <v>Under Weight</v>
      </c>
      <c r="K1701" t="str">
        <f>VLOOKUP($A1701,'Medical Examinations'!A1701:E1701,5,FALSE)</f>
        <v>Diabetes</v>
      </c>
      <c r="L1701" t="str">
        <f>VLOOKUP($A1701,'Hospitalisation Details'!$A$2:$E$2344,5,FALSE)</f>
        <v>9-Oct-1982</v>
      </c>
      <c r="M1701" s="2">
        <f>VLOOKUP($A1701,'Hospitalisation Details'!$A$2:$I$2344,9,FALSE)</f>
        <v>6496.89</v>
      </c>
      <c r="N1701" s="2" t="str">
        <f>VLOOKUP($A1701,'Hospitalisation Details'!$A$2:$J$2344,10,FALSE)</f>
        <v>Tier - 2</v>
      </c>
      <c r="O1701" s="2" t="str">
        <f>VLOOKUP($A1701,'Hospitalisation Details'!$A$2:$K$2344,11,FALSE)</f>
        <v>Tier - 3</v>
      </c>
      <c r="P1701" s="5" t="str">
        <f>VLOOKUP($A1701,'Hospitalisation Details'!$A$2:$L$2344,12,FALSE)</f>
        <v>R1011</v>
      </c>
      <c r="Q1701" s="15">
        <f>VLOOKUP($A1701,'Hospitalisation Details'!$A$2:$G$2344,7,FALSE)</f>
        <v>40</v>
      </c>
    </row>
    <row r="1702" spans="1:17" x14ac:dyDescent="0.25">
      <c r="A1702" s="14" t="s">
        <v>5387</v>
      </c>
      <c r="B1702" t="str">
        <f>VLOOKUP(Healthcare!$A1702,'Customer Names'!A1702:C4036,3,FALSE)</f>
        <v>Hennigar</v>
      </c>
      <c r="C1702">
        <f>VLOOKUP(Healthcare!$A1702,'Medical Examinations'!A1702:B4036,2,FALSE)</f>
        <v>37.43</v>
      </c>
      <c r="D1702">
        <f>VLOOKUP($A1702,'Medical Examinations'!A1702:D4036,4,FALSE)</f>
        <v>4.5199999999999996</v>
      </c>
      <c r="E1702" t="str">
        <f>VLOOKUP($A1702,'Medical Examinations'!A1702:F1702,6,FALSE)</f>
        <v>No</v>
      </c>
      <c r="F1702" t="str">
        <f>VLOOKUP($A1702,'Medical Examinations'!A1702:G4036,7,FALSE)</f>
        <v>No</v>
      </c>
      <c r="G1702" t="str">
        <f>VLOOKUP($A1702,'Medical Examinations'!A1702:H4036,8,FALSE)</f>
        <v>No</v>
      </c>
      <c r="H1702" s="4">
        <f>VLOOKUP($A1702,'Medical Examinations'!A1702:I4036,9,FALSE)</f>
        <v>1</v>
      </c>
      <c r="I1702" t="str">
        <f>VLOOKUP($A1702,'Medical Examinations'!A1702:J1702,10,FALSE)</f>
        <v>No</v>
      </c>
      <c r="J1702" t="str">
        <f>VLOOKUP($A1702,'Medical Examinations'!A1702:C1702,3,FALSE)</f>
        <v>Obesity</v>
      </c>
      <c r="K1702" t="str">
        <f>VLOOKUP($A1702,'Medical Examinations'!A1702:E1702,5,FALSE)</f>
        <v>Normal</v>
      </c>
      <c r="L1702" t="str">
        <f>VLOOKUP($A1702,'Hospitalisation Details'!$A$2:$E$2344,5,FALSE)</f>
        <v>28-Aug-1982</v>
      </c>
      <c r="M1702" s="2">
        <f>VLOOKUP($A1702,'Hospitalisation Details'!$A$2:$I$2344,9,FALSE)</f>
        <v>6500.24</v>
      </c>
      <c r="N1702" s="2" t="str">
        <f>VLOOKUP($A1702,'Hospitalisation Details'!$A$2:$J$2344,10,FALSE)</f>
        <v>Tier - 2</v>
      </c>
      <c r="O1702" s="2" t="str">
        <f>VLOOKUP($A1702,'Hospitalisation Details'!$A$2:$K$2344,11,FALSE)</f>
        <v>Tier - 2</v>
      </c>
      <c r="P1702" s="5" t="str">
        <f>VLOOKUP($A1702,'Hospitalisation Details'!$A$2:$L$2344,12,FALSE)</f>
        <v>R1013</v>
      </c>
      <c r="Q1702" s="15">
        <f>VLOOKUP($A1702,'Hospitalisation Details'!$A$2:$G$2344,7,FALSE)</f>
        <v>40</v>
      </c>
    </row>
    <row r="1703" spans="1:17" x14ac:dyDescent="0.25">
      <c r="A1703" s="14" t="s">
        <v>5388</v>
      </c>
      <c r="B1703" t="str">
        <f>VLOOKUP(Healthcare!$A1703,'Customer Names'!A1703:C4037,3,FALSE)</f>
        <v>May</v>
      </c>
      <c r="C1703">
        <f>VLOOKUP(Healthcare!$A1703,'Medical Examinations'!A1703:B4037,2,FALSE)</f>
        <v>31.065000000000001</v>
      </c>
      <c r="D1703">
        <f>VLOOKUP($A1703,'Medical Examinations'!A1703:D4037,4,FALSE)</f>
        <v>5.71</v>
      </c>
      <c r="E1703" t="str">
        <f>VLOOKUP($A1703,'Medical Examinations'!A1703:F1703,6,FALSE)</f>
        <v>No</v>
      </c>
      <c r="F1703" t="str">
        <f>VLOOKUP($A1703,'Medical Examinations'!A1703:G4037,7,FALSE)</f>
        <v>No</v>
      </c>
      <c r="G1703" t="str">
        <f>VLOOKUP($A1703,'Medical Examinations'!A1703:H4037,8,FALSE)</f>
        <v>No</v>
      </c>
      <c r="H1703" s="4">
        <f>VLOOKUP($A1703,'Medical Examinations'!A1703:I4037,9,FALSE)</f>
        <v>0</v>
      </c>
      <c r="I1703" t="str">
        <f>VLOOKUP($A1703,'Medical Examinations'!A1703:J1703,10,FALSE)</f>
        <v>No</v>
      </c>
      <c r="J1703" t="str">
        <f>VLOOKUP($A1703,'Medical Examinations'!A1703:C1703,3,FALSE)</f>
        <v>Obesity</v>
      </c>
      <c r="K1703" t="str">
        <f>VLOOKUP($A1703,'Medical Examinations'!A1703:E1703,5,FALSE)</f>
        <v>Prediabetes</v>
      </c>
      <c r="L1703" t="str">
        <f>VLOOKUP($A1703,'Hospitalisation Details'!$A$2:$E$2344,5,FALSE)</f>
        <v>7-Jul-1994</v>
      </c>
      <c r="M1703" s="2">
        <f>VLOOKUP($A1703,'Hospitalisation Details'!$A$2:$I$2344,9,FALSE)</f>
        <v>6512.24</v>
      </c>
      <c r="N1703" s="2" t="str">
        <f>VLOOKUP($A1703,'Hospitalisation Details'!$A$2:$J$2344,10,FALSE)</f>
        <v>Tier - 2</v>
      </c>
      <c r="O1703" s="2" t="str">
        <f>VLOOKUP($A1703,'Hospitalisation Details'!$A$2:$K$2344,11,FALSE)</f>
        <v>Tier - 1</v>
      </c>
      <c r="P1703" s="5" t="str">
        <f>VLOOKUP($A1703,'Hospitalisation Details'!$A$2:$L$2344,12,FALSE)</f>
        <v>R1021</v>
      </c>
      <c r="Q1703" s="15">
        <f>VLOOKUP($A1703,'Hospitalisation Details'!$A$2:$G$2344,7,FALSE)</f>
        <v>28</v>
      </c>
    </row>
    <row r="1704" spans="1:17" x14ac:dyDescent="0.25">
      <c r="A1704" s="14" t="s">
        <v>5389</v>
      </c>
      <c r="B1704" t="str">
        <f>VLOOKUP(Healthcare!$A1704,'Customer Names'!A1704:C4038,3,FALSE)</f>
        <v>Metcalf</v>
      </c>
      <c r="C1704">
        <f>VLOOKUP(Healthcare!$A1704,'Medical Examinations'!A1704:B4038,2,FALSE)</f>
        <v>25.08</v>
      </c>
      <c r="D1704">
        <f>VLOOKUP($A1704,'Medical Examinations'!A1704:D4038,4,FALSE)</f>
        <v>4.7699999999999996</v>
      </c>
      <c r="E1704" t="str">
        <f>VLOOKUP($A1704,'Medical Examinations'!A1704:F1704,6,FALSE)</f>
        <v>No</v>
      </c>
      <c r="F1704" t="str">
        <f>VLOOKUP($A1704,'Medical Examinations'!A1704:G4038,7,FALSE)</f>
        <v>No</v>
      </c>
      <c r="G1704" t="str">
        <f>VLOOKUP($A1704,'Medical Examinations'!A1704:H4038,8,FALSE)</f>
        <v>No</v>
      </c>
      <c r="H1704" s="4">
        <f>VLOOKUP($A1704,'Medical Examinations'!A1704:I4038,9,FALSE)</f>
        <v>0</v>
      </c>
      <c r="I1704" t="str">
        <f>VLOOKUP($A1704,'Medical Examinations'!A1704:J1704,10,FALSE)</f>
        <v>No</v>
      </c>
      <c r="J1704" t="str">
        <f>VLOOKUP($A1704,'Medical Examinations'!A1704:C1704,3,FALSE)</f>
        <v>Over Weight</v>
      </c>
      <c r="K1704" t="str">
        <f>VLOOKUP($A1704,'Medical Examinations'!A1704:E1704,5,FALSE)</f>
        <v>Normal</v>
      </c>
      <c r="L1704" t="str">
        <f>VLOOKUP($A1704,'Hospitalisation Details'!$A$2:$E$2344,5,FALSE)</f>
        <v>23-Oct-1976</v>
      </c>
      <c r="M1704" s="2">
        <f>VLOOKUP($A1704,'Hospitalisation Details'!$A$2:$I$2344,9,FALSE)</f>
        <v>6529.21</v>
      </c>
      <c r="N1704" s="2" t="str">
        <f>VLOOKUP($A1704,'Hospitalisation Details'!$A$2:$J$2344,10,FALSE)</f>
        <v>Tier - 2</v>
      </c>
      <c r="O1704" s="2" t="str">
        <f>VLOOKUP($A1704,'Hospitalisation Details'!$A$2:$K$2344,11,FALSE)</f>
        <v>Tier - 1</v>
      </c>
      <c r="P1704" s="5" t="str">
        <f>VLOOKUP($A1704,'Hospitalisation Details'!$A$2:$L$2344,12,FALSE)</f>
        <v>R1013</v>
      </c>
      <c r="Q1704" s="15">
        <f>VLOOKUP($A1704,'Hospitalisation Details'!$A$2:$G$2344,7,FALSE)</f>
        <v>46</v>
      </c>
    </row>
    <row r="1705" spans="1:17" x14ac:dyDescent="0.25">
      <c r="A1705" s="14" t="s">
        <v>5390</v>
      </c>
      <c r="B1705" t="str">
        <f>VLOOKUP(Healthcare!$A1705,'Customer Names'!A1705:C4039,3,FALSE)</f>
        <v>Tiska</v>
      </c>
      <c r="C1705">
        <f>VLOOKUP(Healthcare!$A1705,'Medical Examinations'!A1705:B4039,2,FALSE)</f>
        <v>15.2</v>
      </c>
      <c r="D1705">
        <f>VLOOKUP($A1705,'Medical Examinations'!A1705:D4039,4,FALSE)</f>
        <v>7.81</v>
      </c>
      <c r="E1705" t="str">
        <f>VLOOKUP($A1705,'Medical Examinations'!A1705:F1705,6,FALSE)</f>
        <v>Yes</v>
      </c>
      <c r="F1705" t="str">
        <f>VLOOKUP($A1705,'Medical Examinations'!A1705:G4039,7,FALSE)</f>
        <v>No</v>
      </c>
      <c r="G1705" t="str">
        <f>VLOOKUP($A1705,'Medical Examinations'!A1705:H4039,8,FALSE)</f>
        <v>No</v>
      </c>
      <c r="H1705" s="4">
        <f>VLOOKUP($A1705,'Medical Examinations'!A1705:I4039,9,FALSE)</f>
        <v>1</v>
      </c>
      <c r="I1705" t="str">
        <f>VLOOKUP($A1705,'Medical Examinations'!A1705:J1705,10,FALSE)</f>
        <v>No</v>
      </c>
      <c r="J1705" t="str">
        <f>VLOOKUP($A1705,'Medical Examinations'!A1705:C1705,3,FALSE)</f>
        <v>Under Weight</v>
      </c>
      <c r="K1705" t="str">
        <f>VLOOKUP($A1705,'Medical Examinations'!A1705:E1705,5,FALSE)</f>
        <v>Diabetes</v>
      </c>
      <c r="L1705" t="str">
        <f>VLOOKUP($A1705,'Hospitalisation Details'!$A$2:$E$2344,5,FALSE)</f>
        <v>12-Aug-1982</v>
      </c>
      <c r="M1705" s="2">
        <f>VLOOKUP($A1705,'Hospitalisation Details'!$A$2:$I$2344,9,FALSE)</f>
        <v>6532.04</v>
      </c>
      <c r="N1705" s="2" t="str">
        <f>VLOOKUP($A1705,'Hospitalisation Details'!$A$2:$J$2344,10,FALSE)</f>
        <v>Tier - 2</v>
      </c>
      <c r="O1705" s="2" t="str">
        <f>VLOOKUP($A1705,'Hospitalisation Details'!$A$2:$K$2344,11,FALSE)</f>
        <v>Tier - 1</v>
      </c>
      <c r="P1705" s="5" t="str">
        <f>VLOOKUP($A1705,'Hospitalisation Details'!$A$2:$L$2344,12,FALSE)</f>
        <v>R1013</v>
      </c>
      <c r="Q1705" s="15">
        <f>VLOOKUP($A1705,'Hospitalisation Details'!$A$2:$G$2344,7,FALSE)</f>
        <v>40</v>
      </c>
    </row>
    <row r="1706" spans="1:17" x14ac:dyDescent="0.25">
      <c r="A1706" s="14" t="s">
        <v>5391</v>
      </c>
      <c r="B1706" t="str">
        <f>VLOOKUP(Healthcare!$A1706,'Customer Names'!A1706:C4040,3,FALSE)</f>
        <v>McDonough</v>
      </c>
      <c r="C1706">
        <f>VLOOKUP(Healthcare!$A1706,'Medical Examinations'!A1706:B4040,2,FALSE)</f>
        <v>22.34</v>
      </c>
      <c r="D1706">
        <f>VLOOKUP($A1706,'Medical Examinations'!A1706:D4040,4,FALSE)</f>
        <v>5.19</v>
      </c>
      <c r="E1706" t="str">
        <f>VLOOKUP($A1706,'Medical Examinations'!A1706:F1706,6,FALSE)</f>
        <v>Yes</v>
      </c>
      <c r="F1706" t="str">
        <f>VLOOKUP($A1706,'Medical Examinations'!A1706:G4040,7,FALSE)</f>
        <v>No</v>
      </c>
      <c r="G1706" t="str">
        <f>VLOOKUP($A1706,'Medical Examinations'!A1706:H4040,8,FALSE)</f>
        <v>No</v>
      </c>
      <c r="H1706" s="4">
        <f>VLOOKUP($A1706,'Medical Examinations'!A1706:I4040,9,FALSE)</f>
        <v>0</v>
      </c>
      <c r="I1706" t="str">
        <f>VLOOKUP($A1706,'Medical Examinations'!A1706:J1706,10,FALSE)</f>
        <v>No</v>
      </c>
      <c r="J1706" t="str">
        <f>VLOOKUP($A1706,'Medical Examinations'!A1706:C1706,3,FALSE)</f>
        <v>Health Weight</v>
      </c>
      <c r="K1706" t="str">
        <f>VLOOKUP($A1706,'Medical Examinations'!A1706:E1706,5,FALSE)</f>
        <v>Normal</v>
      </c>
      <c r="L1706" t="str">
        <f>VLOOKUP($A1706,'Hospitalisation Details'!$A$2:$E$2344,5,FALSE)</f>
        <v>2-Oct-1982</v>
      </c>
      <c r="M1706" s="2">
        <f>VLOOKUP($A1706,'Hospitalisation Details'!$A$2:$I$2344,9,FALSE)</f>
        <v>6536.68</v>
      </c>
      <c r="N1706" s="2" t="str">
        <f>VLOOKUP($A1706,'Hospitalisation Details'!$A$2:$J$2344,10,FALSE)</f>
        <v>Tier - 2</v>
      </c>
      <c r="O1706" s="2" t="str">
        <f>VLOOKUP($A1706,'Hospitalisation Details'!$A$2:$K$2344,11,FALSE)</f>
        <v>Tier - 2</v>
      </c>
      <c r="P1706" s="5" t="str">
        <f>VLOOKUP($A1706,'Hospitalisation Details'!$A$2:$L$2344,12,FALSE)</f>
        <v>R1012</v>
      </c>
      <c r="Q1706" s="15">
        <f>VLOOKUP($A1706,'Hospitalisation Details'!$A$2:$G$2344,7,FALSE)</f>
        <v>40</v>
      </c>
    </row>
    <row r="1707" spans="1:17" x14ac:dyDescent="0.25">
      <c r="A1707" s="14" t="s">
        <v>5392</v>
      </c>
      <c r="B1707" t="str">
        <f>VLOOKUP(Healthcare!$A1707,'Customer Names'!A1707:C4041,3,FALSE)</f>
        <v>Fairley</v>
      </c>
      <c r="C1707">
        <f>VLOOKUP(Healthcare!$A1707,'Medical Examinations'!A1707:B4041,2,FALSE)</f>
        <v>40.15</v>
      </c>
      <c r="D1707">
        <f>VLOOKUP($A1707,'Medical Examinations'!A1707:D4041,4,FALSE)</f>
        <v>5.93</v>
      </c>
      <c r="E1707" t="str">
        <f>VLOOKUP($A1707,'Medical Examinations'!A1707:F1707,6,FALSE)</f>
        <v>No</v>
      </c>
      <c r="F1707" t="str">
        <f>VLOOKUP($A1707,'Medical Examinations'!A1707:G4041,7,FALSE)</f>
        <v>No</v>
      </c>
      <c r="G1707" t="str">
        <f>VLOOKUP($A1707,'Medical Examinations'!A1707:H4041,8,FALSE)</f>
        <v>No</v>
      </c>
      <c r="H1707" s="4">
        <f>VLOOKUP($A1707,'Medical Examinations'!A1707:I4041,9,FALSE)</f>
        <v>1</v>
      </c>
      <c r="I1707" t="str">
        <f>VLOOKUP($A1707,'Medical Examinations'!A1707:J1707,10,FALSE)</f>
        <v>No</v>
      </c>
      <c r="J1707" t="str">
        <f>VLOOKUP($A1707,'Medical Examinations'!A1707:C1707,3,FALSE)</f>
        <v>Obesity</v>
      </c>
      <c r="K1707" t="str">
        <f>VLOOKUP($A1707,'Medical Examinations'!A1707:E1707,5,FALSE)</f>
        <v>Prediabetes</v>
      </c>
      <c r="L1707" t="str">
        <f>VLOOKUP($A1707,'Hospitalisation Details'!$A$2:$E$2344,5,FALSE)</f>
        <v>3-Dec-1969</v>
      </c>
      <c r="M1707" s="2">
        <f>VLOOKUP($A1707,'Hospitalisation Details'!$A$2:$I$2344,9,FALSE)</f>
        <v>6546.16</v>
      </c>
      <c r="N1707" s="2" t="str">
        <f>VLOOKUP($A1707,'Hospitalisation Details'!$A$2:$J$2344,10,FALSE)</f>
        <v>Tier - 2</v>
      </c>
      <c r="O1707" s="2" t="str">
        <f>VLOOKUP($A1707,'Hospitalisation Details'!$A$2:$K$2344,11,FALSE)</f>
        <v>Tier - 3</v>
      </c>
      <c r="P1707" s="5" t="str">
        <f>VLOOKUP($A1707,'Hospitalisation Details'!$A$2:$L$2344,12,FALSE)</f>
        <v>R1013</v>
      </c>
      <c r="Q1707" s="15">
        <f>VLOOKUP($A1707,'Hospitalisation Details'!$A$2:$G$2344,7,FALSE)</f>
        <v>53</v>
      </c>
    </row>
    <row r="1708" spans="1:17" x14ac:dyDescent="0.25">
      <c r="A1708" s="14" t="s">
        <v>5393</v>
      </c>
      <c r="B1708" t="str">
        <f>VLOOKUP(Healthcare!$A1708,'Customer Names'!A1708:C4042,3,FALSE)</f>
        <v>Barnett</v>
      </c>
      <c r="C1708">
        <f>VLOOKUP(Healthcare!$A1708,'Medical Examinations'!A1708:B4042,2,FALSE)</f>
        <v>37.729999999999997</v>
      </c>
      <c r="D1708">
        <f>VLOOKUP($A1708,'Medical Examinations'!A1708:D4042,4,FALSE)</f>
        <v>6.29</v>
      </c>
      <c r="E1708" t="str">
        <f>VLOOKUP($A1708,'Medical Examinations'!A1708:F1708,6,FALSE)</f>
        <v>No</v>
      </c>
      <c r="F1708" t="str">
        <f>VLOOKUP($A1708,'Medical Examinations'!A1708:G4042,7,FALSE)</f>
        <v>No</v>
      </c>
      <c r="G1708" t="str">
        <f>VLOOKUP($A1708,'Medical Examinations'!A1708:H4042,8,FALSE)</f>
        <v>No</v>
      </c>
      <c r="H1708" s="4">
        <f>VLOOKUP($A1708,'Medical Examinations'!A1708:I4042,9,FALSE)</f>
        <v>1</v>
      </c>
      <c r="I1708" t="str">
        <f>VLOOKUP($A1708,'Medical Examinations'!A1708:J1708,10,FALSE)</f>
        <v>No</v>
      </c>
      <c r="J1708" t="str">
        <f>VLOOKUP($A1708,'Medical Examinations'!A1708:C1708,3,FALSE)</f>
        <v>Obesity</v>
      </c>
      <c r="K1708" t="str">
        <f>VLOOKUP($A1708,'Medical Examinations'!A1708:E1708,5,FALSE)</f>
        <v>Prediabetes</v>
      </c>
      <c r="L1708" t="str">
        <f>VLOOKUP($A1708,'Hospitalisation Details'!$A$2:$E$2344,5,FALSE)</f>
        <v>18-Dec-1986</v>
      </c>
      <c r="M1708" s="2">
        <f>VLOOKUP($A1708,'Hospitalisation Details'!$A$2:$I$2344,9,FALSE)</f>
        <v>6548.2</v>
      </c>
      <c r="N1708" s="2" t="str">
        <f>VLOOKUP($A1708,'Hospitalisation Details'!$A$2:$J$2344,10,FALSE)</f>
        <v>Tier - 2</v>
      </c>
      <c r="O1708" s="2" t="str">
        <f>VLOOKUP($A1708,'Hospitalisation Details'!$A$2:$K$2344,11,FALSE)</f>
        <v>Tier - 3</v>
      </c>
      <c r="P1708" s="5" t="str">
        <f>VLOOKUP($A1708,'Hospitalisation Details'!$A$2:$L$2344,12,FALSE)</f>
        <v>R1012</v>
      </c>
      <c r="Q1708" s="15">
        <f>VLOOKUP($A1708,'Hospitalisation Details'!$A$2:$G$2344,7,FALSE)</f>
        <v>36</v>
      </c>
    </row>
    <row r="1709" spans="1:17" x14ac:dyDescent="0.25">
      <c r="A1709" s="14" t="s">
        <v>5394</v>
      </c>
      <c r="B1709" t="str">
        <f>VLOOKUP(Healthcare!$A1709,'Customer Names'!A1709:C4043,3,FALSE)</f>
        <v>Piasta</v>
      </c>
      <c r="C1709">
        <f>VLOOKUP(Healthcare!$A1709,'Medical Examinations'!A1709:B4043,2,FALSE)</f>
        <v>25.35</v>
      </c>
      <c r="D1709">
        <f>VLOOKUP($A1709,'Medical Examinations'!A1709:D4043,4,FALSE)</f>
        <v>4.9000000000000004</v>
      </c>
      <c r="E1709" t="str">
        <f>VLOOKUP($A1709,'Medical Examinations'!A1709:F1709,6,FALSE)</f>
        <v>No</v>
      </c>
      <c r="F1709" t="str">
        <f>VLOOKUP($A1709,'Medical Examinations'!A1709:G4043,7,FALSE)</f>
        <v>No</v>
      </c>
      <c r="G1709" t="str">
        <f>VLOOKUP($A1709,'Medical Examinations'!A1709:H4043,8,FALSE)</f>
        <v>No</v>
      </c>
      <c r="H1709" s="4">
        <f>VLOOKUP($A1709,'Medical Examinations'!A1709:I4043,9,FALSE)</f>
        <v>0</v>
      </c>
      <c r="I1709" t="str">
        <f>VLOOKUP($A1709,'Medical Examinations'!A1709:J1709,10,FALSE)</f>
        <v>No</v>
      </c>
      <c r="J1709" t="str">
        <f>VLOOKUP($A1709,'Medical Examinations'!A1709:C1709,3,FALSE)</f>
        <v>Over Weight</v>
      </c>
      <c r="K1709" t="str">
        <f>VLOOKUP($A1709,'Medical Examinations'!A1709:E1709,5,FALSE)</f>
        <v>Normal</v>
      </c>
      <c r="L1709" t="str">
        <f>VLOOKUP($A1709,'Hospitalisation Details'!$A$2:$E$2344,5,FALSE)</f>
        <v>6-Aug-1989</v>
      </c>
      <c r="M1709" s="2">
        <f>VLOOKUP($A1709,'Hospitalisation Details'!$A$2:$I$2344,9,FALSE)</f>
        <v>6551.75</v>
      </c>
      <c r="N1709" s="2" t="str">
        <f>VLOOKUP($A1709,'Hospitalisation Details'!$A$2:$J$2344,10,FALSE)</f>
        <v>Tier - 2</v>
      </c>
      <c r="O1709" s="2" t="str">
        <f>VLOOKUP($A1709,'Hospitalisation Details'!$A$2:$K$2344,11,FALSE)</f>
        <v>Tier - 2</v>
      </c>
      <c r="P1709" s="5" t="str">
        <f>VLOOKUP($A1709,'Hospitalisation Details'!$A$2:$L$2344,12,FALSE)</f>
        <v>R1024</v>
      </c>
      <c r="Q1709" s="15">
        <f>VLOOKUP($A1709,'Hospitalisation Details'!$A$2:$G$2344,7,FALSE)</f>
        <v>33</v>
      </c>
    </row>
    <row r="1710" spans="1:17" x14ac:dyDescent="0.25">
      <c r="A1710" s="14" t="s">
        <v>5395</v>
      </c>
      <c r="B1710" t="str">
        <f>VLOOKUP(Healthcare!$A1710,'Customer Names'!A1710:C4044,3,FALSE)</f>
        <v>Mueller</v>
      </c>
      <c r="C1710">
        <f>VLOOKUP(Healthcare!$A1710,'Medical Examinations'!A1710:B4044,2,FALSE)</f>
        <v>26.41</v>
      </c>
      <c r="D1710">
        <f>VLOOKUP($A1710,'Medical Examinations'!A1710:D4044,4,FALSE)</f>
        <v>5.07</v>
      </c>
      <c r="E1710" t="str">
        <f>VLOOKUP($A1710,'Medical Examinations'!A1710:F1710,6,FALSE)</f>
        <v>Yes</v>
      </c>
      <c r="F1710" t="str">
        <f>VLOOKUP($A1710,'Medical Examinations'!A1710:G4044,7,FALSE)</f>
        <v>No</v>
      </c>
      <c r="G1710" t="str">
        <f>VLOOKUP($A1710,'Medical Examinations'!A1710:H4044,8,FALSE)</f>
        <v>No</v>
      </c>
      <c r="H1710" s="4">
        <f>VLOOKUP($A1710,'Medical Examinations'!A1710:I4044,9,FALSE)</f>
        <v>1</v>
      </c>
      <c r="I1710" t="str">
        <f>VLOOKUP($A1710,'Medical Examinations'!A1710:J1710,10,FALSE)</f>
        <v>No</v>
      </c>
      <c r="J1710" t="str">
        <f>VLOOKUP($A1710,'Medical Examinations'!A1710:C1710,3,FALSE)</f>
        <v>Over Weight</v>
      </c>
      <c r="K1710" t="str">
        <f>VLOOKUP($A1710,'Medical Examinations'!A1710:E1710,5,FALSE)</f>
        <v>Normal</v>
      </c>
      <c r="L1710" t="str">
        <f>VLOOKUP($A1710,'Hospitalisation Details'!$A$2:$E$2344,5,FALSE)</f>
        <v>11-Dec-1968</v>
      </c>
      <c r="M1710" s="2">
        <f>VLOOKUP($A1710,'Hospitalisation Details'!$A$2:$I$2344,9,FALSE)</f>
        <v>6552.01</v>
      </c>
      <c r="N1710" s="2" t="str">
        <f>VLOOKUP($A1710,'Hospitalisation Details'!$A$2:$J$2344,10,FALSE)</f>
        <v>Tier - 3</v>
      </c>
      <c r="O1710" s="2" t="str">
        <f>VLOOKUP($A1710,'Hospitalisation Details'!$A$2:$K$2344,11,FALSE)</f>
        <v>Tier - 2</v>
      </c>
      <c r="P1710" s="5" t="str">
        <f>VLOOKUP($A1710,'Hospitalisation Details'!$A$2:$L$2344,12,FALSE)</f>
        <v>R1013</v>
      </c>
      <c r="Q1710" s="15">
        <f>VLOOKUP($A1710,'Hospitalisation Details'!$A$2:$G$2344,7,FALSE)</f>
        <v>54</v>
      </c>
    </row>
    <row r="1711" spans="1:17" x14ac:dyDescent="0.25">
      <c r="A1711" s="14" t="s">
        <v>5396</v>
      </c>
      <c r="B1711" t="str">
        <f>VLOOKUP(Healthcare!$A1711,'Customer Names'!A1711:C4045,3,FALSE)</f>
        <v>Olsen</v>
      </c>
      <c r="C1711">
        <f>VLOOKUP(Healthcare!$A1711,'Medical Examinations'!A1711:B4045,2,FALSE)</f>
        <v>27.6</v>
      </c>
      <c r="D1711">
        <f>VLOOKUP($A1711,'Medical Examinations'!A1711:D4045,4,FALSE)</f>
        <v>5.33</v>
      </c>
      <c r="E1711" t="str">
        <f>VLOOKUP($A1711,'Medical Examinations'!A1711:F1711,6,FALSE)</f>
        <v>No</v>
      </c>
      <c r="F1711" t="str">
        <f>VLOOKUP($A1711,'Medical Examinations'!A1711:G4045,7,FALSE)</f>
        <v>No</v>
      </c>
      <c r="G1711" t="str">
        <f>VLOOKUP($A1711,'Medical Examinations'!A1711:H4045,8,FALSE)</f>
        <v>No</v>
      </c>
      <c r="H1711" s="4">
        <f>VLOOKUP($A1711,'Medical Examinations'!A1711:I4045,9,FALSE)</f>
        <v>1</v>
      </c>
      <c r="I1711" t="str">
        <f>VLOOKUP($A1711,'Medical Examinations'!A1711:J1711,10,FALSE)</f>
        <v>No</v>
      </c>
      <c r="J1711" t="str">
        <f>VLOOKUP($A1711,'Medical Examinations'!A1711:C1711,3,FALSE)</f>
        <v>Over Weight</v>
      </c>
      <c r="K1711" t="str">
        <f>VLOOKUP($A1711,'Medical Examinations'!A1711:E1711,5,FALSE)</f>
        <v>Normal</v>
      </c>
      <c r="L1711" t="str">
        <f>VLOOKUP($A1711,'Hospitalisation Details'!$A$2:$E$2344,5,FALSE)</f>
        <v>20-Jul-1981</v>
      </c>
      <c r="M1711" s="2">
        <f>VLOOKUP($A1711,'Hospitalisation Details'!$A$2:$I$2344,9,FALSE)</f>
        <v>6571.02</v>
      </c>
      <c r="N1711" s="2" t="str">
        <f>VLOOKUP($A1711,'Hospitalisation Details'!$A$2:$J$2344,10,FALSE)</f>
        <v>Tier - 2</v>
      </c>
      <c r="O1711" s="2" t="str">
        <f>VLOOKUP($A1711,'Hospitalisation Details'!$A$2:$K$2344,11,FALSE)</f>
        <v>Tier - 1</v>
      </c>
      <c r="P1711" s="5" t="str">
        <f>VLOOKUP($A1711,'Hospitalisation Details'!$A$2:$L$2344,12,FALSE)</f>
        <v>R1012</v>
      </c>
      <c r="Q1711" s="15">
        <f>VLOOKUP($A1711,'Hospitalisation Details'!$A$2:$G$2344,7,FALSE)</f>
        <v>41</v>
      </c>
    </row>
    <row r="1712" spans="1:17" x14ac:dyDescent="0.25">
      <c r="A1712" s="14" t="s">
        <v>5397</v>
      </c>
      <c r="B1712" t="str">
        <f>VLOOKUP(Healthcare!$A1712,'Customer Names'!A1712:C4046,3,FALSE)</f>
        <v>De Jesus</v>
      </c>
      <c r="C1712">
        <f>VLOOKUP(Healthcare!$A1712,'Medical Examinations'!A1712:B4046,2,FALSE)</f>
        <v>33.82</v>
      </c>
      <c r="D1712">
        <f>VLOOKUP($A1712,'Medical Examinations'!A1712:D4046,4,FALSE)</f>
        <v>8.93</v>
      </c>
      <c r="E1712" t="str">
        <f>VLOOKUP($A1712,'Medical Examinations'!A1712:F1712,6,FALSE)</f>
        <v>Yes</v>
      </c>
      <c r="F1712" t="str">
        <f>VLOOKUP($A1712,'Medical Examinations'!A1712:G4046,7,FALSE)</f>
        <v>No</v>
      </c>
      <c r="G1712" t="str">
        <f>VLOOKUP($A1712,'Medical Examinations'!A1712:H4046,8,FALSE)</f>
        <v>No</v>
      </c>
      <c r="H1712" s="4">
        <f>VLOOKUP($A1712,'Medical Examinations'!A1712:I4046,9,FALSE)</f>
        <v>1</v>
      </c>
      <c r="I1712" t="str">
        <f>VLOOKUP($A1712,'Medical Examinations'!A1712:J1712,10,FALSE)</f>
        <v>No</v>
      </c>
      <c r="J1712" t="str">
        <f>VLOOKUP($A1712,'Medical Examinations'!A1712:C1712,3,FALSE)</f>
        <v>Obesity</v>
      </c>
      <c r="K1712" t="str">
        <f>VLOOKUP($A1712,'Medical Examinations'!A1712:E1712,5,FALSE)</f>
        <v>Diabetes</v>
      </c>
      <c r="L1712" t="str">
        <f>VLOOKUP($A1712,'Hospitalisation Details'!$A$2:$E$2344,5,FALSE)</f>
        <v>5-Oct-1984</v>
      </c>
      <c r="M1712" s="2">
        <f>VLOOKUP($A1712,'Hospitalisation Details'!$A$2:$I$2344,9,FALSE)</f>
        <v>6571.54</v>
      </c>
      <c r="N1712" s="2" t="str">
        <f>VLOOKUP($A1712,'Hospitalisation Details'!$A$2:$J$2344,10,FALSE)</f>
        <v>Tier - 2</v>
      </c>
      <c r="O1712" s="2" t="str">
        <f>VLOOKUP($A1712,'Hospitalisation Details'!$A$2:$K$2344,11,FALSE)</f>
        <v>Tier - 3</v>
      </c>
      <c r="P1712" s="5" t="str">
        <f>VLOOKUP($A1712,'Hospitalisation Details'!$A$2:$L$2344,12,FALSE)</f>
        <v>R1011</v>
      </c>
      <c r="Q1712" s="15">
        <f>VLOOKUP($A1712,'Hospitalisation Details'!$A$2:$G$2344,7,FALSE)</f>
        <v>38</v>
      </c>
    </row>
    <row r="1713" spans="1:17" x14ac:dyDescent="0.25">
      <c r="A1713" s="14" t="s">
        <v>5398</v>
      </c>
      <c r="B1713" t="str">
        <f>VLOOKUP(Healthcare!$A1713,'Customer Names'!A1713:C4047,3,FALSE)</f>
        <v>Bartus</v>
      </c>
      <c r="C1713">
        <f>VLOOKUP(Healthcare!$A1713,'Medical Examinations'!A1713:B4047,2,FALSE)</f>
        <v>32.9</v>
      </c>
      <c r="D1713">
        <f>VLOOKUP($A1713,'Medical Examinations'!A1713:D4047,4,FALSE)</f>
        <v>4.3499999999999996</v>
      </c>
      <c r="E1713" t="str">
        <f>VLOOKUP($A1713,'Medical Examinations'!A1713:F1713,6,FALSE)</f>
        <v>No</v>
      </c>
      <c r="F1713" t="str">
        <f>VLOOKUP($A1713,'Medical Examinations'!A1713:G4047,7,FALSE)</f>
        <v>No</v>
      </c>
      <c r="G1713" t="str">
        <f>VLOOKUP($A1713,'Medical Examinations'!A1713:H4047,8,FALSE)</f>
        <v>No</v>
      </c>
      <c r="H1713" s="4">
        <f>VLOOKUP($A1713,'Medical Examinations'!A1713:I4047,9,FALSE)</f>
        <v>0</v>
      </c>
      <c r="I1713" t="str">
        <f>VLOOKUP($A1713,'Medical Examinations'!A1713:J1713,10,FALSE)</f>
        <v>No</v>
      </c>
      <c r="J1713" t="str">
        <f>VLOOKUP($A1713,'Medical Examinations'!A1713:C1713,3,FALSE)</f>
        <v>Obesity</v>
      </c>
      <c r="K1713" t="str">
        <f>VLOOKUP($A1713,'Medical Examinations'!A1713:E1713,5,FALSE)</f>
        <v>Normal</v>
      </c>
      <c r="L1713" t="str">
        <f>VLOOKUP($A1713,'Hospitalisation Details'!$A$2:$E$2344,5,FALSE)</f>
        <v>22-Nov-1982</v>
      </c>
      <c r="M1713" s="2">
        <f>VLOOKUP($A1713,'Hospitalisation Details'!$A$2:$I$2344,9,FALSE)</f>
        <v>6593.51</v>
      </c>
      <c r="N1713" s="2" t="str">
        <f>VLOOKUP($A1713,'Hospitalisation Details'!$A$2:$J$2344,10,FALSE)</f>
        <v>Tier - 2</v>
      </c>
      <c r="O1713" s="2" t="str">
        <f>VLOOKUP($A1713,'Hospitalisation Details'!$A$2:$K$2344,11,FALSE)</f>
        <v>Tier - 1</v>
      </c>
      <c r="P1713" s="5" t="str">
        <f>VLOOKUP($A1713,'Hospitalisation Details'!$A$2:$L$2344,12,FALSE)</f>
        <v>R1013</v>
      </c>
      <c r="Q1713" s="15">
        <f>VLOOKUP($A1713,'Hospitalisation Details'!$A$2:$G$2344,7,FALSE)</f>
        <v>40</v>
      </c>
    </row>
    <row r="1714" spans="1:17" x14ac:dyDescent="0.25">
      <c r="A1714" s="14" t="s">
        <v>5399</v>
      </c>
      <c r="B1714" t="str">
        <f>VLOOKUP(Healthcare!$A1714,'Customer Names'!A1714:C4048,3,FALSE)</f>
        <v>Stevens</v>
      </c>
      <c r="C1714">
        <f>VLOOKUP(Healthcare!$A1714,'Medical Examinations'!A1714:B4048,2,FALSE)</f>
        <v>30.875</v>
      </c>
      <c r="D1714">
        <f>VLOOKUP($A1714,'Medical Examinations'!A1714:D4048,4,FALSE)</f>
        <v>9.5399999999999991</v>
      </c>
      <c r="E1714" t="str">
        <f>VLOOKUP($A1714,'Medical Examinations'!A1714:F1714,6,FALSE)</f>
        <v>Yes</v>
      </c>
      <c r="F1714" t="str">
        <f>VLOOKUP($A1714,'Medical Examinations'!A1714:G4048,7,FALSE)</f>
        <v>No</v>
      </c>
      <c r="G1714" t="str">
        <f>VLOOKUP($A1714,'Medical Examinations'!A1714:H4048,8,FALSE)</f>
        <v>No</v>
      </c>
      <c r="H1714" s="4">
        <f>VLOOKUP($A1714,'Medical Examinations'!A1714:I4048,9,FALSE)</f>
        <v>1</v>
      </c>
      <c r="I1714" t="str">
        <f>VLOOKUP($A1714,'Medical Examinations'!A1714:J1714,10,FALSE)</f>
        <v>No</v>
      </c>
      <c r="J1714" t="str">
        <f>VLOOKUP($A1714,'Medical Examinations'!A1714:C1714,3,FALSE)</f>
        <v>Obesity</v>
      </c>
      <c r="K1714" t="str">
        <f>VLOOKUP($A1714,'Medical Examinations'!A1714:E1714,5,FALSE)</f>
        <v>Diabetes</v>
      </c>
      <c r="L1714" t="str">
        <f>VLOOKUP($A1714,'Hospitalisation Details'!$A$2:$E$2344,5,FALSE)</f>
        <v>29-Dec-1982</v>
      </c>
      <c r="M1714" s="2">
        <f>VLOOKUP($A1714,'Hospitalisation Details'!$A$2:$I$2344,9,FALSE)</f>
        <v>6600.21</v>
      </c>
      <c r="N1714" s="2" t="str">
        <f>VLOOKUP($A1714,'Hospitalisation Details'!$A$2:$J$2344,10,FALSE)</f>
        <v>Tier - 3</v>
      </c>
      <c r="O1714" s="2" t="str">
        <f>VLOOKUP($A1714,'Hospitalisation Details'!$A$2:$K$2344,11,FALSE)</f>
        <v>Tier - 2</v>
      </c>
      <c r="P1714" s="5" t="str">
        <f>VLOOKUP($A1714,'Hospitalisation Details'!$A$2:$L$2344,12,FALSE)</f>
        <v>R1016</v>
      </c>
      <c r="Q1714" s="15">
        <f>VLOOKUP($A1714,'Hospitalisation Details'!$A$2:$G$2344,7,FALSE)</f>
        <v>40</v>
      </c>
    </row>
    <row r="1715" spans="1:17" x14ac:dyDescent="0.25">
      <c r="A1715" s="14" t="s">
        <v>5400</v>
      </c>
      <c r="B1715" t="str">
        <f>VLOOKUP(Healthcare!$A1715,'Customer Names'!A1715:C4049,3,FALSE)</f>
        <v>Rich</v>
      </c>
      <c r="C1715">
        <f>VLOOKUP(Healthcare!$A1715,'Medical Examinations'!A1715:B4049,2,FALSE)</f>
        <v>32.64</v>
      </c>
      <c r="D1715">
        <f>VLOOKUP($A1715,'Medical Examinations'!A1715:D4049,4,FALSE)</f>
        <v>5.91</v>
      </c>
      <c r="E1715" t="str">
        <f>VLOOKUP($A1715,'Medical Examinations'!A1715:F1715,6,FALSE)</f>
        <v>No</v>
      </c>
      <c r="F1715" t="str">
        <f>VLOOKUP($A1715,'Medical Examinations'!A1715:G4049,7,FALSE)</f>
        <v>No</v>
      </c>
      <c r="G1715" t="str">
        <f>VLOOKUP($A1715,'Medical Examinations'!A1715:H4049,8,FALSE)</f>
        <v>No</v>
      </c>
      <c r="H1715" s="4">
        <f>VLOOKUP($A1715,'Medical Examinations'!A1715:I4049,9,FALSE)</f>
        <v>0</v>
      </c>
      <c r="I1715" t="str">
        <f>VLOOKUP($A1715,'Medical Examinations'!A1715:J1715,10,FALSE)</f>
        <v>No</v>
      </c>
      <c r="J1715" t="str">
        <f>VLOOKUP($A1715,'Medical Examinations'!A1715:C1715,3,FALSE)</f>
        <v>Obesity</v>
      </c>
      <c r="K1715" t="str">
        <f>VLOOKUP($A1715,'Medical Examinations'!A1715:E1715,5,FALSE)</f>
        <v>Prediabetes</v>
      </c>
      <c r="L1715" t="str">
        <f>VLOOKUP($A1715,'Hospitalisation Details'!$A$2:$E$2344,5,FALSE)</f>
        <v>7-Nov-1982</v>
      </c>
      <c r="M1715" s="2">
        <f>VLOOKUP($A1715,'Hospitalisation Details'!$A$2:$I$2344,9,FALSE)</f>
        <v>6600.36</v>
      </c>
      <c r="N1715" s="2" t="str">
        <f>VLOOKUP($A1715,'Hospitalisation Details'!$A$2:$J$2344,10,FALSE)</f>
        <v>Tier - 2</v>
      </c>
      <c r="O1715" s="2" t="str">
        <f>VLOOKUP($A1715,'Hospitalisation Details'!$A$2:$K$2344,11,FALSE)</f>
        <v>Tier - 3</v>
      </c>
      <c r="P1715" s="5" t="str">
        <f>VLOOKUP($A1715,'Hospitalisation Details'!$A$2:$L$2344,12,FALSE)</f>
        <v>R1011</v>
      </c>
      <c r="Q1715" s="15">
        <f>VLOOKUP($A1715,'Hospitalisation Details'!$A$2:$G$2344,7,FALSE)</f>
        <v>40</v>
      </c>
    </row>
    <row r="1716" spans="1:17" x14ac:dyDescent="0.25">
      <c r="A1716" s="14" t="s">
        <v>5401</v>
      </c>
      <c r="B1716" t="str">
        <f>VLOOKUP(Healthcare!$A1716,'Customer Names'!A1716:C4050,3,FALSE)</f>
        <v>Fayter</v>
      </c>
      <c r="C1716">
        <f>VLOOKUP(Healthcare!$A1716,'Medical Examinations'!A1716:B4050,2,FALSE)</f>
        <v>22.135000000000002</v>
      </c>
      <c r="D1716">
        <f>VLOOKUP($A1716,'Medical Examinations'!A1716:D4050,4,FALSE)</f>
        <v>5.0999999999999996</v>
      </c>
      <c r="E1716" t="str">
        <f>VLOOKUP($A1716,'Medical Examinations'!A1716:F1716,6,FALSE)</f>
        <v>No</v>
      </c>
      <c r="F1716" t="str">
        <f>VLOOKUP($A1716,'Medical Examinations'!A1716:G4050,7,FALSE)</f>
        <v>No</v>
      </c>
      <c r="G1716" t="str">
        <f>VLOOKUP($A1716,'Medical Examinations'!A1716:H4050,8,FALSE)</f>
        <v>No</v>
      </c>
      <c r="H1716" s="4">
        <f>VLOOKUP($A1716,'Medical Examinations'!A1716:I4050,9,FALSE)</f>
        <v>0</v>
      </c>
      <c r="I1716" t="str">
        <f>VLOOKUP($A1716,'Medical Examinations'!A1716:J1716,10,FALSE)</f>
        <v>No</v>
      </c>
      <c r="J1716" t="str">
        <f>VLOOKUP($A1716,'Medical Examinations'!A1716:C1716,3,FALSE)</f>
        <v>Health Weight</v>
      </c>
      <c r="K1716" t="str">
        <f>VLOOKUP($A1716,'Medical Examinations'!A1716:E1716,5,FALSE)</f>
        <v>Normal</v>
      </c>
      <c r="L1716" t="str">
        <f>VLOOKUP($A1716,'Hospitalisation Details'!$A$2:$E$2344,5,FALSE)</f>
        <v>28-Aug-1982</v>
      </c>
      <c r="M1716" s="2">
        <f>VLOOKUP($A1716,'Hospitalisation Details'!$A$2:$I$2344,9,FALSE)</f>
        <v>6610.11</v>
      </c>
      <c r="N1716" s="2" t="str">
        <f>VLOOKUP($A1716,'Hospitalisation Details'!$A$2:$J$2344,10,FALSE)</f>
        <v>Tier - 3</v>
      </c>
      <c r="O1716" s="2" t="str">
        <f>VLOOKUP($A1716,'Hospitalisation Details'!$A$2:$K$2344,11,FALSE)</f>
        <v>Tier - 2</v>
      </c>
      <c r="P1716" s="5" t="str">
        <f>VLOOKUP($A1716,'Hospitalisation Details'!$A$2:$L$2344,12,FALSE)</f>
        <v>R1015</v>
      </c>
      <c r="Q1716" s="15">
        <f>VLOOKUP($A1716,'Hospitalisation Details'!$A$2:$G$2344,7,FALSE)</f>
        <v>40</v>
      </c>
    </row>
    <row r="1717" spans="1:17" x14ac:dyDescent="0.25">
      <c r="A1717" s="14" t="s">
        <v>5402</v>
      </c>
      <c r="B1717" t="str">
        <f>VLOOKUP(Healthcare!$A1717,'Customer Names'!A1717:C4051,3,FALSE)</f>
        <v>Parise</v>
      </c>
      <c r="C1717">
        <f>VLOOKUP(Healthcare!$A1717,'Medical Examinations'!A1717:B4051,2,FALSE)</f>
        <v>16.53</v>
      </c>
      <c r="D1717">
        <f>VLOOKUP($A1717,'Medical Examinations'!A1717:D4051,4,FALSE)</f>
        <v>5.08</v>
      </c>
      <c r="E1717" t="str">
        <f>VLOOKUP($A1717,'Medical Examinations'!A1717:F1717,6,FALSE)</f>
        <v>No</v>
      </c>
      <c r="F1717" t="str">
        <f>VLOOKUP($A1717,'Medical Examinations'!A1717:G4051,7,FALSE)</f>
        <v>No</v>
      </c>
      <c r="G1717" t="str">
        <f>VLOOKUP($A1717,'Medical Examinations'!A1717:H4051,8,FALSE)</f>
        <v>No</v>
      </c>
      <c r="H1717" s="4">
        <f>VLOOKUP($A1717,'Medical Examinations'!A1717:I4051,9,FALSE)</f>
        <v>2</v>
      </c>
      <c r="I1717" t="str">
        <f>VLOOKUP($A1717,'Medical Examinations'!A1717:J1717,10,FALSE)</f>
        <v>No</v>
      </c>
      <c r="J1717" t="str">
        <f>VLOOKUP($A1717,'Medical Examinations'!A1717:C1717,3,FALSE)</f>
        <v>Under Weight</v>
      </c>
      <c r="K1717" t="str">
        <f>VLOOKUP($A1717,'Medical Examinations'!A1717:E1717,5,FALSE)</f>
        <v>Normal</v>
      </c>
      <c r="L1717" t="str">
        <f>VLOOKUP($A1717,'Hospitalisation Details'!$A$2:$E$2344,5,FALSE)</f>
        <v>29-Aug-1973</v>
      </c>
      <c r="M1717" s="2">
        <f>VLOOKUP($A1717,'Hospitalisation Details'!$A$2:$I$2344,9,FALSE)</f>
        <v>6630.31</v>
      </c>
      <c r="N1717" s="2" t="str">
        <f>VLOOKUP($A1717,'Hospitalisation Details'!$A$2:$J$2344,10,FALSE)</f>
        <v>Tier - 2</v>
      </c>
      <c r="O1717" s="2" t="str">
        <f>VLOOKUP($A1717,'Hospitalisation Details'!$A$2:$K$2344,11,FALSE)</f>
        <v>Tier - 1</v>
      </c>
      <c r="P1717" s="5" t="str">
        <f>VLOOKUP($A1717,'Hospitalisation Details'!$A$2:$L$2344,12,FALSE)</f>
        <v>R1013</v>
      </c>
      <c r="Q1717" s="15">
        <f>VLOOKUP($A1717,'Hospitalisation Details'!$A$2:$G$2344,7,FALSE)</f>
        <v>49</v>
      </c>
    </row>
    <row r="1718" spans="1:17" x14ac:dyDescent="0.25">
      <c r="A1718" s="14" t="s">
        <v>5403</v>
      </c>
      <c r="B1718" t="str">
        <f>VLOOKUP(Healthcare!$A1718,'Customer Names'!A1718:C4052,3,FALSE)</f>
        <v>Andrew</v>
      </c>
      <c r="C1718">
        <f>VLOOKUP(Healthcare!$A1718,'Medical Examinations'!A1718:B4052,2,FALSE)</f>
        <v>32.774999999999999</v>
      </c>
      <c r="D1718">
        <f>VLOOKUP($A1718,'Medical Examinations'!A1718:D4052,4,FALSE)</f>
        <v>4.75</v>
      </c>
      <c r="E1718" t="str">
        <f>VLOOKUP($A1718,'Medical Examinations'!A1718:F1718,6,FALSE)</f>
        <v>No</v>
      </c>
      <c r="F1718" t="str">
        <f>VLOOKUP($A1718,'Medical Examinations'!A1718:G4052,7,FALSE)</f>
        <v>No</v>
      </c>
      <c r="G1718" t="str">
        <f>VLOOKUP($A1718,'Medical Examinations'!A1718:H4052,8,FALSE)</f>
        <v>No</v>
      </c>
      <c r="H1718" s="4">
        <f>VLOOKUP($A1718,'Medical Examinations'!A1718:I4052,9,FALSE)</f>
        <v>0</v>
      </c>
      <c r="I1718" t="str">
        <f>VLOOKUP($A1718,'Medical Examinations'!A1718:J1718,10,FALSE)</f>
        <v>No</v>
      </c>
      <c r="J1718" t="str">
        <f>VLOOKUP($A1718,'Medical Examinations'!A1718:C1718,3,FALSE)</f>
        <v>Obesity</v>
      </c>
      <c r="K1718" t="str">
        <f>VLOOKUP($A1718,'Medical Examinations'!A1718:E1718,5,FALSE)</f>
        <v>Normal</v>
      </c>
      <c r="L1718" t="str">
        <f>VLOOKUP($A1718,'Hospitalisation Details'!$A$2:$E$2344,5,FALSE)</f>
        <v>4-Sep-2003</v>
      </c>
      <c r="M1718" s="2">
        <f>VLOOKUP($A1718,'Hospitalisation Details'!$A$2:$I$2344,9,FALSE)</f>
        <v>6638.16</v>
      </c>
      <c r="N1718" s="2" t="str">
        <f>VLOOKUP($A1718,'Hospitalisation Details'!$A$2:$J$2344,10,FALSE)</f>
        <v>Tier - 2</v>
      </c>
      <c r="O1718" s="2" t="str">
        <f>VLOOKUP($A1718,'Hospitalisation Details'!$A$2:$K$2344,11,FALSE)</f>
        <v>Tier - 1</v>
      </c>
      <c r="P1718" s="5" t="str">
        <f>VLOOKUP($A1718,'Hospitalisation Details'!$A$2:$L$2344,12,FALSE)</f>
        <v>R1012</v>
      </c>
      <c r="Q1718" s="15">
        <f>VLOOKUP($A1718,'Hospitalisation Details'!$A$2:$G$2344,7,FALSE)</f>
        <v>19</v>
      </c>
    </row>
    <row r="1719" spans="1:17" x14ac:dyDescent="0.25">
      <c r="A1719" s="14" t="s">
        <v>5404</v>
      </c>
      <c r="B1719" t="str">
        <f>VLOOKUP(Healthcare!$A1719,'Customer Names'!A1719:C4053,3,FALSE)</f>
        <v>Gryniewicz</v>
      </c>
      <c r="C1719">
        <f>VLOOKUP(Healthcare!$A1719,'Medical Examinations'!A1719:B4053,2,FALSE)</f>
        <v>30.9</v>
      </c>
      <c r="D1719">
        <f>VLOOKUP($A1719,'Medical Examinations'!A1719:D4053,4,FALSE)</f>
        <v>6.05</v>
      </c>
      <c r="E1719" t="str">
        <f>VLOOKUP($A1719,'Medical Examinations'!A1719:F1719,6,FALSE)</f>
        <v>No</v>
      </c>
      <c r="F1719" t="str">
        <f>VLOOKUP($A1719,'Medical Examinations'!A1719:G4053,7,FALSE)</f>
        <v>No</v>
      </c>
      <c r="G1719" t="str">
        <f>VLOOKUP($A1719,'Medical Examinations'!A1719:H4053,8,FALSE)</f>
        <v>No</v>
      </c>
      <c r="H1719" s="4">
        <f>VLOOKUP($A1719,'Medical Examinations'!A1719:I4053,9,FALSE)</f>
        <v>1</v>
      </c>
      <c r="I1719" t="str">
        <f>VLOOKUP($A1719,'Medical Examinations'!A1719:J1719,10,FALSE)</f>
        <v>No</v>
      </c>
      <c r="J1719" t="str">
        <f>VLOOKUP($A1719,'Medical Examinations'!A1719:C1719,3,FALSE)</f>
        <v>Obesity</v>
      </c>
      <c r="K1719" t="str">
        <f>VLOOKUP($A1719,'Medical Examinations'!A1719:E1719,5,FALSE)</f>
        <v>Prediabetes</v>
      </c>
      <c r="L1719" t="str">
        <f>VLOOKUP($A1719,'Hospitalisation Details'!$A$2:$E$2344,5,FALSE)</f>
        <v>6-Jun-1990</v>
      </c>
      <c r="M1719" s="2">
        <f>VLOOKUP($A1719,'Hospitalisation Details'!$A$2:$I$2344,9,FALSE)</f>
        <v>6639.3</v>
      </c>
      <c r="N1719" s="2" t="str">
        <f>VLOOKUP($A1719,'Hospitalisation Details'!$A$2:$J$2344,10,FALSE)</f>
        <v>Tier - 2</v>
      </c>
      <c r="O1719" s="2" t="str">
        <f>VLOOKUP($A1719,'Hospitalisation Details'!$A$2:$K$2344,11,FALSE)</f>
        <v>Tier - 2</v>
      </c>
      <c r="P1719" s="5" t="str">
        <f>VLOOKUP($A1719,'Hospitalisation Details'!$A$2:$L$2344,12,FALSE)</f>
        <v>R1021</v>
      </c>
      <c r="Q1719" s="15">
        <f>VLOOKUP($A1719,'Hospitalisation Details'!$A$2:$G$2344,7,FALSE)</f>
        <v>33</v>
      </c>
    </row>
    <row r="1720" spans="1:17" x14ac:dyDescent="0.25">
      <c r="A1720" s="14" t="s">
        <v>5405</v>
      </c>
      <c r="B1720" t="str">
        <f>VLOOKUP(Healthcare!$A1720,'Customer Names'!A1720:C4054,3,FALSE)</f>
        <v>Panora</v>
      </c>
      <c r="C1720">
        <f>VLOOKUP(Healthcare!$A1720,'Medical Examinations'!A1720:B4054,2,FALSE)</f>
        <v>15.58</v>
      </c>
      <c r="D1720">
        <f>VLOOKUP($A1720,'Medical Examinations'!A1720:D4054,4,FALSE)</f>
        <v>11.56</v>
      </c>
      <c r="E1720" t="str">
        <f>VLOOKUP($A1720,'Medical Examinations'!A1720:F1720,6,FALSE)</f>
        <v>No</v>
      </c>
      <c r="F1720" t="str">
        <f>VLOOKUP($A1720,'Medical Examinations'!A1720:G4054,7,FALSE)</f>
        <v>No</v>
      </c>
      <c r="G1720" t="str">
        <f>VLOOKUP($A1720,'Medical Examinations'!A1720:H4054,8,FALSE)</f>
        <v>No</v>
      </c>
      <c r="H1720" s="4">
        <f>VLOOKUP($A1720,'Medical Examinations'!A1720:I4054,9,FALSE)</f>
        <v>0</v>
      </c>
      <c r="I1720" t="str">
        <f>VLOOKUP($A1720,'Medical Examinations'!A1720:J1720,10,FALSE)</f>
        <v>No</v>
      </c>
      <c r="J1720" t="str">
        <f>VLOOKUP($A1720,'Medical Examinations'!A1720:C1720,3,FALSE)</f>
        <v>Under Weight</v>
      </c>
      <c r="K1720" t="str">
        <f>VLOOKUP($A1720,'Medical Examinations'!A1720:E1720,5,FALSE)</f>
        <v>Diabetes</v>
      </c>
      <c r="L1720" t="str">
        <f>VLOOKUP($A1720,'Hospitalisation Details'!$A$2:$E$2344,5,FALSE)</f>
        <v>8-Dec-1984</v>
      </c>
      <c r="M1720" s="2">
        <f>VLOOKUP($A1720,'Hospitalisation Details'!$A$2:$I$2344,9,FALSE)</f>
        <v>6640.54</v>
      </c>
      <c r="N1720" s="2" t="str">
        <f>VLOOKUP($A1720,'Hospitalisation Details'!$A$2:$J$2344,10,FALSE)</f>
        <v>Tier - 2</v>
      </c>
      <c r="O1720" s="2" t="str">
        <f>VLOOKUP($A1720,'Hospitalisation Details'!$A$2:$K$2344,11,FALSE)</f>
        <v>Tier - 3</v>
      </c>
      <c r="P1720" s="5" t="str">
        <f>VLOOKUP($A1720,'Hospitalisation Details'!$A$2:$L$2344,12,FALSE)</f>
        <v>R1019</v>
      </c>
      <c r="Q1720" s="15">
        <f>VLOOKUP($A1720,'Hospitalisation Details'!$A$2:$G$2344,7,FALSE)</f>
        <v>38</v>
      </c>
    </row>
    <row r="1721" spans="1:17" x14ac:dyDescent="0.25">
      <c r="A1721" s="14" t="s">
        <v>5406</v>
      </c>
      <c r="B1721" t="str">
        <f>VLOOKUP(Healthcare!$A1721,'Customer Names'!A1721:C4055,3,FALSE)</f>
        <v>Woodward</v>
      </c>
      <c r="C1721">
        <f>VLOOKUP(Healthcare!$A1721,'Medical Examinations'!A1721:B4055,2,FALSE)</f>
        <v>26.315000000000001</v>
      </c>
      <c r="D1721">
        <f>VLOOKUP($A1721,'Medical Examinations'!A1721:D4055,4,FALSE)</f>
        <v>5.76</v>
      </c>
      <c r="E1721" t="str">
        <f>VLOOKUP($A1721,'Medical Examinations'!A1721:F1721,6,FALSE)</f>
        <v>No</v>
      </c>
      <c r="F1721" t="str">
        <f>VLOOKUP($A1721,'Medical Examinations'!A1721:G4055,7,FALSE)</f>
        <v>No</v>
      </c>
      <c r="G1721" t="str">
        <f>VLOOKUP($A1721,'Medical Examinations'!A1721:H4055,8,FALSE)</f>
        <v>No</v>
      </c>
      <c r="H1721" s="4">
        <f>VLOOKUP($A1721,'Medical Examinations'!A1721:I4055,9,FALSE)</f>
        <v>0</v>
      </c>
      <c r="I1721" t="str">
        <f>VLOOKUP($A1721,'Medical Examinations'!A1721:J1721,10,FALSE)</f>
        <v>No</v>
      </c>
      <c r="J1721" t="str">
        <f>VLOOKUP($A1721,'Medical Examinations'!A1721:C1721,3,FALSE)</f>
        <v>Over Weight</v>
      </c>
      <c r="K1721" t="str">
        <f>VLOOKUP($A1721,'Medical Examinations'!A1721:E1721,5,FALSE)</f>
        <v>Prediabetes</v>
      </c>
      <c r="L1721" t="str">
        <f>VLOOKUP($A1721,'Hospitalisation Details'!$A$2:$E$2344,5,FALSE)</f>
        <v>1-Jul-1984</v>
      </c>
      <c r="M1721" s="2">
        <f>VLOOKUP($A1721,'Hospitalisation Details'!$A$2:$I$2344,9,FALSE)</f>
        <v>6652.53</v>
      </c>
      <c r="N1721" s="2" t="str">
        <f>VLOOKUP($A1721,'Hospitalisation Details'!$A$2:$J$2344,10,FALSE)</f>
        <v>Tier - 3</v>
      </c>
      <c r="O1721" s="2" t="str">
        <f>VLOOKUP($A1721,'Hospitalisation Details'!$A$2:$K$2344,11,FALSE)</f>
        <v>Tier - 2</v>
      </c>
      <c r="P1721" s="5" t="str">
        <f>VLOOKUP($A1721,'Hospitalisation Details'!$A$2:$L$2344,12,FALSE)</f>
        <v>R1013</v>
      </c>
      <c r="Q1721" s="15">
        <f>VLOOKUP($A1721,'Hospitalisation Details'!$A$2:$G$2344,7,FALSE)</f>
        <v>38</v>
      </c>
    </row>
    <row r="1722" spans="1:17" x14ac:dyDescent="0.25">
      <c r="A1722" s="14" t="s">
        <v>5407</v>
      </c>
      <c r="B1722" t="str">
        <f>VLOOKUP(Healthcare!$A1722,'Customer Names'!A1722:C4056,3,FALSE)</f>
        <v>Lambe</v>
      </c>
      <c r="C1722">
        <f>VLOOKUP(Healthcare!$A1722,'Medical Examinations'!A1722:B4056,2,FALSE)</f>
        <v>35.61</v>
      </c>
      <c r="D1722">
        <f>VLOOKUP($A1722,'Medical Examinations'!A1722:D4056,4,FALSE)</f>
        <v>5.65</v>
      </c>
      <c r="E1722" t="str">
        <f>VLOOKUP($A1722,'Medical Examinations'!A1722:F1722,6,FALSE)</f>
        <v>No</v>
      </c>
      <c r="F1722" t="str">
        <f>VLOOKUP($A1722,'Medical Examinations'!A1722:G4056,7,FALSE)</f>
        <v>Yes</v>
      </c>
      <c r="G1722" t="str">
        <f>VLOOKUP($A1722,'Medical Examinations'!A1722:H4056,8,FALSE)</f>
        <v>No</v>
      </c>
      <c r="H1722" s="4">
        <f>VLOOKUP($A1722,'Medical Examinations'!A1722:I4056,9,FALSE)</f>
        <v>1</v>
      </c>
      <c r="I1722" t="str">
        <f>VLOOKUP($A1722,'Medical Examinations'!A1722:J1722,10,FALSE)</f>
        <v>No</v>
      </c>
      <c r="J1722" t="str">
        <f>VLOOKUP($A1722,'Medical Examinations'!A1722:C1722,3,FALSE)</f>
        <v>Obesity</v>
      </c>
      <c r="K1722" t="str">
        <f>VLOOKUP($A1722,'Medical Examinations'!A1722:E1722,5,FALSE)</f>
        <v>Normal</v>
      </c>
      <c r="L1722" t="str">
        <f>VLOOKUP($A1722,'Hospitalisation Details'!$A$2:$E$2344,5,FALSE)</f>
        <v>19-Nov-1989</v>
      </c>
      <c r="M1722" s="2">
        <f>VLOOKUP($A1722,'Hospitalisation Details'!$A$2:$I$2344,9,FALSE)</f>
        <v>6653.79</v>
      </c>
      <c r="N1722" s="2" t="str">
        <f>VLOOKUP($A1722,'Hospitalisation Details'!$A$2:$J$2344,10,FALSE)</f>
        <v>Tier - 2</v>
      </c>
      <c r="O1722" s="2" t="str">
        <f>VLOOKUP($A1722,'Hospitalisation Details'!$A$2:$K$2344,11,FALSE)</f>
        <v>Tier - 1</v>
      </c>
      <c r="P1722" s="5" t="str">
        <f>VLOOKUP($A1722,'Hospitalisation Details'!$A$2:$L$2344,12,FALSE)</f>
        <v>R1013</v>
      </c>
      <c r="Q1722" s="15">
        <f>VLOOKUP($A1722,'Hospitalisation Details'!$A$2:$G$2344,7,FALSE)</f>
        <v>33</v>
      </c>
    </row>
    <row r="1723" spans="1:17" x14ac:dyDescent="0.25">
      <c r="A1723" s="14" t="s">
        <v>5408</v>
      </c>
      <c r="B1723" t="str">
        <f>VLOOKUP(Healthcare!$A1723,'Customer Names'!A1723:C4057,3,FALSE)</f>
        <v>Casto</v>
      </c>
      <c r="C1723">
        <f>VLOOKUP(Healthcare!$A1723,'Medical Examinations'!A1723:B4057,2,FALSE)</f>
        <v>37.56</v>
      </c>
      <c r="D1723">
        <f>VLOOKUP($A1723,'Medical Examinations'!A1723:D4057,4,FALSE)</f>
        <v>5.88</v>
      </c>
      <c r="E1723" t="str">
        <f>VLOOKUP($A1723,'Medical Examinations'!A1723:F1723,6,FALSE)</f>
        <v>No</v>
      </c>
      <c r="F1723" t="str">
        <f>VLOOKUP($A1723,'Medical Examinations'!A1723:G4057,7,FALSE)</f>
        <v>Yes</v>
      </c>
      <c r="G1723" t="str">
        <f>VLOOKUP($A1723,'Medical Examinations'!A1723:H4057,8,FALSE)</f>
        <v>No</v>
      </c>
      <c r="H1723" s="4">
        <f>VLOOKUP($A1723,'Medical Examinations'!A1723:I4057,9,FALSE)</f>
        <v>1</v>
      </c>
      <c r="I1723" t="str">
        <f>VLOOKUP($A1723,'Medical Examinations'!A1723:J1723,10,FALSE)</f>
        <v>No</v>
      </c>
      <c r="J1723" t="str">
        <f>VLOOKUP($A1723,'Medical Examinations'!A1723:C1723,3,FALSE)</f>
        <v>Obesity</v>
      </c>
      <c r="K1723" t="str">
        <f>VLOOKUP($A1723,'Medical Examinations'!A1723:E1723,5,FALSE)</f>
        <v>Prediabetes</v>
      </c>
      <c r="L1723" t="str">
        <f>VLOOKUP($A1723,'Hospitalisation Details'!$A$2:$E$2344,5,FALSE)</f>
        <v>27-Sep-1982</v>
      </c>
      <c r="M1723" s="2">
        <f>VLOOKUP($A1723,'Hospitalisation Details'!$A$2:$I$2344,9,FALSE)</f>
        <v>6664.32</v>
      </c>
      <c r="N1723" s="2" t="str">
        <f>VLOOKUP($A1723,'Hospitalisation Details'!$A$2:$J$2344,10,FALSE)</f>
        <v>Tier - 2</v>
      </c>
      <c r="O1723" s="2" t="str">
        <f>VLOOKUP($A1723,'Hospitalisation Details'!$A$2:$K$2344,11,FALSE)</f>
        <v>Tier - 2</v>
      </c>
      <c r="P1723" s="5" t="str">
        <f>VLOOKUP($A1723,'Hospitalisation Details'!$A$2:$L$2344,12,FALSE)</f>
        <v>R1013</v>
      </c>
      <c r="Q1723" s="15">
        <f>VLOOKUP($A1723,'Hospitalisation Details'!$A$2:$G$2344,7,FALSE)</f>
        <v>40</v>
      </c>
    </row>
    <row r="1724" spans="1:17" x14ac:dyDescent="0.25">
      <c r="A1724" s="14" t="s">
        <v>5409</v>
      </c>
      <c r="B1724" t="str">
        <f>VLOOKUP(Healthcare!$A1724,'Customer Names'!A1724:C4058,3,FALSE)</f>
        <v>Martelli</v>
      </c>
      <c r="C1724">
        <f>VLOOKUP(Healthcare!$A1724,'Medical Examinations'!A1724:B4058,2,FALSE)</f>
        <v>15.49</v>
      </c>
      <c r="D1724">
        <f>VLOOKUP($A1724,'Medical Examinations'!A1724:D4058,4,FALSE)</f>
        <v>9.6</v>
      </c>
      <c r="E1724" t="str">
        <f>VLOOKUP($A1724,'Medical Examinations'!A1724:F1724,6,FALSE)</f>
        <v>No</v>
      </c>
      <c r="F1724" t="str">
        <f>VLOOKUP($A1724,'Medical Examinations'!A1724:G4058,7,FALSE)</f>
        <v>No</v>
      </c>
      <c r="G1724" t="str">
        <f>VLOOKUP($A1724,'Medical Examinations'!A1724:H4058,8,FALSE)</f>
        <v>No</v>
      </c>
      <c r="H1724" s="4">
        <f>VLOOKUP($A1724,'Medical Examinations'!A1724:I4058,9,FALSE)</f>
        <v>0</v>
      </c>
      <c r="I1724" t="str">
        <f>VLOOKUP($A1724,'Medical Examinations'!A1724:J1724,10,FALSE)</f>
        <v>No</v>
      </c>
      <c r="J1724" t="str">
        <f>VLOOKUP($A1724,'Medical Examinations'!A1724:C1724,3,FALSE)</f>
        <v>Under Weight</v>
      </c>
      <c r="K1724" t="str">
        <f>VLOOKUP($A1724,'Medical Examinations'!A1724:E1724,5,FALSE)</f>
        <v>Diabetes</v>
      </c>
      <c r="L1724" t="str">
        <f>VLOOKUP($A1724,'Hospitalisation Details'!$A$2:$E$2344,5,FALSE)</f>
        <v>17-Sep-1981</v>
      </c>
      <c r="M1724" s="2">
        <f>VLOOKUP($A1724,'Hospitalisation Details'!$A$2:$I$2344,9,FALSE)</f>
        <v>6664.69</v>
      </c>
      <c r="N1724" s="2" t="str">
        <f>VLOOKUP($A1724,'Hospitalisation Details'!$A$2:$J$2344,10,FALSE)</f>
        <v>Tier - 3</v>
      </c>
      <c r="O1724" s="2" t="str">
        <f>VLOOKUP($A1724,'Hospitalisation Details'!$A$2:$K$2344,11,FALSE)</f>
        <v>Tier - 1</v>
      </c>
      <c r="P1724" s="5" t="str">
        <f>VLOOKUP($A1724,'Hospitalisation Details'!$A$2:$L$2344,12,FALSE)</f>
        <v>R1012</v>
      </c>
      <c r="Q1724" s="15">
        <f>VLOOKUP($A1724,'Hospitalisation Details'!$A$2:$G$2344,7,FALSE)</f>
        <v>41</v>
      </c>
    </row>
    <row r="1725" spans="1:17" x14ac:dyDescent="0.25">
      <c r="A1725" s="14" t="s">
        <v>5410</v>
      </c>
      <c r="B1725" t="str">
        <f>VLOOKUP(Healthcare!$A1725,'Customer Names'!A1725:C4059,3,FALSE)</f>
        <v>Naskret</v>
      </c>
      <c r="C1725">
        <f>VLOOKUP(Healthcare!$A1725,'Medical Examinations'!A1725:B4059,2,FALSE)</f>
        <v>23.48</v>
      </c>
      <c r="D1725">
        <f>VLOOKUP($A1725,'Medical Examinations'!A1725:D4059,4,FALSE)</f>
        <v>6.24</v>
      </c>
      <c r="E1725" t="str">
        <f>VLOOKUP($A1725,'Medical Examinations'!A1725:F1725,6,FALSE)</f>
        <v>No</v>
      </c>
      <c r="F1725" t="str">
        <f>VLOOKUP($A1725,'Medical Examinations'!A1725:G4059,7,FALSE)</f>
        <v>No</v>
      </c>
      <c r="G1725" t="str">
        <f>VLOOKUP($A1725,'Medical Examinations'!A1725:H4059,8,FALSE)</f>
        <v>No</v>
      </c>
      <c r="H1725" s="4">
        <f>VLOOKUP($A1725,'Medical Examinations'!A1725:I4059,9,FALSE)</f>
        <v>1</v>
      </c>
      <c r="I1725" t="str">
        <f>VLOOKUP($A1725,'Medical Examinations'!A1725:J1725,10,FALSE)</f>
        <v>No</v>
      </c>
      <c r="J1725" t="str">
        <f>VLOOKUP($A1725,'Medical Examinations'!A1725:C1725,3,FALSE)</f>
        <v>Health Weight</v>
      </c>
      <c r="K1725" t="str">
        <f>VLOOKUP($A1725,'Medical Examinations'!A1725:E1725,5,FALSE)</f>
        <v>Prediabetes</v>
      </c>
      <c r="L1725" t="str">
        <f>VLOOKUP($A1725,'Hospitalisation Details'!$A$2:$E$2344,5,FALSE)</f>
        <v>20-Oct-1989</v>
      </c>
      <c r="M1725" s="2">
        <f>VLOOKUP($A1725,'Hospitalisation Details'!$A$2:$I$2344,9,FALSE)</f>
        <v>6666.24</v>
      </c>
      <c r="N1725" s="2" t="str">
        <f>VLOOKUP($A1725,'Hospitalisation Details'!$A$2:$J$2344,10,FALSE)</f>
        <v>Tier - 3</v>
      </c>
      <c r="O1725" s="2" t="str">
        <f>VLOOKUP($A1725,'Hospitalisation Details'!$A$2:$K$2344,11,FALSE)</f>
        <v>Tier - 1</v>
      </c>
      <c r="P1725" s="5" t="str">
        <f>VLOOKUP($A1725,'Hospitalisation Details'!$A$2:$L$2344,12,FALSE)</f>
        <v>R1011</v>
      </c>
      <c r="Q1725" s="15">
        <f>VLOOKUP($A1725,'Hospitalisation Details'!$A$2:$G$2344,7,FALSE)</f>
        <v>33</v>
      </c>
    </row>
    <row r="1726" spans="1:17" x14ac:dyDescent="0.25">
      <c r="A1726" s="14" t="s">
        <v>5411</v>
      </c>
      <c r="B1726" t="str">
        <f>VLOOKUP(Healthcare!$A1726,'Customer Names'!A1726:C4060,3,FALSE)</f>
        <v>Morgan</v>
      </c>
      <c r="C1726">
        <f>VLOOKUP(Healthcare!$A1726,'Medical Examinations'!A1726:B4060,2,FALSE)</f>
        <v>30.02</v>
      </c>
      <c r="D1726">
        <f>VLOOKUP($A1726,'Medical Examinations'!A1726:D4060,4,FALSE)</f>
        <v>7.63</v>
      </c>
      <c r="E1726" t="str">
        <f>VLOOKUP($A1726,'Medical Examinations'!A1726:F1726,6,FALSE)</f>
        <v>Yes</v>
      </c>
      <c r="F1726" t="str">
        <f>VLOOKUP($A1726,'Medical Examinations'!A1726:G4060,7,FALSE)</f>
        <v>No</v>
      </c>
      <c r="G1726" t="str">
        <f>VLOOKUP($A1726,'Medical Examinations'!A1726:H4060,8,FALSE)</f>
        <v>No</v>
      </c>
      <c r="H1726" s="4">
        <f>VLOOKUP($A1726,'Medical Examinations'!A1726:I4060,9,FALSE)</f>
        <v>1</v>
      </c>
      <c r="I1726" t="str">
        <f>VLOOKUP($A1726,'Medical Examinations'!A1726:J1726,10,FALSE)</f>
        <v>No</v>
      </c>
      <c r="J1726" t="str">
        <f>VLOOKUP($A1726,'Medical Examinations'!A1726:C1726,3,FALSE)</f>
        <v>Obesity</v>
      </c>
      <c r="K1726" t="str">
        <f>VLOOKUP($A1726,'Medical Examinations'!A1726:E1726,5,FALSE)</f>
        <v>Diabetes</v>
      </c>
      <c r="L1726" t="str">
        <f>VLOOKUP($A1726,'Hospitalisation Details'!$A$2:$E$2344,5,FALSE)</f>
        <v>9-Jul-1985</v>
      </c>
      <c r="M1726" s="2">
        <f>VLOOKUP($A1726,'Hospitalisation Details'!$A$2:$I$2344,9,FALSE)</f>
        <v>6686.43</v>
      </c>
      <c r="N1726" s="2" t="str">
        <f>VLOOKUP($A1726,'Hospitalisation Details'!$A$2:$J$2344,10,FALSE)</f>
        <v>Tier - 2</v>
      </c>
      <c r="O1726" s="2" t="str">
        <f>VLOOKUP($A1726,'Hospitalisation Details'!$A$2:$K$2344,11,FALSE)</f>
        <v>Tier - 3</v>
      </c>
      <c r="P1726" s="5" t="str">
        <f>VLOOKUP($A1726,'Hospitalisation Details'!$A$2:$L$2344,12,FALSE)</f>
        <v>R1012</v>
      </c>
      <c r="Q1726" s="15">
        <f>VLOOKUP($A1726,'Hospitalisation Details'!$A$2:$G$2344,7,FALSE)</f>
        <v>37</v>
      </c>
    </row>
    <row r="1727" spans="1:17" x14ac:dyDescent="0.25">
      <c r="A1727" s="14" t="s">
        <v>5412</v>
      </c>
      <c r="B1727" t="str">
        <f>VLOOKUP(Healthcare!$A1727,'Customer Names'!A1727:C4061,3,FALSE)</f>
        <v>Maloney</v>
      </c>
      <c r="C1727">
        <f>VLOOKUP(Healthcare!$A1727,'Medical Examinations'!A1727:B4061,2,FALSE)</f>
        <v>26.885000000000002</v>
      </c>
      <c r="D1727">
        <f>VLOOKUP($A1727,'Medical Examinations'!A1727:D4061,4,FALSE)</f>
        <v>8.66</v>
      </c>
      <c r="E1727" t="str">
        <f>VLOOKUP($A1727,'Medical Examinations'!A1727:F1727,6,FALSE)</f>
        <v>Yes</v>
      </c>
      <c r="F1727" t="str">
        <f>VLOOKUP($A1727,'Medical Examinations'!A1727:G4061,7,FALSE)</f>
        <v>No</v>
      </c>
      <c r="G1727" t="str">
        <f>VLOOKUP($A1727,'Medical Examinations'!A1727:H4061,8,FALSE)</f>
        <v>No</v>
      </c>
      <c r="H1727" s="4">
        <f>VLOOKUP($A1727,'Medical Examinations'!A1727:I4061,9,FALSE)</f>
        <v>1</v>
      </c>
      <c r="I1727" t="str">
        <f>VLOOKUP($A1727,'Medical Examinations'!A1727:J1727,10,FALSE)</f>
        <v>No</v>
      </c>
      <c r="J1727" t="str">
        <f>VLOOKUP($A1727,'Medical Examinations'!A1727:C1727,3,FALSE)</f>
        <v>Over Weight</v>
      </c>
      <c r="K1727" t="str">
        <f>VLOOKUP($A1727,'Medical Examinations'!A1727:E1727,5,FALSE)</f>
        <v>Diabetes</v>
      </c>
      <c r="L1727" t="str">
        <f>VLOOKUP($A1727,'Hospitalisation Details'!$A$2:$E$2344,5,FALSE)</f>
        <v>13-Jul-1968</v>
      </c>
      <c r="M1727" s="2">
        <f>VLOOKUP($A1727,'Hospitalisation Details'!$A$2:$I$2344,9,FALSE)</f>
        <v>6700.56</v>
      </c>
      <c r="N1727" s="2" t="str">
        <f>VLOOKUP($A1727,'Hospitalisation Details'!$A$2:$J$2344,10,FALSE)</f>
        <v>Tier - 3</v>
      </c>
      <c r="O1727" s="2" t="str">
        <f>VLOOKUP($A1727,'Hospitalisation Details'!$A$2:$K$2344,11,FALSE)</f>
        <v>Tier - 1</v>
      </c>
      <c r="P1727" s="5" t="str">
        <f>VLOOKUP($A1727,'Hospitalisation Details'!$A$2:$L$2344,12,FALSE)</f>
        <v>R1012</v>
      </c>
      <c r="Q1727" s="15">
        <f>VLOOKUP($A1727,'Hospitalisation Details'!$A$2:$G$2344,7,FALSE)</f>
        <v>54</v>
      </c>
    </row>
    <row r="1728" spans="1:17" x14ac:dyDescent="0.25">
      <c r="A1728" s="14" t="s">
        <v>5413</v>
      </c>
      <c r="B1728" t="str">
        <f>VLOOKUP(Healthcare!$A1728,'Customer Names'!A1728:C4062,3,FALSE)</f>
        <v>Amherst</v>
      </c>
      <c r="C1728">
        <f>VLOOKUP(Healthcare!$A1728,'Medical Examinations'!A1728:B4062,2,FALSE)</f>
        <v>25.84</v>
      </c>
      <c r="D1728">
        <f>VLOOKUP($A1728,'Medical Examinations'!A1728:D4062,4,FALSE)</f>
        <v>8.5500000000000007</v>
      </c>
      <c r="E1728" t="str">
        <f>VLOOKUP($A1728,'Medical Examinations'!A1728:F1728,6,FALSE)</f>
        <v>Yes</v>
      </c>
      <c r="F1728" t="str">
        <f>VLOOKUP($A1728,'Medical Examinations'!A1728:G4062,7,FALSE)</f>
        <v>No</v>
      </c>
      <c r="G1728" t="str">
        <f>VLOOKUP($A1728,'Medical Examinations'!A1728:H4062,8,FALSE)</f>
        <v>No</v>
      </c>
      <c r="H1728" s="4">
        <f>VLOOKUP($A1728,'Medical Examinations'!A1728:I4062,9,FALSE)</f>
        <v>1</v>
      </c>
      <c r="I1728" t="str">
        <f>VLOOKUP($A1728,'Medical Examinations'!A1728:J1728,10,FALSE)</f>
        <v>No</v>
      </c>
      <c r="J1728" t="str">
        <f>VLOOKUP($A1728,'Medical Examinations'!A1728:C1728,3,FALSE)</f>
        <v>Over Weight</v>
      </c>
      <c r="K1728" t="str">
        <f>VLOOKUP($A1728,'Medical Examinations'!A1728:E1728,5,FALSE)</f>
        <v>Diabetes</v>
      </c>
      <c r="L1728" t="str">
        <f>VLOOKUP($A1728,'Hospitalisation Details'!$A$2:$E$2344,5,FALSE)</f>
        <v>12-Dec-1971</v>
      </c>
      <c r="M1728" s="2">
        <f>VLOOKUP($A1728,'Hospitalisation Details'!$A$2:$I$2344,9,FALSE)</f>
        <v>6706.47</v>
      </c>
      <c r="N1728" s="2" t="str">
        <f>VLOOKUP($A1728,'Hospitalisation Details'!$A$2:$J$2344,10,FALSE)</f>
        <v>Tier - 2</v>
      </c>
      <c r="O1728" s="2" t="str">
        <f>VLOOKUP($A1728,'Hospitalisation Details'!$A$2:$K$2344,11,FALSE)</f>
        <v>Tier - 1</v>
      </c>
      <c r="P1728" s="5" t="str">
        <f>VLOOKUP($A1728,'Hospitalisation Details'!$A$2:$L$2344,12,FALSE)</f>
        <v>R1013</v>
      </c>
      <c r="Q1728" s="15">
        <f>VLOOKUP($A1728,'Hospitalisation Details'!$A$2:$G$2344,7,FALSE)</f>
        <v>51</v>
      </c>
    </row>
    <row r="1729" spans="1:17" x14ac:dyDescent="0.25">
      <c r="A1729" s="14" t="s">
        <v>5414</v>
      </c>
      <c r="B1729" t="str">
        <f>VLOOKUP(Healthcare!$A1729,'Customer Names'!A1729:C4063,3,FALSE)</f>
        <v>Davenport</v>
      </c>
      <c r="C1729">
        <f>VLOOKUP(Healthcare!$A1729,'Medical Examinations'!A1729:B4063,2,FALSE)</f>
        <v>27.454999999999998</v>
      </c>
      <c r="D1729">
        <f>VLOOKUP($A1729,'Medical Examinations'!A1729:D4063,4,FALSE)</f>
        <v>4.54</v>
      </c>
      <c r="E1729" t="str">
        <f>VLOOKUP($A1729,'Medical Examinations'!A1729:F1729,6,FALSE)</f>
        <v>No</v>
      </c>
      <c r="F1729" t="str">
        <f>VLOOKUP($A1729,'Medical Examinations'!A1729:G4063,7,FALSE)</f>
        <v>No</v>
      </c>
      <c r="G1729" t="str">
        <f>VLOOKUP($A1729,'Medical Examinations'!A1729:H4063,8,FALSE)</f>
        <v>No</v>
      </c>
      <c r="H1729" s="4">
        <f>VLOOKUP($A1729,'Medical Examinations'!A1729:I4063,9,FALSE)</f>
        <v>0</v>
      </c>
      <c r="I1729" t="str">
        <f>VLOOKUP($A1729,'Medical Examinations'!A1729:J1729,10,FALSE)</f>
        <v>No</v>
      </c>
      <c r="J1729" t="str">
        <f>VLOOKUP($A1729,'Medical Examinations'!A1729:C1729,3,FALSE)</f>
        <v>Over Weight</v>
      </c>
      <c r="K1729" t="str">
        <f>VLOOKUP($A1729,'Medical Examinations'!A1729:E1729,5,FALSE)</f>
        <v>Normal</v>
      </c>
      <c r="L1729" t="str">
        <f>VLOOKUP($A1729,'Hospitalisation Details'!$A$2:$E$2344,5,FALSE)</f>
        <v>12-Jun-1983</v>
      </c>
      <c r="M1729" s="2">
        <f>VLOOKUP($A1729,'Hospitalisation Details'!$A$2:$I$2344,9,FALSE)</f>
        <v>6710.19</v>
      </c>
      <c r="N1729" s="2" t="str">
        <f>VLOOKUP($A1729,'Hospitalisation Details'!$A$2:$J$2344,10,FALSE)</f>
        <v>Tier - 3</v>
      </c>
      <c r="O1729" s="2" t="str">
        <f>VLOOKUP($A1729,'Hospitalisation Details'!$A$2:$K$2344,11,FALSE)</f>
        <v>Tier - 3</v>
      </c>
      <c r="P1729" s="5" t="str">
        <f>VLOOKUP($A1729,'Hospitalisation Details'!$A$2:$L$2344,12,FALSE)</f>
        <v>R1012</v>
      </c>
      <c r="Q1729" s="15">
        <f>VLOOKUP($A1729,'Hospitalisation Details'!$A$2:$G$2344,7,FALSE)</f>
        <v>39</v>
      </c>
    </row>
    <row r="1730" spans="1:17" x14ac:dyDescent="0.25">
      <c r="A1730" s="14" t="s">
        <v>5415</v>
      </c>
      <c r="B1730" t="str">
        <f>VLOOKUP(Healthcare!$A1730,'Customer Names'!A1730:C4064,3,FALSE)</f>
        <v>Johansen</v>
      </c>
      <c r="C1730">
        <f>VLOOKUP(Healthcare!$A1730,'Medical Examinations'!A1730:B4064,2,FALSE)</f>
        <v>24.605</v>
      </c>
      <c r="D1730">
        <f>VLOOKUP($A1730,'Medical Examinations'!A1730:D4064,4,FALSE)</f>
        <v>5.7</v>
      </c>
      <c r="E1730" t="str">
        <f>VLOOKUP($A1730,'Medical Examinations'!A1730:F1730,6,FALSE)</f>
        <v>No</v>
      </c>
      <c r="F1730" t="str">
        <f>VLOOKUP($A1730,'Medical Examinations'!A1730:G4064,7,FALSE)</f>
        <v>No</v>
      </c>
      <c r="G1730" t="str">
        <f>VLOOKUP($A1730,'Medical Examinations'!A1730:H4064,8,FALSE)</f>
        <v>No</v>
      </c>
      <c r="H1730" s="4">
        <f>VLOOKUP($A1730,'Medical Examinations'!A1730:I4064,9,FALSE)</f>
        <v>0</v>
      </c>
      <c r="I1730" t="str">
        <f>VLOOKUP($A1730,'Medical Examinations'!A1730:J1730,10,FALSE)</f>
        <v>No</v>
      </c>
      <c r="J1730" t="str">
        <f>VLOOKUP($A1730,'Medical Examinations'!A1730:C1730,3,FALSE)</f>
        <v>Health Weight</v>
      </c>
      <c r="K1730" t="str">
        <f>VLOOKUP($A1730,'Medical Examinations'!A1730:E1730,5,FALSE)</f>
        <v>Prediabetes</v>
      </c>
      <c r="L1730" t="str">
        <f>VLOOKUP($A1730,'Hospitalisation Details'!$A$2:$E$2344,5,FALSE)</f>
        <v>13-Jun-1994</v>
      </c>
      <c r="M1730" s="2">
        <f>VLOOKUP($A1730,'Hospitalisation Details'!$A$2:$I$2344,9,FALSE)</f>
        <v>6721.37</v>
      </c>
      <c r="N1730" s="2" t="str">
        <f>VLOOKUP($A1730,'Hospitalisation Details'!$A$2:$J$2344,10,FALSE)</f>
        <v>Tier - 2</v>
      </c>
      <c r="O1730" s="2" t="str">
        <f>VLOOKUP($A1730,'Hospitalisation Details'!$A$2:$K$2344,11,FALSE)</f>
        <v>Tier - 1</v>
      </c>
      <c r="P1730" s="5" t="str">
        <f>VLOOKUP($A1730,'Hospitalisation Details'!$A$2:$L$2344,12,FALSE)</f>
        <v>R1012</v>
      </c>
      <c r="Q1730" s="15">
        <f>VLOOKUP($A1730,'Hospitalisation Details'!$A$2:$G$2344,7,FALSE)</f>
        <v>28</v>
      </c>
    </row>
    <row r="1731" spans="1:17" x14ac:dyDescent="0.25">
      <c r="A1731" s="14" t="s">
        <v>5416</v>
      </c>
      <c r="B1731" t="str">
        <f>VLOOKUP(Healthcare!$A1731,'Customer Names'!A1731:C4065,3,FALSE)</f>
        <v>Bond</v>
      </c>
      <c r="C1731">
        <f>VLOOKUP(Healthcare!$A1731,'Medical Examinations'!A1731:B4065,2,FALSE)</f>
        <v>30.8</v>
      </c>
      <c r="D1731">
        <f>VLOOKUP($A1731,'Medical Examinations'!A1731:D4065,4,FALSE)</f>
        <v>5.07</v>
      </c>
      <c r="E1731" t="str">
        <f>VLOOKUP($A1731,'Medical Examinations'!A1731:F1731,6,FALSE)</f>
        <v>No</v>
      </c>
      <c r="F1731" t="str">
        <f>VLOOKUP($A1731,'Medical Examinations'!A1731:G4065,7,FALSE)</f>
        <v>No</v>
      </c>
      <c r="G1731" t="str">
        <f>VLOOKUP($A1731,'Medical Examinations'!A1731:H4065,8,FALSE)</f>
        <v>No</v>
      </c>
      <c r="H1731" s="4">
        <f>VLOOKUP($A1731,'Medical Examinations'!A1731:I4065,9,FALSE)</f>
        <v>0</v>
      </c>
      <c r="I1731" t="str">
        <f>VLOOKUP($A1731,'Medical Examinations'!A1731:J1731,10,FALSE)</f>
        <v>No</v>
      </c>
      <c r="J1731" t="str">
        <f>VLOOKUP($A1731,'Medical Examinations'!A1731:C1731,3,FALSE)</f>
        <v>Obesity</v>
      </c>
      <c r="K1731" t="str">
        <f>VLOOKUP($A1731,'Medical Examinations'!A1731:E1731,5,FALSE)</f>
        <v>Normal</v>
      </c>
      <c r="L1731" t="str">
        <f>VLOOKUP($A1731,'Hospitalisation Details'!$A$2:$E$2344,5,FALSE)</f>
        <v>18-Jul-1968</v>
      </c>
      <c r="M1731" s="2">
        <f>VLOOKUP($A1731,'Hospitalisation Details'!$A$2:$I$2344,9,FALSE)</f>
        <v>6738.84</v>
      </c>
      <c r="N1731" s="2" t="str">
        <f>VLOOKUP($A1731,'Hospitalisation Details'!$A$2:$J$2344,10,FALSE)</f>
        <v>Tier - 3</v>
      </c>
      <c r="O1731" s="2" t="str">
        <f>VLOOKUP($A1731,'Hospitalisation Details'!$A$2:$K$2344,11,FALSE)</f>
        <v>Tier - 1</v>
      </c>
      <c r="P1731" s="5" t="str">
        <f>VLOOKUP($A1731,'Hospitalisation Details'!$A$2:$L$2344,12,FALSE)</f>
        <v>R1012</v>
      </c>
      <c r="Q1731" s="15">
        <f>VLOOKUP($A1731,'Hospitalisation Details'!$A$2:$G$2344,7,FALSE)</f>
        <v>54</v>
      </c>
    </row>
    <row r="1732" spans="1:17" x14ac:dyDescent="0.25">
      <c r="A1732" s="14" t="s">
        <v>5417</v>
      </c>
      <c r="B1732" t="str">
        <f>VLOOKUP(Healthcare!$A1732,'Customer Names'!A1732:C4066,3,FALSE)</f>
        <v>Reilly</v>
      </c>
      <c r="C1732">
        <f>VLOOKUP(Healthcare!$A1732,'Medical Examinations'!A1732:B4066,2,FALSE)</f>
        <v>34.799999999999997</v>
      </c>
      <c r="D1732">
        <f>VLOOKUP($A1732,'Medical Examinations'!A1732:D4066,4,FALSE)</f>
        <v>4.38</v>
      </c>
      <c r="E1732" t="str">
        <f>VLOOKUP($A1732,'Medical Examinations'!A1732:F1732,6,FALSE)</f>
        <v>No</v>
      </c>
      <c r="F1732" t="str">
        <f>VLOOKUP($A1732,'Medical Examinations'!A1732:G4066,7,FALSE)</f>
        <v>No</v>
      </c>
      <c r="G1732" t="str">
        <f>VLOOKUP($A1732,'Medical Examinations'!A1732:H4066,8,FALSE)</f>
        <v>No</v>
      </c>
      <c r="H1732" s="4">
        <f>VLOOKUP($A1732,'Medical Examinations'!A1732:I4066,9,FALSE)</f>
        <v>1</v>
      </c>
      <c r="I1732" t="str">
        <f>VLOOKUP($A1732,'Medical Examinations'!A1732:J1732,10,FALSE)</f>
        <v>No</v>
      </c>
      <c r="J1732" t="str">
        <f>VLOOKUP($A1732,'Medical Examinations'!A1732:C1732,3,FALSE)</f>
        <v>Obesity</v>
      </c>
      <c r="K1732" t="str">
        <f>VLOOKUP($A1732,'Medical Examinations'!A1732:E1732,5,FALSE)</f>
        <v>Normal</v>
      </c>
      <c r="L1732" t="str">
        <f>VLOOKUP($A1732,'Hospitalisation Details'!$A$2:$E$2344,5,FALSE)</f>
        <v>7-Aug-1986</v>
      </c>
      <c r="M1732" s="2">
        <f>VLOOKUP($A1732,'Hospitalisation Details'!$A$2:$I$2344,9,FALSE)</f>
        <v>6746.74</v>
      </c>
      <c r="N1732" s="2" t="str">
        <f>VLOOKUP($A1732,'Hospitalisation Details'!$A$2:$J$2344,10,FALSE)</f>
        <v>Tier - 3</v>
      </c>
      <c r="O1732" s="2" t="str">
        <f>VLOOKUP($A1732,'Hospitalisation Details'!$A$2:$K$2344,11,FALSE)</f>
        <v>Tier - 2</v>
      </c>
      <c r="P1732" s="5" t="str">
        <f>VLOOKUP($A1732,'Hospitalisation Details'!$A$2:$L$2344,12,FALSE)</f>
        <v>R1016</v>
      </c>
      <c r="Q1732" s="15">
        <f>VLOOKUP($A1732,'Hospitalisation Details'!$A$2:$G$2344,7,FALSE)</f>
        <v>36</v>
      </c>
    </row>
    <row r="1733" spans="1:17" x14ac:dyDescent="0.25">
      <c r="A1733" s="14" t="s">
        <v>5418</v>
      </c>
      <c r="B1733" t="str">
        <f>VLOOKUP(Healthcare!$A1733,'Customer Names'!A1733:C4067,3,FALSE)</f>
        <v>Chandler</v>
      </c>
      <c r="C1733">
        <f>VLOOKUP(Healthcare!$A1733,'Medical Examinations'!A1733:B4067,2,FALSE)</f>
        <v>34.21</v>
      </c>
      <c r="D1733">
        <f>VLOOKUP($A1733,'Medical Examinations'!A1733:D4067,4,FALSE)</f>
        <v>4.54</v>
      </c>
      <c r="E1733" t="str">
        <f>VLOOKUP($A1733,'Medical Examinations'!A1733:F1733,6,FALSE)</f>
        <v>No</v>
      </c>
      <c r="F1733" t="str">
        <f>VLOOKUP($A1733,'Medical Examinations'!A1733:G4067,7,FALSE)</f>
        <v>No</v>
      </c>
      <c r="G1733" t="str">
        <f>VLOOKUP($A1733,'Medical Examinations'!A1733:H4067,8,FALSE)</f>
        <v>No</v>
      </c>
      <c r="H1733" s="4">
        <f>VLOOKUP($A1733,'Medical Examinations'!A1733:I4067,9,FALSE)</f>
        <v>1</v>
      </c>
      <c r="I1733" t="str">
        <f>VLOOKUP($A1733,'Medical Examinations'!A1733:J1733,10,FALSE)</f>
        <v>No</v>
      </c>
      <c r="J1733" t="str">
        <f>VLOOKUP($A1733,'Medical Examinations'!A1733:C1733,3,FALSE)</f>
        <v>Obesity</v>
      </c>
      <c r="K1733" t="str">
        <f>VLOOKUP($A1733,'Medical Examinations'!A1733:E1733,5,FALSE)</f>
        <v>Normal</v>
      </c>
      <c r="L1733" t="str">
        <f>VLOOKUP($A1733,'Hospitalisation Details'!$A$2:$E$2344,5,FALSE)</f>
        <v>5-Jun-1986</v>
      </c>
      <c r="M1733" s="2">
        <f>VLOOKUP($A1733,'Hospitalisation Details'!$A$2:$I$2344,9,FALSE)</f>
        <v>6748.59</v>
      </c>
      <c r="N1733" s="2" t="str">
        <f>VLOOKUP($A1733,'Hospitalisation Details'!$A$2:$J$2344,10,FALSE)</f>
        <v>Tier - 3</v>
      </c>
      <c r="O1733" s="2" t="str">
        <f>VLOOKUP($A1733,'Hospitalisation Details'!$A$2:$K$2344,11,FALSE)</f>
        <v>Tier - 1</v>
      </c>
      <c r="P1733" s="5" t="str">
        <f>VLOOKUP($A1733,'Hospitalisation Details'!$A$2:$L$2344,12,FALSE)</f>
        <v>R1016</v>
      </c>
      <c r="Q1733" s="15">
        <f>VLOOKUP($A1733,'Hospitalisation Details'!$A$2:$G$2344,7,FALSE)</f>
        <v>37</v>
      </c>
    </row>
    <row r="1734" spans="1:17" x14ac:dyDescent="0.25">
      <c r="A1734" s="14" t="s">
        <v>5419</v>
      </c>
      <c r="B1734" t="str">
        <f>VLOOKUP(Healthcare!$A1734,'Customer Names'!A1734:C4068,3,FALSE)</f>
        <v>Kaufmann</v>
      </c>
      <c r="C1734">
        <f>VLOOKUP(Healthcare!$A1734,'Medical Examinations'!A1734:B4068,2,FALSE)</f>
        <v>31</v>
      </c>
      <c r="D1734">
        <f>VLOOKUP($A1734,'Medical Examinations'!A1734:D4068,4,FALSE)</f>
        <v>5.38</v>
      </c>
      <c r="E1734" t="str">
        <f>VLOOKUP($A1734,'Medical Examinations'!A1734:F1734,6,FALSE)</f>
        <v>No</v>
      </c>
      <c r="F1734" t="str">
        <f>VLOOKUP($A1734,'Medical Examinations'!A1734:G4068,7,FALSE)</f>
        <v>No</v>
      </c>
      <c r="G1734" t="str">
        <f>VLOOKUP($A1734,'Medical Examinations'!A1734:H4068,8,FALSE)</f>
        <v>No</v>
      </c>
      <c r="H1734" s="4">
        <f>VLOOKUP($A1734,'Medical Examinations'!A1734:I4068,9,FALSE)</f>
        <v>1</v>
      </c>
      <c r="I1734" t="str">
        <f>VLOOKUP($A1734,'Medical Examinations'!A1734:J1734,10,FALSE)</f>
        <v>No</v>
      </c>
      <c r="J1734" t="str">
        <f>VLOOKUP($A1734,'Medical Examinations'!A1734:C1734,3,FALSE)</f>
        <v>Obesity</v>
      </c>
      <c r="K1734" t="str">
        <f>VLOOKUP($A1734,'Medical Examinations'!A1734:E1734,5,FALSE)</f>
        <v>Normal</v>
      </c>
      <c r="L1734" t="str">
        <f>VLOOKUP($A1734,'Hospitalisation Details'!$A$2:$E$2344,5,FALSE)</f>
        <v>17-Jun-1970</v>
      </c>
      <c r="M1734" s="2">
        <f>VLOOKUP($A1734,'Hospitalisation Details'!$A$2:$I$2344,9,FALSE)</f>
        <v>6749.63</v>
      </c>
      <c r="N1734" s="2" t="str">
        <f>VLOOKUP($A1734,'Hospitalisation Details'!$A$2:$J$2344,10,FALSE)</f>
        <v>Tier - 2</v>
      </c>
      <c r="O1734" s="2" t="str">
        <f>VLOOKUP($A1734,'Hospitalisation Details'!$A$2:$K$2344,11,FALSE)</f>
        <v>Tier - 1</v>
      </c>
      <c r="P1734" s="5" t="str">
        <f>VLOOKUP($A1734,'Hospitalisation Details'!$A$2:$L$2344,12,FALSE)</f>
        <v>R1013</v>
      </c>
      <c r="Q1734" s="15">
        <f>VLOOKUP($A1734,'Hospitalisation Details'!$A$2:$G$2344,7,FALSE)</f>
        <v>52</v>
      </c>
    </row>
    <row r="1735" spans="1:17" x14ac:dyDescent="0.25">
      <c r="A1735" s="14" t="s">
        <v>5420</v>
      </c>
      <c r="B1735" t="str">
        <f>VLOOKUP(Healthcare!$A1735,'Customer Names'!A1735:C4069,3,FALSE)</f>
        <v>Barnes-Zurkinden</v>
      </c>
      <c r="C1735">
        <f>VLOOKUP(Healthcare!$A1735,'Medical Examinations'!A1735:B4069,2,FALSE)</f>
        <v>26.125</v>
      </c>
      <c r="D1735">
        <f>VLOOKUP($A1735,'Medical Examinations'!A1735:D4069,4,FALSE)</f>
        <v>5.55</v>
      </c>
      <c r="E1735" t="str">
        <f>VLOOKUP($A1735,'Medical Examinations'!A1735:F1735,6,FALSE)</f>
        <v>No</v>
      </c>
      <c r="F1735" t="str">
        <f>VLOOKUP($A1735,'Medical Examinations'!A1735:G4069,7,FALSE)</f>
        <v>No</v>
      </c>
      <c r="G1735" t="str">
        <f>VLOOKUP($A1735,'Medical Examinations'!A1735:H4069,8,FALSE)</f>
        <v>No</v>
      </c>
      <c r="H1735" s="4">
        <f>VLOOKUP($A1735,'Medical Examinations'!A1735:I4069,9,FALSE)</f>
        <v>1</v>
      </c>
      <c r="I1735" t="str">
        <f>VLOOKUP($A1735,'Medical Examinations'!A1735:J1735,10,FALSE)</f>
        <v>No</v>
      </c>
      <c r="J1735" t="str">
        <f>VLOOKUP($A1735,'Medical Examinations'!A1735:C1735,3,FALSE)</f>
        <v>Over Weight</v>
      </c>
      <c r="K1735" t="str">
        <f>VLOOKUP($A1735,'Medical Examinations'!A1735:E1735,5,FALSE)</f>
        <v>Normal</v>
      </c>
      <c r="L1735" t="str">
        <f>VLOOKUP($A1735,'Hospitalisation Details'!$A$2:$E$2344,5,FALSE)</f>
        <v>9-Dec-1966</v>
      </c>
      <c r="M1735" s="2">
        <f>VLOOKUP($A1735,'Hospitalisation Details'!$A$2:$I$2344,9,FALSE)</f>
        <v>6750.27</v>
      </c>
      <c r="N1735" s="2" t="str">
        <f>VLOOKUP($A1735,'Hospitalisation Details'!$A$2:$J$2344,10,FALSE)</f>
        <v>Tier - 3</v>
      </c>
      <c r="O1735" s="2" t="str">
        <f>VLOOKUP($A1735,'Hospitalisation Details'!$A$2:$K$2344,11,FALSE)</f>
        <v>Tier - 2</v>
      </c>
      <c r="P1735" s="5" t="str">
        <f>VLOOKUP($A1735,'Hospitalisation Details'!$A$2:$L$2344,12,FALSE)</f>
        <v>R1013</v>
      </c>
      <c r="Q1735" s="15">
        <f>VLOOKUP($A1735,'Hospitalisation Details'!$A$2:$G$2344,7,FALSE)</f>
        <v>56</v>
      </c>
    </row>
    <row r="1736" spans="1:17" x14ac:dyDescent="0.25">
      <c r="A1736" s="14" t="s">
        <v>5421</v>
      </c>
      <c r="B1736" t="str">
        <f>VLOOKUP(Healthcare!$A1736,'Customer Names'!A1736:C4070,3,FALSE)</f>
        <v>Wolter</v>
      </c>
      <c r="C1736">
        <f>VLOOKUP(Healthcare!$A1736,'Medical Examinations'!A1736:B4070,2,FALSE)</f>
        <v>30.13</v>
      </c>
      <c r="D1736">
        <f>VLOOKUP($A1736,'Medical Examinations'!A1736:D4070,4,FALSE)</f>
        <v>4.03</v>
      </c>
      <c r="E1736" t="str">
        <f>VLOOKUP($A1736,'Medical Examinations'!A1736:F1736,6,FALSE)</f>
        <v>Yes</v>
      </c>
      <c r="F1736" t="str">
        <f>VLOOKUP($A1736,'Medical Examinations'!A1736:G4070,7,FALSE)</f>
        <v>No</v>
      </c>
      <c r="G1736" t="str">
        <f>VLOOKUP($A1736,'Medical Examinations'!A1736:H4070,8,FALSE)</f>
        <v>No</v>
      </c>
      <c r="H1736" s="4">
        <f>VLOOKUP($A1736,'Medical Examinations'!A1736:I4070,9,FALSE)</f>
        <v>1</v>
      </c>
      <c r="I1736" t="str">
        <f>VLOOKUP($A1736,'Medical Examinations'!A1736:J1736,10,FALSE)</f>
        <v>No</v>
      </c>
      <c r="J1736" t="str">
        <f>VLOOKUP($A1736,'Medical Examinations'!A1736:C1736,3,FALSE)</f>
        <v>Obesity</v>
      </c>
      <c r="K1736" t="str">
        <f>VLOOKUP($A1736,'Medical Examinations'!A1736:E1736,5,FALSE)</f>
        <v>Normal</v>
      </c>
      <c r="L1736" t="str">
        <f>VLOOKUP($A1736,'Hospitalisation Details'!$A$2:$E$2344,5,FALSE)</f>
        <v>10-Oct-1988</v>
      </c>
      <c r="M1736" s="2">
        <f>VLOOKUP($A1736,'Hospitalisation Details'!$A$2:$I$2344,9,FALSE)</f>
        <v>6753.04</v>
      </c>
      <c r="N1736" s="2" t="str">
        <f>VLOOKUP($A1736,'Hospitalisation Details'!$A$2:$J$2344,10,FALSE)</f>
        <v>Tier - 2</v>
      </c>
      <c r="O1736" s="2" t="str">
        <f>VLOOKUP($A1736,'Hospitalisation Details'!$A$2:$K$2344,11,FALSE)</f>
        <v>Tier - 2</v>
      </c>
      <c r="P1736" s="5" t="str">
        <f>VLOOKUP($A1736,'Hospitalisation Details'!$A$2:$L$2344,12,FALSE)</f>
        <v>R1024</v>
      </c>
      <c r="Q1736" s="15">
        <f>VLOOKUP($A1736,'Hospitalisation Details'!$A$2:$G$2344,7,FALSE)</f>
        <v>34</v>
      </c>
    </row>
    <row r="1737" spans="1:17" x14ac:dyDescent="0.25">
      <c r="A1737" s="14" t="s">
        <v>5422</v>
      </c>
      <c r="B1737" t="str">
        <f>VLOOKUP(Healthcare!$A1737,'Customer Names'!A1737:C4071,3,FALSE)</f>
        <v>Pearson</v>
      </c>
      <c r="C1737">
        <f>VLOOKUP(Healthcare!$A1737,'Medical Examinations'!A1737:B4071,2,FALSE)</f>
        <v>34.19</v>
      </c>
      <c r="D1737">
        <f>VLOOKUP($A1737,'Medical Examinations'!A1737:D4071,4,FALSE)</f>
        <v>4.1900000000000004</v>
      </c>
      <c r="E1737" t="str">
        <f>VLOOKUP($A1737,'Medical Examinations'!A1737:F1737,6,FALSE)</f>
        <v>No</v>
      </c>
      <c r="F1737" t="str">
        <f>VLOOKUP($A1737,'Medical Examinations'!A1737:G4071,7,FALSE)</f>
        <v>No</v>
      </c>
      <c r="G1737" t="str">
        <f>VLOOKUP($A1737,'Medical Examinations'!A1737:H4071,8,FALSE)</f>
        <v>No</v>
      </c>
      <c r="H1737" s="4">
        <f>VLOOKUP($A1737,'Medical Examinations'!A1737:I4071,9,FALSE)</f>
        <v>0</v>
      </c>
      <c r="I1737" t="str">
        <f>VLOOKUP($A1737,'Medical Examinations'!A1737:J1737,10,FALSE)</f>
        <v>No</v>
      </c>
      <c r="J1737" t="str">
        <f>VLOOKUP($A1737,'Medical Examinations'!A1737:C1737,3,FALSE)</f>
        <v>Obesity</v>
      </c>
      <c r="K1737" t="str">
        <f>VLOOKUP($A1737,'Medical Examinations'!A1737:E1737,5,FALSE)</f>
        <v>Normal</v>
      </c>
      <c r="L1737" t="str">
        <f>VLOOKUP($A1737,'Hospitalisation Details'!$A$2:$E$2344,5,FALSE)</f>
        <v>21-Sep-1981</v>
      </c>
      <c r="M1737" s="2">
        <f>VLOOKUP($A1737,'Hospitalisation Details'!$A$2:$I$2344,9,FALSE)</f>
        <v>6770.19</v>
      </c>
      <c r="N1737" s="2" t="str">
        <f>VLOOKUP($A1737,'Hospitalisation Details'!$A$2:$J$2344,10,FALSE)</f>
        <v>Tier - 2</v>
      </c>
      <c r="O1737" s="2" t="str">
        <f>VLOOKUP($A1737,'Hospitalisation Details'!$A$2:$K$2344,11,FALSE)</f>
        <v>Tier - 3</v>
      </c>
      <c r="P1737" s="5" t="str">
        <f>VLOOKUP($A1737,'Hospitalisation Details'!$A$2:$L$2344,12,FALSE)</f>
        <v>R1013</v>
      </c>
      <c r="Q1737" s="15">
        <f>VLOOKUP($A1737,'Hospitalisation Details'!$A$2:$G$2344,7,FALSE)</f>
        <v>41</v>
      </c>
    </row>
    <row r="1738" spans="1:17" x14ac:dyDescent="0.25">
      <c r="A1738" s="14" t="s">
        <v>5423</v>
      </c>
      <c r="B1738" t="str">
        <f>VLOOKUP(Healthcare!$A1738,'Customer Names'!A1738:C4072,3,FALSE)</f>
        <v>Thomas</v>
      </c>
      <c r="C1738">
        <f>VLOOKUP(Healthcare!$A1738,'Medical Examinations'!A1738:B4072,2,FALSE)</f>
        <v>22.515000000000001</v>
      </c>
      <c r="D1738">
        <f>VLOOKUP($A1738,'Medical Examinations'!A1738:D4072,4,FALSE)</f>
        <v>4.37</v>
      </c>
      <c r="E1738" t="str">
        <f>VLOOKUP($A1738,'Medical Examinations'!A1738:F1738,6,FALSE)</f>
        <v>No</v>
      </c>
      <c r="F1738" t="str">
        <f>VLOOKUP($A1738,'Medical Examinations'!A1738:G4072,7,FALSE)</f>
        <v>No</v>
      </c>
      <c r="G1738" t="str">
        <f>VLOOKUP($A1738,'Medical Examinations'!A1738:H4072,8,FALSE)</f>
        <v>Yes</v>
      </c>
      <c r="H1738" s="4">
        <f>VLOOKUP($A1738,'Medical Examinations'!A1738:I4072,9,FALSE)</f>
        <v>1</v>
      </c>
      <c r="I1738" t="str">
        <f>VLOOKUP($A1738,'Medical Examinations'!A1738:J1738,10,FALSE)</f>
        <v>No</v>
      </c>
      <c r="J1738" t="str">
        <f>VLOOKUP($A1738,'Medical Examinations'!A1738:C1738,3,FALSE)</f>
        <v>Health Weight</v>
      </c>
      <c r="K1738" t="str">
        <f>VLOOKUP($A1738,'Medical Examinations'!A1738:E1738,5,FALSE)</f>
        <v>Normal</v>
      </c>
      <c r="L1738" t="str">
        <f>VLOOKUP($A1738,'Hospitalisation Details'!$A$2:$E$2344,5,FALSE)</f>
        <v>3-Sep-1981</v>
      </c>
      <c r="M1738" s="2">
        <f>VLOOKUP($A1738,'Hospitalisation Details'!$A$2:$I$2344,9,FALSE)</f>
        <v>6775.96</v>
      </c>
      <c r="N1738" s="2" t="str">
        <f>VLOOKUP($A1738,'Hospitalisation Details'!$A$2:$J$2344,10,FALSE)</f>
        <v>Tier - 2</v>
      </c>
      <c r="O1738" s="2" t="str">
        <f>VLOOKUP($A1738,'Hospitalisation Details'!$A$2:$K$2344,11,FALSE)</f>
        <v>Tier - 3</v>
      </c>
      <c r="P1738" s="5" t="str">
        <f>VLOOKUP($A1738,'Hospitalisation Details'!$A$2:$L$2344,12,FALSE)</f>
        <v>R1011</v>
      </c>
      <c r="Q1738" s="15">
        <f>VLOOKUP($A1738,'Hospitalisation Details'!$A$2:$G$2344,7,FALSE)</f>
        <v>41</v>
      </c>
    </row>
    <row r="1739" spans="1:17" x14ac:dyDescent="0.25">
      <c r="A1739" s="14" t="s">
        <v>5424</v>
      </c>
      <c r="B1739" t="str">
        <f>VLOOKUP(Healthcare!$A1739,'Customer Names'!A1739:C4073,3,FALSE)</f>
        <v>Leon</v>
      </c>
      <c r="C1739">
        <f>VLOOKUP(Healthcare!$A1739,'Medical Examinations'!A1739:B4073,2,FALSE)</f>
        <v>18.239999999999998</v>
      </c>
      <c r="D1739">
        <f>VLOOKUP($A1739,'Medical Examinations'!A1739:D4073,4,FALSE)</f>
        <v>5.31</v>
      </c>
      <c r="E1739" t="str">
        <f>VLOOKUP($A1739,'Medical Examinations'!A1739:F1739,6,FALSE)</f>
        <v>Yes</v>
      </c>
      <c r="F1739" t="str">
        <f>VLOOKUP($A1739,'Medical Examinations'!A1739:G4073,7,FALSE)</f>
        <v>No</v>
      </c>
      <c r="G1739" t="str">
        <f>VLOOKUP($A1739,'Medical Examinations'!A1739:H4073,8,FALSE)</f>
        <v>Yes</v>
      </c>
      <c r="H1739" s="4">
        <f>VLOOKUP($A1739,'Medical Examinations'!A1739:I4073,9,FALSE)</f>
        <v>1</v>
      </c>
      <c r="I1739" t="str">
        <f>VLOOKUP($A1739,'Medical Examinations'!A1739:J1739,10,FALSE)</f>
        <v>No</v>
      </c>
      <c r="J1739" t="str">
        <f>VLOOKUP($A1739,'Medical Examinations'!A1739:C1739,3,FALSE)</f>
        <v>Under Weight</v>
      </c>
      <c r="K1739" t="str">
        <f>VLOOKUP($A1739,'Medical Examinations'!A1739:E1739,5,FALSE)</f>
        <v>Normal</v>
      </c>
      <c r="L1739" t="str">
        <f>VLOOKUP($A1739,'Hospitalisation Details'!$A$2:$E$2344,5,FALSE)</f>
        <v>8-Oct-1981</v>
      </c>
      <c r="M1739" s="2">
        <f>VLOOKUP($A1739,'Hospitalisation Details'!$A$2:$I$2344,9,FALSE)</f>
        <v>6781.35</v>
      </c>
      <c r="N1739" s="2" t="str">
        <f>VLOOKUP($A1739,'Hospitalisation Details'!$A$2:$J$2344,10,FALSE)</f>
        <v>Tier - 2</v>
      </c>
      <c r="O1739" s="2" t="str">
        <f>VLOOKUP($A1739,'Hospitalisation Details'!$A$2:$K$2344,11,FALSE)</f>
        <v>Tier - 1</v>
      </c>
      <c r="P1739" s="5" t="str">
        <f>VLOOKUP($A1739,'Hospitalisation Details'!$A$2:$L$2344,12,FALSE)</f>
        <v>R1013</v>
      </c>
      <c r="Q1739" s="15">
        <f>VLOOKUP($A1739,'Hospitalisation Details'!$A$2:$G$2344,7,FALSE)</f>
        <v>41</v>
      </c>
    </row>
    <row r="1740" spans="1:17" x14ac:dyDescent="0.25">
      <c r="A1740" s="14" t="s">
        <v>5425</v>
      </c>
      <c r="B1740" t="str">
        <f>VLOOKUP(Healthcare!$A1740,'Customer Names'!A1740:C4074,3,FALSE)</f>
        <v>Marriott</v>
      </c>
      <c r="C1740">
        <f>VLOOKUP(Healthcare!$A1740,'Medical Examinations'!A1740:B4074,2,FALSE)</f>
        <v>37.28</v>
      </c>
      <c r="D1740">
        <f>VLOOKUP($A1740,'Medical Examinations'!A1740:D4074,4,FALSE)</f>
        <v>4.66</v>
      </c>
      <c r="E1740" t="str">
        <f>VLOOKUP($A1740,'Medical Examinations'!A1740:F1740,6,FALSE)</f>
        <v>No</v>
      </c>
      <c r="F1740" t="str">
        <f>VLOOKUP($A1740,'Medical Examinations'!A1740:G4074,7,FALSE)</f>
        <v>Yes</v>
      </c>
      <c r="G1740" t="str">
        <f>VLOOKUP($A1740,'Medical Examinations'!A1740:H4074,8,FALSE)</f>
        <v>No</v>
      </c>
      <c r="H1740" s="4">
        <f>VLOOKUP($A1740,'Medical Examinations'!A1740:I4074,9,FALSE)</f>
        <v>1</v>
      </c>
      <c r="I1740" t="str">
        <f>VLOOKUP($A1740,'Medical Examinations'!A1740:J1740,10,FALSE)</f>
        <v>No</v>
      </c>
      <c r="J1740" t="str">
        <f>VLOOKUP($A1740,'Medical Examinations'!A1740:C1740,3,FALSE)</f>
        <v>Obesity</v>
      </c>
      <c r="K1740" t="str">
        <f>VLOOKUP($A1740,'Medical Examinations'!A1740:E1740,5,FALSE)</f>
        <v>Normal</v>
      </c>
      <c r="L1740" t="str">
        <f>VLOOKUP($A1740,'Hospitalisation Details'!$A$2:$E$2344,5,FALSE)</f>
        <v>23-Nov-1980</v>
      </c>
      <c r="M1740" s="2">
        <f>VLOOKUP($A1740,'Hospitalisation Details'!$A$2:$I$2344,9,FALSE)</f>
        <v>6781.52</v>
      </c>
      <c r="N1740" s="2" t="str">
        <f>VLOOKUP($A1740,'Hospitalisation Details'!$A$2:$J$2344,10,FALSE)</f>
        <v>Tier - 2</v>
      </c>
      <c r="O1740" s="2" t="str">
        <f>VLOOKUP($A1740,'Hospitalisation Details'!$A$2:$K$2344,11,FALSE)</f>
        <v>Tier - 2</v>
      </c>
      <c r="P1740" s="5" t="str">
        <f>VLOOKUP($A1740,'Hospitalisation Details'!$A$2:$L$2344,12,FALSE)</f>
        <v>R1013</v>
      </c>
      <c r="Q1740" s="15">
        <f>VLOOKUP($A1740,'Hospitalisation Details'!$A$2:$G$2344,7,FALSE)</f>
        <v>42</v>
      </c>
    </row>
    <row r="1741" spans="1:17" x14ac:dyDescent="0.25">
      <c r="A1741" s="14" t="s">
        <v>5426</v>
      </c>
      <c r="B1741" t="str">
        <f>VLOOKUP(Healthcare!$A1741,'Customer Names'!A1741:C4075,3,FALSE)</f>
        <v>Wilkins</v>
      </c>
      <c r="C1741">
        <f>VLOOKUP(Healthcare!$A1741,'Medical Examinations'!A1741:B4075,2,FALSE)</f>
        <v>18.2</v>
      </c>
      <c r="D1741">
        <f>VLOOKUP($A1741,'Medical Examinations'!A1741:D4075,4,FALSE)</f>
        <v>6.19</v>
      </c>
      <c r="E1741" t="str">
        <f>VLOOKUP($A1741,'Medical Examinations'!A1741:F1741,6,FALSE)</f>
        <v>No</v>
      </c>
      <c r="F1741" t="str">
        <f>VLOOKUP($A1741,'Medical Examinations'!A1741:G4075,7,FALSE)</f>
        <v>No</v>
      </c>
      <c r="G1741" t="str">
        <f>VLOOKUP($A1741,'Medical Examinations'!A1741:H4075,8,FALSE)</f>
        <v>Yes</v>
      </c>
      <c r="H1741" s="4">
        <f>VLOOKUP($A1741,'Medical Examinations'!A1741:I4075,9,FALSE)</f>
        <v>1</v>
      </c>
      <c r="I1741" t="str">
        <f>VLOOKUP($A1741,'Medical Examinations'!A1741:J1741,10,FALSE)</f>
        <v>No</v>
      </c>
      <c r="J1741" t="str">
        <f>VLOOKUP($A1741,'Medical Examinations'!A1741:C1741,3,FALSE)</f>
        <v>Under Weight</v>
      </c>
      <c r="K1741" t="str">
        <f>VLOOKUP($A1741,'Medical Examinations'!A1741:E1741,5,FALSE)</f>
        <v>Prediabetes</v>
      </c>
      <c r="L1741" t="str">
        <f>VLOOKUP($A1741,'Hospitalisation Details'!$A$2:$E$2344,5,FALSE)</f>
        <v>29-Jun-1991</v>
      </c>
      <c r="M1741" s="2">
        <f>VLOOKUP($A1741,'Hospitalisation Details'!$A$2:$I$2344,9,FALSE)</f>
        <v>6799.46</v>
      </c>
      <c r="N1741" s="2" t="str">
        <f>VLOOKUP($A1741,'Hospitalisation Details'!$A$2:$J$2344,10,FALSE)</f>
        <v>Tier - 1</v>
      </c>
      <c r="O1741" s="2" t="str">
        <f>VLOOKUP($A1741,'Hospitalisation Details'!$A$2:$K$2344,11,FALSE)</f>
        <v>Tier - 2</v>
      </c>
      <c r="P1741" s="5" t="str">
        <f>VLOOKUP($A1741,'Hospitalisation Details'!$A$2:$L$2344,12,FALSE)</f>
        <v>R1014</v>
      </c>
      <c r="Q1741" s="15">
        <f>VLOOKUP($A1741,'Hospitalisation Details'!$A$2:$G$2344,7,FALSE)</f>
        <v>31</v>
      </c>
    </row>
    <row r="1742" spans="1:17" x14ac:dyDescent="0.25">
      <c r="A1742" s="14" t="s">
        <v>5427</v>
      </c>
      <c r="B1742" t="str">
        <f>VLOOKUP(Healthcare!$A1742,'Customer Names'!A1742:C4076,3,FALSE)</f>
        <v>Saiter</v>
      </c>
      <c r="C1742">
        <f>VLOOKUP(Healthcare!$A1742,'Medical Examinations'!A1742:B4076,2,FALSE)</f>
        <v>20.53</v>
      </c>
      <c r="D1742">
        <f>VLOOKUP($A1742,'Medical Examinations'!A1742:D4076,4,FALSE)</f>
        <v>4.8600000000000003</v>
      </c>
      <c r="E1742" t="str">
        <f>VLOOKUP($A1742,'Medical Examinations'!A1742:F1742,6,FALSE)</f>
        <v>No</v>
      </c>
      <c r="F1742" t="str">
        <f>VLOOKUP($A1742,'Medical Examinations'!A1742:G4076,7,FALSE)</f>
        <v>No</v>
      </c>
      <c r="G1742" t="str">
        <f>VLOOKUP($A1742,'Medical Examinations'!A1742:H4076,8,FALSE)</f>
        <v>No</v>
      </c>
      <c r="H1742" s="4">
        <f>VLOOKUP($A1742,'Medical Examinations'!A1742:I4076,9,FALSE)</f>
        <v>1</v>
      </c>
      <c r="I1742" t="str">
        <f>VLOOKUP($A1742,'Medical Examinations'!A1742:J1742,10,FALSE)</f>
        <v>No</v>
      </c>
      <c r="J1742" t="str">
        <f>VLOOKUP($A1742,'Medical Examinations'!A1742:C1742,3,FALSE)</f>
        <v>Health Weight</v>
      </c>
      <c r="K1742" t="str">
        <f>VLOOKUP($A1742,'Medical Examinations'!A1742:E1742,5,FALSE)</f>
        <v>Normal</v>
      </c>
      <c r="L1742" t="str">
        <f>VLOOKUP($A1742,'Hospitalisation Details'!$A$2:$E$2344,5,FALSE)</f>
        <v>17-Aug-1975</v>
      </c>
      <c r="M1742" s="2">
        <f>VLOOKUP($A1742,'Hospitalisation Details'!$A$2:$I$2344,9,FALSE)</f>
        <v>6809.46</v>
      </c>
      <c r="N1742" s="2" t="str">
        <f>VLOOKUP($A1742,'Hospitalisation Details'!$A$2:$J$2344,10,FALSE)</f>
        <v>Tier - 2</v>
      </c>
      <c r="O1742" s="2" t="str">
        <f>VLOOKUP($A1742,'Hospitalisation Details'!$A$2:$K$2344,11,FALSE)</f>
        <v>Tier - 1</v>
      </c>
      <c r="P1742" s="5" t="str">
        <f>VLOOKUP($A1742,'Hospitalisation Details'!$A$2:$L$2344,12,FALSE)</f>
        <v>R1012</v>
      </c>
      <c r="Q1742" s="15">
        <f>VLOOKUP($A1742,'Hospitalisation Details'!$A$2:$G$2344,7,FALSE)</f>
        <v>47</v>
      </c>
    </row>
    <row r="1743" spans="1:17" x14ac:dyDescent="0.25">
      <c r="A1743" s="14" t="s">
        <v>5428</v>
      </c>
      <c r="B1743" t="str">
        <f>VLOOKUP(Healthcare!$A1743,'Customer Names'!A1743:C4077,3,FALSE)</f>
        <v>Winrow</v>
      </c>
      <c r="C1743">
        <f>VLOOKUP(Healthcare!$A1743,'Medical Examinations'!A1743:B4077,2,FALSE)</f>
        <v>23.79</v>
      </c>
      <c r="D1743">
        <f>VLOOKUP($A1743,'Medical Examinations'!A1743:D4077,4,FALSE)</f>
        <v>4.74</v>
      </c>
      <c r="E1743" t="str">
        <f>VLOOKUP($A1743,'Medical Examinations'!A1743:F1743,6,FALSE)</f>
        <v>No</v>
      </c>
      <c r="F1743" t="str">
        <f>VLOOKUP($A1743,'Medical Examinations'!A1743:G4077,7,FALSE)</f>
        <v>No</v>
      </c>
      <c r="G1743" t="str">
        <f>VLOOKUP($A1743,'Medical Examinations'!A1743:H4077,8,FALSE)</f>
        <v>No</v>
      </c>
      <c r="H1743" s="4">
        <f>VLOOKUP($A1743,'Medical Examinations'!A1743:I4077,9,FALSE)</f>
        <v>0</v>
      </c>
      <c r="I1743" t="str">
        <f>VLOOKUP($A1743,'Medical Examinations'!A1743:J1743,10,FALSE)</f>
        <v>No</v>
      </c>
      <c r="J1743" t="str">
        <f>VLOOKUP($A1743,'Medical Examinations'!A1743:C1743,3,FALSE)</f>
        <v>Health Weight</v>
      </c>
      <c r="K1743" t="str">
        <f>VLOOKUP($A1743,'Medical Examinations'!A1743:E1743,5,FALSE)</f>
        <v>Normal</v>
      </c>
      <c r="L1743" t="str">
        <f>VLOOKUP($A1743,'Hospitalisation Details'!$A$2:$E$2344,5,FALSE)</f>
        <v>8-Jul-1994</v>
      </c>
      <c r="M1743" s="2">
        <f>VLOOKUP($A1743,'Hospitalisation Details'!$A$2:$I$2344,9,FALSE)</f>
        <v>6827.69</v>
      </c>
      <c r="N1743" s="2" t="str">
        <f>VLOOKUP($A1743,'Hospitalisation Details'!$A$2:$J$2344,10,FALSE)</f>
        <v>Tier - 2</v>
      </c>
      <c r="O1743" s="2" t="str">
        <f>VLOOKUP($A1743,'Hospitalisation Details'!$A$2:$K$2344,11,FALSE)</f>
        <v>Tier - 2</v>
      </c>
      <c r="P1743" s="5" t="str">
        <f>VLOOKUP($A1743,'Hospitalisation Details'!$A$2:$L$2344,12,FALSE)</f>
        <v>R1021</v>
      </c>
      <c r="Q1743" s="15">
        <f>VLOOKUP($A1743,'Hospitalisation Details'!$A$2:$G$2344,7,FALSE)</f>
        <v>28</v>
      </c>
    </row>
    <row r="1744" spans="1:17" x14ac:dyDescent="0.25">
      <c r="A1744" s="14" t="s">
        <v>5429</v>
      </c>
      <c r="B1744" t="str">
        <f>VLOOKUP(Healthcare!$A1744,'Customer Names'!A1744:C4078,3,FALSE)</f>
        <v>Gries</v>
      </c>
      <c r="C1744">
        <f>VLOOKUP(Healthcare!$A1744,'Medical Examinations'!A1744:B4078,2,FALSE)</f>
        <v>29.8</v>
      </c>
      <c r="D1744">
        <f>VLOOKUP($A1744,'Medical Examinations'!A1744:D4078,4,FALSE)</f>
        <v>6.03</v>
      </c>
      <c r="E1744" t="str">
        <f>VLOOKUP($A1744,'Medical Examinations'!A1744:F1744,6,FALSE)</f>
        <v>No</v>
      </c>
      <c r="F1744" t="str">
        <f>VLOOKUP($A1744,'Medical Examinations'!A1744:G4078,7,FALSE)</f>
        <v>No</v>
      </c>
      <c r="G1744" t="str">
        <f>VLOOKUP($A1744,'Medical Examinations'!A1744:H4078,8,FALSE)</f>
        <v>No</v>
      </c>
      <c r="H1744" s="4">
        <f>VLOOKUP($A1744,'Medical Examinations'!A1744:I4078,9,FALSE)</f>
        <v>0</v>
      </c>
      <c r="I1744" t="str">
        <f>VLOOKUP($A1744,'Medical Examinations'!A1744:J1744,10,FALSE)</f>
        <v>No</v>
      </c>
      <c r="J1744" t="str">
        <f>VLOOKUP($A1744,'Medical Examinations'!A1744:C1744,3,FALSE)</f>
        <v>Over Weight</v>
      </c>
      <c r="K1744" t="str">
        <f>VLOOKUP($A1744,'Medical Examinations'!A1744:E1744,5,FALSE)</f>
        <v>Prediabetes</v>
      </c>
      <c r="L1744" t="str">
        <f>VLOOKUP($A1744,'Hospitalisation Details'!$A$2:$E$2344,5,FALSE)</f>
        <v>15-Jul-1979</v>
      </c>
      <c r="M1744" s="2">
        <f>VLOOKUP($A1744,'Hospitalisation Details'!$A$2:$I$2344,9,FALSE)</f>
        <v>6837.37</v>
      </c>
      <c r="N1744" s="2" t="str">
        <f>VLOOKUP($A1744,'Hospitalisation Details'!$A$2:$J$2344,10,FALSE)</f>
        <v>Tier - 3</v>
      </c>
      <c r="O1744" s="2" t="str">
        <f>VLOOKUP($A1744,'Hospitalisation Details'!$A$2:$K$2344,11,FALSE)</f>
        <v>Tier - 1</v>
      </c>
      <c r="P1744" s="5" t="str">
        <f>VLOOKUP($A1744,'Hospitalisation Details'!$A$2:$L$2344,12,FALSE)</f>
        <v>R1016</v>
      </c>
      <c r="Q1744" s="15">
        <f>VLOOKUP($A1744,'Hospitalisation Details'!$A$2:$G$2344,7,FALSE)</f>
        <v>43</v>
      </c>
    </row>
    <row r="1745" spans="1:17" x14ac:dyDescent="0.25">
      <c r="A1745" s="14" t="s">
        <v>5430</v>
      </c>
      <c r="B1745" t="str">
        <f>VLOOKUP(Healthcare!$A1745,'Customer Names'!A1745:C4079,3,FALSE)</f>
        <v>Strohschein</v>
      </c>
      <c r="C1745">
        <f>VLOOKUP(Healthcare!$A1745,'Medical Examinations'!A1745:B4079,2,FALSE)</f>
        <v>31.54</v>
      </c>
      <c r="D1745">
        <f>VLOOKUP($A1745,'Medical Examinations'!A1745:D4079,4,FALSE)</f>
        <v>4.71</v>
      </c>
      <c r="E1745" t="str">
        <f>VLOOKUP($A1745,'Medical Examinations'!A1745:F1745,6,FALSE)</f>
        <v>No</v>
      </c>
      <c r="F1745" t="str">
        <f>VLOOKUP($A1745,'Medical Examinations'!A1745:G4079,7,FALSE)</f>
        <v>No</v>
      </c>
      <c r="G1745" t="str">
        <f>VLOOKUP($A1745,'Medical Examinations'!A1745:H4079,8,FALSE)</f>
        <v>No</v>
      </c>
      <c r="H1745" s="4">
        <f>VLOOKUP($A1745,'Medical Examinations'!A1745:I4079,9,FALSE)</f>
        <v>0</v>
      </c>
      <c r="I1745" t="str">
        <f>VLOOKUP($A1745,'Medical Examinations'!A1745:J1745,10,FALSE)</f>
        <v>No</v>
      </c>
      <c r="J1745" t="str">
        <f>VLOOKUP($A1745,'Medical Examinations'!A1745:C1745,3,FALSE)</f>
        <v>Obesity</v>
      </c>
      <c r="K1745" t="str">
        <f>VLOOKUP($A1745,'Medical Examinations'!A1745:E1745,5,FALSE)</f>
        <v>Normal</v>
      </c>
      <c r="L1745" t="str">
        <f>VLOOKUP($A1745,'Hospitalisation Details'!$A$2:$E$2344,5,FALSE)</f>
        <v>30-Nov-2000</v>
      </c>
      <c r="M1745" s="2">
        <f>VLOOKUP($A1745,'Hospitalisation Details'!$A$2:$I$2344,9,FALSE)</f>
        <v>6842.28</v>
      </c>
      <c r="N1745" s="2" t="str">
        <f>VLOOKUP($A1745,'Hospitalisation Details'!$A$2:$J$2344,10,FALSE)</f>
        <v>Tier - 2</v>
      </c>
      <c r="O1745" s="2" t="str">
        <f>VLOOKUP($A1745,'Hospitalisation Details'!$A$2:$K$2344,11,FALSE)</f>
        <v>Tier - 1</v>
      </c>
      <c r="P1745" s="5" t="str">
        <f>VLOOKUP($A1745,'Hospitalisation Details'!$A$2:$L$2344,12,FALSE)</f>
        <v>R1012</v>
      </c>
      <c r="Q1745" s="15">
        <f>VLOOKUP($A1745,'Hospitalisation Details'!$A$2:$G$2344,7,FALSE)</f>
        <v>22</v>
      </c>
    </row>
    <row r="1746" spans="1:17" x14ac:dyDescent="0.25">
      <c r="A1746" s="14" t="s">
        <v>5431</v>
      </c>
      <c r="B1746" t="str">
        <f>VLOOKUP(Healthcare!$A1746,'Customer Names'!A1746:C4080,3,FALSE)</f>
        <v>Berger</v>
      </c>
      <c r="C1746">
        <f>VLOOKUP(Healthcare!$A1746,'Medical Examinations'!A1746:B4080,2,FALSE)</f>
        <v>20.82</v>
      </c>
      <c r="D1746">
        <f>VLOOKUP($A1746,'Medical Examinations'!A1746:D4080,4,FALSE)</f>
        <v>5.55</v>
      </c>
      <c r="E1746" t="str">
        <f>VLOOKUP($A1746,'Medical Examinations'!A1746:F1746,6,FALSE)</f>
        <v>No</v>
      </c>
      <c r="F1746" t="str">
        <f>VLOOKUP($A1746,'Medical Examinations'!A1746:G4080,7,FALSE)</f>
        <v>No</v>
      </c>
      <c r="G1746" t="str">
        <f>VLOOKUP($A1746,'Medical Examinations'!A1746:H4080,8,FALSE)</f>
        <v>No</v>
      </c>
      <c r="H1746" s="4">
        <f>VLOOKUP($A1746,'Medical Examinations'!A1746:I4080,9,FALSE)</f>
        <v>1</v>
      </c>
      <c r="I1746" t="str">
        <f>VLOOKUP($A1746,'Medical Examinations'!A1746:J1746,10,FALSE)</f>
        <v>No</v>
      </c>
      <c r="J1746" t="str">
        <f>VLOOKUP($A1746,'Medical Examinations'!A1746:C1746,3,FALSE)</f>
        <v>Health Weight</v>
      </c>
      <c r="K1746" t="str">
        <f>VLOOKUP($A1746,'Medical Examinations'!A1746:E1746,5,FALSE)</f>
        <v>Normal</v>
      </c>
      <c r="L1746" t="str">
        <f>VLOOKUP($A1746,'Hospitalisation Details'!$A$2:$E$2344,5,FALSE)</f>
        <v>15-Jun-1977</v>
      </c>
      <c r="M1746" s="2">
        <f>VLOOKUP($A1746,'Hospitalisation Details'!$A$2:$I$2344,9,FALSE)</f>
        <v>6843.17</v>
      </c>
      <c r="N1746" s="2" t="str">
        <f>VLOOKUP($A1746,'Hospitalisation Details'!$A$2:$J$2344,10,FALSE)</f>
        <v>Tier - 2</v>
      </c>
      <c r="O1746" s="2" t="str">
        <f>VLOOKUP($A1746,'Hospitalisation Details'!$A$2:$K$2344,11,FALSE)</f>
        <v>Tier - 1</v>
      </c>
      <c r="P1746" s="5" t="str">
        <f>VLOOKUP($A1746,'Hospitalisation Details'!$A$2:$L$2344,12,FALSE)</f>
        <v>R1013</v>
      </c>
      <c r="Q1746" s="15">
        <f>VLOOKUP($A1746,'Hospitalisation Details'!$A$2:$G$2344,7,FALSE)</f>
        <v>45</v>
      </c>
    </row>
    <row r="1747" spans="1:17" x14ac:dyDescent="0.25">
      <c r="A1747" s="14" t="s">
        <v>5432</v>
      </c>
      <c r="B1747" t="str">
        <f>VLOOKUP(Healthcare!$A1747,'Customer Names'!A1747:C4081,3,FALSE)</f>
        <v>Coogan</v>
      </c>
      <c r="C1747">
        <f>VLOOKUP(Healthcare!$A1747,'Medical Examinations'!A1747:B4081,2,FALSE)</f>
        <v>38.83</v>
      </c>
      <c r="D1747">
        <f>VLOOKUP($A1747,'Medical Examinations'!A1747:D4081,4,FALSE)</f>
        <v>4.78</v>
      </c>
      <c r="E1747" t="str">
        <f>VLOOKUP($A1747,'Medical Examinations'!A1747:F1747,6,FALSE)</f>
        <v>No</v>
      </c>
      <c r="F1747" t="str">
        <f>VLOOKUP($A1747,'Medical Examinations'!A1747:G4081,7,FALSE)</f>
        <v>No</v>
      </c>
      <c r="G1747" t="str">
        <f>VLOOKUP($A1747,'Medical Examinations'!A1747:H4081,8,FALSE)</f>
        <v>Yes</v>
      </c>
      <c r="H1747" s="4">
        <f>VLOOKUP($A1747,'Medical Examinations'!A1747:I4081,9,FALSE)</f>
        <v>1</v>
      </c>
      <c r="I1747" t="str">
        <f>VLOOKUP($A1747,'Medical Examinations'!A1747:J1747,10,FALSE)</f>
        <v>No</v>
      </c>
      <c r="J1747" t="str">
        <f>VLOOKUP($A1747,'Medical Examinations'!A1747:C1747,3,FALSE)</f>
        <v>Obesity</v>
      </c>
      <c r="K1747" t="str">
        <f>VLOOKUP($A1747,'Medical Examinations'!A1747:E1747,5,FALSE)</f>
        <v>Normal</v>
      </c>
      <c r="L1747" t="str">
        <f>VLOOKUP($A1747,'Hospitalisation Details'!$A$2:$E$2344,5,FALSE)</f>
        <v>4-Nov-1979</v>
      </c>
      <c r="M1747" s="2">
        <f>VLOOKUP($A1747,'Hospitalisation Details'!$A$2:$I$2344,9,FALSE)</f>
        <v>6849.03</v>
      </c>
      <c r="N1747" s="2" t="str">
        <f>VLOOKUP($A1747,'Hospitalisation Details'!$A$2:$J$2344,10,FALSE)</f>
        <v>Tier - 2</v>
      </c>
      <c r="O1747" s="2" t="str">
        <f>VLOOKUP($A1747,'Hospitalisation Details'!$A$2:$K$2344,11,FALSE)</f>
        <v>Tier - 2</v>
      </c>
      <c r="P1747" s="5" t="str">
        <f>VLOOKUP($A1747,'Hospitalisation Details'!$A$2:$L$2344,12,FALSE)</f>
        <v>R1011</v>
      </c>
      <c r="Q1747" s="15">
        <f>VLOOKUP($A1747,'Hospitalisation Details'!$A$2:$G$2344,7,FALSE)</f>
        <v>43</v>
      </c>
    </row>
    <row r="1748" spans="1:17" x14ac:dyDescent="0.25">
      <c r="A1748" s="14" t="s">
        <v>5433</v>
      </c>
      <c r="B1748" t="str">
        <f>VLOOKUP(Healthcare!$A1748,'Customer Names'!A1748:C4082,3,FALSE)</f>
        <v>Gagnon</v>
      </c>
      <c r="C1748">
        <f>VLOOKUP(Healthcare!$A1748,'Medical Examinations'!A1748:B4082,2,FALSE)</f>
        <v>23.44</v>
      </c>
      <c r="D1748">
        <f>VLOOKUP($A1748,'Medical Examinations'!A1748:D4082,4,FALSE)</f>
        <v>4.6500000000000004</v>
      </c>
      <c r="E1748" t="str">
        <f>VLOOKUP($A1748,'Medical Examinations'!A1748:F1748,6,FALSE)</f>
        <v>Yes</v>
      </c>
      <c r="F1748" t="str">
        <f>VLOOKUP($A1748,'Medical Examinations'!A1748:G4082,7,FALSE)</f>
        <v>No</v>
      </c>
      <c r="G1748" t="str">
        <f>VLOOKUP($A1748,'Medical Examinations'!A1748:H4082,8,FALSE)</f>
        <v>No</v>
      </c>
      <c r="H1748" s="4">
        <f>VLOOKUP($A1748,'Medical Examinations'!A1748:I4082,9,FALSE)</f>
        <v>1</v>
      </c>
      <c r="I1748" t="str">
        <f>VLOOKUP($A1748,'Medical Examinations'!A1748:J1748,10,FALSE)</f>
        <v>No</v>
      </c>
      <c r="J1748" t="str">
        <f>VLOOKUP($A1748,'Medical Examinations'!A1748:C1748,3,FALSE)</f>
        <v>Health Weight</v>
      </c>
      <c r="K1748" t="str">
        <f>VLOOKUP($A1748,'Medical Examinations'!A1748:E1748,5,FALSE)</f>
        <v>Normal</v>
      </c>
      <c r="L1748" t="str">
        <f>VLOOKUP($A1748,'Hospitalisation Details'!$A$2:$E$2344,5,FALSE)</f>
        <v>19-Jun-1981</v>
      </c>
      <c r="M1748" s="2">
        <f>VLOOKUP($A1748,'Hospitalisation Details'!$A$2:$I$2344,9,FALSE)</f>
        <v>6858.48</v>
      </c>
      <c r="N1748" s="2" t="str">
        <f>VLOOKUP($A1748,'Hospitalisation Details'!$A$2:$J$2344,10,FALSE)</f>
        <v>Tier - 2</v>
      </c>
      <c r="O1748" s="2" t="str">
        <f>VLOOKUP($A1748,'Hospitalisation Details'!$A$2:$K$2344,11,FALSE)</f>
        <v>Tier - 2</v>
      </c>
      <c r="P1748" s="5" t="str">
        <f>VLOOKUP($A1748,'Hospitalisation Details'!$A$2:$L$2344,12,FALSE)</f>
        <v>R1019</v>
      </c>
      <c r="Q1748" s="15">
        <f>VLOOKUP($A1748,'Hospitalisation Details'!$A$2:$G$2344,7,FALSE)</f>
        <v>41</v>
      </c>
    </row>
    <row r="1749" spans="1:17" x14ac:dyDescent="0.25">
      <c r="A1749" s="14" t="s">
        <v>5434</v>
      </c>
      <c r="B1749" t="str">
        <f>VLOOKUP(Healthcare!$A1749,'Customer Names'!A1749:C4083,3,FALSE)</f>
        <v>Pearson</v>
      </c>
      <c r="C1749">
        <f>VLOOKUP(Healthcare!$A1749,'Medical Examinations'!A1749:B4083,2,FALSE)</f>
        <v>24.13</v>
      </c>
      <c r="D1749">
        <f>VLOOKUP($A1749,'Medical Examinations'!A1749:D4083,4,FALSE)</f>
        <v>5.2</v>
      </c>
      <c r="E1749" t="str">
        <f>VLOOKUP($A1749,'Medical Examinations'!A1749:F1749,6,FALSE)</f>
        <v>No</v>
      </c>
      <c r="F1749" t="str">
        <f>VLOOKUP($A1749,'Medical Examinations'!A1749:G4083,7,FALSE)</f>
        <v>No</v>
      </c>
      <c r="G1749" t="str">
        <f>VLOOKUP($A1749,'Medical Examinations'!A1749:H4083,8,FALSE)</f>
        <v>No</v>
      </c>
      <c r="H1749" s="4">
        <f>VLOOKUP($A1749,'Medical Examinations'!A1749:I4083,9,FALSE)</f>
        <v>1</v>
      </c>
      <c r="I1749" t="str">
        <f>VLOOKUP($A1749,'Medical Examinations'!A1749:J1749,10,FALSE)</f>
        <v>No</v>
      </c>
      <c r="J1749" t="str">
        <f>VLOOKUP($A1749,'Medical Examinations'!A1749:C1749,3,FALSE)</f>
        <v>Health Weight</v>
      </c>
      <c r="K1749" t="str">
        <f>VLOOKUP($A1749,'Medical Examinations'!A1749:E1749,5,FALSE)</f>
        <v>Normal</v>
      </c>
      <c r="L1749" t="str">
        <f>VLOOKUP($A1749,'Hospitalisation Details'!$A$2:$E$2344,5,FALSE)</f>
        <v>5-Aug-1978</v>
      </c>
      <c r="M1749" s="2">
        <f>VLOOKUP($A1749,'Hospitalisation Details'!$A$2:$I$2344,9,FALSE)</f>
        <v>6863.49</v>
      </c>
      <c r="N1749" s="2" t="str">
        <f>VLOOKUP($A1749,'Hospitalisation Details'!$A$2:$J$2344,10,FALSE)</f>
        <v>Tier - 2</v>
      </c>
      <c r="O1749" s="2" t="str">
        <f>VLOOKUP($A1749,'Hospitalisation Details'!$A$2:$K$2344,11,FALSE)</f>
        <v>Tier - 1</v>
      </c>
      <c r="P1749" s="5" t="str">
        <f>VLOOKUP($A1749,'Hospitalisation Details'!$A$2:$L$2344,12,FALSE)</f>
        <v>R1013</v>
      </c>
      <c r="Q1749" s="15">
        <f>VLOOKUP($A1749,'Hospitalisation Details'!$A$2:$G$2344,7,FALSE)</f>
        <v>44</v>
      </c>
    </row>
    <row r="1750" spans="1:17" x14ac:dyDescent="0.25">
      <c r="A1750" s="14" t="s">
        <v>5435</v>
      </c>
      <c r="B1750" t="str">
        <f>VLOOKUP(Healthcare!$A1750,'Customer Names'!A1750:C4084,3,FALSE)</f>
        <v>Brian</v>
      </c>
      <c r="C1750">
        <f>VLOOKUP(Healthcare!$A1750,'Medical Examinations'!A1750:B4084,2,FALSE)</f>
        <v>42.13</v>
      </c>
      <c r="D1750">
        <f>VLOOKUP($A1750,'Medical Examinations'!A1750:D4084,4,FALSE)</f>
        <v>4.54</v>
      </c>
      <c r="E1750" t="str">
        <f>VLOOKUP($A1750,'Medical Examinations'!A1750:F1750,6,FALSE)</f>
        <v>Yes</v>
      </c>
      <c r="F1750" t="str">
        <f>VLOOKUP($A1750,'Medical Examinations'!A1750:G4084,7,FALSE)</f>
        <v>No</v>
      </c>
      <c r="G1750" t="str">
        <f>VLOOKUP($A1750,'Medical Examinations'!A1750:H4084,8,FALSE)</f>
        <v>No</v>
      </c>
      <c r="H1750" s="4">
        <f>VLOOKUP($A1750,'Medical Examinations'!A1750:I4084,9,FALSE)</f>
        <v>1</v>
      </c>
      <c r="I1750" t="str">
        <f>VLOOKUP($A1750,'Medical Examinations'!A1750:J1750,10,FALSE)</f>
        <v>No</v>
      </c>
      <c r="J1750" t="str">
        <f>VLOOKUP($A1750,'Medical Examinations'!A1750:C1750,3,FALSE)</f>
        <v>Obesity</v>
      </c>
      <c r="K1750" t="str">
        <f>VLOOKUP($A1750,'Medical Examinations'!A1750:E1750,5,FALSE)</f>
        <v>Normal</v>
      </c>
      <c r="L1750" t="str">
        <f>VLOOKUP($A1750,'Hospitalisation Details'!$A$2:$E$2344,5,FALSE)</f>
        <v>23-Oct-1969</v>
      </c>
      <c r="M1750" s="2">
        <f>VLOOKUP($A1750,'Hospitalisation Details'!$A$2:$I$2344,9,FALSE)</f>
        <v>6868.39</v>
      </c>
      <c r="N1750" s="2" t="str">
        <f>VLOOKUP($A1750,'Hospitalisation Details'!$A$2:$J$2344,10,FALSE)</f>
        <v>Tier - 2</v>
      </c>
      <c r="O1750" s="2" t="str">
        <f>VLOOKUP($A1750,'Hospitalisation Details'!$A$2:$K$2344,11,FALSE)</f>
        <v>Tier - 2</v>
      </c>
      <c r="P1750" s="5" t="str">
        <f>VLOOKUP($A1750,'Hospitalisation Details'!$A$2:$L$2344,12,FALSE)</f>
        <v>R1013</v>
      </c>
      <c r="Q1750" s="15">
        <f>VLOOKUP($A1750,'Hospitalisation Details'!$A$2:$G$2344,7,FALSE)</f>
        <v>53</v>
      </c>
    </row>
    <row r="1751" spans="1:17" x14ac:dyDescent="0.25">
      <c r="A1751" s="14" t="s">
        <v>5436</v>
      </c>
      <c r="B1751" t="str">
        <f>VLOOKUP(Healthcare!$A1751,'Customer Names'!A1751:C4085,3,FALSE)</f>
        <v>Brown</v>
      </c>
      <c r="C1751">
        <f>VLOOKUP(Healthcare!$A1751,'Medical Examinations'!A1751:B4085,2,FALSE)</f>
        <v>17.86</v>
      </c>
      <c r="D1751">
        <f>VLOOKUP($A1751,'Medical Examinations'!A1751:D4085,4,FALSE)</f>
        <v>4.1100000000000003</v>
      </c>
      <c r="E1751" t="str">
        <f>VLOOKUP($A1751,'Medical Examinations'!A1751:F1751,6,FALSE)</f>
        <v>No</v>
      </c>
      <c r="F1751" t="str">
        <f>VLOOKUP($A1751,'Medical Examinations'!A1751:G4085,7,FALSE)</f>
        <v>No</v>
      </c>
      <c r="G1751" t="str">
        <f>VLOOKUP($A1751,'Medical Examinations'!A1751:H4085,8,FALSE)</f>
        <v>No</v>
      </c>
      <c r="H1751" s="4">
        <f>VLOOKUP($A1751,'Medical Examinations'!A1751:I4085,9,FALSE)</f>
        <v>1</v>
      </c>
      <c r="I1751" t="str">
        <f>VLOOKUP($A1751,'Medical Examinations'!A1751:J1751,10,FALSE)</f>
        <v>No</v>
      </c>
      <c r="J1751" t="str">
        <f>VLOOKUP($A1751,'Medical Examinations'!A1751:C1751,3,FALSE)</f>
        <v>Under Weight</v>
      </c>
      <c r="K1751" t="str">
        <f>VLOOKUP($A1751,'Medical Examinations'!A1751:E1751,5,FALSE)</f>
        <v>Normal</v>
      </c>
      <c r="L1751" t="str">
        <f>VLOOKUP($A1751,'Hospitalisation Details'!$A$2:$E$2344,5,FALSE)</f>
        <v>24-Dec-2004</v>
      </c>
      <c r="M1751" s="2">
        <f>VLOOKUP($A1751,'Hospitalisation Details'!$A$2:$I$2344,9,FALSE)</f>
        <v>6876.53</v>
      </c>
      <c r="N1751" s="2" t="str">
        <f>VLOOKUP($A1751,'Hospitalisation Details'!$A$2:$J$2344,10,FALSE)</f>
        <v>Tier - 2</v>
      </c>
      <c r="O1751" s="2" t="str">
        <f>VLOOKUP($A1751,'Hospitalisation Details'!$A$2:$K$2344,11,FALSE)</f>
        <v>Tier - 1</v>
      </c>
      <c r="P1751" s="5" t="str">
        <f>VLOOKUP($A1751,'Hospitalisation Details'!$A$2:$L$2344,12,FALSE)</f>
        <v>R1012</v>
      </c>
      <c r="Q1751" s="15">
        <f>VLOOKUP($A1751,'Hospitalisation Details'!$A$2:$G$2344,7,FALSE)</f>
        <v>18</v>
      </c>
    </row>
    <row r="1752" spans="1:17" x14ac:dyDescent="0.25">
      <c r="A1752" s="14" t="s">
        <v>5437</v>
      </c>
      <c r="B1752" t="str">
        <f>VLOOKUP(Healthcare!$A1752,'Customer Names'!A1752:C4086,3,FALSE)</f>
        <v>Fox</v>
      </c>
      <c r="C1752">
        <f>VLOOKUP(Healthcare!$A1752,'Medical Examinations'!A1752:B4086,2,FALSE)</f>
        <v>32.78</v>
      </c>
      <c r="D1752">
        <f>VLOOKUP($A1752,'Medical Examinations'!A1752:D4086,4,FALSE)</f>
        <v>4.63</v>
      </c>
      <c r="E1752" t="str">
        <f>VLOOKUP($A1752,'Medical Examinations'!A1752:F1752,6,FALSE)</f>
        <v>No</v>
      </c>
      <c r="F1752" t="str">
        <f>VLOOKUP($A1752,'Medical Examinations'!A1752:G4086,7,FALSE)</f>
        <v>No</v>
      </c>
      <c r="G1752" t="str">
        <f>VLOOKUP($A1752,'Medical Examinations'!A1752:H4086,8,FALSE)</f>
        <v>No</v>
      </c>
      <c r="H1752" s="4">
        <f>VLOOKUP($A1752,'Medical Examinations'!A1752:I4086,9,FALSE)</f>
        <v>0</v>
      </c>
      <c r="I1752" t="str">
        <f>VLOOKUP($A1752,'Medical Examinations'!A1752:J1752,10,FALSE)</f>
        <v>No</v>
      </c>
      <c r="J1752" t="str">
        <f>VLOOKUP($A1752,'Medical Examinations'!A1752:C1752,3,FALSE)</f>
        <v>Obesity</v>
      </c>
      <c r="K1752" t="str">
        <f>VLOOKUP($A1752,'Medical Examinations'!A1752:E1752,5,FALSE)</f>
        <v>Normal</v>
      </c>
      <c r="L1752" t="str">
        <f>VLOOKUP($A1752,'Hospitalisation Details'!$A$2:$E$2344,5,FALSE)</f>
        <v>10-Sep-1985</v>
      </c>
      <c r="M1752" s="2">
        <f>VLOOKUP($A1752,'Hospitalisation Details'!$A$2:$I$2344,9,FALSE)</f>
        <v>6877.98</v>
      </c>
      <c r="N1752" s="2" t="str">
        <f>VLOOKUP($A1752,'Hospitalisation Details'!$A$2:$J$2344,10,FALSE)</f>
        <v>Tier - 2</v>
      </c>
      <c r="O1752" s="2" t="str">
        <f>VLOOKUP($A1752,'Hospitalisation Details'!$A$2:$K$2344,11,FALSE)</f>
        <v>Tier - 1</v>
      </c>
      <c r="P1752" s="5" t="str">
        <f>VLOOKUP($A1752,'Hospitalisation Details'!$A$2:$L$2344,12,FALSE)</f>
        <v>R1024</v>
      </c>
      <c r="Q1752" s="15">
        <f>VLOOKUP($A1752,'Hospitalisation Details'!$A$2:$G$2344,7,FALSE)</f>
        <v>37</v>
      </c>
    </row>
    <row r="1753" spans="1:17" x14ac:dyDescent="0.25">
      <c r="A1753" s="14" t="s">
        <v>5438</v>
      </c>
      <c r="B1753" t="str">
        <f>VLOOKUP(Healthcare!$A1753,'Customer Names'!A1753:C4087,3,FALSE)</f>
        <v>Traver</v>
      </c>
      <c r="C1753">
        <f>VLOOKUP(Healthcare!$A1753,'Medical Examinations'!A1753:B4087,2,FALSE)</f>
        <v>23.9</v>
      </c>
      <c r="D1753">
        <f>VLOOKUP($A1753,'Medical Examinations'!A1753:D4087,4,FALSE)</f>
        <v>6.06</v>
      </c>
      <c r="E1753" t="str">
        <f>VLOOKUP($A1753,'Medical Examinations'!A1753:F1753,6,FALSE)</f>
        <v>Yes</v>
      </c>
      <c r="F1753" t="str">
        <f>VLOOKUP($A1753,'Medical Examinations'!A1753:G4087,7,FALSE)</f>
        <v>No</v>
      </c>
      <c r="G1753" t="str">
        <f>VLOOKUP($A1753,'Medical Examinations'!A1753:H4087,8,FALSE)</f>
        <v>Yes</v>
      </c>
      <c r="H1753" s="4">
        <f>VLOOKUP($A1753,'Medical Examinations'!A1753:I4087,9,FALSE)</f>
        <v>1</v>
      </c>
      <c r="I1753" t="str">
        <f>VLOOKUP($A1753,'Medical Examinations'!A1753:J1753,10,FALSE)</f>
        <v>No</v>
      </c>
      <c r="J1753" t="str">
        <f>VLOOKUP($A1753,'Medical Examinations'!A1753:C1753,3,FALSE)</f>
        <v>Health Weight</v>
      </c>
      <c r="K1753" t="str">
        <f>VLOOKUP($A1753,'Medical Examinations'!A1753:E1753,5,FALSE)</f>
        <v>Prediabetes</v>
      </c>
      <c r="L1753" t="str">
        <f>VLOOKUP($A1753,'Hospitalisation Details'!$A$2:$E$2344,5,FALSE)</f>
        <v>21-Dec-1989</v>
      </c>
      <c r="M1753" s="2">
        <f>VLOOKUP($A1753,'Hospitalisation Details'!$A$2:$I$2344,9,FALSE)</f>
        <v>6895.19</v>
      </c>
      <c r="N1753" s="2" t="str">
        <f>VLOOKUP($A1753,'Hospitalisation Details'!$A$2:$J$2344,10,FALSE)</f>
        <v>Tier - 2</v>
      </c>
      <c r="O1753" s="2" t="str">
        <f>VLOOKUP($A1753,'Hospitalisation Details'!$A$2:$K$2344,11,FALSE)</f>
        <v>Tier - 3</v>
      </c>
      <c r="P1753" s="5" t="str">
        <f>VLOOKUP($A1753,'Hospitalisation Details'!$A$2:$L$2344,12,FALSE)</f>
        <v>R1024</v>
      </c>
      <c r="Q1753" s="15">
        <f>VLOOKUP($A1753,'Hospitalisation Details'!$A$2:$G$2344,7,FALSE)</f>
        <v>33</v>
      </c>
    </row>
    <row r="1754" spans="1:17" x14ac:dyDescent="0.25">
      <c r="A1754" s="14" t="s">
        <v>5439</v>
      </c>
      <c r="B1754" t="str">
        <f>VLOOKUP(Healthcare!$A1754,'Customer Names'!A1754:C4088,3,FALSE)</f>
        <v>Quick</v>
      </c>
      <c r="C1754">
        <f>VLOOKUP(Healthcare!$A1754,'Medical Examinations'!A1754:B4088,2,FALSE)</f>
        <v>15.47</v>
      </c>
      <c r="D1754">
        <f>VLOOKUP($A1754,'Medical Examinations'!A1754:D4088,4,FALSE)</f>
        <v>8.43</v>
      </c>
      <c r="E1754" t="str">
        <f>VLOOKUP($A1754,'Medical Examinations'!A1754:F1754,6,FALSE)</f>
        <v>No</v>
      </c>
      <c r="F1754" t="str">
        <f>VLOOKUP($A1754,'Medical Examinations'!A1754:G4088,7,FALSE)</f>
        <v>No</v>
      </c>
      <c r="G1754" t="str">
        <f>VLOOKUP($A1754,'Medical Examinations'!A1754:H4088,8,FALSE)</f>
        <v>No</v>
      </c>
      <c r="H1754" s="4">
        <f>VLOOKUP($A1754,'Medical Examinations'!A1754:I4088,9,FALSE)</f>
        <v>0</v>
      </c>
      <c r="I1754" t="str">
        <f>VLOOKUP($A1754,'Medical Examinations'!A1754:J1754,10,FALSE)</f>
        <v>No</v>
      </c>
      <c r="J1754" t="str">
        <f>VLOOKUP($A1754,'Medical Examinations'!A1754:C1754,3,FALSE)</f>
        <v>Under Weight</v>
      </c>
      <c r="K1754" t="str">
        <f>VLOOKUP($A1754,'Medical Examinations'!A1754:E1754,5,FALSE)</f>
        <v>Diabetes</v>
      </c>
      <c r="L1754" t="str">
        <f>VLOOKUP($A1754,'Hospitalisation Details'!$A$2:$E$2344,5,FALSE)</f>
        <v>5-Sep-1984</v>
      </c>
      <c r="M1754" s="2">
        <f>VLOOKUP($A1754,'Hospitalisation Details'!$A$2:$I$2344,9,FALSE)</f>
        <v>6933.24</v>
      </c>
      <c r="N1754" s="2" t="str">
        <f>VLOOKUP($A1754,'Hospitalisation Details'!$A$2:$J$2344,10,FALSE)</f>
        <v>Tier - 2</v>
      </c>
      <c r="O1754" s="2" t="str">
        <f>VLOOKUP($A1754,'Hospitalisation Details'!$A$2:$K$2344,11,FALSE)</f>
        <v>Tier - 3</v>
      </c>
      <c r="P1754" s="5" t="str">
        <f>VLOOKUP($A1754,'Hospitalisation Details'!$A$2:$L$2344,12,FALSE)</f>
        <v>R1012</v>
      </c>
      <c r="Q1754" s="15">
        <f>VLOOKUP($A1754,'Hospitalisation Details'!$A$2:$G$2344,7,FALSE)</f>
        <v>38</v>
      </c>
    </row>
    <row r="1755" spans="1:17" x14ac:dyDescent="0.25">
      <c r="A1755" s="14" t="s">
        <v>5440</v>
      </c>
      <c r="B1755" t="str">
        <f>VLOOKUP(Healthcare!$A1755,'Customer Names'!A1755:C4089,3,FALSE)</f>
        <v>Scott</v>
      </c>
      <c r="C1755">
        <f>VLOOKUP(Healthcare!$A1755,'Medical Examinations'!A1755:B4089,2,FALSE)</f>
        <v>28.54</v>
      </c>
      <c r="D1755">
        <f>VLOOKUP($A1755,'Medical Examinations'!A1755:D4089,4,FALSE)</f>
        <v>5.51</v>
      </c>
      <c r="E1755" t="str">
        <f>VLOOKUP($A1755,'Medical Examinations'!A1755:F1755,6,FALSE)</f>
        <v>No</v>
      </c>
      <c r="F1755" t="str">
        <f>VLOOKUP($A1755,'Medical Examinations'!A1755:G4089,7,FALSE)</f>
        <v>No</v>
      </c>
      <c r="G1755" t="str">
        <f>VLOOKUP($A1755,'Medical Examinations'!A1755:H4089,8,FALSE)</f>
        <v>Yes</v>
      </c>
      <c r="H1755" s="4">
        <f>VLOOKUP($A1755,'Medical Examinations'!A1755:I4089,9,FALSE)</f>
        <v>1</v>
      </c>
      <c r="I1755" t="str">
        <f>VLOOKUP($A1755,'Medical Examinations'!A1755:J1755,10,FALSE)</f>
        <v>No</v>
      </c>
      <c r="J1755" t="str">
        <f>VLOOKUP($A1755,'Medical Examinations'!A1755:C1755,3,FALSE)</f>
        <v>Over Weight</v>
      </c>
      <c r="K1755" t="str">
        <f>VLOOKUP($A1755,'Medical Examinations'!A1755:E1755,5,FALSE)</f>
        <v>Normal</v>
      </c>
      <c r="L1755" t="str">
        <f>VLOOKUP($A1755,'Hospitalisation Details'!$A$2:$E$2344,5,FALSE)</f>
        <v>29-Nov-1978</v>
      </c>
      <c r="M1755" s="2">
        <f>VLOOKUP($A1755,'Hospitalisation Details'!$A$2:$I$2344,9,FALSE)</f>
        <v>6938.11</v>
      </c>
      <c r="N1755" s="2" t="str">
        <f>VLOOKUP($A1755,'Hospitalisation Details'!$A$2:$J$2344,10,FALSE)</f>
        <v>Tier - 2</v>
      </c>
      <c r="O1755" s="2" t="str">
        <f>VLOOKUP($A1755,'Hospitalisation Details'!$A$2:$K$2344,11,FALSE)</f>
        <v>Tier - 2</v>
      </c>
      <c r="P1755" s="5" t="str">
        <f>VLOOKUP($A1755,'Hospitalisation Details'!$A$2:$L$2344,12,FALSE)</f>
        <v>R1013</v>
      </c>
      <c r="Q1755" s="15">
        <f>VLOOKUP($A1755,'Hospitalisation Details'!$A$2:$G$2344,7,FALSE)</f>
        <v>44</v>
      </c>
    </row>
    <row r="1756" spans="1:17" x14ac:dyDescent="0.25">
      <c r="A1756" s="14" t="s">
        <v>5441</v>
      </c>
      <c r="B1756" t="str">
        <f>VLOOKUP(Healthcare!$A1756,'Customer Names'!A1756:C4090,3,FALSE)</f>
        <v>Theriot</v>
      </c>
      <c r="C1756">
        <f>VLOOKUP(Healthcare!$A1756,'Medical Examinations'!A1756:B4090,2,FALSE)</f>
        <v>18.54</v>
      </c>
      <c r="D1756">
        <f>VLOOKUP($A1756,'Medical Examinations'!A1756:D4090,4,FALSE)</f>
        <v>4.95</v>
      </c>
      <c r="E1756" t="str">
        <f>VLOOKUP($A1756,'Medical Examinations'!A1756:F1756,6,FALSE)</f>
        <v>No</v>
      </c>
      <c r="F1756" t="str">
        <f>VLOOKUP($A1756,'Medical Examinations'!A1756:G4090,7,FALSE)</f>
        <v>No</v>
      </c>
      <c r="G1756" t="str">
        <f>VLOOKUP($A1756,'Medical Examinations'!A1756:H4090,8,FALSE)</f>
        <v>No</v>
      </c>
      <c r="H1756" s="4">
        <f>VLOOKUP($A1756,'Medical Examinations'!A1756:I4090,9,FALSE)</f>
        <v>0</v>
      </c>
      <c r="I1756" t="str">
        <f>VLOOKUP($A1756,'Medical Examinations'!A1756:J1756,10,FALSE)</f>
        <v>No</v>
      </c>
      <c r="J1756" t="str">
        <f>VLOOKUP($A1756,'Medical Examinations'!A1756:C1756,3,FALSE)</f>
        <v>Health Weight</v>
      </c>
      <c r="K1756" t="str">
        <f>VLOOKUP($A1756,'Medical Examinations'!A1756:E1756,5,FALSE)</f>
        <v>Normal</v>
      </c>
      <c r="L1756" t="str">
        <f>VLOOKUP($A1756,'Hospitalisation Details'!$A$2:$E$2344,5,FALSE)</f>
        <v>30-Aug-1980</v>
      </c>
      <c r="M1756" s="2">
        <f>VLOOKUP($A1756,'Hospitalisation Details'!$A$2:$I$2344,9,FALSE)</f>
        <v>6940.91</v>
      </c>
      <c r="N1756" s="2" t="str">
        <f>VLOOKUP($A1756,'Hospitalisation Details'!$A$2:$J$2344,10,FALSE)</f>
        <v>Tier - 2</v>
      </c>
      <c r="O1756" s="2" t="str">
        <f>VLOOKUP($A1756,'Hospitalisation Details'!$A$2:$K$2344,11,FALSE)</f>
        <v>Tier - 2</v>
      </c>
      <c r="P1756" s="5" t="str">
        <f>VLOOKUP($A1756,'Hospitalisation Details'!$A$2:$L$2344,12,FALSE)</f>
        <v>R1012</v>
      </c>
      <c r="Q1756" s="15">
        <f>VLOOKUP($A1756,'Hospitalisation Details'!$A$2:$G$2344,7,FALSE)</f>
        <v>42</v>
      </c>
    </row>
    <row r="1757" spans="1:17" x14ac:dyDescent="0.25">
      <c r="A1757" s="14" t="s">
        <v>5442</v>
      </c>
      <c r="B1757" t="str">
        <f>VLOOKUP(Healthcare!$A1757,'Customer Names'!A1757:C4091,3,FALSE)</f>
        <v>Michalis</v>
      </c>
      <c r="C1757">
        <f>VLOOKUP(Healthcare!$A1757,'Medical Examinations'!A1757:B4091,2,FALSE)</f>
        <v>32.18</v>
      </c>
      <c r="D1757">
        <f>VLOOKUP($A1757,'Medical Examinations'!A1757:D4091,4,FALSE)</f>
        <v>6.44</v>
      </c>
      <c r="E1757" t="str">
        <f>VLOOKUP($A1757,'Medical Examinations'!A1757:F1757,6,FALSE)</f>
        <v>Yes</v>
      </c>
      <c r="F1757" t="str">
        <f>VLOOKUP($A1757,'Medical Examinations'!A1757:G4091,7,FALSE)</f>
        <v>No</v>
      </c>
      <c r="G1757" t="str">
        <f>VLOOKUP($A1757,'Medical Examinations'!A1757:H4091,8,FALSE)</f>
        <v>Yes</v>
      </c>
      <c r="H1757" s="4">
        <f>VLOOKUP($A1757,'Medical Examinations'!A1757:I4091,9,FALSE)</f>
        <v>1</v>
      </c>
      <c r="I1757" t="str">
        <f>VLOOKUP($A1757,'Medical Examinations'!A1757:J1757,10,FALSE)</f>
        <v>No</v>
      </c>
      <c r="J1757" t="str">
        <f>VLOOKUP($A1757,'Medical Examinations'!A1757:C1757,3,FALSE)</f>
        <v>Obesity</v>
      </c>
      <c r="K1757" t="str">
        <f>VLOOKUP($A1757,'Medical Examinations'!A1757:E1757,5,FALSE)</f>
        <v>Diabetes</v>
      </c>
      <c r="L1757" t="str">
        <f>VLOOKUP($A1757,'Hospitalisation Details'!$A$2:$E$2344,5,FALSE)</f>
        <v>5-Oct-1980</v>
      </c>
      <c r="M1757" s="2">
        <f>VLOOKUP($A1757,'Hospitalisation Details'!$A$2:$I$2344,9,FALSE)</f>
        <v>6940.94</v>
      </c>
      <c r="N1757" s="2" t="str">
        <f>VLOOKUP($A1757,'Hospitalisation Details'!$A$2:$J$2344,10,FALSE)</f>
        <v>Tier - 2</v>
      </c>
      <c r="O1757" s="2" t="str">
        <f>VLOOKUP($A1757,'Hospitalisation Details'!$A$2:$K$2344,11,FALSE)</f>
        <v>Tier - 3</v>
      </c>
      <c r="P1757" s="5" t="str">
        <f>VLOOKUP($A1757,'Hospitalisation Details'!$A$2:$L$2344,12,FALSE)</f>
        <v>R1013</v>
      </c>
      <c r="Q1757" s="15">
        <f>VLOOKUP($A1757,'Hospitalisation Details'!$A$2:$G$2344,7,FALSE)</f>
        <v>42</v>
      </c>
    </row>
    <row r="1758" spans="1:17" x14ac:dyDescent="0.25">
      <c r="A1758" s="14" t="s">
        <v>5443</v>
      </c>
      <c r="B1758" t="str">
        <f>VLOOKUP(Healthcare!$A1758,'Customer Names'!A1758:C4092,3,FALSE)</f>
        <v>Hall</v>
      </c>
      <c r="C1758">
        <f>VLOOKUP(Healthcare!$A1758,'Medical Examinations'!A1758:B4092,2,FALSE)</f>
        <v>37.380000000000003</v>
      </c>
      <c r="D1758">
        <f>VLOOKUP($A1758,'Medical Examinations'!A1758:D4092,4,FALSE)</f>
        <v>6.05</v>
      </c>
      <c r="E1758" t="str">
        <f>VLOOKUP($A1758,'Medical Examinations'!A1758:F1758,6,FALSE)</f>
        <v>Yes</v>
      </c>
      <c r="F1758" t="str">
        <f>VLOOKUP($A1758,'Medical Examinations'!A1758:G4092,7,FALSE)</f>
        <v>No</v>
      </c>
      <c r="G1758" t="str">
        <f>VLOOKUP($A1758,'Medical Examinations'!A1758:H4092,8,FALSE)</f>
        <v>No</v>
      </c>
      <c r="H1758" s="4">
        <f>VLOOKUP($A1758,'Medical Examinations'!A1758:I4092,9,FALSE)</f>
        <v>0</v>
      </c>
      <c r="I1758" t="str">
        <f>VLOOKUP($A1758,'Medical Examinations'!A1758:J1758,10,FALSE)</f>
        <v>No</v>
      </c>
      <c r="J1758" t="str">
        <f>VLOOKUP($A1758,'Medical Examinations'!A1758:C1758,3,FALSE)</f>
        <v>Obesity</v>
      </c>
      <c r="K1758" t="str">
        <f>VLOOKUP($A1758,'Medical Examinations'!A1758:E1758,5,FALSE)</f>
        <v>Prediabetes</v>
      </c>
      <c r="L1758" t="str">
        <f>VLOOKUP($A1758,'Hospitalisation Details'!$A$2:$E$2344,5,FALSE)</f>
        <v>15-Dec-1978</v>
      </c>
      <c r="M1758" s="2">
        <f>VLOOKUP($A1758,'Hospitalisation Details'!$A$2:$I$2344,9,FALSE)</f>
        <v>6948.7</v>
      </c>
      <c r="N1758" s="2" t="str">
        <f>VLOOKUP($A1758,'Hospitalisation Details'!$A$2:$J$2344,10,FALSE)</f>
        <v>Tier - 1</v>
      </c>
      <c r="O1758" s="2" t="str">
        <f>VLOOKUP($A1758,'Hospitalisation Details'!$A$2:$K$2344,11,FALSE)</f>
        <v>Tier - 2</v>
      </c>
      <c r="P1758" s="5" t="str">
        <f>VLOOKUP($A1758,'Hospitalisation Details'!$A$2:$L$2344,12,FALSE)</f>
        <v>R1012</v>
      </c>
      <c r="Q1758" s="15">
        <f>VLOOKUP($A1758,'Hospitalisation Details'!$A$2:$G$2344,7,FALSE)</f>
        <v>44</v>
      </c>
    </row>
    <row r="1759" spans="1:17" x14ac:dyDescent="0.25">
      <c r="A1759" s="14" t="s">
        <v>5444</v>
      </c>
      <c r="B1759" t="str">
        <f>VLOOKUP(Healthcare!$A1759,'Customer Names'!A1759:C4093,3,FALSE)</f>
        <v>Tjong Clemons</v>
      </c>
      <c r="C1759">
        <f>VLOOKUP(Healthcare!$A1759,'Medical Examinations'!A1759:B4093,2,FALSE)</f>
        <v>31.12</v>
      </c>
      <c r="D1759">
        <f>VLOOKUP($A1759,'Medical Examinations'!A1759:D4093,4,FALSE)</f>
        <v>4.76</v>
      </c>
      <c r="E1759" t="str">
        <f>VLOOKUP($A1759,'Medical Examinations'!A1759:F1759,6,FALSE)</f>
        <v>Yes</v>
      </c>
      <c r="F1759" t="str">
        <f>VLOOKUP($A1759,'Medical Examinations'!A1759:G4093,7,FALSE)</f>
        <v>No</v>
      </c>
      <c r="G1759" t="str">
        <f>VLOOKUP($A1759,'Medical Examinations'!A1759:H4093,8,FALSE)</f>
        <v>Yes</v>
      </c>
      <c r="H1759" s="4">
        <f>VLOOKUP($A1759,'Medical Examinations'!A1759:I4093,9,FALSE)</f>
        <v>1</v>
      </c>
      <c r="I1759" t="str">
        <f>VLOOKUP($A1759,'Medical Examinations'!A1759:J1759,10,FALSE)</f>
        <v>No</v>
      </c>
      <c r="J1759" t="str">
        <f>VLOOKUP($A1759,'Medical Examinations'!A1759:C1759,3,FALSE)</f>
        <v>Obesity</v>
      </c>
      <c r="K1759" t="str">
        <f>VLOOKUP($A1759,'Medical Examinations'!A1759:E1759,5,FALSE)</f>
        <v>Normal</v>
      </c>
      <c r="L1759" t="str">
        <f>VLOOKUP($A1759,'Hospitalisation Details'!$A$2:$E$2344,5,FALSE)</f>
        <v>18-Aug-1980</v>
      </c>
      <c r="M1759" s="2">
        <f>VLOOKUP($A1759,'Hospitalisation Details'!$A$2:$I$2344,9,FALSE)</f>
        <v>6951.12</v>
      </c>
      <c r="N1759" s="2" t="str">
        <f>VLOOKUP($A1759,'Hospitalisation Details'!$A$2:$J$2344,10,FALSE)</f>
        <v>Tier - 2</v>
      </c>
      <c r="O1759" s="2" t="str">
        <f>VLOOKUP($A1759,'Hospitalisation Details'!$A$2:$K$2344,11,FALSE)</f>
        <v>Tier - 2</v>
      </c>
      <c r="P1759" s="5" t="str">
        <f>VLOOKUP($A1759,'Hospitalisation Details'!$A$2:$L$2344,12,FALSE)</f>
        <v>R1013</v>
      </c>
      <c r="Q1759" s="15">
        <f>VLOOKUP($A1759,'Hospitalisation Details'!$A$2:$G$2344,7,FALSE)</f>
        <v>42</v>
      </c>
    </row>
    <row r="1760" spans="1:17" x14ac:dyDescent="0.25">
      <c r="A1760" s="14" t="s">
        <v>5445</v>
      </c>
      <c r="B1760" t="str">
        <f>VLOOKUP(Healthcare!$A1760,'Customer Names'!A1760:C4094,3,FALSE)</f>
        <v>Palma</v>
      </c>
      <c r="C1760">
        <f>VLOOKUP(Healthcare!$A1760,'Medical Examinations'!A1760:B4094,2,FALSE)</f>
        <v>22.01</v>
      </c>
      <c r="D1760">
        <f>VLOOKUP($A1760,'Medical Examinations'!A1760:D4094,4,FALSE)</f>
        <v>6.72</v>
      </c>
      <c r="E1760" t="str">
        <f>VLOOKUP($A1760,'Medical Examinations'!A1760:F1760,6,FALSE)</f>
        <v>Yes</v>
      </c>
      <c r="F1760" t="str">
        <f>VLOOKUP($A1760,'Medical Examinations'!A1760:G4094,7,FALSE)</f>
        <v>No</v>
      </c>
      <c r="G1760" t="str">
        <f>VLOOKUP($A1760,'Medical Examinations'!A1760:H4094,8,FALSE)</f>
        <v>No</v>
      </c>
      <c r="H1760" s="4">
        <f>VLOOKUP($A1760,'Medical Examinations'!A1760:I4094,9,FALSE)</f>
        <v>1</v>
      </c>
      <c r="I1760" t="str">
        <f>VLOOKUP($A1760,'Medical Examinations'!A1760:J1760,10,FALSE)</f>
        <v>No</v>
      </c>
      <c r="J1760" t="str">
        <f>VLOOKUP($A1760,'Medical Examinations'!A1760:C1760,3,FALSE)</f>
        <v>Health Weight</v>
      </c>
      <c r="K1760" t="str">
        <f>VLOOKUP($A1760,'Medical Examinations'!A1760:E1760,5,FALSE)</f>
        <v>Diabetes</v>
      </c>
      <c r="L1760" t="str">
        <f>VLOOKUP($A1760,'Hospitalisation Details'!$A$2:$E$2344,5,FALSE)</f>
        <v>3-Jun-1975</v>
      </c>
      <c r="M1760" s="2">
        <f>VLOOKUP($A1760,'Hospitalisation Details'!$A$2:$I$2344,9,FALSE)</f>
        <v>6965.21</v>
      </c>
      <c r="N1760" s="2" t="str">
        <f>VLOOKUP($A1760,'Hospitalisation Details'!$A$2:$J$2344,10,FALSE)</f>
        <v>Tier - 2</v>
      </c>
      <c r="O1760" s="2" t="str">
        <f>VLOOKUP($A1760,'Hospitalisation Details'!$A$2:$K$2344,11,FALSE)</f>
        <v>Tier - 3</v>
      </c>
      <c r="P1760" s="5" t="str">
        <f>VLOOKUP($A1760,'Hospitalisation Details'!$A$2:$L$2344,12,FALSE)</f>
        <v>R1013</v>
      </c>
      <c r="Q1760" s="15">
        <f>VLOOKUP($A1760,'Hospitalisation Details'!$A$2:$G$2344,7,FALSE)</f>
        <v>48</v>
      </c>
    </row>
    <row r="1761" spans="1:17" x14ac:dyDescent="0.25">
      <c r="A1761" s="14" t="s">
        <v>5447</v>
      </c>
      <c r="B1761" t="str">
        <f>VLOOKUP(Healthcare!$A1761,'Customer Names'!A1761:C4095,3,FALSE)</f>
        <v>Takaoka</v>
      </c>
      <c r="C1761">
        <f>VLOOKUP(Healthcare!$A1761,'Medical Examinations'!A1761:B4095,2,FALSE)</f>
        <v>27.645</v>
      </c>
      <c r="D1761">
        <f>VLOOKUP($A1761,'Medical Examinations'!A1761:D4095,4,FALSE)</f>
        <v>5.7</v>
      </c>
      <c r="E1761" t="str">
        <f>VLOOKUP($A1761,'Medical Examinations'!A1761:F1761,6,FALSE)</f>
        <v>No</v>
      </c>
      <c r="F1761" t="str">
        <f>VLOOKUP($A1761,'Medical Examinations'!A1761:G4095,7,FALSE)</f>
        <v>No</v>
      </c>
      <c r="G1761" t="str">
        <f>VLOOKUP($A1761,'Medical Examinations'!A1761:H4095,8,FALSE)</f>
        <v>No</v>
      </c>
      <c r="H1761" s="4">
        <f>VLOOKUP($A1761,'Medical Examinations'!A1761:I4095,9,FALSE)</f>
        <v>0</v>
      </c>
      <c r="I1761" t="str">
        <f>VLOOKUP($A1761,'Medical Examinations'!A1761:J1761,10,FALSE)</f>
        <v>No</v>
      </c>
      <c r="J1761" t="str">
        <f>VLOOKUP($A1761,'Medical Examinations'!A1761:C1761,3,FALSE)</f>
        <v>Over Weight</v>
      </c>
      <c r="K1761" t="str">
        <f>VLOOKUP($A1761,'Medical Examinations'!A1761:E1761,5,FALSE)</f>
        <v>Prediabetes</v>
      </c>
      <c r="L1761" t="str">
        <f>VLOOKUP($A1761,'Hospitalisation Details'!$A$2:$E$2344,5,FALSE)</f>
        <v>18-Oct-1982</v>
      </c>
      <c r="M1761" s="2">
        <f>VLOOKUP($A1761,'Hospitalisation Details'!$A$2:$I$2344,9,FALSE)</f>
        <v>6986.7</v>
      </c>
      <c r="N1761" s="2" t="str">
        <f>VLOOKUP($A1761,'Hospitalisation Details'!$A$2:$J$2344,10,FALSE)</f>
        <v>Tier - 3</v>
      </c>
      <c r="O1761" s="2" t="str">
        <f>VLOOKUP($A1761,'Hospitalisation Details'!$A$2:$K$2344,11,FALSE)</f>
        <v>Tier - 1</v>
      </c>
      <c r="P1761" s="5" t="str">
        <f>VLOOKUP($A1761,'Hospitalisation Details'!$A$2:$L$2344,12,FALSE)</f>
        <v>R1012</v>
      </c>
      <c r="Q1761" s="15">
        <f>VLOOKUP($A1761,'Hospitalisation Details'!$A$2:$G$2344,7,FALSE)</f>
        <v>40</v>
      </c>
    </row>
    <row r="1762" spans="1:17" x14ac:dyDescent="0.25">
      <c r="A1762" s="14" t="s">
        <v>5448</v>
      </c>
      <c r="B1762" t="str">
        <f>VLOOKUP(Healthcare!$A1762,'Customer Names'!A1762:C4096,3,FALSE)</f>
        <v>Sherman</v>
      </c>
      <c r="C1762">
        <f>VLOOKUP(Healthcare!$A1762,'Medical Examinations'!A1762:B4096,2,FALSE)</f>
        <v>29.64</v>
      </c>
      <c r="D1762">
        <f>VLOOKUP($A1762,'Medical Examinations'!A1762:D4096,4,FALSE)</f>
        <v>5.31</v>
      </c>
      <c r="E1762" t="str">
        <f>VLOOKUP($A1762,'Medical Examinations'!A1762:F1762,6,FALSE)</f>
        <v>Yes</v>
      </c>
      <c r="F1762" t="str">
        <f>VLOOKUP($A1762,'Medical Examinations'!A1762:G4096,7,FALSE)</f>
        <v>No</v>
      </c>
      <c r="G1762" t="str">
        <f>VLOOKUP($A1762,'Medical Examinations'!A1762:H4096,8,FALSE)</f>
        <v>No</v>
      </c>
      <c r="H1762" s="4">
        <f>VLOOKUP($A1762,'Medical Examinations'!A1762:I4096,9,FALSE)</f>
        <v>0</v>
      </c>
      <c r="I1762" t="str">
        <f>VLOOKUP($A1762,'Medical Examinations'!A1762:J1762,10,FALSE)</f>
        <v>No</v>
      </c>
      <c r="J1762" t="str">
        <f>VLOOKUP($A1762,'Medical Examinations'!A1762:C1762,3,FALSE)</f>
        <v>Over Weight</v>
      </c>
      <c r="K1762" t="str">
        <f>VLOOKUP($A1762,'Medical Examinations'!A1762:E1762,5,FALSE)</f>
        <v>Normal</v>
      </c>
      <c r="L1762" t="str">
        <f>VLOOKUP($A1762,'Hospitalisation Details'!$A$2:$E$2344,5,FALSE)</f>
        <v>1-Sep-1982</v>
      </c>
      <c r="M1762" s="2">
        <f>VLOOKUP($A1762,'Hospitalisation Details'!$A$2:$I$2344,9,FALSE)</f>
        <v>6989.95</v>
      </c>
      <c r="N1762" s="2" t="str">
        <f>VLOOKUP($A1762,'Hospitalisation Details'!$A$2:$J$2344,10,FALSE)</f>
        <v>Tier - 2</v>
      </c>
      <c r="O1762" s="2" t="str">
        <f>VLOOKUP($A1762,'Hospitalisation Details'!$A$2:$K$2344,11,FALSE)</f>
        <v>Tier - 1</v>
      </c>
      <c r="P1762" s="5" t="str">
        <f>VLOOKUP($A1762,'Hospitalisation Details'!$A$2:$L$2344,12,FALSE)</f>
        <v>R1013</v>
      </c>
      <c r="Q1762" s="15">
        <f>VLOOKUP($A1762,'Hospitalisation Details'!$A$2:$G$2344,7,FALSE)</f>
        <v>40</v>
      </c>
    </row>
    <row r="1763" spans="1:17" x14ac:dyDescent="0.25">
      <c r="A1763" s="14" t="s">
        <v>5449</v>
      </c>
      <c r="B1763" t="str">
        <f>VLOOKUP(Healthcare!$A1763,'Customer Names'!A1763:C4097,3,FALSE)</f>
        <v>Andre</v>
      </c>
      <c r="C1763">
        <f>VLOOKUP(Healthcare!$A1763,'Medical Examinations'!A1763:B4097,2,FALSE)</f>
        <v>33.700000000000003</v>
      </c>
      <c r="D1763">
        <f>VLOOKUP($A1763,'Medical Examinations'!A1763:D4097,4,FALSE)</f>
        <v>4.32</v>
      </c>
      <c r="E1763" t="str">
        <f>VLOOKUP($A1763,'Medical Examinations'!A1763:F1763,6,FALSE)</f>
        <v>Yes</v>
      </c>
      <c r="F1763" t="str">
        <f>VLOOKUP($A1763,'Medical Examinations'!A1763:G4097,7,FALSE)</f>
        <v>No</v>
      </c>
      <c r="G1763" t="str">
        <f>VLOOKUP($A1763,'Medical Examinations'!A1763:H4097,8,FALSE)</f>
        <v>No</v>
      </c>
      <c r="H1763" s="4">
        <f>VLOOKUP($A1763,'Medical Examinations'!A1763:I4097,9,FALSE)</f>
        <v>1</v>
      </c>
      <c r="I1763" t="str">
        <f>VLOOKUP($A1763,'Medical Examinations'!A1763:J1763,10,FALSE)</f>
        <v>No</v>
      </c>
      <c r="J1763" t="str">
        <f>VLOOKUP($A1763,'Medical Examinations'!A1763:C1763,3,FALSE)</f>
        <v>Obesity</v>
      </c>
      <c r="K1763" t="str">
        <f>VLOOKUP($A1763,'Medical Examinations'!A1763:E1763,5,FALSE)</f>
        <v>Normal</v>
      </c>
      <c r="L1763" t="str">
        <f>VLOOKUP($A1763,'Hospitalisation Details'!$A$2:$E$2344,5,FALSE)</f>
        <v>6-Jul-1969</v>
      </c>
      <c r="M1763" s="2">
        <f>VLOOKUP($A1763,'Hospitalisation Details'!$A$2:$I$2344,9,FALSE)</f>
        <v>7003.1</v>
      </c>
      <c r="N1763" s="2" t="str">
        <f>VLOOKUP($A1763,'Hospitalisation Details'!$A$2:$J$2344,10,FALSE)</f>
        <v>Tier - 2</v>
      </c>
      <c r="O1763" s="2" t="str">
        <f>VLOOKUP($A1763,'Hospitalisation Details'!$A$2:$K$2344,11,FALSE)</f>
        <v>Tier - 3</v>
      </c>
      <c r="P1763" s="5" t="str">
        <f>VLOOKUP($A1763,'Hospitalisation Details'!$A$2:$L$2344,12,FALSE)</f>
        <v>R1013</v>
      </c>
      <c r="Q1763" s="15">
        <f>VLOOKUP($A1763,'Hospitalisation Details'!$A$2:$G$2344,7,FALSE)</f>
        <v>53</v>
      </c>
    </row>
    <row r="1764" spans="1:17" x14ac:dyDescent="0.25">
      <c r="A1764" s="14" t="s">
        <v>5450</v>
      </c>
      <c r="B1764" t="str">
        <f>VLOOKUP(Healthcare!$A1764,'Customer Names'!A1764:C4098,3,FALSE)</f>
        <v>Switt</v>
      </c>
      <c r="C1764">
        <f>VLOOKUP(Healthcare!$A1764,'Medical Examinations'!A1764:B4098,2,FALSE)</f>
        <v>27.5</v>
      </c>
      <c r="D1764">
        <f>VLOOKUP($A1764,'Medical Examinations'!A1764:D4098,4,FALSE)</f>
        <v>4.2300000000000004</v>
      </c>
      <c r="E1764" t="str">
        <f>VLOOKUP($A1764,'Medical Examinations'!A1764:F1764,6,FALSE)</f>
        <v>Yes</v>
      </c>
      <c r="F1764" t="str">
        <f>VLOOKUP($A1764,'Medical Examinations'!A1764:G4098,7,FALSE)</f>
        <v>No</v>
      </c>
      <c r="G1764" t="str">
        <f>VLOOKUP($A1764,'Medical Examinations'!A1764:H4098,8,FALSE)</f>
        <v>No</v>
      </c>
      <c r="H1764" s="4">
        <f>VLOOKUP($A1764,'Medical Examinations'!A1764:I4098,9,FALSE)</f>
        <v>1</v>
      </c>
      <c r="I1764" t="str">
        <f>VLOOKUP($A1764,'Medical Examinations'!A1764:J1764,10,FALSE)</f>
        <v>No</v>
      </c>
      <c r="J1764" t="str">
        <f>VLOOKUP($A1764,'Medical Examinations'!A1764:C1764,3,FALSE)</f>
        <v>Over Weight</v>
      </c>
      <c r="K1764" t="str">
        <f>VLOOKUP($A1764,'Medical Examinations'!A1764:E1764,5,FALSE)</f>
        <v>Normal</v>
      </c>
      <c r="L1764" t="str">
        <f>VLOOKUP($A1764,'Hospitalisation Details'!$A$2:$E$2344,5,FALSE)</f>
        <v>2-Jun-1978</v>
      </c>
      <c r="M1764" s="2">
        <f>VLOOKUP($A1764,'Hospitalisation Details'!$A$2:$I$2344,9,FALSE)</f>
        <v>7033.08</v>
      </c>
      <c r="N1764" s="2" t="str">
        <f>VLOOKUP($A1764,'Hospitalisation Details'!$A$2:$J$2344,10,FALSE)</f>
        <v>Tier - 2</v>
      </c>
      <c r="O1764" s="2" t="str">
        <f>VLOOKUP($A1764,'Hospitalisation Details'!$A$2:$K$2344,11,FALSE)</f>
        <v>Tier - 2</v>
      </c>
      <c r="P1764" s="5" t="str">
        <f>VLOOKUP($A1764,'Hospitalisation Details'!$A$2:$L$2344,12,FALSE)</f>
        <v>R1013</v>
      </c>
      <c r="Q1764" s="15">
        <f>VLOOKUP($A1764,'Hospitalisation Details'!$A$2:$G$2344,7,FALSE)</f>
        <v>45</v>
      </c>
    </row>
    <row r="1765" spans="1:17" x14ac:dyDescent="0.25">
      <c r="A1765" s="14" t="s">
        <v>5451</v>
      </c>
      <c r="B1765" t="str">
        <f>VLOOKUP(Healthcare!$A1765,'Customer Names'!A1765:C4099,3,FALSE)</f>
        <v>Erickson</v>
      </c>
      <c r="C1765">
        <f>VLOOKUP(Healthcare!$A1765,'Medical Examinations'!A1765:B4099,2,FALSE)</f>
        <v>16.12</v>
      </c>
      <c r="D1765">
        <f>VLOOKUP($A1765,'Medical Examinations'!A1765:D4099,4,FALSE)</f>
        <v>6.09</v>
      </c>
      <c r="E1765" t="str">
        <f>VLOOKUP($A1765,'Medical Examinations'!A1765:F1765,6,FALSE)</f>
        <v>No</v>
      </c>
      <c r="F1765" t="str">
        <f>VLOOKUP($A1765,'Medical Examinations'!A1765:G4099,7,FALSE)</f>
        <v>No</v>
      </c>
      <c r="G1765" t="str">
        <f>VLOOKUP($A1765,'Medical Examinations'!A1765:H4099,8,FALSE)</f>
        <v>No</v>
      </c>
      <c r="H1765" s="4">
        <f>VLOOKUP($A1765,'Medical Examinations'!A1765:I4099,9,FALSE)</f>
        <v>0</v>
      </c>
      <c r="I1765" t="str">
        <f>VLOOKUP($A1765,'Medical Examinations'!A1765:J1765,10,FALSE)</f>
        <v>No</v>
      </c>
      <c r="J1765" t="str">
        <f>VLOOKUP($A1765,'Medical Examinations'!A1765:C1765,3,FALSE)</f>
        <v>Under Weight</v>
      </c>
      <c r="K1765" t="str">
        <f>VLOOKUP($A1765,'Medical Examinations'!A1765:E1765,5,FALSE)</f>
        <v>Prediabetes</v>
      </c>
      <c r="L1765" t="str">
        <f>VLOOKUP($A1765,'Hospitalisation Details'!$A$2:$E$2344,5,FALSE)</f>
        <v>29-Oct-1995</v>
      </c>
      <c r="M1765" s="2">
        <f>VLOOKUP($A1765,'Hospitalisation Details'!$A$2:$I$2344,9,FALSE)</f>
        <v>7042.11</v>
      </c>
      <c r="N1765" s="2" t="str">
        <f>VLOOKUP($A1765,'Hospitalisation Details'!$A$2:$J$2344,10,FALSE)</f>
        <v>Tier - 2</v>
      </c>
      <c r="O1765" s="2" t="str">
        <f>VLOOKUP($A1765,'Hospitalisation Details'!$A$2:$K$2344,11,FALSE)</f>
        <v>Tier - 3</v>
      </c>
      <c r="P1765" s="5" t="str">
        <f>VLOOKUP($A1765,'Hospitalisation Details'!$A$2:$L$2344,12,FALSE)</f>
        <v>R1012</v>
      </c>
      <c r="Q1765" s="15">
        <f>VLOOKUP($A1765,'Hospitalisation Details'!$A$2:$G$2344,7,FALSE)</f>
        <v>27</v>
      </c>
    </row>
    <row r="1766" spans="1:17" x14ac:dyDescent="0.25">
      <c r="A1766" s="14" t="s">
        <v>5452</v>
      </c>
      <c r="B1766" t="str">
        <f>VLOOKUP(Healthcare!$A1766,'Customer Names'!A1766:C4100,3,FALSE)</f>
        <v>Miller</v>
      </c>
      <c r="C1766">
        <f>VLOOKUP(Healthcare!$A1766,'Medical Examinations'!A1766:B4100,2,FALSE)</f>
        <v>26.73</v>
      </c>
      <c r="D1766">
        <f>VLOOKUP($A1766,'Medical Examinations'!A1766:D4100,4,FALSE)</f>
        <v>4.74</v>
      </c>
      <c r="E1766" t="str">
        <f>VLOOKUP($A1766,'Medical Examinations'!A1766:F1766,6,FALSE)</f>
        <v>Yes</v>
      </c>
      <c r="F1766" t="str">
        <f>VLOOKUP($A1766,'Medical Examinations'!A1766:G4100,7,FALSE)</f>
        <v>No</v>
      </c>
      <c r="G1766" t="str">
        <f>VLOOKUP($A1766,'Medical Examinations'!A1766:H4100,8,FALSE)</f>
        <v>No</v>
      </c>
      <c r="H1766" s="4">
        <f>VLOOKUP($A1766,'Medical Examinations'!A1766:I4100,9,FALSE)</f>
        <v>1</v>
      </c>
      <c r="I1766" t="str">
        <f>VLOOKUP($A1766,'Medical Examinations'!A1766:J1766,10,FALSE)</f>
        <v>No</v>
      </c>
      <c r="J1766" t="str">
        <f>VLOOKUP($A1766,'Medical Examinations'!A1766:C1766,3,FALSE)</f>
        <v>Over Weight</v>
      </c>
      <c r="K1766" t="str">
        <f>VLOOKUP($A1766,'Medical Examinations'!A1766:E1766,5,FALSE)</f>
        <v>Normal</v>
      </c>
      <c r="L1766" t="str">
        <f>VLOOKUP($A1766,'Hospitalisation Details'!$A$2:$E$2344,5,FALSE)</f>
        <v>26-Jul-1980</v>
      </c>
      <c r="M1766" s="2">
        <f>VLOOKUP($A1766,'Hospitalisation Details'!$A$2:$I$2344,9,FALSE)</f>
        <v>7045.5</v>
      </c>
      <c r="N1766" s="2" t="str">
        <f>VLOOKUP($A1766,'Hospitalisation Details'!$A$2:$J$2344,10,FALSE)</f>
        <v>Tier - 2</v>
      </c>
      <c r="O1766" s="2" t="str">
        <f>VLOOKUP($A1766,'Hospitalisation Details'!$A$2:$K$2344,11,FALSE)</f>
        <v>Tier - 1</v>
      </c>
      <c r="P1766" s="5" t="str">
        <f>VLOOKUP($A1766,'Hospitalisation Details'!$A$2:$L$2344,12,FALSE)</f>
        <v>R1011</v>
      </c>
      <c r="Q1766" s="15">
        <f>VLOOKUP($A1766,'Hospitalisation Details'!$A$2:$G$2344,7,FALSE)</f>
        <v>42</v>
      </c>
    </row>
    <row r="1767" spans="1:17" x14ac:dyDescent="0.25">
      <c r="A1767" s="14" t="s">
        <v>5453</v>
      </c>
      <c r="B1767" t="str">
        <f>VLOOKUP(Healthcare!$A1767,'Customer Names'!A1767:C4101,3,FALSE)</f>
        <v>Whitbeck</v>
      </c>
      <c r="C1767">
        <f>VLOOKUP(Healthcare!$A1767,'Medical Examinations'!A1767:B4101,2,FALSE)</f>
        <v>37.25</v>
      </c>
      <c r="D1767">
        <f>VLOOKUP($A1767,'Medical Examinations'!A1767:D4101,4,FALSE)</f>
        <v>6.23</v>
      </c>
      <c r="E1767" t="str">
        <f>VLOOKUP($A1767,'Medical Examinations'!A1767:F1767,6,FALSE)</f>
        <v>Yes</v>
      </c>
      <c r="F1767" t="str">
        <f>VLOOKUP($A1767,'Medical Examinations'!A1767:G4101,7,FALSE)</f>
        <v>No</v>
      </c>
      <c r="G1767" t="str">
        <f>VLOOKUP($A1767,'Medical Examinations'!A1767:H4101,8,FALSE)</f>
        <v>No</v>
      </c>
      <c r="H1767" s="4">
        <f>VLOOKUP($A1767,'Medical Examinations'!A1767:I4101,9,FALSE)</f>
        <v>0</v>
      </c>
      <c r="I1767" t="str">
        <f>VLOOKUP($A1767,'Medical Examinations'!A1767:J1767,10,FALSE)</f>
        <v>No</v>
      </c>
      <c r="J1767" t="str">
        <f>VLOOKUP($A1767,'Medical Examinations'!A1767:C1767,3,FALSE)</f>
        <v>Obesity</v>
      </c>
      <c r="K1767" t="str">
        <f>VLOOKUP($A1767,'Medical Examinations'!A1767:E1767,5,FALSE)</f>
        <v>Prediabetes</v>
      </c>
      <c r="L1767" t="str">
        <f>VLOOKUP($A1767,'Hospitalisation Details'!$A$2:$E$2344,5,FALSE)</f>
        <v>22-Oct-1980</v>
      </c>
      <c r="M1767" s="2">
        <f>VLOOKUP($A1767,'Hospitalisation Details'!$A$2:$I$2344,9,FALSE)</f>
        <v>7046.72</v>
      </c>
      <c r="N1767" s="2" t="str">
        <f>VLOOKUP($A1767,'Hospitalisation Details'!$A$2:$J$2344,10,FALSE)</f>
        <v>Tier - 2</v>
      </c>
      <c r="O1767" s="2" t="str">
        <f>VLOOKUP($A1767,'Hospitalisation Details'!$A$2:$K$2344,11,FALSE)</f>
        <v>Tier - 3</v>
      </c>
      <c r="P1767" s="5" t="str">
        <f>VLOOKUP($A1767,'Hospitalisation Details'!$A$2:$L$2344,12,FALSE)</f>
        <v>R1013</v>
      </c>
      <c r="Q1767" s="15">
        <f>VLOOKUP($A1767,'Hospitalisation Details'!$A$2:$G$2344,7,FALSE)</f>
        <v>42</v>
      </c>
    </row>
    <row r="1768" spans="1:17" x14ac:dyDescent="0.25">
      <c r="A1768" s="14" t="s">
        <v>5454</v>
      </c>
      <c r="B1768" t="str">
        <f>VLOOKUP(Healthcare!$A1768,'Customer Names'!A1768:C4102,3,FALSE)</f>
        <v>Auer</v>
      </c>
      <c r="C1768">
        <f>VLOOKUP(Healthcare!$A1768,'Medical Examinations'!A1768:B4102,2,FALSE)</f>
        <v>23.56</v>
      </c>
      <c r="D1768">
        <f>VLOOKUP($A1768,'Medical Examinations'!A1768:D4102,4,FALSE)</f>
        <v>5.45</v>
      </c>
      <c r="E1768" t="str">
        <f>VLOOKUP($A1768,'Medical Examinations'!A1768:F1768,6,FALSE)</f>
        <v>Yes</v>
      </c>
      <c r="F1768" t="str">
        <f>VLOOKUP($A1768,'Medical Examinations'!A1768:G4102,7,FALSE)</f>
        <v>No</v>
      </c>
      <c r="G1768" t="str">
        <f>VLOOKUP($A1768,'Medical Examinations'!A1768:H4102,8,FALSE)</f>
        <v>No</v>
      </c>
      <c r="H1768" s="4">
        <f>VLOOKUP($A1768,'Medical Examinations'!A1768:I4102,9,FALSE)</f>
        <v>1</v>
      </c>
      <c r="I1768" t="str">
        <f>VLOOKUP($A1768,'Medical Examinations'!A1768:J1768,10,FALSE)</f>
        <v>No</v>
      </c>
      <c r="J1768" t="str">
        <f>VLOOKUP($A1768,'Medical Examinations'!A1768:C1768,3,FALSE)</f>
        <v>Health Weight</v>
      </c>
      <c r="K1768" t="str">
        <f>VLOOKUP($A1768,'Medical Examinations'!A1768:E1768,5,FALSE)</f>
        <v>Normal</v>
      </c>
      <c r="L1768" t="str">
        <f>VLOOKUP($A1768,'Hospitalisation Details'!$A$2:$E$2344,5,FALSE)</f>
        <v>21-Jul-1980</v>
      </c>
      <c r="M1768" s="2">
        <f>VLOOKUP($A1768,'Hospitalisation Details'!$A$2:$I$2344,9,FALSE)</f>
        <v>7050.02</v>
      </c>
      <c r="N1768" s="2" t="str">
        <f>VLOOKUP($A1768,'Hospitalisation Details'!$A$2:$J$2344,10,FALSE)</f>
        <v>Tier - 2</v>
      </c>
      <c r="O1768" s="2" t="str">
        <f>VLOOKUP($A1768,'Hospitalisation Details'!$A$2:$K$2344,11,FALSE)</f>
        <v>Tier - 1</v>
      </c>
      <c r="P1768" s="5" t="str">
        <f>VLOOKUP($A1768,'Hospitalisation Details'!$A$2:$L$2344,12,FALSE)</f>
        <v>R1024</v>
      </c>
      <c r="Q1768" s="15">
        <f>VLOOKUP($A1768,'Hospitalisation Details'!$A$2:$G$2344,7,FALSE)</f>
        <v>42</v>
      </c>
    </row>
    <row r="1769" spans="1:17" x14ac:dyDescent="0.25">
      <c r="A1769" s="14" t="s">
        <v>5455</v>
      </c>
      <c r="B1769" t="str">
        <f>VLOOKUP(Healthcare!$A1769,'Customer Names'!A1769:C4103,3,FALSE)</f>
        <v>Attar</v>
      </c>
      <c r="C1769">
        <f>VLOOKUP(Healthcare!$A1769,'Medical Examinations'!A1769:B4103,2,FALSE)</f>
        <v>15.84</v>
      </c>
      <c r="D1769">
        <f>VLOOKUP($A1769,'Medical Examinations'!A1769:D4103,4,FALSE)</f>
        <v>10.34</v>
      </c>
      <c r="E1769" t="str">
        <f>VLOOKUP($A1769,'Medical Examinations'!A1769:F1769,6,FALSE)</f>
        <v>No</v>
      </c>
      <c r="F1769" t="str">
        <f>VLOOKUP($A1769,'Medical Examinations'!A1769:G4103,7,FALSE)</f>
        <v>No</v>
      </c>
      <c r="G1769" t="str">
        <f>VLOOKUP($A1769,'Medical Examinations'!A1769:H4103,8,FALSE)</f>
        <v>No</v>
      </c>
      <c r="H1769" s="4">
        <f>VLOOKUP($A1769,'Medical Examinations'!A1769:I4103,9,FALSE)</f>
        <v>2</v>
      </c>
      <c r="I1769" t="str">
        <f>VLOOKUP($A1769,'Medical Examinations'!A1769:J1769,10,FALSE)</f>
        <v>No</v>
      </c>
      <c r="J1769" t="str">
        <f>VLOOKUP($A1769,'Medical Examinations'!A1769:C1769,3,FALSE)</f>
        <v>Under Weight</v>
      </c>
      <c r="K1769" t="str">
        <f>VLOOKUP($A1769,'Medical Examinations'!A1769:E1769,5,FALSE)</f>
        <v>Diabetes</v>
      </c>
      <c r="L1769" t="str">
        <f>VLOOKUP($A1769,'Hospitalisation Details'!$A$2:$E$2344,5,FALSE)</f>
        <v>28-Jun-1980</v>
      </c>
      <c r="M1769" s="2">
        <f>VLOOKUP($A1769,'Hospitalisation Details'!$A$2:$I$2344,9,FALSE)</f>
        <v>7050.64</v>
      </c>
      <c r="N1769" s="2" t="str">
        <f>VLOOKUP($A1769,'Hospitalisation Details'!$A$2:$J$2344,10,FALSE)</f>
        <v>Tier - 2</v>
      </c>
      <c r="O1769" s="2" t="str">
        <f>VLOOKUP($A1769,'Hospitalisation Details'!$A$2:$K$2344,11,FALSE)</f>
        <v>Tier - 3</v>
      </c>
      <c r="P1769" s="5" t="str">
        <f>VLOOKUP($A1769,'Hospitalisation Details'!$A$2:$L$2344,12,FALSE)</f>
        <v>R1011</v>
      </c>
      <c r="Q1769" s="15">
        <f>VLOOKUP($A1769,'Hospitalisation Details'!$A$2:$G$2344,7,FALSE)</f>
        <v>42</v>
      </c>
    </row>
    <row r="1770" spans="1:17" x14ac:dyDescent="0.25">
      <c r="A1770" s="14" t="s">
        <v>5456</v>
      </c>
      <c r="B1770" t="str">
        <f>VLOOKUP(Healthcare!$A1770,'Customer Names'!A1770:C4104,3,FALSE)</f>
        <v>Misuraca</v>
      </c>
      <c r="C1770">
        <f>VLOOKUP(Healthcare!$A1770,'Medical Examinations'!A1770:B4104,2,FALSE)</f>
        <v>36.630000000000003</v>
      </c>
      <c r="D1770">
        <f>VLOOKUP($A1770,'Medical Examinations'!A1770:D4104,4,FALSE)</f>
        <v>5.15</v>
      </c>
      <c r="E1770" t="str">
        <f>VLOOKUP($A1770,'Medical Examinations'!A1770:F1770,6,FALSE)</f>
        <v>No</v>
      </c>
      <c r="F1770" t="str">
        <f>VLOOKUP($A1770,'Medical Examinations'!A1770:G4104,7,FALSE)</f>
        <v>No</v>
      </c>
      <c r="G1770" t="str">
        <f>VLOOKUP($A1770,'Medical Examinations'!A1770:H4104,8,FALSE)</f>
        <v>No</v>
      </c>
      <c r="H1770" s="4">
        <f>VLOOKUP($A1770,'Medical Examinations'!A1770:I4104,9,FALSE)</f>
        <v>0</v>
      </c>
      <c r="I1770" t="str">
        <f>VLOOKUP($A1770,'Medical Examinations'!A1770:J1770,10,FALSE)</f>
        <v>No</v>
      </c>
      <c r="J1770" t="str">
        <f>VLOOKUP($A1770,'Medical Examinations'!A1770:C1770,3,FALSE)</f>
        <v>Obesity</v>
      </c>
      <c r="K1770" t="str">
        <f>VLOOKUP($A1770,'Medical Examinations'!A1770:E1770,5,FALSE)</f>
        <v>Normal</v>
      </c>
      <c r="L1770" t="str">
        <f>VLOOKUP($A1770,'Hospitalisation Details'!$A$2:$E$2344,5,FALSE)</f>
        <v>24-Jun-1978</v>
      </c>
      <c r="M1770" s="2">
        <f>VLOOKUP($A1770,'Hospitalisation Details'!$A$2:$I$2344,9,FALSE)</f>
        <v>7054.41</v>
      </c>
      <c r="N1770" s="2" t="str">
        <f>VLOOKUP($A1770,'Hospitalisation Details'!$A$2:$J$2344,10,FALSE)</f>
        <v>Tier - 2</v>
      </c>
      <c r="O1770" s="2" t="str">
        <f>VLOOKUP($A1770,'Hospitalisation Details'!$A$2:$K$2344,11,FALSE)</f>
        <v>Tier - 2</v>
      </c>
      <c r="P1770" s="5" t="str">
        <f>VLOOKUP($A1770,'Hospitalisation Details'!$A$2:$L$2344,12,FALSE)</f>
        <v>R1013</v>
      </c>
      <c r="Q1770" s="15">
        <f>VLOOKUP($A1770,'Hospitalisation Details'!$A$2:$G$2344,7,FALSE)</f>
        <v>44</v>
      </c>
    </row>
    <row r="1771" spans="1:17" x14ac:dyDescent="0.25">
      <c r="A1771" s="14" t="s">
        <v>5457</v>
      </c>
      <c r="B1771" t="str">
        <f>VLOOKUP(Healthcare!$A1771,'Customer Names'!A1771:C4105,3,FALSE)</f>
        <v>Spannaus</v>
      </c>
      <c r="C1771">
        <f>VLOOKUP(Healthcare!$A1771,'Medical Examinations'!A1771:B4105,2,FALSE)</f>
        <v>16.47</v>
      </c>
      <c r="D1771">
        <f>VLOOKUP($A1771,'Medical Examinations'!A1771:D4105,4,FALSE)</f>
        <v>11.72</v>
      </c>
      <c r="E1771" t="str">
        <f>VLOOKUP($A1771,'Medical Examinations'!A1771:F1771,6,FALSE)</f>
        <v>No</v>
      </c>
      <c r="F1771" t="str">
        <f>VLOOKUP($A1771,'Medical Examinations'!A1771:G4105,7,FALSE)</f>
        <v>No</v>
      </c>
      <c r="G1771" t="str">
        <f>VLOOKUP($A1771,'Medical Examinations'!A1771:H4105,8,FALSE)</f>
        <v>No</v>
      </c>
      <c r="H1771" s="4">
        <f>VLOOKUP($A1771,'Medical Examinations'!A1771:I4105,9,FALSE)</f>
        <v>0</v>
      </c>
      <c r="I1771" t="str">
        <f>VLOOKUP($A1771,'Medical Examinations'!A1771:J1771,10,FALSE)</f>
        <v>No</v>
      </c>
      <c r="J1771" t="str">
        <f>VLOOKUP($A1771,'Medical Examinations'!A1771:C1771,3,FALSE)</f>
        <v>Under Weight</v>
      </c>
      <c r="K1771" t="str">
        <f>VLOOKUP($A1771,'Medical Examinations'!A1771:E1771,5,FALSE)</f>
        <v>Diabetes</v>
      </c>
      <c r="L1771" t="str">
        <f>VLOOKUP($A1771,'Hospitalisation Details'!$A$2:$E$2344,5,FALSE)</f>
        <v>18-Jun-1992</v>
      </c>
      <c r="M1771" s="2">
        <f>VLOOKUP($A1771,'Hospitalisation Details'!$A$2:$I$2344,9,FALSE)</f>
        <v>7096.98</v>
      </c>
      <c r="N1771" s="2" t="str">
        <f>VLOOKUP($A1771,'Hospitalisation Details'!$A$2:$J$2344,10,FALSE)</f>
        <v>Tier - 2</v>
      </c>
      <c r="O1771" s="2" t="str">
        <f>VLOOKUP($A1771,'Hospitalisation Details'!$A$2:$K$2344,11,FALSE)</f>
        <v>Tier - 2</v>
      </c>
      <c r="P1771" s="5" t="str">
        <f>VLOOKUP($A1771,'Hospitalisation Details'!$A$2:$L$2344,12,FALSE)</f>
        <v>R1012</v>
      </c>
      <c r="Q1771" s="15">
        <f>VLOOKUP($A1771,'Hospitalisation Details'!$A$2:$G$2344,7,FALSE)</f>
        <v>30</v>
      </c>
    </row>
    <row r="1772" spans="1:17" x14ac:dyDescent="0.25">
      <c r="A1772" s="14" t="s">
        <v>5458</v>
      </c>
      <c r="B1772" t="str">
        <f>VLOOKUP(Healthcare!$A1772,'Customer Names'!A1772:C4106,3,FALSE)</f>
        <v>Tarbiat</v>
      </c>
      <c r="C1772">
        <f>VLOOKUP(Healthcare!$A1772,'Medical Examinations'!A1772:B4106,2,FALSE)</f>
        <v>25.8</v>
      </c>
      <c r="D1772">
        <f>VLOOKUP($A1772,'Medical Examinations'!A1772:D4106,4,FALSE)</f>
        <v>5.29</v>
      </c>
      <c r="E1772" t="str">
        <f>VLOOKUP($A1772,'Medical Examinations'!A1772:F1772,6,FALSE)</f>
        <v>No</v>
      </c>
      <c r="F1772" t="str">
        <f>VLOOKUP($A1772,'Medical Examinations'!A1772:G4106,7,FALSE)</f>
        <v>No</v>
      </c>
      <c r="G1772" t="str">
        <f>VLOOKUP($A1772,'Medical Examinations'!A1772:H4106,8,FALSE)</f>
        <v>No</v>
      </c>
      <c r="H1772" s="4">
        <f>VLOOKUP($A1772,'Medical Examinations'!A1772:I4106,9,FALSE)</f>
        <v>0</v>
      </c>
      <c r="I1772" t="str">
        <f>VLOOKUP($A1772,'Medical Examinations'!A1772:J1772,10,FALSE)</f>
        <v>No</v>
      </c>
      <c r="J1772" t="str">
        <f>VLOOKUP($A1772,'Medical Examinations'!A1772:C1772,3,FALSE)</f>
        <v>Over Weight</v>
      </c>
      <c r="K1772" t="str">
        <f>VLOOKUP($A1772,'Medical Examinations'!A1772:E1772,5,FALSE)</f>
        <v>Normal</v>
      </c>
      <c r="L1772" t="str">
        <f>VLOOKUP($A1772,'Hospitalisation Details'!$A$2:$E$2344,5,FALSE)</f>
        <v>11-Aug-1987</v>
      </c>
      <c r="M1772" s="2">
        <f>VLOOKUP($A1772,'Hospitalisation Details'!$A$2:$I$2344,9,FALSE)</f>
        <v>7106.81</v>
      </c>
      <c r="N1772" s="2" t="str">
        <f>VLOOKUP($A1772,'Hospitalisation Details'!$A$2:$J$2344,10,FALSE)</f>
        <v>Tier - 2</v>
      </c>
      <c r="O1772" s="2" t="str">
        <f>VLOOKUP($A1772,'Hospitalisation Details'!$A$2:$K$2344,11,FALSE)</f>
        <v>Tier - 1</v>
      </c>
      <c r="P1772" s="5" t="str">
        <f>VLOOKUP($A1772,'Hospitalisation Details'!$A$2:$L$2344,12,FALSE)</f>
        <v>R1012</v>
      </c>
      <c r="Q1772" s="15">
        <f>VLOOKUP($A1772,'Hospitalisation Details'!$A$2:$G$2344,7,FALSE)</f>
        <v>35</v>
      </c>
    </row>
    <row r="1773" spans="1:17" x14ac:dyDescent="0.25">
      <c r="A1773" s="14" t="s">
        <v>5459</v>
      </c>
      <c r="B1773" t="str">
        <f>VLOOKUP(Healthcare!$A1773,'Customer Names'!A1773:C4107,3,FALSE)</f>
        <v>Pulkkinen</v>
      </c>
      <c r="C1773">
        <f>VLOOKUP(Healthcare!$A1773,'Medical Examinations'!A1773:B4107,2,FALSE)</f>
        <v>23.6</v>
      </c>
      <c r="D1773">
        <f>VLOOKUP($A1773,'Medical Examinations'!A1773:D4107,4,FALSE)</f>
        <v>4.33</v>
      </c>
      <c r="E1773" t="str">
        <f>VLOOKUP($A1773,'Medical Examinations'!A1773:F1773,6,FALSE)</f>
        <v>No</v>
      </c>
      <c r="F1773" t="str">
        <f>VLOOKUP($A1773,'Medical Examinations'!A1773:G4107,7,FALSE)</f>
        <v>No</v>
      </c>
      <c r="G1773" t="str">
        <f>VLOOKUP($A1773,'Medical Examinations'!A1773:H4107,8,FALSE)</f>
        <v>No</v>
      </c>
      <c r="H1773" s="4">
        <f>VLOOKUP($A1773,'Medical Examinations'!A1773:I4107,9,FALSE)</f>
        <v>0</v>
      </c>
      <c r="I1773" t="str">
        <f>VLOOKUP($A1773,'Medical Examinations'!A1773:J1773,10,FALSE)</f>
        <v>No</v>
      </c>
      <c r="J1773" t="str">
        <f>VLOOKUP($A1773,'Medical Examinations'!A1773:C1773,3,FALSE)</f>
        <v>Health Weight</v>
      </c>
      <c r="K1773" t="str">
        <f>VLOOKUP($A1773,'Medical Examinations'!A1773:E1773,5,FALSE)</f>
        <v>Normal</v>
      </c>
      <c r="L1773" t="str">
        <f>VLOOKUP($A1773,'Hospitalisation Details'!$A$2:$E$2344,5,FALSE)</f>
        <v>29-Jun-1968</v>
      </c>
      <c r="M1773" s="2">
        <f>VLOOKUP($A1773,'Hospitalisation Details'!$A$2:$I$2344,9,FALSE)</f>
        <v>7125.25</v>
      </c>
      <c r="N1773" s="2" t="str">
        <f>VLOOKUP($A1773,'Hospitalisation Details'!$A$2:$J$2344,10,FALSE)</f>
        <v>Tier - 3</v>
      </c>
      <c r="O1773" s="2" t="str">
        <f>VLOOKUP($A1773,'Hospitalisation Details'!$A$2:$K$2344,11,FALSE)</f>
        <v>Tier - 2</v>
      </c>
      <c r="P1773" s="5" t="str">
        <f>VLOOKUP($A1773,'Hospitalisation Details'!$A$2:$L$2344,12,FALSE)</f>
        <v>R1013</v>
      </c>
      <c r="Q1773" s="15">
        <f>VLOOKUP($A1773,'Hospitalisation Details'!$A$2:$G$2344,7,FALSE)</f>
        <v>54</v>
      </c>
    </row>
    <row r="1774" spans="1:17" x14ac:dyDescent="0.25">
      <c r="A1774" s="14" t="s">
        <v>5460</v>
      </c>
      <c r="B1774" t="str">
        <f>VLOOKUP(Healthcare!$A1774,'Customer Names'!A1774:C4108,3,FALSE)</f>
        <v>Trnovcova</v>
      </c>
      <c r="C1774">
        <f>VLOOKUP(Healthcare!$A1774,'Medical Examinations'!A1774:B4108,2,FALSE)</f>
        <v>32.11</v>
      </c>
      <c r="D1774">
        <f>VLOOKUP($A1774,'Medical Examinations'!A1774:D4108,4,FALSE)</f>
        <v>6.24</v>
      </c>
      <c r="E1774" t="str">
        <f>VLOOKUP($A1774,'Medical Examinations'!A1774:F1774,6,FALSE)</f>
        <v>No</v>
      </c>
      <c r="F1774" t="str">
        <f>VLOOKUP($A1774,'Medical Examinations'!A1774:G4108,7,FALSE)</f>
        <v>No</v>
      </c>
      <c r="G1774" t="str">
        <f>VLOOKUP($A1774,'Medical Examinations'!A1774:H4108,8,FALSE)</f>
        <v>Yes</v>
      </c>
      <c r="H1774" s="4">
        <f>VLOOKUP($A1774,'Medical Examinations'!A1774:I4108,9,FALSE)</f>
        <v>1</v>
      </c>
      <c r="I1774" t="str">
        <f>VLOOKUP($A1774,'Medical Examinations'!A1774:J1774,10,FALSE)</f>
        <v>No</v>
      </c>
      <c r="J1774" t="str">
        <f>VLOOKUP($A1774,'Medical Examinations'!A1774:C1774,3,FALSE)</f>
        <v>Obesity</v>
      </c>
      <c r="K1774" t="str">
        <f>VLOOKUP($A1774,'Medical Examinations'!A1774:E1774,5,FALSE)</f>
        <v>Prediabetes</v>
      </c>
      <c r="L1774" t="str">
        <f>VLOOKUP($A1774,'Hospitalisation Details'!$A$2:$E$2344,5,FALSE)</f>
        <v>1-Aug-1993</v>
      </c>
      <c r="M1774" s="2">
        <f>VLOOKUP($A1774,'Hospitalisation Details'!$A$2:$I$2344,9,FALSE)</f>
        <v>7128.64</v>
      </c>
      <c r="N1774" s="2" t="str">
        <f>VLOOKUP($A1774,'Hospitalisation Details'!$A$2:$J$2344,10,FALSE)</f>
        <v>Tier - 2</v>
      </c>
      <c r="O1774" s="2" t="str">
        <f>VLOOKUP($A1774,'Hospitalisation Details'!$A$2:$K$2344,11,FALSE)</f>
        <v>Tier - 2</v>
      </c>
      <c r="P1774" s="5" t="str">
        <f>VLOOKUP($A1774,'Hospitalisation Details'!$A$2:$L$2344,12,FALSE)</f>
        <v>R1021</v>
      </c>
      <c r="Q1774" s="15">
        <f>VLOOKUP($A1774,'Hospitalisation Details'!$A$2:$G$2344,7,FALSE)</f>
        <v>29</v>
      </c>
    </row>
    <row r="1775" spans="1:17" x14ac:dyDescent="0.25">
      <c r="A1775" s="14" t="s">
        <v>5461</v>
      </c>
      <c r="B1775" t="str">
        <f>VLOOKUP(Healthcare!$A1775,'Customer Names'!A1775:C4109,3,FALSE)</f>
        <v>Anthony</v>
      </c>
      <c r="C1775">
        <f>VLOOKUP(Healthcare!$A1775,'Medical Examinations'!A1775:B4109,2,FALSE)</f>
        <v>30.114999999999998</v>
      </c>
      <c r="D1775">
        <f>VLOOKUP($A1775,'Medical Examinations'!A1775:D4109,4,FALSE)</f>
        <v>11.61</v>
      </c>
      <c r="E1775" t="str">
        <f>VLOOKUP($A1775,'Medical Examinations'!A1775:F1775,6,FALSE)</f>
        <v>No</v>
      </c>
      <c r="F1775" t="str">
        <f>VLOOKUP($A1775,'Medical Examinations'!A1775:G4109,7,FALSE)</f>
        <v>No</v>
      </c>
      <c r="G1775" t="str">
        <f>VLOOKUP($A1775,'Medical Examinations'!A1775:H4109,8,FALSE)</f>
        <v>No</v>
      </c>
      <c r="H1775" s="4">
        <f>VLOOKUP($A1775,'Medical Examinations'!A1775:I4109,9,FALSE)</f>
        <v>0</v>
      </c>
      <c r="I1775" t="str">
        <f>VLOOKUP($A1775,'Medical Examinations'!A1775:J1775,10,FALSE)</f>
        <v>No</v>
      </c>
      <c r="J1775" t="str">
        <f>VLOOKUP($A1775,'Medical Examinations'!A1775:C1775,3,FALSE)</f>
        <v>Obesity</v>
      </c>
      <c r="K1775" t="str">
        <f>VLOOKUP($A1775,'Medical Examinations'!A1775:E1775,5,FALSE)</f>
        <v>Diabetes</v>
      </c>
      <c r="L1775" t="str">
        <f>VLOOKUP($A1775,'Hospitalisation Details'!$A$2:$E$2344,5,FALSE)</f>
        <v>7-Jul-1984</v>
      </c>
      <c r="M1775" s="2">
        <f>VLOOKUP($A1775,'Hospitalisation Details'!$A$2:$I$2344,9,FALSE)</f>
        <v>7133.9</v>
      </c>
      <c r="N1775" s="2" t="str">
        <f>VLOOKUP($A1775,'Hospitalisation Details'!$A$2:$J$2344,10,FALSE)</f>
        <v>Tier - 2</v>
      </c>
      <c r="O1775" s="2" t="str">
        <f>VLOOKUP($A1775,'Hospitalisation Details'!$A$2:$K$2344,11,FALSE)</f>
        <v>Tier - 1</v>
      </c>
      <c r="P1775" s="5" t="str">
        <f>VLOOKUP($A1775,'Hospitalisation Details'!$A$2:$L$2344,12,FALSE)</f>
        <v>R1024</v>
      </c>
      <c r="Q1775" s="15">
        <f>VLOOKUP($A1775,'Hospitalisation Details'!$A$2:$G$2344,7,FALSE)</f>
        <v>38</v>
      </c>
    </row>
    <row r="1776" spans="1:17" x14ac:dyDescent="0.25">
      <c r="A1776" s="14" t="s">
        <v>5462</v>
      </c>
      <c r="B1776" t="str">
        <f>VLOOKUP(Healthcare!$A1776,'Customer Names'!A1776:C4110,3,FALSE)</f>
        <v>Hetrick</v>
      </c>
      <c r="C1776">
        <f>VLOOKUP(Healthcare!$A1776,'Medical Examinations'!A1776:B4110,2,FALSE)</f>
        <v>20.28</v>
      </c>
      <c r="D1776">
        <f>VLOOKUP($A1776,'Medical Examinations'!A1776:D4110,4,FALSE)</f>
        <v>11.07</v>
      </c>
      <c r="E1776" t="str">
        <f>VLOOKUP($A1776,'Medical Examinations'!A1776:F1776,6,FALSE)</f>
        <v>Yes</v>
      </c>
      <c r="F1776" t="str">
        <f>VLOOKUP($A1776,'Medical Examinations'!A1776:G4110,7,FALSE)</f>
        <v>No</v>
      </c>
      <c r="G1776" t="str">
        <f>VLOOKUP($A1776,'Medical Examinations'!A1776:H4110,8,FALSE)</f>
        <v>No</v>
      </c>
      <c r="H1776" s="4">
        <f>VLOOKUP($A1776,'Medical Examinations'!A1776:I4110,9,FALSE)</f>
        <v>0</v>
      </c>
      <c r="I1776" t="str">
        <f>VLOOKUP($A1776,'Medical Examinations'!A1776:J1776,10,FALSE)</f>
        <v>No</v>
      </c>
      <c r="J1776" t="str">
        <f>VLOOKUP($A1776,'Medical Examinations'!A1776:C1776,3,FALSE)</f>
        <v>Health Weight</v>
      </c>
      <c r="K1776" t="str">
        <f>VLOOKUP($A1776,'Medical Examinations'!A1776:E1776,5,FALSE)</f>
        <v>Diabetes</v>
      </c>
      <c r="L1776" t="str">
        <f>VLOOKUP($A1776,'Hospitalisation Details'!$A$2:$E$2344,5,FALSE)</f>
        <v>8-Aug-1999</v>
      </c>
      <c r="M1776" s="2">
        <f>VLOOKUP($A1776,'Hospitalisation Details'!$A$2:$I$2344,9,FALSE)</f>
        <v>7144.4</v>
      </c>
      <c r="N1776" s="2" t="str">
        <f>VLOOKUP($A1776,'Hospitalisation Details'!$A$2:$J$2344,10,FALSE)</f>
        <v>Tier - 2</v>
      </c>
      <c r="O1776" s="2" t="str">
        <f>VLOOKUP($A1776,'Hospitalisation Details'!$A$2:$K$2344,11,FALSE)</f>
        <v>Tier - 1</v>
      </c>
      <c r="P1776" s="5" t="str">
        <f>VLOOKUP($A1776,'Hospitalisation Details'!$A$2:$L$2344,12,FALSE)</f>
        <v>R1022</v>
      </c>
      <c r="Q1776" s="15">
        <f>VLOOKUP($A1776,'Hospitalisation Details'!$A$2:$G$2344,7,FALSE)</f>
        <v>23</v>
      </c>
    </row>
    <row r="1777" spans="1:17" x14ac:dyDescent="0.25">
      <c r="A1777" s="14" t="s">
        <v>5463</v>
      </c>
      <c r="B1777" t="str">
        <f>VLOOKUP(Healthcare!$A1777,'Customer Names'!A1777:C4111,3,FALSE)</f>
        <v>Stern</v>
      </c>
      <c r="C1777">
        <f>VLOOKUP(Healthcare!$A1777,'Medical Examinations'!A1777:B4111,2,FALSE)</f>
        <v>20.234999999999999</v>
      </c>
      <c r="D1777">
        <f>VLOOKUP($A1777,'Medical Examinations'!A1777:D4111,4,FALSE)</f>
        <v>5.19</v>
      </c>
      <c r="E1777" t="str">
        <f>VLOOKUP($A1777,'Medical Examinations'!A1777:F1777,6,FALSE)</f>
        <v>No</v>
      </c>
      <c r="F1777" t="str">
        <f>VLOOKUP($A1777,'Medical Examinations'!A1777:G4111,7,FALSE)</f>
        <v>No</v>
      </c>
      <c r="G1777" t="str">
        <f>VLOOKUP($A1777,'Medical Examinations'!A1777:H4111,8,FALSE)</f>
        <v>Yes</v>
      </c>
      <c r="H1777" s="4">
        <f>VLOOKUP($A1777,'Medical Examinations'!A1777:I4111,9,FALSE)</f>
        <v>1</v>
      </c>
      <c r="I1777" t="str">
        <f>VLOOKUP($A1777,'Medical Examinations'!A1777:J1777,10,FALSE)</f>
        <v>No</v>
      </c>
      <c r="J1777" t="str">
        <f>VLOOKUP($A1777,'Medical Examinations'!A1777:C1777,3,FALSE)</f>
        <v>Health Weight</v>
      </c>
      <c r="K1777" t="str">
        <f>VLOOKUP($A1777,'Medical Examinations'!A1777:E1777,5,FALSE)</f>
        <v>Normal</v>
      </c>
      <c r="L1777" t="str">
        <f>VLOOKUP($A1777,'Hospitalisation Details'!$A$2:$E$2344,5,FALSE)</f>
        <v>21-Nov-1984</v>
      </c>
      <c r="M1777" s="2">
        <f>VLOOKUP($A1777,'Hospitalisation Details'!$A$2:$I$2344,9,FALSE)</f>
        <v>7144.86</v>
      </c>
      <c r="N1777" s="2" t="str">
        <f>VLOOKUP($A1777,'Hospitalisation Details'!$A$2:$J$2344,10,FALSE)</f>
        <v>Tier - 2</v>
      </c>
      <c r="O1777" s="2" t="str">
        <f>VLOOKUP($A1777,'Hospitalisation Details'!$A$2:$K$2344,11,FALSE)</f>
        <v>Tier - 2</v>
      </c>
      <c r="P1777" s="5" t="str">
        <f>VLOOKUP($A1777,'Hospitalisation Details'!$A$2:$L$2344,12,FALSE)</f>
        <v>R1024</v>
      </c>
      <c r="Q1777" s="15">
        <f>VLOOKUP($A1777,'Hospitalisation Details'!$A$2:$G$2344,7,FALSE)</f>
        <v>38</v>
      </c>
    </row>
    <row r="1778" spans="1:17" x14ac:dyDescent="0.25">
      <c r="A1778" s="14" t="s">
        <v>5464</v>
      </c>
      <c r="B1778" t="str">
        <f>VLOOKUP(Healthcare!$A1778,'Customer Names'!A1778:C4112,3,FALSE)</f>
        <v>Newman</v>
      </c>
      <c r="C1778">
        <f>VLOOKUP(Healthcare!$A1778,'Medical Examinations'!A1778:B4112,2,FALSE)</f>
        <v>25.27</v>
      </c>
      <c r="D1778">
        <f>VLOOKUP($A1778,'Medical Examinations'!A1778:D4112,4,FALSE)</f>
        <v>5.7</v>
      </c>
      <c r="E1778" t="str">
        <f>VLOOKUP($A1778,'Medical Examinations'!A1778:F1778,6,FALSE)</f>
        <v>Yes</v>
      </c>
      <c r="F1778" t="str">
        <f>VLOOKUP($A1778,'Medical Examinations'!A1778:G4112,7,FALSE)</f>
        <v>No</v>
      </c>
      <c r="G1778" t="str">
        <f>VLOOKUP($A1778,'Medical Examinations'!A1778:H4112,8,FALSE)</f>
        <v>No</v>
      </c>
      <c r="H1778" s="4">
        <f>VLOOKUP($A1778,'Medical Examinations'!A1778:I4112,9,FALSE)</f>
        <v>1</v>
      </c>
      <c r="I1778" t="str">
        <f>VLOOKUP($A1778,'Medical Examinations'!A1778:J1778,10,FALSE)</f>
        <v>No</v>
      </c>
      <c r="J1778" t="str">
        <f>VLOOKUP($A1778,'Medical Examinations'!A1778:C1778,3,FALSE)</f>
        <v>Over Weight</v>
      </c>
      <c r="K1778" t="str">
        <f>VLOOKUP($A1778,'Medical Examinations'!A1778:E1778,5,FALSE)</f>
        <v>Prediabetes</v>
      </c>
      <c r="L1778" t="str">
        <f>VLOOKUP($A1778,'Hospitalisation Details'!$A$2:$E$2344,5,FALSE)</f>
        <v>24-Jun-1976</v>
      </c>
      <c r="M1778" s="2">
        <f>VLOOKUP($A1778,'Hospitalisation Details'!$A$2:$I$2344,9,FALSE)</f>
        <v>7147.11</v>
      </c>
      <c r="N1778" s="2" t="str">
        <f>VLOOKUP($A1778,'Hospitalisation Details'!$A$2:$J$2344,10,FALSE)</f>
        <v>Tier - 3</v>
      </c>
      <c r="O1778" s="2" t="str">
        <f>VLOOKUP($A1778,'Hospitalisation Details'!$A$2:$K$2344,11,FALSE)</f>
        <v>Tier - 2</v>
      </c>
      <c r="P1778" s="5" t="str">
        <f>VLOOKUP($A1778,'Hospitalisation Details'!$A$2:$L$2344,12,FALSE)</f>
        <v>R1011</v>
      </c>
      <c r="Q1778" s="15">
        <f>VLOOKUP($A1778,'Hospitalisation Details'!$A$2:$G$2344,7,FALSE)</f>
        <v>46</v>
      </c>
    </row>
    <row r="1779" spans="1:17" x14ac:dyDescent="0.25">
      <c r="A1779" s="14" t="s">
        <v>5465</v>
      </c>
      <c r="B1779" t="str">
        <f>VLOOKUP(Healthcare!$A1779,'Customer Names'!A1779:C4113,3,FALSE)</f>
        <v>Reasoner</v>
      </c>
      <c r="C1779">
        <f>VLOOKUP(Healthcare!$A1779,'Medical Examinations'!A1779:B4113,2,FALSE)</f>
        <v>24.24</v>
      </c>
      <c r="D1779">
        <f>VLOOKUP($A1779,'Medical Examinations'!A1779:D4113,4,FALSE)</f>
        <v>6.15</v>
      </c>
      <c r="E1779" t="str">
        <f>VLOOKUP($A1779,'Medical Examinations'!A1779:F1779,6,FALSE)</f>
        <v>No</v>
      </c>
      <c r="F1779" t="str">
        <f>VLOOKUP($A1779,'Medical Examinations'!A1779:G4113,7,FALSE)</f>
        <v>No</v>
      </c>
      <c r="G1779" t="str">
        <f>VLOOKUP($A1779,'Medical Examinations'!A1779:H4113,8,FALSE)</f>
        <v>No</v>
      </c>
      <c r="H1779" s="4">
        <f>VLOOKUP($A1779,'Medical Examinations'!A1779:I4113,9,FALSE)</f>
        <v>0</v>
      </c>
      <c r="I1779" t="str">
        <f>VLOOKUP($A1779,'Medical Examinations'!A1779:J1779,10,FALSE)</f>
        <v>No</v>
      </c>
      <c r="J1779" t="str">
        <f>VLOOKUP($A1779,'Medical Examinations'!A1779:C1779,3,FALSE)</f>
        <v>Health Weight</v>
      </c>
      <c r="K1779" t="str">
        <f>VLOOKUP($A1779,'Medical Examinations'!A1779:E1779,5,FALSE)</f>
        <v>Prediabetes</v>
      </c>
      <c r="L1779" t="str">
        <f>VLOOKUP($A1779,'Hospitalisation Details'!$A$2:$E$2344,5,FALSE)</f>
        <v>30-Jul-1978</v>
      </c>
      <c r="M1779" s="2">
        <f>VLOOKUP($A1779,'Hospitalisation Details'!$A$2:$I$2344,9,FALSE)</f>
        <v>7147.47</v>
      </c>
      <c r="N1779" s="2" t="str">
        <f>VLOOKUP($A1779,'Hospitalisation Details'!$A$2:$J$2344,10,FALSE)</f>
        <v>Tier - 2</v>
      </c>
      <c r="O1779" s="2" t="str">
        <f>VLOOKUP($A1779,'Hospitalisation Details'!$A$2:$K$2344,11,FALSE)</f>
        <v>Tier - 3</v>
      </c>
      <c r="P1779" s="5" t="str">
        <f>VLOOKUP($A1779,'Hospitalisation Details'!$A$2:$L$2344,12,FALSE)</f>
        <v>R1013</v>
      </c>
      <c r="Q1779" s="15">
        <f>VLOOKUP($A1779,'Hospitalisation Details'!$A$2:$G$2344,7,FALSE)</f>
        <v>44</v>
      </c>
    </row>
    <row r="1780" spans="1:17" x14ac:dyDescent="0.25">
      <c r="A1780" s="14" t="s">
        <v>5466</v>
      </c>
      <c r="B1780" t="str">
        <f>VLOOKUP(Healthcare!$A1780,'Customer Names'!A1780:C4114,3,FALSE)</f>
        <v>Mone</v>
      </c>
      <c r="C1780">
        <f>VLOOKUP(Healthcare!$A1780,'Medical Examinations'!A1780:B4114,2,FALSE)</f>
        <v>35.75</v>
      </c>
      <c r="D1780">
        <f>VLOOKUP($A1780,'Medical Examinations'!A1780:D4114,4,FALSE)</f>
        <v>5.07</v>
      </c>
      <c r="E1780" t="str">
        <f>VLOOKUP($A1780,'Medical Examinations'!A1780:F1780,6,FALSE)</f>
        <v>No</v>
      </c>
      <c r="F1780" t="str">
        <f>VLOOKUP($A1780,'Medical Examinations'!A1780:G4114,7,FALSE)</f>
        <v>No</v>
      </c>
      <c r="G1780" t="str">
        <f>VLOOKUP($A1780,'Medical Examinations'!A1780:H4114,8,FALSE)</f>
        <v>No</v>
      </c>
      <c r="H1780" s="4">
        <f>VLOOKUP($A1780,'Medical Examinations'!A1780:I4114,9,FALSE)</f>
        <v>0</v>
      </c>
      <c r="I1780" t="str">
        <f>VLOOKUP($A1780,'Medical Examinations'!A1780:J1780,10,FALSE)</f>
        <v>No</v>
      </c>
      <c r="J1780" t="str">
        <f>VLOOKUP($A1780,'Medical Examinations'!A1780:C1780,3,FALSE)</f>
        <v>Obesity</v>
      </c>
      <c r="K1780" t="str">
        <f>VLOOKUP($A1780,'Medical Examinations'!A1780:E1780,5,FALSE)</f>
        <v>Normal</v>
      </c>
      <c r="L1780" t="str">
        <f>VLOOKUP($A1780,'Hospitalisation Details'!$A$2:$E$2344,5,FALSE)</f>
        <v>29-Jun-1984</v>
      </c>
      <c r="M1780" s="2">
        <f>VLOOKUP($A1780,'Hospitalisation Details'!$A$2:$I$2344,9,FALSE)</f>
        <v>7151.09</v>
      </c>
      <c r="N1780" s="2" t="str">
        <f>VLOOKUP($A1780,'Hospitalisation Details'!$A$2:$J$2344,10,FALSE)</f>
        <v>Tier - 2</v>
      </c>
      <c r="O1780" s="2" t="str">
        <f>VLOOKUP($A1780,'Hospitalisation Details'!$A$2:$K$2344,11,FALSE)</f>
        <v>Tier - 2</v>
      </c>
      <c r="P1780" s="5" t="str">
        <f>VLOOKUP($A1780,'Hospitalisation Details'!$A$2:$L$2344,12,FALSE)</f>
        <v>R1011</v>
      </c>
      <c r="Q1780" s="15">
        <f>VLOOKUP($A1780,'Hospitalisation Details'!$A$2:$G$2344,7,FALSE)</f>
        <v>38</v>
      </c>
    </row>
    <row r="1781" spans="1:17" x14ac:dyDescent="0.25">
      <c r="A1781" s="14" t="s">
        <v>5467</v>
      </c>
      <c r="B1781" t="str">
        <f>VLOOKUP(Healthcare!$A1781,'Customer Names'!A1781:C4115,3,FALSE)</f>
        <v>Powers</v>
      </c>
      <c r="C1781">
        <f>VLOOKUP(Healthcare!$A1781,'Medical Examinations'!A1781:B4115,2,FALSE)</f>
        <v>29.92</v>
      </c>
      <c r="D1781">
        <f>VLOOKUP($A1781,'Medical Examinations'!A1781:D4115,4,FALSE)</f>
        <v>10.97</v>
      </c>
      <c r="E1781" t="str">
        <f>VLOOKUP($A1781,'Medical Examinations'!A1781:F1781,6,FALSE)</f>
        <v>Yes</v>
      </c>
      <c r="F1781" t="str">
        <f>VLOOKUP($A1781,'Medical Examinations'!A1781:G4115,7,FALSE)</f>
        <v>No</v>
      </c>
      <c r="G1781" t="str">
        <f>VLOOKUP($A1781,'Medical Examinations'!A1781:H4115,8,FALSE)</f>
        <v>No</v>
      </c>
      <c r="H1781" s="4">
        <f>VLOOKUP($A1781,'Medical Examinations'!A1781:I4115,9,FALSE)</f>
        <v>1</v>
      </c>
      <c r="I1781" t="str">
        <f>VLOOKUP($A1781,'Medical Examinations'!A1781:J1781,10,FALSE)</f>
        <v>No</v>
      </c>
      <c r="J1781" t="str">
        <f>VLOOKUP($A1781,'Medical Examinations'!A1781:C1781,3,FALSE)</f>
        <v>Obesity</v>
      </c>
      <c r="K1781" t="str">
        <f>VLOOKUP($A1781,'Medical Examinations'!A1781:E1781,5,FALSE)</f>
        <v>Diabetes</v>
      </c>
      <c r="L1781" t="str">
        <f>VLOOKUP($A1781,'Hospitalisation Details'!$A$2:$E$2344,5,FALSE)</f>
        <v>17-Jul-1981</v>
      </c>
      <c r="M1781" s="2">
        <f>VLOOKUP($A1781,'Hospitalisation Details'!$A$2:$I$2344,9,FALSE)</f>
        <v>7153.55</v>
      </c>
      <c r="N1781" s="2" t="str">
        <f>VLOOKUP($A1781,'Hospitalisation Details'!$A$2:$J$2344,10,FALSE)</f>
        <v>Tier - 2</v>
      </c>
      <c r="O1781" s="2" t="str">
        <f>VLOOKUP($A1781,'Hospitalisation Details'!$A$2:$K$2344,11,FALSE)</f>
        <v>Tier - 1</v>
      </c>
      <c r="P1781" s="5" t="str">
        <f>VLOOKUP($A1781,'Hospitalisation Details'!$A$2:$L$2344,12,FALSE)</f>
        <v>R1012</v>
      </c>
      <c r="Q1781" s="15">
        <f>VLOOKUP($A1781,'Hospitalisation Details'!$A$2:$G$2344,7,FALSE)</f>
        <v>41</v>
      </c>
    </row>
    <row r="1782" spans="1:17" x14ac:dyDescent="0.25">
      <c r="A1782" s="14" t="s">
        <v>5468</v>
      </c>
      <c r="B1782" t="str">
        <f>VLOOKUP(Healthcare!$A1782,'Customer Names'!A1782:C4116,3,FALSE)</f>
        <v>Ulery</v>
      </c>
      <c r="C1782">
        <f>VLOOKUP(Healthcare!$A1782,'Medical Examinations'!A1782:B4116,2,FALSE)</f>
        <v>26.2</v>
      </c>
      <c r="D1782">
        <f>VLOOKUP($A1782,'Medical Examinations'!A1782:D4116,4,FALSE)</f>
        <v>10.93</v>
      </c>
      <c r="E1782" t="str">
        <f>VLOOKUP($A1782,'Medical Examinations'!A1782:F1782,6,FALSE)</f>
        <v>Yes</v>
      </c>
      <c r="F1782" t="str">
        <f>VLOOKUP($A1782,'Medical Examinations'!A1782:G4116,7,FALSE)</f>
        <v>No</v>
      </c>
      <c r="G1782" t="str">
        <f>VLOOKUP($A1782,'Medical Examinations'!A1782:H4116,8,FALSE)</f>
        <v>No</v>
      </c>
      <c r="H1782" s="4">
        <f>VLOOKUP($A1782,'Medical Examinations'!A1782:I4116,9,FALSE)</f>
        <v>1</v>
      </c>
      <c r="I1782" t="str">
        <f>VLOOKUP($A1782,'Medical Examinations'!A1782:J1782,10,FALSE)</f>
        <v>No</v>
      </c>
      <c r="J1782" t="str">
        <f>VLOOKUP($A1782,'Medical Examinations'!A1782:C1782,3,FALSE)</f>
        <v>Over Weight</v>
      </c>
      <c r="K1782" t="str">
        <f>VLOOKUP($A1782,'Medical Examinations'!A1782:E1782,5,FALSE)</f>
        <v>Diabetes</v>
      </c>
      <c r="L1782" t="str">
        <f>VLOOKUP($A1782,'Hospitalisation Details'!$A$2:$E$2344,5,FALSE)</f>
        <v>22-Jun-1980</v>
      </c>
      <c r="M1782" s="2">
        <f>VLOOKUP($A1782,'Hospitalisation Details'!$A$2:$I$2344,9,FALSE)</f>
        <v>7160.09</v>
      </c>
      <c r="N1782" s="2" t="str">
        <f>VLOOKUP($A1782,'Hospitalisation Details'!$A$2:$J$2344,10,FALSE)</f>
        <v>Tier - 2</v>
      </c>
      <c r="O1782" s="2" t="str">
        <f>VLOOKUP($A1782,'Hospitalisation Details'!$A$2:$K$2344,11,FALSE)</f>
        <v>Tier - 2</v>
      </c>
      <c r="P1782" s="5" t="str">
        <f>VLOOKUP($A1782,'Hospitalisation Details'!$A$2:$L$2344,12,FALSE)</f>
        <v>R1011</v>
      </c>
      <c r="Q1782" s="15">
        <f>VLOOKUP($A1782,'Hospitalisation Details'!$A$2:$G$2344,7,FALSE)</f>
        <v>42</v>
      </c>
    </row>
    <row r="1783" spans="1:17" x14ac:dyDescent="0.25">
      <c r="A1783" s="14" t="s">
        <v>5469</v>
      </c>
      <c r="B1783" t="str">
        <f>VLOOKUP(Healthcare!$A1783,'Customer Names'!A1783:C4117,3,FALSE)</f>
        <v>Haines</v>
      </c>
      <c r="C1783">
        <f>VLOOKUP(Healthcare!$A1783,'Medical Examinations'!A1783:B4117,2,FALSE)</f>
        <v>26.695</v>
      </c>
      <c r="D1783">
        <f>VLOOKUP($A1783,'Medical Examinations'!A1783:D4117,4,FALSE)</f>
        <v>4.21</v>
      </c>
      <c r="E1783" t="str">
        <f>VLOOKUP($A1783,'Medical Examinations'!A1783:F1783,6,FALSE)</f>
        <v>Yes</v>
      </c>
      <c r="F1783" t="str">
        <f>VLOOKUP($A1783,'Medical Examinations'!A1783:G4117,7,FALSE)</f>
        <v>No</v>
      </c>
      <c r="G1783" t="str">
        <f>VLOOKUP($A1783,'Medical Examinations'!A1783:H4117,8,FALSE)</f>
        <v>Yes</v>
      </c>
      <c r="H1783" s="4">
        <f>VLOOKUP($A1783,'Medical Examinations'!A1783:I4117,9,FALSE)</f>
        <v>1</v>
      </c>
      <c r="I1783" t="str">
        <f>VLOOKUP($A1783,'Medical Examinations'!A1783:J1783,10,FALSE)</f>
        <v>No</v>
      </c>
      <c r="J1783" t="str">
        <f>VLOOKUP($A1783,'Medical Examinations'!A1783:C1783,3,FALSE)</f>
        <v>Over Weight</v>
      </c>
      <c r="K1783" t="str">
        <f>VLOOKUP($A1783,'Medical Examinations'!A1783:E1783,5,FALSE)</f>
        <v>Normal</v>
      </c>
      <c r="L1783" t="str">
        <f>VLOOKUP($A1783,'Hospitalisation Details'!$A$2:$E$2344,5,FALSE)</f>
        <v>7-Oct-1980</v>
      </c>
      <c r="M1783" s="2">
        <f>VLOOKUP($A1783,'Hospitalisation Details'!$A$2:$I$2344,9,FALSE)</f>
        <v>7160.33</v>
      </c>
      <c r="N1783" s="2" t="str">
        <f>VLOOKUP($A1783,'Hospitalisation Details'!$A$2:$J$2344,10,FALSE)</f>
        <v>Tier - 2</v>
      </c>
      <c r="O1783" s="2" t="str">
        <f>VLOOKUP($A1783,'Hospitalisation Details'!$A$2:$K$2344,11,FALSE)</f>
        <v>Tier - 1</v>
      </c>
      <c r="P1783" s="5" t="str">
        <f>VLOOKUP($A1783,'Hospitalisation Details'!$A$2:$L$2344,12,FALSE)</f>
        <v>R1013</v>
      </c>
      <c r="Q1783" s="15">
        <f>VLOOKUP($A1783,'Hospitalisation Details'!$A$2:$G$2344,7,FALSE)</f>
        <v>42</v>
      </c>
    </row>
    <row r="1784" spans="1:17" x14ac:dyDescent="0.25">
      <c r="A1784" s="14" t="s">
        <v>5470</v>
      </c>
      <c r="B1784" t="str">
        <f>VLOOKUP(Healthcare!$A1784,'Customer Names'!A1784:C4118,3,FALSE)</f>
        <v>Airoldi</v>
      </c>
      <c r="C1784">
        <f>VLOOKUP(Healthcare!$A1784,'Medical Examinations'!A1784:B4118,2,FALSE)</f>
        <v>23.16</v>
      </c>
      <c r="D1784">
        <f>VLOOKUP($A1784,'Medical Examinations'!A1784:D4118,4,FALSE)</f>
        <v>5.5</v>
      </c>
      <c r="E1784" t="str">
        <f>VLOOKUP($A1784,'Medical Examinations'!A1784:F1784,6,FALSE)</f>
        <v>No</v>
      </c>
      <c r="F1784" t="str">
        <f>VLOOKUP($A1784,'Medical Examinations'!A1784:G4118,7,FALSE)</f>
        <v>No</v>
      </c>
      <c r="G1784" t="str">
        <f>VLOOKUP($A1784,'Medical Examinations'!A1784:H4118,8,FALSE)</f>
        <v>No</v>
      </c>
      <c r="H1784" s="4">
        <f>VLOOKUP($A1784,'Medical Examinations'!A1784:I4118,9,FALSE)</f>
        <v>0</v>
      </c>
      <c r="I1784" t="str">
        <f>VLOOKUP($A1784,'Medical Examinations'!A1784:J1784,10,FALSE)</f>
        <v>No</v>
      </c>
      <c r="J1784" t="str">
        <f>VLOOKUP($A1784,'Medical Examinations'!A1784:C1784,3,FALSE)</f>
        <v>Health Weight</v>
      </c>
      <c r="K1784" t="str">
        <f>VLOOKUP($A1784,'Medical Examinations'!A1784:E1784,5,FALSE)</f>
        <v>Normal</v>
      </c>
      <c r="L1784" t="str">
        <f>VLOOKUP($A1784,'Hospitalisation Details'!$A$2:$E$2344,5,FALSE)</f>
        <v>30-Sep-1980</v>
      </c>
      <c r="M1784" s="2">
        <f>VLOOKUP($A1784,'Hospitalisation Details'!$A$2:$I$2344,9,FALSE)</f>
        <v>7162.01</v>
      </c>
      <c r="N1784" s="2" t="str">
        <f>VLOOKUP($A1784,'Hospitalisation Details'!$A$2:$J$2344,10,FALSE)</f>
        <v>Tier - 2</v>
      </c>
      <c r="O1784" s="2" t="str">
        <f>VLOOKUP($A1784,'Hospitalisation Details'!$A$2:$K$2344,11,FALSE)</f>
        <v>Tier - 3</v>
      </c>
      <c r="P1784" s="5" t="str">
        <f>VLOOKUP($A1784,'Hospitalisation Details'!$A$2:$L$2344,12,FALSE)</f>
        <v>R1013</v>
      </c>
      <c r="Q1784" s="15">
        <f>VLOOKUP($A1784,'Hospitalisation Details'!$A$2:$G$2344,7,FALSE)</f>
        <v>42</v>
      </c>
    </row>
    <row r="1785" spans="1:17" x14ac:dyDescent="0.25">
      <c r="A1785" s="14" t="s">
        <v>5471</v>
      </c>
      <c r="B1785" t="str">
        <f>VLOOKUP(Healthcare!$A1785,'Customer Names'!A1785:C4119,3,FALSE)</f>
        <v>Mattis</v>
      </c>
      <c r="C1785">
        <f>VLOOKUP(Healthcare!$A1785,'Medical Examinations'!A1785:B4119,2,FALSE)</f>
        <v>32.585000000000001</v>
      </c>
      <c r="D1785">
        <f>VLOOKUP($A1785,'Medical Examinations'!A1785:D4119,4,FALSE)</f>
        <v>4.93</v>
      </c>
      <c r="E1785" t="str">
        <f>VLOOKUP($A1785,'Medical Examinations'!A1785:F1785,6,FALSE)</f>
        <v>Yes</v>
      </c>
      <c r="F1785" t="str">
        <f>VLOOKUP($A1785,'Medical Examinations'!A1785:G4119,7,FALSE)</f>
        <v>No</v>
      </c>
      <c r="G1785" t="str">
        <f>VLOOKUP($A1785,'Medical Examinations'!A1785:H4119,8,FALSE)</f>
        <v>No</v>
      </c>
      <c r="H1785" s="4">
        <f>VLOOKUP($A1785,'Medical Examinations'!A1785:I4119,9,FALSE)</f>
        <v>1</v>
      </c>
      <c r="I1785" t="str">
        <f>VLOOKUP($A1785,'Medical Examinations'!A1785:J1785,10,FALSE)</f>
        <v>No</v>
      </c>
      <c r="J1785" t="str">
        <f>VLOOKUP($A1785,'Medical Examinations'!A1785:C1785,3,FALSE)</f>
        <v>Obesity</v>
      </c>
      <c r="K1785" t="str">
        <f>VLOOKUP($A1785,'Medical Examinations'!A1785:E1785,5,FALSE)</f>
        <v>Normal</v>
      </c>
      <c r="L1785" t="str">
        <f>VLOOKUP($A1785,'Hospitalisation Details'!$A$2:$E$2344,5,FALSE)</f>
        <v>16-Aug-1982</v>
      </c>
      <c r="M1785" s="2">
        <f>VLOOKUP($A1785,'Hospitalisation Details'!$A$2:$I$2344,9,FALSE)</f>
        <v>7173.36</v>
      </c>
      <c r="N1785" s="2" t="str">
        <f>VLOOKUP($A1785,'Hospitalisation Details'!$A$2:$J$2344,10,FALSE)</f>
        <v>Tier - 3</v>
      </c>
      <c r="O1785" s="2" t="str">
        <f>VLOOKUP($A1785,'Hospitalisation Details'!$A$2:$K$2344,11,FALSE)</f>
        <v>Tier - 2</v>
      </c>
      <c r="P1785" s="5" t="str">
        <f>VLOOKUP($A1785,'Hospitalisation Details'!$A$2:$L$2344,12,FALSE)</f>
        <v>R1016</v>
      </c>
      <c r="Q1785" s="15">
        <f>VLOOKUP($A1785,'Hospitalisation Details'!$A$2:$G$2344,7,FALSE)</f>
        <v>40</v>
      </c>
    </row>
    <row r="1786" spans="1:17" x14ac:dyDescent="0.25">
      <c r="A1786" s="14" t="s">
        <v>5472</v>
      </c>
      <c r="B1786" t="str">
        <f>VLOOKUP(Healthcare!$A1786,'Customer Names'!A1786:C4120,3,FALSE)</f>
        <v>Cho</v>
      </c>
      <c r="C1786">
        <f>VLOOKUP(Healthcare!$A1786,'Medical Examinations'!A1786:B4120,2,FALSE)</f>
        <v>33.97</v>
      </c>
      <c r="D1786">
        <f>VLOOKUP($A1786,'Medical Examinations'!A1786:D4120,4,FALSE)</f>
        <v>5.6</v>
      </c>
      <c r="E1786" t="str">
        <f>VLOOKUP($A1786,'Medical Examinations'!A1786:F1786,6,FALSE)</f>
        <v>Yes</v>
      </c>
      <c r="F1786" t="str">
        <f>VLOOKUP($A1786,'Medical Examinations'!A1786:G4120,7,FALSE)</f>
        <v>No</v>
      </c>
      <c r="G1786" t="str">
        <f>VLOOKUP($A1786,'Medical Examinations'!A1786:H4120,8,FALSE)</f>
        <v>No</v>
      </c>
      <c r="H1786" s="4">
        <f>VLOOKUP($A1786,'Medical Examinations'!A1786:I4120,9,FALSE)</f>
        <v>0</v>
      </c>
      <c r="I1786" t="str">
        <f>VLOOKUP($A1786,'Medical Examinations'!A1786:J1786,10,FALSE)</f>
        <v>No</v>
      </c>
      <c r="J1786" t="str">
        <f>VLOOKUP($A1786,'Medical Examinations'!A1786:C1786,3,FALSE)</f>
        <v>Obesity</v>
      </c>
      <c r="K1786" t="str">
        <f>VLOOKUP($A1786,'Medical Examinations'!A1786:E1786,5,FALSE)</f>
        <v>Normal</v>
      </c>
      <c r="L1786" t="str">
        <f>VLOOKUP($A1786,'Hospitalisation Details'!$A$2:$E$2344,5,FALSE)</f>
        <v>19-Jul-1975</v>
      </c>
      <c r="M1786" s="2">
        <f>VLOOKUP($A1786,'Hospitalisation Details'!$A$2:$I$2344,9,FALSE)</f>
        <v>7175.51</v>
      </c>
      <c r="N1786" s="2" t="str">
        <f>VLOOKUP($A1786,'Hospitalisation Details'!$A$2:$J$2344,10,FALSE)</f>
        <v>Tier - 2</v>
      </c>
      <c r="O1786" s="2" t="str">
        <f>VLOOKUP($A1786,'Hospitalisation Details'!$A$2:$K$2344,11,FALSE)</f>
        <v>Tier - 3</v>
      </c>
      <c r="P1786" s="5" t="str">
        <f>VLOOKUP($A1786,'Hospitalisation Details'!$A$2:$L$2344,12,FALSE)</f>
        <v>R1013</v>
      </c>
      <c r="Q1786" s="15">
        <f>VLOOKUP($A1786,'Hospitalisation Details'!$A$2:$G$2344,7,FALSE)</f>
        <v>47</v>
      </c>
    </row>
    <row r="1787" spans="1:17" x14ac:dyDescent="0.25">
      <c r="A1787" s="14" t="s">
        <v>5473</v>
      </c>
      <c r="B1787" t="str">
        <f>VLOOKUP(Healthcare!$A1787,'Customer Names'!A1787:C4121,3,FALSE)</f>
        <v>Reumann</v>
      </c>
      <c r="C1787">
        <f>VLOOKUP(Healthcare!$A1787,'Medical Examinations'!A1787:B4121,2,FALSE)</f>
        <v>16.57</v>
      </c>
      <c r="D1787">
        <f>VLOOKUP($A1787,'Medical Examinations'!A1787:D4121,4,FALSE)</f>
        <v>9.99</v>
      </c>
      <c r="E1787" t="str">
        <f>VLOOKUP($A1787,'Medical Examinations'!A1787:F1787,6,FALSE)</f>
        <v>No</v>
      </c>
      <c r="F1787" t="str">
        <f>VLOOKUP($A1787,'Medical Examinations'!A1787:G4121,7,FALSE)</f>
        <v>No</v>
      </c>
      <c r="G1787" t="str">
        <f>VLOOKUP($A1787,'Medical Examinations'!A1787:H4121,8,FALSE)</f>
        <v>No</v>
      </c>
      <c r="H1787" s="4">
        <f>VLOOKUP($A1787,'Medical Examinations'!A1787:I4121,9,FALSE)</f>
        <v>0</v>
      </c>
      <c r="I1787" t="str">
        <f>VLOOKUP($A1787,'Medical Examinations'!A1787:J1787,10,FALSE)</f>
        <v>No</v>
      </c>
      <c r="J1787" t="str">
        <f>VLOOKUP($A1787,'Medical Examinations'!A1787:C1787,3,FALSE)</f>
        <v>Under Weight</v>
      </c>
      <c r="K1787" t="str">
        <f>VLOOKUP($A1787,'Medical Examinations'!A1787:E1787,5,FALSE)</f>
        <v>Diabetes</v>
      </c>
      <c r="L1787" t="str">
        <f>VLOOKUP($A1787,'Hospitalisation Details'!$A$2:$E$2344,5,FALSE)</f>
        <v>26-Aug-1968</v>
      </c>
      <c r="M1787" s="2">
        <f>VLOOKUP($A1787,'Hospitalisation Details'!$A$2:$I$2344,9,FALSE)</f>
        <v>7179.52</v>
      </c>
      <c r="N1787" s="2" t="str">
        <f>VLOOKUP($A1787,'Hospitalisation Details'!$A$2:$J$2344,10,FALSE)</f>
        <v>Tier - 3</v>
      </c>
      <c r="O1787" s="2" t="str">
        <f>VLOOKUP($A1787,'Hospitalisation Details'!$A$2:$K$2344,11,FALSE)</f>
        <v>Tier - 3</v>
      </c>
      <c r="P1787" s="5" t="str">
        <f>VLOOKUP($A1787,'Hospitalisation Details'!$A$2:$L$2344,12,FALSE)</f>
        <v>R1013</v>
      </c>
      <c r="Q1787" s="15">
        <f>VLOOKUP($A1787,'Hospitalisation Details'!$A$2:$G$2344,7,FALSE)</f>
        <v>54</v>
      </c>
    </row>
    <row r="1788" spans="1:17" x14ac:dyDescent="0.25">
      <c r="A1788" s="14" t="s">
        <v>5474</v>
      </c>
      <c r="B1788" t="str">
        <f>VLOOKUP(Healthcare!$A1788,'Customer Names'!A1788:C4122,3,FALSE)</f>
        <v>Cooper</v>
      </c>
      <c r="C1788">
        <f>VLOOKUP(Healthcare!$A1788,'Medical Examinations'!A1788:B4122,2,FALSE)</f>
        <v>17.55</v>
      </c>
      <c r="D1788">
        <f>VLOOKUP($A1788,'Medical Examinations'!A1788:D4122,4,FALSE)</f>
        <v>5.93</v>
      </c>
      <c r="E1788" t="str">
        <f>VLOOKUP($A1788,'Medical Examinations'!A1788:F1788,6,FALSE)</f>
        <v>No</v>
      </c>
      <c r="F1788" t="str">
        <f>VLOOKUP($A1788,'Medical Examinations'!A1788:G4122,7,FALSE)</f>
        <v>No</v>
      </c>
      <c r="G1788" t="str">
        <f>VLOOKUP($A1788,'Medical Examinations'!A1788:H4122,8,FALSE)</f>
        <v>Yes</v>
      </c>
      <c r="H1788" s="4">
        <f>VLOOKUP($A1788,'Medical Examinations'!A1788:I4122,9,FALSE)</f>
        <v>1</v>
      </c>
      <c r="I1788" t="str">
        <f>VLOOKUP($A1788,'Medical Examinations'!A1788:J1788,10,FALSE)</f>
        <v>No</v>
      </c>
      <c r="J1788" t="str">
        <f>VLOOKUP($A1788,'Medical Examinations'!A1788:C1788,3,FALSE)</f>
        <v>Under Weight</v>
      </c>
      <c r="K1788" t="str">
        <f>VLOOKUP($A1788,'Medical Examinations'!A1788:E1788,5,FALSE)</f>
        <v>Prediabetes</v>
      </c>
      <c r="L1788" t="str">
        <f>VLOOKUP($A1788,'Hospitalisation Details'!$A$2:$E$2344,5,FALSE)</f>
        <v>14-Sep-1982</v>
      </c>
      <c r="M1788" s="2">
        <f>VLOOKUP($A1788,'Hospitalisation Details'!$A$2:$I$2344,9,FALSE)</f>
        <v>7196.87</v>
      </c>
      <c r="N1788" s="2" t="str">
        <f>VLOOKUP($A1788,'Hospitalisation Details'!$A$2:$J$2344,10,FALSE)</f>
        <v>Tier - 3</v>
      </c>
      <c r="O1788" s="2" t="str">
        <f>VLOOKUP($A1788,'Hospitalisation Details'!$A$2:$K$2344,11,FALSE)</f>
        <v>Tier - 2</v>
      </c>
      <c r="P1788" s="5" t="str">
        <f>VLOOKUP($A1788,'Hospitalisation Details'!$A$2:$L$2344,12,FALSE)</f>
        <v>R1011</v>
      </c>
      <c r="Q1788" s="15">
        <f>VLOOKUP($A1788,'Hospitalisation Details'!$A$2:$G$2344,7,FALSE)</f>
        <v>40</v>
      </c>
    </row>
    <row r="1789" spans="1:17" x14ac:dyDescent="0.25">
      <c r="A1789" s="14" t="s">
        <v>5475</v>
      </c>
      <c r="B1789" t="str">
        <f>VLOOKUP(Healthcare!$A1789,'Customer Names'!A1789:C4123,3,FALSE)</f>
        <v>Kennedy</v>
      </c>
      <c r="C1789">
        <f>VLOOKUP(Healthcare!$A1789,'Medical Examinations'!A1789:B4123,2,FALSE)</f>
        <v>29.41</v>
      </c>
      <c r="D1789">
        <f>VLOOKUP($A1789,'Medical Examinations'!A1789:D4123,4,FALSE)</f>
        <v>6.29</v>
      </c>
      <c r="E1789" t="str">
        <f>VLOOKUP($A1789,'Medical Examinations'!A1789:F1789,6,FALSE)</f>
        <v>Yes</v>
      </c>
      <c r="F1789" t="str">
        <f>VLOOKUP($A1789,'Medical Examinations'!A1789:G4123,7,FALSE)</f>
        <v>No</v>
      </c>
      <c r="G1789" t="str">
        <f>VLOOKUP($A1789,'Medical Examinations'!A1789:H4123,8,FALSE)</f>
        <v>No</v>
      </c>
      <c r="H1789" s="4">
        <f>VLOOKUP($A1789,'Medical Examinations'!A1789:I4123,9,FALSE)</f>
        <v>1</v>
      </c>
      <c r="I1789" t="str">
        <f>VLOOKUP($A1789,'Medical Examinations'!A1789:J1789,10,FALSE)</f>
        <v>No</v>
      </c>
      <c r="J1789" t="str">
        <f>VLOOKUP($A1789,'Medical Examinations'!A1789:C1789,3,FALSE)</f>
        <v>Over Weight</v>
      </c>
      <c r="K1789" t="str">
        <f>VLOOKUP($A1789,'Medical Examinations'!A1789:E1789,5,FALSE)</f>
        <v>Prediabetes</v>
      </c>
      <c r="L1789" t="str">
        <f>VLOOKUP($A1789,'Hospitalisation Details'!$A$2:$E$2344,5,FALSE)</f>
        <v>11-Aug-1983</v>
      </c>
      <c r="M1789" s="2">
        <f>VLOOKUP($A1789,'Hospitalisation Details'!$A$2:$I$2344,9,FALSE)</f>
        <v>7201.7</v>
      </c>
      <c r="N1789" s="2" t="str">
        <f>VLOOKUP($A1789,'Hospitalisation Details'!$A$2:$J$2344,10,FALSE)</f>
        <v>Tier - 2</v>
      </c>
      <c r="O1789" s="2" t="str">
        <f>VLOOKUP($A1789,'Hospitalisation Details'!$A$2:$K$2344,11,FALSE)</f>
        <v>Tier - 3</v>
      </c>
      <c r="P1789" s="5" t="str">
        <f>VLOOKUP($A1789,'Hospitalisation Details'!$A$2:$L$2344,12,FALSE)</f>
        <v>R1012</v>
      </c>
      <c r="Q1789" s="15">
        <f>VLOOKUP($A1789,'Hospitalisation Details'!$A$2:$G$2344,7,FALSE)</f>
        <v>39</v>
      </c>
    </row>
    <row r="1790" spans="1:17" x14ac:dyDescent="0.25">
      <c r="A1790" s="14" t="s">
        <v>5476</v>
      </c>
      <c r="B1790" t="str">
        <f>VLOOKUP(Healthcare!$A1790,'Customer Names'!A1790:C4124,3,FALSE)</f>
        <v>Cichon</v>
      </c>
      <c r="C1790">
        <f>VLOOKUP(Healthcare!$A1790,'Medical Examinations'!A1790:B4124,2,FALSE)</f>
        <v>17.91</v>
      </c>
      <c r="D1790">
        <f>VLOOKUP($A1790,'Medical Examinations'!A1790:D4124,4,FALSE)</f>
        <v>5.65</v>
      </c>
      <c r="E1790" t="str">
        <f>VLOOKUP($A1790,'Medical Examinations'!A1790:F1790,6,FALSE)</f>
        <v>No</v>
      </c>
      <c r="F1790" t="str">
        <f>VLOOKUP($A1790,'Medical Examinations'!A1790:G4124,7,FALSE)</f>
        <v>No</v>
      </c>
      <c r="G1790" t="str">
        <f>VLOOKUP($A1790,'Medical Examinations'!A1790:H4124,8,FALSE)</f>
        <v>No</v>
      </c>
      <c r="H1790" s="4">
        <f>VLOOKUP($A1790,'Medical Examinations'!A1790:I4124,9,FALSE)</f>
        <v>1</v>
      </c>
      <c r="I1790" t="str">
        <f>VLOOKUP($A1790,'Medical Examinations'!A1790:J1790,10,FALSE)</f>
        <v>No</v>
      </c>
      <c r="J1790" t="str">
        <f>VLOOKUP($A1790,'Medical Examinations'!A1790:C1790,3,FALSE)</f>
        <v>Under Weight</v>
      </c>
      <c r="K1790" t="str">
        <f>VLOOKUP($A1790,'Medical Examinations'!A1790:E1790,5,FALSE)</f>
        <v>Normal</v>
      </c>
      <c r="L1790" t="str">
        <f>VLOOKUP($A1790,'Hospitalisation Details'!$A$2:$E$2344,5,FALSE)</f>
        <v>21-Nov-1983</v>
      </c>
      <c r="M1790" s="2">
        <f>VLOOKUP($A1790,'Hospitalisation Details'!$A$2:$I$2344,9,FALSE)</f>
        <v>7209.49</v>
      </c>
      <c r="N1790" s="2" t="str">
        <f>VLOOKUP($A1790,'Hospitalisation Details'!$A$2:$J$2344,10,FALSE)</f>
        <v>Tier - 2</v>
      </c>
      <c r="O1790" s="2" t="str">
        <f>VLOOKUP($A1790,'Hospitalisation Details'!$A$2:$K$2344,11,FALSE)</f>
        <v>Tier - 3</v>
      </c>
      <c r="P1790" s="5" t="str">
        <f>VLOOKUP($A1790,'Hospitalisation Details'!$A$2:$L$2344,12,FALSE)</f>
        <v>R1012</v>
      </c>
      <c r="Q1790" s="15">
        <f>VLOOKUP($A1790,'Hospitalisation Details'!$A$2:$G$2344,7,FALSE)</f>
        <v>39</v>
      </c>
    </row>
    <row r="1791" spans="1:17" x14ac:dyDescent="0.25">
      <c r="A1791" s="14" t="s">
        <v>5477</v>
      </c>
      <c r="B1791" t="str">
        <f>VLOOKUP(Healthcare!$A1791,'Customer Names'!A1791:C4125,3,FALSE)</f>
        <v>Maroevic</v>
      </c>
      <c r="C1791">
        <f>VLOOKUP(Healthcare!$A1791,'Medical Examinations'!A1791:B4125,2,FALSE)</f>
        <v>31.57</v>
      </c>
      <c r="D1791">
        <f>VLOOKUP($A1791,'Medical Examinations'!A1791:D4125,4,FALSE)</f>
        <v>6.15</v>
      </c>
      <c r="E1791" t="str">
        <f>VLOOKUP($A1791,'Medical Examinations'!A1791:F1791,6,FALSE)</f>
        <v>No</v>
      </c>
      <c r="F1791" t="str">
        <f>VLOOKUP($A1791,'Medical Examinations'!A1791:G4125,7,FALSE)</f>
        <v>No</v>
      </c>
      <c r="G1791" t="str">
        <f>VLOOKUP($A1791,'Medical Examinations'!A1791:H4125,8,FALSE)</f>
        <v>No</v>
      </c>
      <c r="H1791" s="4">
        <f>VLOOKUP($A1791,'Medical Examinations'!A1791:I4125,9,FALSE)</f>
        <v>1</v>
      </c>
      <c r="I1791" t="str">
        <f>VLOOKUP($A1791,'Medical Examinations'!A1791:J1791,10,FALSE)</f>
        <v>No</v>
      </c>
      <c r="J1791" t="str">
        <f>VLOOKUP($A1791,'Medical Examinations'!A1791:C1791,3,FALSE)</f>
        <v>Obesity</v>
      </c>
      <c r="K1791" t="str">
        <f>VLOOKUP($A1791,'Medical Examinations'!A1791:E1791,5,FALSE)</f>
        <v>Prediabetes</v>
      </c>
      <c r="L1791" t="str">
        <f>VLOOKUP($A1791,'Hospitalisation Details'!$A$2:$E$2344,5,FALSE)</f>
        <v>15-Sep-1977</v>
      </c>
      <c r="M1791" s="2">
        <f>VLOOKUP($A1791,'Hospitalisation Details'!$A$2:$I$2344,9,FALSE)</f>
        <v>7222.79</v>
      </c>
      <c r="N1791" s="2" t="str">
        <f>VLOOKUP($A1791,'Hospitalisation Details'!$A$2:$J$2344,10,FALSE)</f>
        <v>Tier - 3</v>
      </c>
      <c r="O1791" s="2" t="str">
        <f>VLOOKUP($A1791,'Hospitalisation Details'!$A$2:$K$2344,11,FALSE)</f>
        <v>Tier - 3</v>
      </c>
      <c r="P1791" s="5" t="str">
        <f>VLOOKUP($A1791,'Hospitalisation Details'!$A$2:$L$2344,12,FALSE)</f>
        <v>R1012</v>
      </c>
      <c r="Q1791" s="15">
        <f>VLOOKUP($A1791,'Hospitalisation Details'!$A$2:$G$2344,7,FALSE)</f>
        <v>45</v>
      </c>
    </row>
    <row r="1792" spans="1:17" x14ac:dyDescent="0.25">
      <c r="A1792" s="14" t="s">
        <v>5478</v>
      </c>
      <c r="B1792" t="str">
        <f>VLOOKUP(Healthcare!$A1792,'Customer Names'!A1792:C4126,3,FALSE)</f>
        <v>Martin</v>
      </c>
      <c r="C1792">
        <f>VLOOKUP(Healthcare!$A1792,'Medical Examinations'!A1792:B4126,2,FALSE)</f>
        <v>33.18</v>
      </c>
      <c r="D1792">
        <f>VLOOKUP($A1792,'Medical Examinations'!A1792:D4126,4,FALSE)</f>
        <v>5.22</v>
      </c>
      <c r="E1792" t="str">
        <f>VLOOKUP($A1792,'Medical Examinations'!A1792:F1792,6,FALSE)</f>
        <v>No</v>
      </c>
      <c r="F1792" t="str">
        <f>VLOOKUP($A1792,'Medical Examinations'!A1792:G4126,7,FALSE)</f>
        <v>Yes</v>
      </c>
      <c r="G1792" t="str">
        <f>VLOOKUP($A1792,'Medical Examinations'!A1792:H4126,8,FALSE)</f>
        <v>No</v>
      </c>
      <c r="H1792" s="4">
        <f>VLOOKUP($A1792,'Medical Examinations'!A1792:I4126,9,FALSE)</f>
        <v>1</v>
      </c>
      <c r="I1792" t="str">
        <f>VLOOKUP($A1792,'Medical Examinations'!A1792:J1792,10,FALSE)</f>
        <v>No</v>
      </c>
      <c r="J1792" t="str">
        <f>VLOOKUP($A1792,'Medical Examinations'!A1792:C1792,3,FALSE)</f>
        <v>Obesity</v>
      </c>
      <c r="K1792" t="str">
        <f>VLOOKUP($A1792,'Medical Examinations'!A1792:E1792,5,FALSE)</f>
        <v>Normal</v>
      </c>
      <c r="L1792" t="str">
        <f>VLOOKUP($A1792,'Hospitalisation Details'!$A$2:$E$2344,5,FALSE)</f>
        <v>13-Jul-1986</v>
      </c>
      <c r="M1792" s="2">
        <f>VLOOKUP($A1792,'Hospitalisation Details'!$A$2:$I$2344,9,FALSE)</f>
        <v>7228.22</v>
      </c>
      <c r="N1792" s="2" t="str">
        <f>VLOOKUP($A1792,'Hospitalisation Details'!$A$2:$J$2344,10,FALSE)</f>
        <v>Tier - 2</v>
      </c>
      <c r="O1792" s="2" t="str">
        <f>VLOOKUP($A1792,'Hospitalisation Details'!$A$2:$K$2344,11,FALSE)</f>
        <v>Tier - 1</v>
      </c>
      <c r="P1792" s="5" t="str">
        <f>VLOOKUP($A1792,'Hospitalisation Details'!$A$2:$L$2344,12,FALSE)</f>
        <v>R1024</v>
      </c>
      <c r="Q1792" s="15">
        <f>VLOOKUP($A1792,'Hospitalisation Details'!$A$2:$G$2344,7,FALSE)</f>
        <v>36</v>
      </c>
    </row>
    <row r="1793" spans="1:17" x14ac:dyDescent="0.25">
      <c r="A1793" s="14" t="s">
        <v>5479</v>
      </c>
      <c r="B1793" t="str">
        <f>VLOOKUP(Healthcare!$A1793,'Customer Names'!A1793:C4127,3,FALSE)</f>
        <v>Schulz</v>
      </c>
      <c r="C1793">
        <f>VLOOKUP(Healthcare!$A1793,'Medical Examinations'!A1793:B4127,2,FALSE)</f>
        <v>37</v>
      </c>
      <c r="D1793">
        <f>VLOOKUP($A1793,'Medical Examinations'!A1793:D4127,4,FALSE)</f>
        <v>11.66</v>
      </c>
      <c r="E1793" t="str">
        <f>VLOOKUP($A1793,'Medical Examinations'!A1793:F1793,6,FALSE)</f>
        <v>No</v>
      </c>
      <c r="F1793" t="str">
        <f>VLOOKUP($A1793,'Medical Examinations'!A1793:G4127,7,FALSE)</f>
        <v>No</v>
      </c>
      <c r="G1793" t="str">
        <f>VLOOKUP($A1793,'Medical Examinations'!A1793:H4127,8,FALSE)</f>
        <v>No</v>
      </c>
      <c r="H1793" s="4">
        <f>VLOOKUP($A1793,'Medical Examinations'!A1793:I4127,9,FALSE)</f>
        <v>0</v>
      </c>
      <c r="I1793" t="str">
        <f>VLOOKUP($A1793,'Medical Examinations'!A1793:J1793,10,FALSE)</f>
        <v>No</v>
      </c>
      <c r="J1793" t="str">
        <f>VLOOKUP($A1793,'Medical Examinations'!A1793:C1793,3,FALSE)</f>
        <v>Obesity</v>
      </c>
      <c r="K1793" t="str">
        <f>VLOOKUP($A1793,'Medical Examinations'!A1793:E1793,5,FALSE)</f>
        <v>Diabetes</v>
      </c>
      <c r="L1793" t="str">
        <f>VLOOKUP($A1793,'Hospitalisation Details'!$A$2:$E$2344,5,FALSE)</f>
        <v>2-Sep-1986</v>
      </c>
      <c r="M1793" s="2">
        <f>VLOOKUP($A1793,'Hospitalisation Details'!$A$2:$I$2344,9,FALSE)</f>
        <v>7243.81</v>
      </c>
      <c r="N1793" s="2" t="str">
        <f>VLOOKUP($A1793,'Hospitalisation Details'!$A$2:$J$2344,10,FALSE)</f>
        <v>Tier - 2</v>
      </c>
      <c r="O1793" s="2" t="str">
        <f>VLOOKUP($A1793,'Hospitalisation Details'!$A$2:$K$2344,11,FALSE)</f>
        <v>Tier - 3</v>
      </c>
      <c r="P1793" s="5" t="str">
        <f>VLOOKUP($A1793,'Hospitalisation Details'!$A$2:$L$2344,12,FALSE)</f>
        <v>R1013</v>
      </c>
      <c r="Q1793" s="15">
        <f>VLOOKUP($A1793,'Hospitalisation Details'!$A$2:$G$2344,7,FALSE)</f>
        <v>36</v>
      </c>
    </row>
    <row r="1794" spans="1:17" x14ac:dyDescent="0.25">
      <c r="A1794" s="14" t="s">
        <v>5480</v>
      </c>
      <c r="B1794" t="str">
        <f>VLOOKUP(Healthcare!$A1794,'Customer Names'!A1794:C4128,3,FALSE)</f>
        <v>Capriolo</v>
      </c>
      <c r="C1794">
        <f>VLOOKUP(Healthcare!$A1794,'Medical Examinations'!A1794:B4128,2,FALSE)</f>
        <v>18.905000000000001</v>
      </c>
      <c r="D1794">
        <f>VLOOKUP($A1794,'Medical Examinations'!A1794:D4128,4,FALSE)</f>
        <v>4.91</v>
      </c>
      <c r="E1794" t="str">
        <f>VLOOKUP($A1794,'Medical Examinations'!A1794:F1794,6,FALSE)</f>
        <v>Yes</v>
      </c>
      <c r="F1794" t="str">
        <f>VLOOKUP($A1794,'Medical Examinations'!A1794:G4128,7,FALSE)</f>
        <v>No</v>
      </c>
      <c r="G1794" t="str">
        <f>VLOOKUP($A1794,'Medical Examinations'!A1794:H4128,8,FALSE)</f>
        <v>No</v>
      </c>
      <c r="H1794" s="4">
        <f>VLOOKUP($A1794,'Medical Examinations'!A1794:I4128,9,FALSE)</f>
        <v>1</v>
      </c>
      <c r="I1794" t="str">
        <f>VLOOKUP($A1794,'Medical Examinations'!A1794:J1794,10,FALSE)</f>
        <v>No</v>
      </c>
      <c r="J1794" t="str">
        <f>VLOOKUP($A1794,'Medical Examinations'!A1794:C1794,3,FALSE)</f>
        <v>Health Weight</v>
      </c>
      <c r="K1794" t="str">
        <f>VLOOKUP($A1794,'Medical Examinations'!A1794:E1794,5,FALSE)</f>
        <v>Normal</v>
      </c>
      <c r="L1794" t="str">
        <f>VLOOKUP($A1794,'Hospitalisation Details'!$A$2:$E$2344,5,FALSE)</f>
        <v>24-Jul-1982</v>
      </c>
      <c r="M1794" s="2">
        <f>VLOOKUP($A1794,'Hospitalisation Details'!$A$2:$I$2344,9,FALSE)</f>
        <v>7248.71</v>
      </c>
      <c r="N1794" s="2" t="str">
        <f>VLOOKUP($A1794,'Hospitalisation Details'!$A$2:$J$2344,10,FALSE)</f>
        <v>Tier - 2</v>
      </c>
      <c r="O1794" s="2" t="str">
        <f>VLOOKUP($A1794,'Hospitalisation Details'!$A$2:$K$2344,11,FALSE)</f>
        <v>Tier - 1</v>
      </c>
      <c r="P1794" s="5" t="str">
        <f>VLOOKUP($A1794,'Hospitalisation Details'!$A$2:$L$2344,12,FALSE)</f>
        <v>R1013</v>
      </c>
      <c r="Q1794" s="15">
        <f>VLOOKUP($A1794,'Hospitalisation Details'!$A$2:$G$2344,7,FALSE)</f>
        <v>40</v>
      </c>
    </row>
    <row r="1795" spans="1:17" x14ac:dyDescent="0.25">
      <c r="A1795" s="14" t="s">
        <v>5481</v>
      </c>
      <c r="B1795" t="str">
        <f>VLOOKUP(Healthcare!$A1795,'Customer Names'!A1795:C4129,3,FALSE)</f>
        <v>Borleis</v>
      </c>
      <c r="C1795">
        <f>VLOOKUP(Healthcare!$A1795,'Medical Examinations'!A1795:B4129,2,FALSE)</f>
        <v>20.03</v>
      </c>
      <c r="D1795">
        <f>VLOOKUP($A1795,'Medical Examinations'!A1795:D4129,4,FALSE)</f>
        <v>9.25</v>
      </c>
      <c r="E1795" t="str">
        <f>VLOOKUP($A1795,'Medical Examinations'!A1795:F1795,6,FALSE)</f>
        <v>Yes</v>
      </c>
      <c r="F1795" t="str">
        <f>VLOOKUP($A1795,'Medical Examinations'!A1795:G4129,7,FALSE)</f>
        <v>No</v>
      </c>
      <c r="G1795" t="str">
        <f>VLOOKUP($A1795,'Medical Examinations'!A1795:H4129,8,FALSE)</f>
        <v>No</v>
      </c>
      <c r="H1795" s="4">
        <f>VLOOKUP($A1795,'Medical Examinations'!A1795:I4129,9,FALSE)</f>
        <v>0</v>
      </c>
      <c r="I1795" t="str">
        <f>VLOOKUP($A1795,'Medical Examinations'!A1795:J1795,10,FALSE)</f>
        <v>No</v>
      </c>
      <c r="J1795" t="str">
        <f>VLOOKUP($A1795,'Medical Examinations'!A1795:C1795,3,FALSE)</f>
        <v>Health Weight</v>
      </c>
      <c r="K1795" t="str">
        <f>VLOOKUP($A1795,'Medical Examinations'!A1795:E1795,5,FALSE)</f>
        <v>Diabetes</v>
      </c>
      <c r="L1795" t="str">
        <f>VLOOKUP($A1795,'Hospitalisation Details'!$A$2:$E$2344,5,FALSE)</f>
        <v>14-Aug-1981</v>
      </c>
      <c r="M1795" s="2">
        <f>VLOOKUP($A1795,'Hospitalisation Details'!$A$2:$I$2344,9,FALSE)</f>
        <v>7256.72</v>
      </c>
      <c r="N1795" s="2" t="str">
        <f>VLOOKUP($A1795,'Hospitalisation Details'!$A$2:$J$2344,10,FALSE)</f>
        <v>Tier - 3</v>
      </c>
      <c r="O1795" s="2" t="str">
        <f>VLOOKUP($A1795,'Hospitalisation Details'!$A$2:$K$2344,11,FALSE)</f>
        <v>Tier - 2</v>
      </c>
      <c r="P1795" s="5" t="str">
        <f>VLOOKUP($A1795,'Hospitalisation Details'!$A$2:$L$2344,12,FALSE)</f>
        <v>R1012</v>
      </c>
      <c r="Q1795" s="15">
        <f>VLOOKUP($A1795,'Hospitalisation Details'!$A$2:$G$2344,7,FALSE)</f>
        <v>41</v>
      </c>
    </row>
    <row r="1796" spans="1:17" x14ac:dyDescent="0.25">
      <c r="A1796" s="14" t="s">
        <v>5482</v>
      </c>
      <c r="B1796" t="str">
        <f>VLOOKUP(Healthcare!$A1796,'Customer Names'!A1796:C4130,3,FALSE)</f>
        <v>Kramer</v>
      </c>
      <c r="C1796">
        <f>VLOOKUP(Healthcare!$A1796,'Medical Examinations'!A1796:B4130,2,FALSE)</f>
        <v>16.7</v>
      </c>
      <c r="D1796">
        <f>VLOOKUP($A1796,'Medical Examinations'!A1796:D4130,4,FALSE)</f>
        <v>11.48</v>
      </c>
      <c r="E1796" t="str">
        <f>VLOOKUP($A1796,'Medical Examinations'!A1796:F1796,6,FALSE)</f>
        <v>No</v>
      </c>
      <c r="F1796" t="str">
        <f>VLOOKUP($A1796,'Medical Examinations'!A1796:G4130,7,FALSE)</f>
        <v>No</v>
      </c>
      <c r="G1796" t="str">
        <f>VLOOKUP($A1796,'Medical Examinations'!A1796:H4130,8,FALSE)</f>
        <v>No</v>
      </c>
      <c r="H1796" s="4">
        <f>VLOOKUP($A1796,'Medical Examinations'!A1796:I4130,9,FALSE)</f>
        <v>0</v>
      </c>
      <c r="I1796" t="str">
        <f>VLOOKUP($A1796,'Medical Examinations'!A1796:J1796,10,FALSE)</f>
        <v>No</v>
      </c>
      <c r="J1796" t="str">
        <f>VLOOKUP($A1796,'Medical Examinations'!A1796:C1796,3,FALSE)</f>
        <v>Under Weight</v>
      </c>
      <c r="K1796" t="str">
        <f>VLOOKUP($A1796,'Medical Examinations'!A1796:E1796,5,FALSE)</f>
        <v>Diabetes</v>
      </c>
      <c r="L1796" t="str">
        <f>VLOOKUP($A1796,'Hospitalisation Details'!$A$2:$E$2344,5,FALSE)</f>
        <v>13-Jun-1981</v>
      </c>
      <c r="M1796" s="2">
        <f>VLOOKUP($A1796,'Hospitalisation Details'!$A$2:$I$2344,9,FALSE)</f>
        <v>7261.74</v>
      </c>
      <c r="N1796" s="2" t="str">
        <f>VLOOKUP($A1796,'Hospitalisation Details'!$A$2:$J$2344,10,FALSE)</f>
        <v>Tier - 3</v>
      </c>
      <c r="O1796" s="2" t="str">
        <f>VLOOKUP($A1796,'Hospitalisation Details'!$A$2:$K$2344,11,FALSE)</f>
        <v>Tier - 3</v>
      </c>
      <c r="P1796" s="5" t="str">
        <f>VLOOKUP($A1796,'Hospitalisation Details'!$A$2:$L$2344,12,FALSE)</f>
        <v>R1012</v>
      </c>
      <c r="Q1796" s="15">
        <f>VLOOKUP($A1796,'Hospitalisation Details'!$A$2:$G$2344,7,FALSE)</f>
        <v>41</v>
      </c>
    </row>
    <row r="1797" spans="1:17" x14ac:dyDescent="0.25">
      <c r="A1797" s="14" t="s">
        <v>5483</v>
      </c>
      <c r="B1797" t="str">
        <f>VLOOKUP(Healthcare!$A1797,'Customer Names'!A1797:C4131,3,FALSE)</f>
        <v>Conrad</v>
      </c>
      <c r="C1797">
        <f>VLOOKUP(Healthcare!$A1797,'Medical Examinations'!A1797:B4131,2,FALSE)</f>
        <v>39.82</v>
      </c>
      <c r="D1797">
        <f>VLOOKUP($A1797,'Medical Examinations'!A1797:D4131,4,FALSE)</f>
        <v>6.06</v>
      </c>
      <c r="E1797" t="str">
        <f>VLOOKUP($A1797,'Medical Examinations'!A1797:F1797,6,FALSE)</f>
        <v>No</v>
      </c>
      <c r="F1797" t="str">
        <f>VLOOKUP($A1797,'Medical Examinations'!A1797:G4131,7,FALSE)</f>
        <v>No</v>
      </c>
      <c r="G1797" t="str">
        <f>VLOOKUP($A1797,'Medical Examinations'!A1797:H4131,8,FALSE)</f>
        <v>No</v>
      </c>
      <c r="H1797" s="4">
        <f>VLOOKUP($A1797,'Medical Examinations'!A1797:I4131,9,FALSE)</f>
        <v>0</v>
      </c>
      <c r="I1797" t="str">
        <f>VLOOKUP($A1797,'Medical Examinations'!A1797:J1797,10,FALSE)</f>
        <v>No</v>
      </c>
      <c r="J1797" t="str">
        <f>VLOOKUP($A1797,'Medical Examinations'!A1797:C1797,3,FALSE)</f>
        <v>Obesity</v>
      </c>
      <c r="K1797" t="str">
        <f>VLOOKUP($A1797,'Medical Examinations'!A1797:E1797,5,FALSE)</f>
        <v>Prediabetes</v>
      </c>
      <c r="L1797" t="str">
        <f>VLOOKUP($A1797,'Hospitalisation Details'!$A$2:$E$2344,5,FALSE)</f>
        <v>25-Oct-1973</v>
      </c>
      <c r="M1797" s="2">
        <f>VLOOKUP($A1797,'Hospitalisation Details'!$A$2:$I$2344,9,FALSE)</f>
        <v>7265.58</v>
      </c>
      <c r="N1797" s="2" t="str">
        <f>VLOOKUP($A1797,'Hospitalisation Details'!$A$2:$J$2344,10,FALSE)</f>
        <v>Tier - 2</v>
      </c>
      <c r="O1797" s="2" t="str">
        <f>VLOOKUP($A1797,'Hospitalisation Details'!$A$2:$K$2344,11,FALSE)</f>
        <v>Tier - 2</v>
      </c>
      <c r="P1797" s="5" t="str">
        <f>VLOOKUP($A1797,'Hospitalisation Details'!$A$2:$L$2344,12,FALSE)</f>
        <v>R1013</v>
      </c>
      <c r="Q1797" s="15">
        <f>VLOOKUP($A1797,'Hospitalisation Details'!$A$2:$G$2344,7,FALSE)</f>
        <v>49</v>
      </c>
    </row>
    <row r="1798" spans="1:17" x14ac:dyDescent="0.25">
      <c r="A1798" s="14" t="s">
        <v>5484</v>
      </c>
      <c r="B1798" t="str">
        <f>VLOOKUP(Healthcare!$A1798,'Customer Names'!A1798:C4132,3,FALSE)</f>
        <v>Karakoyunlu</v>
      </c>
      <c r="C1798">
        <f>VLOOKUP(Healthcare!$A1798,'Medical Examinations'!A1798:B4132,2,FALSE)</f>
        <v>22.04</v>
      </c>
      <c r="D1798">
        <f>VLOOKUP($A1798,'Medical Examinations'!A1798:D4132,4,FALSE)</f>
        <v>5.86</v>
      </c>
      <c r="E1798" t="str">
        <f>VLOOKUP($A1798,'Medical Examinations'!A1798:F1798,6,FALSE)</f>
        <v>No</v>
      </c>
      <c r="F1798" t="str">
        <f>VLOOKUP($A1798,'Medical Examinations'!A1798:G4132,7,FALSE)</f>
        <v>No</v>
      </c>
      <c r="G1798" t="str">
        <f>VLOOKUP($A1798,'Medical Examinations'!A1798:H4132,8,FALSE)</f>
        <v>No</v>
      </c>
      <c r="H1798" s="4">
        <f>VLOOKUP($A1798,'Medical Examinations'!A1798:I4132,9,FALSE)</f>
        <v>1</v>
      </c>
      <c r="I1798" t="str">
        <f>VLOOKUP($A1798,'Medical Examinations'!A1798:J1798,10,FALSE)</f>
        <v>No</v>
      </c>
      <c r="J1798" t="str">
        <f>VLOOKUP($A1798,'Medical Examinations'!A1798:C1798,3,FALSE)</f>
        <v>Health Weight</v>
      </c>
      <c r="K1798" t="str">
        <f>VLOOKUP($A1798,'Medical Examinations'!A1798:E1798,5,FALSE)</f>
        <v>Prediabetes</v>
      </c>
      <c r="L1798" t="str">
        <f>VLOOKUP($A1798,'Hospitalisation Details'!$A$2:$E$2344,5,FALSE)</f>
        <v>4-Aug-1981</v>
      </c>
      <c r="M1798" s="2">
        <f>VLOOKUP($A1798,'Hospitalisation Details'!$A$2:$I$2344,9,FALSE)</f>
        <v>7265.7</v>
      </c>
      <c r="N1798" s="2" t="str">
        <f>VLOOKUP($A1798,'Hospitalisation Details'!$A$2:$J$2344,10,FALSE)</f>
        <v>Tier - 3</v>
      </c>
      <c r="O1798" s="2" t="str">
        <f>VLOOKUP($A1798,'Hospitalisation Details'!$A$2:$K$2344,11,FALSE)</f>
        <v>Tier - 3</v>
      </c>
      <c r="P1798" s="5" t="str">
        <f>VLOOKUP($A1798,'Hospitalisation Details'!$A$2:$L$2344,12,FALSE)</f>
        <v>R1012</v>
      </c>
      <c r="Q1798" s="15">
        <f>VLOOKUP($A1798,'Hospitalisation Details'!$A$2:$G$2344,7,FALSE)</f>
        <v>41</v>
      </c>
    </row>
    <row r="1799" spans="1:17" x14ac:dyDescent="0.25">
      <c r="A1799" s="14" t="s">
        <v>5485</v>
      </c>
      <c r="B1799" t="str">
        <f>VLOOKUP(Healthcare!$A1799,'Customer Names'!A1799:C4133,3,FALSE)</f>
        <v>Desrosiers</v>
      </c>
      <c r="C1799">
        <f>VLOOKUP(Healthcare!$A1799,'Medical Examinations'!A1799:B4133,2,FALSE)</f>
        <v>28.27</v>
      </c>
      <c r="D1799">
        <f>VLOOKUP($A1799,'Medical Examinations'!A1799:D4133,4,FALSE)</f>
        <v>5.33</v>
      </c>
      <c r="E1799" t="str">
        <f>VLOOKUP($A1799,'Medical Examinations'!A1799:F1799,6,FALSE)</f>
        <v>No</v>
      </c>
      <c r="F1799" t="str">
        <f>VLOOKUP($A1799,'Medical Examinations'!A1799:G4133,7,FALSE)</f>
        <v>No</v>
      </c>
      <c r="G1799" t="str">
        <f>VLOOKUP($A1799,'Medical Examinations'!A1799:H4133,8,FALSE)</f>
        <v>No</v>
      </c>
      <c r="H1799" s="4">
        <f>VLOOKUP($A1799,'Medical Examinations'!A1799:I4133,9,FALSE)</f>
        <v>0</v>
      </c>
      <c r="I1799" t="str">
        <f>VLOOKUP($A1799,'Medical Examinations'!A1799:J1799,10,FALSE)</f>
        <v>No</v>
      </c>
      <c r="J1799" t="str">
        <f>VLOOKUP($A1799,'Medical Examinations'!A1799:C1799,3,FALSE)</f>
        <v>Over Weight</v>
      </c>
      <c r="K1799" t="str">
        <f>VLOOKUP($A1799,'Medical Examinations'!A1799:E1799,5,FALSE)</f>
        <v>Normal</v>
      </c>
      <c r="L1799" t="str">
        <f>VLOOKUP($A1799,'Hospitalisation Details'!$A$2:$E$2344,5,FALSE)</f>
        <v>18-Dec-1976</v>
      </c>
      <c r="M1799" s="2">
        <f>VLOOKUP($A1799,'Hospitalisation Details'!$A$2:$I$2344,9,FALSE)</f>
        <v>7273.02</v>
      </c>
      <c r="N1799" s="2" t="str">
        <f>VLOOKUP($A1799,'Hospitalisation Details'!$A$2:$J$2344,10,FALSE)</f>
        <v>Tier - 2</v>
      </c>
      <c r="O1799" s="2" t="str">
        <f>VLOOKUP($A1799,'Hospitalisation Details'!$A$2:$K$2344,11,FALSE)</f>
        <v>Tier - 1</v>
      </c>
      <c r="P1799" s="5" t="str">
        <f>VLOOKUP($A1799,'Hospitalisation Details'!$A$2:$L$2344,12,FALSE)</f>
        <v>R1013</v>
      </c>
      <c r="Q1799" s="15">
        <f>VLOOKUP($A1799,'Hospitalisation Details'!$A$2:$G$2344,7,FALSE)</f>
        <v>46</v>
      </c>
    </row>
    <row r="1800" spans="1:17" x14ac:dyDescent="0.25">
      <c r="A1800" s="14" t="s">
        <v>5486</v>
      </c>
      <c r="B1800" t="str">
        <f>VLOOKUP(Healthcare!$A1800,'Customer Names'!A1800:C4134,3,FALSE)</f>
        <v>O'Mara</v>
      </c>
      <c r="C1800">
        <f>VLOOKUP(Healthcare!$A1800,'Medical Examinations'!A1800:B4134,2,FALSE)</f>
        <v>18.5</v>
      </c>
      <c r="D1800">
        <f>VLOOKUP($A1800,'Medical Examinations'!A1800:D4134,4,FALSE)</f>
        <v>5.33</v>
      </c>
      <c r="E1800" t="str">
        <f>VLOOKUP($A1800,'Medical Examinations'!A1800:F1800,6,FALSE)</f>
        <v>No</v>
      </c>
      <c r="F1800" t="str">
        <f>VLOOKUP($A1800,'Medical Examinations'!A1800:G4134,7,FALSE)</f>
        <v>No</v>
      </c>
      <c r="G1800" t="str">
        <f>VLOOKUP($A1800,'Medical Examinations'!A1800:H4134,8,FALSE)</f>
        <v>No</v>
      </c>
      <c r="H1800" s="4">
        <f>VLOOKUP($A1800,'Medical Examinations'!A1800:I4134,9,FALSE)</f>
        <v>0</v>
      </c>
      <c r="I1800" t="str">
        <f>VLOOKUP($A1800,'Medical Examinations'!A1800:J1800,10,FALSE)</f>
        <v>No</v>
      </c>
      <c r="J1800" t="str">
        <f>VLOOKUP($A1800,'Medical Examinations'!A1800:C1800,3,FALSE)</f>
        <v>Health Weight</v>
      </c>
      <c r="K1800" t="str">
        <f>VLOOKUP($A1800,'Medical Examinations'!A1800:E1800,5,FALSE)</f>
        <v>Normal</v>
      </c>
      <c r="L1800" t="str">
        <f>VLOOKUP($A1800,'Hospitalisation Details'!$A$2:$E$2344,5,FALSE)</f>
        <v>2-Nov-1985</v>
      </c>
      <c r="M1800" s="2">
        <f>VLOOKUP($A1800,'Hospitalisation Details'!$A$2:$I$2344,9,FALSE)</f>
        <v>7281.51</v>
      </c>
      <c r="N1800" s="2" t="str">
        <f>VLOOKUP($A1800,'Hospitalisation Details'!$A$2:$J$2344,10,FALSE)</f>
        <v>Tier - 2</v>
      </c>
      <c r="O1800" s="2" t="str">
        <f>VLOOKUP($A1800,'Hospitalisation Details'!$A$2:$K$2344,11,FALSE)</f>
        <v>Tier - 1</v>
      </c>
      <c r="P1800" s="5" t="str">
        <f>VLOOKUP($A1800,'Hospitalisation Details'!$A$2:$L$2344,12,FALSE)</f>
        <v>R1012</v>
      </c>
      <c r="Q1800" s="15">
        <f>VLOOKUP($A1800,'Hospitalisation Details'!$A$2:$G$2344,7,FALSE)</f>
        <v>37</v>
      </c>
    </row>
    <row r="1801" spans="1:17" x14ac:dyDescent="0.25">
      <c r="A1801" s="14" t="s">
        <v>5487</v>
      </c>
      <c r="B1801" t="str">
        <f>VLOOKUP(Healthcare!$A1801,'Customer Names'!A1801:C4135,3,FALSE)</f>
        <v>Shabot Marcos</v>
      </c>
      <c r="C1801">
        <f>VLOOKUP(Healthcare!$A1801,'Medical Examinations'!A1801:B4135,2,FALSE)</f>
        <v>38.6</v>
      </c>
      <c r="D1801">
        <f>VLOOKUP($A1801,'Medical Examinations'!A1801:D4135,4,FALSE)</f>
        <v>6.02</v>
      </c>
      <c r="E1801" t="str">
        <f>VLOOKUP($A1801,'Medical Examinations'!A1801:F1801,6,FALSE)</f>
        <v>No</v>
      </c>
      <c r="F1801" t="str">
        <f>VLOOKUP($A1801,'Medical Examinations'!A1801:G4135,7,FALSE)</f>
        <v>No</v>
      </c>
      <c r="G1801" t="str">
        <f>VLOOKUP($A1801,'Medical Examinations'!A1801:H4135,8,FALSE)</f>
        <v>No</v>
      </c>
      <c r="H1801" s="4">
        <f>VLOOKUP($A1801,'Medical Examinations'!A1801:I4135,9,FALSE)</f>
        <v>1</v>
      </c>
      <c r="I1801" t="str">
        <f>VLOOKUP($A1801,'Medical Examinations'!A1801:J1801,10,FALSE)</f>
        <v>No</v>
      </c>
      <c r="J1801" t="str">
        <f>VLOOKUP($A1801,'Medical Examinations'!A1801:C1801,3,FALSE)</f>
        <v>Obesity</v>
      </c>
      <c r="K1801" t="str">
        <f>VLOOKUP($A1801,'Medical Examinations'!A1801:E1801,5,FALSE)</f>
        <v>Prediabetes</v>
      </c>
      <c r="L1801" t="str">
        <f>VLOOKUP($A1801,'Hospitalisation Details'!$A$2:$E$2344,5,FALSE)</f>
        <v>25-Jun-1965</v>
      </c>
      <c r="M1801" s="2">
        <f>VLOOKUP($A1801,'Hospitalisation Details'!$A$2:$I$2344,9,FALSE)</f>
        <v>7318.21</v>
      </c>
      <c r="N1801" s="2" t="str">
        <f>VLOOKUP($A1801,'Hospitalisation Details'!$A$2:$J$2344,10,FALSE)</f>
        <v>Tier - 3</v>
      </c>
      <c r="O1801" s="2" t="str">
        <f>VLOOKUP($A1801,'Hospitalisation Details'!$A$2:$K$2344,11,FALSE)</f>
        <v>Tier - 1</v>
      </c>
      <c r="P1801" s="5" t="str">
        <f>VLOOKUP($A1801,'Hospitalisation Details'!$A$2:$L$2344,12,FALSE)</f>
        <v>R1013</v>
      </c>
      <c r="Q1801" s="15">
        <f>VLOOKUP($A1801,'Hospitalisation Details'!$A$2:$G$2344,7,FALSE)</f>
        <v>57</v>
      </c>
    </row>
    <row r="1802" spans="1:17" x14ac:dyDescent="0.25">
      <c r="A1802" s="14" t="s">
        <v>5488</v>
      </c>
      <c r="B1802" t="str">
        <f>VLOOKUP(Healthcare!$A1802,'Customer Names'!A1802:C4136,3,FALSE)</f>
        <v>Comment</v>
      </c>
      <c r="C1802">
        <f>VLOOKUP(Healthcare!$A1802,'Medical Examinations'!A1802:B4136,2,FALSE)</f>
        <v>43.12</v>
      </c>
      <c r="D1802">
        <f>VLOOKUP($A1802,'Medical Examinations'!A1802:D4136,4,FALSE)</f>
        <v>6.25</v>
      </c>
      <c r="E1802" t="str">
        <f>VLOOKUP($A1802,'Medical Examinations'!A1802:F1802,6,FALSE)</f>
        <v>No</v>
      </c>
      <c r="F1802" t="str">
        <f>VLOOKUP($A1802,'Medical Examinations'!A1802:G4136,7,FALSE)</f>
        <v>No</v>
      </c>
      <c r="G1802" t="str">
        <f>VLOOKUP($A1802,'Medical Examinations'!A1802:H4136,8,FALSE)</f>
        <v>No</v>
      </c>
      <c r="H1802" s="4">
        <f>VLOOKUP($A1802,'Medical Examinations'!A1802:I4136,9,FALSE)</f>
        <v>1</v>
      </c>
      <c r="I1802" t="str">
        <f>VLOOKUP($A1802,'Medical Examinations'!A1802:J1802,10,FALSE)</f>
        <v>No</v>
      </c>
      <c r="J1802" t="str">
        <f>VLOOKUP($A1802,'Medical Examinations'!A1802:C1802,3,FALSE)</f>
        <v>Obesity</v>
      </c>
      <c r="K1802" t="str">
        <f>VLOOKUP($A1802,'Medical Examinations'!A1802:E1802,5,FALSE)</f>
        <v>Prediabetes</v>
      </c>
      <c r="L1802" t="str">
        <f>VLOOKUP($A1802,'Hospitalisation Details'!$A$2:$E$2344,5,FALSE)</f>
        <v>11-Aug-1972</v>
      </c>
      <c r="M1802" s="2">
        <f>VLOOKUP($A1802,'Hospitalisation Details'!$A$2:$I$2344,9,FALSE)</f>
        <v>7318.22</v>
      </c>
      <c r="N1802" s="2" t="str">
        <f>VLOOKUP($A1802,'Hospitalisation Details'!$A$2:$J$2344,10,FALSE)</f>
        <v>Tier - 2</v>
      </c>
      <c r="O1802" s="2" t="str">
        <f>VLOOKUP($A1802,'Hospitalisation Details'!$A$2:$K$2344,11,FALSE)</f>
        <v>Tier - 3</v>
      </c>
      <c r="P1802" s="5" t="str">
        <f>VLOOKUP($A1802,'Hospitalisation Details'!$A$2:$L$2344,12,FALSE)</f>
        <v>R1012</v>
      </c>
      <c r="Q1802" s="15">
        <f>VLOOKUP($A1802,'Hospitalisation Details'!$A$2:$G$2344,7,FALSE)</f>
        <v>50</v>
      </c>
    </row>
    <row r="1803" spans="1:17" x14ac:dyDescent="0.25">
      <c r="A1803" s="14" t="s">
        <v>5489</v>
      </c>
      <c r="B1803" t="str">
        <f>VLOOKUP(Healthcare!$A1803,'Customer Names'!A1803:C4137,3,FALSE)</f>
        <v>Moss</v>
      </c>
      <c r="C1803">
        <f>VLOOKUP(Healthcare!$A1803,'Medical Examinations'!A1803:B4137,2,FALSE)</f>
        <v>30.5</v>
      </c>
      <c r="D1803">
        <f>VLOOKUP($A1803,'Medical Examinations'!A1803:D4137,4,FALSE)</f>
        <v>4.8099999999999996</v>
      </c>
      <c r="E1803" t="str">
        <f>VLOOKUP($A1803,'Medical Examinations'!A1803:F1803,6,FALSE)</f>
        <v>No</v>
      </c>
      <c r="F1803" t="str">
        <f>VLOOKUP($A1803,'Medical Examinations'!A1803:G4137,7,FALSE)</f>
        <v>No</v>
      </c>
      <c r="G1803" t="str">
        <f>VLOOKUP($A1803,'Medical Examinations'!A1803:H4137,8,FALSE)</f>
        <v>No</v>
      </c>
      <c r="H1803" s="4">
        <f>VLOOKUP($A1803,'Medical Examinations'!A1803:I4137,9,FALSE)</f>
        <v>1</v>
      </c>
      <c r="I1803" t="str">
        <f>VLOOKUP($A1803,'Medical Examinations'!A1803:J1803,10,FALSE)</f>
        <v>No</v>
      </c>
      <c r="J1803" t="str">
        <f>VLOOKUP($A1803,'Medical Examinations'!A1803:C1803,3,FALSE)</f>
        <v>Obesity</v>
      </c>
      <c r="K1803" t="str">
        <f>VLOOKUP($A1803,'Medical Examinations'!A1803:E1803,5,FALSE)</f>
        <v>Normal</v>
      </c>
      <c r="L1803" t="str">
        <f>VLOOKUP($A1803,'Hospitalisation Details'!$A$2:$E$2344,5,FALSE)</f>
        <v>11-Jul-1965</v>
      </c>
      <c r="M1803" s="2">
        <f>VLOOKUP($A1803,'Hospitalisation Details'!$A$2:$I$2344,9,FALSE)</f>
        <v>7322.86</v>
      </c>
      <c r="N1803" s="2" t="str">
        <f>VLOOKUP($A1803,'Hospitalisation Details'!$A$2:$J$2344,10,FALSE)</f>
        <v>Tier - 3</v>
      </c>
      <c r="O1803" s="2" t="str">
        <f>VLOOKUP($A1803,'Hospitalisation Details'!$A$2:$K$2344,11,FALSE)</f>
        <v>Tier - 3</v>
      </c>
      <c r="P1803" s="5" t="str">
        <f>VLOOKUP($A1803,'Hospitalisation Details'!$A$2:$L$2344,12,FALSE)</f>
        <v>R1012</v>
      </c>
      <c r="Q1803" s="15">
        <f>VLOOKUP($A1803,'Hospitalisation Details'!$A$2:$G$2344,7,FALSE)</f>
        <v>57</v>
      </c>
    </row>
    <row r="1804" spans="1:17" x14ac:dyDescent="0.25">
      <c r="A1804" s="14" t="s">
        <v>5490</v>
      </c>
      <c r="B1804" t="str">
        <f>VLOOKUP(Healthcare!$A1804,'Customer Names'!A1804:C4138,3,FALSE)</f>
        <v>Guzman</v>
      </c>
      <c r="C1804">
        <f>VLOOKUP(Healthcare!$A1804,'Medical Examinations'!A1804:B4138,2,FALSE)</f>
        <v>27.61</v>
      </c>
      <c r="D1804">
        <f>VLOOKUP($A1804,'Medical Examinations'!A1804:D4138,4,FALSE)</f>
        <v>4.5999999999999996</v>
      </c>
      <c r="E1804" t="str">
        <f>VLOOKUP($A1804,'Medical Examinations'!A1804:F1804,6,FALSE)</f>
        <v>No</v>
      </c>
      <c r="F1804" t="str">
        <f>VLOOKUP($A1804,'Medical Examinations'!A1804:G4138,7,FALSE)</f>
        <v>No</v>
      </c>
      <c r="G1804" t="str">
        <f>VLOOKUP($A1804,'Medical Examinations'!A1804:H4138,8,FALSE)</f>
        <v>No</v>
      </c>
      <c r="H1804" s="4">
        <f>VLOOKUP($A1804,'Medical Examinations'!A1804:I4138,9,FALSE)</f>
        <v>1</v>
      </c>
      <c r="I1804" t="str">
        <f>VLOOKUP($A1804,'Medical Examinations'!A1804:J1804,10,FALSE)</f>
        <v>No</v>
      </c>
      <c r="J1804" t="str">
        <f>VLOOKUP($A1804,'Medical Examinations'!A1804:C1804,3,FALSE)</f>
        <v>Over Weight</v>
      </c>
      <c r="K1804" t="str">
        <f>VLOOKUP($A1804,'Medical Examinations'!A1804:E1804,5,FALSE)</f>
        <v>Normal</v>
      </c>
      <c r="L1804" t="str">
        <f>VLOOKUP($A1804,'Hospitalisation Details'!$A$2:$E$2344,5,FALSE)</f>
        <v>15-Nov-2004</v>
      </c>
      <c r="M1804" s="2">
        <f>VLOOKUP($A1804,'Hospitalisation Details'!$A$2:$I$2344,9,FALSE)</f>
        <v>7323.73</v>
      </c>
      <c r="N1804" s="2" t="str">
        <f>VLOOKUP($A1804,'Hospitalisation Details'!$A$2:$J$2344,10,FALSE)</f>
        <v>Tier - 2</v>
      </c>
      <c r="O1804" s="2" t="str">
        <f>VLOOKUP($A1804,'Hospitalisation Details'!$A$2:$K$2344,11,FALSE)</f>
        <v>Tier - 2</v>
      </c>
      <c r="P1804" s="5" t="str">
        <f>VLOOKUP($A1804,'Hospitalisation Details'!$A$2:$L$2344,12,FALSE)</f>
        <v>R1024</v>
      </c>
      <c r="Q1804" s="15">
        <f>VLOOKUP($A1804,'Hospitalisation Details'!$A$2:$G$2344,7,FALSE)</f>
        <v>18</v>
      </c>
    </row>
    <row r="1805" spans="1:17" x14ac:dyDescent="0.25">
      <c r="A1805" s="14" t="s">
        <v>5491</v>
      </c>
      <c r="B1805" t="str">
        <f>VLOOKUP(Healthcare!$A1805,'Customer Names'!A1805:C4139,3,FALSE)</f>
        <v>Cox</v>
      </c>
      <c r="C1805">
        <f>VLOOKUP(Healthcare!$A1805,'Medical Examinations'!A1805:B4139,2,FALSE)</f>
        <v>27.1</v>
      </c>
      <c r="D1805">
        <f>VLOOKUP($A1805,'Medical Examinations'!A1805:D4139,4,FALSE)</f>
        <v>5.08</v>
      </c>
      <c r="E1805" t="str">
        <f>VLOOKUP($A1805,'Medical Examinations'!A1805:F1805,6,FALSE)</f>
        <v>No</v>
      </c>
      <c r="F1805" t="str">
        <f>VLOOKUP($A1805,'Medical Examinations'!A1805:G4139,7,FALSE)</f>
        <v>No</v>
      </c>
      <c r="G1805" t="str">
        <f>VLOOKUP($A1805,'Medical Examinations'!A1805:H4139,8,FALSE)</f>
        <v>No</v>
      </c>
      <c r="H1805" s="4">
        <f>VLOOKUP($A1805,'Medical Examinations'!A1805:I4139,9,FALSE)</f>
        <v>1</v>
      </c>
      <c r="I1805" t="str">
        <f>VLOOKUP($A1805,'Medical Examinations'!A1805:J1805,10,FALSE)</f>
        <v>No</v>
      </c>
      <c r="J1805" t="str">
        <f>VLOOKUP($A1805,'Medical Examinations'!A1805:C1805,3,FALSE)</f>
        <v>Over Weight</v>
      </c>
      <c r="K1805" t="str">
        <f>VLOOKUP($A1805,'Medical Examinations'!A1805:E1805,5,FALSE)</f>
        <v>Normal</v>
      </c>
      <c r="L1805" t="str">
        <f>VLOOKUP($A1805,'Hospitalisation Details'!$A$2:$E$2344,5,FALSE)</f>
        <v>19-Jun-1979</v>
      </c>
      <c r="M1805" s="2">
        <f>VLOOKUP($A1805,'Hospitalisation Details'!$A$2:$I$2344,9,FALSE)</f>
        <v>7325.05</v>
      </c>
      <c r="N1805" s="2" t="str">
        <f>VLOOKUP($A1805,'Hospitalisation Details'!$A$2:$J$2344,10,FALSE)</f>
        <v>Tier - 2</v>
      </c>
      <c r="O1805" s="2" t="str">
        <f>VLOOKUP($A1805,'Hospitalisation Details'!$A$2:$K$2344,11,FALSE)</f>
        <v>Tier - 3</v>
      </c>
      <c r="P1805" s="5" t="str">
        <f>VLOOKUP($A1805,'Hospitalisation Details'!$A$2:$L$2344,12,FALSE)</f>
        <v>R1024</v>
      </c>
      <c r="Q1805" s="15">
        <f>VLOOKUP($A1805,'Hospitalisation Details'!$A$2:$G$2344,7,FALSE)</f>
        <v>43</v>
      </c>
    </row>
    <row r="1806" spans="1:17" x14ac:dyDescent="0.25">
      <c r="A1806" s="14" t="s">
        <v>5492</v>
      </c>
      <c r="B1806" t="str">
        <f>VLOOKUP(Healthcare!$A1806,'Customer Names'!A1806:C4140,3,FALSE)</f>
        <v>Clash</v>
      </c>
      <c r="C1806">
        <f>VLOOKUP(Healthcare!$A1806,'Medical Examinations'!A1806:B4140,2,FALSE)</f>
        <v>35.93</v>
      </c>
      <c r="D1806">
        <f>VLOOKUP($A1806,'Medical Examinations'!A1806:D4140,4,FALSE)</f>
        <v>5.43</v>
      </c>
      <c r="E1806" t="str">
        <f>VLOOKUP($A1806,'Medical Examinations'!A1806:F1806,6,FALSE)</f>
        <v>No</v>
      </c>
      <c r="F1806" t="str">
        <f>VLOOKUP($A1806,'Medical Examinations'!A1806:G4140,7,FALSE)</f>
        <v>Yes</v>
      </c>
      <c r="G1806" t="str">
        <f>VLOOKUP($A1806,'Medical Examinations'!A1806:H4140,8,FALSE)</f>
        <v>No</v>
      </c>
      <c r="H1806" s="4">
        <f>VLOOKUP($A1806,'Medical Examinations'!A1806:I4140,9,FALSE)</f>
        <v>1</v>
      </c>
      <c r="I1806" t="str">
        <f>VLOOKUP($A1806,'Medical Examinations'!A1806:J1806,10,FALSE)</f>
        <v>No</v>
      </c>
      <c r="J1806" t="str">
        <f>VLOOKUP($A1806,'Medical Examinations'!A1806:C1806,3,FALSE)</f>
        <v>Obesity</v>
      </c>
      <c r="K1806" t="str">
        <f>VLOOKUP($A1806,'Medical Examinations'!A1806:E1806,5,FALSE)</f>
        <v>Normal</v>
      </c>
      <c r="L1806" t="str">
        <f>VLOOKUP($A1806,'Hospitalisation Details'!$A$2:$E$2344,5,FALSE)</f>
        <v>25-Jul-1984</v>
      </c>
      <c r="M1806" s="2">
        <f>VLOOKUP($A1806,'Hospitalisation Details'!$A$2:$I$2344,9,FALSE)</f>
        <v>7325.47</v>
      </c>
      <c r="N1806" s="2" t="str">
        <f>VLOOKUP($A1806,'Hospitalisation Details'!$A$2:$J$2344,10,FALSE)</f>
        <v>Tier - 2</v>
      </c>
      <c r="O1806" s="2" t="str">
        <f>VLOOKUP($A1806,'Hospitalisation Details'!$A$2:$K$2344,11,FALSE)</f>
        <v>Tier - 1</v>
      </c>
      <c r="P1806" s="5" t="str">
        <f>VLOOKUP($A1806,'Hospitalisation Details'!$A$2:$L$2344,12,FALSE)</f>
        <v>R1012</v>
      </c>
      <c r="Q1806" s="15">
        <f>VLOOKUP($A1806,'Hospitalisation Details'!$A$2:$G$2344,7,FALSE)</f>
        <v>38</v>
      </c>
    </row>
    <row r="1807" spans="1:17" x14ac:dyDescent="0.25">
      <c r="A1807" s="14" t="s">
        <v>5493</v>
      </c>
      <c r="B1807" t="str">
        <f>VLOOKUP(Healthcare!$A1807,'Customer Names'!A1807:C4141,3,FALSE)</f>
        <v>Blankenship</v>
      </c>
      <c r="C1807">
        <f>VLOOKUP(Healthcare!$A1807,'Medical Examinations'!A1807:B4141,2,FALSE)</f>
        <v>32.68</v>
      </c>
      <c r="D1807">
        <f>VLOOKUP($A1807,'Medical Examinations'!A1807:D4141,4,FALSE)</f>
        <v>5.44</v>
      </c>
      <c r="E1807" t="str">
        <f>VLOOKUP($A1807,'Medical Examinations'!A1807:F1807,6,FALSE)</f>
        <v>No</v>
      </c>
      <c r="F1807" t="str">
        <f>VLOOKUP($A1807,'Medical Examinations'!A1807:G4141,7,FALSE)</f>
        <v>No</v>
      </c>
      <c r="G1807" t="str">
        <f>VLOOKUP($A1807,'Medical Examinations'!A1807:H4141,8,FALSE)</f>
        <v>No</v>
      </c>
      <c r="H1807" s="4">
        <f>VLOOKUP($A1807,'Medical Examinations'!A1807:I4141,9,FALSE)</f>
        <v>0</v>
      </c>
      <c r="I1807" t="str">
        <f>VLOOKUP($A1807,'Medical Examinations'!A1807:J1807,10,FALSE)</f>
        <v>No</v>
      </c>
      <c r="J1807" t="str">
        <f>VLOOKUP($A1807,'Medical Examinations'!A1807:C1807,3,FALSE)</f>
        <v>Obesity</v>
      </c>
      <c r="K1807" t="str">
        <f>VLOOKUP($A1807,'Medical Examinations'!A1807:E1807,5,FALSE)</f>
        <v>Normal</v>
      </c>
      <c r="L1807" t="str">
        <f>VLOOKUP($A1807,'Hospitalisation Details'!$A$2:$E$2344,5,FALSE)</f>
        <v>19-Sep-1979</v>
      </c>
      <c r="M1807" s="2">
        <f>VLOOKUP($A1807,'Hospitalisation Details'!$A$2:$I$2344,9,FALSE)</f>
        <v>7337.75</v>
      </c>
      <c r="N1807" s="2" t="str">
        <f>VLOOKUP($A1807,'Hospitalisation Details'!$A$2:$J$2344,10,FALSE)</f>
        <v>Tier - 2</v>
      </c>
      <c r="O1807" s="2" t="str">
        <f>VLOOKUP($A1807,'Hospitalisation Details'!$A$2:$K$2344,11,FALSE)</f>
        <v>Tier - 3</v>
      </c>
      <c r="P1807" s="5" t="str">
        <f>VLOOKUP($A1807,'Hospitalisation Details'!$A$2:$L$2344,12,FALSE)</f>
        <v>R1011</v>
      </c>
      <c r="Q1807" s="15">
        <f>VLOOKUP($A1807,'Hospitalisation Details'!$A$2:$G$2344,7,FALSE)</f>
        <v>43</v>
      </c>
    </row>
    <row r="1808" spans="1:17" x14ac:dyDescent="0.25">
      <c r="A1808" s="14" t="s">
        <v>5494</v>
      </c>
      <c r="B1808" t="str">
        <f>VLOOKUP(Healthcare!$A1808,'Customer Names'!A1808:C4142,3,FALSE)</f>
        <v>Lloyd</v>
      </c>
      <c r="C1808">
        <f>VLOOKUP(Healthcare!$A1808,'Medical Examinations'!A1808:B4142,2,FALSE)</f>
        <v>20.74</v>
      </c>
      <c r="D1808">
        <f>VLOOKUP($A1808,'Medical Examinations'!A1808:D4142,4,FALSE)</f>
        <v>11.69</v>
      </c>
      <c r="E1808" t="str">
        <f>VLOOKUP($A1808,'Medical Examinations'!A1808:F1808,6,FALSE)</f>
        <v>Yes</v>
      </c>
      <c r="F1808" t="str">
        <f>VLOOKUP($A1808,'Medical Examinations'!A1808:G4142,7,FALSE)</f>
        <v>No</v>
      </c>
      <c r="G1808" t="str">
        <f>VLOOKUP($A1808,'Medical Examinations'!A1808:H4142,8,FALSE)</f>
        <v>No</v>
      </c>
      <c r="H1808" s="4">
        <f>VLOOKUP($A1808,'Medical Examinations'!A1808:I4142,9,FALSE)</f>
        <v>1</v>
      </c>
      <c r="I1808" t="str">
        <f>VLOOKUP($A1808,'Medical Examinations'!A1808:J1808,10,FALSE)</f>
        <v>No</v>
      </c>
      <c r="J1808" t="str">
        <f>VLOOKUP($A1808,'Medical Examinations'!A1808:C1808,3,FALSE)</f>
        <v>Health Weight</v>
      </c>
      <c r="K1808" t="str">
        <f>VLOOKUP($A1808,'Medical Examinations'!A1808:E1808,5,FALSE)</f>
        <v>Diabetes</v>
      </c>
      <c r="L1808" t="str">
        <f>VLOOKUP($A1808,'Hospitalisation Details'!$A$2:$E$2344,5,FALSE)</f>
        <v>15-Jun-1986</v>
      </c>
      <c r="M1808" s="2">
        <f>VLOOKUP($A1808,'Hospitalisation Details'!$A$2:$I$2344,9,FALSE)</f>
        <v>7339.93</v>
      </c>
      <c r="N1808" s="2" t="str">
        <f>VLOOKUP($A1808,'Hospitalisation Details'!$A$2:$J$2344,10,FALSE)</f>
        <v>Tier - 2</v>
      </c>
      <c r="O1808" s="2" t="str">
        <f>VLOOKUP($A1808,'Hospitalisation Details'!$A$2:$K$2344,11,FALSE)</f>
        <v>Tier - 2</v>
      </c>
      <c r="P1808" s="5" t="str">
        <f>VLOOKUP($A1808,'Hospitalisation Details'!$A$2:$L$2344,12,FALSE)</f>
        <v>R1012</v>
      </c>
      <c r="Q1808" s="15">
        <f>VLOOKUP($A1808,'Hospitalisation Details'!$A$2:$G$2344,7,FALSE)</f>
        <v>36</v>
      </c>
    </row>
    <row r="1809" spans="1:17" x14ac:dyDescent="0.25">
      <c r="A1809" s="14" t="s">
        <v>5495</v>
      </c>
      <c r="B1809" t="str">
        <f>VLOOKUP(Healthcare!$A1809,'Customer Names'!A1809:C4143,3,FALSE)</f>
        <v>Kong</v>
      </c>
      <c r="C1809">
        <f>VLOOKUP(Healthcare!$A1809,'Medical Examinations'!A1809:B4143,2,FALSE)</f>
        <v>15.57</v>
      </c>
      <c r="D1809">
        <f>VLOOKUP($A1809,'Medical Examinations'!A1809:D4143,4,FALSE)</f>
        <v>6.07</v>
      </c>
      <c r="E1809" t="str">
        <f>VLOOKUP($A1809,'Medical Examinations'!A1809:F1809,6,FALSE)</f>
        <v>No</v>
      </c>
      <c r="F1809" t="str">
        <f>VLOOKUP($A1809,'Medical Examinations'!A1809:G4143,7,FALSE)</f>
        <v>No</v>
      </c>
      <c r="G1809" t="str">
        <f>VLOOKUP($A1809,'Medical Examinations'!A1809:H4143,8,FALSE)</f>
        <v>No</v>
      </c>
      <c r="H1809" s="4">
        <f>VLOOKUP($A1809,'Medical Examinations'!A1809:I4143,9,FALSE)</f>
        <v>0</v>
      </c>
      <c r="I1809" t="str">
        <f>VLOOKUP($A1809,'Medical Examinations'!A1809:J1809,10,FALSE)</f>
        <v>No</v>
      </c>
      <c r="J1809" t="str">
        <f>VLOOKUP($A1809,'Medical Examinations'!A1809:C1809,3,FALSE)</f>
        <v>Under Weight</v>
      </c>
      <c r="K1809" t="str">
        <f>VLOOKUP($A1809,'Medical Examinations'!A1809:E1809,5,FALSE)</f>
        <v>Prediabetes</v>
      </c>
      <c r="L1809" t="str">
        <f>VLOOKUP($A1809,'Hospitalisation Details'!$A$2:$E$2344,5,FALSE)</f>
        <v>18-Dec-1977</v>
      </c>
      <c r="M1809" s="2">
        <f>VLOOKUP($A1809,'Hospitalisation Details'!$A$2:$I$2344,9,FALSE)</f>
        <v>7345.08</v>
      </c>
      <c r="N1809" s="2" t="str">
        <f>VLOOKUP($A1809,'Hospitalisation Details'!$A$2:$J$2344,10,FALSE)</f>
        <v>Tier - 2</v>
      </c>
      <c r="O1809" s="2" t="str">
        <f>VLOOKUP($A1809,'Hospitalisation Details'!$A$2:$K$2344,11,FALSE)</f>
        <v>Tier - 1</v>
      </c>
      <c r="P1809" s="5" t="str">
        <f>VLOOKUP($A1809,'Hospitalisation Details'!$A$2:$L$2344,12,FALSE)</f>
        <v>R1011</v>
      </c>
      <c r="Q1809" s="15">
        <f>VLOOKUP($A1809,'Hospitalisation Details'!$A$2:$G$2344,7,FALSE)</f>
        <v>45</v>
      </c>
    </row>
    <row r="1810" spans="1:17" x14ac:dyDescent="0.25">
      <c r="A1810" s="14" t="s">
        <v>5496</v>
      </c>
      <c r="B1810" t="str">
        <f>VLOOKUP(Healthcare!$A1810,'Customer Names'!A1810:C4144,3,FALSE)</f>
        <v>Benson</v>
      </c>
      <c r="C1810">
        <f>VLOOKUP(Healthcare!$A1810,'Medical Examinations'!A1810:B4144,2,FALSE)</f>
        <v>23.844999999999999</v>
      </c>
      <c r="D1810">
        <f>VLOOKUP($A1810,'Medical Examinations'!A1810:D4144,4,FALSE)</f>
        <v>4.3600000000000003</v>
      </c>
      <c r="E1810" t="str">
        <f>VLOOKUP($A1810,'Medical Examinations'!A1810:F1810,6,FALSE)</f>
        <v>No</v>
      </c>
      <c r="F1810" t="str">
        <f>VLOOKUP($A1810,'Medical Examinations'!A1810:G4144,7,FALSE)</f>
        <v>No</v>
      </c>
      <c r="G1810" t="str">
        <f>VLOOKUP($A1810,'Medical Examinations'!A1810:H4144,8,FALSE)</f>
        <v>No</v>
      </c>
      <c r="H1810" s="4">
        <f>VLOOKUP($A1810,'Medical Examinations'!A1810:I4144,9,FALSE)</f>
        <v>0</v>
      </c>
      <c r="I1810" t="str">
        <f>VLOOKUP($A1810,'Medical Examinations'!A1810:J1810,10,FALSE)</f>
        <v>No</v>
      </c>
      <c r="J1810" t="str">
        <f>VLOOKUP($A1810,'Medical Examinations'!A1810:C1810,3,FALSE)</f>
        <v>Health Weight</v>
      </c>
      <c r="K1810" t="str">
        <f>VLOOKUP($A1810,'Medical Examinations'!A1810:E1810,5,FALSE)</f>
        <v>Normal</v>
      </c>
      <c r="L1810" t="str">
        <f>VLOOKUP($A1810,'Hospitalisation Details'!$A$2:$E$2344,5,FALSE)</f>
        <v>26-Jun-1979</v>
      </c>
      <c r="M1810" s="2">
        <f>VLOOKUP($A1810,'Hospitalisation Details'!$A$2:$I$2344,9,FALSE)</f>
        <v>7345.73</v>
      </c>
      <c r="N1810" s="2" t="str">
        <f>VLOOKUP($A1810,'Hospitalisation Details'!$A$2:$J$2344,10,FALSE)</f>
        <v>Tier - 2</v>
      </c>
      <c r="O1810" s="2" t="str">
        <f>VLOOKUP($A1810,'Hospitalisation Details'!$A$2:$K$2344,11,FALSE)</f>
        <v>Tier - 1</v>
      </c>
      <c r="P1810" s="5" t="str">
        <f>VLOOKUP($A1810,'Hospitalisation Details'!$A$2:$L$2344,12,FALSE)</f>
        <v>R1013</v>
      </c>
      <c r="Q1810" s="15">
        <f>VLOOKUP($A1810,'Hospitalisation Details'!$A$2:$G$2344,7,FALSE)</f>
        <v>43</v>
      </c>
    </row>
    <row r="1811" spans="1:17" x14ac:dyDescent="0.25">
      <c r="A1811" s="14" t="s">
        <v>5497</v>
      </c>
      <c r="B1811" t="str">
        <f>VLOOKUP(Healthcare!$A1811,'Customer Names'!A1811:C4145,3,FALSE)</f>
        <v>Huntington</v>
      </c>
      <c r="C1811">
        <f>VLOOKUP(Healthcare!$A1811,'Medical Examinations'!A1811:B4145,2,FALSE)</f>
        <v>22.895</v>
      </c>
      <c r="D1811">
        <f>VLOOKUP($A1811,'Medical Examinations'!A1811:D4145,4,FALSE)</f>
        <v>5.24</v>
      </c>
      <c r="E1811" t="str">
        <f>VLOOKUP($A1811,'Medical Examinations'!A1811:F1811,6,FALSE)</f>
        <v>No</v>
      </c>
      <c r="F1811" t="str">
        <f>VLOOKUP($A1811,'Medical Examinations'!A1811:G4145,7,FALSE)</f>
        <v>No</v>
      </c>
      <c r="G1811" t="str">
        <f>VLOOKUP($A1811,'Medical Examinations'!A1811:H4145,8,FALSE)</f>
        <v>No</v>
      </c>
      <c r="H1811" s="4">
        <f>VLOOKUP($A1811,'Medical Examinations'!A1811:I4145,9,FALSE)</f>
        <v>1</v>
      </c>
      <c r="I1811" t="str">
        <f>VLOOKUP($A1811,'Medical Examinations'!A1811:J1811,10,FALSE)</f>
        <v>No</v>
      </c>
      <c r="J1811" t="str">
        <f>VLOOKUP($A1811,'Medical Examinations'!A1811:C1811,3,FALSE)</f>
        <v>Health Weight</v>
      </c>
      <c r="K1811" t="str">
        <f>VLOOKUP($A1811,'Medical Examinations'!A1811:E1811,5,FALSE)</f>
        <v>Normal</v>
      </c>
      <c r="L1811" t="str">
        <f>VLOOKUP($A1811,'Hospitalisation Details'!$A$2:$E$2344,5,FALSE)</f>
        <v>5-Oct-1993</v>
      </c>
      <c r="M1811" s="2">
        <f>VLOOKUP($A1811,'Hospitalisation Details'!$A$2:$I$2344,9,FALSE)</f>
        <v>7349.12</v>
      </c>
      <c r="N1811" s="2" t="str">
        <f>VLOOKUP($A1811,'Hospitalisation Details'!$A$2:$J$2344,10,FALSE)</f>
        <v>Tier - 2</v>
      </c>
      <c r="O1811" s="2" t="str">
        <f>VLOOKUP($A1811,'Hospitalisation Details'!$A$2:$K$2344,11,FALSE)</f>
        <v>Tier - 2</v>
      </c>
      <c r="P1811" s="5" t="str">
        <f>VLOOKUP($A1811,'Hospitalisation Details'!$A$2:$L$2344,12,FALSE)</f>
        <v>R1021</v>
      </c>
      <c r="Q1811" s="15">
        <f>VLOOKUP($A1811,'Hospitalisation Details'!$A$2:$G$2344,7,FALSE)</f>
        <v>29</v>
      </c>
    </row>
    <row r="1812" spans="1:17" x14ac:dyDescent="0.25">
      <c r="A1812" s="14" t="s">
        <v>5498</v>
      </c>
      <c r="B1812" t="str">
        <f>VLOOKUP(Healthcare!$A1812,'Customer Names'!A1812:C4146,3,FALSE)</f>
        <v>Kendall</v>
      </c>
      <c r="C1812">
        <f>VLOOKUP(Healthcare!$A1812,'Medical Examinations'!A1812:B4146,2,FALSE)</f>
        <v>21.945</v>
      </c>
      <c r="D1812">
        <f>VLOOKUP($A1812,'Medical Examinations'!A1812:D4146,4,FALSE)</f>
        <v>5.37</v>
      </c>
      <c r="E1812" t="str">
        <f>VLOOKUP($A1812,'Medical Examinations'!A1812:F1812,6,FALSE)</f>
        <v>No</v>
      </c>
      <c r="F1812" t="str">
        <f>VLOOKUP($A1812,'Medical Examinations'!A1812:G4146,7,FALSE)</f>
        <v>No</v>
      </c>
      <c r="G1812" t="str">
        <f>VLOOKUP($A1812,'Medical Examinations'!A1812:H4146,8,FALSE)</f>
        <v>No</v>
      </c>
      <c r="H1812" s="4">
        <f>VLOOKUP($A1812,'Medical Examinations'!A1812:I4146,9,FALSE)</f>
        <v>1</v>
      </c>
      <c r="I1812" t="str">
        <f>VLOOKUP($A1812,'Medical Examinations'!A1812:J1812,10,FALSE)</f>
        <v>No</v>
      </c>
      <c r="J1812" t="str">
        <f>VLOOKUP($A1812,'Medical Examinations'!A1812:C1812,3,FALSE)</f>
        <v>Health Weight</v>
      </c>
      <c r="K1812" t="str">
        <f>VLOOKUP($A1812,'Medical Examinations'!A1812:E1812,5,FALSE)</f>
        <v>Normal</v>
      </c>
      <c r="L1812" t="str">
        <f>VLOOKUP($A1812,'Hospitalisation Details'!$A$2:$E$2344,5,FALSE)</f>
        <v>21-Jun-1983</v>
      </c>
      <c r="M1812" s="2">
        <f>VLOOKUP($A1812,'Hospitalisation Details'!$A$2:$I$2344,9,FALSE)</f>
        <v>7357.49</v>
      </c>
      <c r="N1812" s="2" t="str">
        <f>VLOOKUP($A1812,'Hospitalisation Details'!$A$2:$J$2344,10,FALSE)</f>
        <v>Tier - 2</v>
      </c>
      <c r="O1812" s="2" t="str">
        <f>VLOOKUP($A1812,'Hospitalisation Details'!$A$2:$K$2344,11,FALSE)</f>
        <v>Tier - 2</v>
      </c>
      <c r="P1812" s="5" t="str">
        <f>VLOOKUP($A1812,'Hospitalisation Details'!$A$2:$L$2344,12,FALSE)</f>
        <v>R1012</v>
      </c>
      <c r="Q1812" s="15">
        <f>VLOOKUP($A1812,'Hospitalisation Details'!$A$2:$G$2344,7,FALSE)</f>
        <v>39</v>
      </c>
    </row>
    <row r="1813" spans="1:17" x14ac:dyDescent="0.25">
      <c r="A1813" s="14" t="s">
        <v>5499</v>
      </c>
      <c r="B1813" t="str">
        <f>VLOOKUP(Healthcare!$A1813,'Customer Names'!A1813:C4147,3,FALSE)</f>
        <v>Gast</v>
      </c>
      <c r="C1813">
        <f>VLOOKUP(Healthcare!$A1813,'Medical Examinations'!A1813:B4147,2,FALSE)</f>
        <v>19.47</v>
      </c>
      <c r="D1813">
        <f>VLOOKUP($A1813,'Medical Examinations'!A1813:D4147,4,FALSE)</f>
        <v>6.6</v>
      </c>
      <c r="E1813" t="str">
        <f>VLOOKUP($A1813,'Medical Examinations'!A1813:F1813,6,FALSE)</f>
        <v>Yes</v>
      </c>
      <c r="F1813" t="str">
        <f>VLOOKUP($A1813,'Medical Examinations'!A1813:G4147,7,FALSE)</f>
        <v>No</v>
      </c>
      <c r="G1813" t="str">
        <f>VLOOKUP($A1813,'Medical Examinations'!A1813:H4147,8,FALSE)</f>
        <v>No</v>
      </c>
      <c r="H1813" s="4">
        <f>VLOOKUP($A1813,'Medical Examinations'!A1813:I4147,9,FALSE)</f>
        <v>0</v>
      </c>
      <c r="I1813" t="str">
        <f>VLOOKUP($A1813,'Medical Examinations'!A1813:J1813,10,FALSE)</f>
        <v>No</v>
      </c>
      <c r="J1813" t="str">
        <f>VLOOKUP($A1813,'Medical Examinations'!A1813:C1813,3,FALSE)</f>
        <v>Health Weight</v>
      </c>
      <c r="K1813" t="str">
        <f>VLOOKUP($A1813,'Medical Examinations'!A1813:E1813,5,FALSE)</f>
        <v>Diabetes</v>
      </c>
      <c r="L1813" t="str">
        <f>VLOOKUP($A1813,'Hospitalisation Details'!$A$2:$E$2344,5,FALSE)</f>
        <v>16-Jul-1981</v>
      </c>
      <c r="M1813" s="2">
        <f>VLOOKUP($A1813,'Hospitalisation Details'!$A$2:$I$2344,9,FALSE)</f>
        <v>7358.18</v>
      </c>
      <c r="N1813" s="2" t="str">
        <f>VLOOKUP($A1813,'Hospitalisation Details'!$A$2:$J$2344,10,FALSE)</f>
        <v>Tier - 2</v>
      </c>
      <c r="O1813" s="2" t="str">
        <f>VLOOKUP($A1813,'Hospitalisation Details'!$A$2:$K$2344,11,FALSE)</f>
        <v>Tier - 3</v>
      </c>
      <c r="P1813" s="5" t="str">
        <f>VLOOKUP($A1813,'Hospitalisation Details'!$A$2:$L$2344,12,FALSE)</f>
        <v>R1024</v>
      </c>
      <c r="Q1813" s="15">
        <f>VLOOKUP($A1813,'Hospitalisation Details'!$A$2:$G$2344,7,FALSE)</f>
        <v>41</v>
      </c>
    </row>
    <row r="1814" spans="1:17" x14ac:dyDescent="0.25">
      <c r="A1814" s="14" t="s">
        <v>5500</v>
      </c>
      <c r="B1814" t="str">
        <f>VLOOKUP(Healthcare!$A1814,'Customer Names'!A1814:C4148,3,FALSE)</f>
        <v>Scanlin</v>
      </c>
      <c r="C1814">
        <f>VLOOKUP(Healthcare!$A1814,'Medical Examinations'!A1814:B4148,2,FALSE)</f>
        <v>15.61</v>
      </c>
      <c r="D1814">
        <f>VLOOKUP($A1814,'Medical Examinations'!A1814:D4148,4,FALSE)</f>
        <v>5.77</v>
      </c>
      <c r="E1814" t="str">
        <f>VLOOKUP($A1814,'Medical Examinations'!A1814:F1814,6,FALSE)</f>
        <v>No</v>
      </c>
      <c r="F1814" t="str">
        <f>VLOOKUP($A1814,'Medical Examinations'!A1814:G4148,7,FALSE)</f>
        <v>No</v>
      </c>
      <c r="G1814" t="str">
        <f>VLOOKUP($A1814,'Medical Examinations'!A1814:H4148,8,FALSE)</f>
        <v>No</v>
      </c>
      <c r="H1814" s="4">
        <f>VLOOKUP($A1814,'Medical Examinations'!A1814:I4148,9,FALSE)</f>
        <v>0</v>
      </c>
      <c r="I1814" t="str">
        <f>VLOOKUP($A1814,'Medical Examinations'!A1814:J1814,10,FALSE)</f>
        <v>No</v>
      </c>
      <c r="J1814" t="str">
        <f>VLOOKUP($A1814,'Medical Examinations'!A1814:C1814,3,FALSE)</f>
        <v>Under Weight</v>
      </c>
      <c r="K1814" t="str">
        <f>VLOOKUP($A1814,'Medical Examinations'!A1814:E1814,5,FALSE)</f>
        <v>Prediabetes</v>
      </c>
      <c r="L1814" t="str">
        <f>VLOOKUP($A1814,'Hospitalisation Details'!$A$2:$E$2344,5,FALSE)</f>
        <v>9-Dec-1965</v>
      </c>
      <c r="M1814" s="2">
        <f>VLOOKUP($A1814,'Hospitalisation Details'!$A$2:$I$2344,9,FALSE)</f>
        <v>7362.31</v>
      </c>
      <c r="N1814" s="2" t="str">
        <f>VLOOKUP($A1814,'Hospitalisation Details'!$A$2:$J$2344,10,FALSE)</f>
        <v>Tier - 3</v>
      </c>
      <c r="O1814" s="2" t="str">
        <f>VLOOKUP($A1814,'Hospitalisation Details'!$A$2:$K$2344,11,FALSE)</f>
        <v>Tier - 3</v>
      </c>
      <c r="P1814" s="5" t="str">
        <f>VLOOKUP($A1814,'Hospitalisation Details'!$A$2:$L$2344,12,FALSE)</f>
        <v>R1013</v>
      </c>
      <c r="Q1814" s="15">
        <f>VLOOKUP($A1814,'Hospitalisation Details'!$A$2:$G$2344,7,FALSE)</f>
        <v>57</v>
      </c>
    </row>
    <row r="1815" spans="1:17" x14ac:dyDescent="0.25">
      <c r="A1815" s="14" t="s">
        <v>5501</v>
      </c>
      <c r="B1815" t="str">
        <f>VLOOKUP(Healthcare!$A1815,'Customer Names'!A1815:C4149,3,FALSE)</f>
        <v>Philbrook</v>
      </c>
      <c r="C1815">
        <f>VLOOKUP(Healthcare!$A1815,'Medical Examinations'!A1815:B4149,2,FALSE)</f>
        <v>28.6</v>
      </c>
      <c r="D1815">
        <f>VLOOKUP($A1815,'Medical Examinations'!A1815:D4149,4,FALSE)</f>
        <v>6.08</v>
      </c>
      <c r="E1815" t="str">
        <f>VLOOKUP($A1815,'Medical Examinations'!A1815:F1815,6,FALSE)</f>
        <v>No</v>
      </c>
      <c r="F1815" t="str">
        <f>VLOOKUP($A1815,'Medical Examinations'!A1815:G4149,7,FALSE)</f>
        <v>No</v>
      </c>
      <c r="G1815" t="str">
        <f>VLOOKUP($A1815,'Medical Examinations'!A1815:H4149,8,FALSE)</f>
        <v>Yes</v>
      </c>
      <c r="H1815" s="4">
        <f>VLOOKUP($A1815,'Medical Examinations'!A1815:I4149,9,FALSE)</f>
        <v>1</v>
      </c>
      <c r="I1815" t="str">
        <f>VLOOKUP($A1815,'Medical Examinations'!A1815:J1815,10,FALSE)</f>
        <v>No</v>
      </c>
      <c r="J1815" t="str">
        <f>VLOOKUP($A1815,'Medical Examinations'!A1815:C1815,3,FALSE)</f>
        <v>Over Weight</v>
      </c>
      <c r="K1815" t="str">
        <f>VLOOKUP($A1815,'Medical Examinations'!A1815:E1815,5,FALSE)</f>
        <v>Prediabetes</v>
      </c>
      <c r="L1815" t="str">
        <f>VLOOKUP($A1815,'Hospitalisation Details'!$A$2:$E$2344,5,FALSE)</f>
        <v>24-Nov-1981</v>
      </c>
      <c r="M1815" s="2">
        <f>VLOOKUP($A1815,'Hospitalisation Details'!$A$2:$I$2344,9,FALSE)</f>
        <v>7371.77</v>
      </c>
      <c r="N1815" s="2" t="str">
        <f>VLOOKUP($A1815,'Hospitalisation Details'!$A$2:$J$2344,10,FALSE)</f>
        <v>Tier - 2</v>
      </c>
      <c r="O1815" s="2" t="str">
        <f>VLOOKUP($A1815,'Hospitalisation Details'!$A$2:$K$2344,11,FALSE)</f>
        <v>Tier - 1</v>
      </c>
      <c r="P1815" s="5" t="str">
        <f>VLOOKUP($A1815,'Hospitalisation Details'!$A$2:$L$2344,12,FALSE)</f>
        <v>R1011</v>
      </c>
      <c r="Q1815" s="15">
        <f>VLOOKUP($A1815,'Hospitalisation Details'!$A$2:$G$2344,7,FALSE)</f>
        <v>41</v>
      </c>
    </row>
    <row r="1816" spans="1:17" x14ac:dyDescent="0.25">
      <c r="A1816" s="14" t="s">
        <v>5502</v>
      </c>
      <c r="B1816" t="str">
        <f>VLOOKUP(Healthcare!$A1816,'Customer Names'!A1816:C4150,3,FALSE)</f>
        <v>Cowan</v>
      </c>
      <c r="C1816">
        <f>VLOOKUP(Healthcare!$A1816,'Medical Examinations'!A1816:B4150,2,FALSE)</f>
        <v>46.53</v>
      </c>
      <c r="D1816">
        <f>VLOOKUP($A1816,'Medical Examinations'!A1816:D4150,4,FALSE)</f>
        <v>4.16</v>
      </c>
      <c r="E1816" t="str">
        <f>VLOOKUP($A1816,'Medical Examinations'!A1816:F1816,6,FALSE)</f>
        <v>No</v>
      </c>
      <c r="F1816" t="str">
        <f>VLOOKUP($A1816,'Medical Examinations'!A1816:G4150,7,FALSE)</f>
        <v>No</v>
      </c>
      <c r="G1816" t="str">
        <f>VLOOKUP($A1816,'Medical Examinations'!A1816:H4150,8,FALSE)</f>
        <v>No</v>
      </c>
      <c r="H1816" s="4">
        <f>VLOOKUP($A1816,'Medical Examinations'!A1816:I4150,9,FALSE)</f>
        <v>0</v>
      </c>
      <c r="I1816" t="str">
        <f>VLOOKUP($A1816,'Medical Examinations'!A1816:J1816,10,FALSE)</f>
        <v>No</v>
      </c>
      <c r="J1816" t="str">
        <f>VLOOKUP($A1816,'Medical Examinations'!A1816:C1816,3,FALSE)</f>
        <v>Obesity</v>
      </c>
      <c r="K1816" t="str">
        <f>VLOOKUP($A1816,'Medical Examinations'!A1816:E1816,5,FALSE)</f>
        <v>Normal</v>
      </c>
      <c r="L1816" t="str">
        <f>VLOOKUP($A1816,'Hospitalisation Details'!$A$2:$E$2344,5,FALSE)</f>
        <v>22-Jul-1993</v>
      </c>
      <c r="M1816" s="2">
        <f>VLOOKUP($A1816,'Hospitalisation Details'!$A$2:$I$2344,9,FALSE)</f>
        <v>7388.85</v>
      </c>
      <c r="N1816" s="2" t="str">
        <f>VLOOKUP($A1816,'Hospitalisation Details'!$A$2:$J$2344,10,FALSE)</f>
        <v>Tier - 2</v>
      </c>
      <c r="O1816" s="2" t="str">
        <f>VLOOKUP($A1816,'Hospitalisation Details'!$A$2:$K$2344,11,FALSE)</f>
        <v>Tier - 2</v>
      </c>
      <c r="P1816" s="5" t="str">
        <f>VLOOKUP($A1816,'Hospitalisation Details'!$A$2:$L$2344,12,FALSE)</f>
        <v>R1026</v>
      </c>
      <c r="Q1816" s="15">
        <f>VLOOKUP($A1816,'Hospitalisation Details'!$A$2:$G$2344,7,FALSE)</f>
        <v>29</v>
      </c>
    </row>
    <row r="1817" spans="1:17" x14ac:dyDescent="0.25">
      <c r="A1817" s="14" t="s">
        <v>5503</v>
      </c>
      <c r="B1817" t="str">
        <f>VLOOKUP(Healthcare!$A1817,'Customer Names'!A1817:C4151,3,FALSE)</f>
        <v>Sousa</v>
      </c>
      <c r="C1817">
        <f>VLOOKUP(Healthcare!$A1817,'Medical Examinations'!A1817:B4151,2,FALSE)</f>
        <v>34.99</v>
      </c>
      <c r="D1817">
        <f>VLOOKUP($A1817,'Medical Examinations'!A1817:D4151,4,FALSE)</f>
        <v>5.0999999999999996</v>
      </c>
      <c r="E1817" t="str">
        <f>VLOOKUP($A1817,'Medical Examinations'!A1817:F1817,6,FALSE)</f>
        <v>No</v>
      </c>
      <c r="F1817" t="str">
        <f>VLOOKUP($A1817,'Medical Examinations'!A1817:G4151,7,FALSE)</f>
        <v>No</v>
      </c>
      <c r="G1817" t="str">
        <f>VLOOKUP($A1817,'Medical Examinations'!A1817:H4151,8,FALSE)</f>
        <v>Yes</v>
      </c>
      <c r="H1817" s="4">
        <f>VLOOKUP($A1817,'Medical Examinations'!A1817:I4151,9,FALSE)</f>
        <v>1</v>
      </c>
      <c r="I1817" t="str">
        <f>VLOOKUP($A1817,'Medical Examinations'!A1817:J1817,10,FALSE)</f>
        <v>No</v>
      </c>
      <c r="J1817" t="str">
        <f>VLOOKUP($A1817,'Medical Examinations'!A1817:C1817,3,FALSE)</f>
        <v>Obesity</v>
      </c>
      <c r="K1817" t="str">
        <f>VLOOKUP($A1817,'Medical Examinations'!A1817:E1817,5,FALSE)</f>
        <v>Normal</v>
      </c>
      <c r="L1817" t="str">
        <f>VLOOKUP($A1817,'Hospitalisation Details'!$A$2:$E$2344,5,FALSE)</f>
        <v>5-Dec-1965</v>
      </c>
      <c r="M1817" s="2">
        <f>VLOOKUP($A1817,'Hospitalisation Details'!$A$2:$I$2344,9,FALSE)</f>
        <v>7403.98</v>
      </c>
      <c r="N1817" s="2" t="str">
        <f>VLOOKUP($A1817,'Hospitalisation Details'!$A$2:$J$2344,10,FALSE)</f>
        <v>Tier - 3</v>
      </c>
      <c r="O1817" s="2" t="str">
        <f>VLOOKUP($A1817,'Hospitalisation Details'!$A$2:$K$2344,11,FALSE)</f>
        <v>Tier - 2</v>
      </c>
      <c r="P1817" s="5" t="str">
        <f>VLOOKUP($A1817,'Hospitalisation Details'!$A$2:$L$2344,12,FALSE)</f>
        <v>R1013</v>
      </c>
      <c r="Q1817" s="15">
        <f>VLOOKUP($A1817,'Hospitalisation Details'!$A$2:$G$2344,7,FALSE)</f>
        <v>57</v>
      </c>
    </row>
    <row r="1818" spans="1:17" x14ac:dyDescent="0.25">
      <c r="A1818" s="14" t="s">
        <v>5504</v>
      </c>
      <c r="B1818" t="str">
        <f>VLOOKUP(Healthcare!$A1818,'Customer Names'!A1818:C4152,3,FALSE)</f>
        <v>Stanton</v>
      </c>
      <c r="C1818">
        <f>VLOOKUP(Healthcare!$A1818,'Medical Examinations'!A1818:B4152,2,FALSE)</f>
        <v>17.05</v>
      </c>
      <c r="D1818">
        <f>VLOOKUP($A1818,'Medical Examinations'!A1818:D4152,4,FALSE)</f>
        <v>5.3</v>
      </c>
      <c r="E1818" t="str">
        <f>VLOOKUP($A1818,'Medical Examinations'!A1818:F1818,6,FALSE)</f>
        <v>No</v>
      </c>
      <c r="F1818" t="str">
        <f>VLOOKUP($A1818,'Medical Examinations'!A1818:G4152,7,FALSE)</f>
        <v>No</v>
      </c>
      <c r="G1818" t="str">
        <f>VLOOKUP($A1818,'Medical Examinations'!A1818:H4152,8,FALSE)</f>
        <v>Yes</v>
      </c>
      <c r="H1818" s="4">
        <f>VLOOKUP($A1818,'Medical Examinations'!A1818:I4152,9,FALSE)</f>
        <v>1</v>
      </c>
      <c r="I1818" t="str">
        <f>VLOOKUP($A1818,'Medical Examinations'!A1818:J1818,10,FALSE)</f>
        <v>No</v>
      </c>
      <c r="J1818" t="str">
        <f>VLOOKUP($A1818,'Medical Examinations'!A1818:C1818,3,FALSE)</f>
        <v>Under Weight</v>
      </c>
      <c r="K1818" t="str">
        <f>VLOOKUP($A1818,'Medical Examinations'!A1818:E1818,5,FALSE)</f>
        <v>Normal</v>
      </c>
      <c r="L1818" t="str">
        <f>VLOOKUP($A1818,'Hospitalisation Details'!$A$2:$E$2344,5,FALSE)</f>
        <v>19-Sep-1983</v>
      </c>
      <c r="M1818" s="2">
        <f>VLOOKUP($A1818,'Hospitalisation Details'!$A$2:$I$2344,9,FALSE)</f>
        <v>7418.52</v>
      </c>
      <c r="N1818" s="2" t="str">
        <f>VLOOKUP($A1818,'Hospitalisation Details'!$A$2:$J$2344,10,FALSE)</f>
        <v>Tier - 2</v>
      </c>
      <c r="O1818" s="2" t="str">
        <f>VLOOKUP($A1818,'Hospitalisation Details'!$A$2:$K$2344,11,FALSE)</f>
        <v>Tier - 2</v>
      </c>
      <c r="P1818" s="5" t="str">
        <f>VLOOKUP($A1818,'Hospitalisation Details'!$A$2:$L$2344,12,FALSE)</f>
        <v>R1011</v>
      </c>
      <c r="Q1818" s="15">
        <f>VLOOKUP($A1818,'Hospitalisation Details'!$A$2:$G$2344,7,FALSE)</f>
        <v>39</v>
      </c>
    </row>
    <row r="1819" spans="1:17" x14ac:dyDescent="0.25">
      <c r="A1819" s="14" t="s">
        <v>5505</v>
      </c>
      <c r="B1819" t="str">
        <f>VLOOKUP(Healthcare!$A1819,'Customer Names'!A1819:C4153,3,FALSE)</f>
        <v>Mollak</v>
      </c>
      <c r="C1819">
        <f>VLOOKUP(Healthcare!$A1819,'Medical Examinations'!A1819:B4153,2,FALSE)</f>
        <v>37.18</v>
      </c>
      <c r="D1819">
        <f>VLOOKUP($A1819,'Medical Examinations'!A1819:D4153,4,FALSE)</f>
        <v>4.9000000000000004</v>
      </c>
      <c r="E1819" t="str">
        <f>VLOOKUP($A1819,'Medical Examinations'!A1819:F1819,6,FALSE)</f>
        <v>No</v>
      </c>
      <c r="F1819" t="str">
        <f>VLOOKUP($A1819,'Medical Examinations'!A1819:G4153,7,FALSE)</f>
        <v>No</v>
      </c>
      <c r="G1819" t="str">
        <f>VLOOKUP($A1819,'Medical Examinations'!A1819:H4153,8,FALSE)</f>
        <v>No</v>
      </c>
      <c r="H1819" s="4">
        <f>VLOOKUP($A1819,'Medical Examinations'!A1819:I4153,9,FALSE)</f>
        <v>0</v>
      </c>
      <c r="I1819" t="str">
        <f>VLOOKUP($A1819,'Medical Examinations'!A1819:J1819,10,FALSE)</f>
        <v>No</v>
      </c>
      <c r="J1819" t="str">
        <f>VLOOKUP($A1819,'Medical Examinations'!A1819:C1819,3,FALSE)</f>
        <v>Obesity</v>
      </c>
      <c r="K1819" t="str">
        <f>VLOOKUP($A1819,'Medical Examinations'!A1819:E1819,5,FALSE)</f>
        <v>Normal</v>
      </c>
      <c r="L1819" t="str">
        <f>VLOOKUP($A1819,'Hospitalisation Details'!$A$2:$E$2344,5,FALSE)</f>
        <v>12-Nov-1978</v>
      </c>
      <c r="M1819" s="2">
        <f>VLOOKUP($A1819,'Hospitalisation Details'!$A$2:$I$2344,9,FALSE)</f>
        <v>7419.48</v>
      </c>
      <c r="N1819" s="2" t="str">
        <f>VLOOKUP($A1819,'Hospitalisation Details'!$A$2:$J$2344,10,FALSE)</f>
        <v>Tier - 2</v>
      </c>
      <c r="O1819" s="2" t="str">
        <f>VLOOKUP($A1819,'Hospitalisation Details'!$A$2:$K$2344,11,FALSE)</f>
        <v>Tier - 2</v>
      </c>
      <c r="P1819" s="5" t="str">
        <f>VLOOKUP($A1819,'Hospitalisation Details'!$A$2:$L$2344,12,FALSE)</f>
        <v>R1012</v>
      </c>
      <c r="Q1819" s="15">
        <f>VLOOKUP($A1819,'Hospitalisation Details'!$A$2:$G$2344,7,FALSE)</f>
        <v>44</v>
      </c>
    </row>
    <row r="1820" spans="1:17" x14ac:dyDescent="0.25">
      <c r="A1820" s="14" t="s">
        <v>5506</v>
      </c>
      <c r="B1820" t="str">
        <f>VLOOKUP(Healthcare!$A1820,'Customer Names'!A1820:C4154,3,FALSE)</f>
        <v>Bell</v>
      </c>
      <c r="C1820">
        <f>VLOOKUP(Healthcare!$A1820,'Medical Examinations'!A1820:B4154,2,FALSE)</f>
        <v>35.200000000000003</v>
      </c>
      <c r="D1820">
        <f>VLOOKUP($A1820,'Medical Examinations'!A1820:D4154,4,FALSE)</f>
        <v>5.55</v>
      </c>
      <c r="E1820" t="str">
        <f>VLOOKUP($A1820,'Medical Examinations'!A1820:F1820,6,FALSE)</f>
        <v>No</v>
      </c>
      <c r="F1820" t="str">
        <f>VLOOKUP($A1820,'Medical Examinations'!A1820:G4154,7,FALSE)</f>
        <v>No</v>
      </c>
      <c r="G1820" t="str">
        <f>VLOOKUP($A1820,'Medical Examinations'!A1820:H4154,8,FALSE)</f>
        <v>No</v>
      </c>
      <c r="H1820" s="4">
        <f>VLOOKUP($A1820,'Medical Examinations'!A1820:I4154,9,FALSE)</f>
        <v>0</v>
      </c>
      <c r="I1820" t="str">
        <f>VLOOKUP($A1820,'Medical Examinations'!A1820:J1820,10,FALSE)</f>
        <v>No</v>
      </c>
      <c r="J1820" t="str">
        <f>VLOOKUP($A1820,'Medical Examinations'!A1820:C1820,3,FALSE)</f>
        <v>Obesity</v>
      </c>
      <c r="K1820" t="str">
        <f>VLOOKUP($A1820,'Medical Examinations'!A1820:E1820,5,FALSE)</f>
        <v>Normal</v>
      </c>
      <c r="L1820" t="str">
        <f>VLOOKUP($A1820,'Hospitalisation Details'!$A$2:$E$2344,5,FALSE)</f>
        <v>2-Dec-1978</v>
      </c>
      <c r="M1820" s="2">
        <f>VLOOKUP($A1820,'Hospitalisation Details'!$A$2:$I$2344,9,FALSE)</f>
        <v>7421.19</v>
      </c>
      <c r="N1820" s="2" t="str">
        <f>VLOOKUP($A1820,'Hospitalisation Details'!$A$2:$J$2344,10,FALSE)</f>
        <v>Tier - 2</v>
      </c>
      <c r="O1820" s="2" t="str">
        <f>VLOOKUP($A1820,'Hospitalisation Details'!$A$2:$K$2344,11,FALSE)</f>
        <v>Tier - 3</v>
      </c>
      <c r="P1820" s="5" t="str">
        <f>VLOOKUP($A1820,'Hospitalisation Details'!$A$2:$L$2344,12,FALSE)</f>
        <v>R1012</v>
      </c>
      <c r="Q1820" s="15">
        <f>VLOOKUP($A1820,'Hospitalisation Details'!$A$2:$G$2344,7,FALSE)</f>
        <v>44</v>
      </c>
    </row>
    <row r="1821" spans="1:17" x14ac:dyDescent="0.25">
      <c r="A1821" s="14" t="s">
        <v>5507</v>
      </c>
      <c r="B1821" t="str">
        <f>VLOOKUP(Healthcare!$A1821,'Customer Names'!A1821:C4155,3,FALSE)</f>
        <v>Weston</v>
      </c>
      <c r="C1821">
        <f>VLOOKUP(Healthcare!$A1821,'Medical Examinations'!A1821:B4155,2,FALSE)</f>
        <v>37.335000000000001</v>
      </c>
      <c r="D1821">
        <f>VLOOKUP($A1821,'Medical Examinations'!A1821:D4155,4,FALSE)</f>
        <v>4.95</v>
      </c>
      <c r="E1821" t="str">
        <f>VLOOKUP($A1821,'Medical Examinations'!A1821:F1821,6,FALSE)</f>
        <v>No</v>
      </c>
      <c r="F1821" t="str">
        <f>VLOOKUP($A1821,'Medical Examinations'!A1821:G4155,7,FALSE)</f>
        <v>No</v>
      </c>
      <c r="G1821" t="str">
        <f>VLOOKUP($A1821,'Medical Examinations'!A1821:H4155,8,FALSE)</f>
        <v>No</v>
      </c>
      <c r="H1821" s="4">
        <f>VLOOKUP($A1821,'Medical Examinations'!A1821:I4155,9,FALSE)</f>
        <v>0</v>
      </c>
      <c r="I1821" t="str">
        <f>VLOOKUP($A1821,'Medical Examinations'!A1821:J1821,10,FALSE)</f>
        <v>No</v>
      </c>
      <c r="J1821" t="str">
        <f>VLOOKUP($A1821,'Medical Examinations'!A1821:C1821,3,FALSE)</f>
        <v>Obesity</v>
      </c>
      <c r="K1821" t="str">
        <f>VLOOKUP($A1821,'Medical Examinations'!A1821:E1821,5,FALSE)</f>
        <v>Normal</v>
      </c>
      <c r="L1821" t="str">
        <f>VLOOKUP($A1821,'Hospitalisation Details'!$A$2:$E$2344,5,FALSE)</f>
        <v>1-Sep-1979</v>
      </c>
      <c r="M1821" s="2">
        <f>VLOOKUP($A1821,'Hospitalisation Details'!$A$2:$I$2344,9,FALSE)</f>
        <v>7441.5</v>
      </c>
      <c r="N1821" s="2" t="str">
        <f>VLOOKUP($A1821,'Hospitalisation Details'!$A$2:$J$2344,10,FALSE)</f>
        <v>Tier - 3</v>
      </c>
      <c r="O1821" s="2" t="str">
        <f>VLOOKUP($A1821,'Hospitalisation Details'!$A$2:$K$2344,11,FALSE)</f>
        <v>Tier - 2</v>
      </c>
      <c r="P1821" s="5" t="str">
        <f>VLOOKUP($A1821,'Hospitalisation Details'!$A$2:$L$2344,12,FALSE)</f>
        <v>R1011</v>
      </c>
      <c r="Q1821" s="15">
        <f>VLOOKUP($A1821,'Hospitalisation Details'!$A$2:$G$2344,7,FALSE)</f>
        <v>43</v>
      </c>
    </row>
    <row r="1822" spans="1:17" x14ac:dyDescent="0.25">
      <c r="A1822" s="14" t="s">
        <v>5508</v>
      </c>
      <c r="B1822" t="str">
        <f>VLOOKUP(Healthcare!$A1822,'Customer Names'!A1822:C4156,3,FALSE)</f>
        <v>Rabuzzi</v>
      </c>
      <c r="C1822">
        <f>VLOOKUP(Healthcare!$A1822,'Medical Examinations'!A1822:B4156,2,FALSE)</f>
        <v>27.265000000000001</v>
      </c>
      <c r="D1822">
        <f>VLOOKUP($A1822,'Medical Examinations'!A1822:D4156,4,FALSE)</f>
        <v>6.46</v>
      </c>
      <c r="E1822" t="str">
        <f>VLOOKUP($A1822,'Medical Examinations'!A1822:F1822,6,FALSE)</f>
        <v>Yes</v>
      </c>
      <c r="F1822" t="str">
        <f>VLOOKUP($A1822,'Medical Examinations'!A1822:G4156,7,FALSE)</f>
        <v>No</v>
      </c>
      <c r="G1822" t="str">
        <f>VLOOKUP($A1822,'Medical Examinations'!A1822:H4156,8,FALSE)</f>
        <v>No</v>
      </c>
      <c r="H1822" s="4">
        <f>VLOOKUP($A1822,'Medical Examinations'!A1822:I4156,9,FALSE)</f>
        <v>0</v>
      </c>
      <c r="I1822" t="str">
        <f>VLOOKUP($A1822,'Medical Examinations'!A1822:J1822,10,FALSE)</f>
        <v>No</v>
      </c>
      <c r="J1822" t="str">
        <f>VLOOKUP($A1822,'Medical Examinations'!A1822:C1822,3,FALSE)</f>
        <v>Over Weight</v>
      </c>
      <c r="K1822" t="str">
        <f>VLOOKUP($A1822,'Medical Examinations'!A1822:E1822,5,FALSE)</f>
        <v>Diabetes</v>
      </c>
      <c r="L1822" t="str">
        <f>VLOOKUP($A1822,'Hospitalisation Details'!$A$2:$E$2344,5,FALSE)</f>
        <v>7-Jul-1980</v>
      </c>
      <c r="M1822" s="2">
        <f>VLOOKUP($A1822,'Hospitalisation Details'!$A$2:$I$2344,9,FALSE)</f>
        <v>7443.64</v>
      </c>
      <c r="N1822" s="2" t="str">
        <f>VLOOKUP($A1822,'Hospitalisation Details'!$A$2:$J$2344,10,FALSE)</f>
        <v>Tier - 2</v>
      </c>
      <c r="O1822" s="2" t="str">
        <f>VLOOKUP($A1822,'Hospitalisation Details'!$A$2:$K$2344,11,FALSE)</f>
        <v>Tier - 3</v>
      </c>
      <c r="P1822" s="5" t="str">
        <f>VLOOKUP($A1822,'Hospitalisation Details'!$A$2:$L$2344,12,FALSE)</f>
        <v>R1012</v>
      </c>
      <c r="Q1822" s="15">
        <f>VLOOKUP($A1822,'Hospitalisation Details'!$A$2:$G$2344,7,FALSE)</f>
        <v>42</v>
      </c>
    </row>
    <row r="1823" spans="1:17" x14ac:dyDescent="0.25">
      <c r="A1823" s="14" t="s">
        <v>5509</v>
      </c>
      <c r="B1823" t="str">
        <f>VLOOKUP(Healthcare!$A1823,'Customer Names'!A1823:C4157,3,FALSE)</f>
        <v>Hendrix</v>
      </c>
      <c r="C1823">
        <f>VLOOKUP(Healthcare!$A1823,'Medical Examinations'!A1823:B4157,2,FALSE)</f>
        <v>30.8</v>
      </c>
      <c r="D1823">
        <f>VLOOKUP($A1823,'Medical Examinations'!A1823:D4157,4,FALSE)</f>
        <v>4.9000000000000004</v>
      </c>
      <c r="E1823" t="str">
        <f>VLOOKUP($A1823,'Medical Examinations'!A1823:F1823,6,FALSE)</f>
        <v>Yes</v>
      </c>
      <c r="F1823" t="str">
        <f>VLOOKUP($A1823,'Medical Examinations'!A1823:G4157,7,FALSE)</f>
        <v>No</v>
      </c>
      <c r="G1823" t="str">
        <f>VLOOKUP($A1823,'Medical Examinations'!A1823:H4157,8,FALSE)</f>
        <v>No</v>
      </c>
      <c r="H1823" s="4">
        <f>VLOOKUP($A1823,'Medical Examinations'!A1823:I4157,9,FALSE)</f>
        <v>0</v>
      </c>
      <c r="I1823" t="str">
        <f>VLOOKUP($A1823,'Medical Examinations'!A1823:J1823,10,FALSE)</f>
        <v>No</v>
      </c>
      <c r="J1823" t="str">
        <f>VLOOKUP($A1823,'Medical Examinations'!A1823:C1823,3,FALSE)</f>
        <v>Obesity</v>
      </c>
      <c r="K1823" t="str">
        <f>VLOOKUP($A1823,'Medical Examinations'!A1823:E1823,5,FALSE)</f>
        <v>Normal</v>
      </c>
      <c r="L1823" t="str">
        <f>VLOOKUP($A1823,'Hospitalisation Details'!$A$2:$E$2344,5,FALSE)</f>
        <v>25-Sep-1977</v>
      </c>
      <c r="M1823" s="2">
        <f>VLOOKUP($A1823,'Hospitalisation Details'!$A$2:$I$2344,9,FALSE)</f>
        <v>7445.92</v>
      </c>
      <c r="N1823" s="2" t="str">
        <f>VLOOKUP($A1823,'Hospitalisation Details'!$A$2:$J$2344,10,FALSE)</f>
        <v>Tier - 3</v>
      </c>
      <c r="O1823" s="2" t="str">
        <f>VLOOKUP($A1823,'Hospitalisation Details'!$A$2:$K$2344,11,FALSE)</f>
        <v>Tier - 1</v>
      </c>
      <c r="P1823" s="5" t="str">
        <f>VLOOKUP($A1823,'Hospitalisation Details'!$A$2:$L$2344,12,FALSE)</f>
        <v>R1011</v>
      </c>
      <c r="Q1823" s="15">
        <f>VLOOKUP($A1823,'Hospitalisation Details'!$A$2:$G$2344,7,FALSE)</f>
        <v>45</v>
      </c>
    </row>
    <row r="1824" spans="1:17" x14ac:dyDescent="0.25">
      <c r="A1824" s="14" t="s">
        <v>5510</v>
      </c>
      <c r="B1824" t="str">
        <f>VLOOKUP(Healthcare!$A1824,'Customer Names'!A1824:C4158,3,FALSE)</f>
        <v>Van Nielen</v>
      </c>
      <c r="C1824">
        <f>VLOOKUP(Healthcare!$A1824,'Medical Examinations'!A1824:B4158,2,FALSE)</f>
        <v>30.21</v>
      </c>
      <c r="D1824">
        <f>VLOOKUP($A1824,'Medical Examinations'!A1824:D4158,4,FALSE)</f>
        <v>5.21</v>
      </c>
      <c r="E1824" t="str">
        <f>VLOOKUP($A1824,'Medical Examinations'!A1824:F1824,6,FALSE)</f>
        <v>No</v>
      </c>
      <c r="F1824" t="str">
        <f>VLOOKUP($A1824,'Medical Examinations'!A1824:G4158,7,FALSE)</f>
        <v>No</v>
      </c>
      <c r="G1824" t="str">
        <f>VLOOKUP($A1824,'Medical Examinations'!A1824:H4158,8,FALSE)</f>
        <v>No</v>
      </c>
      <c r="H1824" s="4">
        <f>VLOOKUP($A1824,'Medical Examinations'!A1824:I4158,9,FALSE)</f>
        <v>1</v>
      </c>
      <c r="I1824" t="str">
        <f>VLOOKUP($A1824,'Medical Examinations'!A1824:J1824,10,FALSE)</f>
        <v>No</v>
      </c>
      <c r="J1824" t="str">
        <f>VLOOKUP($A1824,'Medical Examinations'!A1824:C1824,3,FALSE)</f>
        <v>Obesity</v>
      </c>
      <c r="K1824" t="str">
        <f>VLOOKUP($A1824,'Medical Examinations'!A1824:E1824,5,FALSE)</f>
        <v>Normal</v>
      </c>
      <c r="L1824" t="str">
        <f>VLOOKUP($A1824,'Hospitalisation Details'!$A$2:$E$2344,5,FALSE)</f>
        <v>30-Sep-1977</v>
      </c>
      <c r="M1824" s="2">
        <f>VLOOKUP($A1824,'Hospitalisation Details'!$A$2:$I$2344,9,FALSE)</f>
        <v>7448.4</v>
      </c>
      <c r="N1824" s="2" t="str">
        <f>VLOOKUP($A1824,'Hospitalisation Details'!$A$2:$J$2344,10,FALSE)</f>
        <v>Tier - 3</v>
      </c>
      <c r="O1824" s="2" t="str">
        <f>VLOOKUP($A1824,'Hospitalisation Details'!$A$2:$K$2344,11,FALSE)</f>
        <v>Tier - 3</v>
      </c>
      <c r="P1824" s="5" t="str">
        <f>VLOOKUP($A1824,'Hospitalisation Details'!$A$2:$L$2344,12,FALSE)</f>
        <v>R1017</v>
      </c>
      <c r="Q1824" s="15">
        <f>VLOOKUP($A1824,'Hospitalisation Details'!$A$2:$G$2344,7,FALSE)</f>
        <v>45</v>
      </c>
    </row>
    <row r="1825" spans="1:17" x14ac:dyDescent="0.25">
      <c r="A1825" s="14" t="s">
        <v>5511</v>
      </c>
      <c r="B1825" t="str">
        <f>VLOOKUP(Healthcare!$A1825,'Customer Names'!A1825:C4159,3,FALSE)</f>
        <v>Blanton</v>
      </c>
      <c r="C1825">
        <f>VLOOKUP(Healthcare!$A1825,'Medical Examinations'!A1825:B4159,2,FALSE)</f>
        <v>35.340000000000003</v>
      </c>
      <c r="D1825">
        <f>VLOOKUP($A1825,'Medical Examinations'!A1825:D4159,4,FALSE)</f>
        <v>4.13</v>
      </c>
      <c r="E1825" t="str">
        <f>VLOOKUP($A1825,'Medical Examinations'!A1825:F1825,6,FALSE)</f>
        <v>No</v>
      </c>
      <c r="F1825" t="str">
        <f>VLOOKUP($A1825,'Medical Examinations'!A1825:G4159,7,FALSE)</f>
        <v>Yes</v>
      </c>
      <c r="G1825" t="str">
        <f>VLOOKUP($A1825,'Medical Examinations'!A1825:H4159,8,FALSE)</f>
        <v>No</v>
      </c>
      <c r="H1825" s="4">
        <f>VLOOKUP($A1825,'Medical Examinations'!A1825:I4159,9,FALSE)</f>
        <v>1</v>
      </c>
      <c r="I1825" t="str">
        <f>VLOOKUP($A1825,'Medical Examinations'!A1825:J1825,10,FALSE)</f>
        <v>No</v>
      </c>
      <c r="J1825" t="str">
        <f>VLOOKUP($A1825,'Medical Examinations'!A1825:C1825,3,FALSE)</f>
        <v>Obesity</v>
      </c>
      <c r="K1825" t="str">
        <f>VLOOKUP($A1825,'Medical Examinations'!A1825:E1825,5,FALSE)</f>
        <v>Normal</v>
      </c>
      <c r="L1825" t="str">
        <f>VLOOKUP($A1825,'Hospitalisation Details'!$A$2:$E$2344,5,FALSE)</f>
        <v>1-Jun-2001</v>
      </c>
      <c r="M1825" s="2">
        <f>VLOOKUP($A1825,'Hospitalisation Details'!$A$2:$I$2344,9,FALSE)</f>
        <v>7450.36</v>
      </c>
      <c r="N1825" s="2" t="str">
        <f>VLOOKUP($A1825,'Hospitalisation Details'!$A$2:$J$2344,10,FALSE)</f>
        <v>Tier - 2</v>
      </c>
      <c r="O1825" s="2" t="str">
        <f>VLOOKUP($A1825,'Hospitalisation Details'!$A$2:$K$2344,11,FALSE)</f>
        <v>Tier - 2</v>
      </c>
      <c r="P1825" s="5" t="str">
        <f>VLOOKUP($A1825,'Hospitalisation Details'!$A$2:$L$2344,12,FALSE)</f>
        <v>R1012</v>
      </c>
      <c r="Q1825" s="15">
        <f>VLOOKUP($A1825,'Hospitalisation Details'!$A$2:$G$2344,7,FALSE)</f>
        <v>22</v>
      </c>
    </row>
    <row r="1826" spans="1:17" x14ac:dyDescent="0.25">
      <c r="A1826" s="14" t="s">
        <v>5512</v>
      </c>
      <c r="B1826" t="str">
        <f>VLOOKUP(Healthcare!$A1826,'Customer Names'!A1826:C4160,3,FALSE)</f>
        <v>Schout</v>
      </c>
      <c r="C1826">
        <f>VLOOKUP(Healthcare!$A1826,'Medical Examinations'!A1826:B4160,2,FALSE)</f>
        <v>26.695</v>
      </c>
      <c r="D1826">
        <f>VLOOKUP($A1826,'Medical Examinations'!A1826:D4160,4,FALSE)</f>
        <v>5.28</v>
      </c>
      <c r="E1826" t="str">
        <f>VLOOKUP($A1826,'Medical Examinations'!A1826:F1826,6,FALSE)</f>
        <v>No</v>
      </c>
      <c r="F1826" t="str">
        <f>VLOOKUP($A1826,'Medical Examinations'!A1826:G4160,7,FALSE)</f>
        <v>No</v>
      </c>
      <c r="G1826" t="str">
        <f>VLOOKUP($A1826,'Medical Examinations'!A1826:H4160,8,FALSE)</f>
        <v>No</v>
      </c>
      <c r="H1826" s="4">
        <f>VLOOKUP($A1826,'Medical Examinations'!A1826:I4160,9,FALSE)</f>
        <v>0</v>
      </c>
      <c r="I1826" t="str">
        <f>VLOOKUP($A1826,'Medical Examinations'!A1826:J1826,10,FALSE)</f>
        <v>No</v>
      </c>
      <c r="J1826" t="str">
        <f>VLOOKUP($A1826,'Medical Examinations'!A1826:C1826,3,FALSE)</f>
        <v>Over Weight</v>
      </c>
      <c r="K1826" t="str">
        <f>VLOOKUP($A1826,'Medical Examinations'!A1826:E1826,5,FALSE)</f>
        <v>Normal</v>
      </c>
      <c r="L1826" t="str">
        <f>VLOOKUP($A1826,'Hospitalisation Details'!$A$2:$E$2344,5,FALSE)</f>
        <v>4-Aug-1967</v>
      </c>
      <c r="M1826" s="2">
        <f>VLOOKUP($A1826,'Hospitalisation Details'!$A$2:$I$2344,9,FALSE)</f>
        <v>7463.51</v>
      </c>
      <c r="N1826" s="2" t="str">
        <f>VLOOKUP($A1826,'Hospitalisation Details'!$A$2:$J$2344,10,FALSE)</f>
        <v>Tier - 3</v>
      </c>
      <c r="O1826" s="2" t="str">
        <f>VLOOKUP($A1826,'Hospitalisation Details'!$A$2:$K$2344,11,FALSE)</f>
        <v>Tier - 3</v>
      </c>
      <c r="P1826" s="5" t="str">
        <f>VLOOKUP($A1826,'Hospitalisation Details'!$A$2:$L$2344,12,FALSE)</f>
        <v>R1013</v>
      </c>
      <c r="Q1826" s="15">
        <f>VLOOKUP($A1826,'Hospitalisation Details'!$A$2:$G$2344,7,FALSE)</f>
        <v>55</v>
      </c>
    </row>
    <row r="1827" spans="1:17" x14ac:dyDescent="0.25">
      <c r="A1827" s="14" t="s">
        <v>5513</v>
      </c>
      <c r="B1827" t="str">
        <f>VLOOKUP(Healthcare!$A1827,'Customer Names'!A1827:C4161,3,FALSE)</f>
        <v>Schmaltz</v>
      </c>
      <c r="C1827">
        <f>VLOOKUP(Healthcare!$A1827,'Medical Examinations'!A1827:B4161,2,FALSE)</f>
        <v>29.355</v>
      </c>
      <c r="D1827">
        <f>VLOOKUP($A1827,'Medical Examinations'!A1827:D4161,4,FALSE)</f>
        <v>4.68</v>
      </c>
      <c r="E1827" t="str">
        <f>VLOOKUP($A1827,'Medical Examinations'!A1827:F1827,6,FALSE)</f>
        <v>Yes</v>
      </c>
      <c r="F1827" t="str">
        <f>VLOOKUP($A1827,'Medical Examinations'!A1827:G4161,7,FALSE)</f>
        <v>No</v>
      </c>
      <c r="G1827" t="str">
        <f>VLOOKUP($A1827,'Medical Examinations'!A1827:H4161,8,FALSE)</f>
        <v>No</v>
      </c>
      <c r="H1827" s="4">
        <f>VLOOKUP($A1827,'Medical Examinations'!A1827:I4161,9,FALSE)</f>
        <v>0</v>
      </c>
      <c r="I1827" t="str">
        <f>VLOOKUP($A1827,'Medical Examinations'!A1827:J1827,10,FALSE)</f>
        <v>No</v>
      </c>
      <c r="J1827" t="str">
        <f>VLOOKUP($A1827,'Medical Examinations'!A1827:C1827,3,FALSE)</f>
        <v>Over Weight</v>
      </c>
      <c r="K1827" t="str">
        <f>VLOOKUP($A1827,'Medical Examinations'!A1827:E1827,5,FALSE)</f>
        <v>Normal</v>
      </c>
      <c r="L1827" t="str">
        <f>VLOOKUP($A1827,'Hospitalisation Details'!$A$2:$E$2344,5,FALSE)</f>
        <v>14-Jun-1996</v>
      </c>
      <c r="M1827" s="2">
        <f>VLOOKUP($A1827,'Hospitalisation Details'!$A$2:$I$2344,9,FALSE)</f>
        <v>7487.38</v>
      </c>
      <c r="N1827" s="2" t="str">
        <f>VLOOKUP($A1827,'Hospitalisation Details'!$A$2:$J$2344,10,FALSE)</f>
        <v>Tier - 2</v>
      </c>
      <c r="O1827" s="2" t="str">
        <f>VLOOKUP($A1827,'Hospitalisation Details'!$A$2:$K$2344,11,FALSE)</f>
        <v>Tier - 3</v>
      </c>
      <c r="P1827" s="5" t="str">
        <f>VLOOKUP($A1827,'Hospitalisation Details'!$A$2:$L$2344,12,FALSE)</f>
        <v>R1012</v>
      </c>
      <c r="Q1827" s="15">
        <f>VLOOKUP($A1827,'Hospitalisation Details'!$A$2:$G$2344,7,FALSE)</f>
        <v>26</v>
      </c>
    </row>
    <row r="1828" spans="1:17" x14ac:dyDescent="0.25">
      <c r="A1828" s="14" t="s">
        <v>5514</v>
      </c>
      <c r="B1828" t="str">
        <f>VLOOKUP(Healthcare!$A1828,'Customer Names'!A1828:C4162,3,FALSE)</f>
        <v>Eagen</v>
      </c>
      <c r="C1828">
        <f>VLOOKUP(Healthcare!$A1828,'Medical Examinations'!A1828:B4162,2,FALSE)</f>
        <v>29.59</v>
      </c>
      <c r="D1828">
        <f>VLOOKUP($A1828,'Medical Examinations'!A1828:D4162,4,FALSE)</f>
        <v>4.0599999999999996</v>
      </c>
      <c r="E1828" t="str">
        <f>VLOOKUP($A1828,'Medical Examinations'!A1828:F1828,6,FALSE)</f>
        <v>No</v>
      </c>
      <c r="F1828" t="str">
        <f>VLOOKUP($A1828,'Medical Examinations'!A1828:G4162,7,FALSE)</f>
        <v>No</v>
      </c>
      <c r="G1828" t="str">
        <f>VLOOKUP($A1828,'Medical Examinations'!A1828:H4162,8,FALSE)</f>
        <v>No</v>
      </c>
      <c r="H1828" s="4">
        <f>VLOOKUP($A1828,'Medical Examinations'!A1828:I4162,9,FALSE)</f>
        <v>0</v>
      </c>
      <c r="I1828" t="str">
        <f>VLOOKUP($A1828,'Medical Examinations'!A1828:J1828,10,FALSE)</f>
        <v>No</v>
      </c>
      <c r="J1828" t="str">
        <f>VLOOKUP($A1828,'Medical Examinations'!A1828:C1828,3,FALSE)</f>
        <v>Over Weight</v>
      </c>
      <c r="K1828" t="str">
        <f>VLOOKUP($A1828,'Medical Examinations'!A1828:E1828,5,FALSE)</f>
        <v>Normal</v>
      </c>
      <c r="L1828" t="str">
        <f>VLOOKUP($A1828,'Hospitalisation Details'!$A$2:$E$2344,5,FALSE)</f>
        <v>15-Dec-1988</v>
      </c>
      <c r="M1828" s="2">
        <f>VLOOKUP($A1828,'Hospitalisation Details'!$A$2:$I$2344,9,FALSE)</f>
        <v>7494.63</v>
      </c>
      <c r="N1828" s="2" t="str">
        <f>VLOOKUP($A1828,'Hospitalisation Details'!$A$2:$J$2344,10,FALSE)</f>
        <v>Tier - 2</v>
      </c>
      <c r="O1828" s="2" t="str">
        <f>VLOOKUP($A1828,'Hospitalisation Details'!$A$2:$K$2344,11,FALSE)</f>
        <v>Tier - 3</v>
      </c>
      <c r="P1828" s="5" t="str">
        <f>VLOOKUP($A1828,'Hospitalisation Details'!$A$2:$L$2344,12,FALSE)</f>
        <v>R1025</v>
      </c>
      <c r="Q1828" s="15">
        <f>VLOOKUP($A1828,'Hospitalisation Details'!$A$2:$G$2344,7,FALSE)</f>
        <v>34</v>
      </c>
    </row>
    <row r="1829" spans="1:17" x14ac:dyDescent="0.25">
      <c r="A1829" s="14" t="s">
        <v>5515</v>
      </c>
      <c r="B1829" t="str">
        <f>VLOOKUP(Healthcare!$A1829,'Customer Names'!A1829:C4163,3,FALSE)</f>
        <v>Rotramel</v>
      </c>
      <c r="C1829">
        <f>VLOOKUP(Healthcare!$A1829,'Medical Examinations'!A1829:B4163,2,FALSE)</f>
        <v>31.35</v>
      </c>
      <c r="D1829">
        <f>VLOOKUP($A1829,'Medical Examinations'!A1829:D4163,4,FALSE)</f>
        <v>4.2</v>
      </c>
      <c r="E1829" t="str">
        <f>VLOOKUP($A1829,'Medical Examinations'!A1829:F1829,6,FALSE)</f>
        <v>No</v>
      </c>
      <c r="F1829" t="str">
        <f>VLOOKUP($A1829,'Medical Examinations'!A1829:G4163,7,FALSE)</f>
        <v>Yes</v>
      </c>
      <c r="G1829" t="str">
        <f>VLOOKUP($A1829,'Medical Examinations'!A1829:H4163,8,FALSE)</f>
        <v>No</v>
      </c>
      <c r="H1829" s="4">
        <f>VLOOKUP($A1829,'Medical Examinations'!A1829:I4163,9,FALSE)</f>
        <v>1</v>
      </c>
      <c r="I1829" t="str">
        <f>VLOOKUP($A1829,'Medical Examinations'!A1829:J1829,10,FALSE)</f>
        <v>No</v>
      </c>
      <c r="J1829" t="str">
        <f>VLOOKUP($A1829,'Medical Examinations'!A1829:C1829,3,FALSE)</f>
        <v>Obesity</v>
      </c>
      <c r="K1829" t="str">
        <f>VLOOKUP($A1829,'Medical Examinations'!A1829:E1829,5,FALSE)</f>
        <v>Normal</v>
      </c>
      <c r="L1829" t="str">
        <f>VLOOKUP($A1829,'Hospitalisation Details'!$A$2:$E$2344,5,FALSE)</f>
        <v>28-Oct-1997</v>
      </c>
      <c r="M1829" s="2">
        <f>VLOOKUP($A1829,'Hospitalisation Details'!$A$2:$I$2344,9,FALSE)</f>
        <v>7504.3</v>
      </c>
      <c r="N1829" s="2" t="str">
        <f>VLOOKUP($A1829,'Hospitalisation Details'!$A$2:$J$2344,10,FALSE)</f>
        <v>Tier - 2</v>
      </c>
      <c r="O1829" s="2" t="str">
        <f>VLOOKUP($A1829,'Hospitalisation Details'!$A$2:$K$2344,11,FALSE)</f>
        <v>Tier - 1</v>
      </c>
      <c r="P1829" s="5" t="str">
        <f>VLOOKUP($A1829,'Hospitalisation Details'!$A$2:$L$2344,12,FALSE)</f>
        <v>R1012</v>
      </c>
      <c r="Q1829" s="15">
        <f>VLOOKUP($A1829,'Hospitalisation Details'!$A$2:$G$2344,7,FALSE)</f>
        <v>25</v>
      </c>
    </row>
    <row r="1830" spans="1:17" x14ac:dyDescent="0.25">
      <c r="A1830" s="14" t="s">
        <v>5516</v>
      </c>
      <c r="B1830" t="str">
        <f>VLOOKUP(Healthcare!$A1830,'Customer Names'!A1830:C4164,3,FALSE)</f>
        <v>Prevost</v>
      </c>
      <c r="C1830">
        <f>VLOOKUP(Healthcare!$A1830,'Medical Examinations'!A1830:B4164,2,FALSE)</f>
        <v>20.52</v>
      </c>
      <c r="D1830">
        <f>VLOOKUP($A1830,'Medical Examinations'!A1830:D4164,4,FALSE)</f>
        <v>4.83</v>
      </c>
      <c r="E1830" t="str">
        <f>VLOOKUP($A1830,'Medical Examinations'!A1830:F1830,6,FALSE)</f>
        <v>No</v>
      </c>
      <c r="F1830" t="str">
        <f>VLOOKUP($A1830,'Medical Examinations'!A1830:G4164,7,FALSE)</f>
        <v>No</v>
      </c>
      <c r="G1830" t="str">
        <f>VLOOKUP($A1830,'Medical Examinations'!A1830:H4164,8,FALSE)</f>
        <v>No</v>
      </c>
      <c r="H1830" s="4">
        <f>VLOOKUP($A1830,'Medical Examinations'!A1830:I4164,9,FALSE)</f>
        <v>0</v>
      </c>
      <c r="I1830" t="str">
        <f>VLOOKUP($A1830,'Medical Examinations'!A1830:J1830,10,FALSE)</f>
        <v>No</v>
      </c>
      <c r="J1830" t="str">
        <f>VLOOKUP($A1830,'Medical Examinations'!A1830:C1830,3,FALSE)</f>
        <v>Health Weight</v>
      </c>
      <c r="K1830" t="str">
        <f>VLOOKUP($A1830,'Medical Examinations'!A1830:E1830,5,FALSE)</f>
        <v>Normal</v>
      </c>
      <c r="L1830" t="str">
        <f>VLOOKUP($A1830,'Hospitalisation Details'!$A$2:$E$2344,5,FALSE)</f>
        <v>10-Jul-1983</v>
      </c>
      <c r="M1830" s="2">
        <f>VLOOKUP($A1830,'Hospitalisation Details'!$A$2:$I$2344,9,FALSE)</f>
        <v>7512.27</v>
      </c>
      <c r="N1830" s="2" t="str">
        <f>VLOOKUP($A1830,'Hospitalisation Details'!$A$2:$J$2344,10,FALSE)</f>
        <v>Tier - 3</v>
      </c>
      <c r="O1830" s="2" t="str">
        <f>VLOOKUP($A1830,'Hospitalisation Details'!$A$2:$K$2344,11,FALSE)</f>
        <v>Tier - 2</v>
      </c>
      <c r="P1830" s="5" t="str">
        <f>VLOOKUP($A1830,'Hospitalisation Details'!$A$2:$L$2344,12,FALSE)</f>
        <v>R1011</v>
      </c>
      <c r="Q1830" s="15">
        <f>VLOOKUP($A1830,'Hospitalisation Details'!$A$2:$G$2344,7,FALSE)</f>
        <v>39</v>
      </c>
    </row>
    <row r="1831" spans="1:17" x14ac:dyDescent="0.25">
      <c r="A1831" s="14" t="s">
        <v>5517</v>
      </c>
      <c r="B1831" t="str">
        <f>VLOOKUP(Healthcare!$A1831,'Customer Names'!A1831:C4165,3,FALSE)</f>
        <v>Boyd</v>
      </c>
      <c r="C1831">
        <f>VLOOKUP(Healthcare!$A1831,'Medical Examinations'!A1831:B4165,2,FALSE)</f>
        <v>42.9</v>
      </c>
      <c r="D1831">
        <f>VLOOKUP($A1831,'Medical Examinations'!A1831:D4165,4,FALSE)</f>
        <v>4.87</v>
      </c>
      <c r="E1831" t="str">
        <f>VLOOKUP($A1831,'Medical Examinations'!A1831:F1831,6,FALSE)</f>
        <v>Yes</v>
      </c>
      <c r="F1831" t="str">
        <f>VLOOKUP($A1831,'Medical Examinations'!A1831:G4165,7,FALSE)</f>
        <v>No</v>
      </c>
      <c r="G1831" t="str">
        <f>VLOOKUP($A1831,'Medical Examinations'!A1831:H4165,8,FALSE)</f>
        <v>No</v>
      </c>
      <c r="H1831" s="4">
        <f>VLOOKUP($A1831,'Medical Examinations'!A1831:I4165,9,FALSE)</f>
        <v>1</v>
      </c>
      <c r="I1831" t="str">
        <f>VLOOKUP($A1831,'Medical Examinations'!A1831:J1831,10,FALSE)</f>
        <v>No</v>
      </c>
      <c r="J1831" t="str">
        <f>VLOOKUP($A1831,'Medical Examinations'!A1831:C1831,3,FALSE)</f>
        <v>Obesity</v>
      </c>
      <c r="K1831" t="str">
        <f>VLOOKUP($A1831,'Medical Examinations'!A1831:E1831,5,FALSE)</f>
        <v>Normal</v>
      </c>
      <c r="L1831" t="str">
        <f>VLOOKUP($A1831,'Hospitalisation Details'!$A$2:$E$2344,5,FALSE)</f>
        <v>10-Oct-1976</v>
      </c>
      <c r="M1831" s="2">
        <f>VLOOKUP($A1831,'Hospitalisation Details'!$A$2:$I$2344,9,FALSE)</f>
        <v>7526.71</v>
      </c>
      <c r="N1831" s="2" t="str">
        <f>VLOOKUP($A1831,'Hospitalisation Details'!$A$2:$J$2344,10,FALSE)</f>
        <v>Tier - 3</v>
      </c>
      <c r="O1831" s="2" t="str">
        <f>VLOOKUP($A1831,'Hospitalisation Details'!$A$2:$K$2344,11,FALSE)</f>
        <v>Tier - 1</v>
      </c>
      <c r="P1831" s="5" t="str">
        <f>VLOOKUP($A1831,'Hospitalisation Details'!$A$2:$L$2344,12,FALSE)</f>
        <v>R1012</v>
      </c>
      <c r="Q1831" s="15">
        <f>VLOOKUP($A1831,'Hospitalisation Details'!$A$2:$G$2344,7,FALSE)</f>
        <v>46</v>
      </c>
    </row>
    <row r="1832" spans="1:17" x14ac:dyDescent="0.25">
      <c r="A1832" s="14" t="s">
        <v>5518</v>
      </c>
      <c r="B1832" t="str">
        <f>VLOOKUP(Healthcare!$A1832,'Customer Names'!A1832:C4166,3,FALSE)</f>
        <v>Dawes</v>
      </c>
      <c r="C1832">
        <f>VLOOKUP(Healthcare!$A1832,'Medical Examinations'!A1832:B4166,2,FALSE)</f>
        <v>24.6</v>
      </c>
      <c r="D1832">
        <f>VLOOKUP($A1832,'Medical Examinations'!A1832:D4166,4,FALSE)</f>
        <v>5.86</v>
      </c>
      <c r="E1832" t="str">
        <f>VLOOKUP($A1832,'Medical Examinations'!A1832:F1832,6,FALSE)</f>
        <v>No</v>
      </c>
      <c r="F1832" t="str">
        <f>VLOOKUP($A1832,'Medical Examinations'!A1832:G4166,7,FALSE)</f>
        <v>No</v>
      </c>
      <c r="G1832" t="str">
        <f>VLOOKUP($A1832,'Medical Examinations'!A1832:H4166,8,FALSE)</f>
        <v>Yes</v>
      </c>
      <c r="H1832" s="4">
        <f>VLOOKUP($A1832,'Medical Examinations'!A1832:I4166,9,FALSE)</f>
        <v>1</v>
      </c>
      <c r="I1832" t="str">
        <f>VLOOKUP($A1832,'Medical Examinations'!A1832:J1832,10,FALSE)</f>
        <v>No</v>
      </c>
      <c r="J1832" t="str">
        <f>VLOOKUP($A1832,'Medical Examinations'!A1832:C1832,3,FALSE)</f>
        <v>Health Weight</v>
      </c>
      <c r="K1832" t="str">
        <f>VLOOKUP($A1832,'Medical Examinations'!A1832:E1832,5,FALSE)</f>
        <v>Prediabetes</v>
      </c>
      <c r="L1832" t="str">
        <f>VLOOKUP($A1832,'Hospitalisation Details'!$A$2:$E$2344,5,FALSE)</f>
        <v>14-Dec-1978</v>
      </c>
      <c r="M1832" s="2">
        <f>VLOOKUP($A1832,'Hospitalisation Details'!$A$2:$I$2344,9,FALSE)</f>
        <v>7531.7</v>
      </c>
      <c r="N1832" s="2" t="str">
        <f>VLOOKUP($A1832,'Hospitalisation Details'!$A$2:$J$2344,10,FALSE)</f>
        <v>Tier - 2</v>
      </c>
      <c r="O1832" s="2" t="str">
        <f>VLOOKUP($A1832,'Hospitalisation Details'!$A$2:$K$2344,11,FALSE)</f>
        <v>Tier - 1</v>
      </c>
      <c r="P1832" s="5" t="str">
        <f>VLOOKUP($A1832,'Hospitalisation Details'!$A$2:$L$2344,12,FALSE)</f>
        <v>R1013</v>
      </c>
      <c r="Q1832" s="15">
        <f>VLOOKUP($A1832,'Hospitalisation Details'!$A$2:$G$2344,7,FALSE)</f>
        <v>44</v>
      </c>
    </row>
    <row r="1833" spans="1:17" x14ac:dyDescent="0.25">
      <c r="A1833" s="14" t="s">
        <v>5519</v>
      </c>
      <c r="B1833" t="str">
        <f>VLOOKUP(Healthcare!$A1833,'Customer Names'!A1833:C4167,3,FALSE)</f>
        <v>Jennings</v>
      </c>
      <c r="C1833">
        <f>VLOOKUP(Healthcare!$A1833,'Medical Examinations'!A1833:B4167,2,FALSE)</f>
        <v>28.405000000000001</v>
      </c>
      <c r="D1833">
        <f>VLOOKUP($A1833,'Medical Examinations'!A1833:D4167,4,FALSE)</f>
        <v>4.12</v>
      </c>
      <c r="E1833" t="str">
        <f>VLOOKUP($A1833,'Medical Examinations'!A1833:F1833,6,FALSE)</f>
        <v>No</v>
      </c>
      <c r="F1833" t="str">
        <f>VLOOKUP($A1833,'Medical Examinations'!A1833:G4167,7,FALSE)</f>
        <v>No</v>
      </c>
      <c r="G1833" t="str">
        <f>VLOOKUP($A1833,'Medical Examinations'!A1833:H4167,8,FALSE)</f>
        <v>No</v>
      </c>
      <c r="H1833" s="4">
        <f>VLOOKUP($A1833,'Medical Examinations'!A1833:I4167,9,FALSE)</f>
        <v>1</v>
      </c>
      <c r="I1833" t="str">
        <f>VLOOKUP($A1833,'Medical Examinations'!A1833:J1833,10,FALSE)</f>
        <v>No</v>
      </c>
      <c r="J1833" t="str">
        <f>VLOOKUP($A1833,'Medical Examinations'!A1833:C1833,3,FALSE)</f>
        <v>Over Weight</v>
      </c>
      <c r="K1833" t="str">
        <f>VLOOKUP($A1833,'Medical Examinations'!A1833:E1833,5,FALSE)</f>
        <v>Normal</v>
      </c>
      <c r="L1833" t="str">
        <f>VLOOKUP($A1833,'Hospitalisation Details'!$A$2:$E$2344,5,FALSE)</f>
        <v>22-Aug-1984</v>
      </c>
      <c r="M1833" s="2">
        <f>VLOOKUP($A1833,'Hospitalisation Details'!$A$2:$I$2344,9,FALSE)</f>
        <v>7537.16</v>
      </c>
      <c r="N1833" s="2" t="str">
        <f>VLOOKUP($A1833,'Hospitalisation Details'!$A$2:$J$2344,10,FALSE)</f>
        <v>Tier - 2</v>
      </c>
      <c r="O1833" s="2" t="str">
        <f>VLOOKUP($A1833,'Hospitalisation Details'!$A$2:$K$2344,11,FALSE)</f>
        <v>Tier - 2</v>
      </c>
      <c r="P1833" s="5" t="str">
        <f>VLOOKUP($A1833,'Hospitalisation Details'!$A$2:$L$2344,12,FALSE)</f>
        <v>R1012</v>
      </c>
      <c r="Q1833" s="15">
        <f>VLOOKUP($A1833,'Hospitalisation Details'!$A$2:$G$2344,7,FALSE)</f>
        <v>38</v>
      </c>
    </row>
    <row r="1834" spans="1:17" x14ac:dyDescent="0.25">
      <c r="A1834" s="14" t="s">
        <v>5520</v>
      </c>
      <c r="B1834" t="str">
        <f>VLOOKUP(Healthcare!$A1834,'Customer Names'!A1834:C4168,3,FALSE)</f>
        <v>Nyambaso</v>
      </c>
      <c r="C1834">
        <f>VLOOKUP(Healthcare!$A1834,'Medical Examinations'!A1834:B4168,2,FALSE)</f>
        <v>34.674999999999997</v>
      </c>
      <c r="D1834">
        <f>VLOOKUP($A1834,'Medical Examinations'!A1834:D4168,4,FALSE)</f>
        <v>5.71</v>
      </c>
      <c r="E1834" t="str">
        <f>VLOOKUP($A1834,'Medical Examinations'!A1834:F1834,6,FALSE)</f>
        <v>Yes</v>
      </c>
      <c r="F1834" t="str">
        <f>VLOOKUP($A1834,'Medical Examinations'!A1834:G4168,7,FALSE)</f>
        <v>No</v>
      </c>
      <c r="G1834" t="str">
        <f>VLOOKUP($A1834,'Medical Examinations'!A1834:H4168,8,FALSE)</f>
        <v>No</v>
      </c>
      <c r="H1834" s="4">
        <f>VLOOKUP($A1834,'Medical Examinations'!A1834:I4168,9,FALSE)</f>
        <v>1</v>
      </c>
      <c r="I1834" t="str">
        <f>VLOOKUP($A1834,'Medical Examinations'!A1834:J1834,10,FALSE)</f>
        <v>No</v>
      </c>
      <c r="J1834" t="str">
        <f>VLOOKUP($A1834,'Medical Examinations'!A1834:C1834,3,FALSE)</f>
        <v>Obesity</v>
      </c>
      <c r="K1834" t="str">
        <f>VLOOKUP($A1834,'Medical Examinations'!A1834:E1834,5,FALSE)</f>
        <v>Prediabetes</v>
      </c>
      <c r="L1834" t="str">
        <f>VLOOKUP($A1834,'Hospitalisation Details'!$A$2:$E$2344,5,FALSE)</f>
        <v>15-Dec-1988</v>
      </c>
      <c r="M1834" s="2">
        <f>VLOOKUP($A1834,'Hospitalisation Details'!$A$2:$I$2344,9,FALSE)</f>
        <v>7538.52</v>
      </c>
      <c r="N1834" s="2" t="str">
        <f>VLOOKUP($A1834,'Hospitalisation Details'!$A$2:$J$2344,10,FALSE)</f>
        <v>Tier - 2</v>
      </c>
      <c r="O1834" s="2" t="str">
        <f>VLOOKUP($A1834,'Hospitalisation Details'!$A$2:$K$2344,11,FALSE)</f>
        <v>Tier - 2</v>
      </c>
      <c r="P1834" s="5" t="str">
        <f>VLOOKUP($A1834,'Hospitalisation Details'!$A$2:$L$2344,12,FALSE)</f>
        <v>R1012</v>
      </c>
      <c r="Q1834" s="15">
        <f>VLOOKUP($A1834,'Hospitalisation Details'!$A$2:$G$2344,7,FALSE)</f>
        <v>34</v>
      </c>
    </row>
    <row r="1835" spans="1:17" x14ac:dyDescent="0.25">
      <c r="A1835" s="14" t="s">
        <v>5521</v>
      </c>
      <c r="B1835" t="str">
        <f>VLOOKUP(Healthcare!$A1835,'Customer Names'!A1835:C4169,3,FALSE)</f>
        <v>Shaffer</v>
      </c>
      <c r="C1835">
        <f>VLOOKUP(Healthcare!$A1835,'Medical Examinations'!A1835:B4169,2,FALSE)</f>
        <v>18.850000000000001</v>
      </c>
      <c r="D1835">
        <f>VLOOKUP($A1835,'Medical Examinations'!A1835:D4169,4,FALSE)</f>
        <v>6.03</v>
      </c>
      <c r="E1835" t="str">
        <f>VLOOKUP($A1835,'Medical Examinations'!A1835:F1835,6,FALSE)</f>
        <v>No</v>
      </c>
      <c r="F1835" t="str">
        <f>VLOOKUP($A1835,'Medical Examinations'!A1835:G4169,7,FALSE)</f>
        <v>No</v>
      </c>
      <c r="G1835" t="str">
        <f>VLOOKUP($A1835,'Medical Examinations'!A1835:H4169,8,FALSE)</f>
        <v>No</v>
      </c>
      <c r="H1835" s="4">
        <f>VLOOKUP($A1835,'Medical Examinations'!A1835:I4169,9,FALSE)</f>
        <v>1</v>
      </c>
      <c r="I1835" t="str">
        <f>VLOOKUP($A1835,'Medical Examinations'!A1835:J1835,10,FALSE)</f>
        <v>No</v>
      </c>
      <c r="J1835" t="str">
        <f>VLOOKUP($A1835,'Medical Examinations'!A1835:C1835,3,FALSE)</f>
        <v>Health Weight</v>
      </c>
      <c r="K1835" t="str">
        <f>VLOOKUP($A1835,'Medical Examinations'!A1835:E1835,5,FALSE)</f>
        <v>Prediabetes</v>
      </c>
      <c r="L1835" t="str">
        <f>VLOOKUP($A1835,'Hospitalisation Details'!$A$2:$E$2344,5,FALSE)</f>
        <v>14-Aug-1994</v>
      </c>
      <c r="M1835" s="2">
        <f>VLOOKUP($A1835,'Hospitalisation Details'!$A$2:$I$2344,9,FALSE)</f>
        <v>7567.13</v>
      </c>
      <c r="N1835" s="2" t="str">
        <f>VLOOKUP($A1835,'Hospitalisation Details'!$A$2:$J$2344,10,FALSE)</f>
        <v>Tier - 2</v>
      </c>
      <c r="O1835" s="2" t="str">
        <f>VLOOKUP($A1835,'Hospitalisation Details'!$A$2:$K$2344,11,FALSE)</f>
        <v>Tier - 2</v>
      </c>
      <c r="P1835" s="5" t="str">
        <f>VLOOKUP($A1835,'Hospitalisation Details'!$A$2:$L$2344,12,FALSE)</f>
        <v>R1021</v>
      </c>
      <c r="Q1835" s="15">
        <f>VLOOKUP($A1835,'Hospitalisation Details'!$A$2:$G$2344,7,FALSE)</f>
        <v>28</v>
      </c>
    </row>
    <row r="1836" spans="1:17" x14ac:dyDescent="0.25">
      <c r="A1836" s="14" t="s">
        <v>5522</v>
      </c>
      <c r="B1836" t="str">
        <f>VLOOKUP(Healthcare!$A1836,'Customer Names'!A1836:C4170,3,FALSE)</f>
        <v>Corkum</v>
      </c>
      <c r="C1836">
        <f>VLOOKUP(Healthcare!$A1836,'Medical Examinations'!A1836:B4170,2,FALSE)</f>
        <v>34.130000000000003</v>
      </c>
      <c r="D1836">
        <f>VLOOKUP($A1836,'Medical Examinations'!A1836:D4170,4,FALSE)</f>
        <v>5.65</v>
      </c>
      <c r="E1836" t="str">
        <f>VLOOKUP($A1836,'Medical Examinations'!A1836:F1836,6,FALSE)</f>
        <v>No</v>
      </c>
      <c r="F1836" t="str">
        <f>VLOOKUP($A1836,'Medical Examinations'!A1836:G4170,7,FALSE)</f>
        <v>No</v>
      </c>
      <c r="G1836" t="str">
        <f>VLOOKUP($A1836,'Medical Examinations'!A1836:H4170,8,FALSE)</f>
        <v>Yes</v>
      </c>
      <c r="H1836" s="4">
        <f>VLOOKUP($A1836,'Medical Examinations'!A1836:I4170,9,FALSE)</f>
        <v>1</v>
      </c>
      <c r="I1836" t="str">
        <f>VLOOKUP($A1836,'Medical Examinations'!A1836:J1836,10,FALSE)</f>
        <v>No</v>
      </c>
      <c r="J1836" t="str">
        <f>VLOOKUP($A1836,'Medical Examinations'!A1836:C1836,3,FALSE)</f>
        <v>Obesity</v>
      </c>
      <c r="K1836" t="str">
        <f>VLOOKUP($A1836,'Medical Examinations'!A1836:E1836,5,FALSE)</f>
        <v>Normal</v>
      </c>
      <c r="L1836" t="str">
        <f>VLOOKUP($A1836,'Hospitalisation Details'!$A$2:$E$2344,5,FALSE)</f>
        <v>17-Jul-1967</v>
      </c>
      <c r="M1836" s="2">
        <f>VLOOKUP($A1836,'Hospitalisation Details'!$A$2:$I$2344,9,FALSE)</f>
        <v>7585.62</v>
      </c>
      <c r="N1836" s="2" t="str">
        <f>VLOOKUP($A1836,'Hospitalisation Details'!$A$2:$J$2344,10,FALSE)</f>
        <v>Tier - 3</v>
      </c>
      <c r="O1836" s="2" t="str">
        <f>VLOOKUP($A1836,'Hospitalisation Details'!$A$2:$K$2344,11,FALSE)</f>
        <v>Tier - 2</v>
      </c>
      <c r="P1836" s="5" t="str">
        <f>VLOOKUP($A1836,'Hospitalisation Details'!$A$2:$L$2344,12,FALSE)</f>
        <v>R1013</v>
      </c>
      <c r="Q1836" s="15">
        <f>VLOOKUP($A1836,'Hospitalisation Details'!$A$2:$G$2344,7,FALSE)</f>
        <v>55</v>
      </c>
    </row>
    <row r="1837" spans="1:17" x14ac:dyDescent="0.25">
      <c r="A1837" s="14" t="s">
        <v>5523</v>
      </c>
      <c r="B1837" t="str">
        <f>VLOOKUP(Healthcare!$A1837,'Customer Names'!A1837:C4171,3,FALSE)</f>
        <v>Pedersen</v>
      </c>
      <c r="C1837">
        <f>VLOOKUP(Healthcare!$A1837,'Medical Examinations'!A1837:B4171,2,FALSE)</f>
        <v>17.34</v>
      </c>
      <c r="D1837">
        <f>VLOOKUP($A1837,'Medical Examinations'!A1837:D4171,4,FALSE)</f>
        <v>5.05</v>
      </c>
      <c r="E1837" t="str">
        <f>VLOOKUP($A1837,'Medical Examinations'!A1837:F1837,6,FALSE)</f>
        <v>No</v>
      </c>
      <c r="F1837" t="str">
        <f>VLOOKUP($A1837,'Medical Examinations'!A1837:G4171,7,FALSE)</f>
        <v>No</v>
      </c>
      <c r="G1837" t="str">
        <f>VLOOKUP($A1837,'Medical Examinations'!A1837:H4171,8,FALSE)</f>
        <v>No</v>
      </c>
      <c r="H1837" s="4">
        <f>VLOOKUP($A1837,'Medical Examinations'!A1837:I4171,9,FALSE)</f>
        <v>0</v>
      </c>
      <c r="I1837" t="str">
        <f>VLOOKUP($A1837,'Medical Examinations'!A1837:J1837,10,FALSE)</f>
        <v>No</v>
      </c>
      <c r="J1837" t="str">
        <f>VLOOKUP($A1837,'Medical Examinations'!A1837:C1837,3,FALSE)</f>
        <v>Under Weight</v>
      </c>
      <c r="K1837" t="str">
        <f>VLOOKUP($A1837,'Medical Examinations'!A1837:E1837,5,FALSE)</f>
        <v>Normal</v>
      </c>
      <c r="L1837" t="str">
        <f>VLOOKUP($A1837,'Hospitalisation Details'!$A$2:$E$2344,5,FALSE)</f>
        <v>30-Sep-1997</v>
      </c>
      <c r="M1837" s="2">
        <f>VLOOKUP($A1837,'Hospitalisation Details'!$A$2:$I$2344,9,FALSE)</f>
        <v>7607.03</v>
      </c>
      <c r="N1837" s="2" t="str">
        <f>VLOOKUP($A1837,'Hospitalisation Details'!$A$2:$J$2344,10,FALSE)</f>
        <v>Tier - 2</v>
      </c>
      <c r="O1837" s="2" t="str">
        <f>VLOOKUP($A1837,'Hospitalisation Details'!$A$2:$K$2344,11,FALSE)</f>
        <v>Tier - 2</v>
      </c>
      <c r="P1837" s="5" t="str">
        <f>VLOOKUP($A1837,'Hospitalisation Details'!$A$2:$L$2344,12,FALSE)</f>
        <v>R1012</v>
      </c>
      <c r="Q1837" s="15">
        <f>VLOOKUP($A1837,'Hospitalisation Details'!$A$2:$G$2344,7,FALSE)</f>
        <v>25</v>
      </c>
    </row>
    <row r="1838" spans="1:17" x14ac:dyDescent="0.25">
      <c r="A1838" s="14" t="s">
        <v>5524</v>
      </c>
      <c r="B1838" t="str">
        <f>VLOOKUP(Healthcare!$A1838,'Customer Names'!A1838:C4172,3,FALSE)</f>
        <v>Melo</v>
      </c>
      <c r="C1838">
        <f>VLOOKUP(Healthcare!$A1838,'Medical Examinations'!A1838:B4172,2,FALSE)</f>
        <v>17.440000000000001</v>
      </c>
      <c r="D1838">
        <f>VLOOKUP($A1838,'Medical Examinations'!A1838:D4172,4,FALSE)</f>
        <v>6.26</v>
      </c>
      <c r="E1838" t="str">
        <f>VLOOKUP($A1838,'Medical Examinations'!A1838:F1838,6,FALSE)</f>
        <v>No</v>
      </c>
      <c r="F1838" t="str">
        <f>VLOOKUP($A1838,'Medical Examinations'!A1838:G4172,7,FALSE)</f>
        <v>No</v>
      </c>
      <c r="G1838" t="str">
        <f>VLOOKUP($A1838,'Medical Examinations'!A1838:H4172,8,FALSE)</f>
        <v>No</v>
      </c>
      <c r="H1838" s="4">
        <f>VLOOKUP($A1838,'Medical Examinations'!A1838:I4172,9,FALSE)</f>
        <v>0</v>
      </c>
      <c r="I1838" t="str">
        <f>VLOOKUP($A1838,'Medical Examinations'!A1838:J1838,10,FALSE)</f>
        <v>No</v>
      </c>
      <c r="J1838" t="str">
        <f>VLOOKUP($A1838,'Medical Examinations'!A1838:C1838,3,FALSE)</f>
        <v>Under Weight</v>
      </c>
      <c r="K1838" t="str">
        <f>VLOOKUP($A1838,'Medical Examinations'!A1838:E1838,5,FALSE)</f>
        <v>Prediabetes</v>
      </c>
      <c r="L1838" t="str">
        <f>VLOOKUP($A1838,'Hospitalisation Details'!$A$2:$E$2344,5,FALSE)</f>
        <v>3-Jul-1968</v>
      </c>
      <c r="M1838" s="2">
        <f>VLOOKUP($A1838,'Hospitalisation Details'!$A$2:$I$2344,9,FALSE)</f>
        <v>7609.6</v>
      </c>
      <c r="N1838" s="2" t="str">
        <f>VLOOKUP($A1838,'Hospitalisation Details'!$A$2:$J$2344,10,FALSE)</f>
        <v>Tier - 3</v>
      </c>
      <c r="O1838" s="2" t="str">
        <f>VLOOKUP($A1838,'Hospitalisation Details'!$A$2:$K$2344,11,FALSE)</f>
        <v>Tier - 2</v>
      </c>
      <c r="P1838" s="5" t="str">
        <f>VLOOKUP($A1838,'Hospitalisation Details'!$A$2:$L$2344,12,FALSE)</f>
        <v>R1012</v>
      </c>
      <c r="Q1838" s="15">
        <f>VLOOKUP($A1838,'Hospitalisation Details'!$A$2:$G$2344,7,FALSE)</f>
        <v>54</v>
      </c>
    </row>
    <row r="1839" spans="1:17" x14ac:dyDescent="0.25">
      <c r="A1839" s="14" t="s">
        <v>5525</v>
      </c>
      <c r="B1839" t="str">
        <f>VLOOKUP(Healthcare!$A1839,'Customer Names'!A1839:C4173,3,FALSE)</f>
        <v>Sakamoto</v>
      </c>
      <c r="C1839">
        <f>VLOOKUP(Healthcare!$A1839,'Medical Examinations'!A1839:B4173,2,FALSE)</f>
        <v>33.659999999999997</v>
      </c>
      <c r="D1839">
        <f>VLOOKUP($A1839,'Medical Examinations'!A1839:D4173,4,FALSE)</f>
        <v>4.08</v>
      </c>
      <c r="E1839" t="str">
        <f>VLOOKUP($A1839,'Medical Examinations'!A1839:F1839,6,FALSE)</f>
        <v>Yes</v>
      </c>
      <c r="F1839" t="str">
        <f>VLOOKUP($A1839,'Medical Examinations'!A1839:G4173,7,FALSE)</f>
        <v>No</v>
      </c>
      <c r="G1839" t="str">
        <f>VLOOKUP($A1839,'Medical Examinations'!A1839:H4173,8,FALSE)</f>
        <v>Yes</v>
      </c>
      <c r="H1839" s="4">
        <f>VLOOKUP($A1839,'Medical Examinations'!A1839:I4173,9,FALSE)</f>
        <v>1</v>
      </c>
      <c r="I1839" t="str">
        <f>VLOOKUP($A1839,'Medical Examinations'!A1839:J1839,10,FALSE)</f>
        <v>No</v>
      </c>
      <c r="J1839" t="str">
        <f>VLOOKUP($A1839,'Medical Examinations'!A1839:C1839,3,FALSE)</f>
        <v>Obesity</v>
      </c>
      <c r="K1839" t="str">
        <f>VLOOKUP($A1839,'Medical Examinations'!A1839:E1839,5,FALSE)</f>
        <v>Normal</v>
      </c>
      <c r="L1839" t="str">
        <f>VLOOKUP($A1839,'Hospitalisation Details'!$A$2:$E$2344,5,FALSE)</f>
        <v>17-Sep-1996</v>
      </c>
      <c r="M1839" s="2">
        <f>VLOOKUP($A1839,'Hospitalisation Details'!$A$2:$I$2344,9,FALSE)</f>
        <v>7623.13</v>
      </c>
      <c r="N1839" s="2" t="str">
        <f>VLOOKUP($A1839,'Hospitalisation Details'!$A$2:$J$2344,10,FALSE)</f>
        <v>Tier - 2</v>
      </c>
      <c r="O1839" s="2" t="str">
        <f>VLOOKUP($A1839,'Hospitalisation Details'!$A$2:$K$2344,11,FALSE)</f>
        <v>Tier - 3</v>
      </c>
      <c r="P1839" s="5" t="str">
        <f>VLOOKUP($A1839,'Hospitalisation Details'!$A$2:$L$2344,12,FALSE)</f>
        <v>R1011</v>
      </c>
      <c r="Q1839" s="15">
        <f>VLOOKUP($A1839,'Hospitalisation Details'!$A$2:$G$2344,7,FALSE)</f>
        <v>26</v>
      </c>
    </row>
    <row r="1840" spans="1:17" x14ac:dyDescent="0.25">
      <c r="A1840" s="14" t="s">
        <v>5526</v>
      </c>
      <c r="B1840" t="str">
        <f>VLOOKUP(Healthcare!$A1840,'Customer Names'!A1840:C4174,3,FALSE)</f>
        <v>McMahon</v>
      </c>
      <c r="C1840">
        <f>VLOOKUP(Healthcare!$A1840,'Medical Examinations'!A1840:B4174,2,FALSE)</f>
        <v>21.375</v>
      </c>
      <c r="D1840">
        <f>VLOOKUP($A1840,'Medical Examinations'!A1840:D4174,4,FALSE)</f>
        <v>6.19</v>
      </c>
      <c r="E1840" t="str">
        <f>VLOOKUP($A1840,'Medical Examinations'!A1840:F1840,6,FALSE)</f>
        <v>Yes</v>
      </c>
      <c r="F1840" t="str">
        <f>VLOOKUP($A1840,'Medical Examinations'!A1840:G4174,7,FALSE)</f>
        <v>No</v>
      </c>
      <c r="G1840" t="str">
        <f>VLOOKUP($A1840,'Medical Examinations'!A1840:H4174,8,FALSE)</f>
        <v>No</v>
      </c>
      <c r="H1840" s="4">
        <f>VLOOKUP($A1840,'Medical Examinations'!A1840:I4174,9,FALSE)</f>
        <v>1</v>
      </c>
      <c r="I1840" t="str">
        <f>VLOOKUP($A1840,'Medical Examinations'!A1840:J1840,10,FALSE)</f>
        <v>No</v>
      </c>
      <c r="J1840" t="str">
        <f>VLOOKUP($A1840,'Medical Examinations'!A1840:C1840,3,FALSE)</f>
        <v>Health Weight</v>
      </c>
      <c r="K1840" t="str">
        <f>VLOOKUP($A1840,'Medical Examinations'!A1840:E1840,5,FALSE)</f>
        <v>Prediabetes</v>
      </c>
      <c r="L1840" t="str">
        <f>VLOOKUP($A1840,'Hospitalisation Details'!$A$2:$E$2344,5,FALSE)</f>
        <v>28-Nov-1978</v>
      </c>
      <c r="M1840" s="2">
        <f>VLOOKUP($A1840,'Hospitalisation Details'!$A$2:$I$2344,9,FALSE)</f>
        <v>7623.52</v>
      </c>
      <c r="N1840" s="2" t="str">
        <f>VLOOKUP($A1840,'Hospitalisation Details'!$A$2:$J$2344,10,FALSE)</f>
        <v>Tier - 2</v>
      </c>
      <c r="O1840" s="2" t="str">
        <f>VLOOKUP($A1840,'Hospitalisation Details'!$A$2:$K$2344,11,FALSE)</f>
        <v>Tier - 1</v>
      </c>
      <c r="P1840" s="5" t="str">
        <f>VLOOKUP($A1840,'Hospitalisation Details'!$A$2:$L$2344,12,FALSE)</f>
        <v>R1011</v>
      </c>
      <c r="Q1840" s="15">
        <f>VLOOKUP($A1840,'Hospitalisation Details'!$A$2:$G$2344,7,FALSE)</f>
        <v>44</v>
      </c>
    </row>
    <row r="1841" spans="1:17" x14ac:dyDescent="0.25">
      <c r="A1841" s="14" t="s">
        <v>5527</v>
      </c>
      <c r="B1841" t="str">
        <f>VLOOKUP(Healthcare!$A1841,'Customer Names'!A1841:C4175,3,FALSE)</f>
        <v>Harris</v>
      </c>
      <c r="C1841">
        <f>VLOOKUP(Healthcare!$A1841,'Medical Examinations'!A1841:B4175,2,FALSE)</f>
        <v>27.14</v>
      </c>
      <c r="D1841">
        <f>VLOOKUP($A1841,'Medical Examinations'!A1841:D4175,4,FALSE)</f>
        <v>6.01</v>
      </c>
      <c r="E1841" t="str">
        <f>VLOOKUP($A1841,'Medical Examinations'!A1841:F1841,6,FALSE)</f>
        <v>No</v>
      </c>
      <c r="F1841" t="str">
        <f>VLOOKUP($A1841,'Medical Examinations'!A1841:G4175,7,FALSE)</f>
        <v>No</v>
      </c>
      <c r="G1841" t="str">
        <f>VLOOKUP($A1841,'Medical Examinations'!A1841:H4175,8,FALSE)</f>
        <v>No</v>
      </c>
      <c r="H1841" s="4">
        <f>VLOOKUP($A1841,'Medical Examinations'!A1841:I4175,9,FALSE)</f>
        <v>1</v>
      </c>
      <c r="I1841" t="str">
        <f>VLOOKUP($A1841,'Medical Examinations'!A1841:J1841,10,FALSE)</f>
        <v>No</v>
      </c>
      <c r="J1841" t="str">
        <f>VLOOKUP($A1841,'Medical Examinations'!A1841:C1841,3,FALSE)</f>
        <v>Over Weight</v>
      </c>
      <c r="K1841" t="str">
        <f>VLOOKUP($A1841,'Medical Examinations'!A1841:E1841,5,FALSE)</f>
        <v>Prediabetes</v>
      </c>
      <c r="L1841" t="str">
        <f>VLOOKUP($A1841,'Hospitalisation Details'!$A$2:$E$2344,5,FALSE)</f>
        <v>29-Nov-1978</v>
      </c>
      <c r="M1841" s="2">
        <f>VLOOKUP($A1841,'Hospitalisation Details'!$A$2:$I$2344,9,FALSE)</f>
        <v>7626.99</v>
      </c>
      <c r="N1841" s="2" t="str">
        <f>VLOOKUP($A1841,'Hospitalisation Details'!$A$2:$J$2344,10,FALSE)</f>
        <v>Tier - 2</v>
      </c>
      <c r="O1841" s="2" t="str">
        <f>VLOOKUP($A1841,'Hospitalisation Details'!$A$2:$K$2344,11,FALSE)</f>
        <v>Tier - 2</v>
      </c>
      <c r="P1841" s="5" t="str">
        <f>VLOOKUP($A1841,'Hospitalisation Details'!$A$2:$L$2344,12,FALSE)</f>
        <v>R1011</v>
      </c>
      <c r="Q1841" s="15">
        <f>VLOOKUP($A1841,'Hospitalisation Details'!$A$2:$G$2344,7,FALSE)</f>
        <v>44</v>
      </c>
    </row>
    <row r="1842" spans="1:17" x14ac:dyDescent="0.25">
      <c r="A1842" s="14" t="s">
        <v>5528</v>
      </c>
      <c r="B1842" t="str">
        <f>VLOOKUP(Healthcare!$A1842,'Customer Names'!A1842:C4176,3,FALSE)</f>
        <v>Lombardo</v>
      </c>
      <c r="C1842">
        <f>VLOOKUP(Healthcare!$A1842,'Medical Examinations'!A1842:B4176,2,FALSE)</f>
        <v>35.78</v>
      </c>
      <c r="D1842">
        <f>VLOOKUP($A1842,'Medical Examinations'!A1842:D4176,4,FALSE)</f>
        <v>6.07</v>
      </c>
      <c r="E1842" t="str">
        <f>VLOOKUP($A1842,'Medical Examinations'!A1842:F1842,6,FALSE)</f>
        <v>No</v>
      </c>
      <c r="F1842" t="str">
        <f>VLOOKUP($A1842,'Medical Examinations'!A1842:G4176,7,FALSE)</f>
        <v>Yes</v>
      </c>
      <c r="G1842" t="str">
        <f>VLOOKUP($A1842,'Medical Examinations'!A1842:H4176,8,FALSE)</f>
        <v>No</v>
      </c>
      <c r="H1842" s="4">
        <f>VLOOKUP($A1842,'Medical Examinations'!A1842:I4176,9,FALSE)</f>
        <v>1</v>
      </c>
      <c r="I1842" t="str">
        <f>VLOOKUP($A1842,'Medical Examinations'!A1842:J1842,10,FALSE)</f>
        <v>No</v>
      </c>
      <c r="J1842" t="str">
        <f>VLOOKUP($A1842,'Medical Examinations'!A1842:C1842,3,FALSE)</f>
        <v>Obesity</v>
      </c>
      <c r="K1842" t="str">
        <f>VLOOKUP($A1842,'Medical Examinations'!A1842:E1842,5,FALSE)</f>
        <v>Prediabetes</v>
      </c>
      <c r="L1842" t="str">
        <f>VLOOKUP($A1842,'Hospitalisation Details'!$A$2:$E$2344,5,FALSE)</f>
        <v>24-Aug-1978</v>
      </c>
      <c r="M1842" s="2">
        <f>VLOOKUP($A1842,'Hospitalisation Details'!$A$2:$I$2344,9,FALSE)</f>
        <v>7633.72</v>
      </c>
      <c r="N1842" s="2" t="str">
        <f>VLOOKUP($A1842,'Hospitalisation Details'!$A$2:$J$2344,10,FALSE)</f>
        <v>Tier - 2</v>
      </c>
      <c r="O1842" s="2" t="str">
        <f>VLOOKUP($A1842,'Hospitalisation Details'!$A$2:$K$2344,11,FALSE)</f>
        <v>Tier - 1</v>
      </c>
      <c r="P1842" s="5" t="str">
        <f>VLOOKUP($A1842,'Hospitalisation Details'!$A$2:$L$2344,12,FALSE)</f>
        <v>R1013</v>
      </c>
      <c r="Q1842" s="15">
        <f>VLOOKUP($A1842,'Hospitalisation Details'!$A$2:$G$2344,7,FALSE)</f>
        <v>44</v>
      </c>
    </row>
    <row r="1843" spans="1:17" x14ac:dyDescent="0.25">
      <c r="A1843" s="14" t="s">
        <v>5529</v>
      </c>
      <c r="B1843" t="str">
        <f>VLOOKUP(Healthcare!$A1843,'Customer Names'!A1843:C4177,3,FALSE)</f>
        <v>Bode</v>
      </c>
      <c r="C1843">
        <f>VLOOKUP(Healthcare!$A1843,'Medical Examinations'!A1843:B4177,2,FALSE)</f>
        <v>34.96</v>
      </c>
      <c r="D1843">
        <f>VLOOKUP($A1843,'Medical Examinations'!A1843:D4177,4,FALSE)</f>
        <v>5.63</v>
      </c>
      <c r="E1843" t="str">
        <f>VLOOKUP($A1843,'Medical Examinations'!A1843:F1843,6,FALSE)</f>
        <v>No</v>
      </c>
      <c r="F1843" t="str">
        <f>VLOOKUP($A1843,'Medical Examinations'!A1843:G4177,7,FALSE)</f>
        <v>No</v>
      </c>
      <c r="G1843" t="str">
        <f>VLOOKUP($A1843,'Medical Examinations'!A1843:H4177,8,FALSE)</f>
        <v>No</v>
      </c>
      <c r="H1843" s="4">
        <f>VLOOKUP($A1843,'Medical Examinations'!A1843:I4177,9,FALSE)</f>
        <v>0</v>
      </c>
      <c r="I1843" t="str">
        <f>VLOOKUP($A1843,'Medical Examinations'!A1843:J1843,10,FALSE)</f>
        <v>No</v>
      </c>
      <c r="J1843" t="str">
        <f>VLOOKUP($A1843,'Medical Examinations'!A1843:C1843,3,FALSE)</f>
        <v>Obesity</v>
      </c>
      <c r="K1843" t="str">
        <f>VLOOKUP($A1843,'Medical Examinations'!A1843:E1843,5,FALSE)</f>
        <v>Normal</v>
      </c>
      <c r="L1843" t="str">
        <f>VLOOKUP($A1843,'Hospitalisation Details'!$A$2:$E$2344,5,FALSE)</f>
        <v>13-Dec-2001</v>
      </c>
      <c r="M1843" s="2">
        <f>VLOOKUP($A1843,'Hospitalisation Details'!$A$2:$I$2344,9,FALSE)</f>
        <v>7636.92</v>
      </c>
      <c r="N1843" s="2" t="str">
        <f>VLOOKUP($A1843,'Hospitalisation Details'!$A$2:$J$2344,10,FALSE)</f>
        <v>Tier - 2</v>
      </c>
      <c r="O1843" s="2" t="str">
        <f>VLOOKUP($A1843,'Hospitalisation Details'!$A$2:$K$2344,11,FALSE)</f>
        <v>Tier - 3</v>
      </c>
      <c r="P1843" s="5" t="str">
        <f>VLOOKUP($A1843,'Hospitalisation Details'!$A$2:$L$2344,12,FALSE)</f>
        <v>R1012</v>
      </c>
      <c r="Q1843" s="15">
        <f>VLOOKUP($A1843,'Hospitalisation Details'!$A$2:$G$2344,7,FALSE)</f>
        <v>21</v>
      </c>
    </row>
    <row r="1844" spans="1:17" x14ac:dyDescent="0.25">
      <c r="A1844" s="14" t="s">
        <v>5530</v>
      </c>
      <c r="B1844" t="str">
        <f>VLOOKUP(Healthcare!$A1844,'Customer Names'!A1844:C4178,3,FALSE)</f>
        <v>Johnson</v>
      </c>
      <c r="C1844">
        <f>VLOOKUP(Healthcare!$A1844,'Medical Examinations'!A1844:B4178,2,FALSE)</f>
        <v>38.39</v>
      </c>
      <c r="D1844">
        <f>VLOOKUP($A1844,'Medical Examinations'!A1844:D4178,4,FALSE)</f>
        <v>6.05</v>
      </c>
      <c r="E1844" t="str">
        <f>VLOOKUP($A1844,'Medical Examinations'!A1844:F1844,6,FALSE)</f>
        <v>No</v>
      </c>
      <c r="F1844" t="str">
        <f>VLOOKUP($A1844,'Medical Examinations'!A1844:G4178,7,FALSE)</f>
        <v>No</v>
      </c>
      <c r="G1844" t="str">
        <f>VLOOKUP($A1844,'Medical Examinations'!A1844:H4178,8,FALSE)</f>
        <v>No</v>
      </c>
      <c r="H1844" s="4">
        <f>VLOOKUP($A1844,'Medical Examinations'!A1844:I4178,9,FALSE)</f>
        <v>0</v>
      </c>
      <c r="I1844" t="str">
        <f>VLOOKUP($A1844,'Medical Examinations'!A1844:J1844,10,FALSE)</f>
        <v>No</v>
      </c>
      <c r="J1844" t="str">
        <f>VLOOKUP($A1844,'Medical Examinations'!A1844:C1844,3,FALSE)</f>
        <v>Obesity</v>
      </c>
      <c r="K1844" t="str">
        <f>VLOOKUP($A1844,'Medical Examinations'!A1844:E1844,5,FALSE)</f>
        <v>Prediabetes</v>
      </c>
      <c r="L1844" t="str">
        <f>VLOOKUP($A1844,'Hospitalisation Details'!$A$2:$E$2344,5,FALSE)</f>
        <v>20-Jun-1980</v>
      </c>
      <c r="M1844" s="2">
        <f>VLOOKUP($A1844,'Hospitalisation Details'!$A$2:$I$2344,9,FALSE)</f>
        <v>7639.42</v>
      </c>
      <c r="N1844" s="2" t="str">
        <f>VLOOKUP($A1844,'Hospitalisation Details'!$A$2:$J$2344,10,FALSE)</f>
        <v>Tier - 2</v>
      </c>
      <c r="O1844" s="2" t="str">
        <f>VLOOKUP($A1844,'Hospitalisation Details'!$A$2:$K$2344,11,FALSE)</f>
        <v>Tier - 2</v>
      </c>
      <c r="P1844" s="5" t="str">
        <f>VLOOKUP($A1844,'Hospitalisation Details'!$A$2:$L$2344,12,FALSE)</f>
        <v>R1024</v>
      </c>
      <c r="Q1844" s="15">
        <f>VLOOKUP($A1844,'Hospitalisation Details'!$A$2:$G$2344,7,FALSE)</f>
        <v>42</v>
      </c>
    </row>
    <row r="1845" spans="1:17" x14ac:dyDescent="0.25">
      <c r="A1845" s="14" t="s">
        <v>5531</v>
      </c>
      <c r="B1845" t="str">
        <f>VLOOKUP(Healthcare!$A1845,'Customer Names'!A1845:C4179,3,FALSE)</f>
        <v>Norcross</v>
      </c>
      <c r="C1845">
        <f>VLOOKUP(Healthcare!$A1845,'Medical Examinations'!A1845:B4179,2,FALSE)</f>
        <v>33.82</v>
      </c>
      <c r="D1845">
        <f>VLOOKUP($A1845,'Medical Examinations'!A1845:D4179,4,FALSE)</f>
        <v>4.6500000000000004</v>
      </c>
      <c r="E1845" t="str">
        <f>VLOOKUP($A1845,'Medical Examinations'!A1845:F1845,6,FALSE)</f>
        <v>No</v>
      </c>
      <c r="F1845" t="str">
        <f>VLOOKUP($A1845,'Medical Examinations'!A1845:G4179,7,FALSE)</f>
        <v>No</v>
      </c>
      <c r="G1845" t="str">
        <f>VLOOKUP($A1845,'Medical Examinations'!A1845:H4179,8,FALSE)</f>
        <v>No</v>
      </c>
      <c r="H1845" s="4">
        <f>VLOOKUP($A1845,'Medical Examinations'!A1845:I4179,9,FALSE)</f>
        <v>0</v>
      </c>
      <c r="I1845" t="str">
        <f>VLOOKUP($A1845,'Medical Examinations'!A1845:J1845,10,FALSE)</f>
        <v>No</v>
      </c>
      <c r="J1845" t="str">
        <f>VLOOKUP($A1845,'Medical Examinations'!A1845:C1845,3,FALSE)</f>
        <v>Obesity</v>
      </c>
      <c r="K1845" t="str">
        <f>VLOOKUP($A1845,'Medical Examinations'!A1845:E1845,5,FALSE)</f>
        <v>Normal</v>
      </c>
      <c r="L1845" t="str">
        <f>VLOOKUP($A1845,'Hospitalisation Details'!$A$2:$E$2344,5,FALSE)</f>
        <v>24-Jul-1980</v>
      </c>
      <c r="M1845" s="2">
        <f>VLOOKUP($A1845,'Hospitalisation Details'!$A$2:$I$2344,9,FALSE)</f>
        <v>7640.31</v>
      </c>
      <c r="N1845" s="2" t="str">
        <f>VLOOKUP($A1845,'Hospitalisation Details'!$A$2:$J$2344,10,FALSE)</f>
        <v>Tier - 2</v>
      </c>
      <c r="O1845" s="2" t="str">
        <f>VLOOKUP($A1845,'Hospitalisation Details'!$A$2:$K$2344,11,FALSE)</f>
        <v>Tier - 1</v>
      </c>
      <c r="P1845" s="5" t="str">
        <f>VLOOKUP($A1845,'Hospitalisation Details'!$A$2:$L$2344,12,FALSE)</f>
        <v>R1013</v>
      </c>
      <c r="Q1845" s="15">
        <f>VLOOKUP($A1845,'Hospitalisation Details'!$A$2:$G$2344,7,FALSE)</f>
        <v>42</v>
      </c>
    </row>
    <row r="1846" spans="1:17" x14ac:dyDescent="0.25">
      <c r="A1846" s="14" t="s">
        <v>5532</v>
      </c>
      <c r="B1846" t="str">
        <f>VLOOKUP(Healthcare!$A1846,'Customer Names'!A1846:C4180,3,FALSE)</f>
        <v>Lazrus</v>
      </c>
      <c r="C1846">
        <f>VLOOKUP(Healthcare!$A1846,'Medical Examinations'!A1846:B4180,2,FALSE)</f>
        <v>27.835000000000001</v>
      </c>
      <c r="D1846">
        <f>VLOOKUP($A1846,'Medical Examinations'!A1846:D4180,4,FALSE)</f>
        <v>5.37</v>
      </c>
      <c r="E1846" t="str">
        <f>VLOOKUP($A1846,'Medical Examinations'!A1846:F1846,6,FALSE)</f>
        <v>No</v>
      </c>
      <c r="F1846" t="str">
        <f>VLOOKUP($A1846,'Medical Examinations'!A1846:G4180,7,FALSE)</f>
        <v>No</v>
      </c>
      <c r="G1846" t="str">
        <f>VLOOKUP($A1846,'Medical Examinations'!A1846:H4180,8,FALSE)</f>
        <v>No</v>
      </c>
      <c r="H1846" s="4">
        <f>VLOOKUP($A1846,'Medical Examinations'!A1846:I4180,9,FALSE)</f>
        <v>0</v>
      </c>
      <c r="I1846" t="str">
        <f>VLOOKUP($A1846,'Medical Examinations'!A1846:J1846,10,FALSE)</f>
        <v>No</v>
      </c>
      <c r="J1846" t="str">
        <f>VLOOKUP($A1846,'Medical Examinations'!A1846:C1846,3,FALSE)</f>
        <v>Over Weight</v>
      </c>
      <c r="K1846" t="str">
        <f>VLOOKUP($A1846,'Medical Examinations'!A1846:E1846,5,FALSE)</f>
        <v>Normal</v>
      </c>
      <c r="L1846" t="str">
        <f>VLOOKUP($A1846,'Hospitalisation Details'!$A$2:$E$2344,5,FALSE)</f>
        <v>15-Jun-1999</v>
      </c>
      <c r="M1846" s="2">
        <f>VLOOKUP($A1846,'Hospitalisation Details'!$A$2:$I$2344,9,FALSE)</f>
        <v>7642.05</v>
      </c>
      <c r="N1846" s="2" t="str">
        <f>VLOOKUP($A1846,'Hospitalisation Details'!$A$2:$J$2344,10,FALSE)</f>
        <v>Tier - 2</v>
      </c>
      <c r="O1846" s="2" t="str">
        <f>VLOOKUP($A1846,'Hospitalisation Details'!$A$2:$K$2344,11,FALSE)</f>
        <v>Tier - 2</v>
      </c>
      <c r="P1846" s="5" t="str">
        <f>VLOOKUP($A1846,'Hospitalisation Details'!$A$2:$L$2344,12,FALSE)</f>
        <v>R1026</v>
      </c>
      <c r="Q1846" s="15">
        <f>VLOOKUP($A1846,'Hospitalisation Details'!$A$2:$G$2344,7,FALSE)</f>
        <v>23</v>
      </c>
    </row>
    <row r="1847" spans="1:17" x14ac:dyDescent="0.25">
      <c r="A1847" s="14" t="s">
        <v>5533</v>
      </c>
      <c r="B1847" t="str">
        <f>VLOOKUP(Healthcare!$A1847,'Customer Names'!A1847:C4181,3,FALSE)</f>
        <v>Tsegay</v>
      </c>
      <c r="C1847">
        <f>VLOOKUP(Healthcare!$A1847,'Medical Examinations'!A1847:B4181,2,FALSE)</f>
        <v>33</v>
      </c>
      <c r="D1847">
        <f>VLOOKUP($A1847,'Medical Examinations'!A1847:D4181,4,FALSE)</f>
        <v>5.39</v>
      </c>
      <c r="E1847" t="str">
        <f>VLOOKUP($A1847,'Medical Examinations'!A1847:F1847,6,FALSE)</f>
        <v>No</v>
      </c>
      <c r="F1847" t="str">
        <f>VLOOKUP($A1847,'Medical Examinations'!A1847:G4181,7,FALSE)</f>
        <v>No</v>
      </c>
      <c r="G1847" t="str">
        <f>VLOOKUP($A1847,'Medical Examinations'!A1847:H4181,8,FALSE)</f>
        <v>No</v>
      </c>
      <c r="H1847" s="4">
        <f>VLOOKUP($A1847,'Medical Examinations'!A1847:I4181,9,FALSE)</f>
        <v>0</v>
      </c>
      <c r="I1847" t="str">
        <f>VLOOKUP($A1847,'Medical Examinations'!A1847:J1847,10,FALSE)</f>
        <v>No</v>
      </c>
      <c r="J1847" t="str">
        <f>VLOOKUP($A1847,'Medical Examinations'!A1847:C1847,3,FALSE)</f>
        <v>Obesity</v>
      </c>
      <c r="K1847" t="str">
        <f>VLOOKUP($A1847,'Medical Examinations'!A1847:E1847,5,FALSE)</f>
        <v>Normal</v>
      </c>
      <c r="L1847" t="str">
        <f>VLOOKUP($A1847,'Hospitalisation Details'!$A$2:$E$2344,5,FALSE)</f>
        <v>16-Oct-1980</v>
      </c>
      <c r="M1847" s="2">
        <f>VLOOKUP($A1847,'Hospitalisation Details'!$A$2:$I$2344,9,FALSE)</f>
        <v>7650.77</v>
      </c>
      <c r="N1847" s="2" t="str">
        <f>VLOOKUP($A1847,'Hospitalisation Details'!$A$2:$J$2344,10,FALSE)</f>
        <v>Tier - 2</v>
      </c>
      <c r="O1847" s="2" t="str">
        <f>VLOOKUP($A1847,'Hospitalisation Details'!$A$2:$K$2344,11,FALSE)</f>
        <v>Tier - 2</v>
      </c>
      <c r="P1847" s="5" t="str">
        <f>VLOOKUP($A1847,'Hospitalisation Details'!$A$2:$L$2344,12,FALSE)</f>
        <v>R1024</v>
      </c>
      <c r="Q1847" s="15">
        <f>VLOOKUP($A1847,'Hospitalisation Details'!$A$2:$G$2344,7,FALSE)</f>
        <v>42</v>
      </c>
    </row>
    <row r="1848" spans="1:17" x14ac:dyDescent="0.25">
      <c r="A1848" s="14" t="s">
        <v>5534</v>
      </c>
      <c r="B1848" t="str">
        <f>VLOOKUP(Healthcare!$A1848,'Customer Names'!A1848:C4182,3,FALSE)</f>
        <v>SchneIDer</v>
      </c>
      <c r="C1848">
        <f>VLOOKUP(Healthcare!$A1848,'Medical Examinations'!A1848:B4182,2,FALSE)</f>
        <v>26.885000000000002</v>
      </c>
      <c r="D1848">
        <f>VLOOKUP($A1848,'Medical Examinations'!A1848:D4182,4,FALSE)</f>
        <v>5.86</v>
      </c>
      <c r="E1848" t="str">
        <f>VLOOKUP($A1848,'Medical Examinations'!A1848:F1848,6,FALSE)</f>
        <v>No</v>
      </c>
      <c r="F1848" t="str">
        <f>VLOOKUP($A1848,'Medical Examinations'!A1848:G4182,7,FALSE)</f>
        <v>No</v>
      </c>
      <c r="G1848" t="str">
        <f>VLOOKUP($A1848,'Medical Examinations'!A1848:H4182,8,FALSE)</f>
        <v>No</v>
      </c>
      <c r="H1848" s="4">
        <f>VLOOKUP($A1848,'Medical Examinations'!A1848:I4182,9,FALSE)</f>
        <v>0</v>
      </c>
      <c r="I1848" t="str">
        <f>VLOOKUP($A1848,'Medical Examinations'!A1848:J1848,10,FALSE)</f>
        <v>No</v>
      </c>
      <c r="J1848" t="str">
        <f>VLOOKUP($A1848,'Medical Examinations'!A1848:C1848,3,FALSE)</f>
        <v>Over Weight</v>
      </c>
      <c r="K1848" t="str">
        <f>VLOOKUP($A1848,'Medical Examinations'!A1848:E1848,5,FALSE)</f>
        <v>Prediabetes</v>
      </c>
      <c r="L1848" t="str">
        <f>VLOOKUP($A1848,'Hospitalisation Details'!$A$2:$E$2344,5,FALSE)</f>
        <v>10-Aug-1993</v>
      </c>
      <c r="M1848" s="2">
        <f>VLOOKUP($A1848,'Hospitalisation Details'!$A$2:$I$2344,9,FALSE)</f>
        <v>7650.8</v>
      </c>
      <c r="N1848" s="2" t="str">
        <f>VLOOKUP($A1848,'Hospitalisation Details'!$A$2:$J$2344,10,FALSE)</f>
        <v>Tier - 2</v>
      </c>
      <c r="O1848" s="2" t="str">
        <f>VLOOKUP($A1848,'Hospitalisation Details'!$A$2:$K$2344,11,FALSE)</f>
        <v>Tier - 2</v>
      </c>
      <c r="P1848" s="5" t="str">
        <f>VLOOKUP($A1848,'Hospitalisation Details'!$A$2:$L$2344,12,FALSE)</f>
        <v>R1012</v>
      </c>
      <c r="Q1848" s="15">
        <f>VLOOKUP($A1848,'Hospitalisation Details'!$A$2:$G$2344,7,FALSE)</f>
        <v>29</v>
      </c>
    </row>
    <row r="1849" spans="1:17" x14ac:dyDescent="0.25">
      <c r="A1849" s="14" t="s">
        <v>5536</v>
      </c>
      <c r="B1849" t="str">
        <f>VLOOKUP(Healthcare!$A1849,'Customer Names'!A1849:C4183,3,FALSE)</f>
        <v>Loreto</v>
      </c>
      <c r="C1849">
        <f>VLOOKUP(Healthcare!$A1849,'Medical Examinations'!A1849:B4183,2,FALSE)</f>
        <v>29.26</v>
      </c>
      <c r="D1849">
        <f>VLOOKUP($A1849,'Medical Examinations'!A1849:D4183,4,FALSE)</f>
        <v>4.4400000000000004</v>
      </c>
      <c r="E1849" t="str">
        <f>VLOOKUP($A1849,'Medical Examinations'!A1849:F1849,6,FALSE)</f>
        <v>No</v>
      </c>
      <c r="F1849" t="str">
        <f>VLOOKUP($A1849,'Medical Examinations'!A1849:G4183,7,FALSE)</f>
        <v>No</v>
      </c>
      <c r="G1849" t="str">
        <f>VLOOKUP($A1849,'Medical Examinations'!A1849:H4183,8,FALSE)</f>
        <v>No</v>
      </c>
      <c r="H1849" s="4">
        <f>VLOOKUP($A1849,'Medical Examinations'!A1849:I4183,9,FALSE)</f>
        <v>0</v>
      </c>
      <c r="I1849" t="str">
        <f>VLOOKUP($A1849,'Medical Examinations'!A1849:J1849,10,FALSE)</f>
        <v>No</v>
      </c>
      <c r="J1849" t="str">
        <f>VLOOKUP($A1849,'Medical Examinations'!A1849:C1849,3,FALSE)</f>
        <v>Over Weight</v>
      </c>
      <c r="K1849" t="str">
        <f>VLOOKUP($A1849,'Medical Examinations'!A1849:E1849,5,FALSE)</f>
        <v>Normal</v>
      </c>
      <c r="L1849" t="str">
        <f>VLOOKUP($A1849,'Hospitalisation Details'!$A$2:$E$2344,5,FALSE)</f>
        <v>30-Sep-1998</v>
      </c>
      <c r="M1849" s="2">
        <f>VLOOKUP($A1849,'Hospitalisation Details'!$A$2:$I$2344,9,FALSE)</f>
        <v>7652.26</v>
      </c>
      <c r="N1849" s="2" t="str">
        <f>VLOOKUP($A1849,'Hospitalisation Details'!$A$2:$J$2344,10,FALSE)</f>
        <v>Tier - 2</v>
      </c>
      <c r="O1849" s="2" t="str">
        <f>VLOOKUP($A1849,'Hospitalisation Details'!$A$2:$K$2344,11,FALSE)</f>
        <v>Tier - 3</v>
      </c>
      <c r="P1849" s="5" t="str">
        <f>VLOOKUP($A1849,'Hospitalisation Details'!$A$2:$L$2344,12,FALSE)</f>
        <v>R1023</v>
      </c>
      <c r="Q1849" s="15">
        <f>VLOOKUP($A1849,'Hospitalisation Details'!$A$2:$G$2344,7,FALSE)</f>
        <v>24</v>
      </c>
    </row>
    <row r="1850" spans="1:17" x14ac:dyDescent="0.25">
      <c r="A1850" s="14" t="s">
        <v>5537</v>
      </c>
      <c r="B1850" t="str">
        <f>VLOOKUP(Healthcare!$A1850,'Customer Names'!A1850:C4184,3,FALSE)</f>
        <v>Callahan</v>
      </c>
      <c r="C1850">
        <f>VLOOKUP(Healthcare!$A1850,'Medical Examinations'!A1850:B4184,2,FALSE)</f>
        <v>26.98</v>
      </c>
      <c r="D1850">
        <f>VLOOKUP($A1850,'Medical Examinations'!A1850:D4184,4,FALSE)</f>
        <v>4.41</v>
      </c>
      <c r="E1850" t="str">
        <f>VLOOKUP($A1850,'Medical Examinations'!A1850:F1850,6,FALSE)</f>
        <v>No</v>
      </c>
      <c r="F1850" t="str">
        <f>VLOOKUP($A1850,'Medical Examinations'!A1850:G4184,7,FALSE)</f>
        <v>No</v>
      </c>
      <c r="G1850" t="str">
        <f>VLOOKUP($A1850,'Medical Examinations'!A1850:H4184,8,FALSE)</f>
        <v>No</v>
      </c>
      <c r="H1850" s="4">
        <f>VLOOKUP($A1850,'Medical Examinations'!A1850:I4184,9,FALSE)</f>
        <v>0</v>
      </c>
      <c r="I1850" t="str">
        <f>VLOOKUP($A1850,'Medical Examinations'!A1850:J1850,10,FALSE)</f>
        <v>No</v>
      </c>
      <c r="J1850" t="str">
        <f>VLOOKUP($A1850,'Medical Examinations'!A1850:C1850,3,FALSE)</f>
        <v>Over Weight</v>
      </c>
      <c r="K1850" t="str">
        <f>VLOOKUP($A1850,'Medical Examinations'!A1850:E1850,5,FALSE)</f>
        <v>Normal</v>
      </c>
      <c r="L1850" t="str">
        <f>VLOOKUP($A1850,'Hospitalisation Details'!$A$2:$E$2344,5,FALSE)</f>
        <v>27-Dec-1965</v>
      </c>
      <c r="M1850" s="2">
        <f>VLOOKUP($A1850,'Hospitalisation Details'!$A$2:$I$2344,9,FALSE)</f>
        <v>7657.69</v>
      </c>
      <c r="N1850" s="2" t="str">
        <f>VLOOKUP($A1850,'Hospitalisation Details'!$A$2:$J$2344,10,FALSE)</f>
        <v>Tier - 3</v>
      </c>
      <c r="O1850" s="2" t="str">
        <f>VLOOKUP($A1850,'Hospitalisation Details'!$A$2:$K$2344,11,FALSE)</f>
        <v>Tier - 3</v>
      </c>
      <c r="P1850" s="5" t="str">
        <f>VLOOKUP($A1850,'Hospitalisation Details'!$A$2:$L$2344,12,FALSE)</f>
        <v>R1012</v>
      </c>
      <c r="Q1850" s="15">
        <f>VLOOKUP($A1850,'Hospitalisation Details'!$A$2:$G$2344,7,FALSE)</f>
        <v>57</v>
      </c>
    </row>
    <row r="1851" spans="1:17" x14ac:dyDescent="0.25">
      <c r="A1851" s="14" t="s">
        <v>5538</v>
      </c>
      <c r="B1851" t="str">
        <f>VLOOKUP(Healthcare!$A1851,'Customer Names'!A1851:C4185,3,FALSE)</f>
        <v>Timko</v>
      </c>
      <c r="C1851">
        <f>VLOOKUP(Healthcare!$A1851,'Medical Examinations'!A1851:B4185,2,FALSE)</f>
        <v>32.11</v>
      </c>
      <c r="D1851">
        <f>VLOOKUP($A1851,'Medical Examinations'!A1851:D4185,4,FALSE)</f>
        <v>5.19</v>
      </c>
      <c r="E1851" t="str">
        <f>VLOOKUP($A1851,'Medical Examinations'!A1851:F1851,6,FALSE)</f>
        <v>No</v>
      </c>
      <c r="F1851" t="str">
        <f>VLOOKUP($A1851,'Medical Examinations'!A1851:G4185,7,FALSE)</f>
        <v>No</v>
      </c>
      <c r="G1851" t="str">
        <f>VLOOKUP($A1851,'Medical Examinations'!A1851:H4185,8,FALSE)</f>
        <v>Yes</v>
      </c>
      <c r="H1851" s="4">
        <f>VLOOKUP($A1851,'Medical Examinations'!A1851:I4185,9,FALSE)</f>
        <v>1</v>
      </c>
      <c r="I1851" t="str">
        <f>VLOOKUP($A1851,'Medical Examinations'!A1851:J1851,10,FALSE)</f>
        <v>No</v>
      </c>
      <c r="J1851" t="str">
        <f>VLOOKUP($A1851,'Medical Examinations'!A1851:C1851,3,FALSE)</f>
        <v>Obesity</v>
      </c>
      <c r="K1851" t="str">
        <f>VLOOKUP($A1851,'Medical Examinations'!A1851:E1851,5,FALSE)</f>
        <v>Normal</v>
      </c>
      <c r="L1851" t="str">
        <f>VLOOKUP($A1851,'Hospitalisation Details'!$A$2:$E$2344,5,FALSE)</f>
        <v>24-Nov-1996</v>
      </c>
      <c r="M1851" s="2">
        <f>VLOOKUP($A1851,'Hospitalisation Details'!$A$2:$I$2344,9,FALSE)</f>
        <v>7670.75</v>
      </c>
      <c r="N1851" s="2" t="str">
        <f>VLOOKUP($A1851,'Hospitalisation Details'!$A$2:$J$2344,10,FALSE)</f>
        <v>Tier - 2</v>
      </c>
      <c r="O1851" s="2" t="str">
        <f>VLOOKUP($A1851,'Hospitalisation Details'!$A$2:$K$2344,11,FALSE)</f>
        <v>Tier - 2</v>
      </c>
      <c r="P1851" s="5" t="str">
        <f>VLOOKUP($A1851,'Hospitalisation Details'!$A$2:$L$2344,12,FALSE)</f>
        <v>R1022</v>
      </c>
      <c r="Q1851" s="15">
        <f>VLOOKUP($A1851,'Hospitalisation Details'!$A$2:$G$2344,7,FALSE)</f>
        <v>26</v>
      </c>
    </row>
    <row r="1852" spans="1:17" x14ac:dyDescent="0.25">
      <c r="A1852" s="14" t="s">
        <v>5539</v>
      </c>
      <c r="B1852" t="str">
        <f>VLOOKUP(Healthcare!$A1852,'Customer Names'!A1852:C4186,3,FALSE)</f>
        <v>Achatz</v>
      </c>
      <c r="C1852">
        <f>VLOOKUP(Healthcare!$A1852,'Medical Examinations'!A1852:B4186,2,FALSE)</f>
        <v>31.73</v>
      </c>
      <c r="D1852">
        <f>VLOOKUP($A1852,'Medical Examinations'!A1852:D4186,4,FALSE)</f>
        <v>5.16</v>
      </c>
      <c r="E1852" t="str">
        <f>VLOOKUP($A1852,'Medical Examinations'!A1852:F1852,6,FALSE)</f>
        <v>No</v>
      </c>
      <c r="F1852" t="str">
        <f>VLOOKUP($A1852,'Medical Examinations'!A1852:G4186,7,FALSE)</f>
        <v>No</v>
      </c>
      <c r="G1852" t="str">
        <f>VLOOKUP($A1852,'Medical Examinations'!A1852:H4186,8,FALSE)</f>
        <v>Yes</v>
      </c>
      <c r="H1852" s="4">
        <f>VLOOKUP($A1852,'Medical Examinations'!A1852:I4186,9,FALSE)</f>
        <v>1</v>
      </c>
      <c r="I1852" t="str">
        <f>VLOOKUP($A1852,'Medical Examinations'!A1852:J1852,10,FALSE)</f>
        <v>No</v>
      </c>
      <c r="J1852" t="str">
        <f>VLOOKUP($A1852,'Medical Examinations'!A1852:C1852,3,FALSE)</f>
        <v>Obesity</v>
      </c>
      <c r="K1852" t="str">
        <f>VLOOKUP($A1852,'Medical Examinations'!A1852:E1852,5,FALSE)</f>
        <v>Normal</v>
      </c>
      <c r="L1852" t="str">
        <f>VLOOKUP($A1852,'Hospitalisation Details'!$A$2:$E$2344,5,FALSE)</f>
        <v>13-Sep-1995</v>
      </c>
      <c r="M1852" s="2">
        <f>VLOOKUP($A1852,'Hospitalisation Details'!$A$2:$I$2344,9,FALSE)</f>
        <v>7676.4</v>
      </c>
      <c r="N1852" s="2" t="str">
        <f>VLOOKUP($A1852,'Hospitalisation Details'!$A$2:$J$2344,10,FALSE)</f>
        <v>Tier - 2</v>
      </c>
      <c r="O1852" s="2" t="str">
        <f>VLOOKUP($A1852,'Hospitalisation Details'!$A$2:$K$2344,11,FALSE)</f>
        <v>Tier - 1</v>
      </c>
      <c r="P1852" s="5" t="str">
        <f>VLOOKUP($A1852,'Hospitalisation Details'!$A$2:$L$2344,12,FALSE)</f>
        <v>R1012</v>
      </c>
      <c r="Q1852" s="15">
        <f>VLOOKUP($A1852,'Hospitalisation Details'!$A$2:$G$2344,7,FALSE)</f>
        <v>27</v>
      </c>
    </row>
    <row r="1853" spans="1:17" x14ac:dyDescent="0.25">
      <c r="A1853" s="14" t="s">
        <v>5540</v>
      </c>
      <c r="B1853" t="str">
        <f>VLOOKUP(Healthcare!$A1853,'Customer Names'!A1853:C4187,3,FALSE)</f>
        <v>Horwitz</v>
      </c>
      <c r="C1853">
        <f>VLOOKUP(Healthcare!$A1853,'Medical Examinations'!A1853:B4187,2,FALSE)</f>
        <v>22.515000000000001</v>
      </c>
      <c r="D1853">
        <f>VLOOKUP($A1853,'Medical Examinations'!A1853:D4187,4,FALSE)</f>
        <v>4.24</v>
      </c>
      <c r="E1853" t="str">
        <f>VLOOKUP($A1853,'Medical Examinations'!A1853:F1853,6,FALSE)</f>
        <v>No</v>
      </c>
      <c r="F1853" t="str">
        <f>VLOOKUP($A1853,'Medical Examinations'!A1853:G4187,7,FALSE)</f>
        <v>No</v>
      </c>
      <c r="G1853" t="str">
        <f>VLOOKUP($A1853,'Medical Examinations'!A1853:H4187,8,FALSE)</f>
        <v>No</v>
      </c>
      <c r="H1853" s="4">
        <f>VLOOKUP($A1853,'Medical Examinations'!A1853:I4187,9,FALSE)</f>
        <v>0</v>
      </c>
      <c r="I1853" t="str">
        <f>VLOOKUP($A1853,'Medical Examinations'!A1853:J1853,10,FALSE)</f>
        <v>No</v>
      </c>
      <c r="J1853" t="str">
        <f>VLOOKUP($A1853,'Medical Examinations'!A1853:C1853,3,FALSE)</f>
        <v>Health Weight</v>
      </c>
      <c r="K1853" t="str">
        <f>VLOOKUP($A1853,'Medical Examinations'!A1853:E1853,5,FALSE)</f>
        <v>Normal</v>
      </c>
      <c r="L1853" t="str">
        <f>VLOOKUP($A1853,'Hospitalisation Details'!$A$2:$E$2344,5,FALSE)</f>
        <v>11-Oct-1971</v>
      </c>
      <c r="M1853" s="2">
        <f>VLOOKUP($A1853,'Hospitalisation Details'!$A$2:$I$2344,9,FALSE)</f>
        <v>7680.92</v>
      </c>
      <c r="N1853" s="2" t="str">
        <f>VLOOKUP($A1853,'Hospitalisation Details'!$A$2:$J$2344,10,FALSE)</f>
        <v>Tier - 2</v>
      </c>
      <c r="O1853" s="2" t="str">
        <f>VLOOKUP($A1853,'Hospitalisation Details'!$A$2:$K$2344,11,FALSE)</f>
        <v>Tier - 1</v>
      </c>
      <c r="P1853" s="5" t="str">
        <f>VLOOKUP($A1853,'Hospitalisation Details'!$A$2:$L$2344,12,FALSE)</f>
        <v>R1013</v>
      </c>
      <c r="Q1853" s="15">
        <f>VLOOKUP($A1853,'Hospitalisation Details'!$A$2:$G$2344,7,FALSE)</f>
        <v>51</v>
      </c>
    </row>
    <row r="1854" spans="1:17" x14ac:dyDescent="0.25">
      <c r="A1854" s="14" t="s">
        <v>5541</v>
      </c>
      <c r="B1854" t="str">
        <f>VLOOKUP(Healthcare!$A1854,'Customer Names'!A1854:C4188,3,FALSE)</f>
        <v>Gordyan</v>
      </c>
      <c r="C1854">
        <f>VLOOKUP(Healthcare!$A1854,'Medical Examinations'!A1854:B4188,2,FALSE)</f>
        <v>25.9</v>
      </c>
      <c r="D1854">
        <f>VLOOKUP($A1854,'Medical Examinations'!A1854:D4188,4,FALSE)</f>
        <v>5.45</v>
      </c>
      <c r="E1854" t="str">
        <f>VLOOKUP($A1854,'Medical Examinations'!A1854:F1854,6,FALSE)</f>
        <v>No</v>
      </c>
      <c r="F1854" t="str">
        <f>VLOOKUP($A1854,'Medical Examinations'!A1854:G4188,7,FALSE)</f>
        <v>No</v>
      </c>
      <c r="G1854" t="str">
        <f>VLOOKUP($A1854,'Medical Examinations'!A1854:H4188,8,FALSE)</f>
        <v>No</v>
      </c>
      <c r="H1854" s="4">
        <f>VLOOKUP($A1854,'Medical Examinations'!A1854:I4188,9,FALSE)</f>
        <v>1</v>
      </c>
      <c r="I1854" t="str">
        <f>VLOOKUP($A1854,'Medical Examinations'!A1854:J1854,10,FALSE)</f>
        <v>No</v>
      </c>
      <c r="J1854" t="str">
        <f>VLOOKUP($A1854,'Medical Examinations'!A1854:C1854,3,FALSE)</f>
        <v>Over Weight</v>
      </c>
      <c r="K1854" t="str">
        <f>VLOOKUP($A1854,'Medical Examinations'!A1854:E1854,5,FALSE)</f>
        <v>Normal</v>
      </c>
      <c r="L1854" t="str">
        <f>VLOOKUP($A1854,'Hospitalisation Details'!$A$2:$E$2344,5,FALSE)</f>
        <v>19-Dec-1981</v>
      </c>
      <c r="M1854" s="2">
        <f>VLOOKUP($A1854,'Hospitalisation Details'!$A$2:$I$2344,9,FALSE)</f>
        <v>7681.17</v>
      </c>
      <c r="N1854" s="2" t="str">
        <f>VLOOKUP($A1854,'Hospitalisation Details'!$A$2:$J$2344,10,FALSE)</f>
        <v>Tier - 2</v>
      </c>
      <c r="O1854" s="2" t="str">
        <f>VLOOKUP($A1854,'Hospitalisation Details'!$A$2:$K$2344,11,FALSE)</f>
        <v>Tier - 2</v>
      </c>
      <c r="P1854" s="5" t="str">
        <f>VLOOKUP($A1854,'Hospitalisation Details'!$A$2:$L$2344,12,FALSE)</f>
        <v>R1020</v>
      </c>
      <c r="Q1854" s="15">
        <f>VLOOKUP($A1854,'Hospitalisation Details'!$A$2:$G$2344,7,FALSE)</f>
        <v>41</v>
      </c>
    </row>
    <row r="1855" spans="1:17" x14ac:dyDescent="0.25">
      <c r="A1855" s="14" t="s">
        <v>5542</v>
      </c>
      <c r="B1855" t="str">
        <f>VLOOKUP(Healthcare!$A1855,'Customer Names'!A1855:C4189,3,FALSE)</f>
        <v>Hetherington</v>
      </c>
      <c r="C1855">
        <f>VLOOKUP(Healthcare!$A1855,'Medical Examinations'!A1855:B4189,2,FALSE)</f>
        <v>27.72</v>
      </c>
      <c r="D1855">
        <f>VLOOKUP($A1855,'Medical Examinations'!A1855:D4189,4,FALSE)</f>
        <v>5.03</v>
      </c>
      <c r="E1855" t="str">
        <f>VLOOKUP($A1855,'Medical Examinations'!A1855:F1855,6,FALSE)</f>
        <v>Yes</v>
      </c>
      <c r="F1855" t="str">
        <f>VLOOKUP($A1855,'Medical Examinations'!A1855:G4189,7,FALSE)</f>
        <v>No</v>
      </c>
      <c r="G1855" t="str">
        <f>VLOOKUP($A1855,'Medical Examinations'!A1855:H4189,8,FALSE)</f>
        <v>No</v>
      </c>
      <c r="H1855" s="4">
        <f>VLOOKUP($A1855,'Medical Examinations'!A1855:I4189,9,FALSE)</f>
        <v>1</v>
      </c>
      <c r="I1855" t="str">
        <f>VLOOKUP($A1855,'Medical Examinations'!A1855:J1855,10,FALSE)</f>
        <v>No</v>
      </c>
      <c r="J1855" t="str">
        <f>VLOOKUP($A1855,'Medical Examinations'!A1855:C1855,3,FALSE)</f>
        <v>Over Weight</v>
      </c>
      <c r="K1855" t="str">
        <f>VLOOKUP($A1855,'Medical Examinations'!A1855:E1855,5,FALSE)</f>
        <v>Normal</v>
      </c>
      <c r="L1855" t="str">
        <f>VLOOKUP($A1855,'Hospitalisation Details'!$A$2:$E$2344,5,FALSE)</f>
        <v>18-Dec-1982</v>
      </c>
      <c r="M1855" s="2">
        <f>VLOOKUP($A1855,'Hospitalisation Details'!$A$2:$I$2344,9,FALSE)</f>
        <v>7682.67</v>
      </c>
      <c r="N1855" s="2" t="str">
        <f>VLOOKUP($A1855,'Hospitalisation Details'!$A$2:$J$2344,10,FALSE)</f>
        <v>Tier - 2</v>
      </c>
      <c r="O1855" s="2" t="str">
        <f>VLOOKUP($A1855,'Hospitalisation Details'!$A$2:$K$2344,11,FALSE)</f>
        <v>Tier - 1</v>
      </c>
      <c r="P1855" s="5" t="str">
        <f>VLOOKUP($A1855,'Hospitalisation Details'!$A$2:$L$2344,12,FALSE)</f>
        <v>R1013</v>
      </c>
      <c r="Q1855" s="15">
        <f>VLOOKUP($A1855,'Hospitalisation Details'!$A$2:$G$2344,7,FALSE)</f>
        <v>40</v>
      </c>
    </row>
    <row r="1856" spans="1:17" x14ac:dyDescent="0.25">
      <c r="A1856" s="14" t="s">
        <v>5543</v>
      </c>
      <c r="B1856" t="str">
        <f>VLOOKUP(Healthcare!$A1856,'Customer Names'!A1856:C4190,3,FALSE)</f>
        <v>Thompson</v>
      </c>
      <c r="C1856">
        <f>VLOOKUP(Healthcare!$A1856,'Medical Examinations'!A1856:B4190,2,FALSE)</f>
        <v>31.5</v>
      </c>
      <c r="D1856">
        <f>VLOOKUP($A1856,'Medical Examinations'!A1856:D4190,4,FALSE)</f>
        <v>9.6199999999999992</v>
      </c>
      <c r="E1856" t="str">
        <f>VLOOKUP($A1856,'Medical Examinations'!A1856:F1856,6,FALSE)</f>
        <v>Yes</v>
      </c>
      <c r="F1856" t="str">
        <f>VLOOKUP($A1856,'Medical Examinations'!A1856:G4190,7,FALSE)</f>
        <v>No</v>
      </c>
      <c r="G1856" t="str">
        <f>VLOOKUP($A1856,'Medical Examinations'!A1856:H4190,8,FALSE)</f>
        <v>No</v>
      </c>
      <c r="H1856" s="4">
        <f>VLOOKUP($A1856,'Medical Examinations'!A1856:I4190,9,FALSE)</f>
        <v>1</v>
      </c>
      <c r="I1856" t="str">
        <f>VLOOKUP($A1856,'Medical Examinations'!A1856:J1856,10,FALSE)</f>
        <v>No</v>
      </c>
      <c r="J1856" t="str">
        <f>VLOOKUP($A1856,'Medical Examinations'!A1856:C1856,3,FALSE)</f>
        <v>Obesity</v>
      </c>
      <c r="K1856" t="str">
        <f>VLOOKUP($A1856,'Medical Examinations'!A1856:E1856,5,FALSE)</f>
        <v>Diabetes</v>
      </c>
      <c r="L1856" t="str">
        <f>VLOOKUP($A1856,'Hospitalisation Details'!$A$2:$E$2344,5,FALSE)</f>
        <v>12-Jul-1987</v>
      </c>
      <c r="M1856" s="2">
        <f>VLOOKUP($A1856,'Hospitalisation Details'!$A$2:$I$2344,9,FALSE)</f>
        <v>7684.62</v>
      </c>
      <c r="N1856" s="2" t="str">
        <f>VLOOKUP($A1856,'Hospitalisation Details'!$A$2:$J$2344,10,FALSE)</f>
        <v>Tier - 2</v>
      </c>
      <c r="O1856" s="2" t="str">
        <f>VLOOKUP($A1856,'Hospitalisation Details'!$A$2:$K$2344,11,FALSE)</f>
        <v>Tier - 3</v>
      </c>
      <c r="P1856" s="5" t="str">
        <f>VLOOKUP($A1856,'Hospitalisation Details'!$A$2:$L$2344,12,FALSE)</f>
        <v>R1021</v>
      </c>
      <c r="Q1856" s="15">
        <f>VLOOKUP($A1856,'Hospitalisation Details'!$A$2:$G$2344,7,FALSE)</f>
        <v>35</v>
      </c>
    </row>
    <row r="1857" spans="1:17" x14ac:dyDescent="0.25">
      <c r="A1857" s="14" t="s">
        <v>5544</v>
      </c>
      <c r="B1857" t="str">
        <f>VLOOKUP(Healthcare!$A1857,'Customer Names'!A1857:C4191,3,FALSE)</f>
        <v>Battoo</v>
      </c>
      <c r="C1857">
        <f>VLOOKUP(Healthcare!$A1857,'Medical Examinations'!A1857:B4191,2,FALSE)</f>
        <v>29.7</v>
      </c>
      <c r="D1857">
        <f>VLOOKUP($A1857,'Medical Examinations'!A1857:D4191,4,FALSE)</f>
        <v>6.77</v>
      </c>
      <c r="E1857" t="str">
        <f>VLOOKUP($A1857,'Medical Examinations'!A1857:F1857,6,FALSE)</f>
        <v>Yes</v>
      </c>
      <c r="F1857" t="str">
        <f>VLOOKUP($A1857,'Medical Examinations'!A1857:G4191,7,FALSE)</f>
        <v>No</v>
      </c>
      <c r="G1857" t="str">
        <f>VLOOKUP($A1857,'Medical Examinations'!A1857:H4191,8,FALSE)</f>
        <v>No</v>
      </c>
      <c r="H1857" s="4">
        <f>VLOOKUP($A1857,'Medical Examinations'!A1857:I4191,9,FALSE)</f>
        <v>1</v>
      </c>
      <c r="I1857" t="str">
        <f>VLOOKUP($A1857,'Medical Examinations'!A1857:J1857,10,FALSE)</f>
        <v>No</v>
      </c>
      <c r="J1857" t="str">
        <f>VLOOKUP($A1857,'Medical Examinations'!A1857:C1857,3,FALSE)</f>
        <v>Over Weight</v>
      </c>
      <c r="K1857" t="str">
        <f>VLOOKUP($A1857,'Medical Examinations'!A1857:E1857,5,FALSE)</f>
        <v>Diabetes</v>
      </c>
      <c r="L1857" t="str">
        <f>VLOOKUP($A1857,'Hospitalisation Details'!$A$2:$E$2344,5,FALSE)</f>
        <v>29-Dec-1978</v>
      </c>
      <c r="M1857" s="2">
        <f>VLOOKUP($A1857,'Hospitalisation Details'!$A$2:$I$2344,9,FALSE)</f>
        <v>7726.85</v>
      </c>
      <c r="N1857" s="2" t="str">
        <f>VLOOKUP($A1857,'Hospitalisation Details'!$A$2:$J$2344,10,FALSE)</f>
        <v>Tier - 1</v>
      </c>
      <c r="O1857" s="2" t="str">
        <f>VLOOKUP($A1857,'Hospitalisation Details'!$A$2:$K$2344,11,FALSE)</f>
        <v>Tier - 2</v>
      </c>
      <c r="P1857" s="5" t="str">
        <f>VLOOKUP($A1857,'Hospitalisation Details'!$A$2:$L$2344,12,FALSE)</f>
        <v>R1011</v>
      </c>
      <c r="Q1857" s="15">
        <f>VLOOKUP($A1857,'Hospitalisation Details'!$A$2:$G$2344,7,FALSE)</f>
        <v>44</v>
      </c>
    </row>
    <row r="1858" spans="1:17" x14ac:dyDescent="0.25">
      <c r="A1858" s="14" t="s">
        <v>5545</v>
      </c>
      <c r="B1858" t="str">
        <f>VLOOKUP(Healthcare!$A1858,'Customer Names'!A1858:C4192,3,FALSE)</f>
        <v>Barker</v>
      </c>
      <c r="C1858">
        <f>VLOOKUP(Healthcare!$A1858,'Medical Examinations'!A1858:B4192,2,FALSE)</f>
        <v>21.26</v>
      </c>
      <c r="D1858">
        <f>VLOOKUP($A1858,'Medical Examinations'!A1858:D4192,4,FALSE)</f>
        <v>5.36</v>
      </c>
      <c r="E1858" t="str">
        <f>VLOOKUP($A1858,'Medical Examinations'!A1858:F1858,6,FALSE)</f>
        <v>Yes</v>
      </c>
      <c r="F1858" t="str">
        <f>VLOOKUP($A1858,'Medical Examinations'!A1858:G4192,7,FALSE)</f>
        <v>No</v>
      </c>
      <c r="G1858" t="str">
        <f>VLOOKUP($A1858,'Medical Examinations'!A1858:H4192,8,FALSE)</f>
        <v>No</v>
      </c>
      <c r="H1858" s="4">
        <f>VLOOKUP($A1858,'Medical Examinations'!A1858:I4192,9,FALSE)</f>
        <v>1</v>
      </c>
      <c r="I1858" t="str">
        <f>VLOOKUP($A1858,'Medical Examinations'!A1858:J1858,10,FALSE)</f>
        <v>No</v>
      </c>
      <c r="J1858" t="str">
        <f>VLOOKUP($A1858,'Medical Examinations'!A1858:C1858,3,FALSE)</f>
        <v>Health Weight</v>
      </c>
      <c r="K1858" t="str">
        <f>VLOOKUP($A1858,'Medical Examinations'!A1858:E1858,5,FALSE)</f>
        <v>Normal</v>
      </c>
      <c r="L1858" t="str">
        <f>VLOOKUP($A1858,'Hospitalisation Details'!$A$2:$E$2344,5,FALSE)</f>
        <v>2-Jun-1979</v>
      </c>
      <c r="M1858" s="2">
        <f>VLOOKUP($A1858,'Hospitalisation Details'!$A$2:$I$2344,9,FALSE)</f>
        <v>7727.25</v>
      </c>
      <c r="N1858" s="2" t="str">
        <f>VLOOKUP($A1858,'Hospitalisation Details'!$A$2:$J$2344,10,FALSE)</f>
        <v>Tier - 2</v>
      </c>
      <c r="O1858" s="2" t="str">
        <f>VLOOKUP($A1858,'Hospitalisation Details'!$A$2:$K$2344,11,FALSE)</f>
        <v>Tier - 3</v>
      </c>
      <c r="P1858" s="5" t="str">
        <f>VLOOKUP($A1858,'Hospitalisation Details'!$A$2:$L$2344,12,FALSE)</f>
        <v>R1012</v>
      </c>
      <c r="Q1858" s="15">
        <f>VLOOKUP($A1858,'Hospitalisation Details'!$A$2:$G$2344,7,FALSE)</f>
        <v>44</v>
      </c>
    </row>
    <row r="1859" spans="1:17" x14ac:dyDescent="0.25">
      <c r="A1859" s="14" t="s">
        <v>5546</v>
      </c>
      <c r="B1859" t="str">
        <f>VLOOKUP(Healthcare!$A1859,'Customer Names'!A1859:C4193,3,FALSE)</f>
        <v>Saarnilehto</v>
      </c>
      <c r="C1859">
        <f>VLOOKUP(Healthcare!$A1859,'Medical Examinations'!A1859:B4193,2,FALSE)</f>
        <v>17.09</v>
      </c>
      <c r="D1859">
        <f>VLOOKUP($A1859,'Medical Examinations'!A1859:D4193,4,FALSE)</f>
        <v>5.69</v>
      </c>
      <c r="E1859" t="str">
        <f>VLOOKUP($A1859,'Medical Examinations'!A1859:F1859,6,FALSE)</f>
        <v>No</v>
      </c>
      <c r="F1859" t="str">
        <f>VLOOKUP($A1859,'Medical Examinations'!A1859:G4193,7,FALSE)</f>
        <v>No</v>
      </c>
      <c r="G1859" t="str">
        <f>VLOOKUP($A1859,'Medical Examinations'!A1859:H4193,8,FALSE)</f>
        <v>No</v>
      </c>
      <c r="H1859" s="4">
        <f>VLOOKUP($A1859,'Medical Examinations'!A1859:I4193,9,FALSE)</f>
        <v>0</v>
      </c>
      <c r="I1859" t="str">
        <f>VLOOKUP($A1859,'Medical Examinations'!A1859:J1859,10,FALSE)</f>
        <v>No</v>
      </c>
      <c r="J1859" t="str">
        <f>VLOOKUP($A1859,'Medical Examinations'!A1859:C1859,3,FALSE)</f>
        <v>Under Weight</v>
      </c>
      <c r="K1859" t="str">
        <f>VLOOKUP($A1859,'Medical Examinations'!A1859:E1859,5,FALSE)</f>
        <v>Normal</v>
      </c>
      <c r="L1859" t="str">
        <f>VLOOKUP($A1859,'Hospitalisation Details'!$A$2:$E$2344,5,FALSE)</f>
        <v>10-Sep-1980</v>
      </c>
      <c r="M1859" s="2">
        <f>VLOOKUP($A1859,'Hospitalisation Details'!$A$2:$I$2344,9,FALSE)</f>
        <v>7729.65</v>
      </c>
      <c r="N1859" s="2" t="str">
        <f>VLOOKUP($A1859,'Hospitalisation Details'!$A$2:$J$2344,10,FALSE)</f>
        <v>Tier - 3</v>
      </c>
      <c r="O1859" s="2" t="str">
        <f>VLOOKUP($A1859,'Hospitalisation Details'!$A$2:$K$2344,11,FALSE)</f>
        <v>Tier - 1</v>
      </c>
      <c r="P1859" s="5" t="str">
        <f>VLOOKUP($A1859,'Hospitalisation Details'!$A$2:$L$2344,12,FALSE)</f>
        <v>R1016</v>
      </c>
      <c r="Q1859" s="15">
        <f>VLOOKUP($A1859,'Hospitalisation Details'!$A$2:$G$2344,7,FALSE)</f>
        <v>42</v>
      </c>
    </row>
    <row r="1860" spans="1:17" x14ac:dyDescent="0.25">
      <c r="A1860" s="14" t="s">
        <v>5547</v>
      </c>
      <c r="B1860" t="str">
        <f>VLOOKUP(Healthcare!$A1860,'Customer Names'!A1860:C4194,3,FALSE)</f>
        <v>Morton</v>
      </c>
      <c r="C1860">
        <f>VLOOKUP(Healthcare!$A1860,'Medical Examinations'!A1860:B4194,2,FALSE)</f>
        <v>24.3</v>
      </c>
      <c r="D1860">
        <f>VLOOKUP($A1860,'Medical Examinations'!A1860:D4194,4,FALSE)</f>
        <v>4.9000000000000004</v>
      </c>
      <c r="E1860" t="str">
        <f>VLOOKUP($A1860,'Medical Examinations'!A1860:F1860,6,FALSE)</f>
        <v>Yes</v>
      </c>
      <c r="F1860" t="str">
        <f>VLOOKUP($A1860,'Medical Examinations'!A1860:G4194,7,FALSE)</f>
        <v>No</v>
      </c>
      <c r="G1860" t="str">
        <f>VLOOKUP($A1860,'Medical Examinations'!A1860:H4194,8,FALSE)</f>
        <v>Yes</v>
      </c>
      <c r="H1860" s="4">
        <f>VLOOKUP($A1860,'Medical Examinations'!A1860:I4194,9,FALSE)</f>
        <v>1</v>
      </c>
      <c r="I1860" t="str">
        <f>VLOOKUP($A1860,'Medical Examinations'!A1860:J1860,10,FALSE)</f>
        <v>No</v>
      </c>
      <c r="J1860" t="str">
        <f>VLOOKUP($A1860,'Medical Examinations'!A1860:C1860,3,FALSE)</f>
        <v>Health Weight</v>
      </c>
      <c r="K1860" t="str">
        <f>VLOOKUP($A1860,'Medical Examinations'!A1860:E1860,5,FALSE)</f>
        <v>Normal</v>
      </c>
      <c r="L1860" t="str">
        <f>VLOOKUP($A1860,'Hospitalisation Details'!$A$2:$E$2344,5,FALSE)</f>
        <v>4-Dec-1978</v>
      </c>
      <c r="M1860" s="2">
        <f>VLOOKUP($A1860,'Hospitalisation Details'!$A$2:$I$2344,9,FALSE)</f>
        <v>7731.43</v>
      </c>
      <c r="N1860" s="2" t="str">
        <f>VLOOKUP($A1860,'Hospitalisation Details'!$A$2:$J$2344,10,FALSE)</f>
        <v>Tier - 3</v>
      </c>
      <c r="O1860" s="2" t="str">
        <f>VLOOKUP($A1860,'Hospitalisation Details'!$A$2:$K$2344,11,FALSE)</f>
        <v>Tier - 2</v>
      </c>
      <c r="P1860" s="5" t="str">
        <f>VLOOKUP($A1860,'Hospitalisation Details'!$A$2:$L$2344,12,FALSE)</f>
        <v>R1013</v>
      </c>
      <c r="Q1860" s="15">
        <f>VLOOKUP($A1860,'Hospitalisation Details'!$A$2:$G$2344,7,FALSE)</f>
        <v>44</v>
      </c>
    </row>
    <row r="1861" spans="1:17" x14ac:dyDescent="0.25">
      <c r="A1861" s="14" t="s">
        <v>5548</v>
      </c>
      <c r="B1861" t="str">
        <f>VLOOKUP(Healthcare!$A1861,'Customer Names'!A1861:C4195,3,FALSE)</f>
        <v>Thomas</v>
      </c>
      <c r="C1861">
        <f>VLOOKUP(Healthcare!$A1861,'Medical Examinations'!A1861:B4195,2,FALSE)</f>
        <v>29.734999999999999</v>
      </c>
      <c r="D1861">
        <f>VLOOKUP($A1861,'Medical Examinations'!A1861:D4195,4,FALSE)</f>
        <v>5.78</v>
      </c>
      <c r="E1861" t="str">
        <f>VLOOKUP($A1861,'Medical Examinations'!A1861:F1861,6,FALSE)</f>
        <v>No</v>
      </c>
      <c r="F1861" t="str">
        <f>VLOOKUP($A1861,'Medical Examinations'!A1861:G4195,7,FALSE)</f>
        <v>No</v>
      </c>
      <c r="G1861" t="str">
        <f>VLOOKUP($A1861,'Medical Examinations'!A1861:H4195,8,FALSE)</f>
        <v>No</v>
      </c>
      <c r="H1861" s="4">
        <f>VLOOKUP($A1861,'Medical Examinations'!A1861:I4195,9,FALSE)</f>
        <v>0</v>
      </c>
      <c r="I1861" t="str">
        <f>VLOOKUP($A1861,'Medical Examinations'!A1861:J1861,10,FALSE)</f>
        <v>No</v>
      </c>
      <c r="J1861" t="str">
        <f>VLOOKUP($A1861,'Medical Examinations'!A1861:C1861,3,FALSE)</f>
        <v>Over Weight</v>
      </c>
      <c r="K1861" t="str">
        <f>VLOOKUP($A1861,'Medical Examinations'!A1861:E1861,5,FALSE)</f>
        <v>Prediabetes</v>
      </c>
      <c r="L1861" t="str">
        <f>VLOOKUP($A1861,'Hospitalisation Details'!$A$2:$E$2344,5,FALSE)</f>
        <v>18-Jul-1965</v>
      </c>
      <c r="M1861" s="2">
        <f>VLOOKUP($A1861,'Hospitalisation Details'!$A$2:$I$2344,9,FALSE)</f>
        <v>7736.39</v>
      </c>
      <c r="N1861" s="2" t="str">
        <f>VLOOKUP($A1861,'Hospitalisation Details'!$A$2:$J$2344,10,FALSE)</f>
        <v>Tier - 3</v>
      </c>
      <c r="O1861" s="2" t="str">
        <f>VLOOKUP($A1861,'Hospitalisation Details'!$A$2:$K$2344,11,FALSE)</f>
        <v>Tier - 2</v>
      </c>
      <c r="P1861" s="5" t="str">
        <f>VLOOKUP($A1861,'Hospitalisation Details'!$A$2:$L$2344,12,FALSE)</f>
        <v>R1013</v>
      </c>
      <c r="Q1861" s="15">
        <f>VLOOKUP($A1861,'Hospitalisation Details'!$A$2:$G$2344,7,FALSE)</f>
        <v>57</v>
      </c>
    </row>
    <row r="1862" spans="1:17" x14ac:dyDescent="0.25">
      <c r="A1862" s="14" t="s">
        <v>5549</v>
      </c>
      <c r="B1862" t="str">
        <f>VLOOKUP(Healthcare!$A1862,'Customer Names'!A1862:C4196,3,FALSE)</f>
        <v>Hillman</v>
      </c>
      <c r="C1862">
        <f>VLOOKUP(Healthcare!$A1862,'Medical Examinations'!A1862:B4196,2,FALSE)</f>
        <v>29.26</v>
      </c>
      <c r="D1862">
        <f>VLOOKUP($A1862,'Medical Examinations'!A1862:D4196,4,FALSE)</f>
        <v>4.7</v>
      </c>
      <c r="E1862" t="str">
        <f>VLOOKUP($A1862,'Medical Examinations'!A1862:F1862,6,FALSE)</f>
        <v>No</v>
      </c>
      <c r="F1862" t="str">
        <f>VLOOKUP($A1862,'Medical Examinations'!A1862:G4196,7,FALSE)</f>
        <v>No</v>
      </c>
      <c r="G1862" t="str">
        <f>VLOOKUP($A1862,'Medical Examinations'!A1862:H4196,8,FALSE)</f>
        <v>No</v>
      </c>
      <c r="H1862" s="4">
        <f>VLOOKUP($A1862,'Medical Examinations'!A1862:I4196,9,FALSE)</f>
        <v>0</v>
      </c>
      <c r="I1862" t="str">
        <f>VLOOKUP($A1862,'Medical Examinations'!A1862:J1862,10,FALSE)</f>
        <v>No</v>
      </c>
      <c r="J1862" t="str">
        <f>VLOOKUP($A1862,'Medical Examinations'!A1862:C1862,3,FALSE)</f>
        <v>Over Weight</v>
      </c>
      <c r="K1862" t="str">
        <f>VLOOKUP($A1862,'Medical Examinations'!A1862:E1862,5,FALSE)</f>
        <v>Normal</v>
      </c>
      <c r="L1862" t="str">
        <f>VLOOKUP($A1862,'Hospitalisation Details'!$A$2:$E$2344,5,FALSE)</f>
        <v>4-Sep-1978</v>
      </c>
      <c r="M1862" s="2">
        <f>VLOOKUP($A1862,'Hospitalisation Details'!$A$2:$I$2344,9,FALSE)</f>
        <v>7740.34</v>
      </c>
      <c r="N1862" s="2" t="str">
        <f>VLOOKUP($A1862,'Hospitalisation Details'!$A$2:$J$2344,10,FALSE)</f>
        <v>Tier - 1</v>
      </c>
      <c r="O1862" s="2" t="str">
        <f>VLOOKUP($A1862,'Hospitalisation Details'!$A$2:$K$2344,11,FALSE)</f>
        <v>Tier - 1</v>
      </c>
      <c r="P1862" s="5" t="str">
        <f>VLOOKUP($A1862,'Hospitalisation Details'!$A$2:$L$2344,12,FALSE)</f>
        <v>R1011</v>
      </c>
      <c r="Q1862" s="15">
        <f>VLOOKUP($A1862,'Hospitalisation Details'!$A$2:$G$2344,7,FALSE)</f>
        <v>44</v>
      </c>
    </row>
    <row r="1863" spans="1:17" x14ac:dyDescent="0.25">
      <c r="A1863" s="14" t="s">
        <v>5550</v>
      </c>
      <c r="B1863" t="str">
        <f>VLOOKUP(Healthcare!$A1863,'Customer Names'!A1863:C4197,3,FALSE)</f>
        <v>Edwards</v>
      </c>
      <c r="C1863">
        <f>VLOOKUP(Healthcare!$A1863,'Medical Examinations'!A1863:B4197,2,FALSE)</f>
        <v>33</v>
      </c>
      <c r="D1863">
        <f>VLOOKUP($A1863,'Medical Examinations'!A1863:D4197,4,FALSE)</f>
        <v>6.28</v>
      </c>
      <c r="E1863" t="str">
        <f>VLOOKUP($A1863,'Medical Examinations'!A1863:F1863,6,FALSE)</f>
        <v>No</v>
      </c>
      <c r="F1863" t="str">
        <f>VLOOKUP($A1863,'Medical Examinations'!A1863:G4197,7,FALSE)</f>
        <v>No</v>
      </c>
      <c r="G1863" t="str">
        <f>VLOOKUP($A1863,'Medical Examinations'!A1863:H4197,8,FALSE)</f>
        <v>No</v>
      </c>
      <c r="H1863" s="4">
        <f>VLOOKUP($A1863,'Medical Examinations'!A1863:I4197,9,FALSE)</f>
        <v>0</v>
      </c>
      <c r="I1863" t="str">
        <f>VLOOKUP($A1863,'Medical Examinations'!A1863:J1863,10,FALSE)</f>
        <v>No</v>
      </c>
      <c r="J1863" t="str">
        <f>VLOOKUP($A1863,'Medical Examinations'!A1863:C1863,3,FALSE)</f>
        <v>Obesity</v>
      </c>
      <c r="K1863" t="str">
        <f>VLOOKUP($A1863,'Medical Examinations'!A1863:E1863,5,FALSE)</f>
        <v>Prediabetes</v>
      </c>
      <c r="L1863" t="str">
        <f>VLOOKUP($A1863,'Hospitalisation Details'!$A$2:$E$2344,5,FALSE)</f>
        <v>12-Dec-1976</v>
      </c>
      <c r="M1863" s="2">
        <f>VLOOKUP($A1863,'Hospitalisation Details'!$A$2:$I$2344,9,FALSE)</f>
        <v>7742.11</v>
      </c>
      <c r="N1863" s="2" t="str">
        <f>VLOOKUP($A1863,'Hospitalisation Details'!$A$2:$J$2344,10,FALSE)</f>
        <v>Tier - 3</v>
      </c>
      <c r="O1863" s="2" t="str">
        <f>VLOOKUP($A1863,'Hospitalisation Details'!$A$2:$K$2344,11,FALSE)</f>
        <v>Tier - 2</v>
      </c>
      <c r="P1863" s="5" t="str">
        <f>VLOOKUP($A1863,'Hospitalisation Details'!$A$2:$L$2344,12,FALSE)</f>
        <v>R1013</v>
      </c>
      <c r="Q1863" s="15">
        <f>VLOOKUP($A1863,'Hospitalisation Details'!$A$2:$G$2344,7,FALSE)</f>
        <v>46</v>
      </c>
    </row>
    <row r="1864" spans="1:17" x14ac:dyDescent="0.25">
      <c r="A1864" s="14" t="s">
        <v>5551</v>
      </c>
      <c r="B1864" t="str">
        <f>VLOOKUP(Healthcare!$A1864,'Customer Names'!A1864:C4198,3,FALSE)</f>
        <v>Bartel</v>
      </c>
      <c r="C1864">
        <f>VLOOKUP(Healthcare!$A1864,'Medical Examinations'!A1864:B4198,2,FALSE)</f>
        <v>31.065000000000001</v>
      </c>
      <c r="D1864">
        <f>VLOOKUP($A1864,'Medical Examinations'!A1864:D4198,4,FALSE)</f>
        <v>4.2300000000000004</v>
      </c>
      <c r="E1864" t="str">
        <f>VLOOKUP($A1864,'Medical Examinations'!A1864:F1864,6,FALSE)</f>
        <v>No</v>
      </c>
      <c r="F1864" t="str">
        <f>VLOOKUP($A1864,'Medical Examinations'!A1864:G4198,7,FALSE)</f>
        <v>No</v>
      </c>
      <c r="G1864" t="str">
        <f>VLOOKUP($A1864,'Medical Examinations'!A1864:H4198,8,FALSE)</f>
        <v>No</v>
      </c>
      <c r="H1864" s="4">
        <f>VLOOKUP($A1864,'Medical Examinations'!A1864:I4198,9,FALSE)</f>
        <v>0</v>
      </c>
      <c r="I1864" t="str">
        <f>VLOOKUP($A1864,'Medical Examinations'!A1864:J1864,10,FALSE)</f>
        <v>No</v>
      </c>
      <c r="J1864" t="str">
        <f>VLOOKUP($A1864,'Medical Examinations'!A1864:C1864,3,FALSE)</f>
        <v>Obesity</v>
      </c>
      <c r="K1864" t="str">
        <f>VLOOKUP($A1864,'Medical Examinations'!A1864:E1864,5,FALSE)</f>
        <v>Normal</v>
      </c>
      <c r="L1864" t="str">
        <f>VLOOKUP($A1864,'Hospitalisation Details'!$A$2:$E$2344,5,FALSE)</f>
        <v>30-Jun-1981</v>
      </c>
      <c r="M1864" s="2">
        <f>VLOOKUP($A1864,'Hospitalisation Details'!$A$2:$I$2344,9,FALSE)</f>
        <v>7749.16</v>
      </c>
      <c r="N1864" s="2" t="str">
        <f>VLOOKUP($A1864,'Hospitalisation Details'!$A$2:$J$2344,10,FALSE)</f>
        <v>Tier - 2</v>
      </c>
      <c r="O1864" s="2" t="str">
        <f>VLOOKUP($A1864,'Hospitalisation Details'!$A$2:$K$2344,11,FALSE)</f>
        <v>Tier - 1</v>
      </c>
      <c r="P1864" s="5" t="str">
        <f>VLOOKUP($A1864,'Hospitalisation Details'!$A$2:$L$2344,12,FALSE)</f>
        <v>R1012</v>
      </c>
      <c r="Q1864" s="15">
        <f>VLOOKUP($A1864,'Hospitalisation Details'!$A$2:$G$2344,7,FALSE)</f>
        <v>41</v>
      </c>
    </row>
    <row r="1865" spans="1:17" x14ac:dyDescent="0.25">
      <c r="A1865" s="14" t="s">
        <v>5552</v>
      </c>
      <c r="B1865" t="str">
        <f>VLOOKUP(Healthcare!$A1865,'Customer Names'!A1865:C4199,3,FALSE)</f>
        <v>Potekhina</v>
      </c>
      <c r="C1865">
        <f>VLOOKUP(Healthcare!$A1865,'Medical Examinations'!A1865:B4199,2,FALSE)</f>
        <v>26.51</v>
      </c>
      <c r="D1865">
        <f>VLOOKUP($A1865,'Medical Examinations'!A1865:D4199,4,FALSE)</f>
        <v>6.17</v>
      </c>
      <c r="E1865" t="str">
        <f>VLOOKUP($A1865,'Medical Examinations'!A1865:F1865,6,FALSE)</f>
        <v>No</v>
      </c>
      <c r="F1865" t="str">
        <f>VLOOKUP($A1865,'Medical Examinations'!A1865:G4199,7,FALSE)</f>
        <v>No</v>
      </c>
      <c r="G1865" t="str">
        <f>VLOOKUP($A1865,'Medical Examinations'!A1865:H4199,8,FALSE)</f>
        <v>No</v>
      </c>
      <c r="H1865" s="4">
        <f>VLOOKUP($A1865,'Medical Examinations'!A1865:I4199,9,FALSE)</f>
        <v>0</v>
      </c>
      <c r="I1865" t="str">
        <f>VLOOKUP($A1865,'Medical Examinations'!A1865:J1865,10,FALSE)</f>
        <v>No</v>
      </c>
      <c r="J1865" t="str">
        <f>VLOOKUP($A1865,'Medical Examinations'!A1865:C1865,3,FALSE)</f>
        <v>Over Weight</v>
      </c>
      <c r="K1865" t="str">
        <f>VLOOKUP($A1865,'Medical Examinations'!A1865:E1865,5,FALSE)</f>
        <v>Prediabetes</v>
      </c>
      <c r="L1865" t="str">
        <f>VLOOKUP($A1865,'Hospitalisation Details'!$A$2:$E$2344,5,FALSE)</f>
        <v>21-Dec-1997</v>
      </c>
      <c r="M1865" s="2">
        <f>VLOOKUP($A1865,'Hospitalisation Details'!$A$2:$I$2344,9,FALSE)</f>
        <v>7763.06</v>
      </c>
      <c r="N1865" s="2" t="str">
        <f>VLOOKUP($A1865,'Hospitalisation Details'!$A$2:$J$2344,10,FALSE)</f>
        <v>Tier - 2</v>
      </c>
      <c r="O1865" s="2" t="str">
        <f>VLOOKUP($A1865,'Hospitalisation Details'!$A$2:$K$2344,11,FALSE)</f>
        <v>Tier - 1</v>
      </c>
      <c r="P1865" s="5" t="str">
        <f>VLOOKUP($A1865,'Hospitalisation Details'!$A$2:$L$2344,12,FALSE)</f>
        <v>R1012</v>
      </c>
      <c r="Q1865" s="15">
        <f>VLOOKUP($A1865,'Hospitalisation Details'!$A$2:$G$2344,7,FALSE)</f>
        <v>25</v>
      </c>
    </row>
    <row r="1866" spans="1:17" x14ac:dyDescent="0.25">
      <c r="A1866" s="14" t="s">
        <v>5553</v>
      </c>
      <c r="B1866" t="str">
        <f>VLOOKUP(Healthcare!$A1866,'Customer Names'!A1866:C4200,3,FALSE)</f>
        <v>Kelly</v>
      </c>
      <c r="C1866">
        <f>VLOOKUP(Healthcare!$A1866,'Medical Examinations'!A1866:B4200,2,FALSE)</f>
        <v>28.88</v>
      </c>
      <c r="D1866">
        <f>VLOOKUP($A1866,'Medical Examinations'!A1866:D4200,4,FALSE)</f>
        <v>4.96</v>
      </c>
      <c r="E1866" t="str">
        <f>VLOOKUP($A1866,'Medical Examinations'!A1866:F1866,6,FALSE)</f>
        <v>No</v>
      </c>
      <c r="F1866" t="str">
        <f>VLOOKUP($A1866,'Medical Examinations'!A1866:G4200,7,FALSE)</f>
        <v>No</v>
      </c>
      <c r="G1866" t="str">
        <f>VLOOKUP($A1866,'Medical Examinations'!A1866:H4200,8,FALSE)</f>
        <v>No</v>
      </c>
      <c r="H1866" s="4">
        <f>VLOOKUP($A1866,'Medical Examinations'!A1866:I4200,9,FALSE)</f>
        <v>0</v>
      </c>
      <c r="I1866" t="str">
        <f>VLOOKUP($A1866,'Medical Examinations'!A1866:J1866,10,FALSE)</f>
        <v>No</v>
      </c>
      <c r="J1866" t="str">
        <f>VLOOKUP($A1866,'Medical Examinations'!A1866:C1866,3,FALSE)</f>
        <v>Over Weight</v>
      </c>
      <c r="K1866" t="str">
        <f>VLOOKUP($A1866,'Medical Examinations'!A1866:E1866,5,FALSE)</f>
        <v>Normal</v>
      </c>
      <c r="L1866" t="str">
        <f>VLOOKUP($A1866,'Hospitalisation Details'!$A$2:$E$2344,5,FALSE)</f>
        <v>6-Dec-1974</v>
      </c>
      <c r="M1866" s="2">
        <f>VLOOKUP($A1866,'Hospitalisation Details'!$A$2:$I$2344,9,FALSE)</f>
        <v>7789.64</v>
      </c>
      <c r="N1866" s="2" t="str">
        <f>VLOOKUP($A1866,'Hospitalisation Details'!$A$2:$J$2344,10,FALSE)</f>
        <v>Tier - 1</v>
      </c>
      <c r="O1866" s="2" t="str">
        <f>VLOOKUP($A1866,'Hospitalisation Details'!$A$2:$K$2344,11,FALSE)</f>
        <v>Tier - 3</v>
      </c>
      <c r="P1866" s="5" t="str">
        <f>VLOOKUP($A1866,'Hospitalisation Details'!$A$2:$L$2344,12,FALSE)</f>
        <v>R1013</v>
      </c>
      <c r="Q1866" s="15">
        <f>VLOOKUP($A1866,'Hospitalisation Details'!$A$2:$G$2344,7,FALSE)</f>
        <v>48</v>
      </c>
    </row>
    <row r="1867" spans="1:17" x14ac:dyDescent="0.25">
      <c r="A1867" s="14" t="s">
        <v>5554</v>
      </c>
      <c r="B1867" t="str">
        <f>VLOOKUP(Healthcare!$A1867,'Customer Names'!A1867:C4201,3,FALSE)</f>
        <v>Lapp</v>
      </c>
      <c r="C1867">
        <f>VLOOKUP(Healthcare!$A1867,'Medical Examinations'!A1867:B4201,2,FALSE)</f>
        <v>35.814999999999998</v>
      </c>
      <c r="D1867">
        <f>VLOOKUP($A1867,'Medical Examinations'!A1867:D4201,4,FALSE)</f>
        <v>5.1100000000000003</v>
      </c>
      <c r="E1867" t="str">
        <f>VLOOKUP($A1867,'Medical Examinations'!A1867:F1867,6,FALSE)</f>
        <v>Yes</v>
      </c>
      <c r="F1867" t="str">
        <f>VLOOKUP($A1867,'Medical Examinations'!A1867:G4201,7,FALSE)</f>
        <v>No</v>
      </c>
      <c r="G1867" t="str">
        <f>VLOOKUP($A1867,'Medical Examinations'!A1867:H4201,8,FALSE)</f>
        <v>No</v>
      </c>
      <c r="H1867" s="4">
        <f>VLOOKUP($A1867,'Medical Examinations'!A1867:I4201,9,FALSE)</f>
        <v>1</v>
      </c>
      <c r="I1867" t="str">
        <f>VLOOKUP($A1867,'Medical Examinations'!A1867:J1867,10,FALSE)</f>
        <v>No</v>
      </c>
      <c r="J1867" t="str">
        <f>VLOOKUP($A1867,'Medical Examinations'!A1867:C1867,3,FALSE)</f>
        <v>Obesity</v>
      </c>
      <c r="K1867" t="str">
        <f>VLOOKUP($A1867,'Medical Examinations'!A1867:E1867,5,FALSE)</f>
        <v>Normal</v>
      </c>
      <c r="L1867" t="str">
        <f>VLOOKUP($A1867,'Hospitalisation Details'!$A$2:$E$2344,5,FALSE)</f>
        <v>25-Dec-1999</v>
      </c>
      <c r="M1867" s="2">
        <f>VLOOKUP($A1867,'Hospitalisation Details'!$A$2:$I$2344,9,FALSE)</f>
        <v>7794.68</v>
      </c>
      <c r="N1867" s="2" t="str">
        <f>VLOOKUP($A1867,'Hospitalisation Details'!$A$2:$J$2344,10,FALSE)</f>
        <v>Tier - 2</v>
      </c>
      <c r="O1867" s="2" t="str">
        <f>VLOOKUP($A1867,'Hospitalisation Details'!$A$2:$K$2344,11,FALSE)</f>
        <v>Tier - 2</v>
      </c>
      <c r="P1867" s="5" t="str">
        <f>VLOOKUP($A1867,'Hospitalisation Details'!$A$2:$L$2344,12,FALSE)</f>
        <v>R1026</v>
      </c>
      <c r="Q1867" s="15">
        <f>VLOOKUP($A1867,'Hospitalisation Details'!$A$2:$G$2344,7,FALSE)</f>
        <v>23</v>
      </c>
    </row>
    <row r="1868" spans="1:17" x14ac:dyDescent="0.25">
      <c r="A1868" s="14" t="s">
        <v>5555</v>
      </c>
      <c r="B1868" t="str">
        <f>VLOOKUP(Healthcare!$A1868,'Customer Names'!A1868:C4202,3,FALSE)</f>
        <v>Burke</v>
      </c>
      <c r="C1868">
        <f>VLOOKUP(Healthcare!$A1868,'Medical Examinations'!A1868:B4202,2,FALSE)</f>
        <v>21.28</v>
      </c>
      <c r="D1868">
        <f>VLOOKUP($A1868,'Medical Examinations'!A1868:D4202,4,FALSE)</f>
        <v>4.05</v>
      </c>
      <c r="E1868" t="str">
        <f>VLOOKUP($A1868,'Medical Examinations'!A1868:F1868,6,FALSE)</f>
        <v>No</v>
      </c>
      <c r="F1868" t="str">
        <f>VLOOKUP($A1868,'Medical Examinations'!A1868:G4202,7,FALSE)</f>
        <v>Yes</v>
      </c>
      <c r="G1868" t="str">
        <f>VLOOKUP($A1868,'Medical Examinations'!A1868:H4202,8,FALSE)</f>
        <v>No</v>
      </c>
      <c r="H1868" s="4">
        <f>VLOOKUP($A1868,'Medical Examinations'!A1868:I4202,9,FALSE)</f>
        <v>1</v>
      </c>
      <c r="I1868" t="str">
        <f>VLOOKUP($A1868,'Medical Examinations'!A1868:J1868,10,FALSE)</f>
        <v>No</v>
      </c>
      <c r="J1868" t="str">
        <f>VLOOKUP($A1868,'Medical Examinations'!A1868:C1868,3,FALSE)</f>
        <v>Health Weight</v>
      </c>
      <c r="K1868" t="str">
        <f>VLOOKUP($A1868,'Medical Examinations'!A1868:E1868,5,FALSE)</f>
        <v>Normal</v>
      </c>
      <c r="L1868" t="str">
        <f>VLOOKUP($A1868,'Hospitalisation Details'!$A$2:$E$2344,5,FALSE)</f>
        <v>2-Dec-1997</v>
      </c>
      <c r="M1868" s="2">
        <f>VLOOKUP($A1868,'Hospitalisation Details'!$A$2:$I$2344,9,FALSE)</f>
        <v>7803.77</v>
      </c>
      <c r="N1868" s="2" t="str">
        <f>VLOOKUP($A1868,'Hospitalisation Details'!$A$2:$J$2344,10,FALSE)</f>
        <v>Tier - 2</v>
      </c>
      <c r="O1868" s="2" t="str">
        <f>VLOOKUP($A1868,'Hospitalisation Details'!$A$2:$K$2344,11,FALSE)</f>
        <v>Tier - 3</v>
      </c>
      <c r="P1868" s="5" t="str">
        <f>VLOOKUP($A1868,'Hospitalisation Details'!$A$2:$L$2344,12,FALSE)</f>
        <v>R1012</v>
      </c>
      <c r="Q1868" s="15">
        <f>VLOOKUP($A1868,'Hospitalisation Details'!$A$2:$G$2344,7,FALSE)</f>
        <v>25</v>
      </c>
    </row>
    <row r="1869" spans="1:17" x14ac:dyDescent="0.25">
      <c r="A1869" s="14" t="s">
        <v>5556</v>
      </c>
      <c r="B1869" t="str">
        <f>VLOOKUP(Healthcare!$A1869,'Customer Names'!A1869:C4203,3,FALSE)</f>
        <v>Barry</v>
      </c>
      <c r="C1869">
        <f>VLOOKUP(Healthcare!$A1869,'Medical Examinations'!A1869:B4203,2,FALSE)</f>
        <v>33.81</v>
      </c>
      <c r="D1869">
        <f>VLOOKUP($A1869,'Medical Examinations'!A1869:D4203,4,FALSE)</f>
        <v>6.49</v>
      </c>
      <c r="E1869" t="str">
        <f>VLOOKUP($A1869,'Medical Examinations'!A1869:F1869,6,FALSE)</f>
        <v>No</v>
      </c>
      <c r="F1869" t="str">
        <f>VLOOKUP($A1869,'Medical Examinations'!A1869:G4203,7,FALSE)</f>
        <v>No</v>
      </c>
      <c r="G1869" t="str">
        <f>VLOOKUP($A1869,'Medical Examinations'!A1869:H4203,8,FALSE)</f>
        <v>Yes</v>
      </c>
      <c r="H1869" s="4">
        <f>VLOOKUP($A1869,'Medical Examinations'!A1869:I4203,9,FALSE)</f>
        <v>1</v>
      </c>
      <c r="I1869" t="str">
        <f>VLOOKUP($A1869,'Medical Examinations'!A1869:J1869,10,FALSE)</f>
        <v>No</v>
      </c>
      <c r="J1869" t="str">
        <f>VLOOKUP($A1869,'Medical Examinations'!A1869:C1869,3,FALSE)</f>
        <v>Obesity</v>
      </c>
      <c r="K1869" t="str">
        <f>VLOOKUP($A1869,'Medical Examinations'!A1869:E1869,5,FALSE)</f>
        <v>Diabetes</v>
      </c>
      <c r="L1869" t="str">
        <f>VLOOKUP($A1869,'Hospitalisation Details'!$A$2:$E$2344,5,FALSE)</f>
        <v>9-Nov-1974</v>
      </c>
      <c r="M1869" s="2">
        <f>VLOOKUP($A1869,'Hospitalisation Details'!$A$2:$I$2344,9,FALSE)</f>
        <v>7804.16</v>
      </c>
      <c r="N1869" s="2" t="str">
        <f>VLOOKUP($A1869,'Hospitalisation Details'!$A$2:$J$2344,10,FALSE)</f>
        <v>Tier - 2</v>
      </c>
      <c r="O1869" s="2" t="str">
        <f>VLOOKUP($A1869,'Hospitalisation Details'!$A$2:$K$2344,11,FALSE)</f>
        <v>Tier - 3</v>
      </c>
      <c r="P1869" s="5" t="str">
        <f>VLOOKUP($A1869,'Hospitalisation Details'!$A$2:$L$2344,12,FALSE)</f>
        <v>R1013</v>
      </c>
      <c r="Q1869" s="15">
        <f>VLOOKUP($A1869,'Hospitalisation Details'!$A$2:$G$2344,7,FALSE)</f>
        <v>48</v>
      </c>
    </row>
    <row r="1870" spans="1:17" x14ac:dyDescent="0.25">
      <c r="A1870" s="14" t="s">
        <v>5557</v>
      </c>
      <c r="B1870" t="str">
        <f>VLOOKUP(Healthcare!$A1870,'Customer Names'!A1870:C4204,3,FALSE)</f>
        <v>McCormick</v>
      </c>
      <c r="C1870">
        <f>VLOOKUP(Healthcare!$A1870,'Medical Examinations'!A1870:B4204,2,FALSE)</f>
        <v>44.22</v>
      </c>
      <c r="D1870">
        <f>VLOOKUP($A1870,'Medical Examinations'!A1870:D4204,4,FALSE)</f>
        <v>4.1900000000000004</v>
      </c>
      <c r="E1870" t="str">
        <f>VLOOKUP($A1870,'Medical Examinations'!A1870:F1870,6,FALSE)</f>
        <v>No</v>
      </c>
      <c r="F1870" t="str">
        <f>VLOOKUP($A1870,'Medical Examinations'!A1870:G4204,7,FALSE)</f>
        <v>No</v>
      </c>
      <c r="G1870" t="str">
        <f>VLOOKUP($A1870,'Medical Examinations'!A1870:H4204,8,FALSE)</f>
        <v>No</v>
      </c>
      <c r="H1870" s="4">
        <f>VLOOKUP($A1870,'Medical Examinations'!A1870:I4204,9,FALSE)</f>
        <v>1</v>
      </c>
      <c r="I1870" t="str">
        <f>VLOOKUP($A1870,'Medical Examinations'!A1870:J1870,10,FALSE)</f>
        <v>No</v>
      </c>
      <c r="J1870" t="str">
        <f>VLOOKUP($A1870,'Medical Examinations'!A1870:C1870,3,FALSE)</f>
        <v>Obesity</v>
      </c>
      <c r="K1870" t="str">
        <f>VLOOKUP($A1870,'Medical Examinations'!A1870:E1870,5,FALSE)</f>
        <v>Normal</v>
      </c>
      <c r="L1870" t="str">
        <f>VLOOKUP($A1870,'Hospitalisation Details'!$A$2:$E$2344,5,FALSE)</f>
        <v>21-Dec-1991</v>
      </c>
      <c r="M1870" s="2">
        <f>VLOOKUP($A1870,'Hospitalisation Details'!$A$2:$I$2344,9,FALSE)</f>
        <v>7812.67</v>
      </c>
      <c r="N1870" s="2" t="str">
        <f>VLOOKUP($A1870,'Hospitalisation Details'!$A$2:$J$2344,10,FALSE)</f>
        <v>Tier - 2</v>
      </c>
      <c r="O1870" s="2" t="str">
        <f>VLOOKUP($A1870,'Hospitalisation Details'!$A$2:$K$2344,11,FALSE)</f>
        <v>Tier - 1</v>
      </c>
      <c r="P1870" s="5" t="str">
        <f>VLOOKUP($A1870,'Hospitalisation Details'!$A$2:$L$2344,12,FALSE)</f>
        <v>R1012</v>
      </c>
      <c r="Q1870" s="15">
        <f>VLOOKUP($A1870,'Hospitalisation Details'!$A$2:$G$2344,7,FALSE)</f>
        <v>31</v>
      </c>
    </row>
    <row r="1871" spans="1:17" x14ac:dyDescent="0.25">
      <c r="A1871" s="14" t="s">
        <v>5558</v>
      </c>
      <c r="B1871" t="str">
        <f>VLOOKUP(Healthcare!$A1871,'Customer Names'!A1871:C4205,3,FALSE)</f>
        <v>McElroy</v>
      </c>
      <c r="C1871">
        <f>VLOOKUP(Healthcare!$A1871,'Medical Examinations'!A1871:B4205,2,FALSE)</f>
        <v>15.46</v>
      </c>
      <c r="D1871">
        <f>VLOOKUP($A1871,'Medical Examinations'!A1871:D4205,4,FALSE)</f>
        <v>4.99</v>
      </c>
      <c r="E1871" t="str">
        <f>VLOOKUP($A1871,'Medical Examinations'!A1871:F1871,6,FALSE)</f>
        <v>Yes</v>
      </c>
      <c r="F1871" t="str">
        <f>VLOOKUP($A1871,'Medical Examinations'!A1871:G4205,7,FALSE)</f>
        <v>No</v>
      </c>
      <c r="G1871" t="str">
        <f>VLOOKUP($A1871,'Medical Examinations'!A1871:H4205,8,FALSE)</f>
        <v>Yes</v>
      </c>
      <c r="H1871" s="4">
        <f>VLOOKUP($A1871,'Medical Examinations'!A1871:I4205,9,FALSE)</f>
        <v>1</v>
      </c>
      <c r="I1871" t="str">
        <f>VLOOKUP($A1871,'Medical Examinations'!A1871:J1871,10,FALSE)</f>
        <v>No</v>
      </c>
      <c r="J1871" t="str">
        <f>VLOOKUP($A1871,'Medical Examinations'!A1871:C1871,3,FALSE)</f>
        <v>Under Weight</v>
      </c>
      <c r="K1871" t="str">
        <f>VLOOKUP($A1871,'Medical Examinations'!A1871:E1871,5,FALSE)</f>
        <v>Normal</v>
      </c>
      <c r="L1871" t="str">
        <f>VLOOKUP($A1871,'Hospitalisation Details'!$A$2:$E$2344,5,FALSE)</f>
        <v>5-Oct-2001</v>
      </c>
      <c r="M1871" s="2">
        <f>VLOOKUP($A1871,'Hospitalisation Details'!$A$2:$I$2344,9,FALSE)</f>
        <v>7844.8</v>
      </c>
      <c r="N1871" s="2" t="str">
        <f>VLOOKUP($A1871,'Hospitalisation Details'!$A$2:$J$2344,10,FALSE)</f>
        <v>Tier - 2</v>
      </c>
      <c r="O1871" s="2" t="str">
        <f>VLOOKUP($A1871,'Hospitalisation Details'!$A$2:$K$2344,11,FALSE)</f>
        <v>Tier - 2</v>
      </c>
      <c r="P1871" s="5" t="str">
        <f>VLOOKUP($A1871,'Hospitalisation Details'!$A$2:$L$2344,12,FALSE)</f>
        <v>R1012</v>
      </c>
      <c r="Q1871" s="15">
        <f>VLOOKUP($A1871,'Hospitalisation Details'!$A$2:$G$2344,7,FALSE)</f>
        <v>21</v>
      </c>
    </row>
    <row r="1872" spans="1:17" x14ac:dyDescent="0.25">
      <c r="A1872" s="14" t="s">
        <v>5559</v>
      </c>
      <c r="B1872" t="str">
        <f>VLOOKUP(Healthcare!$A1872,'Customer Names'!A1872:C4206,3,FALSE)</f>
        <v>Coffed</v>
      </c>
      <c r="C1872">
        <f>VLOOKUP(Healthcare!$A1872,'Medical Examinations'!A1872:B4206,2,FALSE)</f>
        <v>30.3</v>
      </c>
      <c r="D1872">
        <f>VLOOKUP($A1872,'Medical Examinations'!A1872:D4206,4,FALSE)</f>
        <v>4.7699999999999996</v>
      </c>
      <c r="E1872" t="str">
        <f>VLOOKUP($A1872,'Medical Examinations'!A1872:F1872,6,FALSE)</f>
        <v>Yes</v>
      </c>
      <c r="F1872" t="str">
        <f>VLOOKUP($A1872,'Medical Examinations'!A1872:G4206,7,FALSE)</f>
        <v>No</v>
      </c>
      <c r="G1872" t="str">
        <f>VLOOKUP($A1872,'Medical Examinations'!A1872:H4206,8,FALSE)</f>
        <v>No</v>
      </c>
      <c r="H1872" s="4">
        <f>VLOOKUP($A1872,'Medical Examinations'!A1872:I4206,9,FALSE)</f>
        <v>1</v>
      </c>
      <c r="I1872" t="str">
        <f>VLOOKUP($A1872,'Medical Examinations'!A1872:J1872,10,FALSE)</f>
        <v>No</v>
      </c>
      <c r="J1872" t="str">
        <f>VLOOKUP($A1872,'Medical Examinations'!A1872:C1872,3,FALSE)</f>
        <v>Obesity</v>
      </c>
      <c r="K1872" t="str">
        <f>VLOOKUP($A1872,'Medical Examinations'!A1872:E1872,5,FALSE)</f>
        <v>Normal</v>
      </c>
      <c r="L1872" t="str">
        <f>VLOOKUP($A1872,'Hospitalisation Details'!$A$2:$E$2344,5,FALSE)</f>
        <v>17-Nov-1994</v>
      </c>
      <c r="M1872" s="2">
        <f>VLOOKUP($A1872,'Hospitalisation Details'!$A$2:$I$2344,9,FALSE)</f>
        <v>7851.85</v>
      </c>
      <c r="N1872" s="2" t="str">
        <f>VLOOKUP($A1872,'Hospitalisation Details'!$A$2:$J$2344,10,FALSE)</f>
        <v>Tier - 2</v>
      </c>
      <c r="O1872" s="2" t="str">
        <f>VLOOKUP($A1872,'Hospitalisation Details'!$A$2:$K$2344,11,FALSE)</f>
        <v>Tier - 3</v>
      </c>
      <c r="P1872" s="5" t="str">
        <f>VLOOKUP($A1872,'Hospitalisation Details'!$A$2:$L$2344,12,FALSE)</f>
        <v>R1012</v>
      </c>
      <c r="Q1872" s="15">
        <f>VLOOKUP($A1872,'Hospitalisation Details'!$A$2:$G$2344,7,FALSE)</f>
        <v>28</v>
      </c>
    </row>
    <row r="1873" spans="1:17" x14ac:dyDescent="0.25">
      <c r="A1873" s="14" t="s">
        <v>5560</v>
      </c>
      <c r="B1873" t="str">
        <f>VLOOKUP(Healthcare!$A1873,'Customer Names'!A1873:C4207,3,FALSE)</f>
        <v>Estes</v>
      </c>
      <c r="C1873">
        <f>VLOOKUP(Healthcare!$A1873,'Medical Examinations'!A1873:B4207,2,FALSE)</f>
        <v>16.670000000000002</v>
      </c>
      <c r="D1873">
        <f>VLOOKUP($A1873,'Medical Examinations'!A1873:D4207,4,FALSE)</f>
        <v>5.46</v>
      </c>
      <c r="E1873" t="str">
        <f>VLOOKUP($A1873,'Medical Examinations'!A1873:F1873,6,FALSE)</f>
        <v>No</v>
      </c>
      <c r="F1873" t="str">
        <f>VLOOKUP($A1873,'Medical Examinations'!A1873:G4207,7,FALSE)</f>
        <v>No</v>
      </c>
      <c r="G1873" t="str">
        <f>VLOOKUP($A1873,'Medical Examinations'!A1873:H4207,8,FALSE)</f>
        <v>No</v>
      </c>
      <c r="H1873" s="4">
        <f>VLOOKUP($A1873,'Medical Examinations'!A1873:I4207,9,FALSE)</f>
        <v>0</v>
      </c>
      <c r="I1873" t="str">
        <f>VLOOKUP($A1873,'Medical Examinations'!A1873:J1873,10,FALSE)</f>
        <v>No</v>
      </c>
      <c r="J1873" t="str">
        <f>VLOOKUP($A1873,'Medical Examinations'!A1873:C1873,3,FALSE)</f>
        <v>Under Weight</v>
      </c>
      <c r="K1873" t="str">
        <f>VLOOKUP($A1873,'Medical Examinations'!A1873:E1873,5,FALSE)</f>
        <v>Normal</v>
      </c>
      <c r="L1873" t="str">
        <f>VLOOKUP($A1873,'Hospitalisation Details'!$A$2:$E$2344,5,FALSE)</f>
        <v>10-Oct-1962</v>
      </c>
      <c r="M1873" s="2">
        <f>VLOOKUP($A1873,'Hospitalisation Details'!$A$2:$I$2344,9,FALSE)</f>
        <v>7896.41</v>
      </c>
      <c r="N1873" s="2" t="str">
        <f>VLOOKUP($A1873,'Hospitalisation Details'!$A$2:$J$2344,10,FALSE)</f>
        <v>Tier - 3</v>
      </c>
      <c r="O1873" s="2" t="str">
        <f>VLOOKUP($A1873,'Hospitalisation Details'!$A$2:$K$2344,11,FALSE)</f>
        <v>Tier - 2</v>
      </c>
      <c r="P1873" s="5" t="str">
        <f>VLOOKUP($A1873,'Hospitalisation Details'!$A$2:$L$2344,12,FALSE)</f>
        <v>R1013</v>
      </c>
      <c r="Q1873" s="15">
        <f>VLOOKUP($A1873,'Hospitalisation Details'!$A$2:$G$2344,7,FALSE)</f>
        <v>60</v>
      </c>
    </row>
    <row r="1874" spans="1:17" x14ac:dyDescent="0.25">
      <c r="A1874" s="14" t="s">
        <v>5561</v>
      </c>
      <c r="B1874" t="str">
        <f>VLOOKUP(Healthcare!$A1874,'Customer Names'!A1874:C4208,3,FALSE)</f>
        <v>Miles</v>
      </c>
      <c r="C1874">
        <f>VLOOKUP(Healthcare!$A1874,'Medical Examinations'!A1874:B4208,2,FALSE)</f>
        <v>28.594999999999999</v>
      </c>
      <c r="D1874">
        <f>VLOOKUP($A1874,'Medical Examinations'!A1874:D4208,4,FALSE)</f>
        <v>5.43</v>
      </c>
      <c r="E1874" t="str">
        <f>VLOOKUP($A1874,'Medical Examinations'!A1874:F1874,6,FALSE)</f>
        <v>No</v>
      </c>
      <c r="F1874" t="str">
        <f>VLOOKUP($A1874,'Medical Examinations'!A1874:G4208,7,FALSE)</f>
        <v>No</v>
      </c>
      <c r="G1874" t="str">
        <f>VLOOKUP($A1874,'Medical Examinations'!A1874:H4208,8,FALSE)</f>
        <v>No</v>
      </c>
      <c r="H1874" s="4">
        <f>VLOOKUP($A1874,'Medical Examinations'!A1874:I4208,9,FALSE)</f>
        <v>0</v>
      </c>
      <c r="I1874" t="str">
        <f>VLOOKUP($A1874,'Medical Examinations'!A1874:J1874,10,FALSE)</f>
        <v>No</v>
      </c>
      <c r="J1874" t="str">
        <f>VLOOKUP($A1874,'Medical Examinations'!A1874:C1874,3,FALSE)</f>
        <v>Over Weight</v>
      </c>
      <c r="K1874" t="str">
        <f>VLOOKUP($A1874,'Medical Examinations'!A1874:E1874,5,FALSE)</f>
        <v>Normal</v>
      </c>
      <c r="L1874" t="str">
        <f>VLOOKUP($A1874,'Hospitalisation Details'!$A$2:$E$2344,5,FALSE)</f>
        <v>20-Jul-1977</v>
      </c>
      <c r="M1874" s="2">
        <f>VLOOKUP($A1874,'Hospitalisation Details'!$A$2:$I$2344,9,FALSE)</f>
        <v>7935.29</v>
      </c>
      <c r="N1874" s="2" t="str">
        <f>VLOOKUP($A1874,'Hospitalisation Details'!$A$2:$J$2344,10,FALSE)</f>
        <v>Tier - 2</v>
      </c>
      <c r="O1874" s="2" t="str">
        <f>VLOOKUP($A1874,'Hospitalisation Details'!$A$2:$K$2344,11,FALSE)</f>
        <v>Tier - 1</v>
      </c>
      <c r="P1874" s="5" t="str">
        <f>VLOOKUP($A1874,'Hospitalisation Details'!$A$2:$L$2344,12,FALSE)</f>
        <v>R1024</v>
      </c>
      <c r="Q1874" s="15">
        <f>VLOOKUP($A1874,'Hospitalisation Details'!$A$2:$G$2344,7,FALSE)</f>
        <v>45</v>
      </c>
    </row>
    <row r="1875" spans="1:17" x14ac:dyDescent="0.25">
      <c r="A1875" s="14" t="s">
        <v>5562</v>
      </c>
      <c r="B1875" t="str">
        <f>VLOOKUP(Healthcare!$A1875,'Customer Names'!A1875:C4209,3,FALSE)</f>
        <v>Zamore</v>
      </c>
      <c r="C1875">
        <f>VLOOKUP(Healthcare!$A1875,'Medical Examinations'!A1875:B4209,2,FALSE)</f>
        <v>25.934999999999999</v>
      </c>
      <c r="D1875">
        <f>VLOOKUP($A1875,'Medical Examinations'!A1875:D4209,4,FALSE)</f>
        <v>4.29</v>
      </c>
      <c r="E1875" t="str">
        <f>VLOOKUP($A1875,'Medical Examinations'!A1875:F1875,6,FALSE)</f>
        <v>No</v>
      </c>
      <c r="F1875" t="str">
        <f>VLOOKUP($A1875,'Medical Examinations'!A1875:G4209,7,FALSE)</f>
        <v>No</v>
      </c>
      <c r="G1875" t="str">
        <f>VLOOKUP($A1875,'Medical Examinations'!A1875:H4209,8,FALSE)</f>
        <v>No</v>
      </c>
      <c r="H1875" s="4">
        <f>VLOOKUP($A1875,'Medical Examinations'!A1875:I4209,9,FALSE)</f>
        <v>0</v>
      </c>
      <c r="I1875" t="str">
        <f>VLOOKUP($A1875,'Medical Examinations'!A1875:J1875,10,FALSE)</f>
        <v>No</v>
      </c>
      <c r="J1875" t="str">
        <f>VLOOKUP($A1875,'Medical Examinations'!A1875:C1875,3,FALSE)</f>
        <v>Over Weight</v>
      </c>
      <c r="K1875" t="str">
        <f>VLOOKUP($A1875,'Medical Examinations'!A1875:E1875,5,FALSE)</f>
        <v>Normal</v>
      </c>
      <c r="L1875" t="str">
        <f>VLOOKUP($A1875,'Hospitalisation Details'!$A$2:$E$2344,5,FALSE)</f>
        <v>29-Oct-1987</v>
      </c>
      <c r="M1875" s="2">
        <f>VLOOKUP($A1875,'Hospitalisation Details'!$A$2:$I$2344,9,FALSE)</f>
        <v>7948.22</v>
      </c>
      <c r="N1875" s="2" t="str">
        <f>VLOOKUP($A1875,'Hospitalisation Details'!$A$2:$J$2344,10,FALSE)</f>
        <v>Tier - 2</v>
      </c>
      <c r="O1875" s="2" t="str">
        <f>VLOOKUP($A1875,'Hospitalisation Details'!$A$2:$K$2344,11,FALSE)</f>
        <v>Tier - 3</v>
      </c>
      <c r="P1875" s="5" t="str">
        <f>VLOOKUP($A1875,'Hospitalisation Details'!$A$2:$L$2344,12,FALSE)</f>
        <v>R1025</v>
      </c>
      <c r="Q1875" s="15">
        <f>VLOOKUP($A1875,'Hospitalisation Details'!$A$2:$G$2344,7,FALSE)</f>
        <v>35</v>
      </c>
    </row>
    <row r="1876" spans="1:17" x14ac:dyDescent="0.25">
      <c r="A1876" s="14" t="s">
        <v>5563</v>
      </c>
      <c r="B1876" t="str">
        <f>VLOOKUP(Healthcare!$A1876,'Customer Names'!A1876:C4210,3,FALSE)</f>
        <v>Donaghy</v>
      </c>
      <c r="C1876">
        <f>VLOOKUP(Healthcare!$A1876,'Medical Examinations'!A1876:B4210,2,FALSE)</f>
        <v>27.645</v>
      </c>
      <c r="D1876">
        <f>VLOOKUP($A1876,'Medical Examinations'!A1876:D4210,4,FALSE)</f>
        <v>5.25</v>
      </c>
      <c r="E1876" t="str">
        <f>VLOOKUP($A1876,'Medical Examinations'!A1876:F1876,6,FALSE)</f>
        <v>No</v>
      </c>
      <c r="F1876" t="str">
        <f>VLOOKUP($A1876,'Medical Examinations'!A1876:G4210,7,FALSE)</f>
        <v>No</v>
      </c>
      <c r="G1876" t="str">
        <f>VLOOKUP($A1876,'Medical Examinations'!A1876:H4210,8,FALSE)</f>
        <v>No</v>
      </c>
      <c r="H1876" s="4">
        <f>VLOOKUP($A1876,'Medical Examinations'!A1876:I4210,9,FALSE)</f>
        <v>1</v>
      </c>
      <c r="I1876" t="str">
        <f>VLOOKUP($A1876,'Medical Examinations'!A1876:J1876,10,FALSE)</f>
        <v>No</v>
      </c>
      <c r="J1876" t="str">
        <f>VLOOKUP($A1876,'Medical Examinations'!A1876:C1876,3,FALSE)</f>
        <v>Over Weight</v>
      </c>
      <c r="K1876" t="str">
        <f>VLOOKUP($A1876,'Medical Examinations'!A1876:E1876,5,FALSE)</f>
        <v>Normal</v>
      </c>
      <c r="L1876" t="str">
        <f>VLOOKUP($A1876,'Hospitalisation Details'!$A$2:$E$2344,5,FALSE)</f>
        <v>9-Jul-1966</v>
      </c>
      <c r="M1876" s="2">
        <f>VLOOKUP($A1876,'Hospitalisation Details'!$A$2:$I$2344,9,FALSE)</f>
        <v>7953.72</v>
      </c>
      <c r="N1876" s="2" t="str">
        <f>VLOOKUP($A1876,'Hospitalisation Details'!$A$2:$J$2344,10,FALSE)</f>
        <v>Tier - 3</v>
      </c>
      <c r="O1876" s="2" t="str">
        <f>VLOOKUP($A1876,'Hospitalisation Details'!$A$2:$K$2344,11,FALSE)</f>
        <v>Tier - 3</v>
      </c>
      <c r="P1876" s="5" t="str">
        <f>VLOOKUP($A1876,'Hospitalisation Details'!$A$2:$L$2344,12,FALSE)</f>
        <v>R1012</v>
      </c>
      <c r="Q1876" s="15">
        <f>VLOOKUP($A1876,'Hospitalisation Details'!$A$2:$G$2344,7,FALSE)</f>
        <v>56</v>
      </c>
    </row>
    <row r="1877" spans="1:17" x14ac:dyDescent="0.25">
      <c r="A1877" s="14" t="s">
        <v>5564</v>
      </c>
      <c r="B1877" t="str">
        <f>VLOOKUP(Healthcare!$A1877,'Customer Names'!A1877:C4211,3,FALSE)</f>
        <v>Kennedy</v>
      </c>
      <c r="C1877">
        <f>VLOOKUP(Healthcare!$A1877,'Medical Examinations'!A1877:B4211,2,FALSE)</f>
        <v>30.1</v>
      </c>
      <c r="D1877">
        <f>VLOOKUP($A1877,'Medical Examinations'!A1877:D4211,4,FALSE)</f>
        <v>4.04</v>
      </c>
      <c r="E1877" t="str">
        <f>VLOOKUP($A1877,'Medical Examinations'!A1877:F1877,6,FALSE)</f>
        <v>No</v>
      </c>
      <c r="F1877" t="str">
        <f>VLOOKUP($A1877,'Medical Examinations'!A1877:G4211,7,FALSE)</f>
        <v>No</v>
      </c>
      <c r="G1877" t="str">
        <f>VLOOKUP($A1877,'Medical Examinations'!A1877:H4211,8,FALSE)</f>
        <v>No</v>
      </c>
      <c r="H1877" s="4">
        <f>VLOOKUP($A1877,'Medical Examinations'!A1877:I4211,9,FALSE)</f>
        <v>1</v>
      </c>
      <c r="I1877" t="str">
        <f>VLOOKUP($A1877,'Medical Examinations'!A1877:J1877,10,FALSE)</f>
        <v>No</v>
      </c>
      <c r="J1877" t="str">
        <f>VLOOKUP($A1877,'Medical Examinations'!A1877:C1877,3,FALSE)</f>
        <v>Obesity</v>
      </c>
      <c r="K1877" t="str">
        <f>VLOOKUP($A1877,'Medical Examinations'!A1877:E1877,5,FALSE)</f>
        <v>Normal</v>
      </c>
      <c r="L1877" t="str">
        <f>VLOOKUP($A1877,'Hospitalisation Details'!$A$2:$E$2344,5,FALSE)</f>
        <v>28-Dec-1981</v>
      </c>
      <c r="M1877" s="2">
        <f>VLOOKUP($A1877,'Hospitalisation Details'!$A$2:$I$2344,9,FALSE)</f>
        <v>7954.52</v>
      </c>
      <c r="N1877" s="2" t="str">
        <f>VLOOKUP($A1877,'Hospitalisation Details'!$A$2:$J$2344,10,FALSE)</f>
        <v>Tier - 2</v>
      </c>
      <c r="O1877" s="2" t="str">
        <f>VLOOKUP($A1877,'Hospitalisation Details'!$A$2:$K$2344,11,FALSE)</f>
        <v>Tier - 2</v>
      </c>
      <c r="P1877" s="5" t="str">
        <f>VLOOKUP($A1877,'Hospitalisation Details'!$A$2:$L$2344,12,FALSE)</f>
        <v>R1011</v>
      </c>
      <c r="Q1877" s="15">
        <f>VLOOKUP($A1877,'Hospitalisation Details'!$A$2:$G$2344,7,FALSE)</f>
        <v>41</v>
      </c>
    </row>
    <row r="1878" spans="1:17" x14ac:dyDescent="0.25">
      <c r="A1878" s="14" t="s">
        <v>5565</v>
      </c>
      <c r="B1878" t="str">
        <f>VLOOKUP(Healthcare!$A1878,'Customer Names'!A1878:C4212,3,FALSE)</f>
        <v>Fiorini</v>
      </c>
      <c r="C1878">
        <f>VLOOKUP(Healthcare!$A1878,'Medical Examinations'!A1878:B4212,2,FALSE)</f>
        <v>26.79</v>
      </c>
      <c r="D1878">
        <f>VLOOKUP($A1878,'Medical Examinations'!A1878:D4212,4,FALSE)</f>
        <v>5</v>
      </c>
      <c r="E1878" t="str">
        <f>VLOOKUP($A1878,'Medical Examinations'!A1878:F1878,6,FALSE)</f>
        <v>Yes</v>
      </c>
      <c r="F1878" t="str">
        <f>VLOOKUP($A1878,'Medical Examinations'!A1878:G4212,7,FALSE)</f>
        <v>No</v>
      </c>
      <c r="G1878" t="str">
        <f>VLOOKUP($A1878,'Medical Examinations'!A1878:H4212,8,FALSE)</f>
        <v>Yes</v>
      </c>
      <c r="H1878" s="4">
        <f>VLOOKUP($A1878,'Medical Examinations'!A1878:I4212,9,FALSE)</f>
        <v>1</v>
      </c>
      <c r="I1878" t="str">
        <f>VLOOKUP($A1878,'Medical Examinations'!A1878:J1878,10,FALSE)</f>
        <v>No</v>
      </c>
      <c r="J1878" t="str">
        <f>VLOOKUP($A1878,'Medical Examinations'!A1878:C1878,3,FALSE)</f>
        <v>Over Weight</v>
      </c>
      <c r="K1878" t="str">
        <f>VLOOKUP($A1878,'Medical Examinations'!A1878:E1878,5,FALSE)</f>
        <v>Normal</v>
      </c>
      <c r="L1878" t="str">
        <f>VLOOKUP($A1878,'Hospitalisation Details'!$A$2:$E$2344,5,FALSE)</f>
        <v>19-Jun-1970</v>
      </c>
      <c r="M1878" s="2">
        <f>VLOOKUP($A1878,'Hospitalisation Details'!$A$2:$I$2344,9,FALSE)</f>
        <v>7958.13</v>
      </c>
      <c r="N1878" s="2" t="str">
        <f>VLOOKUP($A1878,'Hospitalisation Details'!$A$2:$J$2344,10,FALSE)</f>
        <v>Tier - 2</v>
      </c>
      <c r="O1878" s="2" t="str">
        <f>VLOOKUP($A1878,'Hospitalisation Details'!$A$2:$K$2344,11,FALSE)</f>
        <v>Tier - 2</v>
      </c>
      <c r="P1878" s="5" t="str">
        <f>VLOOKUP($A1878,'Hospitalisation Details'!$A$2:$L$2344,12,FALSE)</f>
        <v>R1013</v>
      </c>
      <c r="Q1878" s="15">
        <f>VLOOKUP($A1878,'Hospitalisation Details'!$A$2:$G$2344,7,FALSE)</f>
        <v>52</v>
      </c>
    </row>
    <row r="1879" spans="1:17" x14ac:dyDescent="0.25">
      <c r="A1879" s="14" t="s">
        <v>5566</v>
      </c>
      <c r="B1879" t="str">
        <f>VLOOKUP(Healthcare!$A1879,'Customer Names'!A1879:C4213,3,FALSE)</f>
        <v>Alexander</v>
      </c>
      <c r="C1879">
        <f>VLOOKUP(Healthcare!$A1879,'Medical Examinations'!A1879:B4213,2,FALSE)</f>
        <v>27.1</v>
      </c>
      <c r="D1879">
        <f>VLOOKUP($A1879,'Medical Examinations'!A1879:D4213,4,FALSE)</f>
        <v>4.01</v>
      </c>
      <c r="E1879" t="str">
        <f>VLOOKUP($A1879,'Medical Examinations'!A1879:F1879,6,FALSE)</f>
        <v>Yes</v>
      </c>
      <c r="F1879" t="str">
        <f>VLOOKUP($A1879,'Medical Examinations'!A1879:G4213,7,FALSE)</f>
        <v>No</v>
      </c>
      <c r="G1879" t="str">
        <f>VLOOKUP($A1879,'Medical Examinations'!A1879:H4213,8,FALSE)</f>
        <v>No</v>
      </c>
      <c r="H1879" s="4">
        <f>VLOOKUP($A1879,'Medical Examinations'!A1879:I4213,9,FALSE)</f>
        <v>1</v>
      </c>
      <c r="I1879" t="str">
        <f>VLOOKUP($A1879,'Medical Examinations'!A1879:J1879,10,FALSE)</f>
        <v>No</v>
      </c>
      <c r="J1879" t="str">
        <f>VLOOKUP($A1879,'Medical Examinations'!A1879:C1879,3,FALSE)</f>
        <v>Over Weight</v>
      </c>
      <c r="K1879" t="str">
        <f>VLOOKUP($A1879,'Medical Examinations'!A1879:E1879,5,FALSE)</f>
        <v>Normal</v>
      </c>
      <c r="L1879" t="str">
        <f>VLOOKUP($A1879,'Hospitalisation Details'!$A$2:$E$2344,5,FALSE)</f>
        <v>10-Aug-1975</v>
      </c>
      <c r="M1879" s="2">
        <f>VLOOKUP($A1879,'Hospitalisation Details'!$A$2:$I$2344,9,FALSE)</f>
        <v>7966.81</v>
      </c>
      <c r="N1879" s="2" t="str">
        <f>VLOOKUP($A1879,'Hospitalisation Details'!$A$2:$J$2344,10,FALSE)</f>
        <v>Tier - 2</v>
      </c>
      <c r="O1879" s="2" t="str">
        <f>VLOOKUP($A1879,'Hospitalisation Details'!$A$2:$K$2344,11,FALSE)</f>
        <v>Tier - 2</v>
      </c>
      <c r="P1879" s="5" t="str">
        <f>VLOOKUP($A1879,'Hospitalisation Details'!$A$2:$L$2344,12,FALSE)</f>
        <v>R1013</v>
      </c>
      <c r="Q1879" s="15">
        <f>VLOOKUP($A1879,'Hospitalisation Details'!$A$2:$G$2344,7,FALSE)</f>
        <v>47</v>
      </c>
    </row>
    <row r="1880" spans="1:17" x14ac:dyDescent="0.25">
      <c r="A1880" s="14" t="s">
        <v>5567</v>
      </c>
      <c r="B1880" t="str">
        <f>VLOOKUP(Healthcare!$A1880,'Customer Names'!A1880:C4214,3,FALSE)</f>
        <v>Watkins</v>
      </c>
      <c r="C1880">
        <f>VLOOKUP(Healthcare!$A1880,'Medical Examinations'!A1880:B4214,2,FALSE)</f>
        <v>24.31</v>
      </c>
      <c r="D1880">
        <f>VLOOKUP($A1880,'Medical Examinations'!A1880:D4214,4,FALSE)</f>
        <v>5.4</v>
      </c>
      <c r="E1880" t="str">
        <f>VLOOKUP($A1880,'Medical Examinations'!A1880:F1880,6,FALSE)</f>
        <v>No</v>
      </c>
      <c r="F1880" t="str">
        <f>VLOOKUP($A1880,'Medical Examinations'!A1880:G4214,7,FALSE)</f>
        <v>No</v>
      </c>
      <c r="G1880" t="str">
        <f>VLOOKUP($A1880,'Medical Examinations'!A1880:H4214,8,FALSE)</f>
        <v>No</v>
      </c>
      <c r="H1880" s="4">
        <f>VLOOKUP($A1880,'Medical Examinations'!A1880:I4214,9,FALSE)</f>
        <v>0</v>
      </c>
      <c r="I1880" t="str">
        <f>VLOOKUP($A1880,'Medical Examinations'!A1880:J1880,10,FALSE)</f>
        <v>No</v>
      </c>
      <c r="J1880" t="str">
        <f>VLOOKUP($A1880,'Medical Examinations'!A1880:C1880,3,FALSE)</f>
        <v>Health Weight</v>
      </c>
      <c r="K1880" t="str">
        <f>VLOOKUP($A1880,'Medical Examinations'!A1880:E1880,5,FALSE)</f>
        <v>Normal</v>
      </c>
      <c r="L1880" t="str">
        <f>VLOOKUP($A1880,'Hospitalisation Details'!$A$2:$E$2344,5,FALSE)</f>
        <v>23-Nov-1972</v>
      </c>
      <c r="M1880" s="2">
        <f>VLOOKUP($A1880,'Hospitalisation Details'!$A$2:$I$2344,9,FALSE)</f>
        <v>7980.34</v>
      </c>
      <c r="N1880" s="2" t="str">
        <f>VLOOKUP($A1880,'Hospitalisation Details'!$A$2:$J$2344,10,FALSE)</f>
        <v>Tier - 2</v>
      </c>
      <c r="O1880" s="2" t="str">
        <f>VLOOKUP($A1880,'Hospitalisation Details'!$A$2:$K$2344,11,FALSE)</f>
        <v>Tier - 2</v>
      </c>
      <c r="P1880" s="5" t="str">
        <f>VLOOKUP($A1880,'Hospitalisation Details'!$A$2:$L$2344,12,FALSE)</f>
        <v>R1013</v>
      </c>
      <c r="Q1880" s="15">
        <f>VLOOKUP($A1880,'Hospitalisation Details'!$A$2:$G$2344,7,FALSE)</f>
        <v>50</v>
      </c>
    </row>
    <row r="1881" spans="1:17" x14ac:dyDescent="0.25">
      <c r="A1881" s="14" t="s">
        <v>5568</v>
      </c>
      <c r="B1881" t="str">
        <f>VLOOKUP(Healthcare!$A1881,'Customer Names'!A1881:C4215,3,FALSE)</f>
        <v>Cassel</v>
      </c>
      <c r="C1881">
        <f>VLOOKUP(Healthcare!$A1881,'Medical Examinations'!A1881:B4215,2,FALSE)</f>
        <v>15.53</v>
      </c>
      <c r="D1881">
        <f>VLOOKUP($A1881,'Medical Examinations'!A1881:D4215,4,FALSE)</f>
        <v>5.81</v>
      </c>
      <c r="E1881" t="str">
        <f>VLOOKUP($A1881,'Medical Examinations'!A1881:F1881,6,FALSE)</f>
        <v>No</v>
      </c>
      <c r="F1881" t="str">
        <f>VLOOKUP($A1881,'Medical Examinations'!A1881:G4215,7,FALSE)</f>
        <v>No</v>
      </c>
      <c r="G1881" t="str">
        <f>VLOOKUP($A1881,'Medical Examinations'!A1881:H4215,8,FALSE)</f>
        <v>No</v>
      </c>
      <c r="H1881" s="4">
        <f>VLOOKUP($A1881,'Medical Examinations'!A1881:I4215,9,FALSE)</f>
        <v>1</v>
      </c>
      <c r="I1881" t="str">
        <f>VLOOKUP($A1881,'Medical Examinations'!A1881:J1881,10,FALSE)</f>
        <v>No</v>
      </c>
      <c r="J1881" t="str">
        <f>VLOOKUP($A1881,'Medical Examinations'!A1881:C1881,3,FALSE)</f>
        <v>Under Weight</v>
      </c>
      <c r="K1881" t="str">
        <f>VLOOKUP($A1881,'Medical Examinations'!A1881:E1881,5,FALSE)</f>
        <v>Prediabetes</v>
      </c>
      <c r="L1881" t="str">
        <f>VLOOKUP($A1881,'Hospitalisation Details'!$A$2:$E$2344,5,FALSE)</f>
        <v>20-Aug-1983</v>
      </c>
      <c r="M1881" s="2">
        <f>VLOOKUP($A1881,'Hospitalisation Details'!$A$2:$I$2344,9,FALSE)</f>
        <v>7986.48</v>
      </c>
      <c r="N1881" s="2" t="str">
        <f>VLOOKUP($A1881,'Hospitalisation Details'!$A$2:$J$2344,10,FALSE)</f>
        <v>Tier - 2</v>
      </c>
      <c r="O1881" s="2" t="str">
        <f>VLOOKUP($A1881,'Hospitalisation Details'!$A$2:$K$2344,11,FALSE)</f>
        <v>Tier - 3</v>
      </c>
      <c r="P1881" s="5" t="str">
        <f>VLOOKUP($A1881,'Hospitalisation Details'!$A$2:$L$2344,12,FALSE)</f>
        <v>R1024</v>
      </c>
      <c r="Q1881" s="15">
        <f>VLOOKUP($A1881,'Hospitalisation Details'!$A$2:$G$2344,7,FALSE)</f>
        <v>39</v>
      </c>
    </row>
    <row r="1882" spans="1:17" x14ac:dyDescent="0.25">
      <c r="A1882" s="14" t="s">
        <v>5569</v>
      </c>
      <c r="B1882" t="str">
        <f>VLOOKUP(Healthcare!$A1882,'Customer Names'!A1882:C4216,3,FALSE)</f>
        <v>Ferguson</v>
      </c>
      <c r="C1882">
        <f>VLOOKUP(Healthcare!$A1882,'Medical Examinations'!A1882:B4216,2,FALSE)</f>
        <v>30.7</v>
      </c>
      <c r="D1882">
        <f>VLOOKUP($A1882,'Medical Examinations'!A1882:D4216,4,FALSE)</f>
        <v>5.82</v>
      </c>
      <c r="E1882" t="str">
        <f>VLOOKUP($A1882,'Medical Examinations'!A1882:F1882,6,FALSE)</f>
        <v>No</v>
      </c>
      <c r="F1882" t="str">
        <f>VLOOKUP($A1882,'Medical Examinations'!A1882:G4216,7,FALSE)</f>
        <v>No</v>
      </c>
      <c r="G1882" t="str">
        <f>VLOOKUP($A1882,'Medical Examinations'!A1882:H4216,8,FALSE)</f>
        <v>No</v>
      </c>
      <c r="H1882" s="4">
        <f>VLOOKUP($A1882,'Medical Examinations'!A1882:I4216,9,FALSE)</f>
        <v>1</v>
      </c>
      <c r="I1882" t="str">
        <f>VLOOKUP($A1882,'Medical Examinations'!A1882:J1882,10,FALSE)</f>
        <v>No</v>
      </c>
      <c r="J1882" t="str">
        <f>VLOOKUP($A1882,'Medical Examinations'!A1882:C1882,3,FALSE)</f>
        <v>Obesity</v>
      </c>
      <c r="K1882" t="str">
        <f>VLOOKUP($A1882,'Medical Examinations'!A1882:E1882,5,FALSE)</f>
        <v>Prediabetes</v>
      </c>
      <c r="L1882" t="str">
        <f>VLOOKUP($A1882,'Hospitalisation Details'!$A$2:$E$2344,5,FALSE)</f>
        <v>22-Aug-1962</v>
      </c>
      <c r="M1882" s="2">
        <f>VLOOKUP($A1882,'Hospitalisation Details'!$A$2:$I$2344,9,FALSE)</f>
        <v>8004.96</v>
      </c>
      <c r="N1882" s="2" t="str">
        <f>VLOOKUP($A1882,'Hospitalisation Details'!$A$2:$J$2344,10,FALSE)</f>
        <v>Tier - 3</v>
      </c>
      <c r="O1882" s="2" t="str">
        <f>VLOOKUP($A1882,'Hospitalisation Details'!$A$2:$K$2344,11,FALSE)</f>
        <v>Tier - 1</v>
      </c>
      <c r="P1882" s="5" t="str">
        <f>VLOOKUP($A1882,'Hospitalisation Details'!$A$2:$L$2344,12,FALSE)</f>
        <v>R1013</v>
      </c>
      <c r="Q1882" s="15">
        <f>VLOOKUP($A1882,'Hospitalisation Details'!$A$2:$G$2344,7,FALSE)</f>
        <v>60</v>
      </c>
    </row>
    <row r="1883" spans="1:17" x14ac:dyDescent="0.25">
      <c r="A1883" s="14" t="s">
        <v>5570</v>
      </c>
      <c r="B1883" t="str">
        <f>VLOOKUP(Healthcare!$A1883,'Customer Names'!A1883:C4217,3,FALSE)</f>
        <v>O'Sullivan</v>
      </c>
      <c r="C1883">
        <f>VLOOKUP(Healthcare!$A1883,'Medical Examinations'!A1883:B4217,2,FALSE)</f>
        <v>33.33</v>
      </c>
      <c r="D1883">
        <f>VLOOKUP($A1883,'Medical Examinations'!A1883:D4217,4,FALSE)</f>
        <v>4.82</v>
      </c>
      <c r="E1883" t="str">
        <f>VLOOKUP($A1883,'Medical Examinations'!A1883:F1883,6,FALSE)</f>
        <v>No</v>
      </c>
      <c r="F1883" t="str">
        <f>VLOOKUP($A1883,'Medical Examinations'!A1883:G4217,7,FALSE)</f>
        <v>No</v>
      </c>
      <c r="G1883" t="str">
        <f>VLOOKUP($A1883,'Medical Examinations'!A1883:H4217,8,FALSE)</f>
        <v>No</v>
      </c>
      <c r="H1883" s="4">
        <f>VLOOKUP($A1883,'Medical Examinations'!A1883:I4217,9,FALSE)</f>
        <v>1</v>
      </c>
      <c r="I1883" t="str">
        <f>VLOOKUP($A1883,'Medical Examinations'!A1883:J1883,10,FALSE)</f>
        <v>No</v>
      </c>
      <c r="J1883" t="str">
        <f>VLOOKUP($A1883,'Medical Examinations'!A1883:C1883,3,FALSE)</f>
        <v>Obesity</v>
      </c>
      <c r="K1883" t="str">
        <f>VLOOKUP($A1883,'Medical Examinations'!A1883:E1883,5,FALSE)</f>
        <v>Normal</v>
      </c>
      <c r="L1883" t="str">
        <f>VLOOKUP($A1883,'Hospitalisation Details'!$A$2:$E$2344,5,FALSE)</f>
        <v>18-Sep-1995</v>
      </c>
      <c r="M1883" s="2">
        <f>VLOOKUP($A1883,'Hospitalisation Details'!$A$2:$I$2344,9,FALSE)</f>
        <v>8014.62</v>
      </c>
      <c r="N1883" s="2" t="str">
        <f>VLOOKUP($A1883,'Hospitalisation Details'!$A$2:$J$2344,10,FALSE)</f>
        <v>Tier - 2</v>
      </c>
      <c r="O1883" s="2" t="str">
        <f>VLOOKUP($A1883,'Hospitalisation Details'!$A$2:$K$2344,11,FALSE)</f>
        <v>Tier - 3</v>
      </c>
      <c r="P1883" s="5" t="str">
        <f>VLOOKUP($A1883,'Hospitalisation Details'!$A$2:$L$2344,12,FALSE)</f>
        <v>R1012</v>
      </c>
      <c r="Q1883" s="15">
        <f>VLOOKUP($A1883,'Hospitalisation Details'!$A$2:$G$2344,7,FALSE)</f>
        <v>27</v>
      </c>
    </row>
    <row r="1884" spans="1:17" x14ac:dyDescent="0.25">
      <c r="A1884" s="14" t="s">
        <v>5571</v>
      </c>
      <c r="B1884" t="str">
        <f>VLOOKUP(Healthcare!$A1884,'Customer Names'!A1884:C4218,3,FALSE)</f>
        <v>Chepkirui</v>
      </c>
      <c r="C1884">
        <f>VLOOKUP(Healthcare!$A1884,'Medical Examinations'!A1884:B4218,2,FALSE)</f>
        <v>32.4</v>
      </c>
      <c r="D1884">
        <f>VLOOKUP($A1884,'Medical Examinations'!A1884:D4218,4,FALSE)</f>
        <v>5.08</v>
      </c>
      <c r="E1884" t="str">
        <f>VLOOKUP($A1884,'Medical Examinations'!A1884:F1884,6,FALSE)</f>
        <v>No</v>
      </c>
      <c r="F1884" t="str">
        <f>VLOOKUP($A1884,'Medical Examinations'!A1884:G4218,7,FALSE)</f>
        <v>No</v>
      </c>
      <c r="G1884" t="str">
        <f>VLOOKUP($A1884,'Medical Examinations'!A1884:H4218,8,FALSE)</f>
        <v>No</v>
      </c>
      <c r="H1884" s="4">
        <f>VLOOKUP($A1884,'Medical Examinations'!A1884:I4218,9,FALSE)</f>
        <v>1</v>
      </c>
      <c r="I1884" t="str">
        <f>VLOOKUP($A1884,'Medical Examinations'!A1884:J1884,10,FALSE)</f>
        <v>No</v>
      </c>
      <c r="J1884" t="str">
        <f>VLOOKUP($A1884,'Medical Examinations'!A1884:C1884,3,FALSE)</f>
        <v>Obesity</v>
      </c>
      <c r="K1884" t="str">
        <f>VLOOKUP($A1884,'Medical Examinations'!A1884:E1884,5,FALSE)</f>
        <v>Normal</v>
      </c>
      <c r="L1884" t="str">
        <f>VLOOKUP($A1884,'Hospitalisation Details'!$A$2:$E$2344,5,FALSE)</f>
        <v>8-Nov-1980</v>
      </c>
      <c r="M1884" s="2">
        <f>VLOOKUP($A1884,'Hospitalisation Details'!$A$2:$I$2344,9,FALSE)</f>
        <v>8017.06</v>
      </c>
      <c r="N1884" s="2" t="str">
        <f>VLOOKUP($A1884,'Hospitalisation Details'!$A$2:$J$2344,10,FALSE)</f>
        <v>Tier - 2</v>
      </c>
      <c r="O1884" s="2" t="str">
        <f>VLOOKUP($A1884,'Hospitalisation Details'!$A$2:$K$2344,11,FALSE)</f>
        <v>Tier - 2</v>
      </c>
      <c r="P1884" s="5" t="str">
        <f>VLOOKUP($A1884,'Hospitalisation Details'!$A$2:$L$2344,12,FALSE)</f>
        <v>R1012</v>
      </c>
      <c r="Q1884" s="15">
        <f>VLOOKUP($A1884,'Hospitalisation Details'!$A$2:$G$2344,7,FALSE)</f>
        <v>42</v>
      </c>
    </row>
    <row r="1885" spans="1:17" x14ac:dyDescent="0.25">
      <c r="A1885" s="14" t="s">
        <v>5572</v>
      </c>
      <c r="B1885" t="str">
        <f>VLOOKUP(Healthcare!$A1885,'Customer Names'!A1885:C4219,3,FALSE)</f>
        <v>Gurney</v>
      </c>
      <c r="C1885">
        <f>VLOOKUP(Healthcare!$A1885,'Medical Examinations'!A1885:B4219,2,FALSE)</f>
        <v>27.93</v>
      </c>
      <c r="D1885">
        <f>VLOOKUP($A1885,'Medical Examinations'!A1885:D4219,4,FALSE)</f>
        <v>5.59</v>
      </c>
      <c r="E1885" t="str">
        <f>VLOOKUP($A1885,'Medical Examinations'!A1885:F1885,6,FALSE)</f>
        <v>No</v>
      </c>
      <c r="F1885" t="str">
        <f>VLOOKUP($A1885,'Medical Examinations'!A1885:G4219,7,FALSE)</f>
        <v>No</v>
      </c>
      <c r="G1885" t="str">
        <f>VLOOKUP($A1885,'Medical Examinations'!A1885:H4219,8,FALSE)</f>
        <v>No</v>
      </c>
      <c r="H1885" s="4">
        <f>VLOOKUP($A1885,'Medical Examinations'!A1885:I4219,9,FALSE)</f>
        <v>1</v>
      </c>
      <c r="I1885" t="str">
        <f>VLOOKUP($A1885,'Medical Examinations'!A1885:J1885,10,FALSE)</f>
        <v>No</v>
      </c>
      <c r="J1885" t="str">
        <f>VLOOKUP($A1885,'Medical Examinations'!A1885:C1885,3,FALSE)</f>
        <v>Over Weight</v>
      </c>
      <c r="K1885" t="str">
        <f>VLOOKUP($A1885,'Medical Examinations'!A1885:E1885,5,FALSE)</f>
        <v>Normal</v>
      </c>
      <c r="L1885" t="str">
        <f>VLOOKUP($A1885,'Hospitalisation Details'!$A$2:$E$2344,5,FALSE)</f>
        <v>3-Nov-1989</v>
      </c>
      <c r="M1885" s="2">
        <f>VLOOKUP($A1885,'Hospitalisation Details'!$A$2:$I$2344,9,FALSE)</f>
        <v>8021.11</v>
      </c>
      <c r="N1885" s="2" t="str">
        <f>VLOOKUP($A1885,'Hospitalisation Details'!$A$2:$J$2344,10,FALSE)</f>
        <v>Tier - 2</v>
      </c>
      <c r="O1885" s="2" t="str">
        <f>VLOOKUP($A1885,'Hospitalisation Details'!$A$2:$K$2344,11,FALSE)</f>
        <v>Tier - 1</v>
      </c>
      <c r="P1885" s="5" t="str">
        <f>VLOOKUP($A1885,'Hospitalisation Details'!$A$2:$L$2344,12,FALSE)</f>
        <v>R1012</v>
      </c>
      <c r="Q1885" s="15">
        <f>VLOOKUP($A1885,'Hospitalisation Details'!$A$2:$G$2344,7,FALSE)</f>
        <v>33</v>
      </c>
    </row>
    <row r="1886" spans="1:17" x14ac:dyDescent="0.25">
      <c r="A1886" s="14" t="s">
        <v>5573</v>
      </c>
      <c r="B1886" t="str">
        <f>VLOOKUP(Healthcare!$A1886,'Customer Names'!A1886:C4220,3,FALSE)</f>
        <v>Francis</v>
      </c>
      <c r="C1886">
        <f>VLOOKUP(Healthcare!$A1886,'Medical Examinations'!A1886:B4220,2,FALSE)</f>
        <v>21.754999999999999</v>
      </c>
      <c r="D1886">
        <f>VLOOKUP($A1886,'Medical Examinations'!A1886:D4220,4,FALSE)</f>
        <v>5.12</v>
      </c>
      <c r="E1886" t="str">
        <f>VLOOKUP($A1886,'Medical Examinations'!A1886:F1886,6,FALSE)</f>
        <v>No</v>
      </c>
      <c r="F1886" t="str">
        <f>VLOOKUP($A1886,'Medical Examinations'!A1886:G4220,7,FALSE)</f>
        <v>No</v>
      </c>
      <c r="G1886" t="str">
        <f>VLOOKUP($A1886,'Medical Examinations'!A1886:H4220,8,FALSE)</f>
        <v>No</v>
      </c>
      <c r="H1886" s="4">
        <f>VLOOKUP($A1886,'Medical Examinations'!A1886:I4220,9,FALSE)</f>
        <v>0</v>
      </c>
      <c r="I1886" t="str">
        <f>VLOOKUP($A1886,'Medical Examinations'!A1886:J1886,10,FALSE)</f>
        <v>No</v>
      </c>
      <c r="J1886" t="str">
        <f>VLOOKUP($A1886,'Medical Examinations'!A1886:C1886,3,FALSE)</f>
        <v>Health Weight</v>
      </c>
      <c r="K1886" t="str">
        <f>VLOOKUP($A1886,'Medical Examinations'!A1886:E1886,5,FALSE)</f>
        <v>Normal</v>
      </c>
      <c r="L1886" t="str">
        <f>VLOOKUP($A1886,'Hospitalisation Details'!$A$2:$E$2344,5,FALSE)</f>
        <v>17-Jul-1978</v>
      </c>
      <c r="M1886" s="2">
        <f>VLOOKUP($A1886,'Hospitalisation Details'!$A$2:$I$2344,9,FALSE)</f>
        <v>8023.14</v>
      </c>
      <c r="N1886" s="2" t="str">
        <f>VLOOKUP($A1886,'Hospitalisation Details'!$A$2:$J$2344,10,FALSE)</f>
        <v>Tier - 2</v>
      </c>
      <c r="O1886" s="2" t="str">
        <f>VLOOKUP($A1886,'Hospitalisation Details'!$A$2:$K$2344,11,FALSE)</f>
        <v>Tier - 3</v>
      </c>
      <c r="P1886" s="5" t="str">
        <f>VLOOKUP($A1886,'Hospitalisation Details'!$A$2:$L$2344,12,FALSE)</f>
        <v>R1012</v>
      </c>
      <c r="Q1886" s="15">
        <f>VLOOKUP($A1886,'Hospitalisation Details'!$A$2:$G$2344,7,FALSE)</f>
        <v>44</v>
      </c>
    </row>
    <row r="1887" spans="1:17" x14ac:dyDescent="0.25">
      <c r="A1887" s="14" t="s">
        <v>5574</v>
      </c>
      <c r="B1887" t="str">
        <f>VLOOKUP(Healthcare!$A1887,'Customer Names'!A1887:C4221,3,FALSE)</f>
        <v>Gruca</v>
      </c>
      <c r="C1887">
        <f>VLOOKUP(Healthcare!$A1887,'Medical Examinations'!A1887:B4221,2,FALSE)</f>
        <v>25.934999999999999</v>
      </c>
      <c r="D1887">
        <f>VLOOKUP($A1887,'Medical Examinations'!A1887:D4221,4,FALSE)</f>
        <v>4.95</v>
      </c>
      <c r="E1887" t="str">
        <f>VLOOKUP($A1887,'Medical Examinations'!A1887:F1887,6,FALSE)</f>
        <v>No</v>
      </c>
      <c r="F1887" t="str">
        <f>VLOOKUP($A1887,'Medical Examinations'!A1887:G4221,7,FALSE)</f>
        <v>No</v>
      </c>
      <c r="G1887" t="str">
        <f>VLOOKUP($A1887,'Medical Examinations'!A1887:H4221,8,FALSE)</f>
        <v>No</v>
      </c>
      <c r="H1887" s="4">
        <f>VLOOKUP($A1887,'Medical Examinations'!A1887:I4221,9,FALSE)</f>
        <v>0</v>
      </c>
      <c r="I1887" t="str">
        <f>VLOOKUP($A1887,'Medical Examinations'!A1887:J1887,10,FALSE)</f>
        <v>No</v>
      </c>
      <c r="J1887" t="str">
        <f>VLOOKUP($A1887,'Medical Examinations'!A1887:C1887,3,FALSE)</f>
        <v>Over Weight</v>
      </c>
      <c r="K1887" t="str">
        <f>VLOOKUP($A1887,'Medical Examinations'!A1887:E1887,5,FALSE)</f>
        <v>Normal</v>
      </c>
      <c r="L1887" t="str">
        <f>VLOOKUP($A1887,'Hospitalisation Details'!$A$2:$E$2344,5,FALSE)</f>
        <v>20-Dec-1976</v>
      </c>
      <c r="M1887" s="2">
        <f>VLOOKUP($A1887,'Hospitalisation Details'!$A$2:$I$2344,9,FALSE)</f>
        <v>8026.67</v>
      </c>
      <c r="N1887" s="2" t="str">
        <f>VLOOKUP($A1887,'Hospitalisation Details'!$A$2:$J$2344,10,FALSE)</f>
        <v>Tier - 2</v>
      </c>
      <c r="O1887" s="2" t="str">
        <f>VLOOKUP($A1887,'Hospitalisation Details'!$A$2:$K$2344,11,FALSE)</f>
        <v>Tier - 2</v>
      </c>
      <c r="P1887" s="5" t="str">
        <f>VLOOKUP($A1887,'Hospitalisation Details'!$A$2:$L$2344,12,FALSE)</f>
        <v>R1012</v>
      </c>
      <c r="Q1887" s="15">
        <f>VLOOKUP($A1887,'Hospitalisation Details'!$A$2:$G$2344,7,FALSE)</f>
        <v>46</v>
      </c>
    </row>
    <row r="1888" spans="1:17" x14ac:dyDescent="0.25">
      <c r="A1888" s="14" t="s">
        <v>5575</v>
      </c>
      <c r="B1888" t="str">
        <f>VLOOKUP(Healthcare!$A1888,'Customer Names'!A1888:C4222,3,FALSE)</f>
        <v>Rojas Alvarez</v>
      </c>
      <c r="C1888">
        <f>VLOOKUP(Healthcare!$A1888,'Medical Examinations'!A1888:B4222,2,FALSE)</f>
        <v>31.5</v>
      </c>
      <c r="D1888">
        <f>VLOOKUP($A1888,'Medical Examinations'!A1888:D4222,4,FALSE)</f>
        <v>6.16</v>
      </c>
      <c r="E1888" t="str">
        <f>VLOOKUP($A1888,'Medical Examinations'!A1888:F1888,6,FALSE)</f>
        <v>No</v>
      </c>
      <c r="F1888" t="str">
        <f>VLOOKUP($A1888,'Medical Examinations'!A1888:G4222,7,FALSE)</f>
        <v>No</v>
      </c>
      <c r="G1888" t="str">
        <f>VLOOKUP($A1888,'Medical Examinations'!A1888:H4222,8,FALSE)</f>
        <v>No</v>
      </c>
      <c r="H1888" s="4">
        <f>VLOOKUP($A1888,'Medical Examinations'!A1888:I4222,9,FALSE)</f>
        <v>0</v>
      </c>
      <c r="I1888" t="str">
        <f>VLOOKUP($A1888,'Medical Examinations'!A1888:J1888,10,FALSE)</f>
        <v>No</v>
      </c>
      <c r="J1888" t="str">
        <f>VLOOKUP($A1888,'Medical Examinations'!A1888:C1888,3,FALSE)</f>
        <v>Obesity</v>
      </c>
      <c r="K1888" t="str">
        <f>VLOOKUP($A1888,'Medical Examinations'!A1888:E1888,5,FALSE)</f>
        <v>Prediabetes</v>
      </c>
      <c r="L1888" t="str">
        <f>VLOOKUP($A1888,'Hospitalisation Details'!$A$2:$E$2344,5,FALSE)</f>
        <v>6-Nov-1977</v>
      </c>
      <c r="M1888" s="2">
        <f>VLOOKUP($A1888,'Hospitalisation Details'!$A$2:$I$2344,9,FALSE)</f>
        <v>8027.97</v>
      </c>
      <c r="N1888" s="2" t="str">
        <f>VLOOKUP($A1888,'Hospitalisation Details'!$A$2:$J$2344,10,FALSE)</f>
        <v>Tier - 3</v>
      </c>
      <c r="O1888" s="2" t="str">
        <f>VLOOKUP($A1888,'Hospitalisation Details'!$A$2:$K$2344,11,FALSE)</f>
        <v>Tier - 2</v>
      </c>
      <c r="P1888" s="5" t="str">
        <f>VLOOKUP($A1888,'Hospitalisation Details'!$A$2:$L$2344,12,FALSE)</f>
        <v>R1011</v>
      </c>
      <c r="Q1888" s="15">
        <f>VLOOKUP($A1888,'Hospitalisation Details'!$A$2:$G$2344,7,FALSE)</f>
        <v>45</v>
      </c>
    </row>
    <row r="1889" spans="1:17" x14ac:dyDescent="0.25">
      <c r="A1889" s="14" t="s">
        <v>5576</v>
      </c>
      <c r="B1889" t="str">
        <f>VLOOKUP(Healthcare!$A1889,'Customer Names'!A1889:C4223,3,FALSE)</f>
        <v>Denton</v>
      </c>
      <c r="C1889">
        <f>VLOOKUP(Healthcare!$A1889,'Medical Examinations'!A1889:B4223,2,FALSE)</f>
        <v>30.03</v>
      </c>
      <c r="D1889">
        <f>VLOOKUP($A1889,'Medical Examinations'!A1889:D4223,4,FALSE)</f>
        <v>6.41</v>
      </c>
      <c r="E1889" t="str">
        <f>VLOOKUP($A1889,'Medical Examinations'!A1889:F1889,6,FALSE)</f>
        <v>No</v>
      </c>
      <c r="F1889" t="str">
        <f>VLOOKUP($A1889,'Medical Examinations'!A1889:G4223,7,FALSE)</f>
        <v>No</v>
      </c>
      <c r="G1889" t="str">
        <f>VLOOKUP($A1889,'Medical Examinations'!A1889:H4223,8,FALSE)</f>
        <v>No</v>
      </c>
      <c r="H1889" s="4">
        <f>VLOOKUP($A1889,'Medical Examinations'!A1889:I4223,9,FALSE)</f>
        <v>0</v>
      </c>
      <c r="I1889" t="str">
        <f>VLOOKUP($A1889,'Medical Examinations'!A1889:J1889,10,FALSE)</f>
        <v>No</v>
      </c>
      <c r="J1889" t="str">
        <f>VLOOKUP($A1889,'Medical Examinations'!A1889:C1889,3,FALSE)</f>
        <v>Obesity</v>
      </c>
      <c r="K1889" t="str">
        <f>VLOOKUP($A1889,'Medical Examinations'!A1889:E1889,5,FALSE)</f>
        <v>Diabetes</v>
      </c>
      <c r="L1889" t="str">
        <f>VLOOKUP($A1889,'Hospitalisation Details'!$A$2:$E$2344,5,FALSE)</f>
        <v>12-Dec-2003</v>
      </c>
      <c r="M1889" s="2">
        <f>VLOOKUP($A1889,'Hospitalisation Details'!$A$2:$I$2344,9,FALSE)</f>
        <v>8035.64</v>
      </c>
      <c r="N1889" s="2" t="str">
        <f>VLOOKUP($A1889,'Hospitalisation Details'!$A$2:$J$2344,10,FALSE)</f>
        <v>Tier - 2</v>
      </c>
      <c r="O1889" s="2" t="str">
        <f>VLOOKUP($A1889,'Hospitalisation Details'!$A$2:$K$2344,11,FALSE)</f>
        <v>Tier - 2</v>
      </c>
      <c r="P1889" s="5" t="str">
        <f>VLOOKUP($A1889,'Hospitalisation Details'!$A$2:$L$2344,12,FALSE)</f>
        <v>R1012</v>
      </c>
      <c r="Q1889" s="15">
        <f>VLOOKUP($A1889,'Hospitalisation Details'!$A$2:$G$2344,7,FALSE)</f>
        <v>19</v>
      </c>
    </row>
    <row r="1890" spans="1:17" x14ac:dyDescent="0.25">
      <c r="A1890" s="14" t="s">
        <v>5577</v>
      </c>
      <c r="B1890" t="str">
        <f>VLOOKUP(Healthcare!$A1890,'Customer Names'!A1890:C4224,3,FALSE)</f>
        <v>Mason</v>
      </c>
      <c r="C1890">
        <f>VLOOKUP(Healthcare!$A1890,'Medical Examinations'!A1890:B4224,2,FALSE)</f>
        <v>33.479999999999997</v>
      </c>
      <c r="D1890">
        <f>VLOOKUP($A1890,'Medical Examinations'!A1890:D4224,4,FALSE)</f>
        <v>8.94</v>
      </c>
      <c r="E1890" t="str">
        <f>VLOOKUP($A1890,'Medical Examinations'!A1890:F1890,6,FALSE)</f>
        <v>No</v>
      </c>
      <c r="F1890" t="str">
        <f>VLOOKUP($A1890,'Medical Examinations'!A1890:G4224,7,FALSE)</f>
        <v>No</v>
      </c>
      <c r="G1890" t="str">
        <f>VLOOKUP($A1890,'Medical Examinations'!A1890:H4224,8,FALSE)</f>
        <v>No</v>
      </c>
      <c r="H1890" s="4">
        <f>VLOOKUP($A1890,'Medical Examinations'!A1890:I4224,9,FALSE)</f>
        <v>0</v>
      </c>
      <c r="I1890" t="str">
        <f>VLOOKUP($A1890,'Medical Examinations'!A1890:J1890,10,FALSE)</f>
        <v>No</v>
      </c>
      <c r="J1890" t="str">
        <f>VLOOKUP($A1890,'Medical Examinations'!A1890:C1890,3,FALSE)</f>
        <v>Obesity</v>
      </c>
      <c r="K1890" t="str">
        <f>VLOOKUP($A1890,'Medical Examinations'!A1890:E1890,5,FALSE)</f>
        <v>Diabetes</v>
      </c>
      <c r="L1890" t="str">
        <f>VLOOKUP($A1890,'Hospitalisation Details'!$A$2:$E$2344,5,FALSE)</f>
        <v>28-Nov-1985</v>
      </c>
      <c r="M1890" s="2">
        <f>VLOOKUP($A1890,'Hospitalisation Details'!$A$2:$I$2344,9,FALSE)</f>
        <v>8059.06</v>
      </c>
      <c r="N1890" s="2" t="str">
        <f>VLOOKUP($A1890,'Hospitalisation Details'!$A$2:$J$2344,10,FALSE)</f>
        <v>Tier - 2</v>
      </c>
      <c r="O1890" s="2" t="str">
        <f>VLOOKUP($A1890,'Hospitalisation Details'!$A$2:$K$2344,11,FALSE)</f>
        <v>Tier - 3</v>
      </c>
      <c r="P1890" s="5" t="str">
        <f>VLOOKUP($A1890,'Hospitalisation Details'!$A$2:$L$2344,12,FALSE)</f>
        <v>R1012</v>
      </c>
      <c r="Q1890" s="15">
        <f>VLOOKUP($A1890,'Hospitalisation Details'!$A$2:$G$2344,7,FALSE)</f>
        <v>37</v>
      </c>
    </row>
    <row r="1891" spans="1:17" x14ac:dyDescent="0.25">
      <c r="A1891" s="14" t="s">
        <v>5578</v>
      </c>
      <c r="B1891" t="str">
        <f>VLOOKUP(Healthcare!$A1891,'Customer Names'!A1891:C4225,3,FALSE)</f>
        <v>Trout</v>
      </c>
      <c r="C1891">
        <f>VLOOKUP(Healthcare!$A1891,'Medical Examinations'!A1891:B4225,2,FALSE)</f>
        <v>16.510000000000002</v>
      </c>
      <c r="D1891">
        <f>VLOOKUP($A1891,'Medical Examinations'!A1891:D4225,4,FALSE)</f>
        <v>4.42</v>
      </c>
      <c r="E1891" t="str">
        <f>VLOOKUP($A1891,'Medical Examinations'!A1891:F1891,6,FALSE)</f>
        <v>Yes</v>
      </c>
      <c r="F1891" t="str">
        <f>VLOOKUP($A1891,'Medical Examinations'!A1891:G4225,7,FALSE)</f>
        <v>No</v>
      </c>
      <c r="G1891" t="str">
        <f>VLOOKUP($A1891,'Medical Examinations'!A1891:H4225,8,FALSE)</f>
        <v>Yes</v>
      </c>
      <c r="H1891" s="4">
        <f>VLOOKUP($A1891,'Medical Examinations'!A1891:I4225,9,FALSE)</f>
        <v>1</v>
      </c>
      <c r="I1891" t="str">
        <f>VLOOKUP($A1891,'Medical Examinations'!A1891:J1891,10,FALSE)</f>
        <v>No</v>
      </c>
      <c r="J1891" t="str">
        <f>VLOOKUP($A1891,'Medical Examinations'!A1891:C1891,3,FALSE)</f>
        <v>Under Weight</v>
      </c>
      <c r="K1891" t="str">
        <f>VLOOKUP($A1891,'Medical Examinations'!A1891:E1891,5,FALSE)</f>
        <v>Normal</v>
      </c>
      <c r="L1891" t="str">
        <f>VLOOKUP($A1891,'Hospitalisation Details'!$A$2:$E$2344,5,FALSE)</f>
        <v>12-Dec-1970</v>
      </c>
      <c r="M1891" s="2">
        <f>VLOOKUP($A1891,'Hospitalisation Details'!$A$2:$I$2344,9,FALSE)</f>
        <v>8062.31</v>
      </c>
      <c r="N1891" s="2" t="str">
        <f>VLOOKUP($A1891,'Hospitalisation Details'!$A$2:$J$2344,10,FALSE)</f>
        <v>Tier - 2</v>
      </c>
      <c r="O1891" s="2" t="str">
        <f>VLOOKUP($A1891,'Hospitalisation Details'!$A$2:$K$2344,11,FALSE)</f>
        <v>Tier - 1</v>
      </c>
      <c r="P1891" s="5" t="str">
        <f>VLOOKUP($A1891,'Hospitalisation Details'!$A$2:$L$2344,12,FALSE)</f>
        <v>R1013</v>
      </c>
      <c r="Q1891" s="15">
        <f>VLOOKUP($A1891,'Hospitalisation Details'!$A$2:$G$2344,7,FALSE)</f>
        <v>52</v>
      </c>
    </row>
    <row r="1892" spans="1:17" x14ac:dyDescent="0.25">
      <c r="A1892" s="14" t="s">
        <v>5579</v>
      </c>
      <c r="B1892" t="str">
        <f>VLOOKUP(Healthcare!$A1892,'Customer Names'!A1892:C4226,3,FALSE)</f>
        <v>Gilbert</v>
      </c>
      <c r="C1892">
        <f>VLOOKUP(Healthcare!$A1892,'Medical Examinations'!A1892:B4226,2,FALSE)</f>
        <v>33.155000000000001</v>
      </c>
      <c r="D1892">
        <f>VLOOKUP($A1892,'Medical Examinations'!A1892:D4226,4,FALSE)</f>
        <v>5.3</v>
      </c>
      <c r="E1892" t="str">
        <f>VLOOKUP($A1892,'Medical Examinations'!A1892:F1892,6,FALSE)</f>
        <v>Yes</v>
      </c>
      <c r="F1892" t="str">
        <f>VLOOKUP($A1892,'Medical Examinations'!A1892:G4226,7,FALSE)</f>
        <v>No</v>
      </c>
      <c r="G1892" t="str">
        <f>VLOOKUP($A1892,'Medical Examinations'!A1892:H4226,8,FALSE)</f>
        <v>No</v>
      </c>
      <c r="H1892" s="4">
        <f>VLOOKUP($A1892,'Medical Examinations'!A1892:I4226,9,FALSE)</f>
        <v>1</v>
      </c>
      <c r="I1892" t="str">
        <f>VLOOKUP($A1892,'Medical Examinations'!A1892:J1892,10,FALSE)</f>
        <v>No</v>
      </c>
      <c r="J1892" t="str">
        <f>VLOOKUP($A1892,'Medical Examinations'!A1892:C1892,3,FALSE)</f>
        <v>Obesity</v>
      </c>
      <c r="K1892" t="str">
        <f>VLOOKUP($A1892,'Medical Examinations'!A1892:E1892,5,FALSE)</f>
        <v>Normal</v>
      </c>
      <c r="L1892" t="str">
        <f>VLOOKUP($A1892,'Hospitalisation Details'!$A$2:$E$2344,5,FALSE)</f>
        <v>28-Jun-1975</v>
      </c>
      <c r="M1892" s="2">
        <f>VLOOKUP($A1892,'Hospitalisation Details'!$A$2:$I$2344,9,FALSE)</f>
        <v>8062.76</v>
      </c>
      <c r="N1892" s="2" t="str">
        <f>VLOOKUP($A1892,'Hospitalisation Details'!$A$2:$J$2344,10,FALSE)</f>
        <v>Tier - 3</v>
      </c>
      <c r="O1892" s="2" t="str">
        <f>VLOOKUP($A1892,'Hospitalisation Details'!$A$2:$K$2344,11,FALSE)</f>
        <v>Tier - 3</v>
      </c>
      <c r="P1892" s="5" t="str">
        <f>VLOOKUP($A1892,'Hospitalisation Details'!$A$2:$L$2344,12,FALSE)</f>
        <v>R1011</v>
      </c>
      <c r="Q1892" s="15">
        <f>VLOOKUP($A1892,'Hospitalisation Details'!$A$2:$G$2344,7,FALSE)</f>
        <v>47</v>
      </c>
    </row>
    <row r="1893" spans="1:17" x14ac:dyDescent="0.25">
      <c r="A1893" s="14" t="s">
        <v>5580</v>
      </c>
      <c r="B1893" t="str">
        <f>VLOOKUP(Healthcare!$A1893,'Customer Names'!A1893:C4227,3,FALSE)</f>
        <v>Chong</v>
      </c>
      <c r="C1893">
        <f>VLOOKUP(Healthcare!$A1893,'Medical Examinations'!A1893:B4227,2,FALSE)</f>
        <v>37.29</v>
      </c>
      <c r="D1893">
        <f>VLOOKUP($A1893,'Medical Examinations'!A1893:D4227,4,FALSE)</f>
        <v>4.6399999999999997</v>
      </c>
      <c r="E1893" t="str">
        <f>VLOOKUP($A1893,'Medical Examinations'!A1893:F1893,6,FALSE)</f>
        <v>No</v>
      </c>
      <c r="F1893" t="str">
        <f>VLOOKUP($A1893,'Medical Examinations'!A1893:G4227,7,FALSE)</f>
        <v>No</v>
      </c>
      <c r="G1893" t="str">
        <f>VLOOKUP($A1893,'Medical Examinations'!A1893:H4227,8,FALSE)</f>
        <v>Yes</v>
      </c>
      <c r="H1893" s="4">
        <f>VLOOKUP($A1893,'Medical Examinations'!A1893:I4227,9,FALSE)</f>
        <v>1</v>
      </c>
      <c r="I1893" t="str">
        <f>VLOOKUP($A1893,'Medical Examinations'!A1893:J1893,10,FALSE)</f>
        <v>No</v>
      </c>
      <c r="J1893" t="str">
        <f>VLOOKUP($A1893,'Medical Examinations'!A1893:C1893,3,FALSE)</f>
        <v>Obesity</v>
      </c>
      <c r="K1893" t="str">
        <f>VLOOKUP($A1893,'Medical Examinations'!A1893:E1893,5,FALSE)</f>
        <v>Normal</v>
      </c>
      <c r="L1893" t="str">
        <f>VLOOKUP($A1893,'Hospitalisation Details'!$A$2:$E$2344,5,FALSE)</f>
        <v>11-Aug-1965</v>
      </c>
      <c r="M1893" s="2">
        <f>VLOOKUP($A1893,'Hospitalisation Details'!$A$2:$I$2344,9,FALSE)</f>
        <v>8067.83</v>
      </c>
      <c r="N1893" s="2" t="str">
        <f>VLOOKUP($A1893,'Hospitalisation Details'!$A$2:$J$2344,10,FALSE)</f>
        <v>Tier - 3</v>
      </c>
      <c r="O1893" s="2" t="str">
        <f>VLOOKUP($A1893,'Hospitalisation Details'!$A$2:$K$2344,11,FALSE)</f>
        <v>Tier - 1</v>
      </c>
      <c r="P1893" s="5" t="str">
        <f>VLOOKUP($A1893,'Hospitalisation Details'!$A$2:$L$2344,12,FALSE)</f>
        <v>R1013</v>
      </c>
      <c r="Q1893" s="15">
        <f>VLOOKUP($A1893,'Hospitalisation Details'!$A$2:$G$2344,7,FALSE)</f>
        <v>57</v>
      </c>
    </row>
    <row r="1894" spans="1:17" x14ac:dyDescent="0.25">
      <c r="A1894" s="14" t="s">
        <v>5581</v>
      </c>
      <c r="B1894" t="str">
        <f>VLOOKUP(Healthcare!$A1894,'Customer Names'!A1894:C4228,3,FALSE)</f>
        <v>Henry</v>
      </c>
      <c r="C1894">
        <f>VLOOKUP(Healthcare!$A1894,'Medical Examinations'!A1894:B4228,2,FALSE)</f>
        <v>20.23</v>
      </c>
      <c r="D1894">
        <f>VLOOKUP($A1894,'Medical Examinations'!A1894:D4228,4,FALSE)</f>
        <v>6.16</v>
      </c>
      <c r="E1894" t="str">
        <f>VLOOKUP($A1894,'Medical Examinations'!A1894:F1894,6,FALSE)</f>
        <v>Yes</v>
      </c>
      <c r="F1894" t="str">
        <f>VLOOKUP($A1894,'Medical Examinations'!A1894:G4228,7,FALSE)</f>
        <v>No</v>
      </c>
      <c r="G1894" t="str">
        <f>VLOOKUP($A1894,'Medical Examinations'!A1894:H4228,8,FALSE)</f>
        <v>No</v>
      </c>
      <c r="H1894" s="4">
        <f>VLOOKUP($A1894,'Medical Examinations'!A1894:I4228,9,FALSE)</f>
        <v>1</v>
      </c>
      <c r="I1894" t="str">
        <f>VLOOKUP($A1894,'Medical Examinations'!A1894:J1894,10,FALSE)</f>
        <v>No</v>
      </c>
      <c r="J1894" t="str">
        <f>VLOOKUP($A1894,'Medical Examinations'!A1894:C1894,3,FALSE)</f>
        <v>Health Weight</v>
      </c>
      <c r="K1894" t="str">
        <f>VLOOKUP($A1894,'Medical Examinations'!A1894:E1894,5,FALSE)</f>
        <v>Prediabetes</v>
      </c>
      <c r="L1894" t="str">
        <f>VLOOKUP($A1894,'Hospitalisation Details'!$A$2:$E$2344,5,FALSE)</f>
        <v>15-Dec-1975</v>
      </c>
      <c r="M1894" s="2">
        <f>VLOOKUP($A1894,'Hospitalisation Details'!$A$2:$I$2344,9,FALSE)</f>
        <v>8068.19</v>
      </c>
      <c r="N1894" s="2" t="str">
        <f>VLOOKUP($A1894,'Hospitalisation Details'!$A$2:$J$2344,10,FALSE)</f>
        <v>Tier - 3</v>
      </c>
      <c r="O1894" s="2" t="str">
        <f>VLOOKUP($A1894,'Hospitalisation Details'!$A$2:$K$2344,11,FALSE)</f>
        <v>Tier - 2</v>
      </c>
      <c r="P1894" s="5" t="str">
        <f>VLOOKUP($A1894,'Hospitalisation Details'!$A$2:$L$2344,12,FALSE)</f>
        <v>R1011</v>
      </c>
      <c r="Q1894" s="15">
        <f>VLOOKUP($A1894,'Hospitalisation Details'!$A$2:$G$2344,7,FALSE)</f>
        <v>47</v>
      </c>
    </row>
    <row r="1895" spans="1:17" x14ac:dyDescent="0.25">
      <c r="A1895" s="14" t="s">
        <v>5582</v>
      </c>
      <c r="B1895" t="str">
        <f>VLOOKUP(Healthcare!$A1895,'Customer Names'!A1895:C4229,3,FALSE)</f>
        <v>Brenneman</v>
      </c>
      <c r="C1895">
        <f>VLOOKUP(Healthcare!$A1895,'Medical Examinations'!A1895:B4229,2,FALSE)</f>
        <v>28.975000000000001</v>
      </c>
      <c r="D1895">
        <f>VLOOKUP($A1895,'Medical Examinations'!A1895:D4229,4,FALSE)</f>
        <v>4.12</v>
      </c>
      <c r="E1895" t="str">
        <f>VLOOKUP($A1895,'Medical Examinations'!A1895:F1895,6,FALSE)</f>
        <v>No</v>
      </c>
      <c r="F1895" t="str">
        <f>VLOOKUP($A1895,'Medical Examinations'!A1895:G4229,7,FALSE)</f>
        <v>No</v>
      </c>
      <c r="G1895" t="str">
        <f>VLOOKUP($A1895,'Medical Examinations'!A1895:H4229,8,FALSE)</f>
        <v>Yes</v>
      </c>
      <c r="H1895" s="4">
        <f>VLOOKUP($A1895,'Medical Examinations'!A1895:I4229,9,FALSE)</f>
        <v>1</v>
      </c>
      <c r="I1895" t="str">
        <f>VLOOKUP($A1895,'Medical Examinations'!A1895:J1895,10,FALSE)</f>
        <v>No</v>
      </c>
      <c r="J1895" t="str">
        <f>VLOOKUP($A1895,'Medical Examinations'!A1895:C1895,3,FALSE)</f>
        <v>Over Weight</v>
      </c>
      <c r="K1895" t="str">
        <f>VLOOKUP($A1895,'Medical Examinations'!A1895:E1895,5,FALSE)</f>
        <v>Normal</v>
      </c>
      <c r="L1895" t="str">
        <f>VLOOKUP($A1895,'Hospitalisation Details'!$A$2:$E$2344,5,FALSE)</f>
        <v>21-Oct-1965</v>
      </c>
      <c r="M1895" s="2">
        <f>VLOOKUP($A1895,'Hospitalisation Details'!$A$2:$I$2344,9,FALSE)</f>
        <v>8071.57</v>
      </c>
      <c r="N1895" s="2" t="str">
        <f>VLOOKUP($A1895,'Hospitalisation Details'!$A$2:$J$2344,10,FALSE)</f>
        <v>Tier - 3</v>
      </c>
      <c r="O1895" s="2" t="str">
        <f>VLOOKUP($A1895,'Hospitalisation Details'!$A$2:$K$2344,11,FALSE)</f>
        <v>Tier - 1</v>
      </c>
      <c r="P1895" s="5" t="str">
        <f>VLOOKUP($A1895,'Hospitalisation Details'!$A$2:$L$2344,12,FALSE)</f>
        <v>R1011</v>
      </c>
      <c r="Q1895" s="15">
        <f>VLOOKUP($A1895,'Hospitalisation Details'!$A$2:$G$2344,7,FALSE)</f>
        <v>57</v>
      </c>
    </row>
    <row r="1896" spans="1:17" x14ac:dyDescent="0.25">
      <c r="A1896" s="14" t="s">
        <v>5583</v>
      </c>
      <c r="B1896" t="str">
        <f>VLOOKUP(Healthcare!$A1896,'Customer Names'!A1896:C4230,3,FALSE)</f>
        <v>Kemp</v>
      </c>
      <c r="C1896">
        <f>VLOOKUP(Healthcare!$A1896,'Medical Examinations'!A1896:B4230,2,FALSE)</f>
        <v>16.420000000000002</v>
      </c>
      <c r="D1896">
        <f>VLOOKUP($A1896,'Medical Examinations'!A1896:D4230,4,FALSE)</f>
        <v>5.77</v>
      </c>
      <c r="E1896" t="str">
        <f>VLOOKUP($A1896,'Medical Examinations'!A1896:F1896,6,FALSE)</f>
        <v>Yes</v>
      </c>
      <c r="F1896" t="str">
        <f>VLOOKUP($A1896,'Medical Examinations'!A1896:G4230,7,FALSE)</f>
        <v>No</v>
      </c>
      <c r="G1896" t="str">
        <f>VLOOKUP($A1896,'Medical Examinations'!A1896:H4230,8,FALSE)</f>
        <v>Yes</v>
      </c>
      <c r="H1896" s="4">
        <f>VLOOKUP($A1896,'Medical Examinations'!A1896:I4230,9,FALSE)</f>
        <v>1</v>
      </c>
      <c r="I1896" t="str">
        <f>VLOOKUP($A1896,'Medical Examinations'!A1896:J1896,10,FALSE)</f>
        <v>No</v>
      </c>
      <c r="J1896" t="str">
        <f>VLOOKUP($A1896,'Medical Examinations'!A1896:C1896,3,FALSE)</f>
        <v>Under Weight</v>
      </c>
      <c r="K1896" t="str">
        <f>VLOOKUP($A1896,'Medical Examinations'!A1896:E1896,5,FALSE)</f>
        <v>Prediabetes</v>
      </c>
      <c r="L1896" t="str">
        <f>VLOOKUP($A1896,'Hospitalisation Details'!$A$2:$E$2344,5,FALSE)</f>
        <v>7-Nov-1993</v>
      </c>
      <c r="M1896" s="2">
        <f>VLOOKUP($A1896,'Hospitalisation Details'!$A$2:$I$2344,9,FALSE)</f>
        <v>8077.41</v>
      </c>
      <c r="N1896" s="2" t="str">
        <f>VLOOKUP($A1896,'Hospitalisation Details'!$A$2:$J$2344,10,FALSE)</f>
        <v>Tier - 2</v>
      </c>
      <c r="O1896" s="2" t="str">
        <f>VLOOKUP($A1896,'Hospitalisation Details'!$A$2:$K$2344,11,FALSE)</f>
        <v>Tier - 1</v>
      </c>
      <c r="P1896" s="5" t="str">
        <f>VLOOKUP($A1896,'Hospitalisation Details'!$A$2:$L$2344,12,FALSE)</f>
        <v>R1026</v>
      </c>
      <c r="Q1896" s="15">
        <f>VLOOKUP($A1896,'Hospitalisation Details'!$A$2:$G$2344,7,FALSE)</f>
        <v>29</v>
      </c>
    </row>
    <row r="1897" spans="1:17" x14ac:dyDescent="0.25">
      <c r="A1897" s="14" t="s">
        <v>5584</v>
      </c>
      <c r="B1897" t="str">
        <f>VLOOKUP(Healthcare!$A1897,'Customer Names'!A1897:C4231,3,FALSE)</f>
        <v>Wilson</v>
      </c>
      <c r="C1897">
        <f>VLOOKUP(Healthcare!$A1897,'Medical Examinations'!A1897:B4231,2,FALSE)</f>
        <v>17.559999999999999</v>
      </c>
      <c r="D1897">
        <f>VLOOKUP($A1897,'Medical Examinations'!A1897:D4231,4,FALSE)</f>
        <v>6.2</v>
      </c>
      <c r="E1897" t="str">
        <f>VLOOKUP($A1897,'Medical Examinations'!A1897:F1897,6,FALSE)</f>
        <v>No</v>
      </c>
      <c r="F1897" t="str">
        <f>VLOOKUP($A1897,'Medical Examinations'!A1897:G4231,7,FALSE)</f>
        <v>No</v>
      </c>
      <c r="G1897" t="str">
        <f>VLOOKUP($A1897,'Medical Examinations'!A1897:H4231,8,FALSE)</f>
        <v>No</v>
      </c>
      <c r="H1897" s="4">
        <f>VLOOKUP($A1897,'Medical Examinations'!A1897:I4231,9,FALSE)</f>
        <v>1</v>
      </c>
      <c r="I1897" t="str">
        <f>VLOOKUP($A1897,'Medical Examinations'!A1897:J1897,10,FALSE)</f>
        <v>No</v>
      </c>
      <c r="J1897" t="str">
        <f>VLOOKUP($A1897,'Medical Examinations'!A1897:C1897,3,FALSE)</f>
        <v>Under Weight</v>
      </c>
      <c r="K1897" t="str">
        <f>VLOOKUP($A1897,'Medical Examinations'!A1897:E1897,5,FALSE)</f>
        <v>Prediabetes</v>
      </c>
      <c r="L1897" t="str">
        <f>VLOOKUP($A1897,'Hospitalisation Details'!$A$2:$E$2344,5,FALSE)</f>
        <v>28-Aug-2001</v>
      </c>
      <c r="M1897" s="2">
        <f>VLOOKUP($A1897,'Hospitalisation Details'!$A$2:$I$2344,9,FALSE)</f>
        <v>8081.26</v>
      </c>
      <c r="N1897" s="2" t="str">
        <f>VLOOKUP($A1897,'Hospitalisation Details'!$A$2:$J$2344,10,FALSE)</f>
        <v>Tier - 2</v>
      </c>
      <c r="O1897" s="2" t="str">
        <f>VLOOKUP($A1897,'Hospitalisation Details'!$A$2:$K$2344,11,FALSE)</f>
        <v>Tier - 2</v>
      </c>
      <c r="P1897" s="5" t="str">
        <f>VLOOKUP($A1897,'Hospitalisation Details'!$A$2:$L$2344,12,FALSE)</f>
        <v>R1012</v>
      </c>
      <c r="Q1897" s="15">
        <f>VLOOKUP($A1897,'Hospitalisation Details'!$A$2:$G$2344,7,FALSE)</f>
        <v>21</v>
      </c>
    </row>
    <row r="1898" spans="1:17" x14ac:dyDescent="0.25">
      <c r="A1898" s="14" t="s">
        <v>5585</v>
      </c>
      <c r="B1898" t="str">
        <f>VLOOKUP(Healthcare!$A1898,'Customer Names'!A1898:C4232,3,FALSE)</f>
        <v>Hillyard</v>
      </c>
      <c r="C1898">
        <f>VLOOKUP(Healthcare!$A1898,'Medical Examinations'!A1898:B4232,2,FALSE)</f>
        <v>24.13</v>
      </c>
      <c r="D1898">
        <f>VLOOKUP($A1898,'Medical Examinations'!A1898:D4232,4,FALSE)</f>
        <v>4.3899999999999997</v>
      </c>
      <c r="E1898" t="str">
        <f>VLOOKUP($A1898,'Medical Examinations'!A1898:F1898,6,FALSE)</f>
        <v>No</v>
      </c>
      <c r="F1898" t="str">
        <f>VLOOKUP($A1898,'Medical Examinations'!A1898:G4232,7,FALSE)</f>
        <v>No</v>
      </c>
      <c r="G1898" t="str">
        <f>VLOOKUP($A1898,'Medical Examinations'!A1898:H4232,8,FALSE)</f>
        <v>No</v>
      </c>
      <c r="H1898" s="4">
        <f>VLOOKUP($A1898,'Medical Examinations'!A1898:I4232,9,FALSE)</f>
        <v>1</v>
      </c>
      <c r="I1898" t="str">
        <f>VLOOKUP($A1898,'Medical Examinations'!A1898:J1898,10,FALSE)</f>
        <v>No</v>
      </c>
      <c r="J1898" t="str">
        <f>VLOOKUP($A1898,'Medical Examinations'!A1898:C1898,3,FALSE)</f>
        <v>Health Weight</v>
      </c>
      <c r="K1898" t="str">
        <f>VLOOKUP($A1898,'Medical Examinations'!A1898:E1898,5,FALSE)</f>
        <v>Normal</v>
      </c>
      <c r="L1898" t="str">
        <f>VLOOKUP($A1898,'Hospitalisation Details'!$A$2:$E$2344,5,FALSE)</f>
        <v>12-Oct-1994</v>
      </c>
      <c r="M1898" s="2">
        <f>VLOOKUP($A1898,'Hospitalisation Details'!$A$2:$I$2344,9,FALSE)</f>
        <v>8081.74</v>
      </c>
      <c r="N1898" s="2" t="str">
        <f>VLOOKUP($A1898,'Hospitalisation Details'!$A$2:$J$2344,10,FALSE)</f>
        <v>Tier - 2</v>
      </c>
      <c r="O1898" s="2" t="str">
        <f>VLOOKUP($A1898,'Hospitalisation Details'!$A$2:$K$2344,11,FALSE)</f>
        <v>Tier - 2</v>
      </c>
      <c r="P1898" s="5" t="str">
        <f>VLOOKUP($A1898,'Hospitalisation Details'!$A$2:$L$2344,12,FALSE)</f>
        <v>R1026</v>
      </c>
      <c r="Q1898" s="15">
        <f>VLOOKUP($A1898,'Hospitalisation Details'!$A$2:$G$2344,7,FALSE)</f>
        <v>28</v>
      </c>
    </row>
    <row r="1899" spans="1:17" x14ac:dyDescent="0.25">
      <c r="A1899" s="14" t="s">
        <v>5586</v>
      </c>
      <c r="B1899" t="str">
        <f>VLOOKUP(Healthcare!$A1899,'Customer Names'!A1899:C4233,3,FALSE)</f>
        <v>Turner</v>
      </c>
      <c r="C1899">
        <f>VLOOKUP(Healthcare!$A1899,'Medical Examinations'!A1899:B4233,2,FALSE)</f>
        <v>19.95</v>
      </c>
      <c r="D1899">
        <f>VLOOKUP($A1899,'Medical Examinations'!A1899:D4233,4,FALSE)</f>
        <v>5.13</v>
      </c>
      <c r="E1899" t="str">
        <f>VLOOKUP($A1899,'Medical Examinations'!A1899:F1899,6,FALSE)</f>
        <v>No</v>
      </c>
      <c r="F1899" t="str">
        <f>VLOOKUP($A1899,'Medical Examinations'!A1899:G4233,7,FALSE)</f>
        <v>Yes</v>
      </c>
      <c r="G1899" t="str">
        <f>VLOOKUP($A1899,'Medical Examinations'!A1899:H4233,8,FALSE)</f>
        <v>No</v>
      </c>
      <c r="H1899" s="4">
        <f>VLOOKUP($A1899,'Medical Examinations'!A1899:I4233,9,FALSE)</f>
        <v>2</v>
      </c>
      <c r="I1899" t="str">
        <f>VLOOKUP($A1899,'Medical Examinations'!A1899:J1899,10,FALSE)</f>
        <v>No</v>
      </c>
      <c r="J1899" t="str">
        <f>VLOOKUP($A1899,'Medical Examinations'!A1899:C1899,3,FALSE)</f>
        <v>Health Weight</v>
      </c>
      <c r="K1899" t="str">
        <f>VLOOKUP($A1899,'Medical Examinations'!A1899:E1899,5,FALSE)</f>
        <v>Normal</v>
      </c>
      <c r="L1899" t="str">
        <f>VLOOKUP($A1899,'Hospitalisation Details'!$A$2:$E$2344,5,FALSE)</f>
        <v>21-Dec-1975</v>
      </c>
      <c r="M1899" s="2">
        <f>VLOOKUP($A1899,'Hospitalisation Details'!$A$2:$I$2344,9,FALSE)</f>
        <v>8083.92</v>
      </c>
      <c r="N1899" s="2" t="str">
        <f>VLOOKUP($A1899,'Hospitalisation Details'!$A$2:$J$2344,10,FALSE)</f>
        <v>Tier - 3</v>
      </c>
      <c r="O1899" s="2" t="str">
        <f>VLOOKUP($A1899,'Hospitalisation Details'!$A$2:$K$2344,11,FALSE)</f>
        <v>Tier - 3</v>
      </c>
      <c r="P1899" s="5" t="str">
        <f>VLOOKUP($A1899,'Hospitalisation Details'!$A$2:$L$2344,12,FALSE)</f>
        <v>R1013</v>
      </c>
      <c r="Q1899" s="15">
        <f>VLOOKUP($A1899,'Hospitalisation Details'!$A$2:$G$2344,7,FALSE)</f>
        <v>47</v>
      </c>
    </row>
    <row r="1900" spans="1:17" x14ac:dyDescent="0.25">
      <c r="A1900" s="14" t="s">
        <v>5587</v>
      </c>
      <c r="B1900" t="str">
        <f>VLOOKUP(Healthcare!$A1900,'Customer Names'!A1900:C4234,3,FALSE)</f>
        <v>Benestad</v>
      </c>
      <c r="C1900">
        <f>VLOOKUP(Healthcare!$A1900,'Medical Examinations'!A1900:B4234,2,FALSE)</f>
        <v>21.24</v>
      </c>
      <c r="D1900">
        <f>VLOOKUP($A1900,'Medical Examinations'!A1900:D4234,4,FALSE)</f>
        <v>4.49</v>
      </c>
      <c r="E1900" t="str">
        <f>VLOOKUP($A1900,'Medical Examinations'!A1900:F1900,6,FALSE)</f>
        <v>No</v>
      </c>
      <c r="F1900" t="str">
        <f>VLOOKUP($A1900,'Medical Examinations'!A1900:G4234,7,FALSE)</f>
        <v>No</v>
      </c>
      <c r="G1900" t="str">
        <f>VLOOKUP($A1900,'Medical Examinations'!A1900:H4234,8,FALSE)</f>
        <v>No</v>
      </c>
      <c r="H1900" s="4">
        <f>VLOOKUP($A1900,'Medical Examinations'!A1900:I4234,9,FALSE)</f>
        <v>0</v>
      </c>
      <c r="I1900" t="str">
        <f>VLOOKUP($A1900,'Medical Examinations'!A1900:J1900,10,FALSE)</f>
        <v>No</v>
      </c>
      <c r="J1900" t="str">
        <f>VLOOKUP($A1900,'Medical Examinations'!A1900:C1900,3,FALSE)</f>
        <v>Health Weight</v>
      </c>
      <c r="K1900" t="str">
        <f>VLOOKUP($A1900,'Medical Examinations'!A1900:E1900,5,FALSE)</f>
        <v>Normal</v>
      </c>
      <c r="L1900" t="str">
        <f>VLOOKUP($A1900,'Hospitalisation Details'!$A$2:$E$2344,5,FALSE)</f>
        <v>10-Jun-1967</v>
      </c>
      <c r="M1900" s="2">
        <f>VLOOKUP($A1900,'Hospitalisation Details'!$A$2:$I$2344,9,FALSE)</f>
        <v>8091.3</v>
      </c>
      <c r="N1900" s="2" t="str">
        <f>VLOOKUP($A1900,'Hospitalisation Details'!$A$2:$J$2344,10,FALSE)</f>
        <v>Tier - 3</v>
      </c>
      <c r="O1900" s="2" t="str">
        <f>VLOOKUP($A1900,'Hospitalisation Details'!$A$2:$K$2344,11,FALSE)</f>
        <v>Tier - 1</v>
      </c>
      <c r="P1900" s="5" t="str">
        <f>VLOOKUP($A1900,'Hospitalisation Details'!$A$2:$L$2344,12,FALSE)</f>
        <v>R1012</v>
      </c>
      <c r="Q1900" s="15">
        <f>VLOOKUP($A1900,'Hospitalisation Details'!$A$2:$G$2344,7,FALSE)</f>
        <v>55</v>
      </c>
    </row>
    <row r="1901" spans="1:17" x14ac:dyDescent="0.25">
      <c r="A1901" s="14" t="s">
        <v>5588</v>
      </c>
      <c r="B1901" t="str">
        <f>VLOOKUP(Healthcare!$A1901,'Customer Names'!A1901:C4235,3,FALSE)</f>
        <v>Gonzales</v>
      </c>
      <c r="C1901">
        <f>VLOOKUP(Healthcare!$A1901,'Medical Examinations'!A1901:B4235,2,FALSE)</f>
        <v>44.22</v>
      </c>
      <c r="D1901">
        <f>VLOOKUP($A1901,'Medical Examinations'!A1901:D4235,4,FALSE)</f>
        <v>6.35</v>
      </c>
      <c r="E1901" t="str">
        <f>VLOOKUP($A1901,'Medical Examinations'!A1901:F1901,6,FALSE)</f>
        <v>No</v>
      </c>
      <c r="F1901" t="str">
        <f>VLOOKUP($A1901,'Medical Examinations'!A1901:G4235,7,FALSE)</f>
        <v>No</v>
      </c>
      <c r="G1901" t="str">
        <f>VLOOKUP($A1901,'Medical Examinations'!A1901:H4235,8,FALSE)</f>
        <v>No</v>
      </c>
      <c r="H1901" s="4">
        <f>VLOOKUP($A1901,'Medical Examinations'!A1901:I4235,9,FALSE)</f>
        <v>0</v>
      </c>
      <c r="I1901" t="str">
        <f>VLOOKUP($A1901,'Medical Examinations'!A1901:J1901,10,FALSE)</f>
        <v>No</v>
      </c>
      <c r="J1901" t="str">
        <f>VLOOKUP($A1901,'Medical Examinations'!A1901:C1901,3,FALSE)</f>
        <v>Obesity</v>
      </c>
      <c r="K1901" t="str">
        <f>VLOOKUP($A1901,'Medical Examinations'!A1901:E1901,5,FALSE)</f>
        <v>Prediabetes</v>
      </c>
      <c r="L1901" t="str">
        <f>VLOOKUP($A1901,'Hospitalisation Details'!$A$2:$E$2344,5,FALSE)</f>
        <v>16-Dec-1973</v>
      </c>
      <c r="M1901" s="2">
        <f>VLOOKUP($A1901,'Hospitalisation Details'!$A$2:$I$2344,9,FALSE)</f>
        <v>8116.68</v>
      </c>
      <c r="N1901" s="2" t="str">
        <f>VLOOKUP($A1901,'Hospitalisation Details'!$A$2:$J$2344,10,FALSE)</f>
        <v>Tier - 3</v>
      </c>
      <c r="O1901" s="2" t="str">
        <f>VLOOKUP($A1901,'Hospitalisation Details'!$A$2:$K$2344,11,FALSE)</f>
        <v>Tier - 1</v>
      </c>
      <c r="P1901" s="5" t="str">
        <f>VLOOKUP($A1901,'Hospitalisation Details'!$A$2:$L$2344,12,FALSE)</f>
        <v>R1011</v>
      </c>
      <c r="Q1901" s="15">
        <f>VLOOKUP($A1901,'Hospitalisation Details'!$A$2:$G$2344,7,FALSE)</f>
        <v>49</v>
      </c>
    </row>
    <row r="1902" spans="1:17" x14ac:dyDescent="0.25">
      <c r="A1902" s="14" t="s">
        <v>5589</v>
      </c>
      <c r="B1902" t="str">
        <f>VLOOKUP(Healthcare!$A1902,'Customer Names'!A1902:C4236,3,FALSE)</f>
        <v>Newman</v>
      </c>
      <c r="C1902">
        <f>VLOOKUP(Healthcare!$A1902,'Medical Examinations'!A1902:B4236,2,FALSE)</f>
        <v>41.1</v>
      </c>
      <c r="D1902">
        <f>VLOOKUP($A1902,'Medical Examinations'!A1902:D4236,4,FALSE)</f>
        <v>5.79</v>
      </c>
      <c r="E1902" t="str">
        <f>VLOOKUP($A1902,'Medical Examinations'!A1902:F1902,6,FALSE)</f>
        <v>No</v>
      </c>
      <c r="F1902" t="str">
        <f>VLOOKUP($A1902,'Medical Examinations'!A1902:G4236,7,FALSE)</f>
        <v>No</v>
      </c>
      <c r="G1902" t="str">
        <f>VLOOKUP($A1902,'Medical Examinations'!A1902:H4236,8,FALSE)</f>
        <v>No</v>
      </c>
      <c r="H1902" s="4">
        <f>VLOOKUP($A1902,'Medical Examinations'!A1902:I4236,9,FALSE)</f>
        <v>0</v>
      </c>
      <c r="I1902" t="str">
        <f>VLOOKUP($A1902,'Medical Examinations'!A1902:J1902,10,FALSE)</f>
        <v>No</v>
      </c>
      <c r="J1902" t="str">
        <f>VLOOKUP($A1902,'Medical Examinations'!A1902:C1902,3,FALSE)</f>
        <v>Obesity</v>
      </c>
      <c r="K1902" t="str">
        <f>VLOOKUP($A1902,'Medical Examinations'!A1902:E1902,5,FALSE)</f>
        <v>Prediabetes</v>
      </c>
      <c r="L1902" t="str">
        <f>VLOOKUP($A1902,'Hospitalisation Details'!$A$2:$E$2344,5,FALSE)</f>
        <v>30-Aug-1973</v>
      </c>
      <c r="M1902" s="2">
        <f>VLOOKUP($A1902,'Hospitalisation Details'!$A$2:$I$2344,9,FALSE)</f>
        <v>8124.41</v>
      </c>
      <c r="N1902" s="2" t="str">
        <f>VLOOKUP($A1902,'Hospitalisation Details'!$A$2:$J$2344,10,FALSE)</f>
        <v>Tier - 3</v>
      </c>
      <c r="O1902" s="2" t="str">
        <f>VLOOKUP($A1902,'Hospitalisation Details'!$A$2:$K$2344,11,FALSE)</f>
        <v>Tier - 1</v>
      </c>
      <c r="P1902" s="5" t="str">
        <f>VLOOKUP($A1902,'Hospitalisation Details'!$A$2:$L$2344,12,FALSE)</f>
        <v>R1013</v>
      </c>
      <c r="Q1902" s="15">
        <f>VLOOKUP($A1902,'Hospitalisation Details'!$A$2:$G$2344,7,FALSE)</f>
        <v>49</v>
      </c>
    </row>
    <row r="1903" spans="1:17" x14ac:dyDescent="0.25">
      <c r="A1903" s="14" t="s">
        <v>5590</v>
      </c>
      <c r="B1903" t="str">
        <f>VLOOKUP(Healthcare!$A1903,'Customer Names'!A1903:C4237,3,FALSE)</f>
        <v>Sayre</v>
      </c>
      <c r="C1903">
        <f>VLOOKUP(Healthcare!$A1903,'Medical Examinations'!A1903:B4237,2,FALSE)</f>
        <v>34.200000000000003</v>
      </c>
      <c r="D1903">
        <f>VLOOKUP($A1903,'Medical Examinations'!A1903:D4237,4,FALSE)</f>
        <v>4.78</v>
      </c>
      <c r="E1903" t="str">
        <f>VLOOKUP($A1903,'Medical Examinations'!A1903:F1903,6,FALSE)</f>
        <v>Yes</v>
      </c>
      <c r="F1903" t="str">
        <f>VLOOKUP($A1903,'Medical Examinations'!A1903:G4237,7,FALSE)</f>
        <v>No</v>
      </c>
      <c r="G1903" t="str">
        <f>VLOOKUP($A1903,'Medical Examinations'!A1903:H4237,8,FALSE)</f>
        <v>No</v>
      </c>
      <c r="H1903" s="4">
        <f>VLOOKUP($A1903,'Medical Examinations'!A1903:I4237,9,FALSE)</f>
        <v>0</v>
      </c>
      <c r="I1903" t="str">
        <f>VLOOKUP($A1903,'Medical Examinations'!A1903:J1903,10,FALSE)</f>
        <v>No</v>
      </c>
      <c r="J1903" t="str">
        <f>VLOOKUP($A1903,'Medical Examinations'!A1903:C1903,3,FALSE)</f>
        <v>Obesity</v>
      </c>
      <c r="K1903" t="str">
        <f>VLOOKUP($A1903,'Medical Examinations'!A1903:E1903,5,FALSE)</f>
        <v>Normal</v>
      </c>
      <c r="L1903" t="str">
        <f>VLOOKUP($A1903,'Hospitalisation Details'!$A$2:$E$2344,5,FALSE)</f>
        <v>3-Sep-1973</v>
      </c>
      <c r="M1903" s="2">
        <f>VLOOKUP($A1903,'Hospitalisation Details'!$A$2:$I$2344,9,FALSE)</f>
        <v>8125.78</v>
      </c>
      <c r="N1903" s="2" t="str">
        <f>VLOOKUP($A1903,'Hospitalisation Details'!$A$2:$J$2344,10,FALSE)</f>
        <v>Tier - 2</v>
      </c>
      <c r="O1903" s="2" t="str">
        <f>VLOOKUP($A1903,'Hospitalisation Details'!$A$2:$K$2344,11,FALSE)</f>
        <v>Tier - 2</v>
      </c>
      <c r="P1903" s="5" t="str">
        <f>VLOOKUP($A1903,'Hospitalisation Details'!$A$2:$L$2344,12,FALSE)</f>
        <v>R1013</v>
      </c>
      <c r="Q1903" s="15">
        <f>VLOOKUP($A1903,'Hospitalisation Details'!$A$2:$G$2344,7,FALSE)</f>
        <v>49</v>
      </c>
    </row>
    <row r="1904" spans="1:17" x14ac:dyDescent="0.25">
      <c r="A1904" s="14" t="s">
        <v>5591</v>
      </c>
      <c r="B1904" t="str">
        <f>VLOOKUP(Healthcare!$A1904,'Customer Names'!A1904:C4238,3,FALSE)</f>
        <v>Panke</v>
      </c>
      <c r="C1904">
        <f>VLOOKUP(Healthcare!$A1904,'Medical Examinations'!A1904:B4238,2,FALSE)</f>
        <v>29.92</v>
      </c>
      <c r="D1904">
        <f>VLOOKUP($A1904,'Medical Examinations'!A1904:D4238,4,FALSE)</f>
        <v>6.02</v>
      </c>
      <c r="E1904" t="str">
        <f>VLOOKUP($A1904,'Medical Examinations'!A1904:F1904,6,FALSE)</f>
        <v>Yes</v>
      </c>
      <c r="F1904" t="str">
        <f>VLOOKUP($A1904,'Medical Examinations'!A1904:G4238,7,FALSE)</f>
        <v>No</v>
      </c>
      <c r="G1904" t="str">
        <f>VLOOKUP($A1904,'Medical Examinations'!A1904:H4238,8,FALSE)</f>
        <v>No</v>
      </c>
      <c r="H1904" s="4">
        <f>VLOOKUP($A1904,'Medical Examinations'!A1904:I4238,9,FALSE)</f>
        <v>0</v>
      </c>
      <c r="I1904" t="str">
        <f>VLOOKUP($A1904,'Medical Examinations'!A1904:J1904,10,FALSE)</f>
        <v>No</v>
      </c>
      <c r="J1904" t="str">
        <f>VLOOKUP($A1904,'Medical Examinations'!A1904:C1904,3,FALSE)</f>
        <v>Obesity</v>
      </c>
      <c r="K1904" t="str">
        <f>VLOOKUP($A1904,'Medical Examinations'!A1904:E1904,5,FALSE)</f>
        <v>Prediabetes</v>
      </c>
      <c r="L1904" t="str">
        <f>VLOOKUP($A1904,'Hospitalisation Details'!$A$2:$E$2344,5,FALSE)</f>
        <v>21-Jun-1990</v>
      </c>
      <c r="M1904" s="2">
        <f>VLOOKUP($A1904,'Hospitalisation Details'!$A$2:$I$2344,9,FALSE)</f>
        <v>8157.92</v>
      </c>
      <c r="N1904" s="2" t="str">
        <f>VLOOKUP($A1904,'Hospitalisation Details'!$A$2:$J$2344,10,FALSE)</f>
        <v>Tier - 2</v>
      </c>
      <c r="O1904" s="2" t="str">
        <f>VLOOKUP($A1904,'Hospitalisation Details'!$A$2:$K$2344,11,FALSE)</f>
        <v>Tier - 3</v>
      </c>
      <c r="P1904" s="5" t="str">
        <f>VLOOKUP($A1904,'Hospitalisation Details'!$A$2:$L$2344,12,FALSE)</f>
        <v>R1025</v>
      </c>
      <c r="Q1904" s="15">
        <f>VLOOKUP($A1904,'Hospitalisation Details'!$A$2:$G$2344,7,FALSE)</f>
        <v>32</v>
      </c>
    </row>
    <row r="1905" spans="1:17" x14ac:dyDescent="0.25">
      <c r="A1905" s="14" t="s">
        <v>5592</v>
      </c>
      <c r="B1905" t="str">
        <f>VLOOKUP(Healthcare!$A1905,'Customer Names'!A1905:C4239,3,FALSE)</f>
        <v>Brennan</v>
      </c>
      <c r="C1905">
        <f>VLOOKUP(Healthcare!$A1905,'Medical Examinations'!A1905:B4239,2,FALSE)</f>
        <v>28.93</v>
      </c>
      <c r="D1905">
        <f>VLOOKUP($A1905,'Medical Examinations'!A1905:D4239,4,FALSE)</f>
        <v>4.4400000000000004</v>
      </c>
      <c r="E1905" t="str">
        <f>VLOOKUP($A1905,'Medical Examinations'!A1905:F1905,6,FALSE)</f>
        <v>No</v>
      </c>
      <c r="F1905" t="str">
        <f>VLOOKUP($A1905,'Medical Examinations'!A1905:G4239,7,FALSE)</f>
        <v>No</v>
      </c>
      <c r="G1905" t="str">
        <f>VLOOKUP($A1905,'Medical Examinations'!A1905:H4239,8,FALSE)</f>
        <v>No</v>
      </c>
      <c r="H1905" s="4">
        <f>VLOOKUP($A1905,'Medical Examinations'!A1905:I4239,9,FALSE)</f>
        <v>0</v>
      </c>
      <c r="I1905" t="str">
        <f>VLOOKUP($A1905,'Medical Examinations'!A1905:J1905,10,FALSE)</f>
        <v>No</v>
      </c>
      <c r="J1905" t="str">
        <f>VLOOKUP($A1905,'Medical Examinations'!A1905:C1905,3,FALSE)</f>
        <v>Over Weight</v>
      </c>
      <c r="K1905" t="str">
        <f>VLOOKUP($A1905,'Medical Examinations'!A1905:E1905,5,FALSE)</f>
        <v>Normal</v>
      </c>
      <c r="L1905" t="str">
        <f>VLOOKUP($A1905,'Hospitalisation Details'!$A$2:$E$2344,5,FALSE)</f>
        <v>28-Jun-1982</v>
      </c>
      <c r="M1905" s="2">
        <f>VLOOKUP($A1905,'Hospitalisation Details'!$A$2:$I$2344,9,FALSE)</f>
        <v>8162.72</v>
      </c>
      <c r="N1905" s="2" t="str">
        <f>VLOOKUP($A1905,'Hospitalisation Details'!$A$2:$J$2344,10,FALSE)</f>
        <v>Tier - 3</v>
      </c>
      <c r="O1905" s="2" t="str">
        <f>VLOOKUP($A1905,'Hospitalisation Details'!$A$2:$K$2344,11,FALSE)</f>
        <v>Tier - 3</v>
      </c>
      <c r="P1905" s="5" t="str">
        <f>VLOOKUP($A1905,'Hospitalisation Details'!$A$2:$L$2344,12,FALSE)</f>
        <v>R1012</v>
      </c>
      <c r="Q1905" s="15">
        <f>VLOOKUP($A1905,'Hospitalisation Details'!$A$2:$G$2344,7,FALSE)</f>
        <v>40</v>
      </c>
    </row>
    <row r="1906" spans="1:17" x14ac:dyDescent="0.25">
      <c r="A1906" s="14" t="s">
        <v>5593</v>
      </c>
      <c r="B1906" t="str">
        <f>VLOOKUP(Healthcare!$A1906,'Customer Names'!A1906:C4240,3,FALSE)</f>
        <v>Ngo</v>
      </c>
      <c r="C1906">
        <f>VLOOKUP(Healthcare!$A1906,'Medical Examinations'!A1906:B4240,2,FALSE)</f>
        <v>31.254999999999999</v>
      </c>
      <c r="D1906">
        <f>VLOOKUP($A1906,'Medical Examinations'!A1906:D4240,4,FALSE)</f>
        <v>5.84</v>
      </c>
      <c r="E1906" t="str">
        <f>VLOOKUP($A1906,'Medical Examinations'!A1906:F1906,6,FALSE)</f>
        <v>Yes</v>
      </c>
      <c r="F1906" t="str">
        <f>VLOOKUP($A1906,'Medical Examinations'!A1906:G4240,7,FALSE)</f>
        <v>No</v>
      </c>
      <c r="G1906" t="str">
        <f>VLOOKUP($A1906,'Medical Examinations'!A1906:H4240,8,FALSE)</f>
        <v>No</v>
      </c>
      <c r="H1906" s="4">
        <f>VLOOKUP($A1906,'Medical Examinations'!A1906:I4240,9,FALSE)</f>
        <v>1</v>
      </c>
      <c r="I1906" t="str">
        <f>VLOOKUP($A1906,'Medical Examinations'!A1906:J1906,10,FALSE)</f>
        <v>No</v>
      </c>
      <c r="J1906" t="str">
        <f>VLOOKUP($A1906,'Medical Examinations'!A1906:C1906,3,FALSE)</f>
        <v>Obesity</v>
      </c>
      <c r="K1906" t="str">
        <f>VLOOKUP($A1906,'Medical Examinations'!A1906:E1906,5,FALSE)</f>
        <v>Prediabetes</v>
      </c>
      <c r="L1906" t="str">
        <f>VLOOKUP($A1906,'Hospitalisation Details'!$A$2:$E$2344,5,FALSE)</f>
        <v>5-Nov-1963</v>
      </c>
      <c r="M1906" s="2">
        <f>VLOOKUP($A1906,'Hospitalisation Details'!$A$2:$I$2344,9,FALSE)</f>
        <v>8177.9</v>
      </c>
      <c r="N1906" s="2" t="str">
        <f>VLOOKUP($A1906,'Hospitalisation Details'!$A$2:$J$2344,10,FALSE)</f>
        <v>Tier - 3</v>
      </c>
      <c r="O1906" s="2" t="str">
        <f>VLOOKUP($A1906,'Hospitalisation Details'!$A$2:$K$2344,11,FALSE)</f>
        <v>Tier - 1</v>
      </c>
      <c r="P1906" s="5" t="str">
        <f>VLOOKUP($A1906,'Hospitalisation Details'!$A$2:$L$2344,12,FALSE)</f>
        <v>R1013</v>
      </c>
      <c r="Q1906" s="15">
        <f>VLOOKUP($A1906,'Hospitalisation Details'!$A$2:$G$2344,7,FALSE)</f>
        <v>59</v>
      </c>
    </row>
    <row r="1907" spans="1:17" x14ac:dyDescent="0.25">
      <c r="A1907" s="14" t="s">
        <v>5594</v>
      </c>
      <c r="B1907" t="str">
        <f>VLOOKUP(Healthcare!$A1907,'Customer Names'!A1907:C4241,3,FALSE)</f>
        <v>Guerdan</v>
      </c>
      <c r="C1907">
        <f>VLOOKUP(Healthcare!$A1907,'Medical Examinations'!A1907:B4241,2,FALSE)</f>
        <v>29.83</v>
      </c>
      <c r="D1907">
        <f>VLOOKUP($A1907,'Medical Examinations'!A1907:D4241,4,FALSE)</f>
        <v>5.39</v>
      </c>
      <c r="E1907" t="str">
        <f>VLOOKUP($A1907,'Medical Examinations'!A1907:F1907,6,FALSE)</f>
        <v>No</v>
      </c>
      <c r="F1907" t="str">
        <f>VLOOKUP($A1907,'Medical Examinations'!A1907:G4241,7,FALSE)</f>
        <v>No</v>
      </c>
      <c r="G1907" t="str">
        <f>VLOOKUP($A1907,'Medical Examinations'!A1907:H4241,8,FALSE)</f>
        <v>No</v>
      </c>
      <c r="H1907" s="4">
        <f>VLOOKUP($A1907,'Medical Examinations'!A1907:I4241,9,FALSE)</f>
        <v>0</v>
      </c>
      <c r="I1907" t="str">
        <f>VLOOKUP($A1907,'Medical Examinations'!A1907:J1907,10,FALSE)</f>
        <v>No</v>
      </c>
      <c r="J1907" t="str">
        <f>VLOOKUP($A1907,'Medical Examinations'!A1907:C1907,3,FALSE)</f>
        <v>Over Weight</v>
      </c>
      <c r="K1907" t="str">
        <f>VLOOKUP($A1907,'Medical Examinations'!A1907:E1907,5,FALSE)</f>
        <v>Normal</v>
      </c>
      <c r="L1907" t="str">
        <f>VLOOKUP($A1907,'Hospitalisation Details'!$A$2:$E$2344,5,FALSE)</f>
        <v>8-Jun-1983</v>
      </c>
      <c r="M1907" s="2">
        <f>VLOOKUP($A1907,'Hospitalisation Details'!$A$2:$I$2344,9,FALSE)</f>
        <v>8179.51</v>
      </c>
      <c r="N1907" s="2" t="str">
        <f>VLOOKUP($A1907,'Hospitalisation Details'!$A$2:$J$2344,10,FALSE)</f>
        <v>Tier - 2</v>
      </c>
      <c r="O1907" s="2" t="str">
        <f>VLOOKUP($A1907,'Hospitalisation Details'!$A$2:$K$2344,11,FALSE)</f>
        <v>Tier - 2</v>
      </c>
      <c r="P1907" s="5" t="str">
        <f>VLOOKUP($A1907,'Hospitalisation Details'!$A$2:$L$2344,12,FALSE)</f>
        <v>R1020</v>
      </c>
      <c r="Q1907" s="15">
        <f>VLOOKUP($A1907,'Hospitalisation Details'!$A$2:$G$2344,7,FALSE)</f>
        <v>40</v>
      </c>
    </row>
    <row r="1908" spans="1:17" x14ac:dyDescent="0.25">
      <c r="A1908" s="14" t="s">
        <v>5596</v>
      </c>
      <c r="B1908" t="str">
        <f>VLOOKUP(Healthcare!$A1908,'Customer Names'!A1908:C4242,3,FALSE)</f>
        <v>Shaw</v>
      </c>
      <c r="C1908">
        <f>VLOOKUP(Healthcare!$A1908,'Medical Examinations'!A1908:B4242,2,FALSE)</f>
        <v>29.59</v>
      </c>
      <c r="D1908">
        <f>VLOOKUP($A1908,'Medical Examinations'!A1908:D4242,4,FALSE)</f>
        <v>6.16</v>
      </c>
      <c r="E1908" t="str">
        <f>VLOOKUP($A1908,'Medical Examinations'!A1908:F1908,6,FALSE)</f>
        <v>No</v>
      </c>
      <c r="F1908" t="str">
        <f>VLOOKUP($A1908,'Medical Examinations'!A1908:G4242,7,FALSE)</f>
        <v>No</v>
      </c>
      <c r="G1908" t="str">
        <f>VLOOKUP($A1908,'Medical Examinations'!A1908:H4242,8,FALSE)</f>
        <v>Yes</v>
      </c>
      <c r="H1908" s="4">
        <f>VLOOKUP($A1908,'Medical Examinations'!A1908:I4242,9,FALSE)</f>
        <v>1</v>
      </c>
      <c r="I1908" t="str">
        <f>VLOOKUP($A1908,'Medical Examinations'!A1908:J1908,10,FALSE)</f>
        <v>No</v>
      </c>
      <c r="J1908" t="str">
        <f>VLOOKUP($A1908,'Medical Examinations'!A1908:C1908,3,FALSE)</f>
        <v>Over Weight</v>
      </c>
      <c r="K1908" t="str">
        <f>VLOOKUP($A1908,'Medical Examinations'!A1908:E1908,5,FALSE)</f>
        <v>Prediabetes</v>
      </c>
      <c r="L1908" t="str">
        <f>VLOOKUP($A1908,'Hospitalisation Details'!$A$2:$E$2344,5,FALSE)</f>
        <v>21-Oct-1997</v>
      </c>
      <c r="M1908" s="2">
        <f>VLOOKUP($A1908,'Hospitalisation Details'!$A$2:$I$2344,9,FALSE)</f>
        <v>8182.89</v>
      </c>
      <c r="N1908" s="2" t="str">
        <f>VLOOKUP($A1908,'Hospitalisation Details'!$A$2:$J$2344,10,FALSE)</f>
        <v>Tier - 2</v>
      </c>
      <c r="O1908" s="2" t="str">
        <f>VLOOKUP($A1908,'Hospitalisation Details'!$A$2:$K$2344,11,FALSE)</f>
        <v>Tier - 1</v>
      </c>
      <c r="P1908" s="5" t="str">
        <f>VLOOKUP($A1908,'Hospitalisation Details'!$A$2:$L$2344,12,FALSE)</f>
        <v>R1026</v>
      </c>
      <c r="Q1908" s="15">
        <f>VLOOKUP($A1908,'Hospitalisation Details'!$A$2:$G$2344,7,FALSE)</f>
        <v>25</v>
      </c>
    </row>
    <row r="1909" spans="1:17" x14ac:dyDescent="0.25">
      <c r="A1909" s="14" t="s">
        <v>5597</v>
      </c>
      <c r="B1909" t="str">
        <f>VLOOKUP(Healthcare!$A1909,'Customer Names'!A1909:C4243,3,FALSE)</f>
        <v>Mills-Honarvar</v>
      </c>
      <c r="C1909">
        <f>VLOOKUP(Healthcare!$A1909,'Medical Examinations'!A1909:B4243,2,FALSE)</f>
        <v>31.16</v>
      </c>
      <c r="D1909">
        <f>VLOOKUP($A1909,'Medical Examinations'!A1909:D4243,4,FALSE)</f>
        <v>4.49</v>
      </c>
      <c r="E1909" t="str">
        <f>VLOOKUP($A1909,'Medical Examinations'!A1909:F1909,6,FALSE)</f>
        <v>No</v>
      </c>
      <c r="F1909" t="str">
        <f>VLOOKUP($A1909,'Medical Examinations'!A1909:G4243,7,FALSE)</f>
        <v>No</v>
      </c>
      <c r="G1909" t="str">
        <f>VLOOKUP($A1909,'Medical Examinations'!A1909:H4243,8,FALSE)</f>
        <v>Yes</v>
      </c>
      <c r="H1909" s="4">
        <f>VLOOKUP($A1909,'Medical Examinations'!A1909:I4243,9,FALSE)</f>
        <v>1</v>
      </c>
      <c r="I1909" t="str">
        <f>VLOOKUP($A1909,'Medical Examinations'!A1909:J1909,10,FALSE)</f>
        <v>No</v>
      </c>
      <c r="J1909" t="str">
        <f>VLOOKUP($A1909,'Medical Examinations'!A1909:C1909,3,FALSE)</f>
        <v>Obesity</v>
      </c>
      <c r="K1909" t="str">
        <f>VLOOKUP($A1909,'Medical Examinations'!A1909:E1909,5,FALSE)</f>
        <v>Normal</v>
      </c>
      <c r="L1909" t="str">
        <f>VLOOKUP($A1909,'Hospitalisation Details'!$A$2:$E$2344,5,FALSE)</f>
        <v>23-Nov-1962</v>
      </c>
      <c r="M1909" s="2">
        <f>VLOOKUP($A1909,'Hospitalisation Details'!$A$2:$I$2344,9,FALSE)</f>
        <v>8188.12</v>
      </c>
      <c r="N1909" s="2" t="str">
        <f>VLOOKUP($A1909,'Hospitalisation Details'!$A$2:$J$2344,10,FALSE)</f>
        <v>Tier - 3</v>
      </c>
      <c r="O1909" s="2" t="str">
        <f>VLOOKUP($A1909,'Hospitalisation Details'!$A$2:$K$2344,11,FALSE)</f>
        <v>Tier - 3</v>
      </c>
      <c r="P1909" s="5" t="str">
        <f>VLOOKUP($A1909,'Hospitalisation Details'!$A$2:$L$2344,12,FALSE)</f>
        <v>R1013</v>
      </c>
      <c r="Q1909" s="15">
        <f>VLOOKUP($A1909,'Hospitalisation Details'!$A$2:$G$2344,7,FALSE)</f>
        <v>60</v>
      </c>
    </row>
    <row r="1910" spans="1:17" x14ac:dyDescent="0.25">
      <c r="A1910" s="14" t="s">
        <v>5598</v>
      </c>
      <c r="B1910" t="str">
        <f>VLOOKUP(Healthcare!$A1910,'Customer Names'!A1910:C4244,3,FALSE)</f>
        <v>Farvard</v>
      </c>
      <c r="C1910">
        <f>VLOOKUP(Healthcare!$A1910,'Medical Examinations'!A1910:B4244,2,FALSE)</f>
        <v>34.21</v>
      </c>
      <c r="D1910">
        <f>VLOOKUP($A1910,'Medical Examinations'!A1910:D4244,4,FALSE)</f>
        <v>4.4800000000000004</v>
      </c>
      <c r="E1910" t="str">
        <f>VLOOKUP($A1910,'Medical Examinations'!A1910:F1910,6,FALSE)</f>
        <v>Yes</v>
      </c>
      <c r="F1910" t="str">
        <f>VLOOKUP($A1910,'Medical Examinations'!A1910:G4244,7,FALSE)</f>
        <v>No</v>
      </c>
      <c r="G1910" t="str">
        <f>VLOOKUP($A1910,'Medical Examinations'!A1910:H4244,8,FALSE)</f>
        <v>No</v>
      </c>
      <c r="H1910" s="4">
        <f>VLOOKUP($A1910,'Medical Examinations'!A1910:I4244,9,FALSE)</f>
        <v>1</v>
      </c>
      <c r="I1910" t="str">
        <f>VLOOKUP($A1910,'Medical Examinations'!A1910:J1910,10,FALSE)</f>
        <v>No</v>
      </c>
      <c r="J1910" t="str">
        <f>VLOOKUP($A1910,'Medical Examinations'!A1910:C1910,3,FALSE)</f>
        <v>Obesity</v>
      </c>
      <c r="K1910" t="str">
        <f>VLOOKUP($A1910,'Medical Examinations'!A1910:E1910,5,FALSE)</f>
        <v>Normal</v>
      </c>
      <c r="L1910" t="str">
        <f>VLOOKUP($A1910,'Hospitalisation Details'!$A$2:$E$2344,5,FALSE)</f>
        <v>24-Oct-1978</v>
      </c>
      <c r="M1910" s="2">
        <f>VLOOKUP($A1910,'Hospitalisation Details'!$A$2:$I$2344,9,FALSE)</f>
        <v>8211.1</v>
      </c>
      <c r="N1910" s="2" t="str">
        <f>VLOOKUP($A1910,'Hospitalisation Details'!$A$2:$J$2344,10,FALSE)</f>
        <v>Tier - 2</v>
      </c>
      <c r="O1910" s="2" t="str">
        <f>VLOOKUP($A1910,'Hospitalisation Details'!$A$2:$K$2344,11,FALSE)</f>
        <v>Tier - 3</v>
      </c>
      <c r="P1910" s="5" t="str">
        <f>VLOOKUP($A1910,'Hospitalisation Details'!$A$2:$L$2344,12,FALSE)</f>
        <v>R1013</v>
      </c>
      <c r="Q1910" s="15">
        <f>VLOOKUP($A1910,'Hospitalisation Details'!$A$2:$G$2344,7,FALSE)</f>
        <v>44</v>
      </c>
    </row>
    <row r="1911" spans="1:17" x14ac:dyDescent="0.25">
      <c r="A1911" s="14" t="s">
        <v>5599</v>
      </c>
      <c r="B1911" t="str">
        <f>VLOOKUP(Healthcare!$A1911,'Customer Names'!A1911:C4245,3,FALSE)</f>
        <v>Kelly</v>
      </c>
      <c r="C1911">
        <f>VLOOKUP(Healthcare!$A1911,'Medical Examinations'!A1911:B4245,2,FALSE)</f>
        <v>34.86</v>
      </c>
      <c r="D1911">
        <f>VLOOKUP($A1911,'Medical Examinations'!A1911:D4245,4,FALSE)</f>
        <v>10.97</v>
      </c>
      <c r="E1911" t="str">
        <f>VLOOKUP($A1911,'Medical Examinations'!A1911:F1911,6,FALSE)</f>
        <v>No</v>
      </c>
      <c r="F1911" t="str">
        <f>VLOOKUP($A1911,'Medical Examinations'!A1911:G4245,7,FALSE)</f>
        <v>No</v>
      </c>
      <c r="G1911" t="str">
        <f>VLOOKUP($A1911,'Medical Examinations'!A1911:H4245,8,FALSE)</f>
        <v>No</v>
      </c>
      <c r="H1911" s="4">
        <f>VLOOKUP($A1911,'Medical Examinations'!A1911:I4245,9,FALSE)</f>
        <v>0</v>
      </c>
      <c r="I1911" t="str">
        <f>VLOOKUP($A1911,'Medical Examinations'!A1911:J1911,10,FALSE)</f>
        <v>No</v>
      </c>
      <c r="J1911" t="str">
        <f>VLOOKUP($A1911,'Medical Examinations'!A1911:C1911,3,FALSE)</f>
        <v>Obesity</v>
      </c>
      <c r="K1911" t="str">
        <f>VLOOKUP($A1911,'Medical Examinations'!A1911:E1911,5,FALSE)</f>
        <v>Diabetes</v>
      </c>
      <c r="L1911" t="str">
        <f>VLOOKUP($A1911,'Hospitalisation Details'!$A$2:$E$2344,5,FALSE)</f>
        <v>3-Sep-1976</v>
      </c>
      <c r="M1911" s="2">
        <f>VLOOKUP($A1911,'Hospitalisation Details'!$A$2:$I$2344,9,FALSE)</f>
        <v>8232.64</v>
      </c>
      <c r="N1911" s="2" t="str">
        <f>VLOOKUP($A1911,'Hospitalisation Details'!$A$2:$J$2344,10,FALSE)</f>
        <v>Tier - 2</v>
      </c>
      <c r="O1911" s="2" t="str">
        <f>VLOOKUP($A1911,'Hospitalisation Details'!$A$2:$K$2344,11,FALSE)</f>
        <v>Tier - 3</v>
      </c>
      <c r="P1911" s="5" t="str">
        <f>VLOOKUP($A1911,'Hospitalisation Details'!$A$2:$L$2344,12,FALSE)</f>
        <v>R1013</v>
      </c>
      <c r="Q1911" s="15">
        <f>VLOOKUP($A1911,'Hospitalisation Details'!$A$2:$G$2344,7,FALSE)</f>
        <v>46</v>
      </c>
    </row>
    <row r="1912" spans="1:17" x14ac:dyDescent="0.25">
      <c r="A1912" s="14" t="s">
        <v>5600</v>
      </c>
      <c r="B1912" t="str">
        <f>VLOOKUP(Healthcare!$A1912,'Customer Names'!A1912:C4246,3,FALSE)</f>
        <v>Skinner</v>
      </c>
      <c r="C1912">
        <f>VLOOKUP(Healthcare!$A1912,'Medical Examinations'!A1912:B4246,2,FALSE)</f>
        <v>34.58</v>
      </c>
      <c r="D1912">
        <f>VLOOKUP($A1912,'Medical Examinations'!A1912:D4246,4,FALSE)</f>
        <v>5.14</v>
      </c>
      <c r="E1912" t="str">
        <f>VLOOKUP($A1912,'Medical Examinations'!A1912:F1912,6,FALSE)</f>
        <v>No</v>
      </c>
      <c r="F1912" t="str">
        <f>VLOOKUP($A1912,'Medical Examinations'!A1912:G4246,7,FALSE)</f>
        <v>Yes</v>
      </c>
      <c r="G1912" t="str">
        <f>VLOOKUP($A1912,'Medical Examinations'!A1912:H4246,8,FALSE)</f>
        <v>No</v>
      </c>
      <c r="H1912" s="4">
        <f>VLOOKUP($A1912,'Medical Examinations'!A1912:I4246,9,FALSE)</f>
        <v>2</v>
      </c>
      <c r="I1912" t="str">
        <f>VLOOKUP($A1912,'Medical Examinations'!A1912:J1912,10,FALSE)</f>
        <v>No</v>
      </c>
      <c r="J1912" t="str">
        <f>VLOOKUP($A1912,'Medical Examinations'!A1912:C1912,3,FALSE)</f>
        <v>Obesity</v>
      </c>
      <c r="K1912" t="str">
        <f>VLOOKUP($A1912,'Medical Examinations'!A1912:E1912,5,FALSE)</f>
        <v>Normal</v>
      </c>
      <c r="L1912" t="str">
        <f>VLOOKUP($A1912,'Hospitalisation Details'!$A$2:$E$2344,5,FALSE)</f>
        <v>30-Jun-1976</v>
      </c>
      <c r="M1912" s="2">
        <f>VLOOKUP($A1912,'Hospitalisation Details'!$A$2:$I$2344,9,FALSE)</f>
        <v>8233.1</v>
      </c>
      <c r="N1912" s="2" t="str">
        <f>VLOOKUP($A1912,'Hospitalisation Details'!$A$2:$J$2344,10,FALSE)</f>
        <v>Tier - 2</v>
      </c>
      <c r="O1912" s="2" t="str">
        <f>VLOOKUP($A1912,'Hospitalisation Details'!$A$2:$K$2344,11,FALSE)</f>
        <v>Tier - 2</v>
      </c>
      <c r="P1912" s="5" t="str">
        <f>VLOOKUP($A1912,'Hospitalisation Details'!$A$2:$L$2344,12,FALSE)</f>
        <v>R1013</v>
      </c>
      <c r="Q1912" s="15">
        <f>VLOOKUP($A1912,'Hospitalisation Details'!$A$2:$G$2344,7,FALSE)</f>
        <v>46</v>
      </c>
    </row>
    <row r="1913" spans="1:17" x14ac:dyDescent="0.25">
      <c r="A1913" s="14" t="s">
        <v>5601</v>
      </c>
      <c r="B1913" t="str">
        <f>VLOOKUP(Healthcare!$A1913,'Customer Names'!A1913:C4247,3,FALSE)</f>
        <v>Murphy</v>
      </c>
      <c r="C1913">
        <f>VLOOKUP(Healthcare!$A1913,'Medical Examinations'!A1913:B4247,2,FALSE)</f>
        <v>17.940000000000001</v>
      </c>
      <c r="D1913">
        <f>VLOOKUP($A1913,'Medical Examinations'!A1913:D4247,4,FALSE)</f>
        <v>5.17</v>
      </c>
      <c r="E1913" t="str">
        <f>VLOOKUP($A1913,'Medical Examinations'!A1913:F1913,6,FALSE)</f>
        <v>Yes</v>
      </c>
      <c r="F1913" t="str">
        <f>VLOOKUP($A1913,'Medical Examinations'!A1913:G4247,7,FALSE)</f>
        <v>No</v>
      </c>
      <c r="G1913" t="str">
        <f>VLOOKUP($A1913,'Medical Examinations'!A1913:H4247,8,FALSE)</f>
        <v>No</v>
      </c>
      <c r="H1913" s="4">
        <f>VLOOKUP($A1913,'Medical Examinations'!A1913:I4247,9,FALSE)</f>
        <v>0</v>
      </c>
      <c r="I1913" t="str">
        <f>VLOOKUP($A1913,'Medical Examinations'!A1913:J1913,10,FALSE)</f>
        <v>No</v>
      </c>
      <c r="J1913" t="str">
        <f>VLOOKUP($A1913,'Medical Examinations'!A1913:C1913,3,FALSE)</f>
        <v>Under Weight</v>
      </c>
      <c r="K1913" t="str">
        <f>VLOOKUP($A1913,'Medical Examinations'!A1913:E1913,5,FALSE)</f>
        <v>Normal</v>
      </c>
      <c r="L1913" t="str">
        <f>VLOOKUP($A1913,'Hospitalisation Details'!$A$2:$E$2344,5,FALSE)</f>
        <v>2-Sep-1976</v>
      </c>
      <c r="M1913" s="2">
        <f>VLOOKUP($A1913,'Hospitalisation Details'!$A$2:$I$2344,9,FALSE)</f>
        <v>8240.59</v>
      </c>
      <c r="N1913" s="2" t="str">
        <f>VLOOKUP($A1913,'Hospitalisation Details'!$A$2:$J$2344,10,FALSE)</f>
        <v>Tier - 2</v>
      </c>
      <c r="O1913" s="2" t="str">
        <f>VLOOKUP($A1913,'Hospitalisation Details'!$A$2:$K$2344,11,FALSE)</f>
        <v>Tier - 2</v>
      </c>
      <c r="P1913" s="5" t="str">
        <f>VLOOKUP($A1913,'Hospitalisation Details'!$A$2:$L$2344,12,FALSE)</f>
        <v>R1013</v>
      </c>
      <c r="Q1913" s="15">
        <f>VLOOKUP($A1913,'Hospitalisation Details'!$A$2:$G$2344,7,FALSE)</f>
        <v>46</v>
      </c>
    </row>
    <row r="1914" spans="1:17" x14ac:dyDescent="0.25">
      <c r="A1914" s="14" t="s">
        <v>5602</v>
      </c>
      <c r="B1914" t="str">
        <f>VLOOKUP(Healthcare!$A1914,'Customer Names'!A1914:C4248,3,FALSE)</f>
        <v>Shue</v>
      </c>
      <c r="C1914">
        <f>VLOOKUP(Healthcare!$A1914,'Medical Examinations'!A1914:B4248,2,FALSE)</f>
        <v>26.8</v>
      </c>
      <c r="D1914">
        <f>VLOOKUP($A1914,'Medical Examinations'!A1914:D4248,4,FALSE)</f>
        <v>6.18</v>
      </c>
      <c r="E1914" t="str">
        <f>VLOOKUP($A1914,'Medical Examinations'!A1914:F1914,6,FALSE)</f>
        <v>Yes</v>
      </c>
      <c r="F1914" t="str">
        <f>VLOOKUP($A1914,'Medical Examinations'!A1914:G4248,7,FALSE)</f>
        <v>No</v>
      </c>
      <c r="G1914" t="str">
        <f>VLOOKUP($A1914,'Medical Examinations'!A1914:H4248,8,FALSE)</f>
        <v>Yes</v>
      </c>
      <c r="H1914" s="4">
        <f>VLOOKUP($A1914,'Medical Examinations'!A1914:I4248,9,FALSE)</f>
        <v>1</v>
      </c>
      <c r="I1914" t="str">
        <f>VLOOKUP($A1914,'Medical Examinations'!A1914:J1914,10,FALSE)</f>
        <v>No</v>
      </c>
      <c r="J1914" t="str">
        <f>VLOOKUP($A1914,'Medical Examinations'!A1914:C1914,3,FALSE)</f>
        <v>Over Weight</v>
      </c>
      <c r="K1914" t="str">
        <f>VLOOKUP($A1914,'Medical Examinations'!A1914:E1914,5,FALSE)</f>
        <v>Prediabetes</v>
      </c>
      <c r="L1914" t="str">
        <f>VLOOKUP($A1914,'Hospitalisation Details'!$A$2:$E$2344,5,FALSE)</f>
        <v>27-Sep-1982</v>
      </c>
      <c r="M1914" s="2">
        <f>VLOOKUP($A1914,'Hospitalisation Details'!$A$2:$I$2344,9,FALSE)</f>
        <v>8252.2800000000007</v>
      </c>
      <c r="N1914" s="2" t="str">
        <f>VLOOKUP($A1914,'Hospitalisation Details'!$A$2:$J$2344,10,FALSE)</f>
        <v>Tier - 2</v>
      </c>
      <c r="O1914" s="2" t="str">
        <f>VLOOKUP($A1914,'Hospitalisation Details'!$A$2:$K$2344,11,FALSE)</f>
        <v>Tier - 2</v>
      </c>
      <c r="P1914" s="5" t="str">
        <f>VLOOKUP($A1914,'Hospitalisation Details'!$A$2:$L$2344,12,FALSE)</f>
        <v>R1024</v>
      </c>
      <c r="Q1914" s="15">
        <f>VLOOKUP($A1914,'Hospitalisation Details'!$A$2:$G$2344,7,FALSE)</f>
        <v>40</v>
      </c>
    </row>
    <row r="1915" spans="1:17" x14ac:dyDescent="0.25">
      <c r="A1915" s="14" t="s">
        <v>5603</v>
      </c>
      <c r="B1915" t="str">
        <f>VLOOKUP(Healthcare!$A1915,'Customer Names'!A1915:C4249,3,FALSE)</f>
        <v>Reilly</v>
      </c>
      <c r="C1915">
        <f>VLOOKUP(Healthcare!$A1915,'Medical Examinations'!A1915:B4249,2,FALSE)</f>
        <v>17.690000000000001</v>
      </c>
      <c r="D1915">
        <f>VLOOKUP($A1915,'Medical Examinations'!A1915:D4249,4,FALSE)</f>
        <v>9.07</v>
      </c>
      <c r="E1915" t="str">
        <f>VLOOKUP($A1915,'Medical Examinations'!A1915:F1915,6,FALSE)</f>
        <v>Yes</v>
      </c>
      <c r="F1915" t="str">
        <f>VLOOKUP($A1915,'Medical Examinations'!A1915:G4249,7,FALSE)</f>
        <v>No</v>
      </c>
      <c r="G1915" t="str">
        <f>VLOOKUP($A1915,'Medical Examinations'!A1915:H4249,8,FALSE)</f>
        <v>No</v>
      </c>
      <c r="H1915" s="4">
        <f>VLOOKUP($A1915,'Medical Examinations'!A1915:I4249,9,FALSE)</f>
        <v>0</v>
      </c>
      <c r="I1915" t="str">
        <f>VLOOKUP($A1915,'Medical Examinations'!A1915:J1915,10,FALSE)</f>
        <v>No</v>
      </c>
      <c r="J1915" t="str">
        <f>VLOOKUP($A1915,'Medical Examinations'!A1915:C1915,3,FALSE)</f>
        <v>Under Weight</v>
      </c>
      <c r="K1915" t="str">
        <f>VLOOKUP($A1915,'Medical Examinations'!A1915:E1915,5,FALSE)</f>
        <v>Diabetes</v>
      </c>
      <c r="L1915" t="str">
        <f>VLOOKUP($A1915,'Hospitalisation Details'!$A$2:$E$2344,5,FALSE)</f>
        <v>5-Sep-1964</v>
      </c>
      <c r="M1915" s="2">
        <f>VLOOKUP($A1915,'Hospitalisation Details'!$A$2:$I$2344,9,FALSE)</f>
        <v>8268</v>
      </c>
      <c r="N1915" s="2" t="str">
        <f>VLOOKUP($A1915,'Hospitalisation Details'!$A$2:$J$2344,10,FALSE)</f>
        <v>Tier - 3</v>
      </c>
      <c r="O1915" s="2" t="str">
        <f>VLOOKUP($A1915,'Hospitalisation Details'!$A$2:$K$2344,11,FALSE)</f>
        <v>Tier - 3</v>
      </c>
      <c r="P1915" s="5" t="str">
        <f>VLOOKUP($A1915,'Hospitalisation Details'!$A$2:$L$2344,12,FALSE)</f>
        <v>R1013</v>
      </c>
      <c r="Q1915" s="15">
        <f>VLOOKUP($A1915,'Hospitalisation Details'!$A$2:$G$2344,7,FALSE)</f>
        <v>58</v>
      </c>
    </row>
    <row r="1916" spans="1:17" x14ac:dyDescent="0.25">
      <c r="A1916" s="14" t="s">
        <v>5604</v>
      </c>
      <c r="B1916" t="str">
        <f>VLOOKUP(Healthcare!$A1916,'Customer Names'!A1916:C4250,3,FALSE)</f>
        <v>Blinn</v>
      </c>
      <c r="C1916">
        <f>VLOOKUP(Healthcare!$A1916,'Medical Examinations'!A1916:B4250,2,FALSE)</f>
        <v>25.77</v>
      </c>
      <c r="D1916">
        <f>VLOOKUP($A1916,'Medical Examinations'!A1916:D4250,4,FALSE)</f>
        <v>4.43</v>
      </c>
      <c r="E1916" t="str">
        <f>VLOOKUP($A1916,'Medical Examinations'!A1916:F1916,6,FALSE)</f>
        <v>No</v>
      </c>
      <c r="F1916" t="str">
        <f>VLOOKUP($A1916,'Medical Examinations'!A1916:G4250,7,FALSE)</f>
        <v>No</v>
      </c>
      <c r="G1916" t="str">
        <f>VLOOKUP($A1916,'Medical Examinations'!A1916:H4250,8,FALSE)</f>
        <v>Yes</v>
      </c>
      <c r="H1916" s="4">
        <f>VLOOKUP($A1916,'Medical Examinations'!A1916:I4250,9,FALSE)</f>
        <v>1</v>
      </c>
      <c r="I1916" t="str">
        <f>VLOOKUP($A1916,'Medical Examinations'!A1916:J1916,10,FALSE)</f>
        <v>No</v>
      </c>
      <c r="J1916" t="str">
        <f>VLOOKUP($A1916,'Medical Examinations'!A1916:C1916,3,FALSE)</f>
        <v>Over Weight</v>
      </c>
      <c r="K1916" t="str">
        <f>VLOOKUP($A1916,'Medical Examinations'!A1916:E1916,5,FALSE)</f>
        <v>Normal</v>
      </c>
      <c r="L1916" t="str">
        <f>VLOOKUP($A1916,'Hospitalisation Details'!$A$2:$E$2344,5,FALSE)</f>
        <v>5-Aug-1974</v>
      </c>
      <c r="M1916" s="2">
        <f>VLOOKUP($A1916,'Hospitalisation Details'!$A$2:$I$2344,9,FALSE)</f>
        <v>8269.0400000000009</v>
      </c>
      <c r="N1916" s="2" t="str">
        <f>VLOOKUP($A1916,'Hospitalisation Details'!$A$2:$J$2344,10,FALSE)</f>
        <v>Tier - 2</v>
      </c>
      <c r="O1916" s="2" t="str">
        <f>VLOOKUP($A1916,'Hospitalisation Details'!$A$2:$K$2344,11,FALSE)</f>
        <v>Tier - 1</v>
      </c>
      <c r="P1916" s="5" t="str">
        <f>VLOOKUP($A1916,'Hospitalisation Details'!$A$2:$L$2344,12,FALSE)</f>
        <v>R1011</v>
      </c>
      <c r="Q1916" s="15">
        <f>VLOOKUP($A1916,'Hospitalisation Details'!$A$2:$G$2344,7,FALSE)</f>
        <v>48</v>
      </c>
    </row>
    <row r="1917" spans="1:17" x14ac:dyDescent="0.25">
      <c r="A1917" s="14" t="s">
        <v>5605</v>
      </c>
      <c r="B1917" t="str">
        <f>VLOOKUP(Healthcare!$A1917,'Customer Names'!A1917:C4251,3,FALSE)</f>
        <v>Duyn</v>
      </c>
      <c r="C1917">
        <f>VLOOKUP(Healthcare!$A1917,'Medical Examinations'!A1917:B4251,2,FALSE)</f>
        <v>34.46</v>
      </c>
      <c r="D1917">
        <f>VLOOKUP($A1917,'Medical Examinations'!A1917:D4251,4,FALSE)</f>
        <v>4.17</v>
      </c>
      <c r="E1917" t="str">
        <f>VLOOKUP($A1917,'Medical Examinations'!A1917:F1917,6,FALSE)</f>
        <v>No</v>
      </c>
      <c r="F1917" t="str">
        <f>VLOOKUP($A1917,'Medical Examinations'!A1917:G4251,7,FALSE)</f>
        <v>Yes</v>
      </c>
      <c r="G1917" t="str">
        <f>VLOOKUP($A1917,'Medical Examinations'!A1917:H4251,8,FALSE)</f>
        <v>No</v>
      </c>
      <c r="H1917" s="4">
        <f>VLOOKUP($A1917,'Medical Examinations'!A1917:I4251,9,FALSE)</f>
        <v>1</v>
      </c>
      <c r="I1917" t="str">
        <f>VLOOKUP($A1917,'Medical Examinations'!A1917:J1917,10,FALSE)</f>
        <v>No</v>
      </c>
      <c r="J1917" t="str">
        <f>VLOOKUP($A1917,'Medical Examinations'!A1917:C1917,3,FALSE)</f>
        <v>Obesity</v>
      </c>
      <c r="K1917" t="str">
        <f>VLOOKUP($A1917,'Medical Examinations'!A1917:E1917,5,FALSE)</f>
        <v>Normal</v>
      </c>
      <c r="L1917" t="str">
        <f>VLOOKUP($A1917,'Hospitalisation Details'!$A$2:$E$2344,5,FALSE)</f>
        <v>28-Nov-2000</v>
      </c>
      <c r="M1917" s="2">
        <f>VLOOKUP($A1917,'Hospitalisation Details'!$A$2:$I$2344,9,FALSE)</f>
        <v>8271.4599999999991</v>
      </c>
      <c r="N1917" s="2" t="str">
        <f>VLOOKUP($A1917,'Hospitalisation Details'!$A$2:$J$2344,10,FALSE)</f>
        <v>Tier - 2</v>
      </c>
      <c r="O1917" s="2" t="str">
        <f>VLOOKUP($A1917,'Hospitalisation Details'!$A$2:$K$2344,11,FALSE)</f>
        <v>Tier - 1</v>
      </c>
      <c r="P1917" s="5" t="str">
        <f>VLOOKUP($A1917,'Hospitalisation Details'!$A$2:$L$2344,12,FALSE)</f>
        <v>R1023</v>
      </c>
      <c r="Q1917" s="15">
        <f>VLOOKUP($A1917,'Hospitalisation Details'!$A$2:$G$2344,7,FALSE)</f>
        <v>22</v>
      </c>
    </row>
    <row r="1918" spans="1:17" x14ac:dyDescent="0.25">
      <c r="A1918" s="14" t="s">
        <v>5606</v>
      </c>
      <c r="B1918" t="str">
        <f>VLOOKUP(Healthcare!$A1918,'Customer Names'!A1918:C4252,3,FALSE)</f>
        <v>Wardian</v>
      </c>
      <c r="C1918">
        <f>VLOOKUP(Healthcare!$A1918,'Medical Examinations'!A1918:B4252,2,FALSE)</f>
        <v>30.875</v>
      </c>
      <c r="D1918">
        <f>VLOOKUP($A1918,'Medical Examinations'!A1918:D4252,4,FALSE)</f>
        <v>4.95</v>
      </c>
      <c r="E1918" t="str">
        <f>VLOOKUP($A1918,'Medical Examinations'!A1918:F1918,6,FALSE)</f>
        <v>Yes</v>
      </c>
      <c r="F1918" t="str">
        <f>VLOOKUP($A1918,'Medical Examinations'!A1918:G4252,7,FALSE)</f>
        <v>No</v>
      </c>
      <c r="G1918" t="str">
        <f>VLOOKUP($A1918,'Medical Examinations'!A1918:H4252,8,FALSE)</f>
        <v>No</v>
      </c>
      <c r="H1918" s="4">
        <f>VLOOKUP($A1918,'Medical Examinations'!A1918:I4252,9,FALSE)</f>
        <v>0</v>
      </c>
      <c r="I1918" t="str">
        <f>VLOOKUP($A1918,'Medical Examinations'!A1918:J1918,10,FALSE)</f>
        <v>No</v>
      </c>
      <c r="J1918" t="str">
        <f>VLOOKUP($A1918,'Medical Examinations'!A1918:C1918,3,FALSE)</f>
        <v>Obesity</v>
      </c>
      <c r="K1918" t="str">
        <f>VLOOKUP($A1918,'Medical Examinations'!A1918:E1918,5,FALSE)</f>
        <v>Normal</v>
      </c>
      <c r="L1918" t="str">
        <f>VLOOKUP($A1918,'Hospitalisation Details'!$A$2:$E$2344,5,FALSE)</f>
        <v>26-Sep-1974</v>
      </c>
      <c r="M1918" s="2">
        <f>VLOOKUP($A1918,'Hospitalisation Details'!$A$2:$I$2344,9,FALSE)</f>
        <v>8277.52</v>
      </c>
      <c r="N1918" s="2" t="str">
        <f>VLOOKUP($A1918,'Hospitalisation Details'!$A$2:$J$2344,10,FALSE)</f>
        <v>Tier - 2</v>
      </c>
      <c r="O1918" s="2" t="str">
        <f>VLOOKUP($A1918,'Hospitalisation Details'!$A$2:$K$2344,11,FALSE)</f>
        <v>Tier - 2</v>
      </c>
      <c r="P1918" s="5" t="str">
        <f>VLOOKUP($A1918,'Hospitalisation Details'!$A$2:$L$2344,12,FALSE)</f>
        <v>R1011</v>
      </c>
      <c r="Q1918" s="15">
        <f>VLOOKUP($A1918,'Hospitalisation Details'!$A$2:$G$2344,7,FALSE)</f>
        <v>48</v>
      </c>
    </row>
    <row r="1919" spans="1:17" x14ac:dyDescent="0.25">
      <c r="A1919" s="14" t="s">
        <v>5607</v>
      </c>
      <c r="B1919" t="str">
        <f>VLOOKUP(Healthcare!$A1919,'Customer Names'!A1919:C4253,3,FALSE)</f>
        <v>Heuninck</v>
      </c>
      <c r="C1919">
        <f>VLOOKUP(Healthcare!$A1919,'Medical Examinations'!A1919:B4253,2,FALSE)</f>
        <v>39.49</v>
      </c>
      <c r="D1919">
        <f>VLOOKUP($A1919,'Medical Examinations'!A1919:D4253,4,FALSE)</f>
        <v>5.13</v>
      </c>
      <c r="E1919" t="str">
        <f>VLOOKUP($A1919,'Medical Examinations'!A1919:F1919,6,FALSE)</f>
        <v>No</v>
      </c>
      <c r="F1919" t="str">
        <f>VLOOKUP($A1919,'Medical Examinations'!A1919:G4253,7,FALSE)</f>
        <v>No</v>
      </c>
      <c r="G1919" t="str">
        <f>VLOOKUP($A1919,'Medical Examinations'!A1919:H4253,8,FALSE)</f>
        <v>No</v>
      </c>
      <c r="H1919" s="4">
        <f>VLOOKUP($A1919,'Medical Examinations'!A1919:I4253,9,FALSE)</f>
        <v>0</v>
      </c>
      <c r="I1919" t="str">
        <f>VLOOKUP($A1919,'Medical Examinations'!A1919:J1919,10,FALSE)</f>
        <v>No</v>
      </c>
      <c r="J1919" t="str">
        <f>VLOOKUP($A1919,'Medical Examinations'!A1919:C1919,3,FALSE)</f>
        <v>Obesity</v>
      </c>
      <c r="K1919" t="str">
        <f>VLOOKUP($A1919,'Medical Examinations'!A1919:E1919,5,FALSE)</f>
        <v>Normal</v>
      </c>
      <c r="L1919" t="str">
        <f>VLOOKUP($A1919,'Hospitalisation Details'!$A$2:$E$2344,5,FALSE)</f>
        <v>22-Dec-1974</v>
      </c>
      <c r="M1919" s="2">
        <f>VLOOKUP($A1919,'Hospitalisation Details'!$A$2:$I$2344,9,FALSE)</f>
        <v>8280.6200000000008</v>
      </c>
      <c r="N1919" s="2" t="str">
        <f>VLOOKUP($A1919,'Hospitalisation Details'!$A$2:$J$2344,10,FALSE)</f>
        <v>Tier - 2</v>
      </c>
      <c r="O1919" s="2" t="str">
        <f>VLOOKUP($A1919,'Hospitalisation Details'!$A$2:$K$2344,11,FALSE)</f>
        <v>Tier - 2</v>
      </c>
      <c r="P1919" s="5" t="str">
        <f>VLOOKUP($A1919,'Hospitalisation Details'!$A$2:$L$2344,12,FALSE)</f>
        <v>R1013</v>
      </c>
      <c r="Q1919" s="15">
        <f>VLOOKUP($A1919,'Hospitalisation Details'!$A$2:$G$2344,7,FALSE)</f>
        <v>48</v>
      </c>
    </row>
    <row r="1920" spans="1:17" x14ac:dyDescent="0.25">
      <c r="A1920" s="14" t="s">
        <v>5608</v>
      </c>
      <c r="B1920" t="str">
        <f>VLOOKUP(Healthcare!$A1920,'Customer Names'!A1920:C4254,3,FALSE)</f>
        <v>Kipyego</v>
      </c>
      <c r="C1920">
        <f>VLOOKUP(Healthcare!$A1920,'Medical Examinations'!A1920:B4254,2,FALSE)</f>
        <v>28.88</v>
      </c>
      <c r="D1920">
        <f>VLOOKUP($A1920,'Medical Examinations'!A1920:D4254,4,FALSE)</f>
        <v>4.0999999999999996</v>
      </c>
      <c r="E1920" t="str">
        <f>VLOOKUP($A1920,'Medical Examinations'!A1920:F1920,6,FALSE)</f>
        <v>No</v>
      </c>
      <c r="F1920" t="str">
        <f>VLOOKUP($A1920,'Medical Examinations'!A1920:G4254,7,FALSE)</f>
        <v>No</v>
      </c>
      <c r="G1920" t="str">
        <f>VLOOKUP($A1920,'Medical Examinations'!A1920:H4254,8,FALSE)</f>
        <v>No</v>
      </c>
      <c r="H1920" s="4">
        <f>VLOOKUP($A1920,'Medical Examinations'!A1920:I4254,9,FALSE)</f>
        <v>0</v>
      </c>
      <c r="I1920" t="str">
        <f>VLOOKUP($A1920,'Medical Examinations'!A1920:J1920,10,FALSE)</f>
        <v>No</v>
      </c>
      <c r="J1920" t="str">
        <f>VLOOKUP($A1920,'Medical Examinations'!A1920:C1920,3,FALSE)</f>
        <v>Over Weight</v>
      </c>
      <c r="K1920" t="str">
        <f>VLOOKUP($A1920,'Medical Examinations'!A1920:E1920,5,FALSE)</f>
        <v>Normal</v>
      </c>
      <c r="L1920" t="str">
        <f>VLOOKUP($A1920,'Hospitalisation Details'!$A$2:$E$2344,5,FALSE)</f>
        <v>6-Jun-1974</v>
      </c>
      <c r="M1920" s="2">
        <f>VLOOKUP($A1920,'Hospitalisation Details'!$A$2:$I$2344,9,FALSE)</f>
        <v>8283.68</v>
      </c>
      <c r="N1920" s="2" t="str">
        <f>VLOOKUP($A1920,'Hospitalisation Details'!$A$2:$J$2344,10,FALSE)</f>
        <v>Tier - 2</v>
      </c>
      <c r="O1920" s="2" t="str">
        <f>VLOOKUP($A1920,'Hospitalisation Details'!$A$2:$K$2344,11,FALSE)</f>
        <v>Tier - 3</v>
      </c>
      <c r="P1920" s="5" t="str">
        <f>VLOOKUP($A1920,'Hospitalisation Details'!$A$2:$L$2344,12,FALSE)</f>
        <v>R1013</v>
      </c>
      <c r="Q1920" s="15">
        <f>VLOOKUP($A1920,'Hospitalisation Details'!$A$2:$G$2344,7,FALSE)</f>
        <v>49</v>
      </c>
    </row>
    <row r="1921" spans="1:17" x14ac:dyDescent="0.25">
      <c r="A1921" s="14" t="s">
        <v>5609</v>
      </c>
      <c r="B1921" t="str">
        <f>VLOOKUP(Healthcare!$A1921,'Customer Names'!A1921:C4255,3,FALSE)</f>
        <v>Kuehl</v>
      </c>
      <c r="C1921">
        <f>VLOOKUP(Healthcare!$A1921,'Medical Examinations'!A1921:B4255,2,FALSE)</f>
        <v>20.234999999999999</v>
      </c>
      <c r="D1921">
        <f>VLOOKUP($A1921,'Medical Examinations'!A1921:D4255,4,FALSE)</f>
        <v>5.01</v>
      </c>
      <c r="E1921" t="str">
        <f>VLOOKUP($A1921,'Medical Examinations'!A1921:F1921,6,FALSE)</f>
        <v>Yes</v>
      </c>
      <c r="F1921" t="str">
        <f>VLOOKUP($A1921,'Medical Examinations'!A1921:G4255,7,FALSE)</f>
        <v>No</v>
      </c>
      <c r="G1921" t="str">
        <f>VLOOKUP($A1921,'Medical Examinations'!A1921:H4255,8,FALSE)</f>
        <v>No</v>
      </c>
      <c r="H1921" s="4">
        <f>VLOOKUP($A1921,'Medical Examinations'!A1921:I4255,9,FALSE)</f>
        <v>0</v>
      </c>
      <c r="I1921" t="str">
        <f>VLOOKUP($A1921,'Medical Examinations'!A1921:J1921,10,FALSE)</f>
        <v>No</v>
      </c>
      <c r="J1921" t="str">
        <f>VLOOKUP($A1921,'Medical Examinations'!A1921:C1921,3,FALSE)</f>
        <v>Health Weight</v>
      </c>
      <c r="K1921" t="str">
        <f>VLOOKUP($A1921,'Medical Examinations'!A1921:E1921,5,FALSE)</f>
        <v>Normal</v>
      </c>
      <c r="L1921" t="str">
        <f>VLOOKUP($A1921,'Hospitalisation Details'!$A$2:$E$2344,5,FALSE)</f>
        <v>7-Aug-1979</v>
      </c>
      <c r="M1921" s="2">
        <f>VLOOKUP($A1921,'Hospitalisation Details'!$A$2:$I$2344,9,FALSE)</f>
        <v>8310.84</v>
      </c>
      <c r="N1921" s="2" t="str">
        <f>VLOOKUP($A1921,'Hospitalisation Details'!$A$2:$J$2344,10,FALSE)</f>
        <v>Tier - 2</v>
      </c>
      <c r="O1921" s="2" t="str">
        <f>VLOOKUP($A1921,'Hospitalisation Details'!$A$2:$K$2344,11,FALSE)</f>
        <v>Tier - 2</v>
      </c>
      <c r="P1921" s="5" t="str">
        <f>VLOOKUP($A1921,'Hospitalisation Details'!$A$2:$L$2344,12,FALSE)</f>
        <v>R1012</v>
      </c>
      <c r="Q1921" s="15">
        <f>VLOOKUP($A1921,'Hospitalisation Details'!$A$2:$G$2344,7,FALSE)</f>
        <v>43</v>
      </c>
    </row>
    <row r="1922" spans="1:17" x14ac:dyDescent="0.25">
      <c r="A1922" s="14" t="s">
        <v>5610</v>
      </c>
      <c r="B1922" t="str">
        <f>VLOOKUP(Healthcare!$A1922,'Customer Names'!A1922:C4256,3,FALSE)</f>
        <v>Burkholder</v>
      </c>
      <c r="C1922">
        <f>VLOOKUP(Healthcare!$A1922,'Medical Examinations'!A1922:B4256,2,FALSE)</f>
        <v>30.67</v>
      </c>
      <c r="D1922">
        <f>VLOOKUP($A1922,'Medical Examinations'!A1922:D4256,4,FALSE)</f>
        <v>5.09</v>
      </c>
      <c r="E1922" t="str">
        <f>VLOOKUP($A1922,'Medical Examinations'!A1922:F1922,6,FALSE)</f>
        <v>Yes</v>
      </c>
      <c r="F1922" t="str">
        <f>VLOOKUP($A1922,'Medical Examinations'!A1922:G4256,7,FALSE)</f>
        <v>No</v>
      </c>
      <c r="G1922" t="str">
        <f>VLOOKUP($A1922,'Medical Examinations'!A1922:H4256,8,FALSE)</f>
        <v>No</v>
      </c>
      <c r="H1922" s="4">
        <f>VLOOKUP($A1922,'Medical Examinations'!A1922:I4256,9,FALSE)</f>
        <v>0</v>
      </c>
      <c r="I1922" t="str">
        <f>VLOOKUP($A1922,'Medical Examinations'!A1922:J1922,10,FALSE)</f>
        <v>No</v>
      </c>
      <c r="J1922" t="str">
        <f>VLOOKUP($A1922,'Medical Examinations'!A1922:C1922,3,FALSE)</f>
        <v>Obesity</v>
      </c>
      <c r="K1922" t="str">
        <f>VLOOKUP($A1922,'Medical Examinations'!A1922:E1922,5,FALSE)</f>
        <v>Normal</v>
      </c>
      <c r="L1922" t="str">
        <f>VLOOKUP($A1922,'Hospitalisation Details'!$A$2:$E$2344,5,FALSE)</f>
        <v>22-Jun-1993</v>
      </c>
      <c r="M1922" s="2">
        <f>VLOOKUP($A1922,'Hospitalisation Details'!$A$2:$I$2344,9,FALSE)</f>
        <v>8314.65</v>
      </c>
      <c r="N1922" s="2" t="str">
        <f>VLOOKUP($A1922,'Hospitalisation Details'!$A$2:$J$2344,10,FALSE)</f>
        <v>Tier - 2</v>
      </c>
      <c r="O1922" s="2" t="str">
        <f>VLOOKUP($A1922,'Hospitalisation Details'!$A$2:$K$2344,11,FALSE)</f>
        <v>Tier - 1</v>
      </c>
      <c r="P1922" s="5" t="str">
        <f>VLOOKUP($A1922,'Hospitalisation Details'!$A$2:$L$2344,12,FALSE)</f>
        <v>R1012</v>
      </c>
      <c r="Q1922" s="15">
        <f>VLOOKUP($A1922,'Hospitalisation Details'!$A$2:$G$2344,7,FALSE)</f>
        <v>29</v>
      </c>
    </row>
    <row r="1923" spans="1:17" x14ac:dyDescent="0.25">
      <c r="A1923" s="14" t="s">
        <v>5611</v>
      </c>
      <c r="B1923" t="str">
        <f>VLOOKUP(Healthcare!$A1923,'Customer Names'!A1923:C4257,3,FALSE)</f>
        <v>Stadolnik</v>
      </c>
      <c r="C1923">
        <f>VLOOKUP(Healthcare!$A1923,'Medical Examinations'!A1923:B4257,2,FALSE)</f>
        <v>30.875</v>
      </c>
      <c r="D1923">
        <f>VLOOKUP($A1923,'Medical Examinations'!A1923:D4257,4,FALSE)</f>
        <v>6.49</v>
      </c>
      <c r="E1923" t="str">
        <f>VLOOKUP($A1923,'Medical Examinations'!A1923:F1923,6,FALSE)</f>
        <v>No</v>
      </c>
      <c r="F1923" t="str">
        <f>VLOOKUP($A1923,'Medical Examinations'!A1923:G4257,7,FALSE)</f>
        <v>No</v>
      </c>
      <c r="G1923" t="str">
        <f>VLOOKUP($A1923,'Medical Examinations'!A1923:H4257,8,FALSE)</f>
        <v>No</v>
      </c>
      <c r="H1923" s="4">
        <f>VLOOKUP($A1923,'Medical Examinations'!A1923:I4257,9,FALSE)</f>
        <v>0</v>
      </c>
      <c r="I1923" t="str">
        <f>VLOOKUP($A1923,'Medical Examinations'!A1923:J1923,10,FALSE)</f>
        <v>No</v>
      </c>
      <c r="J1923" t="str">
        <f>VLOOKUP($A1923,'Medical Examinations'!A1923:C1923,3,FALSE)</f>
        <v>Obesity</v>
      </c>
      <c r="K1923" t="str">
        <f>VLOOKUP($A1923,'Medical Examinations'!A1923:E1923,5,FALSE)</f>
        <v>Diabetes</v>
      </c>
      <c r="L1923" t="str">
        <f>VLOOKUP($A1923,'Hospitalisation Details'!$A$2:$E$2344,5,FALSE)</f>
        <v>12-Jul-1976</v>
      </c>
      <c r="M1923" s="2">
        <f>VLOOKUP($A1923,'Hospitalisation Details'!$A$2:$I$2344,9,FALSE)</f>
        <v>8334.4599999999991</v>
      </c>
      <c r="N1923" s="2" t="str">
        <f>VLOOKUP($A1923,'Hospitalisation Details'!$A$2:$J$2344,10,FALSE)</f>
        <v>Tier - 3</v>
      </c>
      <c r="O1923" s="2" t="str">
        <f>VLOOKUP($A1923,'Hospitalisation Details'!$A$2:$K$2344,11,FALSE)</f>
        <v>Tier - 2</v>
      </c>
      <c r="P1923" s="5" t="str">
        <f>VLOOKUP($A1923,'Hospitalisation Details'!$A$2:$L$2344,12,FALSE)</f>
        <v>R1016</v>
      </c>
      <c r="Q1923" s="15">
        <f>VLOOKUP($A1923,'Hospitalisation Details'!$A$2:$G$2344,7,FALSE)</f>
        <v>46</v>
      </c>
    </row>
    <row r="1924" spans="1:17" x14ac:dyDescent="0.25">
      <c r="A1924" s="14" t="s">
        <v>5612</v>
      </c>
      <c r="B1924" t="str">
        <f>VLOOKUP(Healthcare!$A1924,'Customer Names'!A1924:C4258,3,FALSE)</f>
        <v>Shields</v>
      </c>
      <c r="C1924">
        <f>VLOOKUP(Healthcare!$A1924,'Medical Examinations'!A1924:B4258,2,FALSE)</f>
        <v>23.8</v>
      </c>
      <c r="D1924">
        <f>VLOOKUP($A1924,'Medical Examinations'!A1924:D4258,4,FALSE)</f>
        <v>4.08</v>
      </c>
      <c r="E1924" t="str">
        <f>VLOOKUP($A1924,'Medical Examinations'!A1924:F1924,6,FALSE)</f>
        <v>No</v>
      </c>
      <c r="F1924" t="str">
        <f>VLOOKUP($A1924,'Medical Examinations'!A1924:G4258,7,FALSE)</f>
        <v>No</v>
      </c>
      <c r="G1924" t="str">
        <f>VLOOKUP($A1924,'Medical Examinations'!A1924:H4258,8,FALSE)</f>
        <v>No</v>
      </c>
      <c r="H1924" s="4">
        <f>VLOOKUP($A1924,'Medical Examinations'!A1924:I4258,9,FALSE)</f>
        <v>0</v>
      </c>
      <c r="I1924" t="str">
        <f>VLOOKUP($A1924,'Medical Examinations'!A1924:J1924,10,FALSE)</f>
        <v>No</v>
      </c>
      <c r="J1924" t="str">
        <f>VLOOKUP($A1924,'Medical Examinations'!A1924:C1924,3,FALSE)</f>
        <v>Health Weight</v>
      </c>
      <c r="K1924" t="str">
        <f>VLOOKUP($A1924,'Medical Examinations'!A1924:E1924,5,FALSE)</f>
        <v>Normal</v>
      </c>
      <c r="L1924" t="str">
        <f>VLOOKUP($A1924,'Hospitalisation Details'!$A$2:$E$2344,5,FALSE)</f>
        <v>20-Jul-1976</v>
      </c>
      <c r="M1924" s="2">
        <f>VLOOKUP($A1924,'Hospitalisation Details'!$A$2:$I$2344,9,FALSE)</f>
        <v>8334.59</v>
      </c>
      <c r="N1924" s="2" t="str">
        <f>VLOOKUP($A1924,'Hospitalisation Details'!$A$2:$J$2344,10,FALSE)</f>
        <v>Tier - 3</v>
      </c>
      <c r="O1924" s="2" t="str">
        <f>VLOOKUP($A1924,'Hospitalisation Details'!$A$2:$K$2344,11,FALSE)</f>
        <v>Tier - 2</v>
      </c>
      <c r="P1924" s="5" t="str">
        <f>VLOOKUP($A1924,'Hospitalisation Details'!$A$2:$L$2344,12,FALSE)</f>
        <v>R1016</v>
      </c>
      <c r="Q1924" s="15">
        <f>VLOOKUP($A1924,'Hospitalisation Details'!$A$2:$G$2344,7,FALSE)</f>
        <v>46</v>
      </c>
    </row>
    <row r="1925" spans="1:17" x14ac:dyDescent="0.25">
      <c r="A1925" s="14" t="s">
        <v>5613</v>
      </c>
      <c r="B1925" t="str">
        <f>VLOOKUP(Healthcare!$A1925,'Customer Names'!A1925:C4259,3,FALSE)</f>
        <v>Margolis</v>
      </c>
      <c r="C1925">
        <f>VLOOKUP(Healthcare!$A1925,'Medical Examinations'!A1925:B4259,2,FALSE)</f>
        <v>15.37</v>
      </c>
      <c r="D1925">
        <f>VLOOKUP($A1925,'Medical Examinations'!A1925:D4259,4,FALSE)</f>
        <v>8.6300000000000008</v>
      </c>
      <c r="E1925" t="str">
        <f>VLOOKUP($A1925,'Medical Examinations'!A1925:F1925,6,FALSE)</f>
        <v>Yes</v>
      </c>
      <c r="F1925" t="str">
        <f>VLOOKUP($A1925,'Medical Examinations'!A1925:G4259,7,FALSE)</f>
        <v>No</v>
      </c>
      <c r="G1925" t="str">
        <f>VLOOKUP($A1925,'Medical Examinations'!A1925:H4259,8,FALSE)</f>
        <v>No</v>
      </c>
      <c r="H1925" s="4">
        <f>VLOOKUP($A1925,'Medical Examinations'!A1925:I4259,9,FALSE)</f>
        <v>0</v>
      </c>
      <c r="I1925" t="str">
        <f>VLOOKUP($A1925,'Medical Examinations'!A1925:J1925,10,FALSE)</f>
        <v>No</v>
      </c>
      <c r="J1925" t="str">
        <f>VLOOKUP($A1925,'Medical Examinations'!A1925:C1925,3,FALSE)</f>
        <v>Under Weight</v>
      </c>
      <c r="K1925" t="str">
        <f>VLOOKUP($A1925,'Medical Examinations'!A1925:E1925,5,FALSE)</f>
        <v>Diabetes</v>
      </c>
      <c r="L1925" t="str">
        <f>VLOOKUP($A1925,'Hospitalisation Details'!$A$2:$E$2344,5,FALSE)</f>
        <v>7-Jul-1976</v>
      </c>
      <c r="M1925" s="2">
        <f>VLOOKUP($A1925,'Hospitalisation Details'!$A$2:$I$2344,9,FALSE)</f>
        <v>8342.91</v>
      </c>
      <c r="N1925" s="2" t="str">
        <f>VLOOKUP($A1925,'Hospitalisation Details'!$A$2:$J$2344,10,FALSE)</f>
        <v>Tier - 3</v>
      </c>
      <c r="O1925" s="2" t="str">
        <f>VLOOKUP($A1925,'Hospitalisation Details'!$A$2:$K$2344,11,FALSE)</f>
        <v>Tier - 1</v>
      </c>
      <c r="P1925" s="5" t="str">
        <f>VLOOKUP($A1925,'Hospitalisation Details'!$A$2:$L$2344,12,FALSE)</f>
        <v>R1016</v>
      </c>
      <c r="Q1925" s="15">
        <f>VLOOKUP($A1925,'Hospitalisation Details'!$A$2:$G$2344,7,FALSE)</f>
        <v>46</v>
      </c>
    </row>
    <row r="1926" spans="1:17" x14ac:dyDescent="0.25">
      <c r="A1926" s="14" t="s">
        <v>5614</v>
      </c>
      <c r="B1926" t="str">
        <f>VLOOKUP(Healthcare!$A1926,'Customer Names'!A1926:C4260,3,FALSE)</f>
        <v>Uffenbeck</v>
      </c>
      <c r="C1926">
        <f>VLOOKUP(Healthcare!$A1926,'Medical Examinations'!A1926:B4260,2,FALSE)</f>
        <v>30.4</v>
      </c>
      <c r="D1926">
        <f>VLOOKUP($A1926,'Medical Examinations'!A1926:D4260,4,FALSE)</f>
        <v>5.28</v>
      </c>
      <c r="E1926" t="str">
        <f>VLOOKUP($A1926,'Medical Examinations'!A1926:F1926,6,FALSE)</f>
        <v>No</v>
      </c>
      <c r="F1926" t="str">
        <f>VLOOKUP($A1926,'Medical Examinations'!A1926:G4260,7,FALSE)</f>
        <v>No</v>
      </c>
      <c r="G1926" t="str">
        <f>VLOOKUP($A1926,'Medical Examinations'!A1926:H4260,8,FALSE)</f>
        <v>No</v>
      </c>
      <c r="H1926" s="4">
        <f>VLOOKUP($A1926,'Medical Examinations'!A1926:I4260,9,FALSE)</f>
        <v>0</v>
      </c>
      <c r="I1926" t="str">
        <f>VLOOKUP($A1926,'Medical Examinations'!A1926:J1926,10,FALSE)</f>
        <v>No</v>
      </c>
      <c r="J1926" t="str">
        <f>VLOOKUP($A1926,'Medical Examinations'!A1926:C1926,3,FALSE)</f>
        <v>Obesity</v>
      </c>
      <c r="K1926" t="str">
        <f>VLOOKUP($A1926,'Medical Examinations'!A1926:E1926,5,FALSE)</f>
        <v>Normal</v>
      </c>
      <c r="L1926" t="str">
        <f>VLOOKUP($A1926,'Hospitalisation Details'!$A$2:$E$2344,5,FALSE)</f>
        <v>12-Jun-1976</v>
      </c>
      <c r="M1926" s="2">
        <f>VLOOKUP($A1926,'Hospitalisation Details'!$A$2:$I$2344,9,FALSE)</f>
        <v>8347.16</v>
      </c>
      <c r="N1926" s="2" t="str">
        <f>VLOOKUP($A1926,'Hospitalisation Details'!$A$2:$J$2344,10,FALSE)</f>
        <v>Tier - 2</v>
      </c>
      <c r="O1926" s="2" t="str">
        <f>VLOOKUP($A1926,'Hospitalisation Details'!$A$2:$K$2344,11,FALSE)</f>
        <v>Tier - 1</v>
      </c>
      <c r="P1926" s="5" t="str">
        <f>VLOOKUP($A1926,'Hospitalisation Details'!$A$2:$L$2344,12,FALSE)</f>
        <v>R1013</v>
      </c>
      <c r="Q1926" s="15">
        <f>VLOOKUP($A1926,'Hospitalisation Details'!$A$2:$G$2344,7,FALSE)</f>
        <v>46</v>
      </c>
    </row>
    <row r="1927" spans="1:17" x14ac:dyDescent="0.25">
      <c r="A1927" s="14" t="s">
        <v>5615</v>
      </c>
      <c r="B1927" t="str">
        <f>VLOOKUP(Healthcare!$A1927,'Customer Names'!A1927:C4261,3,FALSE)</f>
        <v>Brake</v>
      </c>
      <c r="C1927">
        <f>VLOOKUP(Healthcare!$A1927,'Medical Examinations'!A1927:B4261,2,FALSE)</f>
        <v>19.48</v>
      </c>
      <c r="D1927">
        <f>VLOOKUP($A1927,'Medical Examinations'!A1927:D4261,4,FALSE)</f>
        <v>5.63</v>
      </c>
      <c r="E1927" t="str">
        <f>VLOOKUP($A1927,'Medical Examinations'!A1927:F1927,6,FALSE)</f>
        <v>Yes</v>
      </c>
      <c r="F1927" t="str">
        <f>VLOOKUP($A1927,'Medical Examinations'!A1927:G4261,7,FALSE)</f>
        <v>No</v>
      </c>
      <c r="G1927" t="str">
        <f>VLOOKUP($A1927,'Medical Examinations'!A1927:H4261,8,FALSE)</f>
        <v>No</v>
      </c>
      <c r="H1927" s="4">
        <f>VLOOKUP($A1927,'Medical Examinations'!A1927:I4261,9,FALSE)</f>
        <v>1</v>
      </c>
      <c r="I1927" t="str">
        <f>VLOOKUP($A1927,'Medical Examinations'!A1927:J1927,10,FALSE)</f>
        <v>No</v>
      </c>
      <c r="J1927" t="str">
        <f>VLOOKUP($A1927,'Medical Examinations'!A1927:C1927,3,FALSE)</f>
        <v>Health Weight</v>
      </c>
      <c r="K1927" t="str">
        <f>VLOOKUP($A1927,'Medical Examinations'!A1927:E1927,5,FALSE)</f>
        <v>Normal</v>
      </c>
      <c r="L1927" t="str">
        <f>VLOOKUP($A1927,'Hospitalisation Details'!$A$2:$E$2344,5,FALSE)</f>
        <v>21-Sep-1963</v>
      </c>
      <c r="M1927" s="2">
        <f>VLOOKUP($A1927,'Hospitalisation Details'!$A$2:$I$2344,9,FALSE)</f>
        <v>8355.5400000000009</v>
      </c>
      <c r="N1927" s="2" t="str">
        <f>VLOOKUP($A1927,'Hospitalisation Details'!$A$2:$J$2344,10,FALSE)</f>
        <v>Tier - 3</v>
      </c>
      <c r="O1927" s="2" t="str">
        <f>VLOOKUP($A1927,'Hospitalisation Details'!$A$2:$K$2344,11,FALSE)</f>
        <v>Tier - 3</v>
      </c>
      <c r="P1927" s="5" t="str">
        <f>VLOOKUP($A1927,'Hospitalisation Details'!$A$2:$L$2344,12,FALSE)</f>
        <v>R1012</v>
      </c>
      <c r="Q1927" s="15">
        <f>VLOOKUP($A1927,'Hospitalisation Details'!$A$2:$G$2344,7,FALSE)</f>
        <v>59</v>
      </c>
    </row>
    <row r="1928" spans="1:17" x14ac:dyDescent="0.25">
      <c r="A1928" s="14" t="s">
        <v>5616</v>
      </c>
      <c r="B1928" t="str">
        <f>VLOOKUP(Healthcare!$A1928,'Customer Names'!A1928:C4262,3,FALSE)</f>
        <v>Stepanova</v>
      </c>
      <c r="C1928">
        <f>VLOOKUP(Healthcare!$A1928,'Medical Examinations'!A1928:B4262,2,FALSE)</f>
        <v>16.96</v>
      </c>
      <c r="D1928">
        <f>VLOOKUP($A1928,'Medical Examinations'!A1928:D4262,4,FALSE)</f>
        <v>11.47</v>
      </c>
      <c r="E1928" t="str">
        <f>VLOOKUP($A1928,'Medical Examinations'!A1928:F1928,6,FALSE)</f>
        <v>Yes</v>
      </c>
      <c r="F1928" t="str">
        <f>VLOOKUP($A1928,'Medical Examinations'!A1928:G4262,7,FALSE)</f>
        <v>No</v>
      </c>
      <c r="G1928" t="str">
        <f>VLOOKUP($A1928,'Medical Examinations'!A1928:H4262,8,FALSE)</f>
        <v>No</v>
      </c>
      <c r="H1928" s="4">
        <f>VLOOKUP($A1928,'Medical Examinations'!A1928:I4262,9,FALSE)</f>
        <v>0</v>
      </c>
      <c r="I1928" t="str">
        <f>VLOOKUP($A1928,'Medical Examinations'!A1928:J1928,10,FALSE)</f>
        <v>No</v>
      </c>
      <c r="J1928" t="str">
        <f>VLOOKUP($A1928,'Medical Examinations'!A1928:C1928,3,FALSE)</f>
        <v>Under Weight</v>
      </c>
      <c r="K1928" t="str">
        <f>VLOOKUP($A1928,'Medical Examinations'!A1928:E1928,5,FALSE)</f>
        <v>Diabetes</v>
      </c>
      <c r="L1928" t="str">
        <f>VLOOKUP($A1928,'Hospitalisation Details'!$A$2:$E$2344,5,FALSE)</f>
        <v>4-Sep-1971</v>
      </c>
      <c r="M1928" s="2">
        <f>VLOOKUP($A1928,'Hospitalisation Details'!$A$2:$I$2344,9,FALSE)</f>
        <v>8396.6200000000008</v>
      </c>
      <c r="N1928" s="2" t="str">
        <f>VLOOKUP($A1928,'Hospitalisation Details'!$A$2:$J$2344,10,FALSE)</f>
        <v>Tier - 2</v>
      </c>
      <c r="O1928" s="2" t="str">
        <f>VLOOKUP($A1928,'Hospitalisation Details'!$A$2:$K$2344,11,FALSE)</f>
        <v>Tier - 3</v>
      </c>
      <c r="P1928" s="5" t="str">
        <f>VLOOKUP($A1928,'Hospitalisation Details'!$A$2:$L$2344,12,FALSE)</f>
        <v>R1013</v>
      </c>
      <c r="Q1928" s="15">
        <f>VLOOKUP($A1928,'Hospitalisation Details'!$A$2:$G$2344,7,FALSE)</f>
        <v>51</v>
      </c>
    </row>
    <row r="1929" spans="1:17" x14ac:dyDescent="0.25">
      <c r="A1929" s="14" t="s">
        <v>5617</v>
      </c>
      <c r="B1929" t="str">
        <f>VLOOKUP(Healthcare!$A1929,'Customer Names'!A1929:C4263,3,FALSE)</f>
        <v>Verdi</v>
      </c>
      <c r="C1929">
        <f>VLOOKUP(Healthcare!$A1929,'Medical Examinations'!A1929:B4263,2,FALSE)</f>
        <v>19.05</v>
      </c>
      <c r="D1929">
        <f>VLOOKUP($A1929,'Medical Examinations'!A1929:D4263,4,FALSE)</f>
        <v>4.92</v>
      </c>
      <c r="E1929" t="str">
        <f>VLOOKUP($A1929,'Medical Examinations'!A1929:F1929,6,FALSE)</f>
        <v>No</v>
      </c>
      <c r="F1929" t="str">
        <f>VLOOKUP($A1929,'Medical Examinations'!A1929:G4263,7,FALSE)</f>
        <v>No</v>
      </c>
      <c r="G1929" t="str">
        <f>VLOOKUP($A1929,'Medical Examinations'!A1929:H4263,8,FALSE)</f>
        <v>No</v>
      </c>
      <c r="H1929" s="4">
        <f>VLOOKUP($A1929,'Medical Examinations'!A1929:I4263,9,FALSE)</f>
        <v>1</v>
      </c>
      <c r="I1929" t="str">
        <f>VLOOKUP($A1929,'Medical Examinations'!A1929:J1929,10,FALSE)</f>
        <v>No</v>
      </c>
      <c r="J1929" t="str">
        <f>VLOOKUP($A1929,'Medical Examinations'!A1929:C1929,3,FALSE)</f>
        <v>Health Weight</v>
      </c>
      <c r="K1929" t="str">
        <f>VLOOKUP($A1929,'Medical Examinations'!A1929:E1929,5,FALSE)</f>
        <v>Normal</v>
      </c>
      <c r="L1929" t="str">
        <f>VLOOKUP($A1929,'Hospitalisation Details'!$A$2:$E$2344,5,FALSE)</f>
        <v>18-Sep-1971</v>
      </c>
      <c r="M1929" s="2">
        <f>VLOOKUP($A1929,'Hospitalisation Details'!$A$2:$I$2344,9,FALSE)</f>
        <v>8400.01</v>
      </c>
      <c r="N1929" s="2" t="str">
        <f>VLOOKUP($A1929,'Hospitalisation Details'!$A$2:$J$2344,10,FALSE)</f>
        <v>Tier - 2</v>
      </c>
      <c r="O1929" s="2" t="str">
        <f>VLOOKUP($A1929,'Hospitalisation Details'!$A$2:$K$2344,11,FALSE)</f>
        <v>Tier - 3</v>
      </c>
      <c r="P1929" s="5" t="str">
        <f>VLOOKUP($A1929,'Hospitalisation Details'!$A$2:$L$2344,12,FALSE)</f>
        <v>R1013</v>
      </c>
      <c r="Q1929" s="15">
        <f>VLOOKUP($A1929,'Hospitalisation Details'!$A$2:$G$2344,7,FALSE)</f>
        <v>51</v>
      </c>
    </row>
    <row r="1930" spans="1:17" x14ac:dyDescent="0.25">
      <c r="A1930" s="14" t="s">
        <v>5618</v>
      </c>
      <c r="B1930" t="str">
        <f>VLOOKUP(Healthcare!$A1930,'Customer Names'!A1930:C4264,3,FALSE)</f>
        <v>McLean</v>
      </c>
      <c r="C1930">
        <f>VLOOKUP(Healthcare!$A1930,'Medical Examinations'!A1930:B4264,2,FALSE)</f>
        <v>37.619999999999997</v>
      </c>
      <c r="D1930">
        <f>VLOOKUP($A1930,'Medical Examinations'!A1930:D4264,4,FALSE)</f>
        <v>4.18</v>
      </c>
      <c r="E1930" t="str">
        <f>VLOOKUP($A1930,'Medical Examinations'!A1930:F1930,6,FALSE)</f>
        <v>No</v>
      </c>
      <c r="F1930" t="str">
        <f>VLOOKUP($A1930,'Medical Examinations'!A1930:G4264,7,FALSE)</f>
        <v>No</v>
      </c>
      <c r="G1930" t="str">
        <f>VLOOKUP($A1930,'Medical Examinations'!A1930:H4264,8,FALSE)</f>
        <v>No</v>
      </c>
      <c r="H1930" s="4">
        <f>VLOOKUP($A1930,'Medical Examinations'!A1930:I4264,9,FALSE)</f>
        <v>0</v>
      </c>
      <c r="I1930" t="str">
        <f>VLOOKUP($A1930,'Medical Examinations'!A1930:J1930,10,FALSE)</f>
        <v>No</v>
      </c>
      <c r="J1930" t="str">
        <f>VLOOKUP($A1930,'Medical Examinations'!A1930:C1930,3,FALSE)</f>
        <v>Obesity</v>
      </c>
      <c r="K1930" t="str">
        <f>VLOOKUP($A1930,'Medical Examinations'!A1930:E1930,5,FALSE)</f>
        <v>Normal</v>
      </c>
      <c r="L1930" t="str">
        <f>VLOOKUP($A1930,'Hospitalisation Details'!$A$2:$E$2344,5,FALSE)</f>
        <v>11-Jun-1979</v>
      </c>
      <c r="M1930" s="2">
        <f>VLOOKUP($A1930,'Hospitalisation Details'!$A$2:$I$2344,9,FALSE)</f>
        <v>8410.0499999999993</v>
      </c>
      <c r="N1930" s="2" t="str">
        <f>VLOOKUP($A1930,'Hospitalisation Details'!$A$2:$J$2344,10,FALSE)</f>
        <v>Tier - 2</v>
      </c>
      <c r="O1930" s="2" t="str">
        <f>VLOOKUP($A1930,'Hospitalisation Details'!$A$2:$K$2344,11,FALSE)</f>
        <v>Tier - 2</v>
      </c>
      <c r="P1930" s="5" t="str">
        <f>VLOOKUP($A1930,'Hospitalisation Details'!$A$2:$L$2344,12,FALSE)</f>
        <v>R1012</v>
      </c>
      <c r="Q1930" s="15">
        <f>VLOOKUP($A1930,'Hospitalisation Details'!$A$2:$G$2344,7,FALSE)</f>
        <v>43</v>
      </c>
    </row>
    <row r="1931" spans="1:17" x14ac:dyDescent="0.25">
      <c r="A1931" s="14" t="s">
        <v>5619</v>
      </c>
      <c r="B1931" t="str">
        <f>VLOOKUP(Healthcare!$A1931,'Customer Names'!A1931:C4265,3,FALSE)</f>
        <v>Ryan</v>
      </c>
      <c r="C1931">
        <f>VLOOKUP(Healthcare!$A1931,'Medical Examinations'!A1931:B4265,2,FALSE)</f>
        <v>29.1</v>
      </c>
      <c r="D1931">
        <f>VLOOKUP($A1931,'Medical Examinations'!A1931:D4265,4,FALSE)</f>
        <v>4.67</v>
      </c>
      <c r="E1931" t="str">
        <f>VLOOKUP($A1931,'Medical Examinations'!A1931:F1931,6,FALSE)</f>
        <v>No</v>
      </c>
      <c r="F1931" t="str">
        <f>VLOOKUP($A1931,'Medical Examinations'!A1931:G4265,7,FALSE)</f>
        <v>No</v>
      </c>
      <c r="G1931" t="str">
        <f>VLOOKUP($A1931,'Medical Examinations'!A1931:H4265,8,FALSE)</f>
        <v>No</v>
      </c>
      <c r="H1931" s="4">
        <f>VLOOKUP($A1931,'Medical Examinations'!A1931:I4265,9,FALSE)</f>
        <v>0</v>
      </c>
      <c r="I1931" t="str">
        <f>VLOOKUP($A1931,'Medical Examinations'!A1931:J1931,10,FALSE)</f>
        <v>No</v>
      </c>
      <c r="J1931" t="str">
        <f>VLOOKUP($A1931,'Medical Examinations'!A1931:C1931,3,FALSE)</f>
        <v>Over Weight</v>
      </c>
      <c r="K1931" t="str">
        <f>VLOOKUP($A1931,'Medical Examinations'!A1931:E1931,5,FALSE)</f>
        <v>Normal</v>
      </c>
      <c r="L1931" t="str">
        <f>VLOOKUP($A1931,'Hospitalisation Details'!$A$2:$E$2344,5,FALSE)</f>
        <v>28-Sep-1975</v>
      </c>
      <c r="M1931" s="2">
        <f>VLOOKUP($A1931,'Hospitalisation Details'!$A$2:$I$2344,9,FALSE)</f>
        <v>8428.07</v>
      </c>
      <c r="N1931" s="2" t="str">
        <f>VLOOKUP($A1931,'Hospitalisation Details'!$A$2:$J$2344,10,FALSE)</f>
        <v>Tier - 3</v>
      </c>
      <c r="O1931" s="2" t="str">
        <f>VLOOKUP($A1931,'Hospitalisation Details'!$A$2:$K$2344,11,FALSE)</f>
        <v>Tier - 2</v>
      </c>
      <c r="P1931" s="5" t="str">
        <f>VLOOKUP($A1931,'Hospitalisation Details'!$A$2:$L$2344,12,FALSE)</f>
        <v>R1012</v>
      </c>
      <c r="Q1931" s="15">
        <f>VLOOKUP($A1931,'Hospitalisation Details'!$A$2:$G$2344,7,FALSE)</f>
        <v>47</v>
      </c>
    </row>
    <row r="1932" spans="1:17" x14ac:dyDescent="0.25">
      <c r="A1932" s="14" t="s">
        <v>5620</v>
      </c>
      <c r="B1932" t="str">
        <f>VLOOKUP(Healthcare!$A1932,'Customer Names'!A1932:C4266,3,FALSE)</f>
        <v>Mickelson</v>
      </c>
      <c r="C1932">
        <f>VLOOKUP(Healthcare!$A1932,'Medical Examinations'!A1932:B4266,2,FALSE)</f>
        <v>26.62</v>
      </c>
      <c r="D1932">
        <f>VLOOKUP($A1932,'Medical Examinations'!A1932:D4266,4,FALSE)</f>
        <v>6.24</v>
      </c>
      <c r="E1932" t="str">
        <f>VLOOKUP($A1932,'Medical Examinations'!A1932:F1932,6,FALSE)</f>
        <v>No</v>
      </c>
      <c r="F1932" t="str">
        <f>VLOOKUP($A1932,'Medical Examinations'!A1932:G4266,7,FALSE)</f>
        <v>No</v>
      </c>
      <c r="G1932" t="str">
        <f>VLOOKUP($A1932,'Medical Examinations'!A1932:H4266,8,FALSE)</f>
        <v>No</v>
      </c>
      <c r="H1932" s="4">
        <f>VLOOKUP($A1932,'Medical Examinations'!A1932:I4266,9,FALSE)</f>
        <v>0</v>
      </c>
      <c r="I1932" t="str">
        <f>VLOOKUP($A1932,'Medical Examinations'!A1932:J1932,10,FALSE)</f>
        <v>No</v>
      </c>
      <c r="J1932" t="str">
        <f>VLOOKUP($A1932,'Medical Examinations'!A1932:C1932,3,FALSE)</f>
        <v>Over Weight</v>
      </c>
      <c r="K1932" t="str">
        <f>VLOOKUP($A1932,'Medical Examinations'!A1932:E1932,5,FALSE)</f>
        <v>Prediabetes</v>
      </c>
      <c r="L1932" t="str">
        <f>VLOOKUP($A1932,'Hospitalisation Details'!$A$2:$E$2344,5,FALSE)</f>
        <v>24-Sep-1963</v>
      </c>
      <c r="M1932" s="2">
        <f>VLOOKUP($A1932,'Hospitalisation Details'!$A$2:$I$2344,9,FALSE)</f>
        <v>8440.0499999999993</v>
      </c>
      <c r="N1932" s="2" t="str">
        <f>VLOOKUP($A1932,'Hospitalisation Details'!$A$2:$J$2344,10,FALSE)</f>
        <v>Tier - 3</v>
      </c>
      <c r="O1932" s="2" t="str">
        <f>VLOOKUP($A1932,'Hospitalisation Details'!$A$2:$K$2344,11,FALSE)</f>
        <v>Tier - 2</v>
      </c>
      <c r="P1932" s="5" t="str">
        <f>VLOOKUP($A1932,'Hospitalisation Details'!$A$2:$L$2344,12,FALSE)</f>
        <v>R1013</v>
      </c>
      <c r="Q1932" s="15">
        <f>VLOOKUP($A1932,'Hospitalisation Details'!$A$2:$G$2344,7,FALSE)</f>
        <v>59</v>
      </c>
    </row>
    <row r="1933" spans="1:17" x14ac:dyDescent="0.25">
      <c r="A1933" s="14" t="s">
        <v>5621</v>
      </c>
      <c r="B1933" t="str">
        <f>VLOOKUP(Healthcare!$A1933,'Customer Names'!A1933:C4267,3,FALSE)</f>
        <v>Dibaba</v>
      </c>
      <c r="C1933">
        <f>VLOOKUP(Healthcare!$A1933,'Medical Examinations'!A1933:B4267,2,FALSE)</f>
        <v>25.74</v>
      </c>
      <c r="D1933">
        <f>VLOOKUP($A1933,'Medical Examinations'!A1933:D4267,4,FALSE)</f>
        <v>5.99</v>
      </c>
      <c r="E1933" t="str">
        <f>VLOOKUP($A1933,'Medical Examinations'!A1933:F1933,6,FALSE)</f>
        <v>No</v>
      </c>
      <c r="F1933" t="str">
        <f>VLOOKUP($A1933,'Medical Examinations'!A1933:G4267,7,FALSE)</f>
        <v>No</v>
      </c>
      <c r="G1933" t="str">
        <f>VLOOKUP($A1933,'Medical Examinations'!A1933:H4267,8,FALSE)</f>
        <v>No</v>
      </c>
      <c r="H1933" s="4">
        <f>VLOOKUP($A1933,'Medical Examinations'!A1933:I4267,9,FALSE)</f>
        <v>0</v>
      </c>
      <c r="I1933" t="str">
        <f>VLOOKUP($A1933,'Medical Examinations'!A1933:J1933,10,FALSE)</f>
        <v>No</v>
      </c>
      <c r="J1933" t="str">
        <f>VLOOKUP($A1933,'Medical Examinations'!A1933:C1933,3,FALSE)</f>
        <v>Over Weight</v>
      </c>
      <c r="K1933" t="str">
        <f>VLOOKUP($A1933,'Medical Examinations'!A1933:E1933,5,FALSE)</f>
        <v>Prediabetes</v>
      </c>
      <c r="L1933" t="str">
        <f>VLOOKUP($A1933,'Hospitalisation Details'!$A$2:$E$2344,5,FALSE)</f>
        <v>9-Sep-1972</v>
      </c>
      <c r="M1933" s="2">
        <f>VLOOKUP($A1933,'Hospitalisation Details'!$A$2:$I$2344,9,FALSE)</f>
        <v>8442.67</v>
      </c>
      <c r="N1933" s="2" t="str">
        <f>VLOOKUP($A1933,'Hospitalisation Details'!$A$2:$J$2344,10,FALSE)</f>
        <v>Tier - 2</v>
      </c>
      <c r="O1933" s="2" t="str">
        <f>VLOOKUP($A1933,'Hospitalisation Details'!$A$2:$K$2344,11,FALSE)</f>
        <v>Tier - 3</v>
      </c>
      <c r="P1933" s="5" t="str">
        <f>VLOOKUP($A1933,'Hospitalisation Details'!$A$2:$L$2344,12,FALSE)</f>
        <v>R1013</v>
      </c>
      <c r="Q1933" s="15">
        <f>VLOOKUP($A1933,'Hospitalisation Details'!$A$2:$G$2344,7,FALSE)</f>
        <v>50</v>
      </c>
    </row>
    <row r="1934" spans="1:17" x14ac:dyDescent="0.25">
      <c r="A1934" s="14" t="s">
        <v>5622</v>
      </c>
      <c r="B1934" t="str">
        <f>VLOOKUP(Healthcare!$A1934,'Customer Names'!A1934:C4268,3,FALSE)</f>
        <v>Shilling</v>
      </c>
      <c r="C1934">
        <f>VLOOKUP(Healthcare!$A1934,'Medical Examinations'!A1934:B4268,2,FALSE)</f>
        <v>18.22</v>
      </c>
      <c r="D1934">
        <f>VLOOKUP($A1934,'Medical Examinations'!A1934:D4268,4,FALSE)</f>
        <v>10.27</v>
      </c>
      <c r="E1934" t="str">
        <f>VLOOKUP($A1934,'Medical Examinations'!A1934:F1934,6,FALSE)</f>
        <v>Yes</v>
      </c>
      <c r="F1934" t="str">
        <f>VLOOKUP($A1934,'Medical Examinations'!A1934:G4268,7,FALSE)</f>
        <v>No</v>
      </c>
      <c r="G1934" t="str">
        <f>VLOOKUP($A1934,'Medical Examinations'!A1934:H4268,8,FALSE)</f>
        <v>No</v>
      </c>
      <c r="H1934" s="4">
        <f>VLOOKUP($A1934,'Medical Examinations'!A1934:I4268,9,FALSE)</f>
        <v>1</v>
      </c>
      <c r="I1934" t="str">
        <f>VLOOKUP($A1934,'Medical Examinations'!A1934:J1934,10,FALSE)</f>
        <v>No</v>
      </c>
      <c r="J1934" t="str">
        <f>VLOOKUP($A1934,'Medical Examinations'!A1934:C1934,3,FALSE)</f>
        <v>Under Weight</v>
      </c>
      <c r="K1934" t="str">
        <f>VLOOKUP($A1934,'Medical Examinations'!A1934:E1934,5,FALSE)</f>
        <v>Diabetes</v>
      </c>
      <c r="L1934" t="str">
        <f>VLOOKUP($A1934,'Hospitalisation Details'!$A$2:$E$2344,5,FALSE)</f>
        <v>4-Sep-1972</v>
      </c>
      <c r="M1934" s="2">
        <f>VLOOKUP($A1934,'Hospitalisation Details'!$A$2:$I$2344,9,FALSE)</f>
        <v>8444.4699999999993</v>
      </c>
      <c r="N1934" s="2" t="str">
        <f>VLOOKUP($A1934,'Hospitalisation Details'!$A$2:$J$2344,10,FALSE)</f>
        <v>Tier - 3</v>
      </c>
      <c r="O1934" s="2" t="str">
        <f>VLOOKUP($A1934,'Hospitalisation Details'!$A$2:$K$2344,11,FALSE)</f>
        <v>Tier - 1</v>
      </c>
      <c r="P1934" s="5" t="str">
        <f>VLOOKUP($A1934,'Hospitalisation Details'!$A$2:$L$2344,12,FALSE)</f>
        <v>R1011</v>
      </c>
      <c r="Q1934" s="15">
        <f>VLOOKUP($A1934,'Hospitalisation Details'!$A$2:$G$2344,7,FALSE)</f>
        <v>50</v>
      </c>
    </row>
    <row r="1935" spans="1:17" x14ac:dyDescent="0.25">
      <c r="A1935" s="14" t="s">
        <v>5623</v>
      </c>
      <c r="B1935" t="str">
        <f>VLOOKUP(Healthcare!$A1935,'Customer Names'!A1935:C4269,3,FALSE)</f>
        <v>Bashaw</v>
      </c>
      <c r="C1935">
        <f>VLOOKUP(Healthcare!$A1935,'Medical Examinations'!A1935:B4269,2,FALSE)</f>
        <v>26.03</v>
      </c>
      <c r="D1935">
        <f>VLOOKUP($A1935,'Medical Examinations'!A1935:D4269,4,FALSE)</f>
        <v>5.97</v>
      </c>
      <c r="E1935" t="str">
        <f>VLOOKUP($A1935,'Medical Examinations'!A1935:F1935,6,FALSE)</f>
        <v>No</v>
      </c>
      <c r="F1935" t="str">
        <f>VLOOKUP($A1935,'Medical Examinations'!A1935:G4269,7,FALSE)</f>
        <v>No</v>
      </c>
      <c r="G1935" t="str">
        <f>VLOOKUP($A1935,'Medical Examinations'!A1935:H4269,8,FALSE)</f>
        <v>Yes</v>
      </c>
      <c r="H1935" s="4">
        <f>VLOOKUP($A1935,'Medical Examinations'!A1935:I4269,9,FALSE)</f>
        <v>1</v>
      </c>
      <c r="I1935" t="str">
        <f>VLOOKUP($A1935,'Medical Examinations'!A1935:J1935,10,FALSE)</f>
        <v>No</v>
      </c>
      <c r="J1935" t="str">
        <f>VLOOKUP($A1935,'Medical Examinations'!A1935:C1935,3,FALSE)</f>
        <v>Over Weight</v>
      </c>
      <c r="K1935" t="str">
        <f>VLOOKUP($A1935,'Medical Examinations'!A1935:E1935,5,FALSE)</f>
        <v>Prediabetes</v>
      </c>
      <c r="L1935" t="str">
        <f>VLOOKUP($A1935,'Hospitalisation Details'!$A$2:$E$2344,5,FALSE)</f>
        <v>12-Jun-1966</v>
      </c>
      <c r="M1935" s="2">
        <f>VLOOKUP($A1935,'Hospitalisation Details'!$A$2:$I$2344,9,FALSE)</f>
        <v>8448.66</v>
      </c>
      <c r="N1935" s="2" t="str">
        <f>VLOOKUP($A1935,'Hospitalisation Details'!$A$2:$J$2344,10,FALSE)</f>
        <v>Tier - 3</v>
      </c>
      <c r="O1935" s="2" t="str">
        <f>VLOOKUP($A1935,'Hospitalisation Details'!$A$2:$K$2344,11,FALSE)</f>
        <v>Tier - 1</v>
      </c>
      <c r="P1935" s="5" t="str">
        <f>VLOOKUP($A1935,'Hospitalisation Details'!$A$2:$L$2344,12,FALSE)</f>
        <v>R1013</v>
      </c>
      <c r="Q1935" s="15">
        <f>VLOOKUP($A1935,'Hospitalisation Details'!$A$2:$G$2344,7,FALSE)</f>
        <v>56</v>
      </c>
    </row>
    <row r="1936" spans="1:17" x14ac:dyDescent="0.25">
      <c r="A1936" s="14" t="s">
        <v>5624</v>
      </c>
      <c r="B1936" t="str">
        <f>VLOOKUP(Healthcare!$A1936,'Customer Names'!A1936:C4270,3,FALSE)</f>
        <v>Jacob</v>
      </c>
      <c r="C1936">
        <f>VLOOKUP(Healthcare!$A1936,'Medical Examinations'!A1936:B4270,2,FALSE)</f>
        <v>17.29</v>
      </c>
      <c r="D1936">
        <f>VLOOKUP($A1936,'Medical Examinations'!A1936:D4270,4,FALSE)</f>
        <v>4.9800000000000004</v>
      </c>
      <c r="E1936" t="str">
        <f>VLOOKUP($A1936,'Medical Examinations'!A1936:F1936,6,FALSE)</f>
        <v>No</v>
      </c>
      <c r="F1936" t="str">
        <f>VLOOKUP($A1936,'Medical Examinations'!A1936:G4270,7,FALSE)</f>
        <v>No</v>
      </c>
      <c r="G1936" t="str">
        <f>VLOOKUP($A1936,'Medical Examinations'!A1936:H4270,8,FALSE)</f>
        <v>No</v>
      </c>
      <c r="H1936" s="4">
        <f>VLOOKUP($A1936,'Medical Examinations'!A1936:I4270,9,FALSE)</f>
        <v>0</v>
      </c>
      <c r="I1936" t="str">
        <f>VLOOKUP($A1936,'Medical Examinations'!A1936:J1936,10,FALSE)</f>
        <v>No</v>
      </c>
      <c r="J1936" t="str">
        <f>VLOOKUP($A1936,'Medical Examinations'!A1936:C1936,3,FALSE)</f>
        <v>Under Weight</v>
      </c>
      <c r="K1936" t="str">
        <f>VLOOKUP($A1936,'Medical Examinations'!A1936:E1936,5,FALSE)</f>
        <v>Normal</v>
      </c>
      <c r="L1936" t="str">
        <f>VLOOKUP($A1936,'Hospitalisation Details'!$A$2:$E$2344,5,FALSE)</f>
        <v>19-Jun-1984</v>
      </c>
      <c r="M1936" s="2">
        <f>VLOOKUP($A1936,'Hospitalisation Details'!$A$2:$I$2344,9,FALSE)</f>
        <v>8450.82</v>
      </c>
      <c r="N1936" s="2" t="str">
        <f>VLOOKUP($A1936,'Hospitalisation Details'!$A$2:$J$2344,10,FALSE)</f>
        <v>Tier - 2</v>
      </c>
      <c r="O1936" s="2" t="str">
        <f>VLOOKUP($A1936,'Hospitalisation Details'!$A$2:$K$2344,11,FALSE)</f>
        <v>Tier - 2</v>
      </c>
      <c r="P1936" s="5" t="str">
        <f>VLOOKUP($A1936,'Hospitalisation Details'!$A$2:$L$2344,12,FALSE)</f>
        <v>R1025</v>
      </c>
      <c r="Q1936" s="15">
        <f>VLOOKUP($A1936,'Hospitalisation Details'!$A$2:$G$2344,7,FALSE)</f>
        <v>38</v>
      </c>
    </row>
    <row r="1937" spans="1:17" x14ac:dyDescent="0.25">
      <c r="A1937" s="14" t="s">
        <v>5625</v>
      </c>
      <c r="B1937" t="str">
        <f>VLOOKUP(Healthcare!$A1937,'Customer Names'!A1937:C4271,3,FALSE)</f>
        <v>McCutcheon</v>
      </c>
      <c r="C1937">
        <f>VLOOKUP(Healthcare!$A1937,'Medical Examinations'!A1937:B4271,2,FALSE)</f>
        <v>18.170000000000002</v>
      </c>
      <c r="D1937">
        <f>VLOOKUP($A1937,'Medical Examinations'!A1937:D4271,4,FALSE)</f>
        <v>6.91</v>
      </c>
      <c r="E1937" t="str">
        <f>VLOOKUP($A1937,'Medical Examinations'!A1937:F1937,6,FALSE)</f>
        <v>Yes</v>
      </c>
      <c r="F1937" t="str">
        <f>VLOOKUP($A1937,'Medical Examinations'!A1937:G4271,7,FALSE)</f>
        <v>No</v>
      </c>
      <c r="G1937" t="str">
        <f>VLOOKUP($A1937,'Medical Examinations'!A1937:H4271,8,FALSE)</f>
        <v>No</v>
      </c>
      <c r="H1937" s="4">
        <f>VLOOKUP($A1937,'Medical Examinations'!A1937:I4271,9,FALSE)</f>
        <v>1</v>
      </c>
      <c r="I1937" t="str">
        <f>VLOOKUP($A1937,'Medical Examinations'!A1937:J1937,10,FALSE)</f>
        <v>No</v>
      </c>
      <c r="J1937" t="str">
        <f>VLOOKUP($A1937,'Medical Examinations'!A1937:C1937,3,FALSE)</f>
        <v>Under Weight</v>
      </c>
      <c r="K1937" t="str">
        <f>VLOOKUP($A1937,'Medical Examinations'!A1937:E1937,5,FALSE)</f>
        <v>Diabetes</v>
      </c>
      <c r="L1937" t="str">
        <f>VLOOKUP($A1937,'Hospitalisation Details'!$A$2:$E$2344,5,FALSE)</f>
        <v>26-Dec-1972</v>
      </c>
      <c r="M1937" s="2">
        <f>VLOOKUP($A1937,'Hospitalisation Details'!$A$2:$I$2344,9,FALSE)</f>
        <v>8457.82</v>
      </c>
      <c r="N1937" s="2" t="str">
        <f>VLOOKUP($A1937,'Hospitalisation Details'!$A$2:$J$2344,10,FALSE)</f>
        <v>Tier - 2</v>
      </c>
      <c r="O1937" s="2" t="str">
        <f>VLOOKUP($A1937,'Hospitalisation Details'!$A$2:$K$2344,11,FALSE)</f>
        <v>Tier - 3</v>
      </c>
      <c r="P1937" s="5" t="str">
        <f>VLOOKUP($A1937,'Hospitalisation Details'!$A$2:$L$2344,12,FALSE)</f>
        <v>R1011</v>
      </c>
      <c r="Q1937" s="15">
        <f>VLOOKUP($A1937,'Hospitalisation Details'!$A$2:$G$2344,7,FALSE)</f>
        <v>50</v>
      </c>
    </row>
    <row r="1938" spans="1:17" x14ac:dyDescent="0.25">
      <c r="A1938" s="14" t="s">
        <v>5626</v>
      </c>
      <c r="B1938" t="str">
        <f>VLOOKUP(Healthcare!$A1938,'Customer Names'!A1938:C4272,3,FALSE)</f>
        <v>Connor</v>
      </c>
      <c r="C1938">
        <f>VLOOKUP(Healthcare!$A1938,'Medical Examinations'!A1938:B4272,2,FALSE)</f>
        <v>32.54</v>
      </c>
      <c r="D1938">
        <f>VLOOKUP($A1938,'Medical Examinations'!A1938:D4272,4,FALSE)</f>
        <v>6.38</v>
      </c>
      <c r="E1938" t="str">
        <f>VLOOKUP($A1938,'Medical Examinations'!A1938:F1938,6,FALSE)</f>
        <v>No</v>
      </c>
      <c r="F1938" t="str">
        <f>VLOOKUP($A1938,'Medical Examinations'!A1938:G4272,7,FALSE)</f>
        <v>Yes</v>
      </c>
      <c r="G1938" t="str">
        <f>VLOOKUP($A1938,'Medical Examinations'!A1938:H4272,8,FALSE)</f>
        <v>No</v>
      </c>
      <c r="H1938" s="4">
        <f>VLOOKUP($A1938,'Medical Examinations'!A1938:I4272,9,FALSE)</f>
        <v>1</v>
      </c>
      <c r="I1938" t="str">
        <f>VLOOKUP($A1938,'Medical Examinations'!A1938:J1938,10,FALSE)</f>
        <v>No</v>
      </c>
      <c r="J1938" t="str">
        <f>VLOOKUP($A1938,'Medical Examinations'!A1938:C1938,3,FALSE)</f>
        <v>Obesity</v>
      </c>
      <c r="K1938" t="str">
        <f>VLOOKUP($A1938,'Medical Examinations'!A1938:E1938,5,FALSE)</f>
        <v>Prediabetes</v>
      </c>
      <c r="L1938" t="str">
        <f>VLOOKUP($A1938,'Hospitalisation Details'!$A$2:$E$2344,5,FALSE)</f>
        <v>9-Sep-1992</v>
      </c>
      <c r="M1938" s="2">
        <f>VLOOKUP($A1938,'Hospitalisation Details'!$A$2:$I$2344,9,FALSE)</f>
        <v>8466.35</v>
      </c>
      <c r="N1938" s="2" t="str">
        <f>VLOOKUP($A1938,'Hospitalisation Details'!$A$2:$J$2344,10,FALSE)</f>
        <v>Tier - 2</v>
      </c>
      <c r="O1938" s="2" t="str">
        <f>VLOOKUP($A1938,'Hospitalisation Details'!$A$2:$K$2344,11,FALSE)</f>
        <v>Tier - 2</v>
      </c>
      <c r="P1938" s="5" t="str">
        <f>VLOOKUP($A1938,'Hospitalisation Details'!$A$2:$L$2344,12,FALSE)</f>
        <v>R1012</v>
      </c>
      <c r="Q1938" s="15">
        <f>VLOOKUP($A1938,'Hospitalisation Details'!$A$2:$G$2344,7,FALSE)</f>
        <v>30</v>
      </c>
    </row>
    <row r="1939" spans="1:17" x14ac:dyDescent="0.25">
      <c r="A1939" s="14" t="s">
        <v>5627</v>
      </c>
      <c r="B1939" t="str">
        <f>VLOOKUP(Healthcare!$A1939,'Customer Names'!A1939:C4273,3,FALSE)</f>
        <v>May</v>
      </c>
      <c r="C1939">
        <f>VLOOKUP(Healthcare!$A1939,'Medical Examinations'!A1939:B4273,2,FALSE)</f>
        <v>30.25</v>
      </c>
      <c r="D1939">
        <f>VLOOKUP($A1939,'Medical Examinations'!A1939:D4273,4,FALSE)</f>
        <v>4.7699999999999996</v>
      </c>
      <c r="E1939" t="str">
        <f>VLOOKUP($A1939,'Medical Examinations'!A1939:F1939,6,FALSE)</f>
        <v>No</v>
      </c>
      <c r="F1939" t="str">
        <f>VLOOKUP($A1939,'Medical Examinations'!A1939:G4273,7,FALSE)</f>
        <v>No</v>
      </c>
      <c r="G1939" t="str">
        <f>VLOOKUP($A1939,'Medical Examinations'!A1939:H4273,8,FALSE)</f>
        <v>No</v>
      </c>
      <c r="H1939" s="4">
        <f>VLOOKUP($A1939,'Medical Examinations'!A1939:I4273,9,FALSE)</f>
        <v>0</v>
      </c>
      <c r="I1939" t="str">
        <f>VLOOKUP($A1939,'Medical Examinations'!A1939:J1939,10,FALSE)</f>
        <v>No</v>
      </c>
      <c r="J1939" t="str">
        <f>VLOOKUP($A1939,'Medical Examinations'!A1939:C1939,3,FALSE)</f>
        <v>Obesity</v>
      </c>
      <c r="K1939" t="str">
        <f>VLOOKUP($A1939,'Medical Examinations'!A1939:E1939,5,FALSE)</f>
        <v>Normal</v>
      </c>
      <c r="L1939" t="str">
        <f>VLOOKUP($A1939,'Hospitalisation Details'!$A$2:$E$2344,5,FALSE)</f>
        <v>10-Nov-1993</v>
      </c>
      <c r="M1939" s="2">
        <f>VLOOKUP($A1939,'Hospitalisation Details'!$A$2:$I$2344,9,FALSE)</f>
        <v>8471.65</v>
      </c>
      <c r="N1939" s="2" t="str">
        <f>VLOOKUP($A1939,'Hospitalisation Details'!$A$2:$J$2344,10,FALSE)</f>
        <v>Tier - 2</v>
      </c>
      <c r="O1939" s="2" t="str">
        <f>VLOOKUP($A1939,'Hospitalisation Details'!$A$2:$K$2344,11,FALSE)</f>
        <v>Tier - 1</v>
      </c>
      <c r="P1939" s="5" t="str">
        <f>VLOOKUP($A1939,'Hospitalisation Details'!$A$2:$L$2344,12,FALSE)</f>
        <v>R1012</v>
      </c>
      <c r="Q1939" s="15">
        <f>VLOOKUP($A1939,'Hospitalisation Details'!$A$2:$G$2344,7,FALSE)</f>
        <v>29</v>
      </c>
    </row>
    <row r="1940" spans="1:17" x14ac:dyDescent="0.25">
      <c r="A1940" s="14" t="s">
        <v>5628</v>
      </c>
      <c r="B1940" t="str">
        <f>VLOOKUP(Healthcare!$A1940,'Customer Names'!A1940:C4274,3,FALSE)</f>
        <v>Geoghegan</v>
      </c>
      <c r="C1940">
        <f>VLOOKUP(Healthcare!$A1940,'Medical Examinations'!A1940:B4274,2,FALSE)</f>
        <v>19.59</v>
      </c>
      <c r="D1940">
        <f>VLOOKUP($A1940,'Medical Examinations'!A1940:D4274,4,FALSE)</f>
        <v>6.04</v>
      </c>
      <c r="E1940" t="str">
        <f>VLOOKUP($A1940,'Medical Examinations'!A1940:F1940,6,FALSE)</f>
        <v>Yes</v>
      </c>
      <c r="F1940" t="str">
        <f>VLOOKUP($A1940,'Medical Examinations'!A1940:G4274,7,FALSE)</f>
        <v>No</v>
      </c>
      <c r="G1940" t="str">
        <f>VLOOKUP($A1940,'Medical Examinations'!A1940:H4274,8,FALSE)</f>
        <v>No</v>
      </c>
      <c r="H1940" s="4">
        <f>VLOOKUP($A1940,'Medical Examinations'!A1940:I4274,9,FALSE)</f>
        <v>1</v>
      </c>
      <c r="I1940" t="str">
        <f>VLOOKUP($A1940,'Medical Examinations'!A1940:J1940,10,FALSE)</f>
        <v>No</v>
      </c>
      <c r="J1940" t="str">
        <f>VLOOKUP($A1940,'Medical Examinations'!A1940:C1940,3,FALSE)</f>
        <v>Health Weight</v>
      </c>
      <c r="K1940" t="str">
        <f>VLOOKUP($A1940,'Medical Examinations'!A1940:E1940,5,FALSE)</f>
        <v>Prediabetes</v>
      </c>
      <c r="L1940" t="str">
        <f>VLOOKUP($A1940,'Hospitalisation Details'!$A$2:$E$2344,5,FALSE)</f>
        <v>26-Dec-1977</v>
      </c>
      <c r="M1940" s="2">
        <f>VLOOKUP($A1940,'Hospitalisation Details'!$A$2:$I$2344,9,FALSE)</f>
        <v>8515.76</v>
      </c>
      <c r="N1940" s="2" t="str">
        <f>VLOOKUP($A1940,'Hospitalisation Details'!$A$2:$J$2344,10,FALSE)</f>
        <v>Tier - 2</v>
      </c>
      <c r="O1940" s="2" t="str">
        <f>VLOOKUP($A1940,'Hospitalisation Details'!$A$2:$K$2344,11,FALSE)</f>
        <v>Tier - 2</v>
      </c>
      <c r="P1940" s="5" t="str">
        <f>VLOOKUP($A1940,'Hospitalisation Details'!$A$2:$L$2344,12,FALSE)</f>
        <v>R1013</v>
      </c>
      <c r="Q1940" s="15">
        <f>VLOOKUP($A1940,'Hospitalisation Details'!$A$2:$G$2344,7,FALSE)</f>
        <v>45</v>
      </c>
    </row>
    <row r="1941" spans="1:17" x14ac:dyDescent="0.25">
      <c r="A1941" s="14" t="s">
        <v>5629</v>
      </c>
      <c r="B1941" t="str">
        <f>VLOOKUP(Healthcare!$A1941,'Customer Names'!A1941:C4275,3,FALSE)</f>
        <v>McGinn</v>
      </c>
      <c r="C1941">
        <f>VLOOKUP(Healthcare!$A1941,'Medical Examinations'!A1941:B4275,2,FALSE)</f>
        <v>45.9</v>
      </c>
      <c r="D1941">
        <f>VLOOKUP($A1941,'Medical Examinations'!A1941:D4275,4,FALSE)</f>
        <v>4.3</v>
      </c>
      <c r="E1941" t="str">
        <f>VLOOKUP($A1941,'Medical Examinations'!A1941:F1941,6,FALSE)</f>
        <v>Yes</v>
      </c>
      <c r="F1941" t="str">
        <f>VLOOKUP($A1941,'Medical Examinations'!A1941:G4275,7,FALSE)</f>
        <v>No</v>
      </c>
      <c r="G1941" t="str">
        <f>VLOOKUP($A1941,'Medical Examinations'!A1941:H4275,8,FALSE)</f>
        <v>No</v>
      </c>
      <c r="H1941" s="4">
        <f>VLOOKUP($A1941,'Medical Examinations'!A1941:I4275,9,FALSE)</f>
        <v>1</v>
      </c>
      <c r="I1941" t="str">
        <f>VLOOKUP($A1941,'Medical Examinations'!A1941:J1941,10,FALSE)</f>
        <v>No</v>
      </c>
      <c r="J1941" t="str">
        <f>VLOOKUP($A1941,'Medical Examinations'!A1941:C1941,3,FALSE)</f>
        <v>Obesity</v>
      </c>
      <c r="K1941" t="str">
        <f>VLOOKUP($A1941,'Medical Examinations'!A1941:E1941,5,FALSE)</f>
        <v>Normal</v>
      </c>
      <c r="L1941" t="str">
        <f>VLOOKUP($A1941,'Hospitalisation Details'!$A$2:$E$2344,5,FALSE)</f>
        <v>29-Dec-1977</v>
      </c>
      <c r="M1941" s="2">
        <f>VLOOKUP($A1941,'Hospitalisation Details'!$A$2:$I$2344,9,FALSE)</f>
        <v>8520.0300000000007</v>
      </c>
      <c r="N1941" s="2" t="str">
        <f>VLOOKUP($A1941,'Hospitalisation Details'!$A$2:$J$2344,10,FALSE)</f>
        <v>Tier - 2</v>
      </c>
      <c r="O1941" s="2" t="str">
        <f>VLOOKUP($A1941,'Hospitalisation Details'!$A$2:$K$2344,11,FALSE)</f>
        <v>Tier - 3</v>
      </c>
      <c r="P1941" s="5" t="str">
        <f>VLOOKUP($A1941,'Hospitalisation Details'!$A$2:$L$2344,12,FALSE)</f>
        <v>R1011</v>
      </c>
      <c r="Q1941" s="15">
        <f>VLOOKUP($A1941,'Hospitalisation Details'!$A$2:$G$2344,7,FALSE)</f>
        <v>45</v>
      </c>
    </row>
    <row r="1942" spans="1:17" x14ac:dyDescent="0.25">
      <c r="A1942" s="14" t="s">
        <v>5630</v>
      </c>
      <c r="B1942" t="str">
        <f>VLOOKUP(Healthcare!$A1942,'Customer Names'!A1942:C4276,3,FALSE)</f>
        <v>Jones</v>
      </c>
      <c r="C1942">
        <f>VLOOKUP(Healthcare!$A1942,'Medical Examinations'!A1942:B4276,2,FALSE)</f>
        <v>17.059999999999999</v>
      </c>
      <c r="D1942">
        <f>VLOOKUP($A1942,'Medical Examinations'!A1942:D4276,4,FALSE)</f>
        <v>8.75</v>
      </c>
      <c r="E1942" t="str">
        <f>VLOOKUP($A1942,'Medical Examinations'!A1942:F1942,6,FALSE)</f>
        <v>Yes</v>
      </c>
      <c r="F1942" t="str">
        <f>VLOOKUP($A1942,'Medical Examinations'!A1942:G4276,7,FALSE)</f>
        <v>No</v>
      </c>
      <c r="G1942" t="str">
        <f>VLOOKUP($A1942,'Medical Examinations'!A1942:H4276,8,FALSE)</f>
        <v>No</v>
      </c>
      <c r="H1942" s="4">
        <f>VLOOKUP($A1942,'Medical Examinations'!A1942:I4276,9,FALSE)</f>
        <v>0</v>
      </c>
      <c r="I1942" t="str">
        <f>VLOOKUP($A1942,'Medical Examinations'!A1942:J1942,10,FALSE)</f>
        <v>No</v>
      </c>
      <c r="J1942" t="str">
        <f>VLOOKUP($A1942,'Medical Examinations'!A1942:C1942,3,FALSE)</f>
        <v>Under Weight</v>
      </c>
      <c r="K1942" t="str">
        <f>VLOOKUP($A1942,'Medical Examinations'!A1942:E1942,5,FALSE)</f>
        <v>Diabetes</v>
      </c>
      <c r="L1942" t="str">
        <f>VLOOKUP($A1942,'Hospitalisation Details'!$A$2:$E$2344,5,FALSE)</f>
        <v>13-Aug-1979</v>
      </c>
      <c r="M1942" s="2">
        <f>VLOOKUP($A1942,'Hospitalisation Details'!$A$2:$I$2344,9,FALSE)</f>
        <v>8522</v>
      </c>
      <c r="N1942" s="2" t="str">
        <f>VLOOKUP($A1942,'Hospitalisation Details'!$A$2:$J$2344,10,FALSE)</f>
        <v>Tier - 2</v>
      </c>
      <c r="O1942" s="2" t="str">
        <f>VLOOKUP($A1942,'Hospitalisation Details'!$A$2:$K$2344,11,FALSE)</f>
        <v>Tier - 2</v>
      </c>
      <c r="P1942" s="5" t="str">
        <f>VLOOKUP($A1942,'Hospitalisation Details'!$A$2:$L$2344,12,FALSE)</f>
        <v>R1011</v>
      </c>
      <c r="Q1942" s="15">
        <f>VLOOKUP($A1942,'Hospitalisation Details'!$A$2:$G$2344,7,FALSE)</f>
        <v>43</v>
      </c>
    </row>
    <row r="1943" spans="1:17" x14ac:dyDescent="0.25">
      <c r="A1943" s="14" t="s">
        <v>5631</v>
      </c>
      <c r="B1943" t="str">
        <f>VLOOKUP(Healthcare!$A1943,'Customer Names'!A1943:C4277,3,FALSE)</f>
        <v>Quinteros</v>
      </c>
      <c r="C1943">
        <f>VLOOKUP(Healthcare!$A1943,'Medical Examinations'!A1943:B4277,2,FALSE)</f>
        <v>32.07</v>
      </c>
      <c r="D1943">
        <f>VLOOKUP($A1943,'Medical Examinations'!A1943:D4277,4,FALSE)</f>
        <v>5.25</v>
      </c>
      <c r="E1943" t="str">
        <f>VLOOKUP($A1943,'Medical Examinations'!A1943:F1943,6,FALSE)</f>
        <v>No</v>
      </c>
      <c r="F1943" t="str">
        <f>VLOOKUP($A1943,'Medical Examinations'!A1943:G4277,7,FALSE)</f>
        <v>No</v>
      </c>
      <c r="G1943" t="str">
        <f>VLOOKUP($A1943,'Medical Examinations'!A1943:H4277,8,FALSE)</f>
        <v>Yes</v>
      </c>
      <c r="H1943" s="4">
        <f>VLOOKUP($A1943,'Medical Examinations'!A1943:I4277,9,FALSE)</f>
        <v>1</v>
      </c>
      <c r="I1943" t="str">
        <f>VLOOKUP($A1943,'Medical Examinations'!A1943:J1943,10,FALSE)</f>
        <v>No</v>
      </c>
      <c r="J1943" t="str">
        <f>VLOOKUP($A1943,'Medical Examinations'!A1943:C1943,3,FALSE)</f>
        <v>Obesity</v>
      </c>
      <c r="K1943" t="str">
        <f>VLOOKUP($A1943,'Medical Examinations'!A1943:E1943,5,FALSE)</f>
        <v>Normal</v>
      </c>
      <c r="L1943" t="str">
        <f>VLOOKUP($A1943,'Hospitalisation Details'!$A$2:$E$2344,5,FALSE)</f>
        <v>26-Jul-1977</v>
      </c>
      <c r="M1943" s="2">
        <f>VLOOKUP($A1943,'Hospitalisation Details'!$A$2:$I$2344,9,FALSE)</f>
        <v>8527.5300000000007</v>
      </c>
      <c r="N1943" s="2" t="str">
        <f>VLOOKUP($A1943,'Hospitalisation Details'!$A$2:$J$2344,10,FALSE)</f>
        <v>Tier - 2</v>
      </c>
      <c r="O1943" s="2" t="str">
        <f>VLOOKUP($A1943,'Hospitalisation Details'!$A$2:$K$2344,11,FALSE)</f>
        <v>Tier - 2</v>
      </c>
      <c r="P1943" s="5" t="str">
        <f>VLOOKUP($A1943,'Hospitalisation Details'!$A$2:$L$2344,12,FALSE)</f>
        <v>R1013</v>
      </c>
      <c r="Q1943" s="15">
        <f>VLOOKUP($A1943,'Hospitalisation Details'!$A$2:$G$2344,7,FALSE)</f>
        <v>45</v>
      </c>
    </row>
    <row r="1944" spans="1:17" x14ac:dyDescent="0.25">
      <c r="A1944" s="14" t="s">
        <v>5632</v>
      </c>
      <c r="B1944" t="str">
        <f>VLOOKUP(Healthcare!$A1944,'Customer Names'!A1944:C4278,3,FALSE)</f>
        <v>Loenser</v>
      </c>
      <c r="C1944">
        <f>VLOOKUP(Healthcare!$A1944,'Medical Examinations'!A1944:B4278,2,FALSE)</f>
        <v>16.5</v>
      </c>
      <c r="D1944">
        <f>VLOOKUP($A1944,'Medical Examinations'!A1944:D4278,4,FALSE)</f>
        <v>5.03</v>
      </c>
      <c r="E1944" t="str">
        <f>VLOOKUP($A1944,'Medical Examinations'!A1944:F1944,6,FALSE)</f>
        <v>No</v>
      </c>
      <c r="F1944" t="str">
        <f>VLOOKUP($A1944,'Medical Examinations'!A1944:G4278,7,FALSE)</f>
        <v>No</v>
      </c>
      <c r="G1944" t="str">
        <f>VLOOKUP($A1944,'Medical Examinations'!A1944:H4278,8,FALSE)</f>
        <v>No</v>
      </c>
      <c r="H1944" s="4">
        <f>VLOOKUP($A1944,'Medical Examinations'!A1944:I4278,9,FALSE)</f>
        <v>1</v>
      </c>
      <c r="I1944" t="str">
        <f>VLOOKUP($A1944,'Medical Examinations'!A1944:J1944,10,FALSE)</f>
        <v>No</v>
      </c>
      <c r="J1944" t="str">
        <f>VLOOKUP($A1944,'Medical Examinations'!A1944:C1944,3,FALSE)</f>
        <v>Under Weight</v>
      </c>
      <c r="K1944" t="str">
        <f>VLOOKUP($A1944,'Medical Examinations'!A1944:E1944,5,FALSE)</f>
        <v>Normal</v>
      </c>
      <c r="L1944" t="str">
        <f>VLOOKUP($A1944,'Hospitalisation Details'!$A$2:$E$2344,5,FALSE)</f>
        <v>24-Jul-1992</v>
      </c>
      <c r="M1944" s="2">
        <f>VLOOKUP($A1944,'Hospitalisation Details'!$A$2:$I$2344,9,FALSE)</f>
        <v>8534.67</v>
      </c>
      <c r="N1944" s="2" t="str">
        <f>VLOOKUP($A1944,'Hospitalisation Details'!$A$2:$J$2344,10,FALSE)</f>
        <v>Tier - 2</v>
      </c>
      <c r="O1944" s="2" t="str">
        <f>VLOOKUP($A1944,'Hospitalisation Details'!$A$2:$K$2344,11,FALSE)</f>
        <v>Tier - 3</v>
      </c>
      <c r="P1944" s="5" t="str">
        <f>VLOOKUP($A1944,'Hospitalisation Details'!$A$2:$L$2344,12,FALSE)</f>
        <v>R1024</v>
      </c>
      <c r="Q1944" s="15">
        <f>VLOOKUP($A1944,'Hospitalisation Details'!$A$2:$G$2344,7,FALSE)</f>
        <v>30</v>
      </c>
    </row>
    <row r="1945" spans="1:17" x14ac:dyDescent="0.25">
      <c r="A1945" s="14" t="s">
        <v>5633</v>
      </c>
      <c r="B1945" t="str">
        <f>VLOOKUP(Healthcare!$A1945,'Customer Names'!A1945:C4279,3,FALSE)</f>
        <v>Aitken</v>
      </c>
      <c r="C1945">
        <f>VLOOKUP(Healthcare!$A1945,'Medical Examinations'!A1945:B4279,2,FALSE)</f>
        <v>31.4</v>
      </c>
      <c r="D1945">
        <f>VLOOKUP($A1945,'Medical Examinations'!A1945:D4279,4,FALSE)</f>
        <v>5.88</v>
      </c>
      <c r="E1945" t="str">
        <f>VLOOKUP($A1945,'Medical Examinations'!A1945:F1945,6,FALSE)</f>
        <v>No</v>
      </c>
      <c r="F1945" t="str">
        <f>VLOOKUP($A1945,'Medical Examinations'!A1945:G4279,7,FALSE)</f>
        <v>No</v>
      </c>
      <c r="G1945" t="str">
        <f>VLOOKUP($A1945,'Medical Examinations'!A1945:H4279,8,FALSE)</f>
        <v>No</v>
      </c>
      <c r="H1945" s="4">
        <f>VLOOKUP($A1945,'Medical Examinations'!A1945:I4279,9,FALSE)</f>
        <v>1</v>
      </c>
      <c r="I1945" t="str">
        <f>VLOOKUP($A1945,'Medical Examinations'!A1945:J1945,10,FALSE)</f>
        <v>No</v>
      </c>
      <c r="J1945" t="str">
        <f>VLOOKUP($A1945,'Medical Examinations'!A1945:C1945,3,FALSE)</f>
        <v>Obesity</v>
      </c>
      <c r="K1945" t="str">
        <f>VLOOKUP($A1945,'Medical Examinations'!A1945:E1945,5,FALSE)</f>
        <v>Prediabetes</v>
      </c>
      <c r="L1945" t="str">
        <f>VLOOKUP($A1945,'Hospitalisation Details'!$A$2:$E$2344,5,FALSE)</f>
        <v>27-Dec-1981</v>
      </c>
      <c r="M1945" s="2">
        <f>VLOOKUP($A1945,'Hospitalisation Details'!$A$2:$I$2344,9,FALSE)</f>
        <v>8538.2900000000009</v>
      </c>
      <c r="N1945" s="2" t="str">
        <f>VLOOKUP($A1945,'Hospitalisation Details'!$A$2:$J$2344,10,FALSE)</f>
        <v>Tier - 2</v>
      </c>
      <c r="O1945" s="2" t="str">
        <f>VLOOKUP($A1945,'Hospitalisation Details'!$A$2:$K$2344,11,FALSE)</f>
        <v>Tier - 3</v>
      </c>
      <c r="P1945" s="5" t="str">
        <f>VLOOKUP($A1945,'Hospitalisation Details'!$A$2:$L$2344,12,FALSE)</f>
        <v>R1024</v>
      </c>
      <c r="Q1945" s="15">
        <f>VLOOKUP($A1945,'Hospitalisation Details'!$A$2:$G$2344,7,FALSE)</f>
        <v>41</v>
      </c>
    </row>
    <row r="1946" spans="1:17" x14ac:dyDescent="0.25">
      <c r="A1946" s="14" t="s">
        <v>5634</v>
      </c>
      <c r="B1946" t="str">
        <f>VLOOKUP(Healthcare!$A1946,'Customer Names'!A1946:C4280,3,FALSE)</f>
        <v>Furrer</v>
      </c>
      <c r="C1946">
        <f>VLOOKUP(Healthcare!$A1946,'Medical Examinations'!A1946:B4280,2,FALSE)</f>
        <v>20.36</v>
      </c>
      <c r="D1946">
        <f>VLOOKUP($A1946,'Medical Examinations'!A1946:D4280,4,FALSE)</f>
        <v>4.49</v>
      </c>
      <c r="E1946" t="str">
        <f>VLOOKUP($A1946,'Medical Examinations'!A1946:F1946,6,FALSE)</f>
        <v>No</v>
      </c>
      <c r="F1946" t="str">
        <f>VLOOKUP($A1946,'Medical Examinations'!A1946:G4280,7,FALSE)</f>
        <v>No</v>
      </c>
      <c r="G1946" t="str">
        <f>VLOOKUP($A1946,'Medical Examinations'!A1946:H4280,8,FALSE)</f>
        <v>No</v>
      </c>
      <c r="H1946" s="4">
        <f>VLOOKUP($A1946,'Medical Examinations'!A1946:I4280,9,FALSE)</f>
        <v>0</v>
      </c>
      <c r="I1946" t="str">
        <f>VLOOKUP($A1946,'Medical Examinations'!A1946:J1946,10,FALSE)</f>
        <v>No</v>
      </c>
      <c r="J1946" t="str">
        <f>VLOOKUP($A1946,'Medical Examinations'!A1946:C1946,3,FALSE)</f>
        <v>Health Weight</v>
      </c>
      <c r="K1946" t="str">
        <f>VLOOKUP($A1946,'Medical Examinations'!A1946:E1946,5,FALSE)</f>
        <v>Normal</v>
      </c>
      <c r="L1946" t="str">
        <f>VLOOKUP($A1946,'Hospitalisation Details'!$A$2:$E$2344,5,FALSE)</f>
        <v>6-Nov-1975</v>
      </c>
      <c r="M1946" s="2">
        <f>VLOOKUP($A1946,'Hospitalisation Details'!$A$2:$I$2344,9,FALSE)</f>
        <v>8539.67</v>
      </c>
      <c r="N1946" s="2" t="str">
        <f>VLOOKUP($A1946,'Hospitalisation Details'!$A$2:$J$2344,10,FALSE)</f>
        <v>Tier - 2</v>
      </c>
      <c r="O1946" s="2" t="str">
        <f>VLOOKUP($A1946,'Hospitalisation Details'!$A$2:$K$2344,11,FALSE)</f>
        <v>Tier - 3</v>
      </c>
      <c r="P1946" s="5" t="str">
        <f>VLOOKUP($A1946,'Hospitalisation Details'!$A$2:$L$2344,12,FALSE)</f>
        <v>R1011</v>
      </c>
      <c r="Q1946" s="15">
        <f>VLOOKUP($A1946,'Hospitalisation Details'!$A$2:$G$2344,7,FALSE)</f>
        <v>47</v>
      </c>
    </row>
    <row r="1947" spans="1:17" x14ac:dyDescent="0.25">
      <c r="A1947" s="14" t="s">
        <v>5635</v>
      </c>
      <c r="B1947" t="str">
        <f>VLOOKUP(Healthcare!$A1947,'Customer Names'!A1947:C4281,3,FALSE)</f>
        <v>Konigs</v>
      </c>
      <c r="C1947">
        <f>VLOOKUP(Healthcare!$A1947,'Medical Examinations'!A1947:B4281,2,FALSE)</f>
        <v>25.46</v>
      </c>
      <c r="D1947">
        <f>VLOOKUP($A1947,'Medical Examinations'!A1947:D4281,4,FALSE)</f>
        <v>4.1399999999999997</v>
      </c>
      <c r="E1947" t="str">
        <f>VLOOKUP($A1947,'Medical Examinations'!A1947:F1947,6,FALSE)</f>
        <v>No</v>
      </c>
      <c r="F1947" t="str">
        <f>VLOOKUP($A1947,'Medical Examinations'!A1947:G4281,7,FALSE)</f>
        <v>No</v>
      </c>
      <c r="G1947" t="str">
        <f>VLOOKUP($A1947,'Medical Examinations'!A1947:H4281,8,FALSE)</f>
        <v>No</v>
      </c>
      <c r="H1947" s="4">
        <f>VLOOKUP($A1947,'Medical Examinations'!A1947:I4281,9,FALSE)</f>
        <v>1</v>
      </c>
      <c r="I1947" t="str">
        <f>VLOOKUP($A1947,'Medical Examinations'!A1947:J1947,10,FALSE)</f>
        <v>No</v>
      </c>
      <c r="J1947" t="str">
        <f>VLOOKUP($A1947,'Medical Examinations'!A1947:C1947,3,FALSE)</f>
        <v>Over Weight</v>
      </c>
      <c r="K1947" t="str">
        <f>VLOOKUP($A1947,'Medical Examinations'!A1947:E1947,5,FALSE)</f>
        <v>Normal</v>
      </c>
      <c r="L1947" t="str">
        <f>VLOOKUP($A1947,'Hospitalisation Details'!$A$2:$E$2344,5,FALSE)</f>
        <v>12-Dec-1992</v>
      </c>
      <c r="M1947" s="2">
        <f>VLOOKUP($A1947,'Hospitalisation Details'!$A$2:$I$2344,9,FALSE)</f>
        <v>8547.69</v>
      </c>
      <c r="N1947" s="2" t="str">
        <f>VLOOKUP($A1947,'Hospitalisation Details'!$A$2:$J$2344,10,FALSE)</f>
        <v>Tier - 2</v>
      </c>
      <c r="O1947" s="2" t="str">
        <f>VLOOKUP($A1947,'Hospitalisation Details'!$A$2:$K$2344,11,FALSE)</f>
        <v>Tier - 1</v>
      </c>
      <c r="P1947" s="5" t="str">
        <f>VLOOKUP($A1947,'Hospitalisation Details'!$A$2:$L$2344,12,FALSE)</f>
        <v>R1013</v>
      </c>
      <c r="Q1947" s="15">
        <f>VLOOKUP($A1947,'Hospitalisation Details'!$A$2:$G$2344,7,FALSE)</f>
        <v>30</v>
      </c>
    </row>
    <row r="1948" spans="1:17" x14ac:dyDescent="0.25">
      <c r="A1948" s="14" t="s">
        <v>5636</v>
      </c>
      <c r="B1948" t="str">
        <f>VLOOKUP(Healthcare!$A1948,'Customer Names'!A1948:C4282,3,FALSE)</f>
        <v>Tesdahl</v>
      </c>
      <c r="C1948">
        <f>VLOOKUP(Healthcare!$A1948,'Medical Examinations'!A1948:B4282,2,FALSE)</f>
        <v>17.09</v>
      </c>
      <c r="D1948">
        <f>VLOOKUP($A1948,'Medical Examinations'!A1948:D4282,4,FALSE)</f>
        <v>5.8</v>
      </c>
      <c r="E1948" t="str">
        <f>VLOOKUP($A1948,'Medical Examinations'!A1948:F1948,6,FALSE)</f>
        <v>Yes</v>
      </c>
      <c r="F1948" t="str">
        <f>VLOOKUP($A1948,'Medical Examinations'!A1948:G4282,7,FALSE)</f>
        <v>No</v>
      </c>
      <c r="G1948" t="str">
        <f>VLOOKUP($A1948,'Medical Examinations'!A1948:H4282,8,FALSE)</f>
        <v>No</v>
      </c>
      <c r="H1948" s="4">
        <f>VLOOKUP($A1948,'Medical Examinations'!A1948:I4282,9,FALSE)</f>
        <v>0</v>
      </c>
      <c r="I1948" t="str">
        <f>VLOOKUP($A1948,'Medical Examinations'!A1948:J1948,10,FALSE)</f>
        <v>No</v>
      </c>
      <c r="J1948" t="str">
        <f>VLOOKUP($A1948,'Medical Examinations'!A1948:C1948,3,FALSE)</f>
        <v>Under Weight</v>
      </c>
      <c r="K1948" t="str">
        <f>VLOOKUP($A1948,'Medical Examinations'!A1948:E1948,5,FALSE)</f>
        <v>Prediabetes</v>
      </c>
      <c r="L1948" t="str">
        <f>VLOOKUP($A1948,'Hospitalisation Details'!$A$2:$E$2344,5,FALSE)</f>
        <v>6-Aug-1975</v>
      </c>
      <c r="M1948" s="2">
        <f>VLOOKUP($A1948,'Hospitalisation Details'!$A$2:$I$2344,9,FALSE)</f>
        <v>8551.35</v>
      </c>
      <c r="N1948" s="2" t="str">
        <f>VLOOKUP($A1948,'Hospitalisation Details'!$A$2:$J$2344,10,FALSE)</f>
        <v>Tier - 2</v>
      </c>
      <c r="O1948" s="2" t="str">
        <f>VLOOKUP($A1948,'Hospitalisation Details'!$A$2:$K$2344,11,FALSE)</f>
        <v>Tier - 2</v>
      </c>
      <c r="P1948" s="5" t="str">
        <f>VLOOKUP($A1948,'Hospitalisation Details'!$A$2:$L$2344,12,FALSE)</f>
        <v>R1011</v>
      </c>
      <c r="Q1948" s="15">
        <f>VLOOKUP($A1948,'Hospitalisation Details'!$A$2:$G$2344,7,FALSE)</f>
        <v>47</v>
      </c>
    </row>
    <row r="1949" spans="1:17" x14ac:dyDescent="0.25">
      <c r="A1949" s="14" t="s">
        <v>5637</v>
      </c>
      <c r="B1949" t="str">
        <f>VLOOKUP(Healthcare!$A1949,'Customer Names'!A1949:C4283,3,FALSE)</f>
        <v>Engel</v>
      </c>
      <c r="C1949">
        <f>VLOOKUP(Healthcare!$A1949,'Medical Examinations'!A1949:B4283,2,FALSE)</f>
        <v>20.83</v>
      </c>
      <c r="D1949">
        <f>VLOOKUP($A1949,'Medical Examinations'!A1949:D4283,4,FALSE)</f>
        <v>5.12</v>
      </c>
      <c r="E1949" t="str">
        <f>VLOOKUP($A1949,'Medical Examinations'!A1949:F1949,6,FALSE)</f>
        <v>No</v>
      </c>
      <c r="F1949" t="str">
        <f>VLOOKUP($A1949,'Medical Examinations'!A1949:G4283,7,FALSE)</f>
        <v>No</v>
      </c>
      <c r="G1949" t="str">
        <f>VLOOKUP($A1949,'Medical Examinations'!A1949:H4283,8,FALSE)</f>
        <v>No</v>
      </c>
      <c r="H1949" s="4">
        <f>VLOOKUP($A1949,'Medical Examinations'!A1949:I4283,9,FALSE)</f>
        <v>0</v>
      </c>
      <c r="I1949" t="str">
        <f>VLOOKUP($A1949,'Medical Examinations'!A1949:J1949,10,FALSE)</f>
        <v>No</v>
      </c>
      <c r="J1949" t="str">
        <f>VLOOKUP($A1949,'Medical Examinations'!A1949:C1949,3,FALSE)</f>
        <v>Health Weight</v>
      </c>
      <c r="K1949" t="str">
        <f>VLOOKUP($A1949,'Medical Examinations'!A1949:E1949,5,FALSE)</f>
        <v>Normal</v>
      </c>
      <c r="L1949" t="str">
        <f>VLOOKUP($A1949,'Hospitalisation Details'!$A$2:$E$2344,5,FALSE)</f>
        <v>21-Aug-1975</v>
      </c>
      <c r="M1949" s="2">
        <f>VLOOKUP($A1949,'Hospitalisation Details'!$A$2:$I$2344,9,FALSE)</f>
        <v>8556.91</v>
      </c>
      <c r="N1949" s="2" t="str">
        <f>VLOOKUP($A1949,'Hospitalisation Details'!$A$2:$J$2344,10,FALSE)</f>
        <v>Tier - 2</v>
      </c>
      <c r="O1949" s="2" t="str">
        <f>VLOOKUP($A1949,'Hospitalisation Details'!$A$2:$K$2344,11,FALSE)</f>
        <v>Tier - 1</v>
      </c>
      <c r="P1949" s="5" t="str">
        <f>VLOOKUP($A1949,'Hospitalisation Details'!$A$2:$L$2344,12,FALSE)</f>
        <v>R1011</v>
      </c>
      <c r="Q1949" s="15">
        <f>VLOOKUP($A1949,'Hospitalisation Details'!$A$2:$G$2344,7,FALSE)</f>
        <v>47</v>
      </c>
    </row>
    <row r="1950" spans="1:17" x14ac:dyDescent="0.25">
      <c r="A1950" s="14" t="s">
        <v>5638</v>
      </c>
      <c r="B1950" t="str">
        <f>VLOOKUP(Healthcare!$A1950,'Customer Names'!A1950:C4284,3,FALSE)</f>
        <v>Kuck</v>
      </c>
      <c r="C1950">
        <f>VLOOKUP(Healthcare!$A1950,'Medical Examinations'!A1950:B4284,2,FALSE)</f>
        <v>18.920000000000002</v>
      </c>
      <c r="D1950">
        <f>VLOOKUP($A1950,'Medical Examinations'!A1950:D4284,4,FALSE)</f>
        <v>5.98</v>
      </c>
      <c r="E1950" t="str">
        <f>VLOOKUP($A1950,'Medical Examinations'!A1950:F1950,6,FALSE)</f>
        <v>Yes</v>
      </c>
      <c r="F1950" t="str">
        <f>VLOOKUP($A1950,'Medical Examinations'!A1950:G4284,7,FALSE)</f>
        <v>No</v>
      </c>
      <c r="G1950" t="str">
        <f>VLOOKUP($A1950,'Medical Examinations'!A1950:H4284,8,FALSE)</f>
        <v>No</v>
      </c>
      <c r="H1950" s="4">
        <f>VLOOKUP($A1950,'Medical Examinations'!A1950:I4284,9,FALSE)</f>
        <v>1</v>
      </c>
      <c r="I1950" t="str">
        <f>VLOOKUP($A1950,'Medical Examinations'!A1950:J1950,10,FALSE)</f>
        <v>No</v>
      </c>
      <c r="J1950" t="str">
        <f>VLOOKUP($A1950,'Medical Examinations'!A1950:C1950,3,FALSE)</f>
        <v>Health Weight</v>
      </c>
      <c r="K1950" t="str">
        <f>VLOOKUP($A1950,'Medical Examinations'!A1950:E1950,5,FALSE)</f>
        <v>Prediabetes</v>
      </c>
      <c r="L1950" t="str">
        <f>VLOOKUP($A1950,'Hospitalisation Details'!$A$2:$E$2344,5,FALSE)</f>
        <v>21-Sep-1988</v>
      </c>
      <c r="M1950" s="2">
        <f>VLOOKUP($A1950,'Hospitalisation Details'!$A$2:$I$2344,9,FALSE)</f>
        <v>8567.25</v>
      </c>
      <c r="N1950" s="2" t="str">
        <f>VLOOKUP($A1950,'Hospitalisation Details'!$A$2:$J$2344,10,FALSE)</f>
        <v>Tier - 2</v>
      </c>
      <c r="O1950" s="2" t="str">
        <f>VLOOKUP($A1950,'Hospitalisation Details'!$A$2:$K$2344,11,FALSE)</f>
        <v>Tier - 1</v>
      </c>
      <c r="P1950" s="5" t="str">
        <f>VLOOKUP($A1950,'Hospitalisation Details'!$A$2:$L$2344,12,FALSE)</f>
        <v>R1012</v>
      </c>
      <c r="Q1950" s="15">
        <f>VLOOKUP($A1950,'Hospitalisation Details'!$A$2:$G$2344,7,FALSE)</f>
        <v>34</v>
      </c>
    </row>
    <row r="1951" spans="1:17" x14ac:dyDescent="0.25">
      <c r="A1951" s="14" t="s">
        <v>5639</v>
      </c>
      <c r="B1951" t="str">
        <f>VLOOKUP(Healthcare!$A1951,'Customer Names'!A1951:C4285,3,FALSE)</f>
        <v>Dillon</v>
      </c>
      <c r="C1951">
        <f>VLOOKUP(Healthcare!$A1951,'Medical Examinations'!A1951:B4285,2,FALSE)</f>
        <v>37.1</v>
      </c>
      <c r="D1951">
        <f>VLOOKUP($A1951,'Medical Examinations'!A1951:D4285,4,FALSE)</f>
        <v>5.46</v>
      </c>
      <c r="E1951" t="str">
        <f>VLOOKUP($A1951,'Medical Examinations'!A1951:F1951,6,FALSE)</f>
        <v>No</v>
      </c>
      <c r="F1951" t="str">
        <f>VLOOKUP($A1951,'Medical Examinations'!A1951:G4285,7,FALSE)</f>
        <v>No</v>
      </c>
      <c r="G1951" t="str">
        <f>VLOOKUP($A1951,'Medical Examinations'!A1951:H4285,8,FALSE)</f>
        <v>No</v>
      </c>
      <c r="H1951" s="4">
        <f>VLOOKUP($A1951,'Medical Examinations'!A1951:I4285,9,FALSE)</f>
        <v>0</v>
      </c>
      <c r="I1951" t="str">
        <f>VLOOKUP($A1951,'Medical Examinations'!A1951:J1951,10,FALSE)</f>
        <v>No</v>
      </c>
      <c r="J1951" t="str">
        <f>VLOOKUP($A1951,'Medical Examinations'!A1951:C1951,3,FALSE)</f>
        <v>Obesity</v>
      </c>
      <c r="K1951" t="str">
        <f>VLOOKUP($A1951,'Medical Examinations'!A1951:E1951,5,FALSE)</f>
        <v>Normal</v>
      </c>
      <c r="L1951" t="str">
        <f>VLOOKUP($A1951,'Hospitalisation Details'!$A$2:$E$2344,5,FALSE)</f>
        <v>6-Dec-1982</v>
      </c>
      <c r="M1951" s="2">
        <f>VLOOKUP($A1951,'Hospitalisation Details'!$A$2:$I$2344,9,FALSE)</f>
        <v>8572.0400000000009</v>
      </c>
      <c r="N1951" s="2" t="str">
        <f>VLOOKUP($A1951,'Hospitalisation Details'!$A$2:$J$2344,10,FALSE)</f>
        <v>Tier - 2</v>
      </c>
      <c r="O1951" s="2" t="str">
        <f>VLOOKUP($A1951,'Hospitalisation Details'!$A$2:$K$2344,11,FALSE)</f>
        <v>Tier - 2</v>
      </c>
      <c r="P1951" s="5" t="str">
        <f>VLOOKUP($A1951,'Hospitalisation Details'!$A$2:$L$2344,12,FALSE)</f>
        <v>R1021</v>
      </c>
      <c r="Q1951" s="15">
        <f>VLOOKUP($A1951,'Hospitalisation Details'!$A$2:$G$2344,7,FALSE)</f>
        <v>40</v>
      </c>
    </row>
    <row r="1952" spans="1:17" x14ac:dyDescent="0.25">
      <c r="A1952" s="14" t="s">
        <v>5640</v>
      </c>
      <c r="B1952" t="str">
        <f>VLOOKUP(Healthcare!$A1952,'Customer Names'!A1952:C4286,3,FALSE)</f>
        <v>Neuschel</v>
      </c>
      <c r="C1952">
        <f>VLOOKUP(Healthcare!$A1952,'Medical Examinations'!A1952:B4286,2,FALSE)</f>
        <v>22.515000000000001</v>
      </c>
      <c r="D1952">
        <f>VLOOKUP($A1952,'Medical Examinations'!A1952:D4286,4,FALSE)</f>
        <v>4.91</v>
      </c>
      <c r="E1952" t="str">
        <f>VLOOKUP($A1952,'Medical Examinations'!A1952:F1952,6,FALSE)</f>
        <v>Yes</v>
      </c>
      <c r="F1952" t="str">
        <f>VLOOKUP($A1952,'Medical Examinations'!A1952:G4286,7,FALSE)</f>
        <v>No</v>
      </c>
      <c r="G1952" t="str">
        <f>VLOOKUP($A1952,'Medical Examinations'!A1952:H4286,8,FALSE)</f>
        <v>Yes</v>
      </c>
      <c r="H1952" s="4">
        <f>VLOOKUP($A1952,'Medical Examinations'!A1952:I4286,9,FALSE)</f>
        <v>1</v>
      </c>
      <c r="I1952" t="str">
        <f>VLOOKUP($A1952,'Medical Examinations'!A1952:J1952,10,FALSE)</f>
        <v>No</v>
      </c>
      <c r="J1952" t="str">
        <f>VLOOKUP($A1952,'Medical Examinations'!A1952:C1952,3,FALSE)</f>
        <v>Health Weight</v>
      </c>
      <c r="K1952" t="str">
        <f>VLOOKUP($A1952,'Medical Examinations'!A1952:E1952,5,FALSE)</f>
        <v>Normal</v>
      </c>
      <c r="L1952" t="str">
        <f>VLOOKUP($A1952,'Hospitalisation Details'!$A$2:$E$2344,5,FALSE)</f>
        <v>11-Nov-1987</v>
      </c>
      <c r="M1952" s="2">
        <f>VLOOKUP($A1952,'Hospitalisation Details'!$A$2:$I$2344,9,FALSE)</f>
        <v>8573.2999999999993</v>
      </c>
      <c r="N1952" s="2" t="str">
        <f>VLOOKUP($A1952,'Hospitalisation Details'!$A$2:$J$2344,10,FALSE)</f>
        <v>Tier - 2</v>
      </c>
      <c r="O1952" s="2" t="str">
        <f>VLOOKUP($A1952,'Hospitalisation Details'!$A$2:$K$2344,11,FALSE)</f>
        <v>Tier - 2</v>
      </c>
      <c r="P1952" s="5" t="str">
        <f>VLOOKUP($A1952,'Hospitalisation Details'!$A$2:$L$2344,12,FALSE)</f>
        <v>R1021</v>
      </c>
      <c r="Q1952" s="15">
        <f>VLOOKUP($A1952,'Hospitalisation Details'!$A$2:$G$2344,7,FALSE)</f>
        <v>35</v>
      </c>
    </row>
    <row r="1953" spans="1:17" x14ac:dyDescent="0.25">
      <c r="A1953" s="14" t="s">
        <v>5641</v>
      </c>
      <c r="B1953" t="str">
        <f>VLOOKUP(Healthcare!$A1953,'Customer Names'!A1953:C4287,3,FALSE)</f>
        <v>Rosales Ramirez</v>
      </c>
      <c r="C1953">
        <f>VLOOKUP(Healthcare!$A1953,'Medical Examinations'!A1953:B4287,2,FALSE)</f>
        <v>32.700000000000003</v>
      </c>
      <c r="D1953">
        <f>VLOOKUP($A1953,'Medical Examinations'!A1953:D4287,4,FALSE)</f>
        <v>4.66</v>
      </c>
      <c r="E1953" t="str">
        <f>VLOOKUP($A1953,'Medical Examinations'!A1953:F1953,6,FALSE)</f>
        <v>No</v>
      </c>
      <c r="F1953" t="str">
        <f>VLOOKUP($A1953,'Medical Examinations'!A1953:G4287,7,FALSE)</f>
        <v>No</v>
      </c>
      <c r="G1953" t="str">
        <f>VLOOKUP($A1953,'Medical Examinations'!A1953:H4287,8,FALSE)</f>
        <v>No</v>
      </c>
      <c r="H1953" s="4">
        <f>VLOOKUP($A1953,'Medical Examinations'!A1953:I4287,9,FALSE)</f>
        <v>0</v>
      </c>
      <c r="I1953" t="str">
        <f>VLOOKUP($A1953,'Medical Examinations'!A1953:J1953,10,FALSE)</f>
        <v>No</v>
      </c>
      <c r="J1953" t="str">
        <f>VLOOKUP($A1953,'Medical Examinations'!A1953:C1953,3,FALSE)</f>
        <v>Obesity</v>
      </c>
      <c r="K1953" t="str">
        <f>VLOOKUP($A1953,'Medical Examinations'!A1953:E1953,5,FALSE)</f>
        <v>Normal</v>
      </c>
      <c r="L1953" t="str">
        <f>VLOOKUP($A1953,'Hospitalisation Details'!$A$2:$E$2344,5,FALSE)</f>
        <v>30-Dec-1983</v>
      </c>
      <c r="M1953" s="2">
        <f>VLOOKUP($A1953,'Hospitalisation Details'!$A$2:$I$2344,9,FALSE)</f>
        <v>8582.2999999999993</v>
      </c>
      <c r="N1953" s="2" t="str">
        <f>VLOOKUP($A1953,'Hospitalisation Details'!$A$2:$J$2344,10,FALSE)</f>
        <v>Tier - 2</v>
      </c>
      <c r="O1953" s="2" t="str">
        <f>VLOOKUP($A1953,'Hospitalisation Details'!$A$2:$K$2344,11,FALSE)</f>
        <v>Tier - 1</v>
      </c>
      <c r="P1953" s="5" t="str">
        <f>VLOOKUP($A1953,'Hospitalisation Details'!$A$2:$L$2344,12,FALSE)</f>
        <v>R1013</v>
      </c>
      <c r="Q1953" s="15">
        <f>VLOOKUP($A1953,'Hospitalisation Details'!$A$2:$G$2344,7,FALSE)</f>
        <v>39</v>
      </c>
    </row>
    <row r="1954" spans="1:17" x14ac:dyDescent="0.25">
      <c r="A1954" s="14" t="s">
        <v>5642</v>
      </c>
      <c r="B1954" t="str">
        <f>VLOOKUP(Healthcare!$A1954,'Customer Names'!A1954:C4288,3,FALSE)</f>
        <v>Marquez</v>
      </c>
      <c r="C1954">
        <f>VLOOKUP(Healthcare!$A1954,'Medical Examinations'!A1954:B4288,2,FALSE)</f>
        <v>17.75</v>
      </c>
      <c r="D1954">
        <f>VLOOKUP($A1954,'Medical Examinations'!A1954:D4288,4,FALSE)</f>
        <v>6.8</v>
      </c>
      <c r="E1954" t="str">
        <f>VLOOKUP($A1954,'Medical Examinations'!A1954:F1954,6,FALSE)</f>
        <v>Yes</v>
      </c>
      <c r="F1954" t="str">
        <f>VLOOKUP($A1954,'Medical Examinations'!A1954:G4288,7,FALSE)</f>
        <v>No</v>
      </c>
      <c r="G1954" t="str">
        <f>VLOOKUP($A1954,'Medical Examinations'!A1954:H4288,8,FALSE)</f>
        <v>No</v>
      </c>
      <c r="H1954" s="4">
        <f>VLOOKUP($A1954,'Medical Examinations'!A1954:I4288,9,FALSE)</f>
        <v>1</v>
      </c>
      <c r="I1954" t="str">
        <f>VLOOKUP($A1954,'Medical Examinations'!A1954:J1954,10,FALSE)</f>
        <v>No</v>
      </c>
      <c r="J1954" t="str">
        <f>VLOOKUP($A1954,'Medical Examinations'!A1954:C1954,3,FALSE)</f>
        <v>Under Weight</v>
      </c>
      <c r="K1954" t="str">
        <f>VLOOKUP($A1954,'Medical Examinations'!A1954:E1954,5,FALSE)</f>
        <v>Diabetes</v>
      </c>
      <c r="L1954" t="str">
        <f>VLOOKUP($A1954,'Hospitalisation Details'!$A$2:$E$2344,5,FALSE)</f>
        <v>25-Jul-1983</v>
      </c>
      <c r="M1954" s="2">
        <f>VLOOKUP($A1954,'Hospitalisation Details'!$A$2:$I$2344,9,FALSE)</f>
        <v>8596.83</v>
      </c>
      <c r="N1954" s="2" t="str">
        <f>VLOOKUP($A1954,'Hospitalisation Details'!$A$2:$J$2344,10,FALSE)</f>
        <v>Tier - 2</v>
      </c>
      <c r="O1954" s="2" t="str">
        <f>VLOOKUP($A1954,'Hospitalisation Details'!$A$2:$K$2344,11,FALSE)</f>
        <v>Tier - 3</v>
      </c>
      <c r="P1954" s="5" t="str">
        <f>VLOOKUP($A1954,'Hospitalisation Details'!$A$2:$L$2344,12,FALSE)</f>
        <v>R1013</v>
      </c>
      <c r="Q1954" s="15">
        <f>VLOOKUP($A1954,'Hospitalisation Details'!$A$2:$G$2344,7,FALSE)</f>
        <v>39</v>
      </c>
    </row>
    <row r="1955" spans="1:17" x14ac:dyDescent="0.25">
      <c r="A1955" s="14" t="s">
        <v>5643</v>
      </c>
      <c r="B1955" t="str">
        <f>VLOOKUP(Healthcare!$A1955,'Customer Names'!A1955:C4289,3,FALSE)</f>
        <v>Green</v>
      </c>
      <c r="C1955">
        <f>VLOOKUP(Healthcare!$A1955,'Medical Examinations'!A1955:B4289,2,FALSE)</f>
        <v>33.630000000000003</v>
      </c>
      <c r="D1955">
        <f>VLOOKUP($A1955,'Medical Examinations'!A1955:D4289,4,FALSE)</f>
        <v>4.47</v>
      </c>
      <c r="E1955" t="str">
        <f>VLOOKUP($A1955,'Medical Examinations'!A1955:F1955,6,FALSE)</f>
        <v>Yes</v>
      </c>
      <c r="F1955" t="str">
        <f>VLOOKUP($A1955,'Medical Examinations'!A1955:G4289,7,FALSE)</f>
        <v>No</v>
      </c>
      <c r="G1955" t="str">
        <f>VLOOKUP($A1955,'Medical Examinations'!A1955:H4289,8,FALSE)</f>
        <v>No</v>
      </c>
      <c r="H1955" s="4">
        <f>VLOOKUP($A1955,'Medical Examinations'!A1955:I4289,9,FALSE)</f>
        <v>0</v>
      </c>
      <c r="I1955" t="str">
        <f>VLOOKUP($A1955,'Medical Examinations'!A1955:J1955,10,FALSE)</f>
        <v>No</v>
      </c>
      <c r="J1955" t="str">
        <f>VLOOKUP($A1955,'Medical Examinations'!A1955:C1955,3,FALSE)</f>
        <v>Obesity</v>
      </c>
      <c r="K1955" t="str">
        <f>VLOOKUP($A1955,'Medical Examinations'!A1955:E1955,5,FALSE)</f>
        <v>Normal</v>
      </c>
      <c r="L1955" t="str">
        <f>VLOOKUP($A1955,'Hospitalisation Details'!$A$2:$E$2344,5,FALSE)</f>
        <v>11-Jul-1973</v>
      </c>
      <c r="M1955" s="2">
        <f>VLOOKUP($A1955,'Hospitalisation Details'!$A$2:$I$2344,9,FALSE)</f>
        <v>8601.33</v>
      </c>
      <c r="N1955" s="2" t="str">
        <f>VLOOKUP($A1955,'Hospitalisation Details'!$A$2:$J$2344,10,FALSE)</f>
        <v>Tier - 2</v>
      </c>
      <c r="O1955" s="2" t="str">
        <f>VLOOKUP($A1955,'Hospitalisation Details'!$A$2:$K$2344,11,FALSE)</f>
        <v>Tier - 1</v>
      </c>
      <c r="P1955" s="5" t="str">
        <f>VLOOKUP($A1955,'Hospitalisation Details'!$A$2:$L$2344,12,FALSE)</f>
        <v>R1013</v>
      </c>
      <c r="Q1955" s="15">
        <f>VLOOKUP($A1955,'Hospitalisation Details'!$A$2:$G$2344,7,FALSE)</f>
        <v>49</v>
      </c>
    </row>
    <row r="1956" spans="1:17" x14ac:dyDescent="0.25">
      <c r="A1956" s="14" t="s">
        <v>5644</v>
      </c>
      <c r="B1956" t="str">
        <f>VLOOKUP(Healthcare!$A1956,'Customer Names'!A1956:C4290,3,FALSE)</f>
        <v>Schubel</v>
      </c>
      <c r="C1956">
        <f>VLOOKUP(Healthcare!$A1956,'Medical Examinations'!A1956:B4290,2,FALSE)</f>
        <v>34.799999999999997</v>
      </c>
      <c r="D1956">
        <f>VLOOKUP($A1956,'Medical Examinations'!A1956:D4290,4,FALSE)</f>
        <v>4.08</v>
      </c>
      <c r="E1956" t="str">
        <f>VLOOKUP($A1956,'Medical Examinations'!A1956:F1956,6,FALSE)</f>
        <v>Yes</v>
      </c>
      <c r="F1956" t="str">
        <f>VLOOKUP($A1956,'Medical Examinations'!A1956:G4290,7,FALSE)</f>
        <v>No</v>
      </c>
      <c r="G1956" t="str">
        <f>VLOOKUP($A1956,'Medical Examinations'!A1956:H4290,8,FALSE)</f>
        <v>No</v>
      </c>
      <c r="H1956" s="4">
        <f>VLOOKUP($A1956,'Medical Examinations'!A1956:I4290,9,FALSE)</f>
        <v>1</v>
      </c>
      <c r="I1956" t="str">
        <f>VLOOKUP($A1956,'Medical Examinations'!A1956:J1956,10,FALSE)</f>
        <v>No</v>
      </c>
      <c r="J1956" t="str">
        <f>VLOOKUP($A1956,'Medical Examinations'!A1956:C1956,3,FALSE)</f>
        <v>Obesity</v>
      </c>
      <c r="K1956" t="str">
        <f>VLOOKUP($A1956,'Medical Examinations'!A1956:E1956,5,FALSE)</f>
        <v>Normal</v>
      </c>
      <c r="L1956" t="str">
        <f>VLOOKUP($A1956,'Hospitalisation Details'!$A$2:$E$2344,5,FALSE)</f>
        <v>24-Sep-1977</v>
      </c>
      <c r="M1956" s="2">
        <f>VLOOKUP($A1956,'Hospitalisation Details'!$A$2:$I$2344,9,FALSE)</f>
        <v>8603.82</v>
      </c>
      <c r="N1956" s="2" t="str">
        <f>VLOOKUP($A1956,'Hospitalisation Details'!$A$2:$J$2344,10,FALSE)</f>
        <v>Tier - 2</v>
      </c>
      <c r="O1956" s="2" t="str">
        <f>VLOOKUP($A1956,'Hospitalisation Details'!$A$2:$K$2344,11,FALSE)</f>
        <v>Tier - 1</v>
      </c>
      <c r="P1956" s="5" t="str">
        <f>VLOOKUP($A1956,'Hospitalisation Details'!$A$2:$L$2344,12,FALSE)</f>
        <v>R1019</v>
      </c>
      <c r="Q1956" s="15">
        <f>VLOOKUP($A1956,'Hospitalisation Details'!$A$2:$G$2344,7,FALSE)</f>
        <v>45</v>
      </c>
    </row>
    <row r="1957" spans="1:17" x14ac:dyDescent="0.25">
      <c r="A1957" s="14" t="s">
        <v>5645</v>
      </c>
      <c r="B1957" t="str">
        <f>VLOOKUP(Healthcare!$A1957,'Customer Names'!A1957:C4291,3,FALSE)</f>
        <v>Jimenez</v>
      </c>
      <c r="C1957">
        <f>VLOOKUP(Healthcare!$A1957,'Medical Examinations'!A1957:B4291,2,FALSE)</f>
        <v>16.809999999999999</v>
      </c>
      <c r="D1957">
        <f>VLOOKUP($A1957,'Medical Examinations'!A1957:D4291,4,FALSE)</f>
        <v>5.51</v>
      </c>
      <c r="E1957" t="str">
        <f>VLOOKUP($A1957,'Medical Examinations'!A1957:F1957,6,FALSE)</f>
        <v>Yes</v>
      </c>
      <c r="F1957" t="str">
        <f>VLOOKUP($A1957,'Medical Examinations'!A1957:G4291,7,FALSE)</f>
        <v>No</v>
      </c>
      <c r="G1957" t="str">
        <f>VLOOKUP($A1957,'Medical Examinations'!A1957:H4291,8,FALSE)</f>
        <v>No</v>
      </c>
      <c r="H1957" s="4">
        <f>VLOOKUP($A1957,'Medical Examinations'!A1957:I4291,9,FALSE)</f>
        <v>1</v>
      </c>
      <c r="I1957" t="str">
        <f>VLOOKUP($A1957,'Medical Examinations'!A1957:J1957,10,FALSE)</f>
        <v>No</v>
      </c>
      <c r="J1957" t="str">
        <f>VLOOKUP($A1957,'Medical Examinations'!A1957:C1957,3,FALSE)</f>
        <v>Under Weight</v>
      </c>
      <c r="K1957" t="str">
        <f>VLOOKUP($A1957,'Medical Examinations'!A1957:E1957,5,FALSE)</f>
        <v>Normal</v>
      </c>
      <c r="L1957" t="str">
        <f>VLOOKUP($A1957,'Hospitalisation Details'!$A$2:$E$2344,5,FALSE)</f>
        <v>12-Nov-1977</v>
      </c>
      <c r="M1957" s="2">
        <f>VLOOKUP($A1957,'Hospitalisation Details'!$A$2:$I$2344,9,FALSE)</f>
        <v>8604.48</v>
      </c>
      <c r="N1957" s="2" t="str">
        <f>VLOOKUP($A1957,'Hospitalisation Details'!$A$2:$J$2344,10,FALSE)</f>
        <v>Tier - 3</v>
      </c>
      <c r="O1957" s="2" t="str">
        <f>VLOOKUP($A1957,'Hospitalisation Details'!$A$2:$K$2344,11,FALSE)</f>
        <v>Tier - 2</v>
      </c>
      <c r="P1957" s="5" t="str">
        <f>VLOOKUP($A1957,'Hospitalisation Details'!$A$2:$L$2344,12,FALSE)</f>
        <v>R1016</v>
      </c>
      <c r="Q1957" s="15">
        <f>VLOOKUP($A1957,'Hospitalisation Details'!$A$2:$G$2344,7,FALSE)</f>
        <v>45</v>
      </c>
    </row>
    <row r="1958" spans="1:17" x14ac:dyDescent="0.25">
      <c r="A1958" s="14" t="s">
        <v>5646</v>
      </c>
      <c r="B1958" t="str">
        <f>VLOOKUP(Healthcare!$A1958,'Customer Names'!A1958:C4292,3,FALSE)</f>
        <v>Zimny-Schmitt</v>
      </c>
      <c r="C1958">
        <f>VLOOKUP(Healthcare!$A1958,'Medical Examinations'!A1958:B4292,2,FALSE)</f>
        <v>16.690000000000001</v>
      </c>
      <c r="D1958">
        <f>VLOOKUP($A1958,'Medical Examinations'!A1958:D4292,4,FALSE)</f>
        <v>8.4</v>
      </c>
      <c r="E1958" t="str">
        <f>VLOOKUP($A1958,'Medical Examinations'!A1958:F1958,6,FALSE)</f>
        <v>Yes</v>
      </c>
      <c r="F1958" t="str">
        <f>VLOOKUP($A1958,'Medical Examinations'!A1958:G4292,7,FALSE)</f>
        <v>No</v>
      </c>
      <c r="G1958" t="str">
        <f>VLOOKUP($A1958,'Medical Examinations'!A1958:H4292,8,FALSE)</f>
        <v>No</v>
      </c>
      <c r="H1958" s="4">
        <f>VLOOKUP($A1958,'Medical Examinations'!A1958:I4292,9,FALSE)</f>
        <v>0</v>
      </c>
      <c r="I1958" t="str">
        <f>VLOOKUP($A1958,'Medical Examinations'!A1958:J1958,10,FALSE)</f>
        <v>No</v>
      </c>
      <c r="J1958" t="str">
        <f>VLOOKUP($A1958,'Medical Examinations'!A1958:C1958,3,FALSE)</f>
        <v>Under Weight</v>
      </c>
      <c r="K1958" t="str">
        <f>VLOOKUP($A1958,'Medical Examinations'!A1958:E1958,5,FALSE)</f>
        <v>Diabetes</v>
      </c>
      <c r="L1958" t="str">
        <f>VLOOKUP($A1958,'Hospitalisation Details'!$A$2:$E$2344,5,FALSE)</f>
        <v>15-Oct-1977</v>
      </c>
      <c r="M1958" s="2">
        <f>VLOOKUP($A1958,'Hospitalisation Details'!$A$2:$I$2344,9,FALSE)</f>
        <v>8605.36</v>
      </c>
      <c r="N1958" s="2" t="str">
        <f>VLOOKUP($A1958,'Hospitalisation Details'!$A$2:$J$2344,10,FALSE)</f>
        <v>Tier - 2</v>
      </c>
      <c r="O1958" s="2" t="str">
        <f>VLOOKUP($A1958,'Hospitalisation Details'!$A$2:$K$2344,11,FALSE)</f>
        <v>Tier - 2</v>
      </c>
      <c r="P1958" s="5" t="str">
        <f>VLOOKUP($A1958,'Hospitalisation Details'!$A$2:$L$2344,12,FALSE)</f>
        <v>R1013</v>
      </c>
      <c r="Q1958" s="15">
        <f>VLOOKUP($A1958,'Hospitalisation Details'!$A$2:$G$2344,7,FALSE)</f>
        <v>45</v>
      </c>
    </row>
    <row r="1959" spans="1:17" x14ac:dyDescent="0.25">
      <c r="A1959" s="14" t="s">
        <v>5647</v>
      </c>
      <c r="B1959" t="str">
        <f>VLOOKUP(Healthcare!$A1959,'Customer Names'!A1959:C4293,3,FALSE)</f>
        <v>Hill</v>
      </c>
      <c r="C1959">
        <f>VLOOKUP(Healthcare!$A1959,'Medical Examinations'!A1959:B4293,2,FALSE)</f>
        <v>23.21</v>
      </c>
      <c r="D1959">
        <f>VLOOKUP($A1959,'Medical Examinations'!A1959:D4293,4,FALSE)</f>
        <v>5.14</v>
      </c>
      <c r="E1959" t="str">
        <f>VLOOKUP($A1959,'Medical Examinations'!A1959:F1959,6,FALSE)</f>
        <v>Yes</v>
      </c>
      <c r="F1959" t="str">
        <f>VLOOKUP($A1959,'Medical Examinations'!A1959:G4293,7,FALSE)</f>
        <v>No</v>
      </c>
      <c r="G1959" t="str">
        <f>VLOOKUP($A1959,'Medical Examinations'!A1959:H4293,8,FALSE)</f>
        <v>No</v>
      </c>
      <c r="H1959" s="4">
        <f>VLOOKUP($A1959,'Medical Examinations'!A1959:I4293,9,FALSE)</f>
        <v>1</v>
      </c>
      <c r="I1959" t="str">
        <f>VLOOKUP($A1959,'Medical Examinations'!A1959:J1959,10,FALSE)</f>
        <v>No</v>
      </c>
      <c r="J1959" t="str">
        <f>VLOOKUP($A1959,'Medical Examinations'!A1959:C1959,3,FALSE)</f>
        <v>Health Weight</v>
      </c>
      <c r="K1959" t="str">
        <f>VLOOKUP($A1959,'Medical Examinations'!A1959:E1959,5,FALSE)</f>
        <v>Normal</v>
      </c>
      <c r="L1959" t="str">
        <f>VLOOKUP($A1959,'Hospitalisation Details'!$A$2:$E$2344,5,FALSE)</f>
        <v>17-Jul-1979</v>
      </c>
      <c r="M1959" s="2">
        <f>VLOOKUP($A1959,'Hospitalisation Details'!$A$2:$I$2344,9,FALSE)</f>
        <v>8606.2199999999993</v>
      </c>
      <c r="N1959" s="2" t="str">
        <f>VLOOKUP($A1959,'Hospitalisation Details'!$A$2:$J$2344,10,FALSE)</f>
        <v>Tier - 1</v>
      </c>
      <c r="O1959" s="2" t="str">
        <f>VLOOKUP($A1959,'Hospitalisation Details'!$A$2:$K$2344,11,FALSE)</f>
        <v>Tier - 2</v>
      </c>
      <c r="P1959" s="5" t="str">
        <f>VLOOKUP($A1959,'Hospitalisation Details'!$A$2:$L$2344,12,FALSE)</f>
        <v>R1014</v>
      </c>
      <c r="Q1959" s="15">
        <f>VLOOKUP($A1959,'Hospitalisation Details'!$A$2:$G$2344,7,FALSE)</f>
        <v>43</v>
      </c>
    </row>
    <row r="1960" spans="1:17" x14ac:dyDescent="0.25">
      <c r="A1960" s="14" t="s">
        <v>5648</v>
      </c>
      <c r="B1960" t="str">
        <f>VLOOKUP(Healthcare!$A1960,'Customer Names'!A1960:C4294,3,FALSE)</f>
        <v>Brohart</v>
      </c>
      <c r="C1960">
        <f>VLOOKUP(Healthcare!$A1960,'Medical Examinations'!A1960:B4294,2,FALSE)</f>
        <v>25.175000000000001</v>
      </c>
      <c r="D1960">
        <f>VLOOKUP($A1960,'Medical Examinations'!A1960:D4294,4,FALSE)</f>
        <v>5.21</v>
      </c>
      <c r="E1960" t="str">
        <f>VLOOKUP($A1960,'Medical Examinations'!A1960:F1960,6,FALSE)</f>
        <v>Yes</v>
      </c>
      <c r="F1960" t="str">
        <f>VLOOKUP($A1960,'Medical Examinations'!A1960:G4294,7,FALSE)</f>
        <v>No</v>
      </c>
      <c r="G1960" t="str">
        <f>VLOOKUP($A1960,'Medical Examinations'!A1960:H4294,8,FALSE)</f>
        <v>No</v>
      </c>
      <c r="H1960" s="4">
        <f>VLOOKUP($A1960,'Medical Examinations'!A1960:I4294,9,FALSE)</f>
        <v>1</v>
      </c>
      <c r="I1960" t="str">
        <f>VLOOKUP($A1960,'Medical Examinations'!A1960:J1960,10,FALSE)</f>
        <v>No</v>
      </c>
      <c r="J1960" t="str">
        <f>VLOOKUP($A1960,'Medical Examinations'!A1960:C1960,3,FALSE)</f>
        <v>Over Weight</v>
      </c>
      <c r="K1960" t="str">
        <f>VLOOKUP($A1960,'Medical Examinations'!A1960:E1960,5,FALSE)</f>
        <v>Normal</v>
      </c>
      <c r="L1960" t="str">
        <f>VLOOKUP($A1960,'Hospitalisation Details'!$A$2:$E$2344,5,FALSE)</f>
        <v>2-Sep-1977</v>
      </c>
      <c r="M1960" s="2">
        <f>VLOOKUP($A1960,'Hospitalisation Details'!$A$2:$I$2344,9,FALSE)</f>
        <v>8615.2999999999993</v>
      </c>
      <c r="N1960" s="2" t="str">
        <f>VLOOKUP($A1960,'Hospitalisation Details'!$A$2:$J$2344,10,FALSE)</f>
        <v>Tier - 2</v>
      </c>
      <c r="O1960" s="2" t="str">
        <f>VLOOKUP($A1960,'Hospitalisation Details'!$A$2:$K$2344,11,FALSE)</f>
        <v>Tier - 3</v>
      </c>
      <c r="P1960" s="5" t="str">
        <f>VLOOKUP($A1960,'Hospitalisation Details'!$A$2:$L$2344,12,FALSE)</f>
        <v>R1011</v>
      </c>
      <c r="Q1960" s="15">
        <f>VLOOKUP($A1960,'Hospitalisation Details'!$A$2:$G$2344,7,FALSE)</f>
        <v>45</v>
      </c>
    </row>
    <row r="1961" spans="1:17" x14ac:dyDescent="0.25">
      <c r="A1961" s="14" t="s">
        <v>5649</v>
      </c>
      <c r="B1961" t="str">
        <f>VLOOKUP(Healthcare!$A1961,'Customer Names'!A1961:C4295,3,FALSE)</f>
        <v>Ryan</v>
      </c>
      <c r="C1961">
        <f>VLOOKUP(Healthcare!$A1961,'Medical Examinations'!A1961:B4295,2,FALSE)</f>
        <v>34.770000000000003</v>
      </c>
      <c r="D1961">
        <f>VLOOKUP($A1961,'Medical Examinations'!A1961:D4295,4,FALSE)</f>
        <v>6.23</v>
      </c>
      <c r="E1961" t="str">
        <f>VLOOKUP($A1961,'Medical Examinations'!A1961:F1961,6,FALSE)</f>
        <v>No</v>
      </c>
      <c r="F1961" t="str">
        <f>VLOOKUP($A1961,'Medical Examinations'!A1961:G4295,7,FALSE)</f>
        <v>No</v>
      </c>
      <c r="G1961" t="str">
        <f>VLOOKUP($A1961,'Medical Examinations'!A1961:H4295,8,FALSE)</f>
        <v>No</v>
      </c>
      <c r="H1961" s="4">
        <f>VLOOKUP($A1961,'Medical Examinations'!A1961:I4295,9,FALSE)</f>
        <v>0</v>
      </c>
      <c r="I1961" t="str">
        <f>VLOOKUP($A1961,'Medical Examinations'!A1961:J1961,10,FALSE)</f>
        <v>No</v>
      </c>
      <c r="J1961" t="str">
        <f>VLOOKUP($A1961,'Medical Examinations'!A1961:C1961,3,FALSE)</f>
        <v>Obesity</v>
      </c>
      <c r="K1961" t="str">
        <f>VLOOKUP($A1961,'Medical Examinations'!A1961:E1961,5,FALSE)</f>
        <v>Prediabetes</v>
      </c>
      <c r="L1961" t="str">
        <f>VLOOKUP($A1961,'Hospitalisation Details'!$A$2:$E$2344,5,FALSE)</f>
        <v>21-Oct-1965</v>
      </c>
      <c r="M1961" s="2">
        <f>VLOOKUP($A1961,'Hospitalisation Details'!$A$2:$I$2344,9,FALSE)</f>
        <v>8665.09</v>
      </c>
      <c r="N1961" s="2" t="str">
        <f>VLOOKUP($A1961,'Hospitalisation Details'!$A$2:$J$2344,10,FALSE)</f>
        <v>Tier - 3</v>
      </c>
      <c r="O1961" s="2" t="str">
        <f>VLOOKUP($A1961,'Hospitalisation Details'!$A$2:$K$2344,11,FALSE)</f>
        <v>Tier - 2</v>
      </c>
      <c r="P1961" s="5" t="str">
        <f>VLOOKUP($A1961,'Hospitalisation Details'!$A$2:$L$2344,12,FALSE)</f>
        <v>R1012</v>
      </c>
      <c r="Q1961" s="15">
        <f>VLOOKUP($A1961,'Hospitalisation Details'!$A$2:$G$2344,7,FALSE)</f>
        <v>57</v>
      </c>
    </row>
    <row r="1962" spans="1:17" x14ac:dyDescent="0.25">
      <c r="A1962" s="14" t="s">
        <v>5650</v>
      </c>
      <c r="B1962" t="str">
        <f>VLOOKUP(Healthcare!$A1962,'Customer Names'!A1962:C4296,3,FALSE)</f>
        <v>Oka</v>
      </c>
      <c r="C1962">
        <f>VLOOKUP(Healthcare!$A1962,'Medical Examinations'!A1962:B4296,2,FALSE)</f>
        <v>27.7</v>
      </c>
      <c r="D1962">
        <f>VLOOKUP($A1962,'Medical Examinations'!A1962:D4296,4,FALSE)</f>
        <v>5.6</v>
      </c>
      <c r="E1962" t="str">
        <f>VLOOKUP($A1962,'Medical Examinations'!A1962:F1962,6,FALSE)</f>
        <v>No</v>
      </c>
      <c r="F1962" t="str">
        <f>VLOOKUP($A1962,'Medical Examinations'!A1962:G4296,7,FALSE)</f>
        <v>No</v>
      </c>
      <c r="G1962" t="str">
        <f>VLOOKUP($A1962,'Medical Examinations'!A1962:H4296,8,FALSE)</f>
        <v>No</v>
      </c>
      <c r="H1962" s="4">
        <f>VLOOKUP($A1962,'Medical Examinations'!A1962:I4296,9,FALSE)</f>
        <v>1</v>
      </c>
      <c r="I1962" t="str">
        <f>VLOOKUP($A1962,'Medical Examinations'!A1962:J1962,10,FALSE)</f>
        <v>No</v>
      </c>
      <c r="J1962" t="str">
        <f>VLOOKUP($A1962,'Medical Examinations'!A1962:C1962,3,FALSE)</f>
        <v>Over Weight</v>
      </c>
      <c r="K1962" t="str">
        <f>VLOOKUP($A1962,'Medical Examinations'!A1962:E1962,5,FALSE)</f>
        <v>Normal</v>
      </c>
      <c r="L1962" t="str">
        <f>VLOOKUP($A1962,'Hospitalisation Details'!$A$2:$E$2344,5,FALSE)</f>
        <v>10-Aug-1969</v>
      </c>
      <c r="M1962" s="2">
        <f>VLOOKUP($A1962,'Hospitalisation Details'!$A$2:$I$2344,9,FALSE)</f>
        <v>8665.14</v>
      </c>
      <c r="N1962" s="2" t="str">
        <f>VLOOKUP($A1962,'Hospitalisation Details'!$A$2:$J$2344,10,FALSE)</f>
        <v>Tier - 2</v>
      </c>
      <c r="O1962" s="2" t="str">
        <f>VLOOKUP($A1962,'Hospitalisation Details'!$A$2:$K$2344,11,FALSE)</f>
        <v>Tier - 3</v>
      </c>
      <c r="P1962" s="5" t="str">
        <f>VLOOKUP($A1962,'Hospitalisation Details'!$A$2:$L$2344,12,FALSE)</f>
        <v>R1013</v>
      </c>
      <c r="Q1962" s="15">
        <f>VLOOKUP($A1962,'Hospitalisation Details'!$A$2:$G$2344,7,FALSE)</f>
        <v>53</v>
      </c>
    </row>
    <row r="1963" spans="1:17" x14ac:dyDescent="0.25">
      <c r="A1963" s="14" t="s">
        <v>5651</v>
      </c>
      <c r="B1963" t="str">
        <f>VLOOKUP(Healthcare!$A1963,'Customer Names'!A1963:C4297,3,FALSE)</f>
        <v>Newman</v>
      </c>
      <c r="C1963">
        <f>VLOOKUP(Healthcare!$A1963,'Medical Examinations'!A1963:B4297,2,FALSE)</f>
        <v>19.12</v>
      </c>
      <c r="D1963">
        <f>VLOOKUP($A1963,'Medical Examinations'!A1963:D4297,4,FALSE)</f>
        <v>4.72</v>
      </c>
      <c r="E1963" t="str">
        <f>VLOOKUP($A1963,'Medical Examinations'!A1963:F1963,6,FALSE)</f>
        <v>Yes</v>
      </c>
      <c r="F1963" t="str">
        <f>VLOOKUP($A1963,'Medical Examinations'!A1963:G4297,7,FALSE)</f>
        <v>No</v>
      </c>
      <c r="G1963" t="str">
        <f>VLOOKUP($A1963,'Medical Examinations'!A1963:H4297,8,FALSE)</f>
        <v>No</v>
      </c>
      <c r="H1963" s="4">
        <f>VLOOKUP($A1963,'Medical Examinations'!A1963:I4297,9,FALSE)</f>
        <v>1</v>
      </c>
      <c r="I1963" t="str">
        <f>VLOOKUP($A1963,'Medical Examinations'!A1963:J1963,10,FALSE)</f>
        <v>No</v>
      </c>
      <c r="J1963" t="str">
        <f>VLOOKUP($A1963,'Medical Examinations'!A1963:C1963,3,FALSE)</f>
        <v>Health Weight</v>
      </c>
      <c r="K1963" t="str">
        <f>VLOOKUP($A1963,'Medical Examinations'!A1963:E1963,5,FALSE)</f>
        <v>Normal</v>
      </c>
      <c r="L1963" t="str">
        <f>VLOOKUP($A1963,'Hospitalisation Details'!$A$2:$E$2344,5,FALSE)</f>
        <v>16-Aug-1974</v>
      </c>
      <c r="M1963" s="2">
        <f>VLOOKUP($A1963,'Hospitalisation Details'!$A$2:$I$2344,9,FALSE)</f>
        <v>8671.19</v>
      </c>
      <c r="N1963" s="2" t="str">
        <f>VLOOKUP($A1963,'Hospitalisation Details'!$A$2:$J$2344,10,FALSE)</f>
        <v>Tier - 2</v>
      </c>
      <c r="O1963" s="2" t="str">
        <f>VLOOKUP($A1963,'Hospitalisation Details'!$A$2:$K$2344,11,FALSE)</f>
        <v>Tier - 1</v>
      </c>
      <c r="P1963" s="5" t="str">
        <f>VLOOKUP($A1963,'Hospitalisation Details'!$A$2:$L$2344,12,FALSE)</f>
        <v>R1012</v>
      </c>
      <c r="Q1963" s="15">
        <f>VLOOKUP($A1963,'Hospitalisation Details'!$A$2:$G$2344,7,FALSE)</f>
        <v>48</v>
      </c>
    </row>
    <row r="1964" spans="1:17" x14ac:dyDescent="0.25">
      <c r="A1964" s="14" t="s">
        <v>5652</v>
      </c>
      <c r="B1964" t="str">
        <f>VLOOKUP(Healthcare!$A1964,'Customer Names'!A1964:C4298,3,FALSE)</f>
        <v>Metzger</v>
      </c>
      <c r="C1964">
        <f>VLOOKUP(Healthcare!$A1964,'Medical Examinations'!A1964:B4298,2,FALSE)</f>
        <v>32.67</v>
      </c>
      <c r="D1964">
        <f>VLOOKUP($A1964,'Medical Examinations'!A1964:D4298,4,FALSE)</f>
        <v>4.67</v>
      </c>
      <c r="E1964" t="str">
        <f>VLOOKUP($A1964,'Medical Examinations'!A1964:F1964,6,FALSE)</f>
        <v>No</v>
      </c>
      <c r="F1964" t="str">
        <f>VLOOKUP($A1964,'Medical Examinations'!A1964:G4298,7,FALSE)</f>
        <v>No</v>
      </c>
      <c r="G1964" t="str">
        <f>VLOOKUP($A1964,'Medical Examinations'!A1964:H4298,8,FALSE)</f>
        <v>Yes</v>
      </c>
      <c r="H1964" s="4">
        <f>VLOOKUP($A1964,'Medical Examinations'!A1964:I4298,9,FALSE)</f>
        <v>1</v>
      </c>
      <c r="I1964" t="str">
        <f>VLOOKUP($A1964,'Medical Examinations'!A1964:J1964,10,FALSE)</f>
        <v>No</v>
      </c>
      <c r="J1964" t="str">
        <f>VLOOKUP($A1964,'Medical Examinations'!A1964:C1964,3,FALSE)</f>
        <v>Obesity</v>
      </c>
      <c r="K1964" t="str">
        <f>VLOOKUP($A1964,'Medical Examinations'!A1964:E1964,5,FALSE)</f>
        <v>Normal</v>
      </c>
      <c r="L1964" t="str">
        <f>VLOOKUP($A1964,'Hospitalisation Details'!$A$2:$E$2344,5,FALSE)</f>
        <v>11-Oct-1973</v>
      </c>
      <c r="M1964" s="2">
        <f>VLOOKUP($A1964,'Hospitalisation Details'!$A$2:$I$2344,9,FALSE)</f>
        <v>8688.86</v>
      </c>
      <c r="N1964" s="2" t="str">
        <f>VLOOKUP($A1964,'Hospitalisation Details'!$A$2:$J$2344,10,FALSE)</f>
        <v>Tier - 2</v>
      </c>
      <c r="O1964" s="2" t="str">
        <f>VLOOKUP($A1964,'Hospitalisation Details'!$A$2:$K$2344,11,FALSE)</f>
        <v>Tier - 1</v>
      </c>
      <c r="P1964" s="5" t="str">
        <f>VLOOKUP($A1964,'Hospitalisation Details'!$A$2:$L$2344,12,FALSE)</f>
        <v>R1017</v>
      </c>
      <c r="Q1964" s="15">
        <f>VLOOKUP($A1964,'Hospitalisation Details'!$A$2:$G$2344,7,FALSE)</f>
        <v>49</v>
      </c>
    </row>
    <row r="1965" spans="1:17" x14ac:dyDescent="0.25">
      <c r="A1965" s="14" t="s">
        <v>5653</v>
      </c>
      <c r="B1965" t="str">
        <f>VLOOKUP(Healthcare!$A1965,'Customer Names'!A1965:C4299,3,FALSE)</f>
        <v>Gonzalez</v>
      </c>
      <c r="C1965">
        <f>VLOOKUP(Healthcare!$A1965,'Medical Examinations'!A1965:B4299,2,FALSE)</f>
        <v>28.5</v>
      </c>
      <c r="D1965">
        <f>VLOOKUP($A1965,'Medical Examinations'!A1965:D4299,4,FALSE)</f>
        <v>6.11</v>
      </c>
      <c r="E1965" t="str">
        <f>VLOOKUP($A1965,'Medical Examinations'!A1965:F1965,6,FALSE)</f>
        <v>No</v>
      </c>
      <c r="F1965" t="str">
        <f>VLOOKUP($A1965,'Medical Examinations'!A1965:G4299,7,FALSE)</f>
        <v>No</v>
      </c>
      <c r="G1965" t="str">
        <f>VLOOKUP($A1965,'Medical Examinations'!A1965:H4299,8,FALSE)</f>
        <v>No</v>
      </c>
      <c r="H1965" s="4">
        <f>VLOOKUP($A1965,'Medical Examinations'!A1965:I4299,9,FALSE)</f>
        <v>1</v>
      </c>
      <c r="I1965" t="str">
        <f>VLOOKUP($A1965,'Medical Examinations'!A1965:J1965,10,FALSE)</f>
        <v>No</v>
      </c>
      <c r="J1965" t="str">
        <f>VLOOKUP($A1965,'Medical Examinations'!A1965:C1965,3,FALSE)</f>
        <v>Over Weight</v>
      </c>
      <c r="K1965" t="str">
        <f>VLOOKUP($A1965,'Medical Examinations'!A1965:E1965,5,FALSE)</f>
        <v>Prediabetes</v>
      </c>
      <c r="L1965" t="str">
        <f>VLOOKUP($A1965,'Hospitalisation Details'!$A$2:$E$2344,5,FALSE)</f>
        <v>28-Oct-1980</v>
      </c>
      <c r="M1965" s="2">
        <f>VLOOKUP($A1965,'Hospitalisation Details'!$A$2:$I$2344,9,FALSE)</f>
        <v>8701.84</v>
      </c>
      <c r="N1965" s="2" t="str">
        <f>VLOOKUP($A1965,'Hospitalisation Details'!$A$2:$J$2344,10,FALSE)</f>
        <v>Tier - 2</v>
      </c>
      <c r="O1965" s="2" t="str">
        <f>VLOOKUP($A1965,'Hospitalisation Details'!$A$2:$K$2344,11,FALSE)</f>
        <v>Tier - 3</v>
      </c>
      <c r="P1965" s="5" t="str">
        <f>VLOOKUP($A1965,'Hospitalisation Details'!$A$2:$L$2344,12,FALSE)</f>
        <v>R1021</v>
      </c>
      <c r="Q1965" s="15">
        <f>VLOOKUP($A1965,'Hospitalisation Details'!$A$2:$G$2344,7,FALSE)</f>
        <v>42</v>
      </c>
    </row>
    <row r="1966" spans="1:17" x14ac:dyDescent="0.25">
      <c r="A1966" s="14" t="s">
        <v>5654</v>
      </c>
      <c r="B1966" t="str">
        <f>VLOOKUP(Healthcare!$A1966,'Customer Names'!A1966:C4300,3,FALSE)</f>
        <v>Vaughn</v>
      </c>
      <c r="C1966">
        <f>VLOOKUP(Healthcare!$A1966,'Medical Examinations'!A1966:B4300,2,FALSE)</f>
        <v>39.270000000000003</v>
      </c>
      <c r="D1966">
        <f>VLOOKUP($A1966,'Medical Examinations'!A1966:D4300,4,FALSE)</f>
        <v>6.25</v>
      </c>
      <c r="E1966" t="str">
        <f>VLOOKUP($A1966,'Medical Examinations'!A1966:F1966,6,FALSE)</f>
        <v>No</v>
      </c>
      <c r="F1966" t="str">
        <f>VLOOKUP($A1966,'Medical Examinations'!A1966:G4300,7,FALSE)</f>
        <v>No</v>
      </c>
      <c r="G1966" t="str">
        <f>VLOOKUP($A1966,'Medical Examinations'!A1966:H4300,8,FALSE)</f>
        <v>No</v>
      </c>
      <c r="H1966" s="4">
        <f>VLOOKUP($A1966,'Medical Examinations'!A1966:I4300,9,FALSE)</f>
        <v>0</v>
      </c>
      <c r="I1966" t="str">
        <f>VLOOKUP($A1966,'Medical Examinations'!A1966:J1966,10,FALSE)</f>
        <v>No</v>
      </c>
      <c r="J1966" t="str">
        <f>VLOOKUP($A1966,'Medical Examinations'!A1966:C1966,3,FALSE)</f>
        <v>Obesity</v>
      </c>
      <c r="K1966" t="str">
        <f>VLOOKUP($A1966,'Medical Examinations'!A1966:E1966,5,FALSE)</f>
        <v>Prediabetes</v>
      </c>
      <c r="L1966" t="str">
        <f>VLOOKUP($A1966,'Hospitalisation Details'!$A$2:$E$2344,5,FALSE)</f>
        <v>25-Jun-1973</v>
      </c>
      <c r="M1966" s="2">
        <f>VLOOKUP($A1966,'Hospitalisation Details'!$A$2:$I$2344,9,FALSE)</f>
        <v>8703.4599999999991</v>
      </c>
      <c r="N1966" s="2" t="str">
        <f>VLOOKUP($A1966,'Hospitalisation Details'!$A$2:$J$2344,10,FALSE)</f>
        <v>Tier - 3</v>
      </c>
      <c r="O1966" s="2" t="str">
        <f>VLOOKUP($A1966,'Hospitalisation Details'!$A$2:$K$2344,11,FALSE)</f>
        <v>Tier - 3</v>
      </c>
      <c r="P1966" s="5" t="str">
        <f>VLOOKUP($A1966,'Hospitalisation Details'!$A$2:$L$2344,12,FALSE)</f>
        <v>R1011</v>
      </c>
      <c r="Q1966" s="15">
        <f>VLOOKUP($A1966,'Hospitalisation Details'!$A$2:$G$2344,7,FALSE)</f>
        <v>49</v>
      </c>
    </row>
    <row r="1967" spans="1:17" x14ac:dyDescent="0.25">
      <c r="A1967" s="14" t="s">
        <v>5655</v>
      </c>
      <c r="B1967" t="str">
        <f>VLOOKUP(Healthcare!$A1967,'Customer Names'!A1967:C4301,3,FALSE)</f>
        <v>Clifford</v>
      </c>
      <c r="C1967">
        <f>VLOOKUP(Healthcare!$A1967,'Medical Examinations'!A1967:B4301,2,FALSE)</f>
        <v>32.49</v>
      </c>
      <c r="D1967">
        <f>VLOOKUP($A1967,'Medical Examinations'!A1967:D4301,4,FALSE)</f>
        <v>4</v>
      </c>
      <c r="E1967" t="str">
        <f>VLOOKUP($A1967,'Medical Examinations'!A1967:F1967,6,FALSE)</f>
        <v>Yes</v>
      </c>
      <c r="F1967" t="str">
        <f>VLOOKUP($A1967,'Medical Examinations'!A1967:G4301,7,FALSE)</f>
        <v>No</v>
      </c>
      <c r="G1967" t="str">
        <f>VLOOKUP($A1967,'Medical Examinations'!A1967:H4301,8,FALSE)</f>
        <v>No</v>
      </c>
      <c r="H1967" s="4">
        <f>VLOOKUP($A1967,'Medical Examinations'!A1967:I4301,9,FALSE)</f>
        <v>0</v>
      </c>
      <c r="I1967" t="str">
        <f>VLOOKUP($A1967,'Medical Examinations'!A1967:J1967,10,FALSE)</f>
        <v>No</v>
      </c>
      <c r="J1967" t="str">
        <f>VLOOKUP($A1967,'Medical Examinations'!A1967:C1967,3,FALSE)</f>
        <v>Obesity</v>
      </c>
      <c r="K1967" t="str">
        <f>VLOOKUP($A1967,'Medical Examinations'!A1967:E1967,5,FALSE)</f>
        <v>Normal</v>
      </c>
      <c r="L1967" t="str">
        <f>VLOOKUP($A1967,'Hospitalisation Details'!$A$2:$E$2344,5,FALSE)</f>
        <v>17-Jun-1976</v>
      </c>
      <c r="M1967" s="2">
        <f>VLOOKUP($A1967,'Hospitalisation Details'!$A$2:$I$2344,9,FALSE)</f>
        <v>8733.23</v>
      </c>
      <c r="N1967" s="2" t="str">
        <f>VLOOKUP($A1967,'Hospitalisation Details'!$A$2:$J$2344,10,FALSE)</f>
        <v>Tier - 2</v>
      </c>
      <c r="O1967" s="2" t="str">
        <f>VLOOKUP($A1967,'Hospitalisation Details'!$A$2:$K$2344,11,FALSE)</f>
        <v>Tier - 3</v>
      </c>
      <c r="P1967" s="5" t="str">
        <f>VLOOKUP($A1967,'Hospitalisation Details'!$A$2:$L$2344,12,FALSE)</f>
        <v>R1012</v>
      </c>
      <c r="Q1967" s="15">
        <f>VLOOKUP($A1967,'Hospitalisation Details'!$A$2:$G$2344,7,FALSE)</f>
        <v>46</v>
      </c>
    </row>
    <row r="1968" spans="1:17" x14ac:dyDescent="0.25">
      <c r="A1968" s="14" t="s">
        <v>5656</v>
      </c>
      <c r="B1968" t="str">
        <f>VLOOKUP(Healthcare!$A1968,'Customer Names'!A1968:C4302,3,FALSE)</f>
        <v>Petty</v>
      </c>
      <c r="C1968">
        <f>VLOOKUP(Healthcare!$A1968,'Medical Examinations'!A1968:B4302,2,FALSE)</f>
        <v>23.7</v>
      </c>
      <c r="D1968">
        <f>VLOOKUP($A1968,'Medical Examinations'!A1968:D4302,4,FALSE)</f>
        <v>5.55</v>
      </c>
      <c r="E1968" t="str">
        <f>VLOOKUP($A1968,'Medical Examinations'!A1968:F1968,6,FALSE)</f>
        <v>Yes</v>
      </c>
      <c r="F1968" t="str">
        <f>VLOOKUP($A1968,'Medical Examinations'!A1968:G4302,7,FALSE)</f>
        <v>No</v>
      </c>
      <c r="G1968" t="str">
        <f>VLOOKUP($A1968,'Medical Examinations'!A1968:H4302,8,FALSE)</f>
        <v>No</v>
      </c>
      <c r="H1968" s="4">
        <f>VLOOKUP($A1968,'Medical Examinations'!A1968:I4302,9,FALSE)</f>
        <v>0</v>
      </c>
      <c r="I1968" t="str">
        <f>VLOOKUP($A1968,'Medical Examinations'!A1968:J1968,10,FALSE)</f>
        <v>No</v>
      </c>
      <c r="J1968" t="str">
        <f>VLOOKUP($A1968,'Medical Examinations'!A1968:C1968,3,FALSE)</f>
        <v>Health Weight</v>
      </c>
      <c r="K1968" t="str">
        <f>VLOOKUP($A1968,'Medical Examinations'!A1968:E1968,5,FALSE)</f>
        <v>Normal</v>
      </c>
      <c r="L1968" t="str">
        <f>VLOOKUP($A1968,'Hospitalisation Details'!$A$2:$E$2344,5,FALSE)</f>
        <v>23-Aug-1999</v>
      </c>
      <c r="M1968" s="2">
        <f>VLOOKUP($A1968,'Hospitalisation Details'!$A$2:$I$2344,9,FALSE)</f>
        <v>8747.68</v>
      </c>
      <c r="N1968" s="2" t="str">
        <f>VLOOKUP($A1968,'Hospitalisation Details'!$A$2:$J$2344,10,FALSE)</f>
        <v>Tier - 2</v>
      </c>
      <c r="O1968" s="2" t="str">
        <f>VLOOKUP($A1968,'Hospitalisation Details'!$A$2:$K$2344,11,FALSE)</f>
        <v>Tier - 3</v>
      </c>
      <c r="P1968" s="5" t="str">
        <f>VLOOKUP($A1968,'Hospitalisation Details'!$A$2:$L$2344,12,FALSE)</f>
        <v>R1011</v>
      </c>
      <c r="Q1968" s="15">
        <f>VLOOKUP($A1968,'Hospitalisation Details'!$A$2:$G$2344,7,FALSE)</f>
        <v>23</v>
      </c>
    </row>
    <row r="1969" spans="1:17" x14ac:dyDescent="0.25">
      <c r="A1969" s="14" t="s">
        <v>5657</v>
      </c>
      <c r="B1969" t="str">
        <f>VLOOKUP(Healthcare!$A1969,'Customer Names'!A1969:C4303,3,FALSE)</f>
        <v>Sanford</v>
      </c>
      <c r="C1969">
        <f>VLOOKUP(Healthcare!$A1969,'Medical Examinations'!A1969:B4303,2,FALSE)</f>
        <v>30.4</v>
      </c>
      <c r="D1969">
        <f>VLOOKUP($A1969,'Medical Examinations'!A1969:D4303,4,FALSE)</f>
        <v>5.95</v>
      </c>
      <c r="E1969" t="str">
        <f>VLOOKUP($A1969,'Medical Examinations'!A1969:F1969,6,FALSE)</f>
        <v>No</v>
      </c>
      <c r="F1969" t="str">
        <f>VLOOKUP($A1969,'Medical Examinations'!A1969:G4303,7,FALSE)</f>
        <v>Yes</v>
      </c>
      <c r="G1969" t="str">
        <f>VLOOKUP($A1969,'Medical Examinations'!A1969:H4303,8,FALSE)</f>
        <v>No</v>
      </c>
      <c r="H1969" s="4">
        <f>VLOOKUP($A1969,'Medical Examinations'!A1969:I4303,9,FALSE)</f>
        <v>1</v>
      </c>
      <c r="I1969" t="str">
        <f>VLOOKUP($A1969,'Medical Examinations'!A1969:J1969,10,FALSE)</f>
        <v>No</v>
      </c>
      <c r="J1969" t="str">
        <f>VLOOKUP($A1969,'Medical Examinations'!A1969:C1969,3,FALSE)</f>
        <v>Obesity</v>
      </c>
      <c r="K1969" t="str">
        <f>VLOOKUP($A1969,'Medical Examinations'!A1969:E1969,5,FALSE)</f>
        <v>Prediabetes</v>
      </c>
      <c r="L1969" t="str">
        <f>VLOOKUP($A1969,'Hospitalisation Details'!$A$2:$E$2344,5,FALSE)</f>
        <v>9-Sep-1969</v>
      </c>
      <c r="M1969" s="2">
        <f>VLOOKUP($A1969,'Hospitalisation Details'!$A$2:$I$2344,9,FALSE)</f>
        <v>8760.1200000000008</v>
      </c>
      <c r="N1969" s="2" t="str">
        <f>VLOOKUP($A1969,'Hospitalisation Details'!$A$2:$J$2344,10,FALSE)</f>
        <v>Tier - 2</v>
      </c>
      <c r="O1969" s="2" t="str">
        <f>VLOOKUP($A1969,'Hospitalisation Details'!$A$2:$K$2344,11,FALSE)</f>
        <v>Tier - 1</v>
      </c>
      <c r="P1969" s="5" t="str">
        <f>VLOOKUP($A1969,'Hospitalisation Details'!$A$2:$L$2344,12,FALSE)</f>
        <v>R1013</v>
      </c>
      <c r="Q1969" s="15">
        <f>VLOOKUP($A1969,'Hospitalisation Details'!$A$2:$G$2344,7,FALSE)</f>
        <v>53</v>
      </c>
    </row>
    <row r="1970" spans="1:17" x14ac:dyDescent="0.25">
      <c r="A1970" s="14" t="s">
        <v>5658</v>
      </c>
      <c r="B1970" t="str">
        <f>VLOOKUP(Healthcare!$A1970,'Customer Names'!A1970:C4304,3,FALSE)</f>
        <v>Sprague</v>
      </c>
      <c r="C1970">
        <f>VLOOKUP(Healthcare!$A1970,'Medical Examinations'!A1970:B4304,2,FALSE)</f>
        <v>38.94</v>
      </c>
      <c r="D1970">
        <f>VLOOKUP($A1970,'Medical Examinations'!A1970:D4304,4,FALSE)</f>
        <v>4.3600000000000003</v>
      </c>
      <c r="E1970" t="str">
        <f>VLOOKUP($A1970,'Medical Examinations'!A1970:F1970,6,FALSE)</f>
        <v>No</v>
      </c>
      <c r="F1970" t="str">
        <f>VLOOKUP($A1970,'Medical Examinations'!A1970:G4304,7,FALSE)</f>
        <v>No</v>
      </c>
      <c r="G1970" t="str">
        <f>VLOOKUP($A1970,'Medical Examinations'!A1970:H4304,8,FALSE)</f>
        <v>Yes</v>
      </c>
      <c r="H1970" s="4">
        <f>VLOOKUP($A1970,'Medical Examinations'!A1970:I4304,9,FALSE)</f>
        <v>1</v>
      </c>
      <c r="I1970" t="str">
        <f>VLOOKUP($A1970,'Medical Examinations'!A1970:J1970,10,FALSE)</f>
        <v>No</v>
      </c>
      <c r="J1970" t="str">
        <f>VLOOKUP($A1970,'Medical Examinations'!A1970:C1970,3,FALSE)</f>
        <v>Obesity</v>
      </c>
      <c r="K1970" t="str">
        <f>VLOOKUP($A1970,'Medical Examinations'!A1970:E1970,5,FALSE)</f>
        <v>Normal</v>
      </c>
      <c r="L1970" t="str">
        <f>VLOOKUP($A1970,'Hospitalisation Details'!$A$2:$E$2344,5,FALSE)</f>
        <v>6-Sep-1974</v>
      </c>
      <c r="M1970" s="2">
        <f>VLOOKUP($A1970,'Hospitalisation Details'!$A$2:$I$2344,9,FALSE)</f>
        <v>8765.25</v>
      </c>
      <c r="N1970" s="2" t="str">
        <f>VLOOKUP($A1970,'Hospitalisation Details'!$A$2:$J$2344,10,FALSE)</f>
        <v>Tier - 2</v>
      </c>
      <c r="O1970" s="2" t="str">
        <f>VLOOKUP($A1970,'Hospitalisation Details'!$A$2:$K$2344,11,FALSE)</f>
        <v>Tier - 3</v>
      </c>
      <c r="P1970" s="5" t="str">
        <f>VLOOKUP($A1970,'Hospitalisation Details'!$A$2:$L$2344,12,FALSE)</f>
        <v>R1012</v>
      </c>
      <c r="Q1970" s="15">
        <f>VLOOKUP($A1970,'Hospitalisation Details'!$A$2:$G$2344,7,FALSE)</f>
        <v>48</v>
      </c>
    </row>
    <row r="1971" spans="1:17" x14ac:dyDescent="0.25">
      <c r="A1971" s="14" t="s">
        <v>5659</v>
      </c>
      <c r="B1971" t="str">
        <f>VLOOKUP(Healthcare!$A1971,'Customer Names'!A1971:C4305,3,FALSE)</f>
        <v>Lasseron</v>
      </c>
      <c r="C1971">
        <f>VLOOKUP(Healthcare!$A1971,'Medical Examinations'!A1971:B4305,2,FALSE)</f>
        <v>31.02</v>
      </c>
      <c r="D1971">
        <f>VLOOKUP($A1971,'Medical Examinations'!A1971:D4305,4,FALSE)</f>
        <v>4.84</v>
      </c>
      <c r="E1971" t="str">
        <f>VLOOKUP($A1971,'Medical Examinations'!A1971:F1971,6,FALSE)</f>
        <v>No</v>
      </c>
      <c r="F1971" t="str">
        <f>VLOOKUP($A1971,'Medical Examinations'!A1971:G4305,7,FALSE)</f>
        <v>No</v>
      </c>
      <c r="G1971" t="str">
        <f>VLOOKUP($A1971,'Medical Examinations'!A1971:H4305,8,FALSE)</f>
        <v>Yes</v>
      </c>
      <c r="H1971" s="4">
        <f>VLOOKUP($A1971,'Medical Examinations'!A1971:I4305,9,FALSE)</f>
        <v>1</v>
      </c>
      <c r="I1971" t="str">
        <f>VLOOKUP($A1971,'Medical Examinations'!A1971:J1971,10,FALSE)</f>
        <v>No</v>
      </c>
      <c r="J1971" t="str">
        <f>VLOOKUP($A1971,'Medical Examinations'!A1971:C1971,3,FALSE)</f>
        <v>Obesity</v>
      </c>
      <c r="K1971" t="str">
        <f>VLOOKUP($A1971,'Medical Examinations'!A1971:E1971,5,FALSE)</f>
        <v>Normal</v>
      </c>
      <c r="L1971" t="str">
        <f>VLOOKUP($A1971,'Hospitalisation Details'!$A$2:$E$2344,5,FALSE)</f>
        <v>18-Jun-1971</v>
      </c>
      <c r="M1971" s="2">
        <f>VLOOKUP($A1971,'Hospitalisation Details'!$A$2:$I$2344,9,FALSE)</f>
        <v>8798.59</v>
      </c>
      <c r="N1971" s="2" t="str">
        <f>VLOOKUP($A1971,'Hospitalisation Details'!$A$2:$J$2344,10,FALSE)</f>
        <v>Tier - 2</v>
      </c>
      <c r="O1971" s="2" t="str">
        <f>VLOOKUP($A1971,'Hospitalisation Details'!$A$2:$K$2344,11,FALSE)</f>
        <v>Tier - 1</v>
      </c>
      <c r="P1971" s="5" t="str">
        <f>VLOOKUP($A1971,'Hospitalisation Details'!$A$2:$L$2344,12,FALSE)</f>
        <v>R1011</v>
      </c>
      <c r="Q1971" s="15">
        <f>VLOOKUP($A1971,'Hospitalisation Details'!$A$2:$G$2344,7,FALSE)</f>
        <v>51</v>
      </c>
    </row>
    <row r="1972" spans="1:17" x14ac:dyDescent="0.25">
      <c r="A1972" s="14" t="s">
        <v>5660</v>
      </c>
      <c r="B1972" t="str">
        <f>VLOOKUP(Healthcare!$A1972,'Customer Names'!A1972:C4306,3,FALSE)</f>
        <v>Bushong</v>
      </c>
      <c r="C1972">
        <f>VLOOKUP(Healthcare!$A1972,'Medical Examinations'!A1972:B4306,2,FALSE)</f>
        <v>17.5</v>
      </c>
      <c r="D1972">
        <f>VLOOKUP($A1972,'Medical Examinations'!A1972:D4306,4,FALSE)</f>
        <v>4.5599999999999996</v>
      </c>
      <c r="E1972" t="str">
        <f>VLOOKUP($A1972,'Medical Examinations'!A1972:F1972,6,FALSE)</f>
        <v>No</v>
      </c>
      <c r="F1972" t="str">
        <f>VLOOKUP($A1972,'Medical Examinations'!A1972:G4306,7,FALSE)</f>
        <v>No</v>
      </c>
      <c r="G1972" t="str">
        <f>VLOOKUP($A1972,'Medical Examinations'!A1972:H4306,8,FALSE)</f>
        <v>No</v>
      </c>
      <c r="H1972" s="4">
        <f>VLOOKUP($A1972,'Medical Examinations'!A1972:I4306,9,FALSE)</f>
        <v>1</v>
      </c>
      <c r="I1972" t="str">
        <f>VLOOKUP($A1972,'Medical Examinations'!A1972:J1972,10,FALSE)</f>
        <v>No</v>
      </c>
      <c r="J1972" t="str">
        <f>VLOOKUP($A1972,'Medical Examinations'!A1972:C1972,3,FALSE)</f>
        <v>Under Weight</v>
      </c>
      <c r="K1972" t="str">
        <f>VLOOKUP($A1972,'Medical Examinations'!A1972:E1972,5,FALSE)</f>
        <v>Normal</v>
      </c>
      <c r="L1972" t="str">
        <f>VLOOKUP($A1972,'Hospitalisation Details'!$A$2:$E$2344,5,FALSE)</f>
        <v>29-Aug-1965</v>
      </c>
      <c r="M1972" s="2">
        <f>VLOOKUP($A1972,'Hospitalisation Details'!$A$2:$I$2344,9,FALSE)</f>
        <v>8800.49</v>
      </c>
      <c r="N1972" s="2" t="str">
        <f>VLOOKUP($A1972,'Hospitalisation Details'!$A$2:$J$2344,10,FALSE)</f>
        <v>Tier - 3</v>
      </c>
      <c r="O1972" s="2" t="str">
        <f>VLOOKUP($A1972,'Hospitalisation Details'!$A$2:$K$2344,11,FALSE)</f>
        <v>Tier - 2</v>
      </c>
      <c r="P1972" s="5" t="str">
        <f>VLOOKUP($A1972,'Hospitalisation Details'!$A$2:$L$2344,12,FALSE)</f>
        <v>R1013</v>
      </c>
      <c r="Q1972" s="15">
        <f>VLOOKUP($A1972,'Hospitalisation Details'!$A$2:$G$2344,7,FALSE)</f>
        <v>57</v>
      </c>
    </row>
    <row r="1973" spans="1:17" x14ac:dyDescent="0.25">
      <c r="A1973" s="14" t="s">
        <v>5661</v>
      </c>
      <c r="B1973" t="str">
        <f>VLOOKUP(Healthcare!$A1973,'Customer Names'!A1973:C4307,3,FALSE)</f>
        <v>Dennison</v>
      </c>
      <c r="C1973">
        <f>VLOOKUP(Healthcare!$A1973,'Medical Examinations'!A1973:B4307,2,FALSE)</f>
        <v>34.799999999999997</v>
      </c>
      <c r="D1973">
        <f>VLOOKUP($A1973,'Medical Examinations'!A1973:D4307,4,FALSE)</f>
        <v>4.42</v>
      </c>
      <c r="E1973" t="str">
        <f>VLOOKUP($A1973,'Medical Examinations'!A1973:F1973,6,FALSE)</f>
        <v>Yes</v>
      </c>
      <c r="F1973" t="str">
        <f>VLOOKUP($A1973,'Medical Examinations'!A1973:G4307,7,FALSE)</f>
        <v>Yes</v>
      </c>
      <c r="G1973" t="str">
        <f>VLOOKUP($A1973,'Medical Examinations'!A1973:H4307,8,FALSE)</f>
        <v>No</v>
      </c>
      <c r="H1973" s="4">
        <f>VLOOKUP($A1973,'Medical Examinations'!A1973:I4307,9,FALSE)</f>
        <v>2</v>
      </c>
      <c r="I1973" t="str">
        <f>VLOOKUP($A1973,'Medical Examinations'!A1973:J1973,10,FALSE)</f>
        <v>No</v>
      </c>
      <c r="J1973" t="str">
        <f>VLOOKUP($A1973,'Medical Examinations'!A1973:C1973,3,FALSE)</f>
        <v>Obesity</v>
      </c>
      <c r="K1973" t="str">
        <f>VLOOKUP($A1973,'Medical Examinations'!A1973:E1973,5,FALSE)</f>
        <v>Normal</v>
      </c>
      <c r="L1973" t="str">
        <f>VLOOKUP($A1973,'Hospitalisation Details'!$A$2:$E$2344,5,FALSE)</f>
        <v>7-Nov-2001</v>
      </c>
      <c r="M1973" s="2">
        <f>VLOOKUP($A1973,'Hospitalisation Details'!$A$2:$I$2344,9,FALSE)</f>
        <v>8821.8799999999992</v>
      </c>
      <c r="N1973" s="2" t="str">
        <f>VLOOKUP($A1973,'Hospitalisation Details'!$A$2:$J$2344,10,FALSE)</f>
        <v>Tier - 2</v>
      </c>
      <c r="O1973" s="2" t="str">
        <f>VLOOKUP($A1973,'Hospitalisation Details'!$A$2:$K$2344,11,FALSE)</f>
        <v>Tier - 3</v>
      </c>
      <c r="P1973" s="5" t="str">
        <f>VLOOKUP($A1973,'Hospitalisation Details'!$A$2:$L$2344,12,FALSE)</f>
        <v>R1023</v>
      </c>
      <c r="Q1973" s="15">
        <f>VLOOKUP($A1973,'Hospitalisation Details'!$A$2:$G$2344,7,FALSE)</f>
        <v>21</v>
      </c>
    </row>
    <row r="1974" spans="1:17" x14ac:dyDescent="0.25">
      <c r="A1974" s="14" t="s">
        <v>5662</v>
      </c>
      <c r="B1974" t="str">
        <f>VLOOKUP(Healthcare!$A1974,'Customer Names'!A1974:C4308,3,FALSE)</f>
        <v>Lira</v>
      </c>
      <c r="C1974">
        <f>VLOOKUP(Healthcare!$A1974,'Medical Examinations'!A1974:B4308,2,FALSE)</f>
        <v>17.3</v>
      </c>
      <c r="D1974">
        <f>VLOOKUP($A1974,'Medical Examinations'!A1974:D4308,4,FALSE)</f>
        <v>7.66</v>
      </c>
      <c r="E1974" t="str">
        <f>VLOOKUP($A1974,'Medical Examinations'!A1974:F1974,6,FALSE)</f>
        <v>Yes</v>
      </c>
      <c r="F1974" t="str">
        <f>VLOOKUP($A1974,'Medical Examinations'!A1974:G4308,7,FALSE)</f>
        <v>No</v>
      </c>
      <c r="G1974" t="str">
        <f>VLOOKUP($A1974,'Medical Examinations'!A1974:H4308,8,FALSE)</f>
        <v>No</v>
      </c>
      <c r="H1974" s="4">
        <f>VLOOKUP($A1974,'Medical Examinations'!A1974:I4308,9,FALSE)</f>
        <v>1</v>
      </c>
      <c r="I1974" t="str">
        <f>VLOOKUP($A1974,'Medical Examinations'!A1974:J1974,10,FALSE)</f>
        <v>No</v>
      </c>
      <c r="J1974" t="str">
        <f>VLOOKUP($A1974,'Medical Examinations'!A1974:C1974,3,FALSE)</f>
        <v>Under Weight</v>
      </c>
      <c r="K1974" t="str">
        <f>VLOOKUP($A1974,'Medical Examinations'!A1974:E1974,5,FALSE)</f>
        <v>Diabetes</v>
      </c>
      <c r="L1974" t="str">
        <f>VLOOKUP($A1974,'Hospitalisation Details'!$A$2:$E$2344,5,FALSE)</f>
        <v>14-Jun-1976</v>
      </c>
      <c r="M1974" s="2">
        <f>VLOOKUP($A1974,'Hospitalisation Details'!$A$2:$I$2344,9,FALSE)</f>
        <v>8823.2800000000007</v>
      </c>
      <c r="N1974" s="2" t="str">
        <f>VLOOKUP($A1974,'Hospitalisation Details'!$A$2:$J$2344,10,FALSE)</f>
        <v>Tier - 2</v>
      </c>
      <c r="O1974" s="2" t="str">
        <f>VLOOKUP($A1974,'Hospitalisation Details'!$A$2:$K$2344,11,FALSE)</f>
        <v>Tier - 1</v>
      </c>
      <c r="P1974" s="5" t="str">
        <f>VLOOKUP($A1974,'Hospitalisation Details'!$A$2:$L$2344,12,FALSE)</f>
        <v>R1011</v>
      </c>
      <c r="Q1974" s="15">
        <f>VLOOKUP($A1974,'Hospitalisation Details'!$A$2:$G$2344,7,FALSE)</f>
        <v>46</v>
      </c>
    </row>
    <row r="1975" spans="1:17" x14ac:dyDescent="0.25">
      <c r="A1975" s="14" t="s">
        <v>5663</v>
      </c>
      <c r="B1975" t="str">
        <f>VLOOKUP(Healthcare!$A1975,'Customer Names'!A1975:C4309,3,FALSE)</f>
        <v>Nahigian</v>
      </c>
      <c r="C1975">
        <f>VLOOKUP(Healthcare!$A1975,'Medical Examinations'!A1975:B4309,2,FALSE)</f>
        <v>32.25</v>
      </c>
      <c r="D1975">
        <f>VLOOKUP($A1975,'Medical Examinations'!A1975:D4309,4,FALSE)</f>
        <v>5.2</v>
      </c>
      <c r="E1975" t="str">
        <f>VLOOKUP($A1975,'Medical Examinations'!A1975:F1975,6,FALSE)</f>
        <v>Yes</v>
      </c>
      <c r="F1975" t="str">
        <f>VLOOKUP($A1975,'Medical Examinations'!A1975:G4309,7,FALSE)</f>
        <v>No</v>
      </c>
      <c r="G1975" t="str">
        <f>VLOOKUP($A1975,'Medical Examinations'!A1975:H4309,8,FALSE)</f>
        <v>No</v>
      </c>
      <c r="H1975" s="4">
        <f>VLOOKUP($A1975,'Medical Examinations'!A1975:I4309,9,FALSE)</f>
        <v>0</v>
      </c>
      <c r="I1975" t="str">
        <f>VLOOKUP($A1975,'Medical Examinations'!A1975:J1975,10,FALSE)</f>
        <v>No</v>
      </c>
      <c r="J1975" t="str">
        <f>VLOOKUP($A1975,'Medical Examinations'!A1975:C1975,3,FALSE)</f>
        <v>Obesity</v>
      </c>
      <c r="K1975" t="str">
        <f>VLOOKUP($A1975,'Medical Examinations'!A1975:E1975,5,FALSE)</f>
        <v>Normal</v>
      </c>
      <c r="L1975" t="str">
        <f>VLOOKUP($A1975,'Hospitalisation Details'!$A$2:$E$2344,5,FALSE)</f>
        <v>19-Oct-1976</v>
      </c>
      <c r="M1975" s="2">
        <f>VLOOKUP($A1975,'Hospitalisation Details'!$A$2:$I$2344,9,FALSE)</f>
        <v>8823.99</v>
      </c>
      <c r="N1975" s="2" t="str">
        <f>VLOOKUP($A1975,'Hospitalisation Details'!$A$2:$J$2344,10,FALSE)</f>
        <v>Tier - 2</v>
      </c>
      <c r="O1975" s="2" t="str">
        <f>VLOOKUP($A1975,'Hospitalisation Details'!$A$2:$K$2344,11,FALSE)</f>
        <v>Tier - 3</v>
      </c>
      <c r="P1975" s="5" t="str">
        <f>VLOOKUP($A1975,'Hospitalisation Details'!$A$2:$L$2344,12,FALSE)</f>
        <v>R1024</v>
      </c>
      <c r="Q1975" s="15">
        <f>VLOOKUP($A1975,'Hospitalisation Details'!$A$2:$G$2344,7,FALSE)</f>
        <v>46</v>
      </c>
    </row>
    <row r="1976" spans="1:17" x14ac:dyDescent="0.25">
      <c r="A1976" s="14" t="s">
        <v>5664</v>
      </c>
      <c r="B1976" t="str">
        <f>VLOOKUP(Healthcare!$A1976,'Customer Names'!A1976:C4310,3,FALSE)</f>
        <v>Cackett</v>
      </c>
      <c r="C1976">
        <f>VLOOKUP(Healthcare!$A1976,'Medical Examinations'!A1976:B4310,2,FALSE)</f>
        <v>42.4</v>
      </c>
      <c r="D1976">
        <f>VLOOKUP($A1976,'Medical Examinations'!A1976:D4310,4,FALSE)</f>
        <v>5.53</v>
      </c>
      <c r="E1976" t="str">
        <f>VLOOKUP($A1976,'Medical Examinations'!A1976:F1976,6,FALSE)</f>
        <v>Yes</v>
      </c>
      <c r="F1976" t="str">
        <f>VLOOKUP($A1976,'Medical Examinations'!A1976:G4310,7,FALSE)</f>
        <v>No</v>
      </c>
      <c r="G1976" t="str">
        <f>VLOOKUP($A1976,'Medical Examinations'!A1976:H4310,8,FALSE)</f>
        <v>No</v>
      </c>
      <c r="H1976" s="4">
        <f>VLOOKUP($A1976,'Medical Examinations'!A1976:I4310,9,FALSE)</f>
        <v>0</v>
      </c>
      <c r="I1976" t="str">
        <f>VLOOKUP($A1976,'Medical Examinations'!A1976:J1976,10,FALSE)</f>
        <v>No</v>
      </c>
      <c r="J1976" t="str">
        <f>VLOOKUP($A1976,'Medical Examinations'!A1976:C1976,3,FALSE)</f>
        <v>Obesity</v>
      </c>
      <c r="K1976" t="str">
        <f>VLOOKUP($A1976,'Medical Examinations'!A1976:E1976,5,FALSE)</f>
        <v>Normal</v>
      </c>
      <c r="L1976" t="str">
        <f>VLOOKUP($A1976,'Hospitalisation Details'!$A$2:$E$2344,5,FALSE)</f>
        <v>22-Aug-1988</v>
      </c>
      <c r="M1976" s="2">
        <f>VLOOKUP($A1976,'Hospitalisation Details'!$A$2:$I$2344,9,FALSE)</f>
        <v>8824.27</v>
      </c>
      <c r="N1976" s="2" t="str">
        <f>VLOOKUP($A1976,'Hospitalisation Details'!$A$2:$J$2344,10,FALSE)</f>
        <v>Tier - 2</v>
      </c>
      <c r="O1976" s="2" t="str">
        <f>VLOOKUP($A1976,'Hospitalisation Details'!$A$2:$K$2344,11,FALSE)</f>
        <v>Tier - 1</v>
      </c>
      <c r="P1976" s="5" t="str">
        <f>VLOOKUP($A1976,'Hospitalisation Details'!$A$2:$L$2344,12,FALSE)</f>
        <v>R1025</v>
      </c>
      <c r="Q1976" s="15">
        <f>VLOOKUP($A1976,'Hospitalisation Details'!$A$2:$G$2344,7,FALSE)</f>
        <v>34</v>
      </c>
    </row>
    <row r="1977" spans="1:17" x14ac:dyDescent="0.25">
      <c r="A1977" s="14" t="s">
        <v>5665</v>
      </c>
      <c r="B1977" t="str">
        <f>VLOOKUP(Healthcare!$A1977,'Customer Names'!A1977:C4311,3,FALSE)</f>
        <v>Hunter-Galvan</v>
      </c>
      <c r="C1977">
        <f>VLOOKUP(Healthcare!$A1977,'Medical Examinations'!A1977:B4311,2,FALSE)</f>
        <v>38.664999999999999</v>
      </c>
      <c r="D1977">
        <f>VLOOKUP($A1977,'Medical Examinations'!A1977:D4311,4,FALSE)</f>
        <v>4.8600000000000003</v>
      </c>
      <c r="E1977" t="str">
        <f>VLOOKUP($A1977,'Medical Examinations'!A1977:F1977,6,FALSE)</f>
        <v>No</v>
      </c>
      <c r="F1977" t="str">
        <f>VLOOKUP($A1977,'Medical Examinations'!A1977:G4311,7,FALSE)</f>
        <v>Yes</v>
      </c>
      <c r="G1977" t="str">
        <f>VLOOKUP($A1977,'Medical Examinations'!A1977:H4311,8,FALSE)</f>
        <v>No</v>
      </c>
      <c r="H1977" s="4">
        <f>VLOOKUP($A1977,'Medical Examinations'!A1977:I4311,9,FALSE)</f>
        <v>1</v>
      </c>
      <c r="I1977" t="str">
        <f>VLOOKUP($A1977,'Medical Examinations'!A1977:J1977,10,FALSE)</f>
        <v>No</v>
      </c>
      <c r="J1977" t="str">
        <f>VLOOKUP($A1977,'Medical Examinations'!A1977:C1977,3,FALSE)</f>
        <v>Obesity</v>
      </c>
      <c r="K1977" t="str">
        <f>VLOOKUP($A1977,'Medical Examinations'!A1977:E1977,5,FALSE)</f>
        <v>Normal</v>
      </c>
      <c r="L1977" t="str">
        <f>VLOOKUP($A1977,'Hospitalisation Details'!$A$2:$E$2344,5,FALSE)</f>
        <v>14-Jul-1976</v>
      </c>
      <c r="M1977" s="2">
        <f>VLOOKUP($A1977,'Hospitalisation Details'!$A$2:$I$2344,9,FALSE)</f>
        <v>8825.09</v>
      </c>
      <c r="N1977" s="2" t="str">
        <f>VLOOKUP($A1977,'Hospitalisation Details'!$A$2:$J$2344,10,FALSE)</f>
        <v>Tier - 2</v>
      </c>
      <c r="O1977" s="2" t="str">
        <f>VLOOKUP($A1977,'Hospitalisation Details'!$A$2:$K$2344,11,FALSE)</f>
        <v>Tier - 3</v>
      </c>
      <c r="P1977" s="5" t="str">
        <f>VLOOKUP($A1977,'Hospitalisation Details'!$A$2:$L$2344,12,FALSE)</f>
        <v>R1011</v>
      </c>
      <c r="Q1977" s="15">
        <f>VLOOKUP($A1977,'Hospitalisation Details'!$A$2:$G$2344,7,FALSE)</f>
        <v>46</v>
      </c>
    </row>
    <row r="1978" spans="1:17" x14ac:dyDescent="0.25">
      <c r="A1978" s="14" t="s">
        <v>5666</v>
      </c>
      <c r="B1978" t="str">
        <f>VLOOKUP(Healthcare!$A1978,'Customer Names'!A1978:C4312,3,FALSE)</f>
        <v>Pierret</v>
      </c>
      <c r="C1978">
        <f>VLOOKUP(Healthcare!$A1978,'Medical Examinations'!A1978:B4312,2,FALSE)</f>
        <v>29.92</v>
      </c>
      <c r="D1978">
        <f>VLOOKUP($A1978,'Medical Examinations'!A1978:D4312,4,FALSE)</f>
        <v>5.49</v>
      </c>
      <c r="E1978" t="str">
        <f>VLOOKUP($A1978,'Medical Examinations'!A1978:F1978,6,FALSE)</f>
        <v>Yes</v>
      </c>
      <c r="F1978" t="str">
        <f>VLOOKUP($A1978,'Medical Examinations'!A1978:G4312,7,FALSE)</f>
        <v>No</v>
      </c>
      <c r="G1978" t="str">
        <f>VLOOKUP($A1978,'Medical Examinations'!A1978:H4312,8,FALSE)</f>
        <v>No</v>
      </c>
      <c r="H1978" s="4">
        <f>VLOOKUP($A1978,'Medical Examinations'!A1978:I4312,9,FALSE)</f>
        <v>0</v>
      </c>
      <c r="I1978" t="str">
        <f>VLOOKUP($A1978,'Medical Examinations'!A1978:J1978,10,FALSE)</f>
        <v>No</v>
      </c>
      <c r="J1978" t="str">
        <f>VLOOKUP($A1978,'Medical Examinations'!A1978:C1978,3,FALSE)</f>
        <v>Obesity</v>
      </c>
      <c r="K1978" t="str">
        <f>VLOOKUP($A1978,'Medical Examinations'!A1978:E1978,5,FALSE)</f>
        <v>Normal</v>
      </c>
      <c r="L1978" t="str">
        <f>VLOOKUP($A1978,'Hospitalisation Details'!$A$2:$E$2344,5,FALSE)</f>
        <v>14-Nov-1972</v>
      </c>
      <c r="M1978" s="2">
        <f>VLOOKUP($A1978,'Hospitalisation Details'!$A$2:$I$2344,9,FALSE)</f>
        <v>8827.2099999999991</v>
      </c>
      <c r="N1978" s="2" t="str">
        <f>VLOOKUP($A1978,'Hospitalisation Details'!$A$2:$J$2344,10,FALSE)</f>
        <v>Tier - 3</v>
      </c>
      <c r="O1978" s="2" t="str">
        <f>VLOOKUP($A1978,'Hospitalisation Details'!$A$2:$K$2344,11,FALSE)</f>
        <v>Tier - 1</v>
      </c>
      <c r="P1978" s="5" t="str">
        <f>VLOOKUP($A1978,'Hospitalisation Details'!$A$2:$L$2344,12,FALSE)</f>
        <v>R1012</v>
      </c>
      <c r="Q1978" s="15">
        <f>VLOOKUP($A1978,'Hospitalisation Details'!$A$2:$G$2344,7,FALSE)</f>
        <v>50</v>
      </c>
    </row>
    <row r="1979" spans="1:17" x14ac:dyDescent="0.25">
      <c r="A1979" s="14" t="s">
        <v>5667</v>
      </c>
      <c r="B1979" t="str">
        <f>VLOOKUP(Healthcare!$A1979,'Customer Names'!A1979:C4313,3,FALSE)</f>
        <v>White</v>
      </c>
      <c r="C1979">
        <f>VLOOKUP(Healthcare!$A1979,'Medical Examinations'!A1979:B4313,2,FALSE)</f>
        <v>29.48</v>
      </c>
      <c r="D1979">
        <f>VLOOKUP($A1979,'Medical Examinations'!A1979:D4313,4,FALSE)</f>
        <v>4.09</v>
      </c>
      <c r="E1979" t="str">
        <f>VLOOKUP($A1979,'Medical Examinations'!A1979:F1979,6,FALSE)</f>
        <v>Yes</v>
      </c>
      <c r="F1979" t="str">
        <f>VLOOKUP($A1979,'Medical Examinations'!A1979:G4313,7,FALSE)</f>
        <v>No</v>
      </c>
      <c r="G1979" t="str">
        <f>VLOOKUP($A1979,'Medical Examinations'!A1979:H4313,8,FALSE)</f>
        <v>No</v>
      </c>
      <c r="H1979" s="4">
        <f>VLOOKUP($A1979,'Medical Examinations'!A1979:I4313,9,FALSE)</f>
        <v>0</v>
      </c>
      <c r="I1979" t="str">
        <f>VLOOKUP($A1979,'Medical Examinations'!A1979:J1979,10,FALSE)</f>
        <v>No</v>
      </c>
      <c r="J1979" t="str">
        <f>VLOOKUP($A1979,'Medical Examinations'!A1979:C1979,3,FALSE)</f>
        <v>Over Weight</v>
      </c>
      <c r="K1979" t="str">
        <f>VLOOKUP($A1979,'Medical Examinations'!A1979:E1979,5,FALSE)</f>
        <v>Normal</v>
      </c>
      <c r="L1979" t="str">
        <f>VLOOKUP($A1979,'Hospitalisation Details'!$A$2:$E$2344,5,FALSE)</f>
        <v>22-Nov-1972</v>
      </c>
      <c r="M1979" s="2">
        <f>VLOOKUP($A1979,'Hospitalisation Details'!$A$2:$I$2344,9,FALSE)</f>
        <v>8835.26</v>
      </c>
      <c r="N1979" s="2" t="str">
        <f>VLOOKUP($A1979,'Hospitalisation Details'!$A$2:$J$2344,10,FALSE)</f>
        <v>Tier - 3</v>
      </c>
      <c r="O1979" s="2" t="str">
        <f>VLOOKUP($A1979,'Hospitalisation Details'!$A$2:$K$2344,11,FALSE)</f>
        <v>Tier - 2</v>
      </c>
      <c r="P1979" s="5" t="str">
        <f>VLOOKUP($A1979,'Hospitalisation Details'!$A$2:$L$2344,12,FALSE)</f>
        <v>R1012</v>
      </c>
      <c r="Q1979" s="15">
        <f>VLOOKUP($A1979,'Hospitalisation Details'!$A$2:$G$2344,7,FALSE)</f>
        <v>50</v>
      </c>
    </row>
    <row r="1980" spans="1:17" x14ac:dyDescent="0.25">
      <c r="A1980" s="14" t="s">
        <v>5668</v>
      </c>
      <c r="B1980" t="str">
        <f>VLOOKUP(Healthcare!$A1980,'Customer Names'!A1980:C4314,3,FALSE)</f>
        <v>O'Neil</v>
      </c>
      <c r="C1980">
        <f>VLOOKUP(Healthcare!$A1980,'Medical Examinations'!A1980:B4314,2,FALSE)</f>
        <v>28.785</v>
      </c>
      <c r="D1980">
        <f>VLOOKUP($A1980,'Medical Examinations'!A1980:D4314,4,FALSE)</f>
        <v>4.3099999999999996</v>
      </c>
      <c r="E1980" t="str">
        <f>VLOOKUP($A1980,'Medical Examinations'!A1980:F1980,6,FALSE)</f>
        <v>Yes</v>
      </c>
      <c r="F1980" t="str">
        <f>VLOOKUP($A1980,'Medical Examinations'!A1980:G4314,7,FALSE)</f>
        <v>No</v>
      </c>
      <c r="G1980" t="str">
        <f>VLOOKUP($A1980,'Medical Examinations'!A1980:H4314,8,FALSE)</f>
        <v>No</v>
      </c>
      <c r="H1980" s="4">
        <f>VLOOKUP($A1980,'Medical Examinations'!A1980:I4314,9,FALSE)</f>
        <v>0</v>
      </c>
      <c r="I1980" t="str">
        <f>VLOOKUP($A1980,'Medical Examinations'!A1980:J1980,10,FALSE)</f>
        <v>No</v>
      </c>
      <c r="J1980" t="str">
        <f>VLOOKUP($A1980,'Medical Examinations'!A1980:C1980,3,FALSE)</f>
        <v>Over Weight</v>
      </c>
      <c r="K1980" t="str">
        <f>VLOOKUP($A1980,'Medical Examinations'!A1980:E1980,5,FALSE)</f>
        <v>Normal</v>
      </c>
      <c r="L1980" t="str">
        <f>VLOOKUP($A1980,'Hospitalisation Details'!$A$2:$E$2344,5,FALSE)</f>
        <v>18-Jun-1974</v>
      </c>
      <c r="M1980" s="2">
        <f>VLOOKUP($A1980,'Hospitalisation Details'!$A$2:$I$2344,9,FALSE)</f>
        <v>8871.15</v>
      </c>
      <c r="N1980" s="2" t="str">
        <f>VLOOKUP($A1980,'Hospitalisation Details'!$A$2:$J$2344,10,FALSE)</f>
        <v>Tier - 2</v>
      </c>
      <c r="O1980" s="2" t="str">
        <f>VLOOKUP($A1980,'Hospitalisation Details'!$A$2:$K$2344,11,FALSE)</f>
        <v>Tier - 3</v>
      </c>
      <c r="P1980" s="5" t="str">
        <f>VLOOKUP($A1980,'Hospitalisation Details'!$A$2:$L$2344,12,FALSE)</f>
        <v>R1013</v>
      </c>
      <c r="Q1980" s="15">
        <f>VLOOKUP($A1980,'Hospitalisation Details'!$A$2:$G$2344,7,FALSE)</f>
        <v>48</v>
      </c>
    </row>
    <row r="1981" spans="1:17" x14ac:dyDescent="0.25">
      <c r="A1981" s="14" t="s">
        <v>5669</v>
      </c>
      <c r="B1981" t="str">
        <f>VLOOKUP(Healthcare!$A1981,'Customer Names'!A1981:C4315,3,FALSE)</f>
        <v>Leitz</v>
      </c>
      <c r="C1981">
        <f>VLOOKUP(Healthcare!$A1981,'Medical Examinations'!A1981:B4315,2,FALSE)</f>
        <v>19.8</v>
      </c>
      <c r="D1981">
        <f>VLOOKUP($A1981,'Medical Examinations'!A1981:D4315,4,FALSE)</f>
        <v>4</v>
      </c>
      <c r="E1981" t="str">
        <f>VLOOKUP($A1981,'Medical Examinations'!A1981:F1981,6,FALSE)</f>
        <v>Yes</v>
      </c>
      <c r="F1981" t="str">
        <f>VLOOKUP($A1981,'Medical Examinations'!A1981:G4315,7,FALSE)</f>
        <v>No</v>
      </c>
      <c r="G1981" t="str">
        <f>VLOOKUP($A1981,'Medical Examinations'!A1981:H4315,8,FALSE)</f>
        <v>No</v>
      </c>
      <c r="H1981" s="4">
        <f>VLOOKUP($A1981,'Medical Examinations'!A1981:I4315,9,FALSE)</f>
        <v>0</v>
      </c>
      <c r="I1981" t="str">
        <f>VLOOKUP($A1981,'Medical Examinations'!A1981:J1981,10,FALSE)</f>
        <v>No</v>
      </c>
      <c r="J1981" t="str">
        <f>VLOOKUP($A1981,'Medical Examinations'!A1981:C1981,3,FALSE)</f>
        <v>Health Weight</v>
      </c>
      <c r="K1981" t="str">
        <f>VLOOKUP($A1981,'Medical Examinations'!A1981:E1981,5,FALSE)</f>
        <v>Normal</v>
      </c>
      <c r="L1981" t="str">
        <f>VLOOKUP($A1981,'Hospitalisation Details'!$A$2:$E$2344,5,FALSE)</f>
        <v>16-Dec-1978</v>
      </c>
      <c r="M1981" s="2">
        <f>VLOOKUP($A1981,'Hospitalisation Details'!$A$2:$I$2344,9,FALSE)</f>
        <v>8891.14</v>
      </c>
      <c r="N1981" s="2" t="str">
        <f>VLOOKUP($A1981,'Hospitalisation Details'!$A$2:$J$2344,10,FALSE)</f>
        <v>Tier - 2</v>
      </c>
      <c r="O1981" s="2" t="str">
        <f>VLOOKUP($A1981,'Hospitalisation Details'!$A$2:$K$2344,11,FALSE)</f>
        <v>Tier - 3</v>
      </c>
      <c r="P1981" s="5" t="str">
        <f>VLOOKUP($A1981,'Hospitalisation Details'!$A$2:$L$2344,12,FALSE)</f>
        <v>R1017</v>
      </c>
      <c r="Q1981" s="15">
        <f>VLOOKUP($A1981,'Hospitalisation Details'!$A$2:$G$2344,7,FALSE)</f>
        <v>44</v>
      </c>
    </row>
    <row r="1982" spans="1:17" x14ac:dyDescent="0.25">
      <c r="A1982" s="14" t="s">
        <v>5670</v>
      </c>
      <c r="B1982" t="str">
        <f>VLOOKUP(Healthcare!$A1982,'Customer Names'!A1982:C4316,3,FALSE)</f>
        <v>Durfee</v>
      </c>
      <c r="C1982">
        <f>VLOOKUP(Healthcare!$A1982,'Medical Examinations'!A1982:B4316,2,FALSE)</f>
        <v>35.53</v>
      </c>
      <c r="D1982">
        <f>VLOOKUP($A1982,'Medical Examinations'!A1982:D4316,4,FALSE)</f>
        <v>4.68</v>
      </c>
      <c r="E1982" t="str">
        <f>VLOOKUP($A1982,'Medical Examinations'!A1982:F1982,6,FALSE)</f>
        <v>No</v>
      </c>
      <c r="F1982" t="str">
        <f>VLOOKUP($A1982,'Medical Examinations'!A1982:G4316,7,FALSE)</f>
        <v>No</v>
      </c>
      <c r="G1982" t="str">
        <f>VLOOKUP($A1982,'Medical Examinations'!A1982:H4316,8,FALSE)</f>
        <v>Yes</v>
      </c>
      <c r="H1982" s="4">
        <f>VLOOKUP($A1982,'Medical Examinations'!A1982:I4316,9,FALSE)</f>
        <v>1</v>
      </c>
      <c r="I1982" t="str">
        <f>VLOOKUP($A1982,'Medical Examinations'!A1982:J1982,10,FALSE)</f>
        <v>No</v>
      </c>
      <c r="J1982" t="str">
        <f>VLOOKUP($A1982,'Medical Examinations'!A1982:C1982,3,FALSE)</f>
        <v>Obesity</v>
      </c>
      <c r="K1982" t="str">
        <f>VLOOKUP($A1982,'Medical Examinations'!A1982:E1982,5,FALSE)</f>
        <v>Normal</v>
      </c>
      <c r="L1982" t="str">
        <f>VLOOKUP($A1982,'Hospitalisation Details'!$A$2:$E$2344,5,FALSE)</f>
        <v>28-Nov-1997</v>
      </c>
      <c r="M1982" s="2">
        <f>VLOOKUP($A1982,'Hospitalisation Details'!$A$2:$I$2344,9,FALSE)</f>
        <v>8906.14</v>
      </c>
      <c r="N1982" s="2" t="str">
        <f>VLOOKUP($A1982,'Hospitalisation Details'!$A$2:$J$2344,10,FALSE)</f>
        <v>Tier - 2</v>
      </c>
      <c r="O1982" s="2" t="str">
        <f>VLOOKUP($A1982,'Hospitalisation Details'!$A$2:$K$2344,11,FALSE)</f>
        <v>Tier - 2</v>
      </c>
      <c r="P1982" s="5" t="str">
        <f>VLOOKUP($A1982,'Hospitalisation Details'!$A$2:$L$2344,12,FALSE)</f>
        <v>R1012</v>
      </c>
      <c r="Q1982" s="15">
        <f>VLOOKUP($A1982,'Hospitalisation Details'!$A$2:$G$2344,7,FALSE)</f>
        <v>25</v>
      </c>
    </row>
    <row r="1983" spans="1:17" x14ac:dyDescent="0.25">
      <c r="A1983" s="14" t="s">
        <v>5671</v>
      </c>
      <c r="B1983" t="str">
        <f>VLOOKUP(Healthcare!$A1983,'Customer Names'!A1983:C4317,3,FALSE)</f>
        <v>Maylone</v>
      </c>
      <c r="C1983">
        <f>VLOOKUP(Healthcare!$A1983,'Medical Examinations'!A1983:B4317,2,FALSE)</f>
        <v>21.47</v>
      </c>
      <c r="D1983">
        <f>VLOOKUP($A1983,'Medical Examinations'!A1983:D4317,4,FALSE)</f>
        <v>4.0199999999999996</v>
      </c>
      <c r="E1983" t="str">
        <f>VLOOKUP($A1983,'Medical Examinations'!A1983:F1983,6,FALSE)</f>
        <v>Yes</v>
      </c>
      <c r="F1983" t="str">
        <f>VLOOKUP($A1983,'Medical Examinations'!A1983:G4317,7,FALSE)</f>
        <v>No</v>
      </c>
      <c r="G1983" t="str">
        <f>VLOOKUP($A1983,'Medical Examinations'!A1983:H4317,8,FALSE)</f>
        <v>No</v>
      </c>
      <c r="H1983" s="4">
        <f>VLOOKUP($A1983,'Medical Examinations'!A1983:I4317,9,FALSE)</f>
        <v>1</v>
      </c>
      <c r="I1983" t="str">
        <f>VLOOKUP($A1983,'Medical Examinations'!A1983:J1983,10,FALSE)</f>
        <v>No</v>
      </c>
      <c r="J1983" t="str">
        <f>VLOOKUP($A1983,'Medical Examinations'!A1983:C1983,3,FALSE)</f>
        <v>Health Weight</v>
      </c>
      <c r="K1983" t="str">
        <f>VLOOKUP($A1983,'Medical Examinations'!A1983:E1983,5,FALSE)</f>
        <v>Normal</v>
      </c>
      <c r="L1983" t="str">
        <f>VLOOKUP($A1983,'Hospitalisation Details'!$A$2:$E$2344,5,FALSE)</f>
        <v>6-Sep-1967</v>
      </c>
      <c r="M1983" s="2">
        <f>VLOOKUP($A1983,'Hospitalisation Details'!$A$2:$I$2344,9,FALSE)</f>
        <v>8908.4699999999993</v>
      </c>
      <c r="N1983" s="2" t="str">
        <f>VLOOKUP($A1983,'Hospitalisation Details'!$A$2:$J$2344,10,FALSE)</f>
        <v>Tier - 3</v>
      </c>
      <c r="O1983" s="2" t="str">
        <f>VLOOKUP($A1983,'Hospitalisation Details'!$A$2:$K$2344,11,FALSE)</f>
        <v>Tier - 2</v>
      </c>
      <c r="P1983" s="5" t="str">
        <f>VLOOKUP($A1983,'Hospitalisation Details'!$A$2:$L$2344,12,FALSE)</f>
        <v>R1013</v>
      </c>
      <c r="Q1983" s="15">
        <f>VLOOKUP($A1983,'Hospitalisation Details'!$A$2:$G$2344,7,FALSE)</f>
        <v>55</v>
      </c>
    </row>
    <row r="1984" spans="1:17" x14ac:dyDescent="0.25">
      <c r="A1984" s="14" t="s">
        <v>5672</v>
      </c>
      <c r="B1984" t="str">
        <f>VLOOKUP(Healthcare!$A1984,'Customer Names'!A1984:C4318,3,FALSE)</f>
        <v>Reiland</v>
      </c>
      <c r="C1984">
        <f>VLOOKUP(Healthcare!$A1984,'Medical Examinations'!A1984:B4318,2,FALSE)</f>
        <v>25.9</v>
      </c>
      <c r="D1984">
        <f>VLOOKUP($A1984,'Medical Examinations'!A1984:D4318,4,FALSE)</f>
        <v>5.12</v>
      </c>
      <c r="E1984" t="str">
        <f>VLOOKUP($A1984,'Medical Examinations'!A1984:F1984,6,FALSE)</f>
        <v>No</v>
      </c>
      <c r="F1984" t="str">
        <f>VLOOKUP($A1984,'Medical Examinations'!A1984:G4318,7,FALSE)</f>
        <v>No</v>
      </c>
      <c r="G1984" t="str">
        <f>VLOOKUP($A1984,'Medical Examinations'!A1984:H4318,8,FALSE)</f>
        <v>Yes</v>
      </c>
      <c r="H1984" s="4">
        <f>VLOOKUP($A1984,'Medical Examinations'!A1984:I4318,9,FALSE)</f>
        <v>1</v>
      </c>
      <c r="I1984" t="str">
        <f>VLOOKUP($A1984,'Medical Examinations'!A1984:J1984,10,FALSE)</f>
        <v>No</v>
      </c>
      <c r="J1984" t="str">
        <f>VLOOKUP($A1984,'Medical Examinations'!A1984:C1984,3,FALSE)</f>
        <v>Over Weight</v>
      </c>
      <c r="K1984" t="str">
        <f>VLOOKUP($A1984,'Medical Examinations'!A1984:E1984,5,FALSE)</f>
        <v>Normal</v>
      </c>
      <c r="L1984" t="str">
        <f>VLOOKUP($A1984,'Hospitalisation Details'!$A$2:$E$2344,5,FALSE)</f>
        <v>7-Jul-1975</v>
      </c>
      <c r="M1984" s="2">
        <f>VLOOKUP($A1984,'Hospitalisation Details'!$A$2:$I$2344,9,FALSE)</f>
        <v>8930.93</v>
      </c>
      <c r="N1984" s="2" t="str">
        <f>VLOOKUP($A1984,'Hospitalisation Details'!$A$2:$J$2344,10,FALSE)</f>
        <v>Tier - 2</v>
      </c>
      <c r="O1984" s="2" t="str">
        <f>VLOOKUP($A1984,'Hospitalisation Details'!$A$2:$K$2344,11,FALSE)</f>
        <v>Tier - 2</v>
      </c>
      <c r="P1984" s="5" t="str">
        <f>VLOOKUP($A1984,'Hospitalisation Details'!$A$2:$L$2344,12,FALSE)</f>
        <v>R1012</v>
      </c>
      <c r="Q1984" s="15">
        <f>VLOOKUP($A1984,'Hospitalisation Details'!$A$2:$G$2344,7,FALSE)</f>
        <v>47</v>
      </c>
    </row>
    <row r="1985" spans="1:17" x14ac:dyDescent="0.25">
      <c r="A1985" s="14" t="s">
        <v>5673</v>
      </c>
      <c r="B1985" t="str">
        <f>VLOOKUP(Healthcare!$A1985,'Customer Names'!A1985:C4319,3,FALSE)</f>
        <v>Hu</v>
      </c>
      <c r="C1985">
        <f>VLOOKUP(Healthcare!$A1985,'Medical Examinations'!A1985:B4319,2,FALSE)</f>
        <v>20.81</v>
      </c>
      <c r="D1985">
        <f>VLOOKUP($A1985,'Medical Examinations'!A1985:D4319,4,FALSE)</f>
        <v>5.52</v>
      </c>
      <c r="E1985" t="str">
        <f>VLOOKUP($A1985,'Medical Examinations'!A1985:F1985,6,FALSE)</f>
        <v>No</v>
      </c>
      <c r="F1985" t="str">
        <f>VLOOKUP($A1985,'Medical Examinations'!A1985:G4319,7,FALSE)</f>
        <v>No</v>
      </c>
      <c r="G1985" t="str">
        <f>VLOOKUP($A1985,'Medical Examinations'!A1985:H4319,8,FALSE)</f>
        <v>No</v>
      </c>
      <c r="H1985" s="4">
        <f>VLOOKUP($A1985,'Medical Examinations'!A1985:I4319,9,FALSE)</f>
        <v>0</v>
      </c>
      <c r="I1985" t="str">
        <f>VLOOKUP($A1985,'Medical Examinations'!A1985:J1985,10,FALSE)</f>
        <v>No</v>
      </c>
      <c r="J1985" t="str">
        <f>VLOOKUP($A1985,'Medical Examinations'!A1985:C1985,3,FALSE)</f>
        <v>Health Weight</v>
      </c>
      <c r="K1985" t="str">
        <f>VLOOKUP($A1985,'Medical Examinations'!A1985:E1985,5,FALSE)</f>
        <v>Normal</v>
      </c>
      <c r="L1985" t="str">
        <f>VLOOKUP($A1985,'Hospitalisation Details'!$A$2:$E$2344,5,FALSE)</f>
        <v>6-Jun-1972</v>
      </c>
      <c r="M1985" s="2">
        <f>VLOOKUP($A1985,'Hospitalisation Details'!$A$2:$I$2344,9,FALSE)</f>
        <v>8932.08</v>
      </c>
      <c r="N1985" s="2" t="str">
        <f>VLOOKUP($A1985,'Hospitalisation Details'!$A$2:$J$2344,10,FALSE)</f>
        <v>Tier - 2</v>
      </c>
      <c r="O1985" s="2" t="str">
        <f>VLOOKUP($A1985,'Hospitalisation Details'!$A$2:$K$2344,11,FALSE)</f>
        <v>Tier - 1</v>
      </c>
      <c r="P1985" s="5" t="str">
        <f>VLOOKUP($A1985,'Hospitalisation Details'!$A$2:$L$2344,12,FALSE)</f>
        <v>R1011</v>
      </c>
      <c r="Q1985" s="15">
        <f>VLOOKUP($A1985,'Hospitalisation Details'!$A$2:$G$2344,7,FALSE)</f>
        <v>51</v>
      </c>
    </row>
    <row r="1986" spans="1:17" x14ac:dyDescent="0.25">
      <c r="A1986" s="14" t="s">
        <v>5674</v>
      </c>
      <c r="B1986" t="str">
        <f>VLOOKUP(Healthcare!$A1986,'Customer Names'!A1986:C4320,3,FALSE)</f>
        <v>Lessek</v>
      </c>
      <c r="C1986">
        <f>VLOOKUP(Healthcare!$A1986,'Medical Examinations'!A1986:B4320,2,FALSE)</f>
        <v>25.84</v>
      </c>
      <c r="D1986">
        <f>VLOOKUP($A1986,'Medical Examinations'!A1986:D4320,4,FALSE)</f>
        <v>5.81</v>
      </c>
      <c r="E1986" t="str">
        <f>VLOOKUP($A1986,'Medical Examinations'!A1986:F1986,6,FALSE)</f>
        <v>Yes</v>
      </c>
      <c r="F1986" t="str">
        <f>VLOOKUP($A1986,'Medical Examinations'!A1986:G4320,7,FALSE)</f>
        <v>No</v>
      </c>
      <c r="G1986" t="str">
        <f>VLOOKUP($A1986,'Medical Examinations'!A1986:H4320,8,FALSE)</f>
        <v>Yes</v>
      </c>
      <c r="H1986" s="4">
        <f>VLOOKUP($A1986,'Medical Examinations'!A1986:I4320,9,FALSE)</f>
        <v>1</v>
      </c>
      <c r="I1986" t="str">
        <f>VLOOKUP($A1986,'Medical Examinations'!A1986:J1986,10,FALSE)</f>
        <v>No</v>
      </c>
      <c r="J1986" t="str">
        <f>VLOOKUP($A1986,'Medical Examinations'!A1986:C1986,3,FALSE)</f>
        <v>Over Weight</v>
      </c>
      <c r="K1986" t="str">
        <f>VLOOKUP($A1986,'Medical Examinations'!A1986:E1986,5,FALSE)</f>
        <v>Prediabetes</v>
      </c>
      <c r="L1986" t="str">
        <f>VLOOKUP($A1986,'Hospitalisation Details'!$A$2:$E$2344,5,FALSE)</f>
        <v>25-Dec-1976</v>
      </c>
      <c r="M1986" s="2">
        <f>VLOOKUP($A1986,'Hospitalisation Details'!$A$2:$I$2344,9,FALSE)</f>
        <v>8944.1200000000008</v>
      </c>
      <c r="N1986" s="2" t="str">
        <f>VLOOKUP($A1986,'Hospitalisation Details'!$A$2:$J$2344,10,FALSE)</f>
        <v>Tier - 3</v>
      </c>
      <c r="O1986" s="2" t="str">
        <f>VLOOKUP($A1986,'Hospitalisation Details'!$A$2:$K$2344,11,FALSE)</f>
        <v>Tier - 2</v>
      </c>
      <c r="P1986" s="5" t="str">
        <f>VLOOKUP($A1986,'Hospitalisation Details'!$A$2:$L$2344,12,FALSE)</f>
        <v>R1013</v>
      </c>
      <c r="Q1986" s="15">
        <f>VLOOKUP($A1986,'Hospitalisation Details'!$A$2:$G$2344,7,FALSE)</f>
        <v>46</v>
      </c>
    </row>
    <row r="1987" spans="1:17" x14ac:dyDescent="0.25">
      <c r="A1987" s="14" t="s">
        <v>5675</v>
      </c>
      <c r="B1987" t="str">
        <f>VLOOKUP(Healthcare!$A1987,'Customer Names'!A1987:C4321,3,FALSE)</f>
        <v>Colavincenzo</v>
      </c>
      <c r="C1987">
        <f>VLOOKUP(Healthcare!$A1987,'Medical Examinations'!A1987:B4321,2,FALSE)</f>
        <v>30.95</v>
      </c>
      <c r="D1987">
        <f>VLOOKUP($A1987,'Medical Examinations'!A1987:D4321,4,FALSE)</f>
        <v>5.16</v>
      </c>
      <c r="E1987" t="str">
        <f>VLOOKUP($A1987,'Medical Examinations'!A1987:F1987,6,FALSE)</f>
        <v>No</v>
      </c>
      <c r="F1987" t="str">
        <f>VLOOKUP($A1987,'Medical Examinations'!A1987:G4321,7,FALSE)</f>
        <v>No</v>
      </c>
      <c r="G1987" t="str">
        <f>VLOOKUP($A1987,'Medical Examinations'!A1987:H4321,8,FALSE)</f>
        <v>Yes</v>
      </c>
      <c r="H1987" s="4">
        <f>VLOOKUP($A1987,'Medical Examinations'!A1987:I4321,9,FALSE)</f>
        <v>1</v>
      </c>
      <c r="I1987" t="str">
        <f>VLOOKUP($A1987,'Medical Examinations'!A1987:J1987,10,FALSE)</f>
        <v>No</v>
      </c>
      <c r="J1987" t="str">
        <f>VLOOKUP($A1987,'Medical Examinations'!A1987:C1987,3,FALSE)</f>
        <v>Obesity</v>
      </c>
      <c r="K1987" t="str">
        <f>VLOOKUP($A1987,'Medical Examinations'!A1987:E1987,5,FALSE)</f>
        <v>Normal</v>
      </c>
      <c r="L1987" t="str">
        <f>VLOOKUP($A1987,'Hospitalisation Details'!$A$2:$E$2344,5,FALSE)</f>
        <v>27-Sep-1992</v>
      </c>
      <c r="M1987" s="2">
        <f>VLOOKUP($A1987,'Hospitalisation Details'!$A$2:$I$2344,9,FALSE)</f>
        <v>8954.99</v>
      </c>
      <c r="N1987" s="2" t="str">
        <f>VLOOKUP($A1987,'Hospitalisation Details'!$A$2:$J$2344,10,FALSE)</f>
        <v>Tier - 2</v>
      </c>
      <c r="O1987" s="2" t="str">
        <f>VLOOKUP($A1987,'Hospitalisation Details'!$A$2:$K$2344,11,FALSE)</f>
        <v>Tier - 3</v>
      </c>
      <c r="P1987" s="5" t="str">
        <f>VLOOKUP($A1987,'Hospitalisation Details'!$A$2:$L$2344,12,FALSE)</f>
        <v>R1026</v>
      </c>
      <c r="Q1987" s="15">
        <f>VLOOKUP($A1987,'Hospitalisation Details'!$A$2:$G$2344,7,FALSE)</f>
        <v>30</v>
      </c>
    </row>
    <row r="1988" spans="1:17" x14ac:dyDescent="0.25">
      <c r="A1988" s="14" t="s">
        <v>5676</v>
      </c>
      <c r="B1988" t="str">
        <f>VLOOKUP(Healthcare!$A1988,'Customer Names'!A1988:C4322,3,FALSE)</f>
        <v>Mendez-Karr</v>
      </c>
      <c r="C1988">
        <f>VLOOKUP(Healthcare!$A1988,'Medical Examinations'!A1988:B4322,2,FALSE)</f>
        <v>30.54</v>
      </c>
      <c r="D1988">
        <f>VLOOKUP($A1988,'Medical Examinations'!A1988:D4322,4,FALSE)</f>
        <v>5</v>
      </c>
      <c r="E1988" t="str">
        <f>VLOOKUP($A1988,'Medical Examinations'!A1988:F1988,6,FALSE)</f>
        <v>No</v>
      </c>
      <c r="F1988" t="str">
        <f>VLOOKUP($A1988,'Medical Examinations'!A1988:G4322,7,FALSE)</f>
        <v>No</v>
      </c>
      <c r="G1988" t="str">
        <f>VLOOKUP($A1988,'Medical Examinations'!A1988:H4322,8,FALSE)</f>
        <v>Yes</v>
      </c>
      <c r="H1988" s="4">
        <f>VLOOKUP($A1988,'Medical Examinations'!A1988:I4322,9,FALSE)</f>
        <v>1</v>
      </c>
      <c r="I1988" t="str">
        <f>VLOOKUP($A1988,'Medical Examinations'!A1988:J1988,10,FALSE)</f>
        <v>No</v>
      </c>
      <c r="J1988" t="str">
        <f>VLOOKUP($A1988,'Medical Examinations'!A1988:C1988,3,FALSE)</f>
        <v>Obesity</v>
      </c>
      <c r="K1988" t="str">
        <f>VLOOKUP($A1988,'Medical Examinations'!A1988:E1988,5,FALSE)</f>
        <v>Normal</v>
      </c>
      <c r="L1988" t="str">
        <f>VLOOKUP($A1988,'Hospitalisation Details'!$A$2:$E$2344,5,FALSE)</f>
        <v>17-Aug-1974</v>
      </c>
      <c r="M1988" s="2">
        <f>VLOOKUP($A1988,'Hospitalisation Details'!$A$2:$I$2344,9,FALSE)</f>
        <v>8964.06</v>
      </c>
      <c r="N1988" s="2" t="str">
        <f>VLOOKUP($A1988,'Hospitalisation Details'!$A$2:$J$2344,10,FALSE)</f>
        <v>Tier - 3</v>
      </c>
      <c r="O1988" s="2" t="str">
        <f>VLOOKUP($A1988,'Hospitalisation Details'!$A$2:$K$2344,11,FALSE)</f>
        <v>Tier - 2</v>
      </c>
      <c r="P1988" s="5" t="str">
        <f>VLOOKUP($A1988,'Hospitalisation Details'!$A$2:$L$2344,12,FALSE)</f>
        <v>R1016</v>
      </c>
      <c r="Q1988" s="15">
        <f>VLOOKUP($A1988,'Hospitalisation Details'!$A$2:$G$2344,7,FALSE)</f>
        <v>48</v>
      </c>
    </row>
    <row r="1989" spans="1:17" x14ac:dyDescent="0.25">
      <c r="A1989" s="14" t="s">
        <v>5677</v>
      </c>
      <c r="B1989" t="str">
        <f>VLOOKUP(Healthcare!$A1989,'Customer Names'!A1989:C4323,3,FALSE)</f>
        <v>Saulnier</v>
      </c>
      <c r="C1989">
        <f>VLOOKUP(Healthcare!$A1989,'Medical Examinations'!A1989:B4323,2,FALSE)</f>
        <v>33.914999999999999</v>
      </c>
      <c r="D1989">
        <f>VLOOKUP($A1989,'Medical Examinations'!A1989:D4323,4,FALSE)</f>
        <v>5.84</v>
      </c>
      <c r="E1989" t="str">
        <f>VLOOKUP($A1989,'Medical Examinations'!A1989:F1989,6,FALSE)</f>
        <v>Yes</v>
      </c>
      <c r="F1989" t="str">
        <f>VLOOKUP($A1989,'Medical Examinations'!A1989:G4323,7,FALSE)</f>
        <v>No</v>
      </c>
      <c r="G1989" t="str">
        <f>VLOOKUP($A1989,'Medical Examinations'!A1989:H4323,8,FALSE)</f>
        <v>No</v>
      </c>
      <c r="H1989" s="4">
        <f>VLOOKUP($A1989,'Medical Examinations'!A1989:I4323,9,FALSE)</f>
        <v>0</v>
      </c>
      <c r="I1989" t="str">
        <f>VLOOKUP($A1989,'Medical Examinations'!A1989:J1989,10,FALSE)</f>
        <v>No</v>
      </c>
      <c r="J1989" t="str">
        <f>VLOOKUP($A1989,'Medical Examinations'!A1989:C1989,3,FALSE)</f>
        <v>Obesity</v>
      </c>
      <c r="K1989" t="str">
        <f>VLOOKUP($A1989,'Medical Examinations'!A1989:E1989,5,FALSE)</f>
        <v>Prediabetes</v>
      </c>
      <c r="L1989" t="str">
        <f>VLOOKUP($A1989,'Hospitalisation Details'!$A$2:$E$2344,5,FALSE)</f>
        <v>15-Jul-1983</v>
      </c>
      <c r="M1989" s="2">
        <f>VLOOKUP($A1989,'Hospitalisation Details'!$A$2:$I$2344,9,FALSE)</f>
        <v>8965.7999999999993</v>
      </c>
      <c r="N1989" s="2" t="str">
        <f>VLOOKUP($A1989,'Hospitalisation Details'!$A$2:$J$2344,10,FALSE)</f>
        <v>Tier - 2</v>
      </c>
      <c r="O1989" s="2" t="str">
        <f>VLOOKUP($A1989,'Hospitalisation Details'!$A$2:$K$2344,11,FALSE)</f>
        <v>Tier - 3</v>
      </c>
      <c r="P1989" s="5" t="str">
        <f>VLOOKUP($A1989,'Hospitalisation Details'!$A$2:$L$2344,12,FALSE)</f>
        <v>R1012</v>
      </c>
      <c r="Q1989" s="15">
        <f>VLOOKUP($A1989,'Hospitalisation Details'!$A$2:$G$2344,7,FALSE)</f>
        <v>39</v>
      </c>
    </row>
    <row r="1990" spans="1:17" x14ac:dyDescent="0.25">
      <c r="A1990" s="14" t="s">
        <v>5678</v>
      </c>
      <c r="B1990" t="str">
        <f>VLOOKUP(Healthcare!$A1990,'Customer Names'!A1990:C4324,3,FALSE)</f>
        <v>Schoonover</v>
      </c>
      <c r="C1990">
        <f>VLOOKUP(Healthcare!$A1990,'Medical Examinations'!A1990:B4324,2,FALSE)</f>
        <v>33.31</v>
      </c>
      <c r="D1990">
        <f>VLOOKUP($A1990,'Medical Examinations'!A1990:D4324,4,FALSE)</f>
        <v>4.1900000000000004</v>
      </c>
      <c r="E1990" t="str">
        <f>VLOOKUP($A1990,'Medical Examinations'!A1990:F1990,6,FALSE)</f>
        <v>No</v>
      </c>
      <c r="F1990" t="str">
        <f>VLOOKUP($A1990,'Medical Examinations'!A1990:G4324,7,FALSE)</f>
        <v>No</v>
      </c>
      <c r="G1990" t="str">
        <f>VLOOKUP($A1990,'Medical Examinations'!A1990:H4324,8,FALSE)</f>
        <v>Yes</v>
      </c>
      <c r="H1990" s="4">
        <f>VLOOKUP($A1990,'Medical Examinations'!A1990:I4324,9,FALSE)</f>
        <v>1</v>
      </c>
      <c r="I1990" t="str">
        <f>VLOOKUP($A1990,'Medical Examinations'!A1990:J1990,10,FALSE)</f>
        <v>No</v>
      </c>
      <c r="J1990" t="str">
        <f>VLOOKUP($A1990,'Medical Examinations'!A1990:C1990,3,FALSE)</f>
        <v>Obesity</v>
      </c>
      <c r="K1990" t="str">
        <f>VLOOKUP($A1990,'Medical Examinations'!A1990:E1990,5,FALSE)</f>
        <v>Normal</v>
      </c>
      <c r="L1990" t="str">
        <f>VLOOKUP($A1990,'Hospitalisation Details'!$A$2:$E$2344,5,FALSE)</f>
        <v>8-Sep-1974</v>
      </c>
      <c r="M1990" s="2">
        <f>VLOOKUP($A1990,'Hospitalisation Details'!$A$2:$I$2344,9,FALSE)</f>
        <v>8968.33</v>
      </c>
      <c r="N1990" s="2" t="str">
        <f>VLOOKUP($A1990,'Hospitalisation Details'!$A$2:$J$2344,10,FALSE)</f>
        <v>Tier - 3</v>
      </c>
      <c r="O1990" s="2" t="str">
        <f>VLOOKUP($A1990,'Hospitalisation Details'!$A$2:$K$2344,11,FALSE)</f>
        <v>Tier - 2</v>
      </c>
      <c r="P1990" s="5" t="str">
        <f>VLOOKUP($A1990,'Hospitalisation Details'!$A$2:$L$2344,12,FALSE)</f>
        <v>R1011</v>
      </c>
      <c r="Q1990" s="15">
        <f>VLOOKUP($A1990,'Hospitalisation Details'!$A$2:$G$2344,7,FALSE)</f>
        <v>48</v>
      </c>
    </row>
    <row r="1991" spans="1:17" x14ac:dyDescent="0.25">
      <c r="A1991" s="14" t="s">
        <v>5679</v>
      </c>
      <c r="B1991" t="str">
        <f>VLOOKUP(Healthcare!$A1991,'Customer Names'!A1991:C4325,3,FALSE)</f>
        <v>Hass</v>
      </c>
      <c r="C1991">
        <f>VLOOKUP(Healthcare!$A1991,'Medical Examinations'!A1991:B4325,2,FALSE)</f>
        <v>25.745000000000001</v>
      </c>
      <c r="D1991">
        <f>VLOOKUP($A1991,'Medical Examinations'!A1991:D4325,4,FALSE)</f>
        <v>4.62</v>
      </c>
      <c r="E1991" t="str">
        <f>VLOOKUP($A1991,'Medical Examinations'!A1991:F1991,6,FALSE)</f>
        <v>Yes</v>
      </c>
      <c r="F1991" t="str">
        <f>VLOOKUP($A1991,'Medical Examinations'!A1991:G4325,7,FALSE)</f>
        <v>No</v>
      </c>
      <c r="G1991" t="str">
        <f>VLOOKUP($A1991,'Medical Examinations'!A1991:H4325,8,FALSE)</f>
        <v>No</v>
      </c>
      <c r="H1991" s="4">
        <f>VLOOKUP($A1991,'Medical Examinations'!A1991:I4325,9,FALSE)</f>
        <v>0</v>
      </c>
      <c r="I1991" t="str">
        <f>VLOOKUP($A1991,'Medical Examinations'!A1991:J1991,10,FALSE)</f>
        <v>No</v>
      </c>
      <c r="J1991" t="str">
        <f>VLOOKUP($A1991,'Medical Examinations'!A1991:C1991,3,FALSE)</f>
        <v>Over Weight</v>
      </c>
      <c r="K1991" t="str">
        <f>VLOOKUP($A1991,'Medical Examinations'!A1991:E1991,5,FALSE)</f>
        <v>Normal</v>
      </c>
      <c r="L1991" t="str">
        <f>VLOOKUP($A1991,'Hospitalisation Details'!$A$2:$E$2344,5,FALSE)</f>
        <v>11-Oct-1973</v>
      </c>
      <c r="M1991" s="2">
        <f>VLOOKUP($A1991,'Hospitalisation Details'!$A$2:$I$2344,9,FALSE)</f>
        <v>8988.16</v>
      </c>
      <c r="N1991" s="2" t="str">
        <f>VLOOKUP($A1991,'Hospitalisation Details'!$A$2:$J$2344,10,FALSE)</f>
        <v>Tier - 2</v>
      </c>
      <c r="O1991" s="2" t="str">
        <f>VLOOKUP($A1991,'Hospitalisation Details'!$A$2:$K$2344,11,FALSE)</f>
        <v>Tier - 1</v>
      </c>
      <c r="P1991" s="5" t="str">
        <f>VLOOKUP($A1991,'Hospitalisation Details'!$A$2:$L$2344,12,FALSE)</f>
        <v>R1012</v>
      </c>
      <c r="Q1991" s="15">
        <f>VLOOKUP($A1991,'Hospitalisation Details'!$A$2:$G$2344,7,FALSE)</f>
        <v>49</v>
      </c>
    </row>
    <row r="1992" spans="1:17" x14ac:dyDescent="0.25">
      <c r="A1992" s="14" t="s">
        <v>5680</v>
      </c>
      <c r="B1992" t="str">
        <f>VLOOKUP(Healthcare!$A1992,'Customer Names'!A1992:C4326,3,FALSE)</f>
        <v>Cadotte</v>
      </c>
      <c r="C1992">
        <f>VLOOKUP(Healthcare!$A1992,'Medical Examinations'!A1992:B4326,2,FALSE)</f>
        <v>37.1</v>
      </c>
      <c r="D1992">
        <f>VLOOKUP($A1992,'Medical Examinations'!A1992:D4326,4,FALSE)</f>
        <v>6.24</v>
      </c>
      <c r="E1992" t="str">
        <f>VLOOKUP($A1992,'Medical Examinations'!A1992:F1992,6,FALSE)</f>
        <v>No</v>
      </c>
      <c r="F1992" t="str">
        <f>VLOOKUP($A1992,'Medical Examinations'!A1992:G4326,7,FALSE)</f>
        <v>No</v>
      </c>
      <c r="G1992" t="str">
        <f>VLOOKUP($A1992,'Medical Examinations'!A1992:H4326,8,FALSE)</f>
        <v>No</v>
      </c>
      <c r="H1992" s="4">
        <f>VLOOKUP($A1992,'Medical Examinations'!A1992:I4326,9,FALSE)</f>
        <v>0</v>
      </c>
      <c r="I1992" t="str">
        <f>VLOOKUP($A1992,'Medical Examinations'!A1992:J1992,10,FALSE)</f>
        <v>No</v>
      </c>
      <c r="J1992" t="str">
        <f>VLOOKUP($A1992,'Medical Examinations'!A1992:C1992,3,FALSE)</f>
        <v>Obesity</v>
      </c>
      <c r="K1992" t="str">
        <f>VLOOKUP($A1992,'Medical Examinations'!A1992:E1992,5,FALSE)</f>
        <v>Prediabetes</v>
      </c>
      <c r="L1992" t="str">
        <f>VLOOKUP($A1992,'Hospitalisation Details'!$A$2:$E$2344,5,FALSE)</f>
        <v>16-Dec-1979</v>
      </c>
      <c r="M1992" s="2">
        <f>VLOOKUP($A1992,'Hospitalisation Details'!$A$2:$I$2344,9,FALSE)</f>
        <v>8998.43</v>
      </c>
      <c r="N1992" s="2" t="str">
        <f>VLOOKUP($A1992,'Hospitalisation Details'!$A$2:$J$2344,10,FALSE)</f>
        <v>Tier - 2</v>
      </c>
      <c r="O1992" s="2" t="str">
        <f>VLOOKUP($A1992,'Hospitalisation Details'!$A$2:$K$2344,11,FALSE)</f>
        <v>Tier - 1</v>
      </c>
      <c r="P1992" s="5" t="str">
        <f>VLOOKUP($A1992,'Hospitalisation Details'!$A$2:$L$2344,12,FALSE)</f>
        <v>R1025</v>
      </c>
      <c r="Q1992" s="15">
        <f>VLOOKUP($A1992,'Hospitalisation Details'!$A$2:$G$2344,7,FALSE)</f>
        <v>43</v>
      </c>
    </row>
    <row r="1993" spans="1:17" x14ac:dyDescent="0.25">
      <c r="A1993" s="14" t="s">
        <v>5681</v>
      </c>
      <c r="B1993" t="str">
        <f>VLOOKUP(Healthcare!$A1993,'Customer Names'!A1993:C4327,3,FALSE)</f>
        <v>Cacciapaglia</v>
      </c>
      <c r="C1993">
        <f>VLOOKUP(Healthcare!$A1993,'Medical Examinations'!A1993:B4327,2,FALSE)</f>
        <v>35.435000000000002</v>
      </c>
      <c r="D1993">
        <f>VLOOKUP($A1993,'Medical Examinations'!A1993:D4327,4,FALSE)</f>
        <v>5.81</v>
      </c>
      <c r="E1993" t="str">
        <f>VLOOKUP($A1993,'Medical Examinations'!A1993:F1993,6,FALSE)</f>
        <v>No</v>
      </c>
      <c r="F1993" t="str">
        <f>VLOOKUP($A1993,'Medical Examinations'!A1993:G4327,7,FALSE)</f>
        <v>No</v>
      </c>
      <c r="G1993" t="str">
        <f>VLOOKUP($A1993,'Medical Examinations'!A1993:H4327,8,FALSE)</f>
        <v>No</v>
      </c>
      <c r="H1993" s="4">
        <f>VLOOKUP($A1993,'Medical Examinations'!A1993:I4327,9,FALSE)</f>
        <v>0</v>
      </c>
      <c r="I1993" t="str">
        <f>VLOOKUP($A1993,'Medical Examinations'!A1993:J1993,10,FALSE)</f>
        <v>No</v>
      </c>
      <c r="J1993" t="str">
        <f>VLOOKUP($A1993,'Medical Examinations'!A1993:C1993,3,FALSE)</f>
        <v>Obesity</v>
      </c>
      <c r="K1993" t="str">
        <f>VLOOKUP($A1993,'Medical Examinations'!A1993:E1993,5,FALSE)</f>
        <v>Prediabetes</v>
      </c>
      <c r="L1993" t="str">
        <f>VLOOKUP($A1993,'Hospitalisation Details'!$A$2:$E$2344,5,FALSE)</f>
        <v>1-Dec-1993</v>
      </c>
      <c r="M1993" s="2">
        <f>VLOOKUP($A1993,'Hospitalisation Details'!$A$2:$I$2344,9,FALSE)</f>
        <v>9010.2000000000007</v>
      </c>
      <c r="N1993" s="2" t="str">
        <f>VLOOKUP($A1993,'Hospitalisation Details'!$A$2:$J$2344,10,FALSE)</f>
        <v>Tier - 2</v>
      </c>
      <c r="O1993" s="2" t="str">
        <f>VLOOKUP($A1993,'Hospitalisation Details'!$A$2:$K$2344,11,FALSE)</f>
        <v>Tier - 3</v>
      </c>
      <c r="P1993" s="5" t="str">
        <f>VLOOKUP($A1993,'Hospitalisation Details'!$A$2:$L$2344,12,FALSE)</f>
        <v>R1026</v>
      </c>
      <c r="Q1993" s="15">
        <f>VLOOKUP($A1993,'Hospitalisation Details'!$A$2:$G$2344,7,FALSE)</f>
        <v>29</v>
      </c>
    </row>
    <row r="1994" spans="1:17" x14ac:dyDescent="0.25">
      <c r="A1994" s="14" t="s">
        <v>5682</v>
      </c>
      <c r="B1994" t="str">
        <f>VLOOKUP(Healthcare!$A1994,'Customer Names'!A1994:C4328,3,FALSE)</f>
        <v>Mininger</v>
      </c>
      <c r="C1994">
        <f>VLOOKUP(Healthcare!$A1994,'Medical Examinations'!A1994:B4328,2,FALSE)</f>
        <v>20.399999999999999</v>
      </c>
      <c r="D1994">
        <f>VLOOKUP($A1994,'Medical Examinations'!A1994:D4328,4,FALSE)</f>
        <v>4.83</v>
      </c>
      <c r="E1994" t="str">
        <f>VLOOKUP($A1994,'Medical Examinations'!A1994:F1994,6,FALSE)</f>
        <v>No</v>
      </c>
      <c r="F1994" t="str">
        <f>VLOOKUP($A1994,'Medical Examinations'!A1994:G4328,7,FALSE)</f>
        <v>No</v>
      </c>
      <c r="G1994" t="str">
        <f>VLOOKUP($A1994,'Medical Examinations'!A1994:H4328,8,FALSE)</f>
        <v>No</v>
      </c>
      <c r="H1994" s="4">
        <f>VLOOKUP($A1994,'Medical Examinations'!A1994:I4328,9,FALSE)</f>
        <v>0</v>
      </c>
      <c r="I1994" t="str">
        <f>VLOOKUP($A1994,'Medical Examinations'!A1994:J1994,10,FALSE)</f>
        <v>No</v>
      </c>
      <c r="J1994" t="str">
        <f>VLOOKUP($A1994,'Medical Examinations'!A1994:C1994,3,FALSE)</f>
        <v>Health Weight</v>
      </c>
      <c r="K1994" t="str">
        <f>VLOOKUP($A1994,'Medical Examinations'!A1994:E1994,5,FALSE)</f>
        <v>Normal</v>
      </c>
      <c r="L1994" t="str">
        <f>VLOOKUP($A1994,'Hospitalisation Details'!$A$2:$E$2344,5,FALSE)</f>
        <v>7-Dec-1972</v>
      </c>
      <c r="M1994" s="2">
        <f>VLOOKUP($A1994,'Hospitalisation Details'!$A$2:$I$2344,9,FALSE)</f>
        <v>9048.0300000000007</v>
      </c>
      <c r="N1994" s="2" t="str">
        <f>VLOOKUP($A1994,'Hospitalisation Details'!$A$2:$J$2344,10,FALSE)</f>
        <v>Tier - 2</v>
      </c>
      <c r="O1994" s="2" t="str">
        <f>VLOOKUP($A1994,'Hospitalisation Details'!$A$2:$K$2344,11,FALSE)</f>
        <v>Tier - 2</v>
      </c>
      <c r="P1994" s="5" t="str">
        <f>VLOOKUP($A1994,'Hospitalisation Details'!$A$2:$L$2344,12,FALSE)</f>
        <v>R1013</v>
      </c>
      <c r="Q1994" s="15">
        <f>VLOOKUP($A1994,'Hospitalisation Details'!$A$2:$G$2344,7,FALSE)</f>
        <v>50</v>
      </c>
    </row>
    <row r="1995" spans="1:17" x14ac:dyDescent="0.25">
      <c r="A1995" s="14" t="s">
        <v>5683</v>
      </c>
      <c r="B1995" t="str">
        <f>VLOOKUP(Healthcare!$A1995,'Customer Names'!A1995:C4329,3,FALSE)</f>
        <v>Mayo</v>
      </c>
      <c r="C1995">
        <f>VLOOKUP(Healthcare!$A1995,'Medical Examinations'!A1995:B4329,2,FALSE)</f>
        <v>42.13</v>
      </c>
      <c r="D1995">
        <f>VLOOKUP($A1995,'Medical Examinations'!A1995:D4329,4,FALSE)</f>
        <v>5.72</v>
      </c>
      <c r="E1995" t="str">
        <f>VLOOKUP($A1995,'Medical Examinations'!A1995:F1995,6,FALSE)</f>
        <v>Yes</v>
      </c>
      <c r="F1995" t="str">
        <f>VLOOKUP($A1995,'Medical Examinations'!A1995:G4329,7,FALSE)</f>
        <v>No</v>
      </c>
      <c r="G1995" t="str">
        <f>VLOOKUP($A1995,'Medical Examinations'!A1995:H4329,8,FALSE)</f>
        <v>Yes</v>
      </c>
      <c r="H1995" s="4">
        <f>VLOOKUP($A1995,'Medical Examinations'!A1995:I4329,9,FALSE)</f>
        <v>1</v>
      </c>
      <c r="I1995" t="str">
        <f>VLOOKUP($A1995,'Medical Examinations'!A1995:J1995,10,FALSE)</f>
        <v>No</v>
      </c>
      <c r="J1995" t="str">
        <f>VLOOKUP($A1995,'Medical Examinations'!A1995:C1995,3,FALSE)</f>
        <v>Obesity</v>
      </c>
      <c r="K1995" t="str">
        <f>VLOOKUP($A1995,'Medical Examinations'!A1995:E1995,5,FALSE)</f>
        <v>Prediabetes</v>
      </c>
      <c r="L1995" t="str">
        <f>VLOOKUP($A1995,'Hospitalisation Details'!$A$2:$E$2344,5,FALSE)</f>
        <v>2-Dec-1972</v>
      </c>
      <c r="M1995" s="2">
        <f>VLOOKUP($A1995,'Hospitalisation Details'!$A$2:$I$2344,9,FALSE)</f>
        <v>9058.73</v>
      </c>
      <c r="N1995" s="2" t="str">
        <f>VLOOKUP($A1995,'Hospitalisation Details'!$A$2:$J$2344,10,FALSE)</f>
        <v>Tier - 3</v>
      </c>
      <c r="O1995" s="2" t="str">
        <f>VLOOKUP($A1995,'Hospitalisation Details'!$A$2:$K$2344,11,FALSE)</f>
        <v>Tier - 2</v>
      </c>
      <c r="P1995" s="5" t="str">
        <f>VLOOKUP($A1995,'Hospitalisation Details'!$A$2:$L$2344,12,FALSE)</f>
        <v>R1013</v>
      </c>
      <c r="Q1995" s="15">
        <f>VLOOKUP($A1995,'Hospitalisation Details'!$A$2:$G$2344,7,FALSE)</f>
        <v>50</v>
      </c>
    </row>
    <row r="1996" spans="1:17" x14ac:dyDescent="0.25">
      <c r="A1996" s="14" t="s">
        <v>5684</v>
      </c>
      <c r="B1996" t="str">
        <f>VLOOKUP(Healthcare!$A1996,'Customer Names'!A1996:C4330,3,FALSE)</f>
        <v>Zicko</v>
      </c>
      <c r="C1996">
        <f>VLOOKUP(Healthcare!$A1996,'Medical Examinations'!A1996:B4330,2,FALSE)</f>
        <v>33.99</v>
      </c>
      <c r="D1996">
        <f>VLOOKUP($A1996,'Medical Examinations'!A1996:D4330,4,FALSE)</f>
        <v>4.83</v>
      </c>
      <c r="E1996" t="str">
        <f>VLOOKUP($A1996,'Medical Examinations'!A1996:F1996,6,FALSE)</f>
        <v>Yes</v>
      </c>
      <c r="F1996" t="str">
        <f>VLOOKUP($A1996,'Medical Examinations'!A1996:G4330,7,FALSE)</f>
        <v>No</v>
      </c>
      <c r="G1996" t="str">
        <f>VLOOKUP($A1996,'Medical Examinations'!A1996:H4330,8,FALSE)</f>
        <v>Yes</v>
      </c>
      <c r="H1996" s="4">
        <f>VLOOKUP($A1996,'Medical Examinations'!A1996:I4330,9,FALSE)</f>
        <v>1</v>
      </c>
      <c r="I1996" t="str">
        <f>VLOOKUP($A1996,'Medical Examinations'!A1996:J1996,10,FALSE)</f>
        <v>No</v>
      </c>
      <c r="J1996" t="str">
        <f>VLOOKUP($A1996,'Medical Examinations'!A1996:C1996,3,FALSE)</f>
        <v>Obesity</v>
      </c>
      <c r="K1996" t="str">
        <f>VLOOKUP($A1996,'Medical Examinations'!A1996:E1996,5,FALSE)</f>
        <v>Normal</v>
      </c>
      <c r="L1996" t="str">
        <f>VLOOKUP($A1996,'Hospitalisation Details'!$A$2:$E$2344,5,FALSE)</f>
        <v>4-Nov-1977</v>
      </c>
      <c r="M1996" s="2">
        <f>VLOOKUP($A1996,'Hospitalisation Details'!$A$2:$I$2344,9,FALSE)</f>
        <v>9095.07</v>
      </c>
      <c r="N1996" s="2" t="str">
        <f>VLOOKUP($A1996,'Hospitalisation Details'!$A$2:$J$2344,10,FALSE)</f>
        <v>Tier - 2</v>
      </c>
      <c r="O1996" s="2" t="str">
        <f>VLOOKUP($A1996,'Hospitalisation Details'!$A$2:$K$2344,11,FALSE)</f>
        <v>Tier - 2</v>
      </c>
      <c r="P1996" s="5" t="str">
        <f>VLOOKUP($A1996,'Hospitalisation Details'!$A$2:$L$2344,12,FALSE)</f>
        <v>R1024</v>
      </c>
      <c r="Q1996" s="15">
        <f>VLOOKUP($A1996,'Hospitalisation Details'!$A$2:$G$2344,7,FALSE)</f>
        <v>45</v>
      </c>
    </row>
    <row r="1997" spans="1:17" x14ac:dyDescent="0.25">
      <c r="A1997" s="14" t="s">
        <v>5685</v>
      </c>
      <c r="B1997" t="str">
        <f>VLOOKUP(Healthcare!$A1997,'Customer Names'!A1997:C4331,3,FALSE)</f>
        <v>Graham</v>
      </c>
      <c r="C1997">
        <f>VLOOKUP(Healthcare!$A1997,'Medical Examinations'!A1997:B4331,2,FALSE)</f>
        <v>28.594999999999999</v>
      </c>
      <c r="D1997">
        <f>VLOOKUP($A1997,'Medical Examinations'!A1997:D4331,4,FALSE)</f>
        <v>4.1399999999999997</v>
      </c>
      <c r="E1997" t="str">
        <f>VLOOKUP($A1997,'Medical Examinations'!A1997:F1997,6,FALSE)</f>
        <v>Yes</v>
      </c>
      <c r="F1997" t="str">
        <f>VLOOKUP($A1997,'Medical Examinations'!A1997:G4331,7,FALSE)</f>
        <v>No</v>
      </c>
      <c r="G1997" t="str">
        <f>VLOOKUP($A1997,'Medical Examinations'!A1997:H4331,8,FALSE)</f>
        <v>Yes</v>
      </c>
      <c r="H1997" s="4">
        <f>VLOOKUP($A1997,'Medical Examinations'!A1997:I4331,9,FALSE)</f>
        <v>1</v>
      </c>
      <c r="I1997" t="str">
        <f>VLOOKUP($A1997,'Medical Examinations'!A1997:J1997,10,FALSE)</f>
        <v>No</v>
      </c>
      <c r="J1997" t="str">
        <f>VLOOKUP($A1997,'Medical Examinations'!A1997:C1997,3,FALSE)</f>
        <v>Over Weight</v>
      </c>
      <c r="K1997" t="str">
        <f>VLOOKUP($A1997,'Medical Examinations'!A1997:E1997,5,FALSE)</f>
        <v>Normal</v>
      </c>
      <c r="L1997" t="str">
        <f>VLOOKUP($A1997,'Hospitalisation Details'!$A$2:$E$2344,5,FALSE)</f>
        <v>9-Nov-1965</v>
      </c>
      <c r="M1997" s="2">
        <f>VLOOKUP($A1997,'Hospitalisation Details'!$A$2:$I$2344,9,FALSE)</f>
        <v>9095.94</v>
      </c>
      <c r="N1997" s="2" t="str">
        <f>VLOOKUP($A1997,'Hospitalisation Details'!$A$2:$J$2344,10,FALSE)</f>
        <v>Tier - 3</v>
      </c>
      <c r="O1997" s="2" t="str">
        <f>VLOOKUP($A1997,'Hospitalisation Details'!$A$2:$K$2344,11,FALSE)</f>
        <v>Tier - 1</v>
      </c>
      <c r="P1997" s="5" t="str">
        <f>VLOOKUP($A1997,'Hospitalisation Details'!$A$2:$L$2344,12,FALSE)</f>
        <v>R1011</v>
      </c>
      <c r="Q1997" s="15">
        <f>VLOOKUP($A1997,'Hospitalisation Details'!$A$2:$G$2344,7,FALSE)</f>
        <v>57</v>
      </c>
    </row>
    <row r="1998" spans="1:17" x14ac:dyDescent="0.25">
      <c r="A1998" s="14" t="s">
        <v>5686</v>
      </c>
      <c r="B1998" t="str">
        <f>VLOOKUP(Healthcare!$A1998,'Customer Names'!A1998:C4332,3,FALSE)</f>
        <v>Boland</v>
      </c>
      <c r="C1998">
        <f>VLOOKUP(Healthcare!$A1998,'Medical Examinations'!A1998:B4332,2,FALSE)</f>
        <v>20.8</v>
      </c>
      <c r="D1998">
        <f>VLOOKUP($A1998,'Medical Examinations'!A1998:D4332,4,FALSE)</f>
        <v>4.07</v>
      </c>
      <c r="E1998" t="str">
        <f>VLOOKUP($A1998,'Medical Examinations'!A1998:F1998,6,FALSE)</f>
        <v>Yes</v>
      </c>
      <c r="F1998" t="str">
        <f>VLOOKUP($A1998,'Medical Examinations'!A1998:G4332,7,FALSE)</f>
        <v>No</v>
      </c>
      <c r="G1998" t="str">
        <f>VLOOKUP($A1998,'Medical Examinations'!A1998:H4332,8,FALSE)</f>
        <v>Yes</v>
      </c>
      <c r="H1998" s="4">
        <f>VLOOKUP($A1998,'Medical Examinations'!A1998:I4332,9,FALSE)</f>
        <v>1</v>
      </c>
      <c r="I1998" t="str">
        <f>VLOOKUP($A1998,'Medical Examinations'!A1998:J1998,10,FALSE)</f>
        <v>No</v>
      </c>
      <c r="J1998" t="str">
        <f>VLOOKUP($A1998,'Medical Examinations'!A1998:C1998,3,FALSE)</f>
        <v>Health Weight</v>
      </c>
      <c r="K1998" t="str">
        <f>VLOOKUP($A1998,'Medical Examinations'!A1998:E1998,5,FALSE)</f>
        <v>Normal</v>
      </c>
      <c r="L1998" t="str">
        <f>VLOOKUP($A1998,'Hospitalisation Details'!$A$2:$E$2344,5,FALSE)</f>
        <v>2-Dec-1977</v>
      </c>
      <c r="M1998" s="2">
        <f>VLOOKUP($A1998,'Hospitalisation Details'!$A$2:$I$2344,9,FALSE)</f>
        <v>9101.7999999999993</v>
      </c>
      <c r="N1998" s="2" t="str">
        <f>VLOOKUP($A1998,'Hospitalisation Details'!$A$2:$J$2344,10,FALSE)</f>
        <v>Tier - 2</v>
      </c>
      <c r="O1998" s="2" t="str">
        <f>VLOOKUP($A1998,'Hospitalisation Details'!$A$2:$K$2344,11,FALSE)</f>
        <v>Tier - 1</v>
      </c>
      <c r="P1998" s="5" t="str">
        <f>VLOOKUP($A1998,'Hospitalisation Details'!$A$2:$L$2344,12,FALSE)</f>
        <v>R1011</v>
      </c>
      <c r="Q1998" s="15">
        <f>VLOOKUP($A1998,'Hospitalisation Details'!$A$2:$G$2344,7,FALSE)</f>
        <v>45</v>
      </c>
    </row>
    <row r="1999" spans="1:17" x14ac:dyDescent="0.25">
      <c r="A1999" s="14" t="s">
        <v>5687</v>
      </c>
      <c r="B1999" t="str">
        <f>VLOOKUP(Healthcare!$A1999,'Customer Names'!A1999:C4333,3,FALSE)</f>
        <v>Cupp</v>
      </c>
      <c r="C1999">
        <f>VLOOKUP(Healthcare!$A1999,'Medical Examinations'!A1999:B4333,2,FALSE)</f>
        <v>23.465</v>
      </c>
      <c r="D1999">
        <f>VLOOKUP($A1999,'Medical Examinations'!A1999:D4333,4,FALSE)</f>
        <v>6.26</v>
      </c>
      <c r="E1999" t="str">
        <f>VLOOKUP($A1999,'Medical Examinations'!A1999:F1999,6,FALSE)</f>
        <v>Yes</v>
      </c>
      <c r="F1999" t="str">
        <f>VLOOKUP($A1999,'Medical Examinations'!A1999:G4333,7,FALSE)</f>
        <v>No</v>
      </c>
      <c r="G1999" t="str">
        <f>VLOOKUP($A1999,'Medical Examinations'!A1999:H4333,8,FALSE)</f>
        <v>Yes</v>
      </c>
      <c r="H1999" s="4">
        <f>VLOOKUP($A1999,'Medical Examinations'!A1999:I4333,9,FALSE)</f>
        <v>1</v>
      </c>
      <c r="I1999" t="str">
        <f>VLOOKUP($A1999,'Medical Examinations'!A1999:J1999,10,FALSE)</f>
        <v>No</v>
      </c>
      <c r="J1999" t="str">
        <f>VLOOKUP($A1999,'Medical Examinations'!A1999:C1999,3,FALSE)</f>
        <v>Health Weight</v>
      </c>
      <c r="K1999" t="str">
        <f>VLOOKUP($A1999,'Medical Examinations'!A1999:E1999,5,FALSE)</f>
        <v>Prediabetes</v>
      </c>
      <c r="L1999" t="str">
        <f>VLOOKUP($A1999,'Hospitalisation Details'!$A$2:$E$2344,5,FALSE)</f>
        <v>12-Aug-1970</v>
      </c>
      <c r="M1999" s="2">
        <f>VLOOKUP($A1999,'Hospitalisation Details'!$A$2:$I$2344,9,FALSE)</f>
        <v>9140.9500000000007</v>
      </c>
      <c r="N1999" s="2" t="str">
        <f>VLOOKUP($A1999,'Hospitalisation Details'!$A$2:$J$2344,10,FALSE)</f>
        <v>Tier - 3</v>
      </c>
      <c r="O1999" s="2" t="str">
        <f>VLOOKUP($A1999,'Hospitalisation Details'!$A$2:$K$2344,11,FALSE)</f>
        <v>Tier - 3</v>
      </c>
      <c r="P1999" s="5" t="str">
        <f>VLOOKUP($A1999,'Hospitalisation Details'!$A$2:$L$2344,12,FALSE)</f>
        <v>R1013</v>
      </c>
      <c r="Q1999" s="15">
        <f>VLOOKUP($A1999,'Hospitalisation Details'!$A$2:$G$2344,7,FALSE)</f>
        <v>52</v>
      </c>
    </row>
    <row r="2000" spans="1:17" x14ac:dyDescent="0.25">
      <c r="A2000" s="14" t="s">
        <v>5688</v>
      </c>
      <c r="B2000" t="str">
        <f>VLOOKUP(Healthcare!$A2000,'Customer Names'!A2000:C4334,3,FALSE)</f>
        <v>Shaw</v>
      </c>
      <c r="C2000">
        <f>VLOOKUP(Healthcare!$A2000,'Medical Examinations'!A2000:B4334,2,FALSE)</f>
        <v>40.185000000000002</v>
      </c>
      <c r="D2000">
        <f>VLOOKUP($A2000,'Medical Examinations'!A2000:D4334,4,FALSE)</f>
        <v>5.88</v>
      </c>
      <c r="E2000" t="str">
        <f>VLOOKUP($A2000,'Medical Examinations'!A2000:F2000,6,FALSE)</f>
        <v>Yes</v>
      </c>
      <c r="F2000" t="str">
        <f>VLOOKUP($A2000,'Medical Examinations'!A2000:G4334,7,FALSE)</f>
        <v>No</v>
      </c>
      <c r="G2000" t="str">
        <f>VLOOKUP($A2000,'Medical Examinations'!A2000:H4334,8,FALSE)</f>
        <v>No</v>
      </c>
      <c r="H2000" s="4">
        <f>VLOOKUP($A2000,'Medical Examinations'!A2000:I4334,9,FALSE)</f>
        <v>0</v>
      </c>
      <c r="I2000" t="str">
        <f>VLOOKUP($A2000,'Medical Examinations'!A2000:J2000,10,FALSE)</f>
        <v>No</v>
      </c>
      <c r="J2000" t="str">
        <f>VLOOKUP($A2000,'Medical Examinations'!A2000:C2000,3,FALSE)</f>
        <v>Obesity</v>
      </c>
      <c r="K2000" t="str">
        <f>VLOOKUP($A2000,'Medical Examinations'!A2000:E2000,5,FALSE)</f>
        <v>Prediabetes</v>
      </c>
      <c r="L2000" t="str">
        <f>VLOOKUP($A2000,'Hospitalisation Details'!$A$2:$E$2344,5,FALSE)</f>
        <v>18-Oct-1970</v>
      </c>
      <c r="M2000" s="2">
        <f>VLOOKUP($A2000,'Hospitalisation Details'!$A$2:$I$2344,9,FALSE)</f>
        <v>9144.57</v>
      </c>
      <c r="N2000" s="2" t="str">
        <f>VLOOKUP($A2000,'Hospitalisation Details'!$A$2:$J$2344,10,FALSE)</f>
        <v>Tier - 3</v>
      </c>
      <c r="O2000" s="2" t="str">
        <f>VLOOKUP($A2000,'Hospitalisation Details'!$A$2:$K$2344,11,FALSE)</f>
        <v>Tier - 2</v>
      </c>
      <c r="P2000" s="5" t="str">
        <f>VLOOKUP($A2000,'Hospitalisation Details'!$A$2:$L$2344,12,FALSE)</f>
        <v>R1011</v>
      </c>
      <c r="Q2000" s="15">
        <f>VLOOKUP($A2000,'Hospitalisation Details'!$A$2:$G$2344,7,FALSE)</f>
        <v>52</v>
      </c>
    </row>
    <row r="2001" spans="1:17" x14ac:dyDescent="0.25">
      <c r="A2001" s="14" t="s">
        <v>5689</v>
      </c>
      <c r="B2001" t="str">
        <f>VLOOKUP(Healthcare!$A2001,'Customer Names'!A2001:C4335,3,FALSE)</f>
        <v>Klassen</v>
      </c>
      <c r="C2001">
        <f>VLOOKUP(Healthcare!$A2001,'Medical Examinations'!A2001:B4335,2,FALSE)</f>
        <v>21.89</v>
      </c>
      <c r="D2001">
        <f>VLOOKUP($A2001,'Medical Examinations'!A2001:D4335,4,FALSE)</f>
        <v>5.72</v>
      </c>
      <c r="E2001" t="str">
        <f>VLOOKUP($A2001,'Medical Examinations'!A2001:F2001,6,FALSE)</f>
        <v>Yes</v>
      </c>
      <c r="F2001" t="str">
        <f>VLOOKUP($A2001,'Medical Examinations'!A2001:G4335,7,FALSE)</f>
        <v>No</v>
      </c>
      <c r="G2001" t="str">
        <f>VLOOKUP($A2001,'Medical Examinations'!A2001:H4335,8,FALSE)</f>
        <v>No</v>
      </c>
      <c r="H2001" s="4">
        <f>VLOOKUP($A2001,'Medical Examinations'!A2001:I4335,9,FALSE)</f>
        <v>0</v>
      </c>
      <c r="I2001" t="str">
        <f>VLOOKUP($A2001,'Medical Examinations'!A2001:J2001,10,FALSE)</f>
        <v>No</v>
      </c>
      <c r="J2001" t="str">
        <f>VLOOKUP($A2001,'Medical Examinations'!A2001:C2001,3,FALSE)</f>
        <v>Health Weight</v>
      </c>
      <c r="K2001" t="str">
        <f>VLOOKUP($A2001,'Medical Examinations'!A2001:E2001,5,FALSE)</f>
        <v>Prediabetes</v>
      </c>
      <c r="L2001" t="str">
        <f>VLOOKUP($A2001,'Hospitalisation Details'!$A$2:$E$2344,5,FALSE)</f>
        <v>29-Dec-1971</v>
      </c>
      <c r="M2001" s="2">
        <f>VLOOKUP($A2001,'Hospitalisation Details'!$A$2:$I$2344,9,FALSE)</f>
        <v>9174.14</v>
      </c>
      <c r="N2001" s="2" t="str">
        <f>VLOOKUP($A2001,'Hospitalisation Details'!$A$2:$J$2344,10,FALSE)</f>
        <v>Tier - 3</v>
      </c>
      <c r="O2001" s="2" t="str">
        <f>VLOOKUP($A2001,'Hospitalisation Details'!$A$2:$K$2344,11,FALSE)</f>
        <v>Tier - 1</v>
      </c>
      <c r="P2001" s="5" t="str">
        <f>VLOOKUP($A2001,'Hospitalisation Details'!$A$2:$L$2344,12,FALSE)</f>
        <v>R1012</v>
      </c>
      <c r="Q2001" s="15">
        <f>VLOOKUP($A2001,'Hospitalisation Details'!$A$2:$G$2344,7,FALSE)</f>
        <v>51</v>
      </c>
    </row>
    <row r="2002" spans="1:17" x14ac:dyDescent="0.25">
      <c r="A2002" s="14" t="s">
        <v>5690</v>
      </c>
      <c r="B2002" t="str">
        <f>VLOOKUP(Healthcare!$A2002,'Customer Names'!A2002:C4336,3,FALSE)</f>
        <v>Musal</v>
      </c>
      <c r="C2002">
        <f>VLOOKUP(Healthcare!$A2002,'Medical Examinations'!A2002:B4336,2,FALSE)</f>
        <v>29.34</v>
      </c>
      <c r="D2002">
        <f>VLOOKUP($A2002,'Medical Examinations'!A2002:D4336,4,FALSE)</f>
        <v>6.09</v>
      </c>
      <c r="E2002" t="str">
        <f>VLOOKUP($A2002,'Medical Examinations'!A2002:F2002,6,FALSE)</f>
        <v>Yes</v>
      </c>
      <c r="F2002" t="str">
        <f>VLOOKUP($A2002,'Medical Examinations'!A2002:G4336,7,FALSE)</f>
        <v>Yes</v>
      </c>
      <c r="G2002" t="str">
        <f>VLOOKUP($A2002,'Medical Examinations'!A2002:H4336,8,FALSE)</f>
        <v>No</v>
      </c>
      <c r="H2002" s="4">
        <f>VLOOKUP($A2002,'Medical Examinations'!A2002:I4336,9,FALSE)</f>
        <v>2</v>
      </c>
      <c r="I2002" t="str">
        <f>VLOOKUP($A2002,'Medical Examinations'!A2002:J2002,10,FALSE)</f>
        <v>No</v>
      </c>
      <c r="J2002" t="str">
        <f>VLOOKUP($A2002,'Medical Examinations'!A2002:C2002,3,FALSE)</f>
        <v>Over Weight</v>
      </c>
      <c r="K2002" t="str">
        <f>VLOOKUP($A2002,'Medical Examinations'!A2002:E2002,5,FALSE)</f>
        <v>Prediabetes</v>
      </c>
      <c r="L2002" t="str">
        <f>VLOOKUP($A2002,'Hospitalisation Details'!$A$2:$E$2344,5,FALSE)</f>
        <v>25-Dec-1973</v>
      </c>
      <c r="M2002" s="2">
        <f>VLOOKUP($A2002,'Hospitalisation Details'!$A$2:$I$2344,9,FALSE)</f>
        <v>9182.17</v>
      </c>
      <c r="N2002" s="2" t="str">
        <f>VLOOKUP($A2002,'Hospitalisation Details'!$A$2:$J$2344,10,FALSE)</f>
        <v>Tier - 2</v>
      </c>
      <c r="O2002" s="2" t="str">
        <f>VLOOKUP($A2002,'Hospitalisation Details'!$A$2:$K$2344,11,FALSE)</f>
        <v>Tier - 3</v>
      </c>
      <c r="P2002" s="5" t="str">
        <f>VLOOKUP($A2002,'Hospitalisation Details'!$A$2:$L$2344,12,FALSE)</f>
        <v>R1011</v>
      </c>
      <c r="Q2002" s="15">
        <f>VLOOKUP($A2002,'Hospitalisation Details'!$A$2:$G$2344,7,FALSE)</f>
        <v>49</v>
      </c>
    </row>
    <row r="2003" spans="1:17" x14ac:dyDescent="0.25">
      <c r="A2003" s="14" t="s">
        <v>5691</v>
      </c>
      <c r="B2003" t="str">
        <f>VLOOKUP(Healthcare!$A2003,'Customer Names'!A2003:C4337,3,FALSE)</f>
        <v>Kitayama</v>
      </c>
      <c r="C2003">
        <f>VLOOKUP(Healthcare!$A2003,'Medical Examinations'!A2003:B4337,2,FALSE)</f>
        <v>22.61</v>
      </c>
      <c r="D2003">
        <f>VLOOKUP($A2003,'Medical Examinations'!A2003:D4337,4,FALSE)</f>
        <v>4.25</v>
      </c>
      <c r="E2003" t="str">
        <f>VLOOKUP($A2003,'Medical Examinations'!A2003:F2003,6,FALSE)</f>
        <v>Yes</v>
      </c>
      <c r="F2003" t="str">
        <f>VLOOKUP($A2003,'Medical Examinations'!A2003:G4337,7,FALSE)</f>
        <v>No</v>
      </c>
      <c r="G2003" t="str">
        <f>VLOOKUP($A2003,'Medical Examinations'!A2003:H4337,8,FALSE)</f>
        <v>No</v>
      </c>
      <c r="H2003" s="4">
        <f>VLOOKUP($A2003,'Medical Examinations'!A2003:I4337,9,FALSE)</f>
        <v>0</v>
      </c>
      <c r="I2003" t="str">
        <f>VLOOKUP($A2003,'Medical Examinations'!A2003:J2003,10,FALSE)</f>
        <v>No</v>
      </c>
      <c r="J2003" t="str">
        <f>VLOOKUP($A2003,'Medical Examinations'!A2003:C2003,3,FALSE)</f>
        <v>Health Weight</v>
      </c>
      <c r="K2003" t="str">
        <f>VLOOKUP($A2003,'Medical Examinations'!A2003:E2003,5,FALSE)</f>
        <v>Normal</v>
      </c>
      <c r="L2003" t="str">
        <f>VLOOKUP($A2003,'Hospitalisation Details'!$A$2:$E$2344,5,FALSE)</f>
        <v>10-Sep-1976</v>
      </c>
      <c r="M2003" s="2">
        <f>VLOOKUP($A2003,'Hospitalisation Details'!$A$2:$I$2344,9,FALSE)</f>
        <v>9193.84</v>
      </c>
      <c r="N2003" s="2" t="str">
        <f>VLOOKUP($A2003,'Hospitalisation Details'!$A$2:$J$2344,10,FALSE)</f>
        <v>Tier - 2</v>
      </c>
      <c r="O2003" s="2" t="str">
        <f>VLOOKUP($A2003,'Hospitalisation Details'!$A$2:$K$2344,11,FALSE)</f>
        <v>Tier - 1</v>
      </c>
      <c r="P2003" s="5" t="str">
        <f>VLOOKUP($A2003,'Hospitalisation Details'!$A$2:$L$2344,12,FALSE)</f>
        <v>R1012</v>
      </c>
      <c r="Q2003" s="15">
        <f>VLOOKUP($A2003,'Hospitalisation Details'!$A$2:$G$2344,7,FALSE)</f>
        <v>46</v>
      </c>
    </row>
    <row r="2004" spans="1:17" x14ac:dyDescent="0.25">
      <c r="A2004" s="14" t="s">
        <v>5692</v>
      </c>
      <c r="B2004" t="str">
        <f>VLOOKUP(Healthcare!$A2004,'Customer Names'!A2004:C4338,3,FALSE)</f>
        <v>Altman</v>
      </c>
      <c r="C2004">
        <f>VLOOKUP(Healthcare!$A2004,'Medical Examinations'!A2004:B4338,2,FALSE)</f>
        <v>22.23</v>
      </c>
      <c r="D2004">
        <f>VLOOKUP($A2004,'Medical Examinations'!A2004:D4338,4,FALSE)</f>
        <v>6.09</v>
      </c>
      <c r="E2004" t="str">
        <f>VLOOKUP($A2004,'Medical Examinations'!A2004:F2004,6,FALSE)</f>
        <v>Yes</v>
      </c>
      <c r="F2004" t="str">
        <f>VLOOKUP($A2004,'Medical Examinations'!A2004:G4338,7,FALSE)</f>
        <v>No</v>
      </c>
      <c r="G2004" t="str">
        <f>VLOOKUP($A2004,'Medical Examinations'!A2004:H4338,8,FALSE)</f>
        <v>No</v>
      </c>
      <c r="H2004" s="4">
        <f>VLOOKUP($A2004,'Medical Examinations'!A2004:I4338,9,FALSE)</f>
        <v>0</v>
      </c>
      <c r="I2004" t="str">
        <f>VLOOKUP($A2004,'Medical Examinations'!A2004:J2004,10,FALSE)</f>
        <v>No</v>
      </c>
      <c r="J2004" t="str">
        <f>VLOOKUP($A2004,'Medical Examinations'!A2004:C2004,3,FALSE)</f>
        <v>Health Weight</v>
      </c>
      <c r="K2004" t="str">
        <f>VLOOKUP($A2004,'Medical Examinations'!A2004:E2004,5,FALSE)</f>
        <v>Prediabetes</v>
      </c>
      <c r="L2004" t="str">
        <f>VLOOKUP($A2004,'Hospitalisation Details'!$A$2:$E$2344,5,FALSE)</f>
        <v>25-Dec-1986</v>
      </c>
      <c r="M2004" s="2">
        <f>VLOOKUP($A2004,'Hospitalisation Details'!$A$2:$I$2344,9,FALSE)</f>
        <v>9210.06</v>
      </c>
      <c r="N2004" s="2" t="str">
        <f>VLOOKUP($A2004,'Hospitalisation Details'!$A$2:$J$2344,10,FALSE)</f>
        <v>Tier - 2</v>
      </c>
      <c r="O2004" s="2" t="str">
        <f>VLOOKUP($A2004,'Hospitalisation Details'!$A$2:$K$2344,11,FALSE)</f>
        <v>Tier - 3</v>
      </c>
      <c r="P2004" s="5" t="str">
        <f>VLOOKUP($A2004,'Hospitalisation Details'!$A$2:$L$2344,12,FALSE)</f>
        <v>R1021</v>
      </c>
      <c r="Q2004" s="15">
        <f>VLOOKUP($A2004,'Hospitalisation Details'!$A$2:$G$2344,7,FALSE)</f>
        <v>36</v>
      </c>
    </row>
    <row r="2005" spans="1:17" x14ac:dyDescent="0.25">
      <c r="A2005" s="14" t="s">
        <v>5693</v>
      </c>
      <c r="B2005" t="str">
        <f>VLOOKUP(Healthcare!$A2005,'Customer Names'!A2005:C4339,3,FALSE)</f>
        <v>Demchko</v>
      </c>
      <c r="C2005">
        <f>VLOOKUP(Healthcare!$A2005,'Medical Examinations'!A2005:B4339,2,FALSE)</f>
        <v>33.4</v>
      </c>
      <c r="D2005">
        <f>VLOOKUP($A2005,'Medical Examinations'!A2005:D4339,4,FALSE)</f>
        <v>5.51</v>
      </c>
      <c r="E2005" t="str">
        <f>VLOOKUP($A2005,'Medical Examinations'!A2005:F2005,6,FALSE)</f>
        <v>No</v>
      </c>
      <c r="F2005" t="str">
        <f>VLOOKUP($A2005,'Medical Examinations'!A2005:G4339,7,FALSE)</f>
        <v>No</v>
      </c>
      <c r="G2005" t="str">
        <f>VLOOKUP($A2005,'Medical Examinations'!A2005:H4339,8,FALSE)</f>
        <v>No</v>
      </c>
      <c r="H2005" s="4">
        <f>VLOOKUP($A2005,'Medical Examinations'!A2005:I4339,9,FALSE)</f>
        <v>0</v>
      </c>
      <c r="I2005" t="str">
        <f>VLOOKUP($A2005,'Medical Examinations'!A2005:J2005,10,FALSE)</f>
        <v>No</v>
      </c>
      <c r="J2005" t="str">
        <f>VLOOKUP($A2005,'Medical Examinations'!A2005:C2005,3,FALSE)</f>
        <v>Obesity</v>
      </c>
      <c r="K2005" t="str">
        <f>VLOOKUP($A2005,'Medical Examinations'!A2005:E2005,5,FALSE)</f>
        <v>Normal</v>
      </c>
      <c r="L2005" t="str">
        <f>VLOOKUP($A2005,'Hospitalisation Details'!$A$2:$E$2344,5,FALSE)</f>
        <v>5-Dec-1981</v>
      </c>
      <c r="M2005" s="2">
        <f>VLOOKUP($A2005,'Hospitalisation Details'!$A$2:$I$2344,9,FALSE)</f>
        <v>9222.4</v>
      </c>
      <c r="N2005" s="2" t="str">
        <f>VLOOKUP($A2005,'Hospitalisation Details'!$A$2:$J$2344,10,FALSE)</f>
        <v>Tier - 2</v>
      </c>
      <c r="O2005" s="2" t="str">
        <f>VLOOKUP($A2005,'Hospitalisation Details'!$A$2:$K$2344,11,FALSE)</f>
        <v>Tier - 3</v>
      </c>
      <c r="P2005" s="5" t="str">
        <f>VLOOKUP($A2005,'Hospitalisation Details'!$A$2:$L$2344,12,FALSE)</f>
        <v>R1019</v>
      </c>
      <c r="Q2005" s="15">
        <f>VLOOKUP($A2005,'Hospitalisation Details'!$A$2:$G$2344,7,FALSE)</f>
        <v>41</v>
      </c>
    </row>
    <row r="2006" spans="1:17" x14ac:dyDescent="0.25">
      <c r="A2006" s="14" t="s">
        <v>5694</v>
      </c>
      <c r="B2006" t="str">
        <f>VLOOKUP(Healthcare!$A2006,'Customer Names'!A2006:C4340,3,FALSE)</f>
        <v>Wild</v>
      </c>
      <c r="C2006">
        <f>VLOOKUP(Healthcare!$A2006,'Medical Examinations'!A2006:B4340,2,FALSE)</f>
        <v>33.11</v>
      </c>
      <c r="D2006">
        <f>VLOOKUP($A2006,'Medical Examinations'!A2006:D4340,4,FALSE)</f>
        <v>5.63</v>
      </c>
      <c r="E2006" t="str">
        <f>VLOOKUP($A2006,'Medical Examinations'!A2006:F2006,6,FALSE)</f>
        <v>No</v>
      </c>
      <c r="F2006" t="str">
        <f>VLOOKUP($A2006,'Medical Examinations'!A2006:G4340,7,FALSE)</f>
        <v>No</v>
      </c>
      <c r="G2006" t="str">
        <f>VLOOKUP($A2006,'Medical Examinations'!A2006:H4340,8,FALSE)</f>
        <v>No</v>
      </c>
      <c r="H2006" s="4">
        <f>VLOOKUP($A2006,'Medical Examinations'!A2006:I4340,9,FALSE)</f>
        <v>0</v>
      </c>
      <c r="I2006" t="str">
        <f>VLOOKUP($A2006,'Medical Examinations'!A2006:J2006,10,FALSE)</f>
        <v>No</v>
      </c>
      <c r="J2006" t="str">
        <f>VLOOKUP($A2006,'Medical Examinations'!A2006:C2006,3,FALSE)</f>
        <v>Obesity</v>
      </c>
      <c r="K2006" t="str">
        <f>VLOOKUP($A2006,'Medical Examinations'!A2006:E2006,5,FALSE)</f>
        <v>Normal</v>
      </c>
      <c r="L2006" t="str">
        <f>VLOOKUP($A2006,'Hospitalisation Details'!$A$2:$E$2344,5,FALSE)</f>
        <v>6-Dec-1975</v>
      </c>
      <c r="M2006" s="2">
        <f>VLOOKUP($A2006,'Hospitalisation Details'!$A$2:$I$2344,9,FALSE)</f>
        <v>9225.26</v>
      </c>
      <c r="N2006" s="2" t="str">
        <f>VLOOKUP($A2006,'Hospitalisation Details'!$A$2:$J$2344,10,FALSE)</f>
        <v>Tier - 3</v>
      </c>
      <c r="O2006" s="2" t="str">
        <f>VLOOKUP($A2006,'Hospitalisation Details'!$A$2:$K$2344,11,FALSE)</f>
        <v>Tier - 3</v>
      </c>
      <c r="P2006" s="5" t="str">
        <f>VLOOKUP($A2006,'Hospitalisation Details'!$A$2:$L$2344,12,FALSE)</f>
        <v>R1015</v>
      </c>
      <c r="Q2006" s="15">
        <f>VLOOKUP($A2006,'Hospitalisation Details'!$A$2:$G$2344,7,FALSE)</f>
        <v>47</v>
      </c>
    </row>
    <row r="2007" spans="1:17" x14ac:dyDescent="0.25">
      <c r="A2007" s="14" t="s">
        <v>5695</v>
      </c>
      <c r="B2007" t="str">
        <f>VLOOKUP(Healthcare!$A2007,'Customer Names'!A2007:C4341,3,FALSE)</f>
        <v>Betts</v>
      </c>
      <c r="C2007">
        <f>VLOOKUP(Healthcare!$A2007,'Medical Examinations'!A2007:B4341,2,FALSE)</f>
        <v>16.815000000000001</v>
      </c>
      <c r="D2007">
        <f>VLOOKUP($A2007,'Medical Examinations'!A2007:D4341,4,FALSE)</f>
        <v>5.29</v>
      </c>
      <c r="E2007" t="str">
        <f>VLOOKUP($A2007,'Medical Examinations'!A2007:F2007,6,FALSE)</f>
        <v>Yes</v>
      </c>
      <c r="F2007" t="str">
        <f>VLOOKUP($A2007,'Medical Examinations'!A2007:G4341,7,FALSE)</f>
        <v>No</v>
      </c>
      <c r="G2007" t="str">
        <f>VLOOKUP($A2007,'Medical Examinations'!A2007:H4341,8,FALSE)</f>
        <v>No</v>
      </c>
      <c r="H2007" s="4">
        <f>VLOOKUP($A2007,'Medical Examinations'!A2007:I4341,9,FALSE)</f>
        <v>0</v>
      </c>
      <c r="I2007" t="str">
        <f>VLOOKUP($A2007,'Medical Examinations'!A2007:J2007,10,FALSE)</f>
        <v>No</v>
      </c>
      <c r="J2007" t="str">
        <f>VLOOKUP($A2007,'Medical Examinations'!A2007:C2007,3,FALSE)</f>
        <v>Under Weight</v>
      </c>
      <c r="K2007" t="str">
        <f>VLOOKUP($A2007,'Medical Examinations'!A2007:E2007,5,FALSE)</f>
        <v>Normal</v>
      </c>
      <c r="L2007" t="str">
        <f>VLOOKUP($A2007,'Hospitalisation Details'!$A$2:$E$2344,5,FALSE)</f>
        <v>5-Oct-1980</v>
      </c>
      <c r="M2007" s="2">
        <f>VLOOKUP($A2007,'Hospitalisation Details'!$A$2:$I$2344,9,FALSE)</f>
        <v>9247.94</v>
      </c>
      <c r="N2007" s="2" t="str">
        <f>VLOOKUP($A2007,'Hospitalisation Details'!$A$2:$J$2344,10,FALSE)</f>
        <v>Tier - 2</v>
      </c>
      <c r="O2007" s="2" t="str">
        <f>VLOOKUP($A2007,'Hospitalisation Details'!$A$2:$K$2344,11,FALSE)</f>
        <v>Tier - 1</v>
      </c>
      <c r="P2007" s="5" t="str">
        <f>VLOOKUP($A2007,'Hospitalisation Details'!$A$2:$L$2344,12,FALSE)</f>
        <v>R1021</v>
      </c>
      <c r="Q2007" s="15">
        <f>VLOOKUP($A2007,'Hospitalisation Details'!$A$2:$G$2344,7,FALSE)</f>
        <v>42</v>
      </c>
    </row>
    <row r="2008" spans="1:17" x14ac:dyDescent="0.25">
      <c r="A2008" s="14" t="s">
        <v>5696</v>
      </c>
      <c r="B2008" t="str">
        <f>VLOOKUP(Healthcare!$A2008,'Customer Names'!A2008:C4342,3,FALSE)</f>
        <v>Martin</v>
      </c>
      <c r="C2008">
        <f>VLOOKUP(Healthcare!$A2008,'Medical Examinations'!A2008:B4342,2,FALSE)</f>
        <v>25.61</v>
      </c>
      <c r="D2008">
        <f>VLOOKUP($A2008,'Medical Examinations'!A2008:D4342,4,FALSE)</f>
        <v>4</v>
      </c>
      <c r="E2008" t="str">
        <f>VLOOKUP($A2008,'Medical Examinations'!A2008:F2008,6,FALSE)</f>
        <v>No</v>
      </c>
      <c r="F2008" t="str">
        <f>VLOOKUP($A2008,'Medical Examinations'!A2008:G4342,7,FALSE)</f>
        <v>No</v>
      </c>
      <c r="G2008" t="str">
        <f>VLOOKUP($A2008,'Medical Examinations'!A2008:H4342,8,FALSE)</f>
        <v>Yes</v>
      </c>
      <c r="H2008" s="4">
        <f>VLOOKUP($A2008,'Medical Examinations'!A2008:I4342,9,FALSE)</f>
        <v>1</v>
      </c>
      <c r="I2008" t="str">
        <f>VLOOKUP($A2008,'Medical Examinations'!A2008:J2008,10,FALSE)</f>
        <v>No</v>
      </c>
      <c r="J2008" t="str">
        <f>VLOOKUP($A2008,'Medical Examinations'!A2008:C2008,3,FALSE)</f>
        <v>Over Weight</v>
      </c>
      <c r="K2008" t="str">
        <f>VLOOKUP($A2008,'Medical Examinations'!A2008:E2008,5,FALSE)</f>
        <v>Normal</v>
      </c>
      <c r="L2008" t="str">
        <f>VLOOKUP($A2008,'Hospitalisation Details'!$A$2:$E$2344,5,FALSE)</f>
        <v>21-Aug-1974</v>
      </c>
      <c r="M2008" s="2">
        <f>VLOOKUP($A2008,'Hospitalisation Details'!$A$2:$I$2344,9,FALSE)</f>
        <v>9249.5</v>
      </c>
      <c r="N2008" s="2" t="str">
        <f>VLOOKUP($A2008,'Hospitalisation Details'!$A$2:$J$2344,10,FALSE)</f>
        <v>Tier - 2</v>
      </c>
      <c r="O2008" s="2" t="str">
        <f>VLOOKUP($A2008,'Hospitalisation Details'!$A$2:$K$2344,11,FALSE)</f>
        <v>Tier - 1</v>
      </c>
      <c r="P2008" s="5" t="str">
        <f>VLOOKUP($A2008,'Hospitalisation Details'!$A$2:$L$2344,12,FALSE)</f>
        <v>R1012</v>
      </c>
      <c r="Q2008" s="15">
        <f>VLOOKUP($A2008,'Hospitalisation Details'!$A$2:$G$2344,7,FALSE)</f>
        <v>48</v>
      </c>
    </row>
    <row r="2009" spans="1:17" x14ac:dyDescent="0.25">
      <c r="A2009" s="14" t="s">
        <v>5697</v>
      </c>
      <c r="B2009" t="str">
        <f>VLOOKUP(Healthcare!$A2009,'Customer Names'!A2009:C4343,3,FALSE)</f>
        <v>Vandeventer</v>
      </c>
      <c r="C2009">
        <f>VLOOKUP(Healthcare!$A2009,'Medical Examinations'!A2009:B4343,2,FALSE)</f>
        <v>25.8</v>
      </c>
      <c r="D2009">
        <f>VLOOKUP($A2009,'Medical Examinations'!A2009:D4343,4,FALSE)</f>
        <v>5.49</v>
      </c>
      <c r="E2009" t="str">
        <f>VLOOKUP($A2009,'Medical Examinations'!A2009:F2009,6,FALSE)</f>
        <v>No</v>
      </c>
      <c r="F2009" t="str">
        <f>VLOOKUP($A2009,'Medical Examinations'!A2009:G4343,7,FALSE)</f>
        <v>No</v>
      </c>
      <c r="G2009" t="str">
        <f>VLOOKUP($A2009,'Medical Examinations'!A2009:H4343,8,FALSE)</f>
        <v>No</v>
      </c>
      <c r="H2009" s="4">
        <f>VLOOKUP($A2009,'Medical Examinations'!A2009:I4343,9,FALSE)</f>
        <v>0</v>
      </c>
      <c r="I2009" t="str">
        <f>VLOOKUP($A2009,'Medical Examinations'!A2009:J2009,10,FALSE)</f>
        <v>No</v>
      </c>
      <c r="J2009" t="str">
        <f>VLOOKUP($A2009,'Medical Examinations'!A2009:C2009,3,FALSE)</f>
        <v>Over Weight</v>
      </c>
      <c r="K2009" t="str">
        <f>VLOOKUP($A2009,'Medical Examinations'!A2009:E2009,5,FALSE)</f>
        <v>Normal</v>
      </c>
      <c r="L2009" t="str">
        <f>VLOOKUP($A2009,'Hospitalisation Details'!$A$2:$E$2344,5,FALSE)</f>
        <v>6-Aug-1971</v>
      </c>
      <c r="M2009" s="2">
        <f>VLOOKUP($A2009,'Hospitalisation Details'!$A$2:$I$2344,9,FALSE)</f>
        <v>9264.7999999999993</v>
      </c>
      <c r="N2009" s="2" t="str">
        <f>VLOOKUP($A2009,'Hospitalisation Details'!$A$2:$J$2344,10,FALSE)</f>
        <v>Tier - 2</v>
      </c>
      <c r="O2009" s="2" t="str">
        <f>VLOOKUP($A2009,'Hospitalisation Details'!$A$2:$K$2344,11,FALSE)</f>
        <v>Tier - 1</v>
      </c>
      <c r="P2009" s="5" t="str">
        <f>VLOOKUP($A2009,'Hospitalisation Details'!$A$2:$L$2344,12,FALSE)</f>
        <v>R1011</v>
      </c>
      <c r="Q2009" s="15">
        <f>VLOOKUP($A2009,'Hospitalisation Details'!$A$2:$G$2344,7,FALSE)</f>
        <v>51</v>
      </c>
    </row>
    <row r="2010" spans="1:17" x14ac:dyDescent="0.25">
      <c r="A2010" s="14" t="s">
        <v>5698</v>
      </c>
      <c r="B2010" t="str">
        <f>VLOOKUP(Healthcare!$A2010,'Customer Names'!A2010:C4344,3,FALSE)</f>
        <v>Hirano</v>
      </c>
      <c r="C2010">
        <f>VLOOKUP(Healthcare!$A2010,'Medical Examinations'!A2010:B4344,2,FALSE)</f>
        <v>27.39</v>
      </c>
      <c r="D2010">
        <f>VLOOKUP($A2010,'Medical Examinations'!A2010:D4344,4,FALSE)</f>
        <v>5.34</v>
      </c>
      <c r="E2010" t="str">
        <f>VLOOKUP($A2010,'Medical Examinations'!A2010:F2010,6,FALSE)</f>
        <v>No</v>
      </c>
      <c r="F2010" t="str">
        <f>VLOOKUP($A2010,'Medical Examinations'!A2010:G4344,7,FALSE)</f>
        <v>No</v>
      </c>
      <c r="G2010" t="str">
        <f>VLOOKUP($A2010,'Medical Examinations'!A2010:H4344,8,FALSE)</f>
        <v>No</v>
      </c>
      <c r="H2010" s="4">
        <f>VLOOKUP($A2010,'Medical Examinations'!A2010:I4344,9,FALSE)</f>
        <v>0</v>
      </c>
      <c r="I2010" t="str">
        <f>VLOOKUP($A2010,'Medical Examinations'!A2010:J2010,10,FALSE)</f>
        <v>No</v>
      </c>
      <c r="J2010" t="str">
        <f>VLOOKUP($A2010,'Medical Examinations'!A2010:C2010,3,FALSE)</f>
        <v>Over Weight</v>
      </c>
      <c r="K2010" t="str">
        <f>VLOOKUP($A2010,'Medical Examinations'!A2010:E2010,5,FALSE)</f>
        <v>Normal</v>
      </c>
      <c r="L2010" t="str">
        <f>VLOOKUP($A2010,'Hospitalisation Details'!$A$2:$E$2344,5,FALSE)</f>
        <v>27-Oct-1973</v>
      </c>
      <c r="M2010" s="2">
        <f>VLOOKUP($A2010,'Hospitalisation Details'!$A$2:$I$2344,9,FALSE)</f>
        <v>9282.48</v>
      </c>
      <c r="N2010" s="2" t="str">
        <f>VLOOKUP($A2010,'Hospitalisation Details'!$A$2:$J$2344,10,FALSE)</f>
        <v>Tier - 3</v>
      </c>
      <c r="O2010" s="2" t="str">
        <f>VLOOKUP($A2010,'Hospitalisation Details'!$A$2:$K$2344,11,FALSE)</f>
        <v>Tier - 2</v>
      </c>
      <c r="P2010" s="5" t="str">
        <f>VLOOKUP($A2010,'Hospitalisation Details'!$A$2:$L$2344,12,FALSE)</f>
        <v>R1016</v>
      </c>
      <c r="Q2010" s="15">
        <f>VLOOKUP($A2010,'Hospitalisation Details'!$A$2:$G$2344,7,FALSE)</f>
        <v>49</v>
      </c>
    </row>
    <row r="2011" spans="1:17" x14ac:dyDescent="0.25">
      <c r="A2011" s="14" t="s">
        <v>5699</v>
      </c>
      <c r="B2011" t="str">
        <f>VLOOKUP(Healthcare!$A2011,'Customer Names'!A2011:C4345,3,FALSE)</f>
        <v>Davi</v>
      </c>
      <c r="C2011">
        <f>VLOOKUP(Healthcare!$A2011,'Medical Examinations'!A2011:B4345,2,FALSE)</f>
        <v>17.03</v>
      </c>
      <c r="D2011">
        <f>VLOOKUP($A2011,'Medical Examinations'!A2011:D4345,4,FALSE)</f>
        <v>4.12</v>
      </c>
      <c r="E2011" t="str">
        <f>VLOOKUP($A2011,'Medical Examinations'!A2011:F2011,6,FALSE)</f>
        <v>No</v>
      </c>
      <c r="F2011" t="str">
        <f>VLOOKUP($A2011,'Medical Examinations'!A2011:G4345,7,FALSE)</f>
        <v>No</v>
      </c>
      <c r="G2011" t="str">
        <f>VLOOKUP($A2011,'Medical Examinations'!A2011:H4345,8,FALSE)</f>
        <v>No</v>
      </c>
      <c r="H2011" s="4">
        <f>VLOOKUP($A2011,'Medical Examinations'!A2011:I4345,9,FALSE)</f>
        <v>1</v>
      </c>
      <c r="I2011" t="str">
        <f>VLOOKUP($A2011,'Medical Examinations'!A2011:J2011,10,FALSE)</f>
        <v>No</v>
      </c>
      <c r="J2011" t="str">
        <f>VLOOKUP($A2011,'Medical Examinations'!A2011:C2011,3,FALSE)</f>
        <v>Under Weight</v>
      </c>
      <c r="K2011" t="str">
        <f>VLOOKUP($A2011,'Medical Examinations'!A2011:E2011,5,FALSE)</f>
        <v>Normal</v>
      </c>
      <c r="L2011" t="str">
        <f>VLOOKUP($A2011,'Hospitalisation Details'!$A$2:$E$2344,5,FALSE)</f>
        <v>26-Nov-1969</v>
      </c>
      <c r="M2011" s="2">
        <f>VLOOKUP($A2011,'Hospitalisation Details'!$A$2:$I$2344,9,FALSE)</f>
        <v>9285.8700000000008</v>
      </c>
      <c r="N2011" s="2" t="str">
        <f>VLOOKUP($A2011,'Hospitalisation Details'!$A$2:$J$2344,10,FALSE)</f>
        <v>Tier - 2</v>
      </c>
      <c r="O2011" s="2" t="str">
        <f>VLOOKUP($A2011,'Hospitalisation Details'!$A$2:$K$2344,11,FALSE)</f>
        <v>Tier - 3</v>
      </c>
      <c r="P2011" s="5" t="str">
        <f>VLOOKUP($A2011,'Hospitalisation Details'!$A$2:$L$2344,12,FALSE)</f>
        <v>R1013</v>
      </c>
      <c r="Q2011" s="15">
        <f>VLOOKUP($A2011,'Hospitalisation Details'!$A$2:$G$2344,7,FALSE)</f>
        <v>53</v>
      </c>
    </row>
    <row r="2012" spans="1:17" x14ac:dyDescent="0.25">
      <c r="A2012" s="14" t="s">
        <v>5700</v>
      </c>
      <c r="B2012" t="str">
        <f>VLOOKUP(Healthcare!$A2012,'Customer Names'!A2012:C4346,3,FALSE)</f>
        <v>Sloan</v>
      </c>
      <c r="C2012">
        <f>VLOOKUP(Healthcare!$A2012,'Medical Examinations'!A2012:B4346,2,FALSE)</f>
        <v>23.75</v>
      </c>
      <c r="D2012">
        <f>VLOOKUP($A2012,'Medical Examinations'!A2012:D4346,4,FALSE)</f>
        <v>5.49</v>
      </c>
      <c r="E2012" t="str">
        <f>VLOOKUP($A2012,'Medical Examinations'!A2012:F2012,6,FALSE)</f>
        <v>Yes</v>
      </c>
      <c r="F2012" t="str">
        <f>VLOOKUP($A2012,'Medical Examinations'!A2012:G4346,7,FALSE)</f>
        <v>No</v>
      </c>
      <c r="G2012" t="str">
        <f>VLOOKUP($A2012,'Medical Examinations'!A2012:H4346,8,FALSE)</f>
        <v>No</v>
      </c>
      <c r="H2012" s="4">
        <f>VLOOKUP($A2012,'Medical Examinations'!A2012:I4346,9,FALSE)</f>
        <v>0</v>
      </c>
      <c r="I2012" t="str">
        <f>VLOOKUP($A2012,'Medical Examinations'!A2012:J2012,10,FALSE)</f>
        <v>No</v>
      </c>
      <c r="J2012" t="str">
        <f>VLOOKUP($A2012,'Medical Examinations'!A2012:C2012,3,FALSE)</f>
        <v>Health Weight</v>
      </c>
      <c r="K2012" t="str">
        <f>VLOOKUP($A2012,'Medical Examinations'!A2012:E2012,5,FALSE)</f>
        <v>Normal</v>
      </c>
      <c r="L2012" t="str">
        <f>VLOOKUP($A2012,'Hospitalisation Details'!$A$2:$E$2344,5,FALSE)</f>
        <v>16-Oct-1973</v>
      </c>
      <c r="M2012" s="2">
        <f>VLOOKUP($A2012,'Hospitalisation Details'!$A$2:$I$2344,9,FALSE)</f>
        <v>9288.0300000000007</v>
      </c>
      <c r="N2012" s="2" t="str">
        <f>VLOOKUP($A2012,'Hospitalisation Details'!$A$2:$J$2344,10,FALSE)</f>
        <v>Tier - 2</v>
      </c>
      <c r="O2012" s="2" t="str">
        <f>VLOOKUP($A2012,'Hospitalisation Details'!$A$2:$K$2344,11,FALSE)</f>
        <v>Tier - 3</v>
      </c>
      <c r="P2012" s="5" t="str">
        <f>VLOOKUP($A2012,'Hospitalisation Details'!$A$2:$L$2344,12,FALSE)</f>
        <v>R1018</v>
      </c>
      <c r="Q2012" s="15">
        <f>VLOOKUP($A2012,'Hospitalisation Details'!$A$2:$G$2344,7,FALSE)</f>
        <v>49</v>
      </c>
    </row>
    <row r="2013" spans="1:17" x14ac:dyDescent="0.25">
      <c r="A2013" s="14" t="s">
        <v>5701</v>
      </c>
      <c r="B2013" t="str">
        <f>VLOOKUP(Healthcare!$A2013,'Customer Names'!A2013:C4347,3,FALSE)</f>
        <v>Homich</v>
      </c>
      <c r="C2013">
        <f>VLOOKUP(Healthcare!$A2013,'Medical Examinations'!A2013:B4347,2,FALSE)</f>
        <v>26.03</v>
      </c>
      <c r="D2013">
        <f>VLOOKUP($A2013,'Medical Examinations'!A2013:D4347,4,FALSE)</f>
        <v>5.1100000000000003</v>
      </c>
      <c r="E2013" t="str">
        <f>VLOOKUP($A2013,'Medical Examinations'!A2013:F2013,6,FALSE)</f>
        <v>Yes</v>
      </c>
      <c r="F2013" t="str">
        <f>VLOOKUP($A2013,'Medical Examinations'!A2013:G4347,7,FALSE)</f>
        <v>No</v>
      </c>
      <c r="G2013" t="str">
        <f>VLOOKUP($A2013,'Medical Examinations'!A2013:H4347,8,FALSE)</f>
        <v>No</v>
      </c>
      <c r="H2013" s="4">
        <f>VLOOKUP($A2013,'Medical Examinations'!A2013:I4347,9,FALSE)</f>
        <v>1</v>
      </c>
      <c r="I2013" t="str">
        <f>VLOOKUP($A2013,'Medical Examinations'!A2013:J2013,10,FALSE)</f>
        <v>No</v>
      </c>
      <c r="J2013" t="str">
        <f>VLOOKUP($A2013,'Medical Examinations'!A2013:C2013,3,FALSE)</f>
        <v>Over Weight</v>
      </c>
      <c r="K2013" t="str">
        <f>VLOOKUP($A2013,'Medical Examinations'!A2013:E2013,5,FALSE)</f>
        <v>Normal</v>
      </c>
      <c r="L2013" t="str">
        <f>VLOOKUP($A2013,'Hospitalisation Details'!$A$2:$E$2344,5,FALSE)</f>
        <v>18-Sep-1973</v>
      </c>
      <c r="M2013" s="2">
        <f>VLOOKUP($A2013,'Hospitalisation Details'!$A$2:$I$2344,9,FALSE)</f>
        <v>9290.14</v>
      </c>
      <c r="N2013" s="2" t="str">
        <f>VLOOKUP($A2013,'Hospitalisation Details'!$A$2:$J$2344,10,FALSE)</f>
        <v>Tier - 3</v>
      </c>
      <c r="O2013" s="2" t="str">
        <f>VLOOKUP($A2013,'Hospitalisation Details'!$A$2:$K$2344,11,FALSE)</f>
        <v>Tier - 3</v>
      </c>
      <c r="P2013" s="5" t="str">
        <f>VLOOKUP($A2013,'Hospitalisation Details'!$A$2:$L$2344,12,FALSE)</f>
        <v>R1016</v>
      </c>
      <c r="Q2013" s="15">
        <f>VLOOKUP($A2013,'Hospitalisation Details'!$A$2:$G$2344,7,FALSE)</f>
        <v>49</v>
      </c>
    </row>
    <row r="2014" spans="1:17" x14ac:dyDescent="0.25">
      <c r="A2014" s="14" t="s">
        <v>5702</v>
      </c>
      <c r="B2014" t="str">
        <f>VLOOKUP(Healthcare!$A2014,'Customer Names'!A2014:C4348,3,FALSE)</f>
        <v>Bell</v>
      </c>
      <c r="C2014">
        <f>VLOOKUP(Healthcare!$A2014,'Medical Examinations'!A2014:B4348,2,FALSE)</f>
        <v>16.079999999999998</v>
      </c>
      <c r="D2014">
        <f>VLOOKUP($A2014,'Medical Examinations'!A2014:D4348,4,FALSE)</f>
        <v>5.94</v>
      </c>
      <c r="E2014" t="str">
        <f>VLOOKUP($A2014,'Medical Examinations'!A2014:F2014,6,FALSE)</f>
        <v>No</v>
      </c>
      <c r="F2014" t="str">
        <f>VLOOKUP($A2014,'Medical Examinations'!A2014:G4348,7,FALSE)</f>
        <v>No</v>
      </c>
      <c r="G2014" t="str">
        <f>VLOOKUP($A2014,'Medical Examinations'!A2014:H4348,8,FALSE)</f>
        <v>No</v>
      </c>
      <c r="H2014" s="4">
        <f>VLOOKUP($A2014,'Medical Examinations'!A2014:I4348,9,FALSE)</f>
        <v>0</v>
      </c>
      <c r="I2014" t="str">
        <f>VLOOKUP($A2014,'Medical Examinations'!A2014:J2014,10,FALSE)</f>
        <v>No</v>
      </c>
      <c r="J2014" t="str">
        <f>VLOOKUP($A2014,'Medical Examinations'!A2014:C2014,3,FALSE)</f>
        <v>Under Weight</v>
      </c>
      <c r="K2014" t="str">
        <f>VLOOKUP($A2014,'Medical Examinations'!A2014:E2014,5,FALSE)</f>
        <v>Prediabetes</v>
      </c>
      <c r="L2014" t="str">
        <f>VLOOKUP($A2014,'Hospitalisation Details'!$A$2:$E$2344,5,FALSE)</f>
        <v>3-Nov-1976</v>
      </c>
      <c r="M2014" s="2">
        <f>VLOOKUP($A2014,'Hospitalisation Details'!$A$2:$I$2344,9,FALSE)</f>
        <v>9301.89</v>
      </c>
      <c r="N2014" s="2" t="str">
        <f>VLOOKUP($A2014,'Hospitalisation Details'!$A$2:$J$2344,10,FALSE)</f>
        <v>Tier - 2</v>
      </c>
      <c r="O2014" s="2" t="str">
        <f>VLOOKUP($A2014,'Hospitalisation Details'!$A$2:$K$2344,11,FALSE)</f>
        <v>Tier - 1</v>
      </c>
      <c r="P2014" s="5" t="str">
        <f>VLOOKUP($A2014,'Hospitalisation Details'!$A$2:$L$2344,12,FALSE)</f>
        <v>R1012</v>
      </c>
      <c r="Q2014" s="15">
        <f>VLOOKUP($A2014,'Hospitalisation Details'!$A$2:$G$2344,7,FALSE)</f>
        <v>46</v>
      </c>
    </row>
    <row r="2015" spans="1:17" x14ac:dyDescent="0.25">
      <c r="A2015" s="14" t="s">
        <v>5703</v>
      </c>
      <c r="B2015" t="str">
        <f>VLOOKUP(Healthcare!$A2015,'Customer Names'!A2015:C4349,3,FALSE)</f>
        <v>Kristjansson</v>
      </c>
      <c r="C2015">
        <f>VLOOKUP(Healthcare!$A2015,'Medical Examinations'!A2015:B4349,2,FALSE)</f>
        <v>30.875</v>
      </c>
      <c r="D2015">
        <f>VLOOKUP($A2015,'Medical Examinations'!A2015:D4349,4,FALSE)</f>
        <v>5.54</v>
      </c>
      <c r="E2015" t="str">
        <f>VLOOKUP($A2015,'Medical Examinations'!A2015:F2015,6,FALSE)</f>
        <v>No</v>
      </c>
      <c r="F2015" t="str">
        <f>VLOOKUP($A2015,'Medical Examinations'!A2015:G4349,7,FALSE)</f>
        <v>No</v>
      </c>
      <c r="G2015" t="str">
        <f>VLOOKUP($A2015,'Medical Examinations'!A2015:H4349,8,FALSE)</f>
        <v>No</v>
      </c>
      <c r="H2015" s="4">
        <f>VLOOKUP($A2015,'Medical Examinations'!A2015:I4349,9,FALSE)</f>
        <v>0</v>
      </c>
      <c r="I2015" t="str">
        <f>VLOOKUP($A2015,'Medical Examinations'!A2015:J2015,10,FALSE)</f>
        <v>No</v>
      </c>
      <c r="J2015" t="str">
        <f>VLOOKUP($A2015,'Medical Examinations'!A2015:C2015,3,FALSE)</f>
        <v>Obesity</v>
      </c>
      <c r="K2015" t="str">
        <f>VLOOKUP($A2015,'Medical Examinations'!A2015:E2015,5,FALSE)</f>
        <v>Normal</v>
      </c>
      <c r="L2015" t="str">
        <f>VLOOKUP($A2015,'Hospitalisation Details'!$A$2:$E$2344,5,FALSE)</f>
        <v>16-Oct-1973</v>
      </c>
      <c r="M2015" s="2">
        <f>VLOOKUP($A2015,'Hospitalisation Details'!$A$2:$I$2344,9,FALSE)</f>
        <v>9304.7000000000007</v>
      </c>
      <c r="N2015" s="2" t="str">
        <f>VLOOKUP($A2015,'Hospitalisation Details'!$A$2:$J$2344,10,FALSE)</f>
        <v>Tier - 3</v>
      </c>
      <c r="O2015" s="2" t="str">
        <f>VLOOKUP($A2015,'Hospitalisation Details'!$A$2:$K$2344,11,FALSE)</f>
        <v>Tier - 3</v>
      </c>
      <c r="P2015" s="5" t="str">
        <f>VLOOKUP($A2015,'Hospitalisation Details'!$A$2:$L$2344,12,FALSE)</f>
        <v>R1013</v>
      </c>
      <c r="Q2015" s="15">
        <f>VLOOKUP($A2015,'Hospitalisation Details'!$A$2:$G$2344,7,FALSE)</f>
        <v>49</v>
      </c>
    </row>
    <row r="2016" spans="1:17" x14ac:dyDescent="0.25">
      <c r="A2016" s="14" t="s">
        <v>5704</v>
      </c>
      <c r="B2016" t="str">
        <f>VLOOKUP(Healthcare!$A2016,'Customer Names'!A2016:C4350,3,FALSE)</f>
        <v>Pitman</v>
      </c>
      <c r="C2016">
        <f>VLOOKUP(Healthcare!$A2016,'Medical Examinations'!A2016:B4350,2,FALSE)</f>
        <v>31.79</v>
      </c>
      <c r="D2016">
        <f>VLOOKUP($A2016,'Medical Examinations'!A2016:D4350,4,FALSE)</f>
        <v>7.09</v>
      </c>
      <c r="E2016" t="str">
        <f>VLOOKUP($A2016,'Medical Examinations'!A2016:F2016,6,FALSE)</f>
        <v>No</v>
      </c>
      <c r="F2016" t="str">
        <f>VLOOKUP($A2016,'Medical Examinations'!A2016:G4350,7,FALSE)</f>
        <v>No</v>
      </c>
      <c r="G2016" t="str">
        <f>VLOOKUP($A2016,'Medical Examinations'!A2016:H4350,8,FALSE)</f>
        <v>No</v>
      </c>
      <c r="H2016" s="4">
        <f>VLOOKUP($A2016,'Medical Examinations'!A2016:I4350,9,FALSE)</f>
        <v>0</v>
      </c>
      <c r="I2016" t="str">
        <f>VLOOKUP($A2016,'Medical Examinations'!A2016:J2016,10,FALSE)</f>
        <v>No</v>
      </c>
      <c r="J2016" t="str">
        <f>VLOOKUP($A2016,'Medical Examinations'!A2016:C2016,3,FALSE)</f>
        <v>Obesity</v>
      </c>
      <c r="K2016" t="str">
        <f>VLOOKUP($A2016,'Medical Examinations'!A2016:E2016,5,FALSE)</f>
        <v>Diabetes</v>
      </c>
      <c r="L2016" t="str">
        <f>VLOOKUP($A2016,'Hospitalisation Details'!$A$2:$E$2344,5,FALSE)</f>
        <v>8-Jun-1963</v>
      </c>
      <c r="M2016" s="2">
        <f>VLOOKUP($A2016,'Hospitalisation Details'!$A$2:$I$2344,9,FALSE)</f>
        <v>9310.81</v>
      </c>
      <c r="N2016" s="2" t="str">
        <f>VLOOKUP($A2016,'Hospitalisation Details'!$A$2:$J$2344,10,FALSE)</f>
        <v>Tier - 3</v>
      </c>
      <c r="O2016" s="2" t="str">
        <f>VLOOKUP($A2016,'Hospitalisation Details'!$A$2:$K$2344,11,FALSE)</f>
        <v>Tier - 1</v>
      </c>
      <c r="P2016" s="5" t="str">
        <f>VLOOKUP($A2016,'Hospitalisation Details'!$A$2:$L$2344,12,FALSE)</f>
        <v>R1013</v>
      </c>
      <c r="Q2016" s="15">
        <f>VLOOKUP($A2016,'Hospitalisation Details'!$A$2:$G$2344,7,FALSE)</f>
        <v>60</v>
      </c>
    </row>
    <row r="2017" spans="1:17" x14ac:dyDescent="0.25">
      <c r="A2017" s="14" t="s">
        <v>5705</v>
      </c>
      <c r="B2017" t="str">
        <f>VLOOKUP(Healthcare!$A2017,'Customer Names'!A2017:C4351,3,FALSE)</f>
        <v>Curley</v>
      </c>
      <c r="C2017">
        <f>VLOOKUP(Healthcare!$A2017,'Medical Examinations'!A2017:B4351,2,FALSE)</f>
        <v>28.48</v>
      </c>
      <c r="D2017">
        <f>VLOOKUP($A2017,'Medical Examinations'!A2017:D4351,4,FALSE)</f>
        <v>6.22</v>
      </c>
      <c r="E2017" t="str">
        <f>VLOOKUP($A2017,'Medical Examinations'!A2017:F2017,6,FALSE)</f>
        <v>Yes</v>
      </c>
      <c r="F2017" t="str">
        <f>VLOOKUP($A2017,'Medical Examinations'!A2017:G4351,7,FALSE)</f>
        <v>No</v>
      </c>
      <c r="G2017" t="str">
        <f>VLOOKUP($A2017,'Medical Examinations'!A2017:H4351,8,FALSE)</f>
        <v>Yes</v>
      </c>
      <c r="H2017" s="4">
        <f>VLOOKUP($A2017,'Medical Examinations'!A2017:I4351,9,FALSE)</f>
        <v>1</v>
      </c>
      <c r="I2017" t="str">
        <f>VLOOKUP($A2017,'Medical Examinations'!A2017:J2017,10,FALSE)</f>
        <v>No</v>
      </c>
      <c r="J2017" t="str">
        <f>VLOOKUP($A2017,'Medical Examinations'!A2017:C2017,3,FALSE)</f>
        <v>Over Weight</v>
      </c>
      <c r="K2017" t="str">
        <f>VLOOKUP($A2017,'Medical Examinations'!A2017:E2017,5,FALSE)</f>
        <v>Prediabetes</v>
      </c>
      <c r="L2017" t="str">
        <f>VLOOKUP($A2017,'Hospitalisation Details'!$A$2:$E$2344,5,FALSE)</f>
        <v>12-Oct-1977</v>
      </c>
      <c r="M2017" s="2">
        <f>VLOOKUP($A2017,'Hospitalisation Details'!$A$2:$I$2344,9,FALSE)</f>
        <v>9315.41</v>
      </c>
      <c r="N2017" s="2" t="str">
        <f>VLOOKUP($A2017,'Hospitalisation Details'!$A$2:$J$2344,10,FALSE)</f>
        <v>Tier - 2</v>
      </c>
      <c r="O2017" s="2" t="str">
        <f>VLOOKUP($A2017,'Hospitalisation Details'!$A$2:$K$2344,11,FALSE)</f>
        <v>Tier - 1</v>
      </c>
      <c r="P2017" s="5" t="str">
        <f>VLOOKUP($A2017,'Hospitalisation Details'!$A$2:$L$2344,12,FALSE)</f>
        <v>R1024</v>
      </c>
      <c r="Q2017" s="15">
        <f>VLOOKUP($A2017,'Hospitalisation Details'!$A$2:$G$2344,7,FALSE)</f>
        <v>45</v>
      </c>
    </row>
    <row r="2018" spans="1:17" x14ac:dyDescent="0.25">
      <c r="A2018" s="14" t="s">
        <v>5706</v>
      </c>
      <c r="B2018" t="str">
        <f>VLOOKUP(Healthcare!$A2018,'Customer Names'!A2018:C4352,3,FALSE)</f>
        <v>Zimmer</v>
      </c>
      <c r="C2018">
        <f>VLOOKUP(Healthcare!$A2018,'Medical Examinations'!A2018:B4352,2,FALSE)</f>
        <v>26.6</v>
      </c>
      <c r="D2018">
        <f>VLOOKUP($A2018,'Medical Examinations'!A2018:D4352,4,FALSE)</f>
        <v>4.33</v>
      </c>
      <c r="E2018" t="str">
        <f>VLOOKUP($A2018,'Medical Examinations'!A2018:F2018,6,FALSE)</f>
        <v>No</v>
      </c>
      <c r="F2018" t="str">
        <f>VLOOKUP($A2018,'Medical Examinations'!A2018:G4352,7,FALSE)</f>
        <v>No</v>
      </c>
      <c r="G2018" t="str">
        <f>VLOOKUP($A2018,'Medical Examinations'!A2018:H4352,8,FALSE)</f>
        <v>No</v>
      </c>
      <c r="H2018" s="4">
        <f>VLOOKUP($A2018,'Medical Examinations'!A2018:I4352,9,FALSE)</f>
        <v>1</v>
      </c>
      <c r="I2018" t="str">
        <f>VLOOKUP($A2018,'Medical Examinations'!A2018:J2018,10,FALSE)</f>
        <v>No</v>
      </c>
      <c r="J2018" t="str">
        <f>VLOOKUP($A2018,'Medical Examinations'!A2018:C2018,3,FALSE)</f>
        <v>Over Weight</v>
      </c>
      <c r="K2018" t="str">
        <f>VLOOKUP($A2018,'Medical Examinations'!A2018:E2018,5,FALSE)</f>
        <v>Normal</v>
      </c>
      <c r="L2018" t="str">
        <f>VLOOKUP($A2018,'Hospitalisation Details'!$A$2:$E$2344,5,FALSE)</f>
        <v>9-Jul-1988</v>
      </c>
      <c r="M2018" s="2">
        <f>VLOOKUP($A2018,'Hospitalisation Details'!$A$2:$I$2344,9,FALSE)</f>
        <v>9320.26</v>
      </c>
      <c r="N2018" s="2" t="str">
        <f>VLOOKUP($A2018,'Hospitalisation Details'!$A$2:$J$2344,10,FALSE)</f>
        <v>Tier - 2</v>
      </c>
      <c r="O2018" s="2" t="str">
        <f>VLOOKUP($A2018,'Hospitalisation Details'!$A$2:$K$2344,11,FALSE)</f>
        <v>Tier - 1</v>
      </c>
      <c r="P2018" s="5" t="str">
        <f>VLOOKUP($A2018,'Hospitalisation Details'!$A$2:$L$2344,12,FALSE)</f>
        <v>R1012</v>
      </c>
      <c r="Q2018" s="15">
        <f>VLOOKUP($A2018,'Hospitalisation Details'!$A$2:$G$2344,7,FALSE)</f>
        <v>34</v>
      </c>
    </row>
    <row r="2019" spans="1:17" x14ac:dyDescent="0.25">
      <c r="A2019" s="14" t="s">
        <v>5707</v>
      </c>
      <c r="B2019" t="str">
        <f>VLOOKUP(Healthcare!$A2019,'Customer Names'!A2019:C4353,3,FALSE)</f>
        <v>Granski</v>
      </c>
      <c r="C2019">
        <f>VLOOKUP(Healthcare!$A2019,'Medical Examinations'!A2019:B4353,2,FALSE)</f>
        <v>25.27</v>
      </c>
      <c r="D2019">
        <f>VLOOKUP($A2019,'Medical Examinations'!A2019:D4353,4,FALSE)</f>
        <v>5.83</v>
      </c>
      <c r="E2019" t="str">
        <f>VLOOKUP($A2019,'Medical Examinations'!A2019:F2019,6,FALSE)</f>
        <v>No</v>
      </c>
      <c r="F2019" t="str">
        <f>VLOOKUP($A2019,'Medical Examinations'!A2019:G4353,7,FALSE)</f>
        <v>No</v>
      </c>
      <c r="G2019" t="str">
        <f>VLOOKUP($A2019,'Medical Examinations'!A2019:H4353,8,FALSE)</f>
        <v>No</v>
      </c>
      <c r="H2019" s="4">
        <f>VLOOKUP($A2019,'Medical Examinations'!A2019:I4353,9,FALSE)</f>
        <v>1</v>
      </c>
      <c r="I2019" t="str">
        <f>VLOOKUP($A2019,'Medical Examinations'!A2019:J2019,10,FALSE)</f>
        <v>No</v>
      </c>
      <c r="J2019" t="str">
        <f>VLOOKUP($A2019,'Medical Examinations'!A2019:C2019,3,FALSE)</f>
        <v>Over Weight</v>
      </c>
      <c r="K2019" t="str">
        <f>VLOOKUP($A2019,'Medical Examinations'!A2019:E2019,5,FALSE)</f>
        <v>Prediabetes</v>
      </c>
      <c r="L2019" t="str">
        <f>VLOOKUP($A2019,'Hospitalisation Details'!$A$2:$E$2344,5,FALSE)</f>
        <v>12-Oct-1996</v>
      </c>
      <c r="M2019" s="2">
        <f>VLOOKUP($A2019,'Hospitalisation Details'!$A$2:$I$2344,9,FALSE)</f>
        <v>9338.61</v>
      </c>
      <c r="N2019" s="2" t="str">
        <f>VLOOKUP($A2019,'Hospitalisation Details'!$A$2:$J$2344,10,FALSE)</f>
        <v>Tier - 2</v>
      </c>
      <c r="O2019" s="2" t="str">
        <f>VLOOKUP($A2019,'Hospitalisation Details'!$A$2:$K$2344,11,FALSE)</f>
        <v>Tier - 1</v>
      </c>
      <c r="P2019" s="5" t="str">
        <f>VLOOKUP($A2019,'Hospitalisation Details'!$A$2:$L$2344,12,FALSE)</f>
        <v>R1026</v>
      </c>
      <c r="Q2019" s="15">
        <f>VLOOKUP($A2019,'Hospitalisation Details'!$A$2:$G$2344,7,FALSE)</f>
        <v>26</v>
      </c>
    </row>
    <row r="2020" spans="1:17" x14ac:dyDescent="0.25">
      <c r="A2020" s="14" t="s">
        <v>5708</v>
      </c>
      <c r="B2020" t="str">
        <f>VLOOKUP(Healthcare!$A2020,'Customer Names'!A2020:C4354,3,FALSE)</f>
        <v>Dunn</v>
      </c>
      <c r="C2020">
        <f>VLOOKUP(Healthcare!$A2020,'Medical Examinations'!A2020:B4354,2,FALSE)</f>
        <v>34.484999999999999</v>
      </c>
      <c r="D2020">
        <f>VLOOKUP($A2020,'Medical Examinations'!A2020:D4354,4,FALSE)</f>
        <v>4.7</v>
      </c>
      <c r="E2020" t="str">
        <f>VLOOKUP($A2020,'Medical Examinations'!A2020:F2020,6,FALSE)</f>
        <v>Yes</v>
      </c>
      <c r="F2020" t="str">
        <f>VLOOKUP($A2020,'Medical Examinations'!A2020:G4354,7,FALSE)</f>
        <v>No</v>
      </c>
      <c r="G2020" t="str">
        <f>VLOOKUP($A2020,'Medical Examinations'!A2020:H4354,8,FALSE)</f>
        <v>Yes</v>
      </c>
      <c r="H2020" s="4">
        <f>VLOOKUP($A2020,'Medical Examinations'!A2020:I4354,9,FALSE)</f>
        <v>1</v>
      </c>
      <c r="I2020" t="str">
        <f>VLOOKUP($A2020,'Medical Examinations'!A2020:J2020,10,FALSE)</f>
        <v>No</v>
      </c>
      <c r="J2020" t="str">
        <f>VLOOKUP($A2020,'Medical Examinations'!A2020:C2020,3,FALSE)</f>
        <v>Obesity</v>
      </c>
      <c r="K2020" t="str">
        <f>VLOOKUP($A2020,'Medical Examinations'!A2020:E2020,5,FALSE)</f>
        <v>Normal</v>
      </c>
      <c r="L2020" t="str">
        <f>VLOOKUP($A2020,'Hospitalisation Details'!$A$2:$E$2344,5,FALSE)</f>
        <v>1-Jul-1988</v>
      </c>
      <c r="M2020" s="2">
        <f>VLOOKUP($A2020,'Hospitalisation Details'!$A$2:$I$2344,9,FALSE)</f>
        <v>9344.2000000000007</v>
      </c>
      <c r="N2020" s="2" t="str">
        <f>VLOOKUP($A2020,'Hospitalisation Details'!$A$2:$J$2344,10,FALSE)</f>
        <v>Tier - 2</v>
      </c>
      <c r="O2020" s="2" t="str">
        <f>VLOOKUP($A2020,'Hospitalisation Details'!$A$2:$K$2344,11,FALSE)</f>
        <v>Tier - 1</v>
      </c>
      <c r="P2020" s="5" t="str">
        <f>VLOOKUP($A2020,'Hospitalisation Details'!$A$2:$L$2344,12,FALSE)</f>
        <v>R1021</v>
      </c>
      <c r="Q2020" s="15">
        <f>VLOOKUP($A2020,'Hospitalisation Details'!$A$2:$G$2344,7,FALSE)</f>
        <v>34</v>
      </c>
    </row>
    <row r="2021" spans="1:17" x14ac:dyDescent="0.25">
      <c r="A2021" s="14" t="s">
        <v>5709</v>
      </c>
      <c r="B2021" t="str">
        <f>VLOOKUP(Healthcare!$A2021,'Customer Names'!A2021:C4355,3,FALSE)</f>
        <v>Regina</v>
      </c>
      <c r="C2021">
        <f>VLOOKUP(Healthcare!$A2021,'Medical Examinations'!A2021:B4355,2,FALSE)</f>
        <v>15.57</v>
      </c>
      <c r="D2021">
        <f>VLOOKUP($A2021,'Medical Examinations'!A2021:D4355,4,FALSE)</f>
        <v>4.07</v>
      </c>
      <c r="E2021" t="str">
        <f>VLOOKUP($A2021,'Medical Examinations'!A2021:F2021,6,FALSE)</f>
        <v>Yes</v>
      </c>
      <c r="F2021" t="str">
        <f>VLOOKUP($A2021,'Medical Examinations'!A2021:G4355,7,FALSE)</f>
        <v>No</v>
      </c>
      <c r="G2021" t="str">
        <f>VLOOKUP($A2021,'Medical Examinations'!A2021:H4355,8,FALSE)</f>
        <v>No</v>
      </c>
      <c r="H2021" s="4">
        <f>VLOOKUP($A2021,'Medical Examinations'!A2021:I4355,9,FALSE)</f>
        <v>1</v>
      </c>
      <c r="I2021" t="str">
        <f>VLOOKUP($A2021,'Medical Examinations'!A2021:J2021,10,FALSE)</f>
        <v>No</v>
      </c>
      <c r="J2021" t="str">
        <f>VLOOKUP($A2021,'Medical Examinations'!A2021:C2021,3,FALSE)</f>
        <v>Under Weight</v>
      </c>
      <c r="K2021" t="str">
        <f>VLOOKUP($A2021,'Medical Examinations'!A2021:E2021,5,FALSE)</f>
        <v>Normal</v>
      </c>
      <c r="L2021" t="str">
        <f>VLOOKUP($A2021,'Hospitalisation Details'!$A$2:$E$2344,5,FALSE)</f>
        <v>24-Nov-1969</v>
      </c>
      <c r="M2021" s="2">
        <f>VLOOKUP($A2021,'Hospitalisation Details'!$A$2:$I$2344,9,FALSE)</f>
        <v>9377.4500000000007</v>
      </c>
      <c r="N2021" s="2" t="str">
        <f>VLOOKUP($A2021,'Hospitalisation Details'!$A$2:$J$2344,10,FALSE)</f>
        <v>Tier - 2</v>
      </c>
      <c r="O2021" s="2" t="str">
        <f>VLOOKUP($A2021,'Hospitalisation Details'!$A$2:$K$2344,11,FALSE)</f>
        <v>Tier - 3</v>
      </c>
      <c r="P2021" s="5" t="str">
        <f>VLOOKUP($A2021,'Hospitalisation Details'!$A$2:$L$2344,12,FALSE)</f>
        <v>R1013</v>
      </c>
      <c r="Q2021" s="15">
        <f>VLOOKUP($A2021,'Hospitalisation Details'!$A$2:$G$2344,7,FALSE)</f>
        <v>53</v>
      </c>
    </row>
    <row r="2022" spans="1:17" x14ac:dyDescent="0.25">
      <c r="A2022" s="14" t="s">
        <v>5710</v>
      </c>
      <c r="B2022" t="str">
        <f>VLOOKUP(Healthcare!$A2022,'Customer Names'!A2022:C4356,3,FALSE)</f>
        <v>O'Connor</v>
      </c>
      <c r="C2022">
        <f>VLOOKUP(Healthcare!$A2022,'Medical Examinations'!A2022:B4356,2,FALSE)</f>
        <v>30.36</v>
      </c>
      <c r="D2022">
        <f>VLOOKUP($A2022,'Medical Examinations'!A2022:D4356,4,FALSE)</f>
        <v>9.39</v>
      </c>
      <c r="E2022" t="str">
        <f>VLOOKUP($A2022,'Medical Examinations'!A2022:F2022,6,FALSE)</f>
        <v>No</v>
      </c>
      <c r="F2022" t="str">
        <f>VLOOKUP($A2022,'Medical Examinations'!A2022:G4356,7,FALSE)</f>
        <v>No</v>
      </c>
      <c r="G2022" t="str">
        <f>VLOOKUP($A2022,'Medical Examinations'!A2022:H4356,8,FALSE)</f>
        <v>No</v>
      </c>
      <c r="H2022" s="4">
        <f>VLOOKUP($A2022,'Medical Examinations'!A2022:I4356,9,FALSE)</f>
        <v>0</v>
      </c>
      <c r="I2022" t="str">
        <f>VLOOKUP($A2022,'Medical Examinations'!A2022:J2022,10,FALSE)</f>
        <v>No</v>
      </c>
      <c r="J2022" t="str">
        <f>VLOOKUP($A2022,'Medical Examinations'!A2022:C2022,3,FALSE)</f>
        <v>Obesity</v>
      </c>
      <c r="K2022" t="str">
        <f>VLOOKUP($A2022,'Medical Examinations'!A2022:E2022,5,FALSE)</f>
        <v>Diabetes</v>
      </c>
      <c r="L2022" t="str">
        <f>VLOOKUP($A2022,'Hospitalisation Details'!$A$2:$E$2344,5,FALSE)</f>
        <v>26-Nov-1971</v>
      </c>
      <c r="M2022" s="2">
        <f>VLOOKUP($A2022,'Hospitalisation Details'!$A$2:$I$2344,9,FALSE)</f>
        <v>9377.9</v>
      </c>
      <c r="N2022" s="2" t="str">
        <f>VLOOKUP($A2022,'Hospitalisation Details'!$A$2:$J$2344,10,FALSE)</f>
        <v>Tier - 2</v>
      </c>
      <c r="O2022" s="2" t="str">
        <f>VLOOKUP($A2022,'Hospitalisation Details'!$A$2:$K$2344,11,FALSE)</f>
        <v>Tier - 1</v>
      </c>
      <c r="P2022" s="5" t="str">
        <f>VLOOKUP($A2022,'Hospitalisation Details'!$A$2:$L$2344,12,FALSE)</f>
        <v>R1013</v>
      </c>
      <c r="Q2022" s="15">
        <f>VLOOKUP($A2022,'Hospitalisation Details'!$A$2:$G$2344,7,FALSE)</f>
        <v>51</v>
      </c>
    </row>
    <row r="2023" spans="1:17" x14ac:dyDescent="0.25">
      <c r="A2023" s="14" t="s">
        <v>5711</v>
      </c>
      <c r="B2023" t="str">
        <f>VLOOKUP(Healthcare!$A2023,'Customer Names'!A2023:C4357,3,FALSE)</f>
        <v>Howe</v>
      </c>
      <c r="C2023">
        <f>VLOOKUP(Healthcare!$A2023,'Medical Examinations'!A2023:B4357,2,FALSE)</f>
        <v>19.37</v>
      </c>
      <c r="D2023">
        <f>VLOOKUP($A2023,'Medical Examinations'!A2023:D4357,4,FALSE)</f>
        <v>4.18</v>
      </c>
      <c r="E2023" t="str">
        <f>VLOOKUP($A2023,'Medical Examinations'!A2023:F2023,6,FALSE)</f>
        <v>No</v>
      </c>
      <c r="F2023" t="str">
        <f>VLOOKUP($A2023,'Medical Examinations'!A2023:G4357,7,FALSE)</f>
        <v>No</v>
      </c>
      <c r="G2023" t="str">
        <f>VLOOKUP($A2023,'Medical Examinations'!A2023:H4357,8,FALSE)</f>
        <v>No</v>
      </c>
      <c r="H2023" s="4">
        <f>VLOOKUP($A2023,'Medical Examinations'!A2023:I4357,9,FALSE)</f>
        <v>0</v>
      </c>
      <c r="I2023" t="str">
        <f>VLOOKUP($A2023,'Medical Examinations'!A2023:J2023,10,FALSE)</f>
        <v>No</v>
      </c>
      <c r="J2023" t="str">
        <f>VLOOKUP($A2023,'Medical Examinations'!A2023:C2023,3,FALSE)</f>
        <v>Health Weight</v>
      </c>
      <c r="K2023" t="str">
        <f>VLOOKUP($A2023,'Medical Examinations'!A2023:E2023,5,FALSE)</f>
        <v>Normal</v>
      </c>
      <c r="L2023" t="str">
        <f>VLOOKUP($A2023,'Hospitalisation Details'!$A$2:$E$2344,5,FALSE)</f>
        <v>2-Dec-1975</v>
      </c>
      <c r="M2023" s="2">
        <f>VLOOKUP($A2023,'Hospitalisation Details'!$A$2:$I$2344,9,FALSE)</f>
        <v>9380.75</v>
      </c>
      <c r="N2023" s="2" t="str">
        <f>VLOOKUP($A2023,'Hospitalisation Details'!$A$2:$J$2344,10,FALSE)</f>
        <v>Tier - 2</v>
      </c>
      <c r="O2023" s="2" t="str">
        <f>VLOOKUP($A2023,'Hospitalisation Details'!$A$2:$K$2344,11,FALSE)</f>
        <v>Tier - 2</v>
      </c>
      <c r="P2023" s="5" t="str">
        <f>VLOOKUP($A2023,'Hospitalisation Details'!$A$2:$L$2344,12,FALSE)</f>
        <v>R1024</v>
      </c>
      <c r="Q2023" s="15">
        <f>VLOOKUP($A2023,'Hospitalisation Details'!$A$2:$G$2344,7,FALSE)</f>
        <v>47</v>
      </c>
    </row>
    <row r="2024" spans="1:17" x14ac:dyDescent="0.25">
      <c r="A2024" s="14" t="s">
        <v>5712</v>
      </c>
      <c r="B2024" t="str">
        <f>VLOOKUP(Healthcare!$A2024,'Customer Names'!A2024:C4358,3,FALSE)</f>
        <v>Atwater</v>
      </c>
      <c r="C2024">
        <f>VLOOKUP(Healthcare!$A2024,'Medical Examinations'!A2024:B4358,2,FALSE)</f>
        <v>16.71</v>
      </c>
      <c r="D2024">
        <f>VLOOKUP($A2024,'Medical Examinations'!A2024:D4358,4,FALSE)</f>
        <v>4.18</v>
      </c>
      <c r="E2024" t="str">
        <f>VLOOKUP($A2024,'Medical Examinations'!A2024:F2024,6,FALSE)</f>
        <v>No</v>
      </c>
      <c r="F2024" t="str">
        <f>VLOOKUP($A2024,'Medical Examinations'!A2024:G4358,7,FALSE)</f>
        <v>No</v>
      </c>
      <c r="G2024" t="str">
        <f>VLOOKUP($A2024,'Medical Examinations'!A2024:H4358,8,FALSE)</f>
        <v>No</v>
      </c>
      <c r="H2024" s="4">
        <f>VLOOKUP($A2024,'Medical Examinations'!A2024:I4358,9,FALSE)</f>
        <v>1</v>
      </c>
      <c r="I2024" t="str">
        <f>VLOOKUP($A2024,'Medical Examinations'!A2024:J2024,10,FALSE)</f>
        <v>No</v>
      </c>
      <c r="J2024" t="str">
        <f>VLOOKUP($A2024,'Medical Examinations'!A2024:C2024,3,FALSE)</f>
        <v>Under Weight</v>
      </c>
      <c r="K2024" t="str">
        <f>VLOOKUP($A2024,'Medical Examinations'!A2024:E2024,5,FALSE)</f>
        <v>Normal</v>
      </c>
      <c r="L2024" t="str">
        <f>VLOOKUP($A2024,'Hospitalisation Details'!$A$2:$E$2344,5,FALSE)</f>
        <v>29-Dec-1971</v>
      </c>
      <c r="M2024" s="2">
        <f>VLOOKUP($A2024,'Hospitalisation Details'!$A$2:$I$2344,9,FALSE)</f>
        <v>9386.16</v>
      </c>
      <c r="N2024" s="2" t="str">
        <f>VLOOKUP($A2024,'Hospitalisation Details'!$A$2:$J$2344,10,FALSE)</f>
        <v>Tier - 3</v>
      </c>
      <c r="O2024" s="2" t="str">
        <f>VLOOKUP($A2024,'Hospitalisation Details'!$A$2:$K$2344,11,FALSE)</f>
        <v>Tier - 2</v>
      </c>
      <c r="P2024" s="5" t="str">
        <f>VLOOKUP($A2024,'Hospitalisation Details'!$A$2:$L$2344,12,FALSE)</f>
        <v>R1013</v>
      </c>
      <c r="Q2024" s="15">
        <f>VLOOKUP($A2024,'Hospitalisation Details'!$A$2:$G$2344,7,FALSE)</f>
        <v>51</v>
      </c>
    </row>
    <row r="2025" spans="1:17" x14ac:dyDescent="0.25">
      <c r="A2025" s="14" t="s">
        <v>5713</v>
      </c>
      <c r="B2025" t="str">
        <f>VLOOKUP(Healthcare!$A2025,'Customer Names'!A2025:C4359,3,FALSE)</f>
        <v>Gurganus</v>
      </c>
      <c r="C2025">
        <f>VLOOKUP(Healthcare!$A2025,'Medical Examinations'!A2025:B4359,2,FALSE)</f>
        <v>24.1</v>
      </c>
      <c r="D2025">
        <f>VLOOKUP($A2025,'Medical Examinations'!A2025:D4359,4,FALSE)</f>
        <v>4.4000000000000004</v>
      </c>
      <c r="E2025" t="str">
        <f>VLOOKUP($A2025,'Medical Examinations'!A2025:F2025,6,FALSE)</f>
        <v>Yes</v>
      </c>
      <c r="F2025" t="str">
        <f>VLOOKUP($A2025,'Medical Examinations'!A2025:G4359,7,FALSE)</f>
        <v>No</v>
      </c>
      <c r="G2025" t="str">
        <f>VLOOKUP($A2025,'Medical Examinations'!A2025:H4359,8,FALSE)</f>
        <v>No</v>
      </c>
      <c r="H2025" s="4">
        <f>VLOOKUP($A2025,'Medical Examinations'!A2025:I4359,9,FALSE)</f>
        <v>1</v>
      </c>
      <c r="I2025" t="str">
        <f>VLOOKUP($A2025,'Medical Examinations'!A2025:J2025,10,FALSE)</f>
        <v>No</v>
      </c>
      <c r="J2025" t="str">
        <f>VLOOKUP($A2025,'Medical Examinations'!A2025:C2025,3,FALSE)</f>
        <v>Health Weight</v>
      </c>
      <c r="K2025" t="str">
        <f>VLOOKUP($A2025,'Medical Examinations'!A2025:E2025,5,FALSE)</f>
        <v>Normal</v>
      </c>
      <c r="L2025" t="str">
        <f>VLOOKUP($A2025,'Hospitalisation Details'!$A$2:$E$2344,5,FALSE)</f>
        <v>20-Oct-1971</v>
      </c>
      <c r="M2025" s="2">
        <f>VLOOKUP($A2025,'Hospitalisation Details'!$A$2:$I$2344,9,FALSE)</f>
        <v>9391.35</v>
      </c>
      <c r="N2025" s="2" t="str">
        <f>VLOOKUP($A2025,'Hospitalisation Details'!$A$2:$J$2344,10,FALSE)</f>
        <v>Tier - 3</v>
      </c>
      <c r="O2025" s="2" t="str">
        <f>VLOOKUP($A2025,'Hospitalisation Details'!$A$2:$K$2344,11,FALSE)</f>
        <v>Tier - 3</v>
      </c>
      <c r="P2025" s="5" t="str">
        <f>VLOOKUP($A2025,'Hospitalisation Details'!$A$2:$L$2344,12,FALSE)</f>
        <v>R1011</v>
      </c>
      <c r="Q2025" s="15">
        <f>VLOOKUP($A2025,'Hospitalisation Details'!$A$2:$G$2344,7,FALSE)</f>
        <v>51</v>
      </c>
    </row>
    <row r="2026" spans="1:17" x14ac:dyDescent="0.25">
      <c r="A2026" s="14" t="s">
        <v>5714</v>
      </c>
      <c r="B2026" t="str">
        <f>VLOOKUP(Healthcare!$A2026,'Customer Names'!A2026:C4360,3,FALSE)</f>
        <v>Holden</v>
      </c>
      <c r="C2026">
        <f>VLOOKUP(Healthcare!$A2026,'Medical Examinations'!A2026:B4360,2,FALSE)</f>
        <v>29.77</v>
      </c>
      <c r="D2026">
        <f>VLOOKUP($A2026,'Medical Examinations'!A2026:D4360,4,FALSE)</f>
        <v>9.9</v>
      </c>
      <c r="E2026" t="str">
        <f>VLOOKUP($A2026,'Medical Examinations'!A2026:F2026,6,FALSE)</f>
        <v>No</v>
      </c>
      <c r="F2026" t="str">
        <f>VLOOKUP($A2026,'Medical Examinations'!A2026:G4360,7,FALSE)</f>
        <v>No</v>
      </c>
      <c r="G2026" t="str">
        <f>VLOOKUP($A2026,'Medical Examinations'!A2026:H4360,8,FALSE)</f>
        <v>No</v>
      </c>
      <c r="H2026" s="4">
        <f>VLOOKUP($A2026,'Medical Examinations'!A2026:I4360,9,FALSE)</f>
        <v>0</v>
      </c>
      <c r="I2026" t="str">
        <f>VLOOKUP($A2026,'Medical Examinations'!A2026:J2026,10,FALSE)</f>
        <v>No</v>
      </c>
      <c r="J2026" t="str">
        <f>VLOOKUP($A2026,'Medical Examinations'!A2026:C2026,3,FALSE)</f>
        <v>Over Weight</v>
      </c>
      <c r="K2026" t="str">
        <f>VLOOKUP($A2026,'Medical Examinations'!A2026:E2026,5,FALSE)</f>
        <v>Diabetes</v>
      </c>
      <c r="L2026" t="str">
        <f>VLOOKUP($A2026,'Hospitalisation Details'!$A$2:$E$2344,5,FALSE)</f>
        <v>17-Oct-1976</v>
      </c>
      <c r="M2026" s="2">
        <f>VLOOKUP($A2026,'Hospitalisation Details'!$A$2:$I$2344,9,FALSE)</f>
        <v>9411.01</v>
      </c>
      <c r="N2026" s="2" t="str">
        <f>VLOOKUP($A2026,'Hospitalisation Details'!$A$2:$J$2344,10,FALSE)</f>
        <v>Tier - 2</v>
      </c>
      <c r="O2026" s="2" t="str">
        <f>VLOOKUP($A2026,'Hospitalisation Details'!$A$2:$K$2344,11,FALSE)</f>
        <v>Tier - 3</v>
      </c>
      <c r="P2026" s="5" t="str">
        <f>VLOOKUP($A2026,'Hospitalisation Details'!$A$2:$L$2344,12,FALSE)</f>
        <v>R1024</v>
      </c>
      <c r="Q2026" s="15">
        <f>VLOOKUP($A2026,'Hospitalisation Details'!$A$2:$G$2344,7,FALSE)</f>
        <v>46</v>
      </c>
    </row>
    <row r="2027" spans="1:17" x14ac:dyDescent="0.25">
      <c r="A2027" s="14" t="s">
        <v>5715</v>
      </c>
      <c r="B2027" t="str">
        <f>VLOOKUP(Healthcare!$A2027,'Customer Names'!A2027:C4361,3,FALSE)</f>
        <v>Parton</v>
      </c>
      <c r="C2027">
        <f>VLOOKUP(Healthcare!$A2027,'Medical Examinations'!A2027:B4361,2,FALSE)</f>
        <v>46.53</v>
      </c>
      <c r="D2027">
        <f>VLOOKUP($A2027,'Medical Examinations'!A2027:D4361,4,FALSE)</f>
        <v>4.84</v>
      </c>
      <c r="E2027" t="str">
        <f>VLOOKUP($A2027,'Medical Examinations'!A2027:F2027,6,FALSE)</f>
        <v>Yes</v>
      </c>
      <c r="F2027" t="str">
        <f>VLOOKUP($A2027,'Medical Examinations'!A2027:G4361,7,FALSE)</f>
        <v>No</v>
      </c>
      <c r="G2027" t="str">
        <f>VLOOKUP($A2027,'Medical Examinations'!A2027:H4361,8,FALSE)</f>
        <v>No</v>
      </c>
      <c r="H2027" s="4">
        <f>VLOOKUP($A2027,'Medical Examinations'!A2027:I4361,9,FALSE)</f>
        <v>0</v>
      </c>
      <c r="I2027" t="str">
        <f>VLOOKUP($A2027,'Medical Examinations'!A2027:J2027,10,FALSE)</f>
        <v>No</v>
      </c>
      <c r="J2027" t="str">
        <f>VLOOKUP($A2027,'Medical Examinations'!A2027:C2027,3,FALSE)</f>
        <v>Obesity</v>
      </c>
      <c r="K2027" t="str">
        <f>VLOOKUP($A2027,'Medical Examinations'!A2027:E2027,5,FALSE)</f>
        <v>Normal</v>
      </c>
      <c r="L2027" t="str">
        <f>VLOOKUP($A2027,'Hospitalisation Details'!$A$2:$E$2344,5,FALSE)</f>
        <v>30-Oct-1976</v>
      </c>
      <c r="M2027" s="2">
        <f>VLOOKUP($A2027,'Hospitalisation Details'!$A$2:$I$2344,9,FALSE)</f>
        <v>9414.92</v>
      </c>
      <c r="N2027" s="2" t="str">
        <f>VLOOKUP($A2027,'Hospitalisation Details'!$A$2:$J$2344,10,FALSE)</f>
        <v>Tier - 2</v>
      </c>
      <c r="O2027" s="2" t="str">
        <f>VLOOKUP($A2027,'Hospitalisation Details'!$A$2:$K$2344,11,FALSE)</f>
        <v>Tier - 2</v>
      </c>
      <c r="P2027" s="5" t="str">
        <f>VLOOKUP($A2027,'Hospitalisation Details'!$A$2:$L$2344,12,FALSE)</f>
        <v>R1011</v>
      </c>
      <c r="Q2027" s="15">
        <f>VLOOKUP($A2027,'Hospitalisation Details'!$A$2:$G$2344,7,FALSE)</f>
        <v>46</v>
      </c>
    </row>
    <row r="2028" spans="1:17" x14ac:dyDescent="0.25">
      <c r="A2028" s="14" t="s">
        <v>5716</v>
      </c>
      <c r="B2028" t="str">
        <f>VLOOKUP(Healthcare!$A2028,'Customer Names'!A2028:C4362,3,FALSE)</f>
        <v>Downs</v>
      </c>
      <c r="C2028">
        <f>VLOOKUP(Healthcare!$A2028,'Medical Examinations'!A2028:B4362,2,FALSE)</f>
        <v>23.4</v>
      </c>
      <c r="D2028">
        <f>VLOOKUP($A2028,'Medical Examinations'!A2028:D4362,4,FALSE)</f>
        <v>5.53</v>
      </c>
      <c r="E2028" t="str">
        <f>VLOOKUP($A2028,'Medical Examinations'!A2028:F2028,6,FALSE)</f>
        <v>No</v>
      </c>
      <c r="F2028" t="str">
        <f>VLOOKUP($A2028,'Medical Examinations'!A2028:G4362,7,FALSE)</f>
        <v>No</v>
      </c>
      <c r="G2028" t="str">
        <f>VLOOKUP($A2028,'Medical Examinations'!A2028:H4362,8,FALSE)</f>
        <v>Yes</v>
      </c>
      <c r="H2028" s="4">
        <f>VLOOKUP($A2028,'Medical Examinations'!A2028:I4362,9,FALSE)</f>
        <v>1</v>
      </c>
      <c r="I2028" t="str">
        <f>VLOOKUP($A2028,'Medical Examinations'!A2028:J2028,10,FALSE)</f>
        <v>No</v>
      </c>
      <c r="J2028" t="str">
        <f>VLOOKUP($A2028,'Medical Examinations'!A2028:C2028,3,FALSE)</f>
        <v>Health Weight</v>
      </c>
      <c r="K2028" t="str">
        <f>VLOOKUP($A2028,'Medical Examinations'!A2028:E2028,5,FALSE)</f>
        <v>Normal</v>
      </c>
      <c r="L2028" t="str">
        <f>VLOOKUP($A2028,'Hospitalisation Details'!$A$2:$E$2344,5,FALSE)</f>
        <v>3-Nov-1976</v>
      </c>
      <c r="M2028" s="2">
        <f>VLOOKUP($A2028,'Hospitalisation Details'!$A$2:$I$2344,9,FALSE)</f>
        <v>9432.93</v>
      </c>
      <c r="N2028" s="2" t="str">
        <f>VLOOKUP($A2028,'Hospitalisation Details'!$A$2:$J$2344,10,FALSE)</f>
        <v>Tier - 2</v>
      </c>
      <c r="O2028" s="2" t="str">
        <f>VLOOKUP($A2028,'Hospitalisation Details'!$A$2:$K$2344,11,FALSE)</f>
        <v>Tier - 1</v>
      </c>
      <c r="P2028" s="5" t="str">
        <f>VLOOKUP($A2028,'Hospitalisation Details'!$A$2:$L$2344,12,FALSE)</f>
        <v>R1024</v>
      </c>
      <c r="Q2028" s="15">
        <f>VLOOKUP($A2028,'Hospitalisation Details'!$A$2:$G$2344,7,FALSE)</f>
        <v>46</v>
      </c>
    </row>
    <row r="2029" spans="1:17" x14ac:dyDescent="0.25">
      <c r="A2029" s="14" t="s">
        <v>5717</v>
      </c>
      <c r="B2029" t="str">
        <f>VLOOKUP(Healthcare!$A2029,'Customer Names'!A2029:C4363,3,FALSE)</f>
        <v>Dent</v>
      </c>
      <c r="C2029">
        <f>VLOOKUP(Healthcare!$A2029,'Medical Examinations'!A2029:B4363,2,FALSE)</f>
        <v>30</v>
      </c>
      <c r="D2029">
        <f>VLOOKUP($A2029,'Medical Examinations'!A2029:D4363,4,FALSE)</f>
        <v>4.33</v>
      </c>
      <c r="E2029" t="str">
        <f>VLOOKUP($A2029,'Medical Examinations'!A2029:F2029,6,FALSE)</f>
        <v>Yes</v>
      </c>
      <c r="F2029" t="str">
        <f>VLOOKUP($A2029,'Medical Examinations'!A2029:G4363,7,FALSE)</f>
        <v>No</v>
      </c>
      <c r="G2029" t="str">
        <f>VLOOKUP($A2029,'Medical Examinations'!A2029:H4363,8,FALSE)</f>
        <v>No</v>
      </c>
      <c r="H2029" s="4">
        <f>VLOOKUP($A2029,'Medical Examinations'!A2029:I4363,9,FALSE)</f>
        <v>0</v>
      </c>
      <c r="I2029" t="str">
        <f>VLOOKUP($A2029,'Medical Examinations'!A2029:J2029,10,FALSE)</f>
        <v>No</v>
      </c>
      <c r="J2029" t="str">
        <f>VLOOKUP($A2029,'Medical Examinations'!A2029:C2029,3,FALSE)</f>
        <v>Obesity</v>
      </c>
      <c r="K2029" t="str">
        <f>VLOOKUP($A2029,'Medical Examinations'!A2029:E2029,5,FALSE)</f>
        <v>Normal</v>
      </c>
      <c r="L2029" t="str">
        <f>VLOOKUP($A2029,'Hospitalisation Details'!$A$2:$E$2344,5,FALSE)</f>
        <v>27-Nov-1974</v>
      </c>
      <c r="M2029" s="2">
        <f>VLOOKUP($A2029,'Hospitalisation Details'!$A$2:$I$2344,9,FALSE)</f>
        <v>9447.25</v>
      </c>
      <c r="N2029" s="2" t="str">
        <f>VLOOKUP($A2029,'Hospitalisation Details'!$A$2:$J$2344,10,FALSE)</f>
        <v>Tier - 2</v>
      </c>
      <c r="O2029" s="2" t="str">
        <f>VLOOKUP($A2029,'Hospitalisation Details'!$A$2:$K$2344,11,FALSE)</f>
        <v>Tier - 1</v>
      </c>
      <c r="P2029" s="5" t="str">
        <f>VLOOKUP($A2029,'Hospitalisation Details'!$A$2:$L$2344,12,FALSE)</f>
        <v>R1024</v>
      </c>
      <c r="Q2029" s="15">
        <f>VLOOKUP($A2029,'Hospitalisation Details'!$A$2:$G$2344,7,FALSE)</f>
        <v>48</v>
      </c>
    </row>
    <row r="2030" spans="1:17" x14ac:dyDescent="0.25">
      <c r="A2030" s="14" t="s">
        <v>5718</v>
      </c>
      <c r="B2030" t="str">
        <f>VLOOKUP(Healthcare!$A2030,'Customer Names'!A2030:C4364,3,FALSE)</f>
        <v>Ranti</v>
      </c>
      <c r="C2030">
        <f>VLOOKUP(Healthcare!$A2030,'Medical Examinations'!A2030:B4364,2,FALSE)</f>
        <v>29.15</v>
      </c>
      <c r="D2030">
        <f>VLOOKUP($A2030,'Medical Examinations'!A2030:D4364,4,FALSE)</f>
        <v>4.91</v>
      </c>
      <c r="E2030" t="str">
        <f>VLOOKUP($A2030,'Medical Examinations'!A2030:F2030,6,FALSE)</f>
        <v>Yes</v>
      </c>
      <c r="F2030" t="str">
        <f>VLOOKUP($A2030,'Medical Examinations'!A2030:G4364,7,FALSE)</f>
        <v>No</v>
      </c>
      <c r="G2030" t="str">
        <f>VLOOKUP($A2030,'Medical Examinations'!A2030:H4364,8,FALSE)</f>
        <v>No</v>
      </c>
      <c r="H2030" s="4">
        <f>VLOOKUP($A2030,'Medical Examinations'!A2030:I4364,9,FALSE)</f>
        <v>0</v>
      </c>
      <c r="I2030" t="str">
        <f>VLOOKUP($A2030,'Medical Examinations'!A2030:J2030,10,FALSE)</f>
        <v>No</v>
      </c>
      <c r="J2030" t="str">
        <f>VLOOKUP($A2030,'Medical Examinations'!A2030:C2030,3,FALSE)</f>
        <v>Over Weight</v>
      </c>
      <c r="K2030" t="str">
        <f>VLOOKUP($A2030,'Medical Examinations'!A2030:E2030,5,FALSE)</f>
        <v>Normal</v>
      </c>
      <c r="L2030" t="str">
        <f>VLOOKUP($A2030,'Hospitalisation Details'!$A$2:$E$2344,5,FALSE)</f>
        <v>8-Jun-1974</v>
      </c>
      <c r="M2030" s="2">
        <f>VLOOKUP($A2030,'Hospitalisation Details'!$A$2:$I$2344,9,FALSE)</f>
        <v>9447.3799999999992</v>
      </c>
      <c r="N2030" s="2" t="str">
        <f>VLOOKUP($A2030,'Hospitalisation Details'!$A$2:$J$2344,10,FALSE)</f>
        <v>Tier - 2</v>
      </c>
      <c r="O2030" s="2" t="str">
        <f>VLOOKUP($A2030,'Hospitalisation Details'!$A$2:$K$2344,11,FALSE)</f>
        <v>Tier - 3</v>
      </c>
      <c r="P2030" s="5" t="str">
        <f>VLOOKUP($A2030,'Hospitalisation Details'!$A$2:$L$2344,12,FALSE)</f>
        <v>R1024</v>
      </c>
      <c r="Q2030" s="15">
        <f>VLOOKUP($A2030,'Hospitalisation Details'!$A$2:$G$2344,7,FALSE)</f>
        <v>49</v>
      </c>
    </row>
    <row r="2031" spans="1:17" x14ac:dyDescent="0.25">
      <c r="A2031" s="14" t="s">
        <v>5719</v>
      </c>
      <c r="B2031" t="str">
        <f>VLOOKUP(Healthcare!$A2031,'Customer Names'!A2031:C4365,3,FALSE)</f>
        <v>Ishaq</v>
      </c>
      <c r="C2031">
        <f>VLOOKUP(Healthcare!$A2031,'Medical Examinations'!A2031:B4365,2,FALSE)</f>
        <v>34.865000000000002</v>
      </c>
      <c r="D2031">
        <f>VLOOKUP($A2031,'Medical Examinations'!A2031:D4365,4,FALSE)</f>
        <v>4.8</v>
      </c>
      <c r="E2031" t="str">
        <f>VLOOKUP($A2031,'Medical Examinations'!A2031:F2031,6,FALSE)</f>
        <v>No</v>
      </c>
      <c r="F2031" t="str">
        <f>VLOOKUP($A2031,'Medical Examinations'!A2031:G4365,7,FALSE)</f>
        <v>No</v>
      </c>
      <c r="G2031" t="str">
        <f>VLOOKUP($A2031,'Medical Examinations'!A2031:H4365,8,FALSE)</f>
        <v>No</v>
      </c>
      <c r="H2031" s="4">
        <f>VLOOKUP($A2031,'Medical Examinations'!A2031:I4365,9,FALSE)</f>
        <v>0</v>
      </c>
      <c r="I2031" t="str">
        <f>VLOOKUP($A2031,'Medical Examinations'!A2031:J2031,10,FALSE)</f>
        <v>No</v>
      </c>
      <c r="J2031" t="str">
        <f>VLOOKUP($A2031,'Medical Examinations'!A2031:C2031,3,FALSE)</f>
        <v>Obesity</v>
      </c>
      <c r="K2031" t="str">
        <f>VLOOKUP($A2031,'Medical Examinations'!A2031:E2031,5,FALSE)</f>
        <v>Normal</v>
      </c>
      <c r="L2031" t="str">
        <f>VLOOKUP($A2031,'Hospitalisation Details'!$A$2:$E$2344,5,FALSE)</f>
        <v>17-Jul-1979</v>
      </c>
      <c r="M2031" s="2">
        <f>VLOOKUP($A2031,'Hospitalisation Details'!$A$2:$I$2344,9,FALSE)</f>
        <v>9453.92</v>
      </c>
      <c r="N2031" s="2" t="str">
        <f>VLOOKUP($A2031,'Hospitalisation Details'!$A$2:$J$2344,10,FALSE)</f>
        <v>Tier - 2</v>
      </c>
      <c r="O2031" s="2" t="str">
        <f>VLOOKUP($A2031,'Hospitalisation Details'!$A$2:$K$2344,11,FALSE)</f>
        <v>Tier - 2</v>
      </c>
      <c r="P2031" s="5" t="str">
        <f>VLOOKUP($A2031,'Hospitalisation Details'!$A$2:$L$2344,12,FALSE)</f>
        <v>R1021</v>
      </c>
      <c r="Q2031" s="15">
        <f>VLOOKUP($A2031,'Hospitalisation Details'!$A$2:$G$2344,7,FALSE)</f>
        <v>43</v>
      </c>
    </row>
    <row r="2032" spans="1:17" x14ac:dyDescent="0.25">
      <c r="A2032" s="14" t="s">
        <v>5720</v>
      </c>
      <c r="B2032" t="str">
        <f>VLOOKUP(Healthcare!$A2032,'Customer Names'!A2032:C4366,3,FALSE)</f>
        <v>Wiles</v>
      </c>
      <c r="C2032">
        <f>VLOOKUP(Healthcare!$A2032,'Medical Examinations'!A2032:B4366,2,FALSE)</f>
        <v>28.12</v>
      </c>
      <c r="D2032">
        <f>VLOOKUP($A2032,'Medical Examinations'!A2032:D4366,4,FALSE)</f>
        <v>5.55</v>
      </c>
      <c r="E2032" t="str">
        <f>VLOOKUP($A2032,'Medical Examinations'!A2032:F2032,6,FALSE)</f>
        <v>Yes</v>
      </c>
      <c r="F2032" t="str">
        <f>VLOOKUP($A2032,'Medical Examinations'!A2032:G4366,7,FALSE)</f>
        <v>Yes</v>
      </c>
      <c r="G2032" t="str">
        <f>VLOOKUP($A2032,'Medical Examinations'!A2032:H4366,8,FALSE)</f>
        <v>No</v>
      </c>
      <c r="H2032" s="4">
        <f>VLOOKUP($A2032,'Medical Examinations'!A2032:I4366,9,FALSE)</f>
        <v>2</v>
      </c>
      <c r="I2032" t="str">
        <f>VLOOKUP($A2032,'Medical Examinations'!A2032:J2032,10,FALSE)</f>
        <v>No</v>
      </c>
      <c r="J2032" t="str">
        <f>VLOOKUP($A2032,'Medical Examinations'!A2032:C2032,3,FALSE)</f>
        <v>Over Weight</v>
      </c>
      <c r="K2032" t="str">
        <f>VLOOKUP($A2032,'Medical Examinations'!A2032:E2032,5,FALSE)</f>
        <v>Normal</v>
      </c>
      <c r="L2032" t="str">
        <f>VLOOKUP($A2032,'Hospitalisation Details'!$A$2:$E$2344,5,FALSE)</f>
        <v>4-Jun-1969</v>
      </c>
      <c r="M2032" s="2">
        <f>VLOOKUP($A2032,'Hospitalisation Details'!$A$2:$I$2344,9,FALSE)</f>
        <v>9487.64</v>
      </c>
      <c r="N2032" s="2" t="str">
        <f>VLOOKUP($A2032,'Hospitalisation Details'!$A$2:$J$2344,10,FALSE)</f>
        <v>Tier - 2</v>
      </c>
      <c r="O2032" s="2" t="str">
        <f>VLOOKUP($A2032,'Hospitalisation Details'!$A$2:$K$2344,11,FALSE)</f>
        <v>Tier - 2</v>
      </c>
      <c r="P2032" s="5" t="str">
        <f>VLOOKUP($A2032,'Hospitalisation Details'!$A$2:$L$2344,12,FALSE)</f>
        <v>R1013</v>
      </c>
      <c r="Q2032" s="15">
        <f>VLOOKUP($A2032,'Hospitalisation Details'!$A$2:$G$2344,7,FALSE)</f>
        <v>54</v>
      </c>
    </row>
    <row r="2033" spans="1:17" x14ac:dyDescent="0.25">
      <c r="A2033" s="14" t="s">
        <v>5721</v>
      </c>
      <c r="B2033" t="str">
        <f>VLOOKUP(Healthcare!$A2033,'Customer Names'!A2033:C4367,3,FALSE)</f>
        <v>Roberts</v>
      </c>
      <c r="C2033">
        <f>VLOOKUP(Healthcare!$A2033,'Medical Examinations'!A2033:B4367,2,FALSE)</f>
        <v>29.45</v>
      </c>
      <c r="D2033">
        <f>VLOOKUP($A2033,'Medical Examinations'!A2033:D4367,4,FALSE)</f>
        <v>5.24</v>
      </c>
      <c r="E2033" t="str">
        <f>VLOOKUP($A2033,'Medical Examinations'!A2033:F2033,6,FALSE)</f>
        <v>Yes</v>
      </c>
      <c r="F2033" t="str">
        <f>VLOOKUP($A2033,'Medical Examinations'!A2033:G4367,7,FALSE)</f>
        <v>No</v>
      </c>
      <c r="G2033" t="str">
        <f>VLOOKUP($A2033,'Medical Examinations'!A2033:H4367,8,FALSE)</f>
        <v>No</v>
      </c>
      <c r="H2033" s="4">
        <f>VLOOKUP($A2033,'Medical Examinations'!A2033:I4367,9,FALSE)</f>
        <v>0</v>
      </c>
      <c r="I2033" t="str">
        <f>VLOOKUP($A2033,'Medical Examinations'!A2033:J2033,10,FALSE)</f>
        <v>No</v>
      </c>
      <c r="J2033" t="str">
        <f>VLOOKUP($A2033,'Medical Examinations'!A2033:C2033,3,FALSE)</f>
        <v>Over Weight</v>
      </c>
      <c r="K2033" t="str">
        <f>VLOOKUP($A2033,'Medical Examinations'!A2033:E2033,5,FALSE)</f>
        <v>Normal</v>
      </c>
      <c r="L2033" t="str">
        <f>VLOOKUP($A2033,'Hospitalisation Details'!$A$2:$E$2344,5,FALSE)</f>
        <v>28-Nov-1976</v>
      </c>
      <c r="M2033" s="2">
        <f>VLOOKUP($A2033,'Hospitalisation Details'!$A$2:$I$2344,9,FALSE)</f>
        <v>9500.57</v>
      </c>
      <c r="N2033" s="2" t="str">
        <f>VLOOKUP($A2033,'Hospitalisation Details'!$A$2:$J$2344,10,FALSE)</f>
        <v>Tier - 2</v>
      </c>
      <c r="O2033" s="2" t="str">
        <f>VLOOKUP($A2033,'Hospitalisation Details'!$A$2:$K$2344,11,FALSE)</f>
        <v>Tier - 3</v>
      </c>
      <c r="P2033" s="5" t="str">
        <f>VLOOKUP($A2033,'Hospitalisation Details'!$A$2:$L$2344,12,FALSE)</f>
        <v>R1017</v>
      </c>
      <c r="Q2033" s="15">
        <f>VLOOKUP($A2033,'Hospitalisation Details'!$A$2:$G$2344,7,FALSE)</f>
        <v>46</v>
      </c>
    </row>
    <row r="2034" spans="1:17" x14ac:dyDescent="0.25">
      <c r="A2034" s="14" t="s">
        <v>5722</v>
      </c>
      <c r="B2034" t="str">
        <f>VLOOKUP(Healthcare!$A2034,'Customer Names'!A2034:C4368,3,FALSE)</f>
        <v>Serafini</v>
      </c>
      <c r="C2034">
        <f>VLOOKUP(Healthcare!$A2034,'Medical Examinations'!A2034:B4368,2,FALSE)</f>
        <v>27.94</v>
      </c>
      <c r="D2034">
        <f>VLOOKUP($A2034,'Medical Examinations'!A2034:D4368,4,FALSE)</f>
        <v>6.08</v>
      </c>
      <c r="E2034" t="str">
        <f>VLOOKUP($A2034,'Medical Examinations'!A2034:F2034,6,FALSE)</f>
        <v>No</v>
      </c>
      <c r="F2034" t="str">
        <f>VLOOKUP($A2034,'Medical Examinations'!A2034:G4368,7,FALSE)</f>
        <v>No</v>
      </c>
      <c r="G2034" t="str">
        <f>VLOOKUP($A2034,'Medical Examinations'!A2034:H4368,8,FALSE)</f>
        <v>Yes</v>
      </c>
      <c r="H2034" s="4">
        <f>VLOOKUP($A2034,'Medical Examinations'!A2034:I4368,9,FALSE)</f>
        <v>1</v>
      </c>
      <c r="I2034" t="str">
        <f>VLOOKUP($A2034,'Medical Examinations'!A2034:J2034,10,FALSE)</f>
        <v>No</v>
      </c>
      <c r="J2034" t="str">
        <f>VLOOKUP($A2034,'Medical Examinations'!A2034:C2034,3,FALSE)</f>
        <v>Over Weight</v>
      </c>
      <c r="K2034" t="str">
        <f>VLOOKUP($A2034,'Medical Examinations'!A2034:E2034,5,FALSE)</f>
        <v>Prediabetes</v>
      </c>
      <c r="L2034" t="str">
        <f>VLOOKUP($A2034,'Hospitalisation Details'!$A$2:$E$2344,5,FALSE)</f>
        <v>24-Aug-1969</v>
      </c>
      <c r="M2034" s="2">
        <f>VLOOKUP($A2034,'Hospitalisation Details'!$A$2:$I$2344,9,FALSE)</f>
        <v>9504.31</v>
      </c>
      <c r="N2034" s="2" t="str">
        <f>VLOOKUP($A2034,'Hospitalisation Details'!$A$2:$J$2344,10,FALSE)</f>
        <v>Tier - 3</v>
      </c>
      <c r="O2034" s="2" t="str">
        <f>VLOOKUP($A2034,'Hospitalisation Details'!$A$2:$K$2344,11,FALSE)</f>
        <v>Tier - 2</v>
      </c>
      <c r="P2034" s="5" t="str">
        <f>VLOOKUP($A2034,'Hospitalisation Details'!$A$2:$L$2344,12,FALSE)</f>
        <v>R1013</v>
      </c>
      <c r="Q2034" s="15">
        <f>VLOOKUP($A2034,'Hospitalisation Details'!$A$2:$G$2344,7,FALSE)</f>
        <v>53</v>
      </c>
    </row>
    <row r="2035" spans="1:17" x14ac:dyDescent="0.25">
      <c r="A2035" s="14" t="s">
        <v>5723</v>
      </c>
      <c r="B2035" t="str">
        <f>VLOOKUP(Healthcare!$A2035,'Customer Names'!A2035:C4369,3,FALSE)</f>
        <v>Button</v>
      </c>
      <c r="C2035">
        <f>VLOOKUP(Healthcare!$A2035,'Medical Examinations'!A2035:B4369,2,FALSE)</f>
        <v>27.2</v>
      </c>
      <c r="D2035">
        <f>VLOOKUP($A2035,'Medical Examinations'!A2035:D4369,4,FALSE)</f>
        <v>5.83</v>
      </c>
      <c r="E2035" t="str">
        <f>VLOOKUP($A2035,'Medical Examinations'!A2035:F2035,6,FALSE)</f>
        <v>No</v>
      </c>
      <c r="F2035" t="str">
        <f>VLOOKUP($A2035,'Medical Examinations'!A2035:G4369,7,FALSE)</f>
        <v>No</v>
      </c>
      <c r="G2035" t="str">
        <f>VLOOKUP($A2035,'Medical Examinations'!A2035:H4369,8,FALSE)</f>
        <v>Yes</v>
      </c>
      <c r="H2035" s="4">
        <f>VLOOKUP($A2035,'Medical Examinations'!A2035:I4369,9,FALSE)</f>
        <v>1</v>
      </c>
      <c r="I2035" t="str">
        <f>VLOOKUP($A2035,'Medical Examinations'!A2035:J2035,10,FALSE)</f>
        <v>No</v>
      </c>
      <c r="J2035" t="str">
        <f>VLOOKUP($A2035,'Medical Examinations'!A2035:C2035,3,FALSE)</f>
        <v>Over Weight</v>
      </c>
      <c r="K2035" t="str">
        <f>VLOOKUP($A2035,'Medical Examinations'!A2035:E2035,5,FALSE)</f>
        <v>Prediabetes</v>
      </c>
      <c r="L2035" t="str">
        <f>VLOOKUP($A2035,'Hospitalisation Details'!$A$2:$E$2344,5,FALSE)</f>
        <v>22-Aug-1992</v>
      </c>
      <c r="M2035" s="2">
        <f>VLOOKUP($A2035,'Hospitalisation Details'!$A$2:$I$2344,9,FALSE)</f>
        <v>9507.68</v>
      </c>
      <c r="N2035" s="2" t="str">
        <f>VLOOKUP($A2035,'Hospitalisation Details'!$A$2:$J$2344,10,FALSE)</f>
        <v>Tier - 2</v>
      </c>
      <c r="O2035" s="2" t="str">
        <f>VLOOKUP($A2035,'Hospitalisation Details'!$A$2:$K$2344,11,FALSE)</f>
        <v>Tier - 1</v>
      </c>
      <c r="P2035" s="5" t="str">
        <f>VLOOKUP($A2035,'Hospitalisation Details'!$A$2:$L$2344,12,FALSE)</f>
        <v>R1012</v>
      </c>
      <c r="Q2035" s="15">
        <f>VLOOKUP($A2035,'Hospitalisation Details'!$A$2:$G$2344,7,FALSE)</f>
        <v>30</v>
      </c>
    </row>
    <row r="2036" spans="1:17" x14ac:dyDescent="0.25">
      <c r="A2036" s="14" t="s">
        <v>5724</v>
      </c>
      <c r="B2036" t="str">
        <f>VLOOKUP(Healthcare!$A2036,'Customer Names'!A2036:C4370,3,FALSE)</f>
        <v>Gaal</v>
      </c>
      <c r="C2036">
        <f>VLOOKUP(Healthcare!$A2036,'Medical Examinations'!A2036:B4370,2,FALSE)</f>
        <v>33.344999999999999</v>
      </c>
      <c r="D2036">
        <f>VLOOKUP($A2036,'Medical Examinations'!A2036:D4370,4,FALSE)</f>
        <v>4.29</v>
      </c>
      <c r="E2036" t="str">
        <f>VLOOKUP($A2036,'Medical Examinations'!A2036:F2036,6,FALSE)</f>
        <v>No</v>
      </c>
      <c r="F2036" t="str">
        <f>VLOOKUP($A2036,'Medical Examinations'!A2036:G4370,7,FALSE)</f>
        <v>No</v>
      </c>
      <c r="G2036" t="str">
        <f>VLOOKUP($A2036,'Medical Examinations'!A2036:H4370,8,FALSE)</f>
        <v>No</v>
      </c>
      <c r="H2036" s="4">
        <f>VLOOKUP($A2036,'Medical Examinations'!A2036:I4370,9,FALSE)</f>
        <v>1</v>
      </c>
      <c r="I2036" t="str">
        <f>VLOOKUP($A2036,'Medical Examinations'!A2036:J2036,10,FALSE)</f>
        <v>No</v>
      </c>
      <c r="J2036" t="str">
        <f>VLOOKUP($A2036,'Medical Examinations'!A2036:C2036,3,FALSE)</f>
        <v>Obesity</v>
      </c>
      <c r="K2036" t="str">
        <f>VLOOKUP($A2036,'Medical Examinations'!A2036:E2036,5,FALSE)</f>
        <v>Normal</v>
      </c>
      <c r="L2036" t="str">
        <f>VLOOKUP($A2036,'Hospitalisation Details'!$A$2:$E$2344,5,FALSE)</f>
        <v>29-Nov-1971</v>
      </c>
      <c r="M2036" s="2">
        <f>VLOOKUP($A2036,'Hospitalisation Details'!$A$2:$I$2344,9,FALSE)</f>
        <v>9528.9</v>
      </c>
      <c r="N2036" s="2" t="str">
        <f>VLOOKUP($A2036,'Hospitalisation Details'!$A$2:$J$2344,10,FALSE)</f>
        <v>Tier - 2</v>
      </c>
      <c r="O2036" s="2" t="str">
        <f>VLOOKUP($A2036,'Hospitalisation Details'!$A$2:$K$2344,11,FALSE)</f>
        <v>Tier - 2</v>
      </c>
      <c r="P2036" s="5" t="str">
        <f>VLOOKUP($A2036,'Hospitalisation Details'!$A$2:$L$2344,12,FALSE)</f>
        <v>R1011</v>
      </c>
      <c r="Q2036" s="15">
        <f>VLOOKUP($A2036,'Hospitalisation Details'!$A$2:$G$2344,7,FALSE)</f>
        <v>51</v>
      </c>
    </row>
    <row r="2037" spans="1:17" x14ac:dyDescent="0.25">
      <c r="A2037" s="14" t="s">
        <v>5725</v>
      </c>
      <c r="B2037" t="str">
        <f>VLOOKUP(Healthcare!$A2037,'Customer Names'!A2037:C4371,3,FALSE)</f>
        <v>Liptak</v>
      </c>
      <c r="C2037">
        <f>VLOOKUP(Healthcare!$A2037,'Medical Examinations'!A2037:B4371,2,FALSE)</f>
        <v>29.925000000000001</v>
      </c>
      <c r="D2037">
        <f>VLOOKUP($A2037,'Medical Examinations'!A2037:D4371,4,FALSE)</f>
        <v>5.3</v>
      </c>
      <c r="E2037" t="str">
        <f>VLOOKUP($A2037,'Medical Examinations'!A2037:F2037,6,FALSE)</f>
        <v>No</v>
      </c>
      <c r="F2037" t="str">
        <f>VLOOKUP($A2037,'Medical Examinations'!A2037:G4371,7,FALSE)</f>
        <v>No</v>
      </c>
      <c r="G2037" t="str">
        <f>VLOOKUP($A2037,'Medical Examinations'!A2037:H4371,8,FALSE)</f>
        <v>No</v>
      </c>
      <c r="H2037" s="4">
        <f>VLOOKUP($A2037,'Medical Examinations'!A2037:I4371,9,FALSE)</f>
        <v>1</v>
      </c>
      <c r="I2037" t="str">
        <f>VLOOKUP($A2037,'Medical Examinations'!A2037:J2037,10,FALSE)</f>
        <v>No</v>
      </c>
      <c r="J2037" t="str">
        <f>VLOOKUP($A2037,'Medical Examinations'!A2037:C2037,3,FALSE)</f>
        <v>Obesity</v>
      </c>
      <c r="K2037" t="str">
        <f>VLOOKUP($A2037,'Medical Examinations'!A2037:E2037,5,FALSE)</f>
        <v>Normal</v>
      </c>
      <c r="L2037" t="str">
        <f>VLOOKUP($A2037,'Hospitalisation Details'!$A$2:$E$2344,5,FALSE)</f>
        <v>21-Dec-1973</v>
      </c>
      <c r="M2037" s="2">
        <f>VLOOKUP($A2037,'Hospitalisation Details'!$A$2:$I$2344,9,FALSE)</f>
        <v>9538.65</v>
      </c>
      <c r="N2037" s="2" t="str">
        <f>VLOOKUP($A2037,'Hospitalisation Details'!$A$2:$J$2344,10,FALSE)</f>
        <v>Tier - 2</v>
      </c>
      <c r="O2037" s="2" t="str">
        <f>VLOOKUP($A2037,'Hospitalisation Details'!$A$2:$K$2344,11,FALSE)</f>
        <v>Tier - 3</v>
      </c>
      <c r="P2037" s="5" t="str">
        <f>VLOOKUP($A2037,'Hospitalisation Details'!$A$2:$L$2344,12,FALSE)</f>
        <v>R1021</v>
      </c>
      <c r="Q2037" s="15">
        <f>VLOOKUP($A2037,'Hospitalisation Details'!$A$2:$G$2344,7,FALSE)</f>
        <v>49</v>
      </c>
    </row>
    <row r="2038" spans="1:17" x14ac:dyDescent="0.25">
      <c r="A2038" s="14" t="s">
        <v>5726</v>
      </c>
      <c r="B2038" t="str">
        <f>VLOOKUP(Healthcare!$A2038,'Customer Names'!A2038:C4372,3,FALSE)</f>
        <v>Kellam</v>
      </c>
      <c r="C2038">
        <f>VLOOKUP(Healthcare!$A2038,'Medical Examinations'!A2038:B4372,2,FALSE)</f>
        <v>24.225000000000001</v>
      </c>
      <c r="D2038">
        <f>VLOOKUP($A2038,'Medical Examinations'!A2038:D4372,4,FALSE)</f>
        <v>4.42</v>
      </c>
      <c r="E2038" t="str">
        <f>VLOOKUP($A2038,'Medical Examinations'!A2038:F2038,6,FALSE)</f>
        <v>No</v>
      </c>
      <c r="F2038" t="str">
        <f>VLOOKUP($A2038,'Medical Examinations'!A2038:G4372,7,FALSE)</f>
        <v>No</v>
      </c>
      <c r="G2038" t="str">
        <f>VLOOKUP($A2038,'Medical Examinations'!A2038:H4372,8,FALSE)</f>
        <v>No</v>
      </c>
      <c r="H2038" s="4">
        <f>VLOOKUP($A2038,'Medical Examinations'!A2038:I4372,9,FALSE)</f>
        <v>1</v>
      </c>
      <c r="I2038" t="str">
        <f>VLOOKUP($A2038,'Medical Examinations'!A2038:J2038,10,FALSE)</f>
        <v>No</v>
      </c>
      <c r="J2038" t="str">
        <f>VLOOKUP($A2038,'Medical Examinations'!A2038:C2038,3,FALSE)</f>
        <v>Health Weight</v>
      </c>
      <c r="K2038" t="str">
        <f>VLOOKUP($A2038,'Medical Examinations'!A2038:E2038,5,FALSE)</f>
        <v>Normal</v>
      </c>
      <c r="L2038" t="str">
        <f>VLOOKUP($A2038,'Hospitalisation Details'!$A$2:$E$2344,5,FALSE)</f>
        <v>28-Jul-1975</v>
      </c>
      <c r="M2038" s="2">
        <f>VLOOKUP($A2038,'Hospitalisation Details'!$A$2:$I$2344,9,FALSE)</f>
        <v>9540.17</v>
      </c>
      <c r="N2038" s="2" t="str">
        <f>VLOOKUP($A2038,'Hospitalisation Details'!$A$2:$J$2344,10,FALSE)</f>
        <v>Tier - 2</v>
      </c>
      <c r="O2038" s="2" t="str">
        <f>VLOOKUP($A2038,'Hospitalisation Details'!$A$2:$K$2344,11,FALSE)</f>
        <v>Tier - 2</v>
      </c>
      <c r="P2038" s="5" t="str">
        <f>VLOOKUP($A2038,'Hospitalisation Details'!$A$2:$L$2344,12,FALSE)</f>
        <v>R1024</v>
      </c>
      <c r="Q2038" s="15">
        <f>VLOOKUP($A2038,'Hospitalisation Details'!$A$2:$G$2344,7,FALSE)</f>
        <v>47</v>
      </c>
    </row>
    <row r="2039" spans="1:17" x14ac:dyDescent="0.25">
      <c r="A2039" s="14" t="s">
        <v>5727</v>
      </c>
      <c r="B2039" t="str">
        <f>VLOOKUP(Healthcare!$A2039,'Customer Names'!A2039:C4373,3,FALSE)</f>
        <v>Gordon</v>
      </c>
      <c r="C2039">
        <f>VLOOKUP(Healthcare!$A2039,'Medical Examinations'!A2039:B4373,2,FALSE)</f>
        <v>29.68</v>
      </c>
      <c r="D2039">
        <f>VLOOKUP($A2039,'Medical Examinations'!A2039:D4373,4,FALSE)</f>
        <v>5.68</v>
      </c>
      <c r="E2039" t="str">
        <f>VLOOKUP($A2039,'Medical Examinations'!A2039:F2039,6,FALSE)</f>
        <v>No</v>
      </c>
      <c r="F2039" t="str">
        <f>VLOOKUP($A2039,'Medical Examinations'!A2039:G4373,7,FALSE)</f>
        <v>Yes</v>
      </c>
      <c r="G2039" t="str">
        <f>VLOOKUP($A2039,'Medical Examinations'!A2039:H4373,8,FALSE)</f>
        <v>No</v>
      </c>
      <c r="H2039" s="4">
        <f>VLOOKUP($A2039,'Medical Examinations'!A2039:I4373,9,FALSE)</f>
        <v>1</v>
      </c>
      <c r="I2039" t="str">
        <f>VLOOKUP($A2039,'Medical Examinations'!A2039:J2039,10,FALSE)</f>
        <v>No</v>
      </c>
      <c r="J2039" t="str">
        <f>VLOOKUP($A2039,'Medical Examinations'!A2039:C2039,3,FALSE)</f>
        <v>Over Weight</v>
      </c>
      <c r="K2039" t="str">
        <f>VLOOKUP($A2039,'Medical Examinations'!A2039:E2039,5,FALSE)</f>
        <v>Normal</v>
      </c>
      <c r="L2039" t="str">
        <f>VLOOKUP($A2039,'Hospitalisation Details'!$A$2:$E$2344,5,FALSE)</f>
        <v>22-Sep-1972</v>
      </c>
      <c r="M2039" s="2">
        <f>VLOOKUP($A2039,'Hospitalisation Details'!$A$2:$I$2344,9,FALSE)</f>
        <v>9541.7000000000007</v>
      </c>
      <c r="N2039" s="2" t="str">
        <f>VLOOKUP($A2039,'Hospitalisation Details'!$A$2:$J$2344,10,FALSE)</f>
        <v>Tier - 2</v>
      </c>
      <c r="O2039" s="2" t="str">
        <f>VLOOKUP($A2039,'Hospitalisation Details'!$A$2:$K$2344,11,FALSE)</f>
        <v>Tier - 1</v>
      </c>
      <c r="P2039" s="5" t="str">
        <f>VLOOKUP($A2039,'Hospitalisation Details'!$A$2:$L$2344,12,FALSE)</f>
        <v>R1024</v>
      </c>
      <c r="Q2039" s="15">
        <f>VLOOKUP($A2039,'Hospitalisation Details'!$A$2:$G$2344,7,FALSE)</f>
        <v>50</v>
      </c>
    </row>
    <row r="2040" spans="1:17" x14ac:dyDescent="0.25">
      <c r="A2040" s="14" t="s">
        <v>5728</v>
      </c>
      <c r="B2040" t="str">
        <f>VLOOKUP(Healthcare!$A2040,'Customer Names'!A2040:C4374,3,FALSE)</f>
        <v>Hyland</v>
      </c>
      <c r="C2040">
        <f>VLOOKUP(Healthcare!$A2040,'Medical Examinations'!A2040:B4374,2,FALSE)</f>
        <v>20.614999999999998</v>
      </c>
      <c r="D2040">
        <f>VLOOKUP($A2040,'Medical Examinations'!A2040:D4374,4,FALSE)</f>
        <v>6.05</v>
      </c>
      <c r="E2040" t="str">
        <f>VLOOKUP($A2040,'Medical Examinations'!A2040:F2040,6,FALSE)</f>
        <v>No</v>
      </c>
      <c r="F2040" t="str">
        <f>VLOOKUP($A2040,'Medical Examinations'!A2040:G4374,7,FALSE)</f>
        <v>No</v>
      </c>
      <c r="G2040" t="str">
        <f>VLOOKUP($A2040,'Medical Examinations'!A2040:H4374,8,FALSE)</f>
        <v>Yes</v>
      </c>
      <c r="H2040" s="4">
        <f>VLOOKUP($A2040,'Medical Examinations'!A2040:I4374,9,FALSE)</f>
        <v>1</v>
      </c>
      <c r="I2040" t="str">
        <f>VLOOKUP($A2040,'Medical Examinations'!A2040:J2040,10,FALSE)</f>
        <v>No</v>
      </c>
      <c r="J2040" t="str">
        <f>VLOOKUP($A2040,'Medical Examinations'!A2040:C2040,3,FALSE)</f>
        <v>Health Weight</v>
      </c>
      <c r="K2040" t="str">
        <f>VLOOKUP($A2040,'Medical Examinations'!A2040:E2040,5,FALSE)</f>
        <v>Prediabetes</v>
      </c>
      <c r="L2040" t="str">
        <f>VLOOKUP($A2040,'Hospitalisation Details'!$A$2:$E$2344,5,FALSE)</f>
        <v>22-Sep-1972</v>
      </c>
      <c r="M2040" s="2">
        <f>VLOOKUP($A2040,'Hospitalisation Details'!$A$2:$I$2344,9,FALSE)</f>
        <v>9549.57</v>
      </c>
      <c r="N2040" s="2" t="str">
        <f>VLOOKUP($A2040,'Hospitalisation Details'!$A$2:$J$2344,10,FALSE)</f>
        <v>Tier - 2</v>
      </c>
      <c r="O2040" s="2" t="str">
        <f>VLOOKUP($A2040,'Hospitalisation Details'!$A$2:$K$2344,11,FALSE)</f>
        <v>Tier - 1</v>
      </c>
      <c r="P2040" s="5" t="str">
        <f>VLOOKUP($A2040,'Hospitalisation Details'!$A$2:$L$2344,12,FALSE)</f>
        <v>R1013</v>
      </c>
      <c r="Q2040" s="15">
        <f>VLOOKUP($A2040,'Hospitalisation Details'!$A$2:$G$2344,7,FALSE)</f>
        <v>50</v>
      </c>
    </row>
    <row r="2041" spans="1:17" x14ac:dyDescent="0.25">
      <c r="A2041" s="14" t="s">
        <v>5729</v>
      </c>
      <c r="B2041" t="str">
        <f>VLOOKUP(Healthcare!$A2041,'Customer Names'!A2041:C4375,3,FALSE)</f>
        <v>Wagoner</v>
      </c>
      <c r="C2041">
        <f>VLOOKUP(Healthcare!$A2041,'Medical Examinations'!A2041:B4375,2,FALSE)</f>
        <v>32.119999999999997</v>
      </c>
      <c r="D2041">
        <f>VLOOKUP($A2041,'Medical Examinations'!A2041:D4375,4,FALSE)</f>
        <v>5.33</v>
      </c>
      <c r="E2041" t="str">
        <f>VLOOKUP($A2041,'Medical Examinations'!A2041:F2041,6,FALSE)</f>
        <v>No</v>
      </c>
      <c r="F2041" t="str">
        <f>VLOOKUP($A2041,'Medical Examinations'!A2041:G4375,7,FALSE)</f>
        <v>Yes</v>
      </c>
      <c r="G2041" t="str">
        <f>VLOOKUP($A2041,'Medical Examinations'!A2041:H4375,8,FALSE)</f>
        <v>No</v>
      </c>
      <c r="H2041" s="4">
        <f>VLOOKUP($A2041,'Medical Examinations'!A2041:I4375,9,FALSE)</f>
        <v>1</v>
      </c>
      <c r="I2041" t="str">
        <f>VLOOKUP($A2041,'Medical Examinations'!A2041:J2041,10,FALSE)</f>
        <v>No</v>
      </c>
      <c r="J2041" t="str">
        <f>VLOOKUP($A2041,'Medical Examinations'!A2041:C2041,3,FALSE)</f>
        <v>Obesity</v>
      </c>
      <c r="K2041" t="str">
        <f>VLOOKUP($A2041,'Medical Examinations'!A2041:E2041,5,FALSE)</f>
        <v>Normal</v>
      </c>
      <c r="L2041" t="str">
        <f>VLOOKUP($A2041,'Hospitalisation Details'!$A$2:$E$2344,5,FALSE)</f>
        <v>1-Dec-1973</v>
      </c>
      <c r="M2041" s="2">
        <f>VLOOKUP($A2041,'Hospitalisation Details'!$A$2:$I$2344,9,FALSE)</f>
        <v>9566.99</v>
      </c>
      <c r="N2041" s="2" t="str">
        <f>VLOOKUP($A2041,'Hospitalisation Details'!$A$2:$J$2344,10,FALSE)</f>
        <v>Tier - 2</v>
      </c>
      <c r="O2041" s="2" t="str">
        <f>VLOOKUP($A2041,'Hospitalisation Details'!$A$2:$K$2344,11,FALSE)</f>
        <v>Tier - 1</v>
      </c>
      <c r="P2041" s="5" t="str">
        <f>VLOOKUP($A2041,'Hospitalisation Details'!$A$2:$L$2344,12,FALSE)</f>
        <v>R1012</v>
      </c>
      <c r="Q2041" s="15">
        <f>VLOOKUP($A2041,'Hospitalisation Details'!$A$2:$G$2344,7,FALSE)</f>
        <v>49</v>
      </c>
    </row>
    <row r="2042" spans="1:17" x14ac:dyDescent="0.25">
      <c r="A2042" s="14" t="s">
        <v>5730</v>
      </c>
      <c r="B2042" t="str">
        <f>VLOOKUP(Healthcare!$A2042,'Customer Names'!A2042:C4376,3,FALSE)</f>
        <v>Thomas</v>
      </c>
      <c r="C2042">
        <f>VLOOKUP(Healthcare!$A2042,'Medical Examinations'!A2042:B4376,2,FALSE)</f>
        <v>27.36</v>
      </c>
      <c r="D2042">
        <f>VLOOKUP($A2042,'Medical Examinations'!A2042:D4376,4,FALSE)</f>
        <v>6.22</v>
      </c>
      <c r="E2042" t="str">
        <f>VLOOKUP($A2042,'Medical Examinations'!A2042:F2042,6,FALSE)</f>
        <v>No</v>
      </c>
      <c r="F2042" t="str">
        <f>VLOOKUP($A2042,'Medical Examinations'!A2042:G4376,7,FALSE)</f>
        <v>No</v>
      </c>
      <c r="G2042" t="str">
        <f>VLOOKUP($A2042,'Medical Examinations'!A2042:H4376,8,FALSE)</f>
        <v>No</v>
      </c>
      <c r="H2042" s="4">
        <f>VLOOKUP($A2042,'Medical Examinations'!A2042:I4376,9,FALSE)</f>
        <v>0</v>
      </c>
      <c r="I2042" t="str">
        <f>VLOOKUP($A2042,'Medical Examinations'!A2042:J2042,10,FALSE)</f>
        <v>No</v>
      </c>
      <c r="J2042" t="str">
        <f>VLOOKUP($A2042,'Medical Examinations'!A2042:C2042,3,FALSE)</f>
        <v>Over Weight</v>
      </c>
      <c r="K2042" t="str">
        <f>VLOOKUP($A2042,'Medical Examinations'!A2042:E2042,5,FALSE)</f>
        <v>Prediabetes</v>
      </c>
      <c r="L2042" t="str">
        <f>VLOOKUP($A2042,'Hospitalisation Details'!$A$2:$E$2344,5,FALSE)</f>
        <v>4-Dec-1966</v>
      </c>
      <c r="M2042" s="2">
        <f>VLOOKUP($A2042,'Hospitalisation Details'!$A$2:$I$2344,9,FALSE)</f>
        <v>9582.5400000000009</v>
      </c>
      <c r="N2042" s="2" t="str">
        <f>VLOOKUP($A2042,'Hospitalisation Details'!$A$2:$J$2344,10,FALSE)</f>
        <v>Tier - 3</v>
      </c>
      <c r="O2042" s="2" t="str">
        <f>VLOOKUP($A2042,'Hospitalisation Details'!$A$2:$K$2344,11,FALSE)</f>
        <v>Tier - 2</v>
      </c>
      <c r="P2042" s="5" t="str">
        <f>VLOOKUP($A2042,'Hospitalisation Details'!$A$2:$L$2344,12,FALSE)</f>
        <v>R1013</v>
      </c>
      <c r="Q2042" s="15">
        <f>VLOOKUP($A2042,'Hospitalisation Details'!$A$2:$G$2344,7,FALSE)</f>
        <v>56</v>
      </c>
    </row>
    <row r="2043" spans="1:17" x14ac:dyDescent="0.25">
      <c r="A2043" s="14" t="s">
        <v>5731</v>
      </c>
      <c r="B2043" t="str">
        <f>VLOOKUP(Healthcare!$A2043,'Customer Names'!A2043:C4377,3,FALSE)</f>
        <v>Goffi</v>
      </c>
      <c r="C2043">
        <f>VLOOKUP(Healthcare!$A2043,'Medical Examinations'!A2043:B4377,2,FALSE)</f>
        <v>17.385000000000002</v>
      </c>
      <c r="D2043">
        <f>VLOOKUP($A2043,'Medical Examinations'!A2043:D4377,4,FALSE)</f>
        <v>5.84</v>
      </c>
      <c r="E2043" t="str">
        <f>VLOOKUP($A2043,'Medical Examinations'!A2043:F2043,6,FALSE)</f>
        <v>No</v>
      </c>
      <c r="F2043" t="str">
        <f>VLOOKUP($A2043,'Medical Examinations'!A2043:G4377,7,FALSE)</f>
        <v>No</v>
      </c>
      <c r="G2043" t="str">
        <f>VLOOKUP($A2043,'Medical Examinations'!A2043:H4377,8,FALSE)</f>
        <v>No</v>
      </c>
      <c r="H2043" s="4">
        <f>VLOOKUP($A2043,'Medical Examinations'!A2043:I4377,9,FALSE)</f>
        <v>0</v>
      </c>
      <c r="I2043" t="str">
        <f>VLOOKUP($A2043,'Medical Examinations'!A2043:J2043,10,FALSE)</f>
        <v>No</v>
      </c>
      <c r="J2043" t="str">
        <f>VLOOKUP($A2043,'Medical Examinations'!A2043:C2043,3,FALSE)</f>
        <v>Under Weight</v>
      </c>
      <c r="K2043" t="str">
        <f>VLOOKUP($A2043,'Medical Examinations'!A2043:E2043,5,FALSE)</f>
        <v>Prediabetes</v>
      </c>
      <c r="L2043" t="str">
        <f>VLOOKUP($A2043,'Hospitalisation Details'!$A$2:$E$2344,5,FALSE)</f>
        <v>28-Nov-1973</v>
      </c>
      <c r="M2043" s="2">
        <f>VLOOKUP($A2043,'Hospitalisation Details'!$A$2:$I$2344,9,FALSE)</f>
        <v>9583.89</v>
      </c>
      <c r="N2043" s="2" t="str">
        <f>VLOOKUP($A2043,'Hospitalisation Details'!$A$2:$J$2344,10,FALSE)</f>
        <v>Tier - 2</v>
      </c>
      <c r="O2043" s="2" t="str">
        <f>VLOOKUP($A2043,'Hospitalisation Details'!$A$2:$K$2344,11,FALSE)</f>
        <v>Tier - 3</v>
      </c>
      <c r="P2043" s="5" t="str">
        <f>VLOOKUP($A2043,'Hospitalisation Details'!$A$2:$L$2344,12,FALSE)</f>
        <v>R1012</v>
      </c>
      <c r="Q2043" s="15">
        <f>VLOOKUP($A2043,'Hospitalisation Details'!$A$2:$G$2344,7,FALSE)</f>
        <v>49</v>
      </c>
    </row>
    <row r="2044" spans="1:17" x14ac:dyDescent="0.25">
      <c r="A2044" s="14" t="s">
        <v>5732</v>
      </c>
      <c r="B2044" t="str">
        <f>VLOOKUP(Healthcare!$A2044,'Customer Names'!A2044:C4378,3,FALSE)</f>
        <v>Salovaara</v>
      </c>
      <c r="C2044">
        <f>VLOOKUP(Healthcare!$A2044,'Medical Examinations'!A2044:B4378,2,FALSE)</f>
        <v>30.13</v>
      </c>
      <c r="D2044">
        <f>VLOOKUP($A2044,'Medical Examinations'!A2044:D4378,4,FALSE)</f>
        <v>5.71</v>
      </c>
      <c r="E2044" t="str">
        <f>VLOOKUP($A2044,'Medical Examinations'!A2044:F2044,6,FALSE)</f>
        <v>No</v>
      </c>
      <c r="F2044" t="str">
        <f>VLOOKUP($A2044,'Medical Examinations'!A2044:G4378,7,FALSE)</f>
        <v>Yes</v>
      </c>
      <c r="G2044" t="str">
        <f>VLOOKUP($A2044,'Medical Examinations'!A2044:H4378,8,FALSE)</f>
        <v>No</v>
      </c>
      <c r="H2044" s="4">
        <f>VLOOKUP($A2044,'Medical Examinations'!A2044:I4378,9,FALSE)</f>
        <v>1</v>
      </c>
      <c r="I2044" t="str">
        <f>VLOOKUP($A2044,'Medical Examinations'!A2044:J2044,10,FALSE)</f>
        <v>No</v>
      </c>
      <c r="J2044" t="str">
        <f>VLOOKUP($A2044,'Medical Examinations'!A2044:C2044,3,FALSE)</f>
        <v>Obesity</v>
      </c>
      <c r="K2044" t="str">
        <f>VLOOKUP($A2044,'Medical Examinations'!A2044:E2044,5,FALSE)</f>
        <v>Prediabetes</v>
      </c>
      <c r="L2044" t="str">
        <f>VLOOKUP($A2044,'Hospitalisation Details'!$A$2:$E$2344,5,FALSE)</f>
        <v>18-Oct-1981</v>
      </c>
      <c r="M2044" s="2">
        <f>VLOOKUP($A2044,'Hospitalisation Details'!$A$2:$I$2344,9,FALSE)</f>
        <v>9584.0400000000009</v>
      </c>
      <c r="N2044" s="2" t="str">
        <f>VLOOKUP($A2044,'Hospitalisation Details'!$A$2:$J$2344,10,FALSE)</f>
        <v>Tier - 2</v>
      </c>
      <c r="O2044" s="2" t="str">
        <f>VLOOKUP($A2044,'Hospitalisation Details'!$A$2:$K$2344,11,FALSE)</f>
        <v>Tier - 1</v>
      </c>
      <c r="P2044" s="5" t="str">
        <f>VLOOKUP($A2044,'Hospitalisation Details'!$A$2:$L$2344,12,FALSE)</f>
        <v>R1021</v>
      </c>
      <c r="Q2044" s="15">
        <f>VLOOKUP($A2044,'Hospitalisation Details'!$A$2:$G$2344,7,FALSE)</f>
        <v>41</v>
      </c>
    </row>
    <row r="2045" spans="1:17" x14ac:dyDescent="0.25">
      <c r="A2045" s="14" t="s">
        <v>5733</v>
      </c>
      <c r="B2045" t="str">
        <f>VLOOKUP(Healthcare!$A2045,'Customer Names'!A2045:C4379,3,FALSE)</f>
        <v>ReID</v>
      </c>
      <c r="C2045">
        <f>VLOOKUP(Healthcare!$A2045,'Medical Examinations'!A2045:B4379,2,FALSE)</f>
        <v>25.44</v>
      </c>
      <c r="D2045">
        <f>VLOOKUP($A2045,'Medical Examinations'!A2045:D4379,4,FALSE)</f>
        <v>6.04</v>
      </c>
      <c r="E2045" t="str">
        <f>VLOOKUP($A2045,'Medical Examinations'!A2045:F2045,6,FALSE)</f>
        <v>Yes</v>
      </c>
      <c r="F2045" t="str">
        <f>VLOOKUP($A2045,'Medical Examinations'!A2045:G4379,7,FALSE)</f>
        <v>No</v>
      </c>
      <c r="G2045" t="str">
        <f>VLOOKUP($A2045,'Medical Examinations'!A2045:H4379,8,FALSE)</f>
        <v>Yes</v>
      </c>
      <c r="H2045" s="4">
        <f>VLOOKUP($A2045,'Medical Examinations'!A2045:I4379,9,FALSE)</f>
        <v>1</v>
      </c>
      <c r="I2045" t="str">
        <f>VLOOKUP($A2045,'Medical Examinations'!A2045:J2045,10,FALSE)</f>
        <v>No</v>
      </c>
      <c r="J2045" t="str">
        <f>VLOOKUP($A2045,'Medical Examinations'!A2045:C2045,3,FALSE)</f>
        <v>Over Weight</v>
      </c>
      <c r="K2045" t="str">
        <f>VLOOKUP($A2045,'Medical Examinations'!A2045:E2045,5,FALSE)</f>
        <v>Prediabetes</v>
      </c>
      <c r="L2045" t="str">
        <f>VLOOKUP($A2045,'Hospitalisation Details'!$A$2:$E$2344,5,FALSE)</f>
        <v>15-Dec-1964</v>
      </c>
      <c r="M2045" s="2">
        <f>VLOOKUP($A2045,'Hospitalisation Details'!$A$2:$I$2344,9,FALSE)</f>
        <v>9597.6299999999992</v>
      </c>
      <c r="N2045" s="2" t="str">
        <f>VLOOKUP($A2045,'Hospitalisation Details'!$A$2:$J$2344,10,FALSE)</f>
        <v>Tier - 3</v>
      </c>
      <c r="O2045" s="2" t="str">
        <f>VLOOKUP($A2045,'Hospitalisation Details'!$A$2:$K$2344,11,FALSE)</f>
        <v>Tier - 3</v>
      </c>
      <c r="P2045" s="5" t="str">
        <f>VLOOKUP($A2045,'Hospitalisation Details'!$A$2:$L$2344,12,FALSE)</f>
        <v>R1013</v>
      </c>
      <c r="Q2045" s="15">
        <f>VLOOKUP($A2045,'Hospitalisation Details'!$A$2:$G$2344,7,FALSE)</f>
        <v>58</v>
      </c>
    </row>
    <row r="2046" spans="1:17" x14ac:dyDescent="0.25">
      <c r="A2046" s="14" t="s">
        <v>5735</v>
      </c>
      <c r="B2046" t="str">
        <f>VLOOKUP(Healthcare!$A2046,'Customer Names'!A2046:C4380,3,FALSE)</f>
        <v>Allan</v>
      </c>
      <c r="C2046">
        <f>VLOOKUP(Healthcare!$A2046,'Medical Examinations'!A2046:B4380,2,FALSE)</f>
        <v>39.805</v>
      </c>
      <c r="D2046">
        <f>VLOOKUP($A2046,'Medical Examinations'!A2046:D4380,4,FALSE)</f>
        <v>4.38</v>
      </c>
      <c r="E2046" t="str">
        <f>VLOOKUP($A2046,'Medical Examinations'!A2046:F2046,6,FALSE)</f>
        <v>No</v>
      </c>
      <c r="F2046" t="str">
        <f>VLOOKUP($A2046,'Medical Examinations'!A2046:G4380,7,FALSE)</f>
        <v>Yes</v>
      </c>
      <c r="G2046" t="str">
        <f>VLOOKUP($A2046,'Medical Examinations'!A2046:H4380,8,FALSE)</f>
        <v>No</v>
      </c>
      <c r="H2046" s="4">
        <f>VLOOKUP($A2046,'Medical Examinations'!A2046:I4380,9,FALSE)</f>
        <v>1</v>
      </c>
      <c r="I2046" t="str">
        <f>VLOOKUP($A2046,'Medical Examinations'!A2046:J2046,10,FALSE)</f>
        <v>No</v>
      </c>
      <c r="J2046" t="str">
        <f>VLOOKUP($A2046,'Medical Examinations'!A2046:C2046,3,FALSE)</f>
        <v>Obesity</v>
      </c>
      <c r="K2046" t="str">
        <f>VLOOKUP($A2046,'Medical Examinations'!A2046:E2046,5,FALSE)</f>
        <v>Normal</v>
      </c>
      <c r="L2046" t="str">
        <f>VLOOKUP($A2046,'Hospitalisation Details'!$A$2:$E$2344,5,FALSE)</f>
        <v>27-Dec-1972</v>
      </c>
      <c r="M2046" s="2">
        <f>VLOOKUP($A2046,'Hospitalisation Details'!$A$2:$I$2344,9,FALSE)</f>
        <v>9617.66</v>
      </c>
      <c r="N2046" s="2" t="str">
        <f>VLOOKUP($A2046,'Hospitalisation Details'!$A$2:$J$2344,10,FALSE)</f>
        <v>Tier - 3</v>
      </c>
      <c r="O2046" s="2" t="str">
        <f>VLOOKUP($A2046,'Hospitalisation Details'!$A$2:$K$2344,11,FALSE)</f>
        <v>Tier - 3</v>
      </c>
      <c r="P2046" s="5" t="str">
        <f>VLOOKUP($A2046,'Hospitalisation Details'!$A$2:$L$2344,12,FALSE)</f>
        <v>R1016</v>
      </c>
      <c r="Q2046" s="15">
        <f>VLOOKUP($A2046,'Hospitalisation Details'!$A$2:$G$2344,7,FALSE)</f>
        <v>50</v>
      </c>
    </row>
    <row r="2047" spans="1:17" x14ac:dyDescent="0.25">
      <c r="A2047" s="14" t="s">
        <v>5736</v>
      </c>
      <c r="B2047" t="str">
        <f>VLOOKUP(Healthcare!$A2047,'Customer Names'!A2047:C4381,3,FALSE)</f>
        <v>McLaughlin</v>
      </c>
      <c r="C2047">
        <f>VLOOKUP(Healthcare!$A2047,'Medical Examinations'!A2047:B4381,2,FALSE)</f>
        <v>30.4</v>
      </c>
      <c r="D2047">
        <f>VLOOKUP($A2047,'Medical Examinations'!A2047:D4381,4,FALSE)</f>
        <v>5.56</v>
      </c>
      <c r="E2047" t="str">
        <f>VLOOKUP($A2047,'Medical Examinations'!A2047:F2047,6,FALSE)</f>
        <v>Yes</v>
      </c>
      <c r="F2047" t="str">
        <f>VLOOKUP($A2047,'Medical Examinations'!A2047:G4381,7,FALSE)</f>
        <v>Yes</v>
      </c>
      <c r="G2047" t="str">
        <f>VLOOKUP($A2047,'Medical Examinations'!A2047:H4381,8,FALSE)</f>
        <v>No</v>
      </c>
      <c r="H2047" s="4">
        <f>VLOOKUP($A2047,'Medical Examinations'!A2047:I4381,9,FALSE)</f>
        <v>1</v>
      </c>
      <c r="I2047" t="str">
        <f>VLOOKUP($A2047,'Medical Examinations'!A2047:J2047,10,FALSE)</f>
        <v>No</v>
      </c>
      <c r="J2047" t="str">
        <f>VLOOKUP($A2047,'Medical Examinations'!A2047:C2047,3,FALSE)</f>
        <v>Obesity</v>
      </c>
      <c r="K2047" t="str">
        <f>VLOOKUP($A2047,'Medical Examinations'!A2047:E2047,5,FALSE)</f>
        <v>Normal</v>
      </c>
      <c r="L2047" t="str">
        <f>VLOOKUP($A2047,'Hospitalisation Details'!$A$2:$E$2344,5,FALSE)</f>
        <v>29-Aug-1982</v>
      </c>
      <c r="M2047" s="2">
        <f>VLOOKUP($A2047,'Hospitalisation Details'!$A$2:$I$2344,9,FALSE)</f>
        <v>9619.18</v>
      </c>
      <c r="N2047" s="2" t="str">
        <f>VLOOKUP($A2047,'Hospitalisation Details'!$A$2:$J$2344,10,FALSE)</f>
        <v>Tier - 2</v>
      </c>
      <c r="O2047" s="2" t="str">
        <f>VLOOKUP($A2047,'Hospitalisation Details'!$A$2:$K$2344,11,FALSE)</f>
        <v>Tier - 1</v>
      </c>
      <c r="P2047" s="5" t="str">
        <f>VLOOKUP($A2047,'Hospitalisation Details'!$A$2:$L$2344,12,FALSE)</f>
        <v>R1025</v>
      </c>
      <c r="Q2047" s="15">
        <f>VLOOKUP($A2047,'Hospitalisation Details'!$A$2:$G$2344,7,FALSE)</f>
        <v>40</v>
      </c>
    </row>
    <row r="2048" spans="1:17" x14ac:dyDescent="0.25">
      <c r="A2048" s="14" t="s">
        <v>5737</v>
      </c>
      <c r="B2048" t="str">
        <f>VLOOKUP(Healthcare!$A2048,'Customer Names'!A2048:C4382,3,FALSE)</f>
        <v>Lee</v>
      </c>
      <c r="C2048">
        <f>VLOOKUP(Healthcare!$A2048,'Medical Examinations'!A2048:B4382,2,FALSE)</f>
        <v>23.18</v>
      </c>
      <c r="D2048">
        <f>VLOOKUP($A2048,'Medical Examinations'!A2048:D4382,4,FALSE)</f>
        <v>4.24</v>
      </c>
      <c r="E2048" t="str">
        <f>VLOOKUP($A2048,'Medical Examinations'!A2048:F2048,6,FALSE)</f>
        <v>No</v>
      </c>
      <c r="F2048" t="str">
        <f>VLOOKUP($A2048,'Medical Examinations'!A2048:G4382,7,FALSE)</f>
        <v>Yes</v>
      </c>
      <c r="G2048" t="str">
        <f>VLOOKUP($A2048,'Medical Examinations'!A2048:H4382,8,FALSE)</f>
        <v>No</v>
      </c>
      <c r="H2048" s="4">
        <f>VLOOKUP($A2048,'Medical Examinations'!A2048:I4382,9,FALSE)</f>
        <v>1</v>
      </c>
      <c r="I2048" t="str">
        <f>VLOOKUP($A2048,'Medical Examinations'!A2048:J2048,10,FALSE)</f>
        <v>No</v>
      </c>
      <c r="J2048" t="str">
        <f>VLOOKUP($A2048,'Medical Examinations'!A2048:C2048,3,FALSE)</f>
        <v>Health Weight</v>
      </c>
      <c r="K2048" t="str">
        <f>VLOOKUP($A2048,'Medical Examinations'!A2048:E2048,5,FALSE)</f>
        <v>Normal</v>
      </c>
      <c r="L2048" t="str">
        <f>VLOOKUP($A2048,'Hospitalisation Details'!$A$2:$E$2344,5,FALSE)</f>
        <v>29-Oct-1975</v>
      </c>
      <c r="M2048" s="2">
        <f>VLOOKUP($A2048,'Hospitalisation Details'!$A$2:$I$2344,9,FALSE)</f>
        <v>9620.33</v>
      </c>
      <c r="N2048" s="2" t="str">
        <f>VLOOKUP($A2048,'Hospitalisation Details'!$A$2:$J$2344,10,FALSE)</f>
        <v>Tier - 3</v>
      </c>
      <c r="O2048" s="2" t="str">
        <f>VLOOKUP($A2048,'Hospitalisation Details'!$A$2:$K$2344,11,FALSE)</f>
        <v>Tier - 3</v>
      </c>
      <c r="P2048" s="5" t="str">
        <f>VLOOKUP($A2048,'Hospitalisation Details'!$A$2:$L$2344,12,FALSE)</f>
        <v>R1012</v>
      </c>
      <c r="Q2048" s="15">
        <f>VLOOKUP($A2048,'Hospitalisation Details'!$A$2:$G$2344,7,FALSE)</f>
        <v>47</v>
      </c>
    </row>
    <row r="2049" spans="1:17" x14ac:dyDescent="0.25">
      <c r="A2049" s="14" t="s">
        <v>5738</v>
      </c>
      <c r="B2049" t="str">
        <f>VLOOKUP(Healthcare!$A2049,'Customer Names'!A2049:C4383,3,FALSE)</f>
        <v>Tang</v>
      </c>
      <c r="C2049">
        <f>VLOOKUP(Healthcare!$A2049,'Medical Examinations'!A2049:B4383,2,FALSE)</f>
        <v>39.615000000000002</v>
      </c>
      <c r="D2049">
        <f>VLOOKUP($A2049,'Medical Examinations'!A2049:D4383,4,FALSE)</f>
        <v>6.32</v>
      </c>
      <c r="E2049" t="str">
        <f>VLOOKUP($A2049,'Medical Examinations'!A2049:F2049,6,FALSE)</f>
        <v>No</v>
      </c>
      <c r="F2049" t="str">
        <f>VLOOKUP($A2049,'Medical Examinations'!A2049:G4383,7,FALSE)</f>
        <v>No</v>
      </c>
      <c r="G2049" t="str">
        <f>VLOOKUP($A2049,'Medical Examinations'!A2049:H4383,8,FALSE)</f>
        <v>Yes</v>
      </c>
      <c r="H2049" s="4">
        <f>VLOOKUP($A2049,'Medical Examinations'!A2049:I4383,9,FALSE)</f>
        <v>1</v>
      </c>
      <c r="I2049" t="str">
        <f>VLOOKUP($A2049,'Medical Examinations'!A2049:J2049,10,FALSE)</f>
        <v>No</v>
      </c>
      <c r="J2049" t="str">
        <f>VLOOKUP($A2049,'Medical Examinations'!A2049:C2049,3,FALSE)</f>
        <v>Obesity</v>
      </c>
      <c r="K2049" t="str">
        <f>VLOOKUP($A2049,'Medical Examinations'!A2049:E2049,5,FALSE)</f>
        <v>Prediabetes</v>
      </c>
      <c r="L2049" t="str">
        <f>VLOOKUP($A2049,'Hospitalisation Details'!$A$2:$E$2344,5,FALSE)</f>
        <v>16-Dec-1970</v>
      </c>
      <c r="M2049" s="2">
        <f>VLOOKUP($A2049,'Hospitalisation Details'!$A$2:$I$2344,9,FALSE)</f>
        <v>9625.92</v>
      </c>
      <c r="N2049" s="2" t="str">
        <f>VLOOKUP($A2049,'Hospitalisation Details'!$A$2:$J$2344,10,FALSE)</f>
        <v>Tier - 2</v>
      </c>
      <c r="O2049" s="2" t="str">
        <f>VLOOKUP($A2049,'Hospitalisation Details'!$A$2:$K$2344,11,FALSE)</f>
        <v>Tier - 3</v>
      </c>
      <c r="P2049" s="5" t="str">
        <f>VLOOKUP($A2049,'Hospitalisation Details'!$A$2:$L$2344,12,FALSE)</f>
        <v>R1011</v>
      </c>
      <c r="Q2049" s="15">
        <f>VLOOKUP($A2049,'Hospitalisation Details'!$A$2:$G$2344,7,FALSE)</f>
        <v>52</v>
      </c>
    </row>
    <row r="2050" spans="1:17" x14ac:dyDescent="0.25">
      <c r="A2050" s="14" t="s">
        <v>5739</v>
      </c>
      <c r="B2050" t="str">
        <f>VLOOKUP(Healthcare!$A2050,'Customer Names'!A2050:C4384,3,FALSE)</f>
        <v>Kennedy</v>
      </c>
      <c r="C2050">
        <f>VLOOKUP(Healthcare!$A2050,'Medical Examinations'!A2050:B4384,2,FALSE)</f>
        <v>30.59</v>
      </c>
      <c r="D2050">
        <f>VLOOKUP($A2050,'Medical Examinations'!A2050:D4384,4,FALSE)</f>
        <v>6.3</v>
      </c>
      <c r="E2050" t="str">
        <f>VLOOKUP($A2050,'Medical Examinations'!A2050:F2050,6,FALSE)</f>
        <v>Yes</v>
      </c>
      <c r="F2050" t="str">
        <f>VLOOKUP($A2050,'Medical Examinations'!A2050:G4384,7,FALSE)</f>
        <v>No</v>
      </c>
      <c r="G2050" t="str">
        <f>VLOOKUP($A2050,'Medical Examinations'!A2050:H4384,8,FALSE)</f>
        <v>Yes</v>
      </c>
      <c r="H2050" s="4">
        <f>VLOOKUP($A2050,'Medical Examinations'!A2050:I4384,9,FALSE)</f>
        <v>1</v>
      </c>
      <c r="I2050" t="str">
        <f>VLOOKUP($A2050,'Medical Examinations'!A2050:J2050,10,FALSE)</f>
        <v>No</v>
      </c>
      <c r="J2050" t="str">
        <f>VLOOKUP($A2050,'Medical Examinations'!A2050:C2050,3,FALSE)</f>
        <v>Obesity</v>
      </c>
      <c r="K2050" t="str">
        <f>VLOOKUP($A2050,'Medical Examinations'!A2050:E2050,5,FALSE)</f>
        <v>Prediabetes</v>
      </c>
      <c r="L2050" t="str">
        <f>VLOOKUP($A2050,'Hospitalisation Details'!$A$2:$E$2344,5,FALSE)</f>
        <v>23-Jun-1998</v>
      </c>
      <c r="M2050" s="2">
        <f>VLOOKUP($A2050,'Hospitalisation Details'!$A$2:$I$2344,9,FALSE)</f>
        <v>9628.7900000000009</v>
      </c>
      <c r="N2050" s="2" t="str">
        <f>VLOOKUP($A2050,'Hospitalisation Details'!$A$2:$J$2344,10,FALSE)</f>
        <v>Tier - 2</v>
      </c>
      <c r="O2050" s="2" t="str">
        <f>VLOOKUP($A2050,'Hospitalisation Details'!$A$2:$K$2344,11,FALSE)</f>
        <v>Tier - 2</v>
      </c>
      <c r="P2050" s="5" t="str">
        <f>VLOOKUP($A2050,'Hospitalisation Details'!$A$2:$L$2344,12,FALSE)</f>
        <v>R1026</v>
      </c>
      <c r="Q2050" s="15">
        <f>VLOOKUP($A2050,'Hospitalisation Details'!$A$2:$G$2344,7,FALSE)</f>
        <v>24</v>
      </c>
    </row>
    <row r="2051" spans="1:17" x14ac:dyDescent="0.25">
      <c r="A2051" s="14" t="s">
        <v>5740</v>
      </c>
      <c r="B2051" t="str">
        <f>VLOOKUP(Healthcare!$A2051,'Customer Names'!A2051:C4385,3,FALSE)</f>
        <v>Condon</v>
      </c>
      <c r="C2051">
        <f>VLOOKUP(Healthcare!$A2051,'Medical Examinations'!A2051:B4385,2,FALSE)</f>
        <v>16.72</v>
      </c>
      <c r="D2051">
        <f>VLOOKUP($A2051,'Medical Examinations'!A2051:D4385,4,FALSE)</f>
        <v>4.38</v>
      </c>
      <c r="E2051" t="str">
        <f>VLOOKUP($A2051,'Medical Examinations'!A2051:F2051,6,FALSE)</f>
        <v>Yes</v>
      </c>
      <c r="F2051" t="str">
        <f>VLOOKUP($A2051,'Medical Examinations'!A2051:G4385,7,FALSE)</f>
        <v>No</v>
      </c>
      <c r="G2051" t="str">
        <f>VLOOKUP($A2051,'Medical Examinations'!A2051:H4385,8,FALSE)</f>
        <v>No</v>
      </c>
      <c r="H2051" s="4">
        <f>VLOOKUP($A2051,'Medical Examinations'!A2051:I4385,9,FALSE)</f>
        <v>1</v>
      </c>
      <c r="I2051" t="str">
        <f>VLOOKUP($A2051,'Medical Examinations'!A2051:J2051,10,FALSE)</f>
        <v>No</v>
      </c>
      <c r="J2051" t="str">
        <f>VLOOKUP($A2051,'Medical Examinations'!A2051:C2051,3,FALSE)</f>
        <v>Under Weight</v>
      </c>
      <c r="K2051" t="str">
        <f>VLOOKUP($A2051,'Medical Examinations'!A2051:E2051,5,FALSE)</f>
        <v>Normal</v>
      </c>
      <c r="L2051" t="str">
        <f>VLOOKUP($A2051,'Hospitalisation Details'!$A$2:$E$2344,5,FALSE)</f>
        <v>23-Oct-1972</v>
      </c>
      <c r="M2051" s="2">
        <f>VLOOKUP($A2051,'Hospitalisation Details'!$A$2:$I$2344,9,FALSE)</f>
        <v>9630.4</v>
      </c>
      <c r="N2051" s="2" t="str">
        <f>VLOOKUP($A2051,'Hospitalisation Details'!$A$2:$J$2344,10,FALSE)</f>
        <v>Tier - 2</v>
      </c>
      <c r="O2051" s="2" t="str">
        <f>VLOOKUP($A2051,'Hospitalisation Details'!$A$2:$K$2344,11,FALSE)</f>
        <v>Tier - 2</v>
      </c>
      <c r="P2051" s="5" t="str">
        <f>VLOOKUP($A2051,'Hospitalisation Details'!$A$2:$L$2344,12,FALSE)</f>
        <v>R1011</v>
      </c>
      <c r="Q2051" s="15">
        <f>VLOOKUP($A2051,'Hospitalisation Details'!$A$2:$G$2344,7,FALSE)</f>
        <v>50</v>
      </c>
    </row>
    <row r="2052" spans="1:17" x14ac:dyDescent="0.25">
      <c r="A2052" s="14" t="s">
        <v>5741</v>
      </c>
      <c r="B2052" t="str">
        <f>VLOOKUP(Healthcare!$A2052,'Customer Names'!A2052:C4386,3,FALSE)</f>
        <v>Chepkwony</v>
      </c>
      <c r="C2052">
        <f>VLOOKUP(Healthcare!$A2052,'Medical Examinations'!A2052:B4386,2,FALSE)</f>
        <v>26.22</v>
      </c>
      <c r="D2052">
        <f>VLOOKUP($A2052,'Medical Examinations'!A2052:D4386,4,FALSE)</f>
        <v>4.6500000000000004</v>
      </c>
      <c r="E2052" t="str">
        <f>VLOOKUP($A2052,'Medical Examinations'!A2052:F2052,6,FALSE)</f>
        <v>Yes</v>
      </c>
      <c r="F2052" t="str">
        <f>VLOOKUP($A2052,'Medical Examinations'!A2052:G4386,7,FALSE)</f>
        <v>No</v>
      </c>
      <c r="G2052" t="str">
        <f>VLOOKUP($A2052,'Medical Examinations'!A2052:H4386,8,FALSE)</f>
        <v>Yes</v>
      </c>
      <c r="H2052" s="4">
        <f>VLOOKUP($A2052,'Medical Examinations'!A2052:I4386,9,FALSE)</f>
        <v>1</v>
      </c>
      <c r="I2052" t="str">
        <f>VLOOKUP($A2052,'Medical Examinations'!A2052:J2052,10,FALSE)</f>
        <v>No</v>
      </c>
      <c r="J2052" t="str">
        <f>VLOOKUP($A2052,'Medical Examinations'!A2052:C2052,3,FALSE)</f>
        <v>Over Weight</v>
      </c>
      <c r="K2052" t="str">
        <f>VLOOKUP($A2052,'Medical Examinations'!A2052:E2052,5,FALSE)</f>
        <v>Normal</v>
      </c>
      <c r="L2052" t="str">
        <f>VLOOKUP($A2052,'Hospitalisation Details'!$A$2:$E$2344,5,FALSE)</f>
        <v>22-Jun-1968</v>
      </c>
      <c r="M2052" s="2">
        <f>VLOOKUP($A2052,'Hospitalisation Details'!$A$2:$I$2344,9,FALSE)</f>
        <v>9630.91</v>
      </c>
      <c r="N2052" s="2" t="str">
        <f>VLOOKUP($A2052,'Hospitalisation Details'!$A$2:$J$2344,10,FALSE)</f>
        <v>Tier - 3</v>
      </c>
      <c r="O2052" s="2" t="str">
        <f>VLOOKUP($A2052,'Hospitalisation Details'!$A$2:$K$2344,11,FALSE)</f>
        <v>Tier - 2</v>
      </c>
      <c r="P2052" s="5" t="str">
        <f>VLOOKUP($A2052,'Hospitalisation Details'!$A$2:$L$2344,12,FALSE)</f>
        <v>R1013</v>
      </c>
      <c r="Q2052" s="15">
        <f>VLOOKUP($A2052,'Hospitalisation Details'!$A$2:$G$2344,7,FALSE)</f>
        <v>54</v>
      </c>
    </row>
    <row r="2053" spans="1:17" x14ac:dyDescent="0.25">
      <c r="A2053" s="14" t="s">
        <v>5742</v>
      </c>
      <c r="B2053" t="str">
        <f>VLOOKUP(Healthcare!$A2053,'Customer Names'!A2053:C4387,3,FALSE)</f>
        <v>Rodriguez</v>
      </c>
      <c r="C2053">
        <f>VLOOKUP(Healthcare!$A2053,'Medical Examinations'!A2053:B4387,2,FALSE)</f>
        <v>31.824999999999999</v>
      </c>
      <c r="D2053">
        <f>VLOOKUP($A2053,'Medical Examinations'!A2053:D4387,4,FALSE)</f>
        <v>4.7</v>
      </c>
      <c r="E2053" t="str">
        <f>VLOOKUP($A2053,'Medical Examinations'!A2053:F2053,6,FALSE)</f>
        <v>No</v>
      </c>
      <c r="F2053" t="str">
        <f>VLOOKUP($A2053,'Medical Examinations'!A2053:G4387,7,FALSE)</f>
        <v>No</v>
      </c>
      <c r="G2053" t="str">
        <f>VLOOKUP($A2053,'Medical Examinations'!A2053:H4387,8,FALSE)</f>
        <v>Yes</v>
      </c>
      <c r="H2053" s="4">
        <f>VLOOKUP($A2053,'Medical Examinations'!A2053:I4387,9,FALSE)</f>
        <v>1</v>
      </c>
      <c r="I2053" t="str">
        <f>VLOOKUP($A2053,'Medical Examinations'!A2053:J2053,10,FALSE)</f>
        <v>No</v>
      </c>
      <c r="J2053" t="str">
        <f>VLOOKUP($A2053,'Medical Examinations'!A2053:C2053,3,FALSE)</f>
        <v>Obesity</v>
      </c>
      <c r="K2053" t="str">
        <f>VLOOKUP($A2053,'Medical Examinations'!A2053:E2053,5,FALSE)</f>
        <v>Normal</v>
      </c>
      <c r="L2053" t="str">
        <f>VLOOKUP($A2053,'Hospitalisation Details'!$A$2:$E$2344,5,FALSE)</f>
        <v>30-Sep-1970</v>
      </c>
      <c r="M2053" s="2">
        <f>VLOOKUP($A2053,'Hospitalisation Details'!$A$2:$I$2344,9,FALSE)</f>
        <v>9634.5400000000009</v>
      </c>
      <c r="N2053" s="2" t="str">
        <f>VLOOKUP($A2053,'Hospitalisation Details'!$A$2:$J$2344,10,FALSE)</f>
        <v>Tier - 2</v>
      </c>
      <c r="O2053" s="2" t="str">
        <f>VLOOKUP($A2053,'Hospitalisation Details'!$A$2:$K$2344,11,FALSE)</f>
        <v>Tier - 2</v>
      </c>
      <c r="P2053" s="5" t="str">
        <f>VLOOKUP($A2053,'Hospitalisation Details'!$A$2:$L$2344,12,FALSE)</f>
        <v>R1011</v>
      </c>
      <c r="Q2053" s="15">
        <f>VLOOKUP($A2053,'Hospitalisation Details'!$A$2:$G$2344,7,FALSE)</f>
        <v>52</v>
      </c>
    </row>
    <row r="2054" spans="1:17" x14ac:dyDescent="0.25">
      <c r="A2054" s="14" t="s">
        <v>5743</v>
      </c>
      <c r="B2054" t="str">
        <f>VLOOKUP(Healthcare!$A2054,'Customer Names'!A2054:C4388,3,FALSE)</f>
        <v>Szynkarczuk</v>
      </c>
      <c r="C2054">
        <f>VLOOKUP(Healthcare!$A2054,'Medical Examinations'!A2054:B4388,2,FALSE)</f>
        <v>25.745000000000001</v>
      </c>
      <c r="D2054">
        <f>VLOOKUP($A2054,'Medical Examinations'!A2054:D4388,4,FALSE)</f>
        <v>4.34</v>
      </c>
      <c r="E2054" t="str">
        <f>VLOOKUP($A2054,'Medical Examinations'!A2054:F2054,6,FALSE)</f>
        <v>No</v>
      </c>
      <c r="F2054" t="str">
        <f>VLOOKUP($A2054,'Medical Examinations'!A2054:G4388,7,FALSE)</f>
        <v>No</v>
      </c>
      <c r="G2054" t="str">
        <f>VLOOKUP($A2054,'Medical Examinations'!A2054:H4388,8,FALSE)</f>
        <v>Yes</v>
      </c>
      <c r="H2054" s="4">
        <f>VLOOKUP($A2054,'Medical Examinations'!A2054:I4388,9,FALSE)</f>
        <v>1</v>
      </c>
      <c r="I2054" t="str">
        <f>VLOOKUP($A2054,'Medical Examinations'!A2054:J2054,10,FALSE)</f>
        <v>No</v>
      </c>
      <c r="J2054" t="str">
        <f>VLOOKUP($A2054,'Medical Examinations'!A2054:C2054,3,FALSE)</f>
        <v>Over Weight</v>
      </c>
      <c r="K2054" t="str">
        <f>VLOOKUP($A2054,'Medical Examinations'!A2054:E2054,5,FALSE)</f>
        <v>Normal</v>
      </c>
      <c r="L2054" t="str">
        <f>VLOOKUP($A2054,'Hospitalisation Details'!$A$2:$E$2344,5,FALSE)</f>
        <v>19-Jul-1971</v>
      </c>
      <c r="M2054" s="2">
        <f>VLOOKUP($A2054,'Hospitalisation Details'!$A$2:$I$2344,9,FALSE)</f>
        <v>9644.25</v>
      </c>
      <c r="N2054" s="2" t="str">
        <f>VLOOKUP($A2054,'Hospitalisation Details'!$A$2:$J$2344,10,FALSE)</f>
        <v>Tier - 2</v>
      </c>
      <c r="O2054" s="2" t="str">
        <f>VLOOKUP($A2054,'Hospitalisation Details'!$A$2:$K$2344,11,FALSE)</f>
        <v>Tier - 1</v>
      </c>
      <c r="P2054" s="5" t="str">
        <f>VLOOKUP($A2054,'Hospitalisation Details'!$A$2:$L$2344,12,FALSE)</f>
        <v>R1012</v>
      </c>
      <c r="Q2054" s="15">
        <f>VLOOKUP($A2054,'Hospitalisation Details'!$A$2:$G$2344,7,FALSE)</f>
        <v>51</v>
      </c>
    </row>
    <row r="2055" spans="1:17" x14ac:dyDescent="0.25">
      <c r="A2055" s="14" t="s">
        <v>5744</v>
      </c>
      <c r="B2055" t="str">
        <f>VLOOKUP(Healthcare!$A2055,'Customer Names'!A2055:C4389,3,FALSE)</f>
        <v>Brill</v>
      </c>
      <c r="C2055">
        <f>VLOOKUP(Healthcare!$A2055,'Medical Examinations'!A2055:B4389,2,FALSE)</f>
        <v>24.605</v>
      </c>
      <c r="D2055">
        <f>VLOOKUP($A2055,'Medical Examinations'!A2055:D4389,4,FALSE)</f>
        <v>5.62</v>
      </c>
      <c r="E2055" t="str">
        <f>VLOOKUP($A2055,'Medical Examinations'!A2055:F2055,6,FALSE)</f>
        <v>No</v>
      </c>
      <c r="F2055" t="str">
        <f>VLOOKUP($A2055,'Medical Examinations'!A2055:G4389,7,FALSE)</f>
        <v>No</v>
      </c>
      <c r="G2055" t="str">
        <f>VLOOKUP($A2055,'Medical Examinations'!A2055:H4389,8,FALSE)</f>
        <v>Yes</v>
      </c>
      <c r="H2055" s="4">
        <f>VLOOKUP($A2055,'Medical Examinations'!A2055:I4389,9,FALSE)</f>
        <v>1</v>
      </c>
      <c r="I2055" t="str">
        <f>VLOOKUP($A2055,'Medical Examinations'!A2055:J2055,10,FALSE)</f>
        <v>No</v>
      </c>
      <c r="J2055" t="str">
        <f>VLOOKUP($A2055,'Medical Examinations'!A2055:C2055,3,FALSE)</f>
        <v>Health Weight</v>
      </c>
      <c r="K2055" t="str">
        <f>VLOOKUP($A2055,'Medical Examinations'!A2055:E2055,5,FALSE)</f>
        <v>Normal</v>
      </c>
      <c r="L2055" t="str">
        <f>VLOOKUP($A2055,'Hospitalisation Details'!$A$2:$E$2344,5,FALSE)</f>
        <v>8-Jul-1974</v>
      </c>
      <c r="M2055" s="2">
        <f>VLOOKUP($A2055,'Hospitalisation Details'!$A$2:$I$2344,9,FALSE)</f>
        <v>9653.81</v>
      </c>
      <c r="N2055" s="2" t="str">
        <f>VLOOKUP($A2055,'Hospitalisation Details'!$A$2:$J$2344,10,FALSE)</f>
        <v>Tier - 2</v>
      </c>
      <c r="O2055" s="2" t="str">
        <f>VLOOKUP($A2055,'Hospitalisation Details'!$A$2:$K$2344,11,FALSE)</f>
        <v>Tier - 2</v>
      </c>
      <c r="P2055" s="5" t="str">
        <f>VLOOKUP($A2055,'Hospitalisation Details'!$A$2:$L$2344,12,FALSE)</f>
        <v>R1011</v>
      </c>
      <c r="Q2055" s="15">
        <f>VLOOKUP($A2055,'Hospitalisation Details'!$A$2:$G$2344,7,FALSE)</f>
        <v>48</v>
      </c>
    </row>
    <row r="2056" spans="1:17" x14ac:dyDescent="0.25">
      <c r="A2056" s="14" t="s">
        <v>5745</v>
      </c>
      <c r="B2056" t="str">
        <f>VLOOKUP(Healthcare!$A2056,'Customer Names'!A2056:C4390,3,FALSE)</f>
        <v>Adams</v>
      </c>
      <c r="C2056">
        <f>VLOOKUP(Healthcare!$A2056,'Medical Examinations'!A2056:B4390,2,FALSE)</f>
        <v>24.51</v>
      </c>
      <c r="D2056">
        <f>VLOOKUP($A2056,'Medical Examinations'!A2056:D4390,4,FALSE)</f>
        <v>4.24</v>
      </c>
      <c r="E2056" t="str">
        <f>VLOOKUP($A2056,'Medical Examinations'!A2056:F2056,6,FALSE)</f>
        <v>No</v>
      </c>
      <c r="F2056" t="str">
        <f>VLOOKUP($A2056,'Medical Examinations'!A2056:G4390,7,FALSE)</f>
        <v>No</v>
      </c>
      <c r="G2056" t="str">
        <f>VLOOKUP($A2056,'Medical Examinations'!A2056:H4390,8,FALSE)</f>
        <v>Yes</v>
      </c>
      <c r="H2056" s="4">
        <f>VLOOKUP($A2056,'Medical Examinations'!A2056:I4390,9,FALSE)</f>
        <v>1</v>
      </c>
      <c r="I2056" t="str">
        <f>VLOOKUP($A2056,'Medical Examinations'!A2056:J2056,10,FALSE)</f>
        <v>No</v>
      </c>
      <c r="J2056" t="str">
        <f>VLOOKUP($A2056,'Medical Examinations'!A2056:C2056,3,FALSE)</f>
        <v>Health Weight</v>
      </c>
      <c r="K2056" t="str">
        <f>VLOOKUP($A2056,'Medical Examinations'!A2056:E2056,5,FALSE)</f>
        <v>Normal</v>
      </c>
      <c r="L2056" t="str">
        <f>VLOOKUP($A2056,'Hospitalisation Details'!$A$2:$E$2344,5,FALSE)</f>
        <v>8-Aug-1981</v>
      </c>
      <c r="M2056" s="2">
        <f>VLOOKUP($A2056,'Hospitalisation Details'!$A$2:$I$2344,9,FALSE)</f>
        <v>9664.34</v>
      </c>
      <c r="N2056" s="2" t="str">
        <f>VLOOKUP($A2056,'Hospitalisation Details'!$A$2:$J$2344,10,FALSE)</f>
        <v>Tier - 2</v>
      </c>
      <c r="O2056" s="2" t="str">
        <f>VLOOKUP($A2056,'Hospitalisation Details'!$A$2:$K$2344,11,FALSE)</f>
        <v>Tier - 3</v>
      </c>
      <c r="P2056" s="5" t="str">
        <f>VLOOKUP($A2056,'Hospitalisation Details'!$A$2:$L$2344,12,FALSE)</f>
        <v>R1011</v>
      </c>
      <c r="Q2056" s="15">
        <f>VLOOKUP($A2056,'Hospitalisation Details'!$A$2:$G$2344,7,FALSE)</f>
        <v>41</v>
      </c>
    </row>
    <row r="2057" spans="1:17" x14ac:dyDescent="0.25">
      <c r="A2057" s="14" t="s">
        <v>5746</v>
      </c>
      <c r="B2057" t="str">
        <f>VLOOKUP(Healthcare!$A2057,'Customer Names'!A2057:C4391,3,FALSE)</f>
        <v>Nunn</v>
      </c>
      <c r="C2057">
        <f>VLOOKUP(Healthcare!$A2057,'Medical Examinations'!A2057:B4391,2,FALSE)</f>
        <v>31.065000000000001</v>
      </c>
      <c r="D2057">
        <f>VLOOKUP($A2057,'Medical Examinations'!A2057:D4391,4,FALSE)</f>
        <v>4.57</v>
      </c>
      <c r="E2057" t="str">
        <f>VLOOKUP($A2057,'Medical Examinations'!A2057:F2057,6,FALSE)</f>
        <v>Yes</v>
      </c>
      <c r="F2057" t="str">
        <f>VLOOKUP($A2057,'Medical Examinations'!A2057:G4391,7,FALSE)</f>
        <v>No</v>
      </c>
      <c r="G2057" t="str">
        <f>VLOOKUP($A2057,'Medical Examinations'!A2057:H4391,8,FALSE)</f>
        <v>No</v>
      </c>
      <c r="H2057" s="4">
        <f>VLOOKUP($A2057,'Medical Examinations'!A2057:I4391,9,FALSE)</f>
        <v>0</v>
      </c>
      <c r="I2057" t="str">
        <f>VLOOKUP($A2057,'Medical Examinations'!A2057:J2057,10,FALSE)</f>
        <v>No</v>
      </c>
      <c r="J2057" t="str">
        <f>VLOOKUP($A2057,'Medical Examinations'!A2057:C2057,3,FALSE)</f>
        <v>Obesity</v>
      </c>
      <c r="K2057" t="str">
        <f>VLOOKUP($A2057,'Medical Examinations'!A2057:E2057,5,FALSE)</f>
        <v>Normal</v>
      </c>
      <c r="L2057" t="str">
        <f>VLOOKUP($A2057,'Hospitalisation Details'!$A$2:$E$2344,5,FALSE)</f>
        <v>16-Sep-1966</v>
      </c>
      <c r="M2057" s="2">
        <f>VLOOKUP($A2057,'Hospitalisation Details'!$A$2:$I$2344,9,FALSE)</f>
        <v>9684.2900000000009</v>
      </c>
      <c r="N2057" s="2" t="str">
        <f>VLOOKUP($A2057,'Hospitalisation Details'!$A$2:$J$2344,10,FALSE)</f>
        <v>Tier - 3</v>
      </c>
      <c r="O2057" s="2" t="str">
        <f>VLOOKUP($A2057,'Hospitalisation Details'!$A$2:$K$2344,11,FALSE)</f>
        <v>Tier - 2</v>
      </c>
      <c r="P2057" s="5" t="str">
        <f>VLOOKUP($A2057,'Hospitalisation Details'!$A$2:$L$2344,12,FALSE)</f>
        <v>R1013</v>
      </c>
      <c r="Q2057" s="15">
        <f>VLOOKUP($A2057,'Hospitalisation Details'!$A$2:$G$2344,7,FALSE)</f>
        <v>56</v>
      </c>
    </row>
    <row r="2058" spans="1:17" x14ac:dyDescent="0.25">
      <c r="A2058" s="14" t="s">
        <v>5747</v>
      </c>
      <c r="B2058" t="str">
        <f>VLOOKUP(Healthcare!$A2058,'Customer Names'!A2058:C4392,3,FALSE)</f>
        <v>Blair</v>
      </c>
      <c r="C2058">
        <f>VLOOKUP(Healthcare!$A2058,'Medical Examinations'!A2058:B4392,2,FALSE)</f>
        <v>28.12</v>
      </c>
      <c r="D2058">
        <f>VLOOKUP($A2058,'Medical Examinations'!A2058:D4392,4,FALSE)</f>
        <v>5.05</v>
      </c>
      <c r="E2058" t="str">
        <f>VLOOKUP($A2058,'Medical Examinations'!A2058:F2058,6,FALSE)</f>
        <v>No</v>
      </c>
      <c r="F2058" t="str">
        <f>VLOOKUP($A2058,'Medical Examinations'!A2058:G4392,7,FALSE)</f>
        <v>No</v>
      </c>
      <c r="G2058" t="str">
        <f>VLOOKUP($A2058,'Medical Examinations'!A2058:H4392,8,FALSE)</f>
        <v>No</v>
      </c>
      <c r="H2058" s="4">
        <f>VLOOKUP($A2058,'Medical Examinations'!A2058:I4392,9,FALSE)</f>
        <v>0</v>
      </c>
      <c r="I2058" t="str">
        <f>VLOOKUP($A2058,'Medical Examinations'!A2058:J2058,10,FALSE)</f>
        <v>No</v>
      </c>
      <c r="J2058" t="str">
        <f>VLOOKUP($A2058,'Medical Examinations'!A2058:C2058,3,FALSE)</f>
        <v>Over Weight</v>
      </c>
      <c r="K2058" t="str">
        <f>VLOOKUP($A2058,'Medical Examinations'!A2058:E2058,5,FALSE)</f>
        <v>Normal</v>
      </c>
      <c r="L2058" t="str">
        <f>VLOOKUP($A2058,'Hospitalisation Details'!$A$2:$E$2344,5,FALSE)</f>
        <v>7-Nov-1964</v>
      </c>
      <c r="M2058" s="2">
        <f>VLOOKUP($A2058,'Hospitalisation Details'!$A$2:$I$2344,9,FALSE)</f>
        <v>9698.42</v>
      </c>
      <c r="N2058" s="2" t="str">
        <f>VLOOKUP($A2058,'Hospitalisation Details'!$A$2:$J$2344,10,FALSE)</f>
        <v>Tier - 3</v>
      </c>
      <c r="O2058" s="2" t="str">
        <f>VLOOKUP($A2058,'Hospitalisation Details'!$A$2:$K$2344,11,FALSE)</f>
        <v>Tier - 3</v>
      </c>
      <c r="P2058" s="5" t="str">
        <f>VLOOKUP($A2058,'Hospitalisation Details'!$A$2:$L$2344,12,FALSE)</f>
        <v>R1013</v>
      </c>
      <c r="Q2058" s="15">
        <f>VLOOKUP($A2058,'Hospitalisation Details'!$A$2:$G$2344,7,FALSE)</f>
        <v>58</v>
      </c>
    </row>
    <row r="2059" spans="1:17" x14ac:dyDescent="0.25">
      <c r="A2059" s="14" t="s">
        <v>5748</v>
      </c>
      <c r="B2059" t="str">
        <f>VLOOKUP(Healthcare!$A2059,'Customer Names'!A2059:C4393,3,FALSE)</f>
        <v>Sharkey</v>
      </c>
      <c r="C2059">
        <f>VLOOKUP(Healthcare!$A2059,'Medical Examinations'!A2059:B4393,2,FALSE)</f>
        <v>38.06</v>
      </c>
      <c r="D2059">
        <f>VLOOKUP($A2059,'Medical Examinations'!A2059:D4393,4,FALSE)</f>
        <v>6.16</v>
      </c>
      <c r="E2059" t="str">
        <f>VLOOKUP($A2059,'Medical Examinations'!A2059:F2059,6,FALSE)</f>
        <v>No</v>
      </c>
      <c r="F2059" t="str">
        <f>VLOOKUP($A2059,'Medical Examinations'!A2059:G4393,7,FALSE)</f>
        <v>No</v>
      </c>
      <c r="G2059" t="str">
        <f>VLOOKUP($A2059,'Medical Examinations'!A2059:H4393,8,FALSE)</f>
        <v>No</v>
      </c>
      <c r="H2059" s="4">
        <f>VLOOKUP($A2059,'Medical Examinations'!A2059:I4393,9,FALSE)</f>
        <v>0</v>
      </c>
      <c r="I2059" t="str">
        <f>VLOOKUP($A2059,'Medical Examinations'!A2059:J2059,10,FALSE)</f>
        <v>No</v>
      </c>
      <c r="J2059" t="str">
        <f>VLOOKUP($A2059,'Medical Examinations'!A2059:C2059,3,FALSE)</f>
        <v>Obesity</v>
      </c>
      <c r="K2059" t="str">
        <f>VLOOKUP($A2059,'Medical Examinations'!A2059:E2059,5,FALSE)</f>
        <v>Prediabetes</v>
      </c>
      <c r="L2059" t="str">
        <f>VLOOKUP($A2059,'Hospitalisation Details'!$A$2:$E$2344,5,FALSE)</f>
        <v>19-Sep-1977</v>
      </c>
      <c r="M2059" s="2">
        <f>VLOOKUP($A2059,'Hospitalisation Details'!$A$2:$I$2344,9,FALSE)</f>
        <v>9704.67</v>
      </c>
      <c r="N2059" s="2" t="str">
        <f>VLOOKUP($A2059,'Hospitalisation Details'!$A$2:$J$2344,10,FALSE)</f>
        <v>Tier - 2</v>
      </c>
      <c r="O2059" s="2" t="str">
        <f>VLOOKUP($A2059,'Hospitalisation Details'!$A$2:$K$2344,11,FALSE)</f>
        <v>Tier - 3</v>
      </c>
      <c r="P2059" s="5" t="str">
        <f>VLOOKUP($A2059,'Hospitalisation Details'!$A$2:$L$2344,12,FALSE)</f>
        <v>R1024</v>
      </c>
      <c r="Q2059" s="15">
        <f>VLOOKUP($A2059,'Hospitalisation Details'!$A$2:$G$2344,7,FALSE)</f>
        <v>45</v>
      </c>
    </row>
    <row r="2060" spans="1:17" x14ac:dyDescent="0.25">
      <c r="A2060" s="14" t="s">
        <v>5749</v>
      </c>
      <c r="B2060" t="str">
        <f>VLOOKUP(Healthcare!$A2060,'Customer Names'!A2060:C4394,3,FALSE)</f>
        <v>Scalard</v>
      </c>
      <c r="C2060">
        <f>VLOOKUP(Healthcare!$A2060,'Medical Examinations'!A2060:B4394,2,FALSE)</f>
        <v>24.96</v>
      </c>
      <c r="D2060">
        <f>VLOOKUP($A2060,'Medical Examinations'!A2060:D4394,4,FALSE)</f>
        <v>4.57</v>
      </c>
      <c r="E2060" t="str">
        <f>VLOOKUP($A2060,'Medical Examinations'!A2060:F2060,6,FALSE)</f>
        <v>No</v>
      </c>
      <c r="F2060" t="str">
        <f>VLOOKUP($A2060,'Medical Examinations'!A2060:G4394,7,FALSE)</f>
        <v>No</v>
      </c>
      <c r="G2060" t="str">
        <f>VLOOKUP($A2060,'Medical Examinations'!A2060:H4394,8,FALSE)</f>
        <v>No</v>
      </c>
      <c r="H2060" s="4">
        <f>VLOOKUP($A2060,'Medical Examinations'!A2060:I4394,9,FALSE)</f>
        <v>0</v>
      </c>
      <c r="I2060" t="str">
        <f>VLOOKUP($A2060,'Medical Examinations'!A2060:J2060,10,FALSE)</f>
        <v>No</v>
      </c>
      <c r="J2060" t="str">
        <f>VLOOKUP($A2060,'Medical Examinations'!A2060:C2060,3,FALSE)</f>
        <v>Over Weight</v>
      </c>
      <c r="K2060" t="str">
        <f>VLOOKUP($A2060,'Medical Examinations'!A2060:E2060,5,FALSE)</f>
        <v>Normal</v>
      </c>
      <c r="L2060" t="str">
        <f>VLOOKUP($A2060,'Hospitalisation Details'!$A$2:$E$2344,5,FALSE)</f>
        <v>10-Jul-1972</v>
      </c>
      <c r="M2060" s="2">
        <f>VLOOKUP($A2060,'Hospitalisation Details'!$A$2:$I$2344,9,FALSE)</f>
        <v>9710.7099999999991</v>
      </c>
      <c r="N2060" s="2" t="str">
        <f>VLOOKUP($A2060,'Hospitalisation Details'!$A$2:$J$2344,10,FALSE)</f>
        <v>Tier - 2</v>
      </c>
      <c r="O2060" s="2" t="str">
        <f>VLOOKUP($A2060,'Hospitalisation Details'!$A$2:$K$2344,11,FALSE)</f>
        <v>Tier - 1</v>
      </c>
      <c r="P2060" s="5" t="str">
        <f>VLOOKUP($A2060,'Hospitalisation Details'!$A$2:$L$2344,12,FALSE)</f>
        <v>R1021</v>
      </c>
      <c r="Q2060" s="15">
        <f>VLOOKUP($A2060,'Hospitalisation Details'!$A$2:$G$2344,7,FALSE)</f>
        <v>50</v>
      </c>
    </row>
    <row r="2061" spans="1:17" x14ac:dyDescent="0.25">
      <c r="A2061" s="14" t="s">
        <v>5750</v>
      </c>
      <c r="B2061" t="str">
        <f>VLOOKUP(Healthcare!$A2061,'Customer Names'!A2061:C4395,3,FALSE)</f>
        <v>Burget</v>
      </c>
      <c r="C2061">
        <f>VLOOKUP(Healthcare!$A2061,'Medical Examinations'!A2061:B4395,2,FALSE)</f>
        <v>17.670000000000002</v>
      </c>
      <c r="D2061">
        <f>VLOOKUP($A2061,'Medical Examinations'!A2061:D4395,4,FALSE)</f>
        <v>5.53</v>
      </c>
      <c r="E2061" t="str">
        <f>VLOOKUP($A2061,'Medical Examinations'!A2061:F2061,6,FALSE)</f>
        <v>Yes</v>
      </c>
      <c r="F2061" t="str">
        <f>VLOOKUP($A2061,'Medical Examinations'!A2061:G4395,7,FALSE)</f>
        <v>No</v>
      </c>
      <c r="G2061" t="str">
        <f>VLOOKUP($A2061,'Medical Examinations'!A2061:H4395,8,FALSE)</f>
        <v>No</v>
      </c>
      <c r="H2061" s="4">
        <f>VLOOKUP($A2061,'Medical Examinations'!A2061:I4395,9,FALSE)</f>
        <v>0</v>
      </c>
      <c r="I2061" t="str">
        <f>VLOOKUP($A2061,'Medical Examinations'!A2061:J2061,10,FALSE)</f>
        <v>No</v>
      </c>
      <c r="J2061" t="str">
        <f>VLOOKUP($A2061,'Medical Examinations'!A2061:C2061,3,FALSE)</f>
        <v>Under Weight</v>
      </c>
      <c r="K2061" t="str">
        <f>VLOOKUP($A2061,'Medical Examinations'!A2061:E2061,5,FALSE)</f>
        <v>Normal</v>
      </c>
      <c r="L2061" t="str">
        <f>VLOOKUP($A2061,'Hospitalisation Details'!$A$2:$E$2344,5,FALSE)</f>
        <v>12-Sep-1970</v>
      </c>
      <c r="M2061" s="2">
        <f>VLOOKUP($A2061,'Hospitalisation Details'!$A$2:$I$2344,9,FALSE)</f>
        <v>9722.77</v>
      </c>
      <c r="N2061" s="2" t="str">
        <f>VLOOKUP($A2061,'Hospitalisation Details'!$A$2:$J$2344,10,FALSE)</f>
        <v>Tier - 3</v>
      </c>
      <c r="O2061" s="2" t="str">
        <f>VLOOKUP($A2061,'Hospitalisation Details'!$A$2:$K$2344,11,FALSE)</f>
        <v>Tier - 1</v>
      </c>
      <c r="P2061" s="5" t="str">
        <f>VLOOKUP($A2061,'Hospitalisation Details'!$A$2:$L$2344,12,FALSE)</f>
        <v>R1016</v>
      </c>
      <c r="Q2061" s="15">
        <f>VLOOKUP($A2061,'Hospitalisation Details'!$A$2:$G$2344,7,FALSE)</f>
        <v>52</v>
      </c>
    </row>
    <row r="2062" spans="1:17" x14ac:dyDescent="0.25">
      <c r="A2062" s="14" t="s">
        <v>5751</v>
      </c>
      <c r="B2062" t="str">
        <f>VLOOKUP(Healthcare!$A2062,'Customer Names'!A2062:C4396,3,FALSE)</f>
        <v>English</v>
      </c>
      <c r="C2062">
        <f>VLOOKUP(Healthcare!$A2062,'Medical Examinations'!A2062:B4396,2,FALSE)</f>
        <v>31.35</v>
      </c>
      <c r="D2062">
        <f>VLOOKUP($A2062,'Medical Examinations'!A2062:D4396,4,FALSE)</f>
        <v>5.84</v>
      </c>
      <c r="E2062" t="str">
        <f>VLOOKUP($A2062,'Medical Examinations'!A2062:F2062,6,FALSE)</f>
        <v>No</v>
      </c>
      <c r="F2062" t="str">
        <f>VLOOKUP($A2062,'Medical Examinations'!A2062:G4396,7,FALSE)</f>
        <v>Yes</v>
      </c>
      <c r="G2062" t="str">
        <f>VLOOKUP($A2062,'Medical Examinations'!A2062:H4396,8,FALSE)</f>
        <v>No</v>
      </c>
      <c r="H2062" s="4">
        <f>VLOOKUP($A2062,'Medical Examinations'!A2062:I4396,9,FALSE)</f>
        <v>1</v>
      </c>
      <c r="I2062" t="str">
        <f>VLOOKUP($A2062,'Medical Examinations'!A2062:J2062,10,FALSE)</f>
        <v>No</v>
      </c>
      <c r="J2062" t="str">
        <f>VLOOKUP($A2062,'Medical Examinations'!A2062:C2062,3,FALSE)</f>
        <v>Obesity</v>
      </c>
      <c r="K2062" t="str">
        <f>VLOOKUP($A2062,'Medical Examinations'!A2062:E2062,5,FALSE)</f>
        <v>Prediabetes</v>
      </c>
      <c r="L2062" t="str">
        <f>VLOOKUP($A2062,'Hospitalisation Details'!$A$2:$E$2344,5,FALSE)</f>
        <v>18-Aug-1970</v>
      </c>
      <c r="M2062" s="2">
        <f>VLOOKUP($A2062,'Hospitalisation Details'!$A$2:$I$2344,9,FALSE)</f>
        <v>9724.5300000000007</v>
      </c>
      <c r="N2062" s="2" t="str">
        <f>VLOOKUP($A2062,'Hospitalisation Details'!$A$2:$J$2344,10,FALSE)</f>
        <v>Tier - 3</v>
      </c>
      <c r="O2062" s="2" t="str">
        <f>VLOOKUP($A2062,'Hospitalisation Details'!$A$2:$K$2344,11,FALSE)</f>
        <v>Tier - 1</v>
      </c>
      <c r="P2062" s="5" t="str">
        <f>VLOOKUP($A2062,'Hospitalisation Details'!$A$2:$L$2344,12,FALSE)</f>
        <v>R1011</v>
      </c>
      <c r="Q2062" s="15">
        <f>VLOOKUP($A2062,'Hospitalisation Details'!$A$2:$G$2344,7,FALSE)</f>
        <v>52</v>
      </c>
    </row>
    <row r="2063" spans="1:17" x14ac:dyDescent="0.25">
      <c r="A2063" s="14" t="s">
        <v>5752</v>
      </c>
      <c r="B2063" t="str">
        <f>VLOOKUP(Healthcare!$A2063,'Customer Names'!A2063:C4397,3,FALSE)</f>
        <v>Hampton</v>
      </c>
      <c r="C2063">
        <f>VLOOKUP(Healthcare!$A2063,'Medical Examinations'!A2063:B4397,2,FALSE)</f>
        <v>28.31</v>
      </c>
      <c r="D2063">
        <f>VLOOKUP($A2063,'Medical Examinations'!A2063:D4397,4,FALSE)</f>
        <v>6.41</v>
      </c>
      <c r="E2063" t="str">
        <f>VLOOKUP($A2063,'Medical Examinations'!A2063:F2063,6,FALSE)</f>
        <v>No</v>
      </c>
      <c r="F2063" t="str">
        <f>VLOOKUP($A2063,'Medical Examinations'!A2063:G4397,7,FALSE)</f>
        <v>Yes</v>
      </c>
      <c r="G2063" t="str">
        <f>VLOOKUP($A2063,'Medical Examinations'!A2063:H4397,8,FALSE)</f>
        <v>No</v>
      </c>
      <c r="H2063" s="4">
        <f>VLOOKUP($A2063,'Medical Examinations'!A2063:I4397,9,FALSE)</f>
        <v>1</v>
      </c>
      <c r="I2063" t="str">
        <f>VLOOKUP($A2063,'Medical Examinations'!A2063:J2063,10,FALSE)</f>
        <v>No</v>
      </c>
      <c r="J2063" t="str">
        <f>VLOOKUP($A2063,'Medical Examinations'!A2063:C2063,3,FALSE)</f>
        <v>Over Weight</v>
      </c>
      <c r="K2063" t="str">
        <f>VLOOKUP($A2063,'Medical Examinations'!A2063:E2063,5,FALSE)</f>
        <v>Diabetes</v>
      </c>
      <c r="L2063" t="str">
        <f>VLOOKUP($A2063,'Hospitalisation Details'!$A$2:$E$2344,5,FALSE)</f>
        <v>4-Jul-1970</v>
      </c>
      <c r="M2063" s="2">
        <f>VLOOKUP($A2063,'Hospitalisation Details'!$A$2:$I$2344,9,FALSE)</f>
        <v>9748.91</v>
      </c>
      <c r="N2063" s="2" t="str">
        <f>VLOOKUP($A2063,'Hospitalisation Details'!$A$2:$J$2344,10,FALSE)</f>
        <v>Tier - 2</v>
      </c>
      <c r="O2063" s="2" t="str">
        <f>VLOOKUP($A2063,'Hospitalisation Details'!$A$2:$K$2344,11,FALSE)</f>
        <v>Tier - 1</v>
      </c>
      <c r="P2063" s="5" t="str">
        <f>VLOOKUP($A2063,'Hospitalisation Details'!$A$2:$L$2344,12,FALSE)</f>
        <v>R1013</v>
      </c>
      <c r="Q2063" s="15">
        <f>VLOOKUP($A2063,'Hospitalisation Details'!$A$2:$G$2344,7,FALSE)</f>
        <v>52</v>
      </c>
    </row>
    <row r="2064" spans="1:17" x14ac:dyDescent="0.25">
      <c r="A2064" s="14" t="s">
        <v>5753</v>
      </c>
      <c r="B2064" t="str">
        <f>VLOOKUP(Healthcare!$A2064,'Customer Names'!A2064:C4398,3,FALSE)</f>
        <v>Flynn</v>
      </c>
      <c r="C2064">
        <f>VLOOKUP(Healthcare!$A2064,'Medical Examinations'!A2064:B4398,2,FALSE)</f>
        <v>30.3</v>
      </c>
      <c r="D2064">
        <f>VLOOKUP($A2064,'Medical Examinations'!A2064:D4398,4,FALSE)</f>
        <v>4.7300000000000004</v>
      </c>
      <c r="E2064" t="str">
        <f>VLOOKUP($A2064,'Medical Examinations'!A2064:F2064,6,FALSE)</f>
        <v>Yes</v>
      </c>
      <c r="F2064" t="str">
        <f>VLOOKUP($A2064,'Medical Examinations'!A2064:G4398,7,FALSE)</f>
        <v>No</v>
      </c>
      <c r="G2064" t="str">
        <f>VLOOKUP($A2064,'Medical Examinations'!A2064:H4398,8,FALSE)</f>
        <v>Yes</v>
      </c>
      <c r="H2064" s="4">
        <f>VLOOKUP($A2064,'Medical Examinations'!A2064:I4398,9,FALSE)</f>
        <v>1</v>
      </c>
      <c r="I2064" t="str">
        <f>VLOOKUP($A2064,'Medical Examinations'!A2064:J2064,10,FALSE)</f>
        <v>No</v>
      </c>
      <c r="J2064" t="str">
        <f>VLOOKUP($A2064,'Medical Examinations'!A2064:C2064,3,FALSE)</f>
        <v>Obesity</v>
      </c>
      <c r="K2064" t="str">
        <f>VLOOKUP($A2064,'Medical Examinations'!A2064:E2064,5,FALSE)</f>
        <v>Normal</v>
      </c>
      <c r="L2064" t="str">
        <f>VLOOKUP($A2064,'Hospitalisation Details'!$A$2:$E$2344,5,FALSE)</f>
        <v>14-Jul-2001</v>
      </c>
      <c r="M2064" s="2">
        <f>VLOOKUP($A2064,'Hospitalisation Details'!$A$2:$I$2344,9,FALSE)</f>
        <v>9753.49</v>
      </c>
      <c r="N2064" s="2" t="str">
        <f>VLOOKUP($A2064,'Hospitalisation Details'!$A$2:$J$2344,10,FALSE)</f>
        <v>Tier - 2</v>
      </c>
      <c r="O2064" s="2" t="str">
        <f>VLOOKUP($A2064,'Hospitalisation Details'!$A$2:$K$2344,11,FALSE)</f>
        <v>Tier - 2</v>
      </c>
      <c r="P2064" s="5" t="str">
        <f>VLOOKUP($A2064,'Hospitalisation Details'!$A$2:$L$2344,12,FALSE)</f>
        <v>R1012</v>
      </c>
      <c r="Q2064" s="15">
        <f>VLOOKUP($A2064,'Hospitalisation Details'!$A$2:$G$2344,7,FALSE)</f>
        <v>21</v>
      </c>
    </row>
    <row r="2065" spans="1:17" x14ac:dyDescent="0.25">
      <c r="A2065" s="14" t="s">
        <v>5754</v>
      </c>
      <c r="B2065" t="str">
        <f>VLOOKUP(Healthcare!$A2065,'Customer Names'!A2065:C4399,3,FALSE)</f>
        <v>Knast</v>
      </c>
      <c r="C2065">
        <f>VLOOKUP(Healthcare!$A2065,'Medical Examinations'!A2065:B4399,2,FALSE)</f>
        <v>26.4</v>
      </c>
      <c r="D2065">
        <f>VLOOKUP($A2065,'Medical Examinations'!A2065:D4399,4,FALSE)</f>
        <v>6.22</v>
      </c>
      <c r="E2065" t="str">
        <f>VLOOKUP($A2065,'Medical Examinations'!A2065:F2065,6,FALSE)</f>
        <v>Yes</v>
      </c>
      <c r="F2065" t="str">
        <f>VLOOKUP($A2065,'Medical Examinations'!A2065:G4399,7,FALSE)</f>
        <v>No</v>
      </c>
      <c r="G2065" t="str">
        <f>VLOOKUP($A2065,'Medical Examinations'!A2065:H4399,8,FALSE)</f>
        <v>No</v>
      </c>
      <c r="H2065" s="4">
        <f>VLOOKUP($A2065,'Medical Examinations'!A2065:I4399,9,FALSE)</f>
        <v>0</v>
      </c>
      <c r="I2065" t="str">
        <f>VLOOKUP($A2065,'Medical Examinations'!A2065:J2065,10,FALSE)</f>
        <v>No</v>
      </c>
      <c r="J2065" t="str">
        <f>VLOOKUP($A2065,'Medical Examinations'!A2065:C2065,3,FALSE)</f>
        <v>Over Weight</v>
      </c>
      <c r="K2065" t="str">
        <f>VLOOKUP($A2065,'Medical Examinations'!A2065:E2065,5,FALSE)</f>
        <v>Prediabetes</v>
      </c>
      <c r="L2065" t="str">
        <f>VLOOKUP($A2065,'Hospitalisation Details'!$A$2:$E$2344,5,FALSE)</f>
        <v>5-Sep-1965</v>
      </c>
      <c r="M2065" s="2">
        <f>VLOOKUP($A2065,'Hospitalisation Details'!$A$2:$I$2344,9,FALSE)</f>
        <v>9764.08</v>
      </c>
      <c r="N2065" s="2" t="str">
        <f>VLOOKUP($A2065,'Hospitalisation Details'!$A$2:$J$2344,10,FALSE)</f>
        <v>Tier - 3</v>
      </c>
      <c r="O2065" s="2" t="str">
        <f>VLOOKUP($A2065,'Hospitalisation Details'!$A$2:$K$2344,11,FALSE)</f>
        <v>Tier - 1</v>
      </c>
      <c r="P2065" s="5" t="str">
        <f>VLOOKUP($A2065,'Hospitalisation Details'!$A$2:$L$2344,12,FALSE)</f>
        <v>R1012</v>
      </c>
      <c r="Q2065" s="15">
        <f>VLOOKUP($A2065,'Hospitalisation Details'!$A$2:$G$2344,7,FALSE)</f>
        <v>57</v>
      </c>
    </row>
    <row r="2066" spans="1:17" x14ac:dyDescent="0.25">
      <c r="A2066" s="14" t="s">
        <v>5755</v>
      </c>
      <c r="B2066" t="str">
        <f>VLOOKUP(Healthcare!$A2066,'Customer Names'!A2066:C4400,3,FALSE)</f>
        <v>Lucas</v>
      </c>
      <c r="C2066">
        <f>VLOOKUP(Healthcare!$A2066,'Medical Examinations'!A2066:B4400,2,FALSE)</f>
        <v>22.135000000000002</v>
      </c>
      <c r="D2066">
        <f>VLOOKUP($A2066,'Medical Examinations'!A2066:D4400,4,FALSE)</f>
        <v>4.46</v>
      </c>
      <c r="E2066" t="str">
        <f>VLOOKUP($A2066,'Medical Examinations'!A2066:F2066,6,FALSE)</f>
        <v>Yes</v>
      </c>
      <c r="F2066" t="str">
        <f>VLOOKUP($A2066,'Medical Examinations'!A2066:G4400,7,FALSE)</f>
        <v>No</v>
      </c>
      <c r="G2066" t="str">
        <f>VLOOKUP($A2066,'Medical Examinations'!A2066:H4400,8,FALSE)</f>
        <v>No</v>
      </c>
      <c r="H2066" s="4">
        <f>VLOOKUP($A2066,'Medical Examinations'!A2066:I4400,9,FALSE)</f>
        <v>0</v>
      </c>
      <c r="I2066" t="str">
        <f>VLOOKUP($A2066,'Medical Examinations'!A2066:J2066,10,FALSE)</f>
        <v>No</v>
      </c>
      <c r="J2066" t="str">
        <f>VLOOKUP($A2066,'Medical Examinations'!A2066:C2066,3,FALSE)</f>
        <v>Health Weight</v>
      </c>
      <c r="K2066" t="str">
        <f>VLOOKUP($A2066,'Medical Examinations'!A2066:E2066,5,FALSE)</f>
        <v>Normal</v>
      </c>
      <c r="L2066" t="str">
        <f>VLOOKUP($A2066,'Hospitalisation Details'!$A$2:$E$2344,5,FALSE)</f>
        <v>7-Jul-1973</v>
      </c>
      <c r="M2066" s="2">
        <f>VLOOKUP($A2066,'Hospitalisation Details'!$A$2:$I$2344,9,FALSE)</f>
        <v>9778.35</v>
      </c>
      <c r="N2066" s="2" t="str">
        <f>VLOOKUP($A2066,'Hospitalisation Details'!$A$2:$J$2344,10,FALSE)</f>
        <v>Tier - 2</v>
      </c>
      <c r="O2066" s="2" t="str">
        <f>VLOOKUP($A2066,'Hospitalisation Details'!$A$2:$K$2344,11,FALSE)</f>
        <v>Tier - 2</v>
      </c>
      <c r="P2066" s="5" t="str">
        <f>VLOOKUP($A2066,'Hospitalisation Details'!$A$2:$L$2344,12,FALSE)</f>
        <v>R1024</v>
      </c>
      <c r="Q2066" s="15">
        <f>VLOOKUP($A2066,'Hospitalisation Details'!$A$2:$G$2344,7,FALSE)</f>
        <v>49</v>
      </c>
    </row>
    <row r="2067" spans="1:17" x14ac:dyDescent="0.25">
      <c r="A2067" s="14" t="s">
        <v>5756</v>
      </c>
      <c r="B2067" t="str">
        <f>VLOOKUP(Healthcare!$A2067,'Customer Names'!A2067:C4401,3,FALSE)</f>
        <v>Thomas</v>
      </c>
      <c r="C2067">
        <f>VLOOKUP(Healthcare!$A2067,'Medical Examinations'!A2067:B4401,2,FALSE)</f>
        <v>17.399999999999999</v>
      </c>
      <c r="D2067">
        <f>VLOOKUP($A2067,'Medical Examinations'!A2067:D4401,4,FALSE)</f>
        <v>4.5</v>
      </c>
      <c r="E2067" t="str">
        <f>VLOOKUP($A2067,'Medical Examinations'!A2067:F2067,6,FALSE)</f>
        <v>Yes</v>
      </c>
      <c r="F2067" t="str">
        <f>VLOOKUP($A2067,'Medical Examinations'!A2067:G4401,7,FALSE)</f>
        <v>No</v>
      </c>
      <c r="G2067" t="str">
        <f>VLOOKUP($A2067,'Medical Examinations'!A2067:H4401,8,FALSE)</f>
        <v>No</v>
      </c>
      <c r="H2067" s="4">
        <f>VLOOKUP($A2067,'Medical Examinations'!A2067:I4401,9,FALSE)</f>
        <v>0</v>
      </c>
      <c r="I2067" t="str">
        <f>VLOOKUP($A2067,'Medical Examinations'!A2067:J2067,10,FALSE)</f>
        <v>No</v>
      </c>
      <c r="J2067" t="str">
        <f>VLOOKUP($A2067,'Medical Examinations'!A2067:C2067,3,FALSE)</f>
        <v>Under Weight</v>
      </c>
      <c r="K2067" t="str">
        <f>VLOOKUP($A2067,'Medical Examinations'!A2067:E2067,5,FALSE)</f>
        <v>Normal</v>
      </c>
      <c r="L2067" t="str">
        <f>VLOOKUP($A2067,'Hospitalisation Details'!$A$2:$E$2344,5,FALSE)</f>
        <v>8-Aug-1996</v>
      </c>
      <c r="M2067" s="2">
        <f>VLOOKUP($A2067,'Hospitalisation Details'!$A$2:$I$2344,9,FALSE)</f>
        <v>9787.32</v>
      </c>
      <c r="N2067" s="2" t="str">
        <f>VLOOKUP($A2067,'Hospitalisation Details'!$A$2:$J$2344,10,FALSE)</f>
        <v>Tier - 2</v>
      </c>
      <c r="O2067" s="2" t="str">
        <f>VLOOKUP($A2067,'Hospitalisation Details'!$A$2:$K$2344,11,FALSE)</f>
        <v>Tier - 3</v>
      </c>
      <c r="P2067" s="5" t="str">
        <f>VLOOKUP($A2067,'Hospitalisation Details'!$A$2:$L$2344,12,FALSE)</f>
        <v>R1023</v>
      </c>
      <c r="Q2067" s="15">
        <f>VLOOKUP($A2067,'Hospitalisation Details'!$A$2:$G$2344,7,FALSE)</f>
        <v>26</v>
      </c>
    </row>
    <row r="2068" spans="1:17" x14ac:dyDescent="0.25">
      <c r="A2068" s="14" t="s">
        <v>5757</v>
      </c>
      <c r="B2068" t="str">
        <f>VLOOKUP(Healthcare!$A2068,'Customer Names'!A2068:C4402,3,FALSE)</f>
        <v>Cherewatti</v>
      </c>
      <c r="C2068">
        <f>VLOOKUP(Healthcare!$A2068,'Medical Examinations'!A2068:B4402,2,FALSE)</f>
        <v>28.06</v>
      </c>
      <c r="D2068">
        <f>VLOOKUP($A2068,'Medical Examinations'!A2068:D4402,4,FALSE)</f>
        <v>8.93</v>
      </c>
      <c r="E2068" t="str">
        <f>VLOOKUP($A2068,'Medical Examinations'!A2068:F2068,6,FALSE)</f>
        <v>No</v>
      </c>
      <c r="F2068" t="str">
        <f>VLOOKUP($A2068,'Medical Examinations'!A2068:G4402,7,FALSE)</f>
        <v>No</v>
      </c>
      <c r="G2068" t="str">
        <f>VLOOKUP($A2068,'Medical Examinations'!A2068:H4402,8,FALSE)</f>
        <v>No</v>
      </c>
      <c r="H2068" s="4">
        <f>VLOOKUP($A2068,'Medical Examinations'!A2068:I4402,9,FALSE)</f>
        <v>0</v>
      </c>
      <c r="I2068" t="str">
        <f>VLOOKUP($A2068,'Medical Examinations'!A2068:J2068,10,FALSE)</f>
        <v>No</v>
      </c>
      <c r="J2068" t="str">
        <f>VLOOKUP($A2068,'Medical Examinations'!A2068:C2068,3,FALSE)</f>
        <v>Over Weight</v>
      </c>
      <c r="K2068" t="str">
        <f>VLOOKUP($A2068,'Medical Examinations'!A2068:E2068,5,FALSE)</f>
        <v>Diabetes</v>
      </c>
      <c r="L2068" t="str">
        <f>VLOOKUP($A2068,'Hospitalisation Details'!$A$2:$E$2344,5,FALSE)</f>
        <v>7-Jun-1977</v>
      </c>
      <c r="M2068" s="2">
        <f>VLOOKUP($A2068,'Hospitalisation Details'!$A$2:$I$2344,9,FALSE)</f>
        <v>9788.8700000000008</v>
      </c>
      <c r="N2068" s="2" t="str">
        <f>VLOOKUP($A2068,'Hospitalisation Details'!$A$2:$J$2344,10,FALSE)</f>
        <v>Tier - 3</v>
      </c>
      <c r="O2068" s="2" t="str">
        <f>VLOOKUP($A2068,'Hospitalisation Details'!$A$2:$K$2344,11,FALSE)</f>
        <v>Tier - 2</v>
      </c>
      <c r="P2068" s="5" t="str">
        <f>VLOOKUP($A2068,'Hospitalisation Details'!$A$2:$L$2344,12,FALSE)</f>
        <v>R1013</v>
      </c>
      <c r="Q2068" s="15">
        <f>VLOOKUP($A2068,'Hospitalisation Details'!$A$2:$G$2344,7,FALSE)</f>
        <v>46</v>
      </c>
    </row>
    <row r="2069" spans="1:17" x14ac:dyDescent="0.25">
      <c r="A2069" s="14" t="s">
        <v>5758</v>
      </c>
      <c r="B2069" t="str">
        <f>VLOOKUP(Healthcare!$A2069,'Customer Names'!A2069:C4403,3,FALSE)</f>
        <v>Olle</v>
      </c>
      <c r="C2069">
        <f>VLOOKUP(Healthcare!$A2069,'Medical Examinations'!A2069:B4403,2,FALSE)</f>
        <v>31.13</v>
      </c>
      <c r="D2069">
        <f>VLOOKUP($A2069,'Medical Examinations'!A2069:D4403,4,FALSE)</f>
        <v>11.02</v>
      </c>
      <c r="E2069" t="str">
        <f>VLOOKUP($A2069,'Medical Examinations'!A2069:F2069,6,FALSE)</f>
        <v>No</v>
      </c>
      <c r="F2069" t="str">
        <f>VLOOKUP($A2069,'Medical Examinations'!A2069:G4403,7,FALSE)</f>
        <v>No</v>
      </c>
      <c r="G2069" t="str">
        <f>VLOOKUP($A2069,'Medical Examinations'!A2069:H4403,8,FALSE)</f>
        <v>No</v>
      </c>
      <c r="H2069" s="4">
        <f>VLOOKUP($A2069,'Medical Examinations'!A2069:I4403,9,FALSE)</f>
        <v>0</v>
      </c>
      <c r="I2069" t="str">
        <f>VLOOKUP($A2069,'Medical Examinations'!A2069:J2069,10,FALSE)</f>
        <v>No</v>
      </c>
      <c r="J2069" t="str">
        <f>VLOOKUP($A2069,'Medical Examinations'!A2069:C2069,3,FALSE)</f>
        <v>Obesity</v>
      </c>
      <c r="K2069" t="str">
        <f>VLOOKUP($A2069,'Medical Examinations'!A2069:E2069,5,FALSE)</f>
        <v>Diabetes</v>
      </c>
      <c r="L2069" t="str">
        <f>VLOOKUP($A2069,'Hospitalisation Details'!$A$2:$E$2344,5,FALSE)</f>
        <v>17-Sep-1973</v>
      </c>
      <c r="M2069" s="2">
        <f>VLOOKUP($A2069,'Hospitalisation Details'!$A$2:$I$2344,9,FALSE)</f>
        <v>9800.89</v>
      </c>
      <c r="N2069" s="2" t="str">
        <f>VLOOKUP($A2069,'Hospitalisation Details'!$A$2:$J$2344,10,FALSE)</f>
        <v>Tier - 2</v>
      </c>
      <c r="O2069" s="2" t="str">
        <f>VLOOKUP($A2069,'Hospitalisation Details'!$A$2:$K$2344,11,FALSE)</f>
        <v>Tier - 1</v>
      </c>
      <c r="P2069" s="5" t="str">
        <f>VLOOKUP($A2069,'Hospitalisation Details'!$A$2:$L$2344,12,FALSE)</f>
        <v>R1013</v>
      </c>
      <c r="Q2069" s="15">
        <f>VLOOKUP($A2069,'Hospitalisation Details'!$A$2:$G$2344,7,FALSE)</f>
        <v>49</v>
      </c>
    </row>
    <row r="2070" spans="1:17" x14ac:dyDescent="0.25">
      <c r="A2070" s="14" t="s">
        <v>5759</v>
      </c>
      <c r="B2070" t="str">
        <f>VLOOKUP(Healthcare!$A2070,'Customer Names'!A2070:C4404,3,FALSE)</f>
        <v>Hamsi</v>
      </c>
      <c r="C2070">
        <f>VLOOKUP(Healthcare!$A2070,'Medical Examinations'!A2070:B4404,2,FALSE)</f>
        <v>18.46</v>
      </c>
      <c r="D2070">
        <f>VLOOKUP($A2070,'Medical Examinations'!A2070:D4404,4,FALSE)</f>
        <v>5.25</v>
      </c>
      <c r="E2070" t="str">
        <f>VLOOKUP($A2070,'Medical Examinations'!A2070:F2070,6,FALSE)</f>
        <v>No</v>
      </c>
      <c r="F2070" t="str">
        <f>VLOOKUP($A2070,'Medical Examinations'!A2070:G4404,7,FALSE)</f>
        <v>No</v>
      </c>
      <c r="G2070" t="str">
        <f>VLOOKUP($A2070,'Medical Examinations'!A2070:H4404,8,FALSE)</f>
        <v>No</v>
      </c>
      <c r="H2070" s="4">
        <f>VLOOKUP($A2070,'Medical Examinations'!A2070:I4404,9,FALSE)</f>
        <v>0</v>
      </c>
      <c r="I2070" t="str">
        <f>VLOOKUP($A2070,'Medical Examinations'!A2070:J2070,10,FALSE)</f>
        <v>No</v>
      </c>
      <c r="J2070" t="str">
        <f>VLOOKUP($A2070,'Medical Examinations'!A2070:C2070,3,FALSE)</f>
        <v>Under Weight</v>
      </c>
      <c r="K2070" t="str">
        <f>VLOOKUP($A2070,'Medical Examinations'!A2070:E2070,5,FALSE)</f>
        <v>Normal</v>
      </c>
      <c r="L2070" t="str">
        <f>VLOOKUP($A2070,'Hospitalisation Details'!$A$2:$E$2344,5,FALSE)</f>
        <v>28-Jun-1972</v>
      </c>
      <c r="M2070" s="2">
        <f>VLOOKUP($A2070,'Hospitalisation Details'!$A$2:$I$2344,9,FALSE)</f>
        <v>9819.25</v>
      </c>
      <c r="N2070" s="2" t="str">
        <f>VLOOKUP($A2070,'Hospitalisation Details'!$A$2:$J$2344,10,FALSE)</f>
        <v>Tier - 2</v>
      </c>
      <c r="O2070" s="2" t="str">
        <f>VLOOKUP($A2070,'Hospitalisation Details'!$A$2:$K$2344,11,FALSE)</f>
        <v>Tier - 2</v>
      </c>
      <c r="P2070" s="5" t="str">
        <f>VLOOKUP($A2070,'Hospitalisation Details'!$A$2:$L$2344,12,FALSE)</f>
        <v>R1021</v>
      </c>
      <c r="Q2070" s="15">
        <f>VLOOKUP($A2070,'Hospitalisation Details'!$A$2:$G$2344,7,FALSE)</f>
        <v>50</v>
      </c>
    </row>
    <row r="2071" spans="1:17" x14ac:dyDescent="0.25">
      <c r="A2071" s="14" t="s">
        <v>5760</v>
      </c>
      <c r="B2071" t="str">
        <f>VLOOKUP(Healthcare!$A2071,'Customer Names'!A2071:C4405,3,FALSE)</f>
        <v>Finnegan</v>
      </c>
      <c r="C2071">
        <f>VLOOKUP(Healthcare!$A2071,'Medical Examinations'!A2071:B4405,2,FALSE)</f>
        <v>17.3</v>
      </c>
      <c r="D2071">
        <f>VLOOKUP($A2071,'Medical Examinations'!A2071:D4405,4,FALSE)</f>
        <v>4.75</v>
      </c>
      <c r="E2071" t="str">
        <f>VLOOKUP($A2071,'Medical Examinations'!A2071:F2071,6,FALSE)</f>
        <v>No</v>
      </c>
      <c r="F2071" t="str">
        <f>VLOOKUP($A2071,'Medical Examinations'!A2071:G4405,7,FALSE)</f>
        <v>No</v>
      </c>
      <c r="G2071" t="str">
        <f>VLOOKUP($A2071,'Medical Examinations'!A2071:H4405,8,FALSE)</f>
        <v>No</v>
      </c>
      <c r="H2071" s="4">
        <f>VLOOKUP($A2071,'Medical Examinations'!A2071:I4405,9,FALSE)</f>
        <v>0</v>
      </c>
      <c r="I2071" t="str">
        <f>VLOOKUP($A2071,'Medical Examinations'!A2071:J2071,10,FALSE)</f>
        <v>No</v>
      </c>
      <c r="J2071" t="str">
        <f>VLOOKUP($A2071,'Medical Examinations'!A2071:C2071,3,FALSE)</f>
        <v>Under Weight</v>
      </c>
      <c r="K2071" t="str">
        <f>VLOOKUP($A2071,'Medical Examinations'!A2071:E2071,5,FALSE)</f>
        <v>Normal</v>
      </c>
      <c r="L2071" t="str">
        <f>VLOOKUP($A2071,'Hospitalisation Details'!$A$2:$E$2344,5,FALSE)</f>
        <v>13-Aug-1992</v>
      </c>
      <c r="M2071" s="2">
        <f>VLOOKUP($A2071,'Hospitalisation Details'!$A$2:$I$2344,9,FALSE)</f>
        <v>9844.4500000000007</v>
      </c>
      <c r="N2071" s="2" t="str">
        <f>VLOOKUP($A2071,'Hospitalisation Details'!$A$2:$J$2344,10,FALSE)</f>
        <v>Tier - 2</v>
      </c>
      <c r="O2071" s="2" t="str">
        <f>VLOOKUP($A2071,'Hospitalisation Details'!$A$2:$K$2344,11,FALSE)</f>
        <v>Tier - 1</v>
      </c>
      <c r="P2071" s="5" t="str">
        <f>VLOOKUP($A2071,'Hospitalisation Details'!$A$2:$L$2344,12,FALSE)</f>
        <v>R1012</v>
      </c>
      <c r="Q2071" s="15">
        <f>VLOOKUP($A2071,'Hospitalisation Details'!$A$2:$G$2344,7,FALSE)</f>
        <v>30</v>
      </c>
    </row>
    <row r="2072" spans="1:17" x14ac:dyDescent="0.25">
      <c r="A2072" s="14" t="s">
        <v>5761</v>
      </c>
      <c r="B2072" t="str">
        <f>VLOOKUP(Healthcare!$A2072,'Customer Names'!A2072:C4406,3,FALSE)</f>
        <v>Walsh</v>
      </c>
      <c r="C2072">
        <f>VLOOKUP(Healthcare!$A2072,'Medical Examinations'!A2072:B4406,2,FALSE)</f>
        <v>35.625</v>
      </c>
      <c r="D2072">
        <f>VLOOKUP($A2072,'Medical Examinations'!A2072:D4406,4,FALSE)</f>
        <v>4.68</v>
      </c>
      <c r="E2072" t="str">
        <f>VLOOKUP($A2072,'Medical Examinations'!A2072:F2072,6,FALSE)</f>
        <v>Yes</v>
      </c>
      <c r="F2072" t="str">
        <f>VLOOKUP($A2072,'Medical Examinations'!A2072:G4406,7,FALSE)</f>
        <v>No</v>
      </c>
      <c r="G2072" t="str">
        <f>VLOOKUP($A2072,'Medical Examinations'!A2072:H4406,8,FALSE)</f>
        <v>Yes</v>
      </c>
      <c r="H2072" s="4">
        <f>VLOOKUP($A2072,'Medical Examinations'!A2072:I4406,9,FALSE)</f>
        <v>1</v>
      </c>
      <c r="I2072" t="str">
        <f>VLOOKUP($A2072,'Medical Examinations'!A2072:J2072,10,FALSE)</f>
        <v>No</v>
      </c>
      <c r="J2072" t="str">
        <f>VLOOKUP($A2072,'Medical Examinations'!A2072:C2072,3,FALSE)</f>
        <v>Obesity</v>
      </c>
      <c r="K2072" t="str">
        <f>VLOOKUP($A2072,'Medical Examinations'!A2072:E2072,5,FALSE)</f>
        <v>Normal</v>
      </c>
      <c r="L2072" t="str">
        <f>VLOOKUP($A2072,'Hospitalisation Details'!$A$2:$E$2344,5,FALSE)</f>
        <v>4-Nov-1968</v>
      </c>
      <c r="M2072" s="2">
        <f>VLOOKUP($A2072,'Hospitalisation Details'!$A$2:$I$2344,9,FALSE)</f>
        <v>9850.43</v>
      </c>
      <c r="N2072" s="2" t="str">
        <f>VLOOKUP($A2072,'Hospitalisation Details'!$A$2:$J$2344,10,FALSE)</f>
        <v>Tier - 3</v>
      </c>
      <c r="O2072" s="2" t="str">
        <f>VLOOKUP($A2072,'Hospitalisation Details'!$A$2:$K$2344,11,FALSE)</f>
        <v>Tier - 3</v>
      </c>
      <c r="P2072" s="5" t="str">
        <f>VLOOKUP($A2072,'Hospitalisation Details'!$A$2:$L$2344,12,FALSE)</f>
        <v>R1011</v>
      </c>
      <c r="Q2072" s="15">
        <f>VLOOKUP($A2072,'Hospitalisation Details'!$A$2:$G$2344,7,FALSE)</f>
        <v>54</v>
      </c>
    </row>
    <row r="2073" spans="1:17" x14ac:dyDescent="0.25">
      <c r="A2073" s="14" t="s">
        <v>5762</v>
      </c>
      <c r="B2073" t="str">
        <f>VLOOKUP(Healthcare!$A2073,'Customer Names'!A2073:C4407,3,FALSE)</f>
        <v>Villa</v>
      </c>
      <c r="C2073">
        <f>VLOOKUP(Healthcare!$A2073,'Medical Examinations'!A2073:B4407,2,FALSE)</f>
        <v>20.234999999999999</v>
      </c>
      <c r="D2073">
        <f>VLOOKUP($A2073,'Medical Examinations'!A2073:D4407,4,FALSE)</f>
        <v>6.17</v>
      </c>
      <c r="E2073" t="str">
        <f>VLOOKUP($A2073,'Medical Examinations'!A2073:F2073,6,FALSE)</f>
        <v>Yes</v>
      </c>
      <c r="F2073" t="str">
        <f>VLOOKUP($A2073,'Medical Examinations'!A2073:G4407,7,FALSE)</f>
        <v>Yes</v>
      </c>
      <c r="G2073" t="str">
        <f>VLOOKUP($A2073,'Medical Examinations'!A2073:H4407,8,FALSE)</f>
        <v>No</v>
      </c>
      <c r="H2073" s="4">
        <f>VLOOKUP($A2073,'Medical Examinations'!A2073:I4407,9,FALSE)</f>
        <v>2</v>
      </c>
      <c r="I2073" t="str">
        <f>VLOOKUP($A2073,'Medical Examinations'!A2073:J2073,10,FALSE)</f>
        <v>No</v>
      </c>
      <c r="J2073" t="str">
        <f>VLOOKUP($A2073,'Medical Examinations'!A2073:C2073,3,FALSE)</f>
        <v>Health Weight</v>
      </c>
      <c r="K2073" t="str">
        <f>VLOOKUP($A2073,'Medical Examinations'!A2073:E2073,5,FALSE)</f>
        <v>Prediabetes</v>
      </c>
      <c r="L2073" t="str">
        <f>VLOOKUP($A2073,'Hospitalisation Details'!$A$2:$E$2344,5,FALSE)</f>
        <v>23-Oct-1971</v>
      </c>
      <c r="M2073" s="2">
        <f>VLOOKUP($A2073,'Hospitalisation Details'!$A$2:$I$2344,9,FALSE)</f>
        <v>9855.1299999999992</v>
      </c>
      <c r="N2073" s="2" t="str">
        <f>VLOOKUP($A2073,'Hospitalisation Details'!$A$2:$J$2344,10,FALSE)</f>
        <v>Tier - 2</v>
      </c>
      <c r="O2073" s="2" t="str">
        <f>VLOOKUP($A2073,'Hospitalisation Details'!$A$2:$K$2344,11,FALSE)</f>
        <v>Tier - 3</v>
      </c>
      <c r="P2073" s="5" t="str">
        <f>VLOOKUP($A2073,'Hospitalisation Details'!$A$2:$L$2344,12,FALSE)</f>
        <v>R1013</v>
      </c>
      <c r="Q2073" s="15">
        <f>VLOOKUP($A2073,'Hospitalisation Details'!$A$2:$G$2344,7,FALSE)</f>
        <v>51</v>
      </c>
    </row>
    <row r="2074" spans="1:17" x14ac:dyDescent="0.25">
      <c r="A2074" s="14" t="s">
        <v>5763</v>
      </c>
      <c r="B2074" t="str">
        <f>VLOOKUP(Healthcare!$A2074,'Customer Names'!A2074:C4408,3,FALSE)</f>
        <v>Cable</v>
      </c>
      <c r="C2074">
        <f>VLOOKUP(Healthcare!$A2074,'Medical Examinations'!A2074:B4408,2,FALSE)</f>
        <v>27.55</v>
      </c>
      <c r="D2074">
        <f>VLOOKUP($A2074,'Medical Examinations'!A2074:D4408,4,FALSE)</f>
        <v>4.5599999999999996</v>
      </c>
      <c r="E2074" t="str">
        <f>VLOOKUP($A2074,'Medical Examinations'!A2074:F2074,6,FALSE)</f>
        <v>Yes</v>
      </c>
      <c r="F2074" t="str">
        <f>VLOOKUP($A2074,'Medical Examinations'!A2074:G4408,7,FALSE)</f>
        <v>No</v>
      </c>
      <c r="G2074" t="str">
        <f>VLOOKUP($A2074,'Medical Examinations'!A2074:H4408,8,FALSE)</f>
        <v>Yes</v>
      </c>
      <c r="H2074" s="4">
        <f>VLOOKUP($A2074,'Medical Examinations'!A2074:I4408,9,FALSE)</f>
        <v>1</v>
      </c>
      <c r="I2074" t="str">
        <f>VLOOKUP($A2074,'Medical Examinations'!A2074:J2074,10,FALSE)</f>
        <v>No</v>
      </c>
      <c r="J2074" t="str">
        <f>VLOOKUP($A2074,'Medical Examinations'!A2074:C2074,3,FALSE)</f>
        <v>Over Weight</v>
      </c>
      <c r="K2074" t="str">
        <f>VLOOKUP($A2074,'Medical Examinations'!A2074:E2074,5,FALSE)</f>
        <v>Normal</v>
      </c>
      <c r="L2074" t="str">
        <f>VLOOKUP($A2074,'Hospitalisation Details'!$A$2:$E$2344,5,FALSE)</f>
        <v>17-Jul-1971</v>
      </c>
      <c r="M2074" s="2">
        <f>VLOOKUP($A2074,'Hospitalisation Details'!$A$2:$I$2344,9,FALSE)</f>
        <v>9861.0300000000007</v>
      </c>
      <c r="N2074" s="2" t="str">
        <f>VLOOKUP($A2074,'Hospitalisation Details'!$A$2:$J$2344,10,FALSE)</f>
        <v>Tier - 2</v>
      </c>
      <c r="O2074" s="2" t="str">
        <f>VLOOKUP($A2074,'Hospitalisation Details'!$A$2:$K$2344,11,FALSE)</f>
        <v>Tier - 2</v>
      </c>
      <c r="P2074" s="5" t="str">
        <f>VLOOKUP($A2074,'Hospitalisation Details'!$A$2:$L$2344,12,FALSE)</f>
        <v>R1011</v>
      </c>
      <c r="Q2074" s="15">
        <f>VLOOKUP($A2074,'Hospitalisation Details'!$A$2:$G$2344,7,FALSE)</f>
        <v>51</v>
      </c>
    </row>
    <row r="2075" spans="1:17" x14ac:dyDescent="0.25">
      <c r="A2075" s="14" t="s">
        <v>5764</v>
      </c>
      <c r="B2075" t="str">
        <f>VLOOKUP(Healthcare!$A2075,'Customer Names'!A2075:C4409,3,FALSE)</f>
        <v>Eiring</v>
      </c>
      <c r="C2075">
        <f>VLOOKUP(Healthcare!$A2075,'Medical Examinations'!A2075:B4409,2,FALSE)</f>
        <v>17.97</v>
      </c>
      <c r="D2075">
        <f>VLOOKUP($A2075,'Medical Examinations'!A2075:D4409,4,FALSE)</f>
        <v>6.3</v>
      </c>
      <c r="E2075" t="str">
        <f>VLOOKUP($A2075,'Medical Examinations'!A2075:F2075,6,FALSE)</f>
        <v>No</v>
      </c>
      <c r="F2075" t="str">
        <f>VLOOKUP($A2075,'Medical Examinations'!A2075:G4409,7,FALSE)</f>
        <v>No</v>
      </c>
      <c r="G2075" t="str">
        <f>VLOOKUP($A2075,'Medical Examinations'!A2075:H4409,8,FALSE)</f>
        <v>No</v>
      </c>
      <c r="H2075" s="4">
        <f>VLOOKUP($A2075,'Medical Examinations'!A2075:I4409,9,FALSE)</f>
        <v>0</v>
      </c>
      <c r="I2075" t="str">
        <f>VLOOKUP($A2075,'Medical Examinations'!A2075:J2075,10,FALSE)</f>
        <v>No</v>
      </c>
      <c r="J2075" t="str">
        <f>VLOOKUP($A2075,'Medical Examinations'!A2075:C2075,3,FALSE)</f>
        <v>Under Weight</v>
      </c>
      <c r="K2075" t="str">
        <f>VLOOKUP($A2075,'Medical Examinations'!A2075:E2075,5,FALSE)</f>
        <v>Prediabetes</v>
      </c>
      <c r="L2075" t="str">
        <f>VLOOKUP($A2075,'Hospitalisation Details'!$A$2:$E$2344,5,FALSE)</f>
        <v>20-Oct-1969</v>
      </c>
      <c r="M2075" s="2">
        <f>VLOOKUP($A2075,'Hospitalisation Details'!$A$2:$I$2344,9,FALSE)</f>
        <v>9863.4699999999993</v>
      </c>
      <c r="N2075" s="2" t="str">
        <f>VLOOKUP($A2075,'Hospitalisation Details'!$A$2:$J$2344,10,FALSE)</f>
        <v>Tier - 3</v>
      </c>
      <c r="O2075" s="2" t="str">
        <f>VLOOKUP($A2075,'Hospitalisation Details'!$A$2:$K$2344,11,FALSE)</f>
        <v>Tier - 3</v>
      </c>
      <c r="P2075" s="5" t="str">
        <f>VLOOKUP($A2075,'Hospitalisation Details'!$A$2:$L$2344,12,FALSE)</f>
        <v>R1012</v>
      </c>
      <c r="Q2075" s="15">
        <f>VLOOKUP($A2075,'Hospitalisation Details'!$A$2:$G$2344,7,FALSE)</f>
        <v>53</v>
      </c>
    </row>
    <row r="2076" spans="1:17" x14ac:dyDescent="0.25">
      <c r="A2076" s="14" t="s">
        <v>5765</v>
      </c>
      <c r="B2076" t="str">
        <f>VLOOKUP(Healthcare!$A2076,'Customer Names'!A2076:C4410,3,FALSE)</f>
        <v>Connor</v>
      </c>
      <c r="C2076">
        <f>VLOOKUP(Healthcare!$A2076,'Medical Examinations'!A2076:B4410,2,FALSE)</f>
        <v>29.98</v>
      </c>
      <c r="D2076">
        <f>VLOOKUP($A2076,'Medical Examinations'!A2076:D4410,4,FALSE)</f>
        <v>6.03</v>
      </c>
      <c r="E2076" t="str">
        <f>VLOOKUP($A2076,'Medical Examinations'!A2076:F2076,6,FALSE)</f>
        <v>No</v>
      </c>
      <c r="F2076" t="str">
        <f>VLOOKUP($A2076,'Medical Examinations'!A2076:G4410,7,FALSE)</f>
        <v>Yes</v>
      </c>
      <c r="G2076" t="str">
        <f>VLOOKUP($A2076,'Medical Examinations'!A2076:H4410,8,FALSE)</f>
        <v>No</v>
      </c>
      <c r="H2076" s="4">
        <f>VLOOKUP($A2076,'Medical Examinations'!A2076:I4410,9,FALSE)</f>
        <v>1</v>
      </c>
      <c r="I2076" t="str">
        <f>VLOOKUP($A2076,'Medical Examinations'!A2076:J2076,10,FALSE)</f>
        <v>No</v>
      </c>
      <c r="J2076" t="str">
        <f>VLOOKUP($A2076,'Medical Examinations'!A2076:C2076,3,FALSE)</f>
        <v>Obesity</v>
      </c>
      <c r="K2076" t="str">
        <f>VLOOKUP($A2076,'Medical Examinations'!A2076:E2076,5,FALSE)</f>
        <v>Prediabetes</v>
      </c>
      <c r="L2076" t="str">
        <f>VLOOKUP($A2076,'Hospitalisation Details'!$A$2:$E$2344,5,FALSE)</f>
        <v>9-Nov-1971</v>
      </c>
      <c r="M2076" s="2">
        <f>VLOOKUP($A2076,'Hospitalisation Details'!$A$2:$I$2344,9,FALSE)</f>
        <v>9866.2999999999993</v>
      </c>
      <c r="N2076" s="2" t="str">
        <f>VLOOKUP($A2076,'Hospitalisation Details'!$A$2:$J$2344,10,FALSE)</f>
        <v>Tier - 2</v>
      </c>
      <c r="O2076" s="2" t="str">
        <f>VLOOKUP($A2076,'Hospitalisation Details'!$A$2:$K$2344,11,FALSE)</f>
        <v>Tier - 3</v>
      </c>
      <c r="P2076" s="5" t="str">
        <f>VLOOKUP($A2076,'Hospitalisation Details'!$A$2:$L$2344,12,FALSE)</f>
        <v>R1024</v>
      </c>
      <c r="Q2076" s="15">
        <f>VLOOKUP($A2076,'Hospitalisation Details'!$A$2:$G$2344,7,FALSE)</f>
        <v>51</v>
      </c>
    </row>
    <row r="2077" spans="1:17" x14ac:dyDescent="0.25">
      <c r="A2077" s="14" t="s">
        <v>5766</v>
      </c>
      <c r="B2077" t="str">
        <f>VLOOKUP(Healthcare!$A2077,'Customer Names'!A2077:C4411,3,FALSE)</f>
        <v>Friedman</v>
      </c>
      <c r="C2077">
        <f>VLOOKUP(Healthcare!$A2077,'Medical Examinations'!A2077:B4411,2,FALSE)</f>
        <v>33.659999999999997</v>
      </c>
      <c r="D2077">
        <f>VLOOKUP($A2077,'Medical Examinations'!A2077:D4411,4,FALSE)</f>
        <v>4.2</v>
      </c>
      <c r="E2077" t="str">
        <f>VLOOKUP($A2077,'Medical Examinations'!A2077:F2077,6,FALSE)</f>
        <v>Yes</v>
      </c>
      <c r="F2077" t="str">
        <f>VLOOKUP($A2077,'Medical Examinations'!A2077:G4411,7,FALSE)</f>
        <v>No</v>
      </c>
      <c r="G2077" t="str">
        <f>VLOOKUP($A2077,'Medical Examinations'!A2077:H4411,8,FALSE)</f>
        <v>No</v>
      </c>
      <c r="H2077" s="4">
        <f>VLOOKUP($A2077,'Medical Examinations'!A2077:I4411,9,FALSE)</f>
        <v>1</v>
      </c>
      <c r="I2077" t="str">
        <f>VLOOKUP($A2077,'Medical Examinations'!A2077:J2077,10,FALSE)</f>
        <v>No</v>
      </c>
      <c r="J2077" t="str">
        <f>VLOOKUP($A2077,'Medical Examinations'!A2077:C2077,3,FALSE)</f>
        <v>Obesity</v>
      </c>
      <c r="K2077" t="str">
        <f>VLOOKUP($A2077,'Medical Examinations'!A2077:E2077,5,FALSE)</f>
        <v>Normal</v>
      </c>
      <c r="L2077" t="str">
        <f>VLOOKUP($A2077,'Hospitalisation Details'!$A$2:$E$2344,5,FALSE)</f>
        <v>13-Aug-1969</v>
      </c>
      <c r="M2077" s="2">
        <f>VLOOKUP($A2077,'Hospitalisation Details'!$A$2:$I$2344,9,FALSE)</f>
        <v>9869.81</v>
      </c>
      <c r="N2077" s="2" t="str">
        <f>VLOOKUP($A2077,'Hospitalisation Details'!$A$2:$J$2344,10,FALSE)</f>
        <v>Tier - 3</v>
      </c>
      <c r="O2077" s="2" t="str">
        <f>VLOOKUP($A2077,'Hospitalisation Details'!$A$2:$K$2344,11,FALSE)</f>
        <v>Tier - 3</v>
      </c>
      <c r="P2077" s="5" t="str">
        <f>VLOOKUP($A2077,'Hospitalisation Details'!$A$2:$L$2344,12,FALSE)</f>
        <v>R1012</v>
      </c>
      <c r="Q2077" s="15">
        <f>VLOOKUP($A2077,'Hospitalisation Details'!$A$2:$G$2344,7,FALSE)</f>
        <v>53</v>
      </c>
    </row>
    <row r="2078" spans="1:17" x14ac:dyDescent="0.25">
      <c r="A2078" s="14" t="s">
        <v>5767</v>
      </c>
      <c r="B2078" t="str">
        <f>VLOOKUP(Healthcare!$A2078,'Customer Names'!A2078:C4412,3,FALSE)</f>
        <v>Croker</v>
      </c>
      <c r="C2078">
        <f>VLOOKUP(Healthcare!$A2078,'Medical Examinations'!A2078:B4412,2,FALSE)</f>
        <v>32.67</v>
      </c>
      <c r="D2078">
        <f>VLOOKUP($A2078,'Medical Examinations'!A2078:D4412,4,FALSE)</f>
        <v>5.61</v>
      </c>
      <c r="E2078" t="str">
        <f>VLOOKUP($A2078,'Medical Examinations'!A2078:F2078,6,FALSE)</f>
        <v>Yes</v>
      </c>
      <c r="F2078" t="str">
        <f>VLOOKUP($A2078,'Medical Examinations'!A2078:G4412,7,FALSE)</f>
        <v>No</v>
      </c>
      <c r="G2078" t="str">
        <f>VLOOKUP($A2078,'Medical Examinations'!A2078:H4412,8,FALSE)</f>
        <v>No</v>
      </c>
      <c r="H2078" s="4">
        <f>VLOOKUP($A2078,'Medical Examinations'!A2078:I4412,9,FALSE)</f>
        <v>1</v>
      </c>
      <c r="I2078" t="str">
        <f>VLOOKUP($A2078,'Medical Examinations'!A2078:J2078,10,FALSE)</f>
        <v>No</v>
      </c>
      <c r="J2078" t="str">
        <f>VLOOKUP($A2078,'Medical Examinations'!A2078:C2078,3,FALSE)</f>
        <v>Obesity</v>
      </c>
      <c r="K2078" t="str">
        <f>VLOOKUP($A2078,'Medical Examinations'!A2078:E2078,5,FALSE)</f>
        <v>Normal</v>
      </c>
      <c r="L2078" t="str">
        <f>VLOOKUP($A2078,'Hospitalisation Details'!$A$2:$E$2344,5,FALSE)</f>
        <v>6-Jul-1998</v>
      </c>
      <c r="M2078" s="2">
        <f>VLOOKUP($A2078,'Hospitalisation Details'!$A$2:$I$2344,9,FALSE)</f>
        <v>9870.59</v>
      </c>
      <c r="N2078" s="2" t="str">
        <f>VLOOKUP($A2078,'Hospitalisation Details'!$A$2:$J$2344,10,FALSE)</f>
        <v>Tier - 2</v>
      </c>
      <c r="O2078" s="2" t="str">
        <f>VLOOKUP($A2078,'Hospitalisation Details'!$A$2:$K$2344,11,FALSE)</f>
        <v>Tier - 2</v>
      </c>
      <c r="P2078" s="5" t="str">
        <f>VLOOKUP($A2078,'Hospitalisation Details'!$A$2:$L$2344,12,FALSE)</f>
        <v>R1023</v>
      </c>
      <c r="Q2078" s="15">
        <f>VLOOKUP($A2078,'Hospitalisation Details'!$A$2:$G$2344,7,FALSE)</f>
        <v>24</v>
      </c>
    </row>
    <row r="2079" spans="1:17" x14ac:dyDescent="0.25">
      <c r="A2079" s="14" t="s">
        <v>5768</v>
      </c>
      <c r="B2079" t="str">
        <f>VLOOKUP(Healthcare!$A2079,'Customer Names'!A2079:C4413,3,FALSE)</f>
        <v>Beganics</v>
      </c>
      <c r="C2079">
        <f>VLOOKUP(Healthcare!$A2079,'Medical Examinations'!A2079:B4413,2,FALSE)</f>
        <v>30.5</v>
      </c>
      <c r="D2079">
        <f>VLOOKUP($A2079,'Medical Examinations'!A2079:D4413,4,FALSE)</f>
        <v>5.88</v>
      </c>
      <c r="E2079" t="str">
        <f>VLOOKUP($A2079,'Medical Examinations'!A2079:F2079,6,FALSE)</f>
        <v>Yes</v>
      </c>
      <c r="F2079" t="str">
        <f>VLOOKUP($A2079,'Medical Examinations'!A2079:G4413,7,FALSE)</f>
        <v>No</v>
      </c>
      <c r="G2079" t="str">
        <f>VLOOKUP($A2079,'Medical Examinations'!A2079:H4413,8,FALSE)</f>
        <v>No</v>
      </c>
      <c r="H2079" s="4">
        <f>VLOOKUP($A2079,'Medical Examinations'!A2079:I4413,9,FALSE)</f>
        <v>1</v>
      </c>
      <c r="I2079" t="str">
        <f>VLOOKUP($A2079,'Medical Examinations'!A2079:J2079,10,FALSE)</f>
        <v>No</v>
      </c>
      <c r="J2079" t="str">
        <f>VLOOKUP($A2079,'Medical Examinations'!A2079:C2079,3,FALSE)</f>
        <v>Obesity</v>
      </c>
      <c r="K2079" t="str">
        <f>VLOOKUP($A2079,'Medical Examinations'!A2079:E2079,5,FALSE)</f>
        <v>Prediabetes</v>
      </c>
      <c r="L2079" t="str">
        <f>VLOOKUP($A2079,'Hospitalisation Details'!$A$2:$E$2344,5,FALSE)</f>
        <v>22-Dec-1971</v>
      </c>
      <c r="M2079" s="2">
        <f>VLOOKUP($A2079,'Hospitalisation Details'!$A$2:$I$2344,9,FALSE)</f>
        <v>9872.7000000000007</v>
      </c>
      <c r="N2079" s="2" t="str">
        <f>VLOOKUP($A2079,'Hospitalisation Details'!$A$2:$J$2344,10,FALSE)</f>
        <v>Tier - 2</v>
      </c>
      <c r="O2079" s="2" t="str">
        <f>VLOOKUP($A2079,'Hospitalisation Details'!$A$2:$K$2344,11,FALSE)</f>
        <v>Tier - 2</v>
      </c>
      <c r="P2079" s="5" t="str">
        <f>VLOOKUP($A2079,'Hospitalisation Details'!$A$2:$L$2344,12,FALSE)</f>
        <v>R1011</v>
      </c>
      <c r="Q2079" s="15">
        <f>VLOOKUP($A2079,'Hospitalisation Details'!$A$2:$G$2344,7,FALSE)</f>
        <v>51</v>
      </c>
    </row>
    <row r="2080" spans="1:17" x14ac:dyDescent="0.25">
      <c r="A2080" s="14" t="s">
        <v>5769</v>
      </c>
      <c r="B2080" t="str">
        <f>VLOOKUP(Healthcare!$A2080,'Customer Names'!A2080:C4414,3,FALSE)</f>
        <v>Huberty</v>
      </c>
      <c r="C2080">
        <f>VLOOKUP(Healthcare!$A2080,'Medical Examinations'!A2080:B4414,2,FALSE)</f>
        <v>23.1</v>
      </c>
      <c r="D2080">
        <f>VLOOKUP($A2080,'Medical Examinations'!A2080:D4414,4,FALSE)</f>
        <v>5.92</v>
      </c>
      <c r="E2080" t="str">
        <f>VLOOKUP($A2080,'Medical Examinations'!A2080:F2080,6,FALSE)</f>
        <v>Yes</v>
      </c>
      <c r="F2080" t="str">
        <f>VLOOKUP($A2080,'Medical Examinations'!A2080:G4414,7,FALSE)</f>
        <v>No</v>
      </c>
      <c r="G2080" t="str">
        <f>VLOOKUP($A2080,'Medical Examinations'!A2080:H4414,8,FALSE)</f>
        <v>No</v>
      </c>
      <c r="H2080" s="4">
        <f>VLOOKUP($A2080,'Medical Examinations'!A2080:I4414,9,FALSE)</f>
        <v>1</v>
      </c>
      <c r="I2080" t="str">
        <f>VLOOKUP($A2080,'Medical Examinations'!A2080:J2080,10,FALSE)</f>
        <v>No</v>
      </c>
      <c r="J2080" t="str">
        <f>VLOOKUP($A2080,'Medical Examinations'!A2080:C2080,3,FALSE)</f>
        <v>Health Weight</v>
      </c>
      <c r="K2080" t="str">
        <f>VLOOKUP($A2080,'Medical Examinations'!A2080:E2080,5,FALSE)</f>
        <v>Prediabetes</v>
      </c>
      <c r="L2080" t="str">
        <f>VLOOKUP($A2080,'Hospitalisation Details'!$A$2:$E$2344,5,FALSE)</f>
        <v>3-Jul-1971</v>
      </c>
      <c r="M2080" s="2">
        <f>VLOOKUP($A2080,'Hospitalisation Details'!$A$2:$I$2344,9,FALSE)</f>
        <v>9875.68</v>
      </c>
      <c r="N2080" s="2" t="str">
        <f>VLOOKUP($A2080,'Hospitalisation Details'!$A$2:$J$2344,10,FALSE)</f>
        <v>Tier - 2</v>
      </c>
      <c r="O2080" s="2" t="str">
        <f>VLOOKUP($A2080,'Hospitalisation Details'!$A$2:$K$2344,11,FALSE)</f>
        <v>Tier - 3</v>
      </c>
      <c r="P2080" s="5" t="str">
        <f>VLOOKUP($A2080,'Hospitalisation Details'!$A$2:$L$2344,12,FALSE)</f>
        <v>R1024</v>
      </c>
      <c r="Q2080" s="15">
        <f>VLOOKUP($A2080,'Hospitalisation Details'!$A$2:$G$2344,7,FALSE)</f>
        <v>51</v>
      </c>
    </row>
    <row r="2081" spans="1:17" x14ac:dyDescent="0.25">
      <c r="A2081" s="14" t="s">
        <v>5770</v>
      </c>
      <c r="B2081" t="str">
        <f>VLOOKUP(Healthcare!$A2081,'Customer Names'!A2081:C4415,3,FALSE)</f>
        <v>Jacobs</v>
      </c>
      <c r="C2081">
        <f>VLOOKUP(Healthcare!$A2081,'Medical Examinations'!A2081:B4415,2,FALSE)</f>
        <v>39.49</v>
      </c>
      <c r="D2081">
        <f>VLOOKUP($A2081,'Medical Examinations'!A2081:D4415,4,FALSE)</f>
        <v>4.8099999999999996</v>
      </c>
      <c r="E2081" t="str">
        <f>VLOOKUP($A2081,'Medical Examinations'!A2081:F2081,6,FALSE)</f>
        <v>No</v>
      </c>
      <c r="F2081" t="str">
        <f>VLOOKUP($A2081,'Medical Examinations'!A2081:G4415,7,FALSE)</f>
        <v>No</v>
      </c>
      <c r="G2081" t="str">
        <f>VLOOKUP($A2081,'Medical Examinations'!A2081:H4415,8,FALSE)</f>
        <v>No</v>
      </c>
      <c r="H2081" s="4">
        <f>VLOOKUP($A2081,'Medical Examinations'!A2081:I4415,9,FALSE)</f>
        <v>1</v>
      </c>
      <c r="I2081" t="str">
        <f>VLOOKUP($A2081,'Medical Examinations'!A2081:J2081,10,FALSE)</f>
        <v>No</v>
      </c>
      <c r="J2081" t="str">
        <f>VLOOKUP($A2081,'Medical Examinations'!A2081:C2081,3,FALSE)</f>
        <v>Obesity</v>
      </c>
      <c r="K2081" t="str">
        <f>VLOOKUP($A2081,'Medical Examinations'!A2081:E2081,5,FALSE)</f>
        <v>Normal</v>
      </c>
      <c r="L2081" t="str">
        <f>VLOOKUP($A2081,'Hospitalisation Details'!$A$2:$E$2344,5,FALSE)</f>
        <v>8-Nov-1971</v>
      </c>
      <c r="M2081" s="2">
        <f>VLOOKUP($A2081,'Hospitalisation Details'!$A$2:$I$2344,9,FALSE)</f>
        <v>9880.07</v>
      </c>
      <c r="N2081" s="2" t="str">
        <f>VLOOKUP($A2081,'Hospitalisation Details'!$A$2:$J$2344,10,FALSE)</f>
        <v>Tier - 2</v>
      </c>
      <c r="O2081" s="2" t="str">
        <f>VLOOKUP($A2081,'Hospitalisation Details'!$A$2:$K$2344,11,FALSE)</f>
        <v>Tier - 3</v>
      </c>
      <c r="P2081" s="5" t="str">
        <f>VLOOKUP($A2081,'Hospitalisation Details'!$A$2:$L$2344,12,FALSE)</f>
        <v>R1011</v>
      </c>
      <c r="Q2081" s="15">
        <f>VLOOKUP($A2081,'Hospitalisation Details'!$A$2:$G$2344,7,FALSE)</f>
        <v>51</v>
      </c>
    </row>
    <row r="2082" spans="1:17" x14ac:dyDescent="0.25">
      <c r="A2082" s="14" t="s">
        <v>5771</v>
      </c>
      <c r="B2082" t="str">
        <f>VLOOKUP(Healthcare!$A2082,'Customer Names'!A2082:C4416,3,FALSE)</f>
        <v>Hazlehurst</v>
      </c>
      <c r="C2082">
        <f>VLOOKUP(Healthcare!$A2082,'Medical Examinations'!A2082:B4416,2,FALSE)</f>
        <v>33.99</v>
      </c>
      <c r="D2082">
        <f>VLOOKUP($A2082,'Medical Examinations'!A2082:D4416,4,FALSE)</f>
        <v>4.55</v>
      </c>
      <c r="E2082" t="str">
        <f>VLOOKUP($A2082,'Medical Examinations'!A2082:F2082,6,FALSE)</f>
        <v>No</v>
      </c>
      <c r="F2082" t="str">
        <f>VLOOKUP($A2082,'Medical Examinations'!A2082:G4416,7,FALSE)</f>
        <v>No</v>
      </c>
      <c r="G2082" t="str">
        <f>VLOOKUP($A2082,'Medical Examinations'!A2082:H4416,8,FALSE)</f>
        <v>No</v>
      </c>
      <c r="H2082" s="4">
        <f>VLOOKUP($A2082,'Medical Examinations'!A2082:I4416,9,FALSE)</f>
        <v>1</v>
      </c>
      <c r="I2082" t="str">
        <f>VLOOKUP($A2082,'Medical Examinations'!A2082:J2082,10,FALSE)</f>
        <v>No</v>
      </c>
      <c r="J2082" t="str">
        <f>VLOOKUP($A2082,'Medical Examinations'!A2082:C2082,3,FALSE)</f>
        <v>Obesity</v>
      </c>
      <c r="K2082" t="str">
        <f>VLOOKUP($A2082,'Medical Examinations'!A2082:E2082,5,FALSE)</f>
        <v>Normal</v>
      </c>
      <c r="L2082" t="str">
        <f>VLOOKUP($A2082,'Hospitalisation Details'!$A$2:$E$2344,5,FALSE)</f>
        <v>5-Nov-1966</v>
      </c>
      <c r="M2082" s="2">
        <f>VLOOKUP($A2082,'Hospitalisation Details'!$A$2:$I$2344,9,FALSE)</f>
        <v>9890.23</v>
      </c>
      <c r="N2082" s="2" t="str">
        <f>VLOOKUP($A2082,'Hospitalisation Details'!$A$2:$J$2344,10,FALSE)</f>
        <v>Tier - 3</v>
      </c>
      <c r="O2082" s="2" t="str">
        <f>VLOOKUP($A2082,'Hospitalisation Details'!$A$2:$K$2344,11,FALSE)</f>
        <v>Tier - 3</v>
      </c>
      <c r="P2082" s="5" t="str">
        <f>VLOOKUP($A2082,'Hospitalisation Details'!$A$2:$L$2344,12,FALSE)</f>
        <v>R1013</v>
      </c>
      <c r="Q2082" s="15">
        <f>VLOOKUP($A2082,'Hospitalisation Details'!$A$2:$G$2344,7,FALSE)</f>
        <v>56</v>
      </c>
    </row>
    <row r="2083" spans="1:17" x14ac:dyDescent="0.25">
      <c r="A2083" s="14" t="s">
        <v>5772</v>
      </c>
      <c r="B2083" t="str">
        <f>VLOOKUP(Healthcare!$A2083,'Customer Names'!A2083:C4417,3,FALSE)</f>
        <v>Marin</v>
      </c>
      <c r="C2083">
        <f>VLOOKUP(Healthcare!$A2083,'Medical Examinations'!A2083:B4417,2,FALSE)</f>
        <v>27.72</v>
      </c>
      <c r="D2083">
        <f>VLOOKUP($A2083,'Medical Examinations'!A2083:D4417,4,FALSE)</f>
        <v>6.43</v>
      </c>
      <c r="E2083" t="str">
        <f>VLOOKUP($A2083,'Medical Examinations'!A2083:F2083,6,FALSE)</f>
        <v>No</v>
      </c>
      <c r="F2083" t="str">
        <f>VLOOKUP($A2083,'Medical Examinations'!A2083:G4417,7,FALSE)</f>
        <v>No</v>
      </c>
      <c r="G2083" t="str">
        <f>VLOOKUP($A2083,'Medical Examinations'!A2083:H4417,8,FALSE)</f>
        <v>No</v>
      </c>
      <c r="H2083" s="4">
        <f>VLOOKUP($A2083,'Medical Examinations'!A2083:I4417,9,FALSE)</f>
        <v>1</v>
      </c>
      <c r="I2083" t="str">
        <f>VLOOKUP($A2083,'Medical Examinations'!A2083:J2083,10,FALSE)</f>
        <v>No</v>
      </c>
      <c r="J2083" t="str">
        <f>VLOOKUP($A2083,'Medical Examinations'!A2083:C2083,3,FALSE)</f>
        <v>Over Weight</v>
      </c>
      <c r="K2083" t="str">
        <f>VLOOKUP($A2083,'Medical Examinations'!A2083:E2083,5,FALSE)</f>
        <v>Diabetes</v>
      </c>
      <c r="L2083" t="str">
        <f>VLOOKUP($A2083,'Hospitalisation Details'!$A$2:$E$2344,5,FALSE)</f>
        <v>8-Jul-1996</v>
      </c>
      <c r="M2083" s="2">
        <f>VLOOKUP($A2083,'Hospitalisation Details'!$A$2:$I$2344,9,FALSE)</f>
        <v>9894.69</v>
      </c>
      <c r="N2083" s="2" t="str">
        <f>VLOOKUP($A2083,'Hospitalisation Details'!$A$2:$J$2344,10,FALSE)</f>
        <v>Tier - 2</v>
      </c>
      <c r="O2083" s="2" t="str">
        <f>VLOOKUP($A2083,'Hospitalisation Details'!$A$2:$K$2344,11,FALSE)</f>
        <v>Tier - 3</v>
      </c>
      <c r="P2083" s="5" t="str">
        <f>VLOOKUP($A2083,'Hospitalisation Details'!$A$2:$L$2344,12,FALSE)</f>
        <v>R1012</v>
      </c>
      <c r="Q2083" s="15">
        <f>VLOOKUP($A2083,'Hospitalisation Details'!$A$2:$G$2344,7,FALSE)</f>
        <v>26</v>
      </c>
    </row>
    <row r="2084" spans="1:17" x14ac:dyDescent="0.25">
      <c r="A2084" s="14" t="s">
        <v>5773</v>
      </c>
      <c r="B2084" t="str">
        <f>VLOOKUP(Healthcare!$A2084,'Customer Names'!A2084:C4418,3,FALSE)</f>
        <v>Dear</v>
      </c>
      <c r="C2084">
        <f>VLOOKUP(Healthcare!$A2084,'Medical Examinations'!A2084:B4418,2,FALSE)</f>
        <v>30.59</v>
      </c>
      <c r="D2084">
        <f>VLOOKUP($A2084,'Medical Examinations'!A2084:D4418,4,FALSE)</f>
        <v>11.62</v>
      </c>
      <c r="E2084" t="str">
        <f>VLOOKUP($A2084,'Medical Examinations'!A2084:F2084,6,FALSE)</f>
        <v>No</v>
      </c>
      <c r="F2084" t="str">
        <f>VLOOKUP($A2084,'Medical Examinations'!A2084:G4418,7,FALSE)</f>
        <v>No</v>
      </c>
      <c r="G2084" t="str">
        <f>VLOOKUP($A2084,'Medical Examinations'!A2084:H4418,8,FALSE)</f>
        <v>No</v>
      </c>
      <c r="H2084" s="4">
        <f>VLOOKUP($A2084,'Medical Examinations'!A2084:I4418,9,FALSE)</f>
        <v>0</v>
      </c>
      <c r="I2084" t="str">
        <f>VLOOKUP($A2084,'Medical Examinations'!A2084:J2084,10,FALSE)</f>
        <v>No</v>
      </c>
      <c r="J2084" t="str">
        <f>VLOOKUP($A2084,'Medical Examinations'!A2084:C2084,3,FALSE)</f>
        <v>Obesity</v>
      </c>
      <c r="K2084" t="str">
        <f>VLOOKUP($A2084,'Medical Examinations'!A2084:E2084,5,FALSE)</f>
        <v>Diabetes</v>
      </c>
      <c r="L2084" t="str">
        <f>VLOOKUP($A2084,'Hospitalisation Details'!$A$2:$E$2344,5,FALSE)</f>
        <v>17-Aug-1962</v>
      </c>
      <c r="M2084" s="2">
        <f>VLOOKUP($A2084,'Hospitalisation Details'!$A$2:$I$2344,9,FALSE)</f>
        <v>9907.83</v>
      </c>
      <c r="N2084" s="2" t="str">
        <f>VLOOKUP($A2084,'Hospitalisation Details'!$A$2:$J$2344,10,FALSE)</f>
        <v>Tier - 3</v>
      </c>
      <c r="O2084" s="2" t="str">
        <f>VLOOKUP($A2084,'Hospitalisation Details'!$A$2:$K$2344,11,FALSE)</f>
        <v>Tier - 2</v>
      </c>
      <c r="P2084" s="5" t="str">
        <f>VLOOKUP($A2084,'Hospitalisation Details'!$A$2:$L$2344,12,FALSE)</f>
        <v>R1013</v>
      </c>
      <c r="Q2084" s="15">
        <f>VLOOKUP($A2084,'Hospitalisation Details'!$A$2:$G$2344,7,FALSE)</f>
        <v>60</v>
      </c>
    </row>
    <row r="2085" spans="1:17" x14ac:dyDescent="0.25">
      <c r="A2085" s="14" t="s">
        <v>5774</v>
      </c>
      <c r="B2085" t="str">
        <f>VLOOKUP(Healthcare!$A2085,'Customer Names'!A2085:C4419,3,FALSE)</f>
        <v>Lederer</v>
      </c>
      <c r="C2085">
        <f>VLOOKUP(Healthcare!$A2085,'Medical Examinations'!A2085:B4419,2,FALSE)</f>
        <v>22.6</v>
      </c>
      <c r="D2085">
        <f>VLOOKUP($A2085,'Medical Examinations'!A2085:D4419,4,FALSE)</f>
        <v>6.04</v>
      </c>
      <c r="E2085" t="str">
        <f>VLOOKUP($A2085,'Medical Examinations'!A2085:F2085,6,FALSE)</f>
        <v>No</v>
      </c>
      <c r="F2085" t="str">
        <f>VLOOKUP($A2085,'Medical Examinations'!A2085:G4419,7,FALSE)</f>
        <v>No</v>
      </c>
      <c r="G2085" t="str">
        <f>VLOOKUP($A2085,'Medical Examinations'!A2085:H4419,8,FALSE)</f>
        <v>No</v>
      </c>
      <c r="H2085" s="4">
        <f>VLOOKUP($A2085,'Medical Examinations'!A2085:I4419,9,FALSE)</f>
        <v>1</v>
      </c>
      <c r="I2085" t="str">
        <f>VLOOKUP($A2085,'Medical Examinations'!A2085:J2085,10,FALSE)</f>
        <v>No</v>
      </c>
      <c r="J2085" t="str">
        <f>VLOOKUP($A2085,'Medical Examinations'!A2085:C2085,3,FALSE)</f>
        <v>Health Weight</v>
      </c>
      <c r="K2085" t="str">
        <f>VLOOKUP($A2085,'Medical Examinations'!A2085:E2085,5,FALSE)</f>
        <v>Prediabetes</v>
      </c>
      <c r="L2085" t="str">
        <f>VLOOKUP($A2085,'Hospitalisation Details'!$A$2:$E$2344,5,FALSE)</f>
        <v>14-Sep-1972</v>
      </c>
      <c r="M2085" s="2">
        <f>VLOOKUP($A2085,'Hospitalisation Details'!$A$2:$I$2344,9,FALSE)</f>
        <v>9910.36</v>
      </c>
      <c r="N2085" s="2" t="str">
        <f>VLOOKUP($A2085,'Hospitalisation Details'!$A$2:$J$2344,10,FALSE)</f>
        <v>Tier - 2</v>
      </c>
      <c r="O2085" s="2" t="str">
        <f>VLOOKUP($A2085,'Hospitalisation Details'!$A$2:$K$2344,11,FALSE)</f>
        <v>Tier - 3</v>
      </c>
      <c r="P2085" s="5" t="str">
        <f>VLOOKUP($A2085,'Hospitalisation Details'!$A$2:$L$2344,12,FALSE)</f>
        <v>R1012</v>
      </c>
      <c r="Q2085" s="15">
        <f>VLOOKUP($A2085,'Hospitalisation Details'!$A$2:$G$2344,7,FALSE)</f>
        <v>50</v>
      </c>
    </row>
    <row r="2086" spans="1:17" x14ac:dyDescent="0.25">
      <c r="A2086" s="14" t="s">
        <v>5775</v>
      </c>
      <c r="B2086" t="str">
        <f>VLOOKUP(Healthcare!$A2086,'Customer Names'!A2086:C4420,3,FALSE)</f>
        <v>Robson</v>
      </c>
      <c r="C2086">
        <f>VLOOKUP(Healthcare!$A2086,'Medical Examinations'!A2086:B4420,2,FALSE)</f>
        <v>28.785</v>
      </c>
      <c r="D2086">
        <f>VLOOKUP($A2086,'Medical Examinations'!A2086:D4420,4,FALSE)</f>
        <v>8.82</v>
      </c>
      <c r="E2086" t="str">
        <f>VLOOKUP($A2086,'Medical Examinations'!A2086:F2086,6,FALSE)</f>
        <v>No</v>
      </c>
      <c r="F2086" t="str">
        <f>VLOOKUP($A2086,'Medical Examinations'!A2086:G4420,7,FALSE)</f>
        <v>No</v>
      </c>
      <c r="G2086" t="str">
        <f>VLOOKUP($A2086,'Medical Examinations'!A2086:H4420,8,FALSE)</f>
        <v>No</v>
      </c>
      <c r="H2086" s="4">
        <f>VLOOKUP($A2086,'Medical Examinations'!A2086:I4420,9,FALSE)</f>
        <v>0</v>
      </c>
      <c r="I2086" t="str">
        <f>VLOOKUP($A2086,'Medical Examinations'!A2086:J2086,10,FALSE)</f>
        <v>No</v>
      </c>
      <c r="J2086" t="str">
        <f>VLOOKUP($A2086,'Medical Examinations'!A2086:C2086,3,FALSE)</f>
        <v>Over Weight</v>
      </c>
      <c r="K2086" t="str">
        <f>VLOOKUP($A2086,'Medical Examinations'!A2086:E2086,5,FALSE)</f>
        <v>Diabetes</v>
      </c>
      <c r="L2086" t="str">
        <f>VLOOKUP($A2086,'Hospitalisation Details'!$A$2:$E$2344,5,FALSE)</f>
        <v>19-Aug-1985</v>
      </c>
      <c r="M2086" s="2">
        <f>VLOOKUP($A2086,'Hospitalisation Details'!$A$2:$I$2344,9,FALSE)</f>
        <v>9930.64</v>
      </c>
      <c r="N2086" s="2" t="str">
        <f>VLOOKUP($A2086,'Hospitalisation Details'!$A$2:$J$2344,10,FALSE)</f>
        <v>Tier - 2</v>
      </c>
      <c r="O2086" s="2" t="str">
        <f>VLOOKUP($A2086,'Hospitalisation Details'!$A$2:$K$2344,11,FALSE)</f>
        <v>Tier - 3</v>
      </c>
      <c r="P2086" s="5" t="str">
        <f>VLOOKUP($A2086,'Hospitalisation Details'!$A$2:$L$2344,12,FALSE)</f>
        <v>R1025</v>
      </c>
      <c r="Q2086" s="15">
        <f>VLOOKUP($A2086,'Hospitalisation Details'!$A$2:$G$2344,7,FALSE)</f>
        <v>37</v>
      </c>
    </row>
    <row r="2087" spans="1:17" x14ac:dyDescent="0.25">
      <c r="A2087" s="14" t="s">
        <v>5776</v>
      </c>
      <c r="B2087" t="str">
        <f>VLOOKUP(Healthcare!$A2087,'Customer Names'!A2087:C4421,3,FALSE)</f>
        <v>Galvan</v>
      </c>
      <c r="C2087">
        <f>VLOOKUP(Healthcare!$A2087,'Medical Examinations'!A2087:B4421,2,FALSE)</f>
        <v>50.38</v>
      </c>
      <c r="D2087">
        <f>VLOOKUP($A2087,'Medical Examinations'!A2087:D4421,4,FALSE)</f>
        <v>5.8</v>
      </c>
      <c r="E2087" t="str">
        <f>VLOOKUP($A2087,'Medical Examinations'!A2087:F2087,6,FALSE)</f>
        <v>No</v>
      </c>
      <c r="F2087" t="str">
        <f>VLOOKUP($A2087,'Medical Examinations'!A2087:G4421,7,FALSE)</f>
        <v>No</v>
      </c>
      <c r="G2087" t="str">
        <f>VLOOKUP($A2087,'Medical Examinations'!A2087:H4421,8,FALSE)</f>
        <v>No</v>
      </c>
      <c r="H2087" s="4">
        <f>VLOOKUP($A2087,'Medical Examinations'!A2087:I4421,9,FALSE)</f>
        <v>0</v>
      </c>
      <c r="I2087" t="str">
        <f>VLOOKUP($A2087,'Medical Examinations'!A2087:J2087,10,FALSE)</f>
        <v>No</v>
      </c>
      <c r="J2087" t="str">
        <f>VLOOKUP($A2087,'Medical Examinations'!A2087:C2087,3,FALSE)</f>
        <v>Obesity</v>
      </c>
      <c r="K2087" t="str">
        <f>VLOOKUP($A2087,'Medical Examinations'!A2087:E2087,5,FALSE)</f>
        <v>Prediabetes</v>
      </c>
      <c r="L2087" t="str">
        <f>VLOOKUP($A2087,'Hospitalisation Details'!$A$2:$E$2344,5,FALSE)</f>
        <v>3-Dec-1983</v>
      </c>
      <c r="M2087" s="2">
        <f>VLOOKUP($A2087,'Hospitalisation Details'!$A$2:$I$2344,9,FALSE)</f>
        <v>9931.9599999999991</v>
      </c>
      <c r="N2087" s="2" t="str">
        <f>VLOOKUP($A2087,'Hospitalisation Details'!$A$2:$J$2344,10,FALSE)</f>
        <v>Tier - 2</v>
      </c>
      <c r="O2087" s="2" t="str">
        <f>VLOOKUP($A2087,'Hospitalisation Details'!$A$2:$K$2344,11,FALSE)</f>
        <v>Tier - 2</v>
      </c>
      <c r="P2087" s="5" t="str">
        <f>VLOOKUP($A2087,'Hospitalisation Details'!$A$2:$L$2344,12,FALSE)</f>
        <v>R1012</v>
      </c>
      <c r="Q2087" s="15">
        <f>VLOOKUP($A2087,'Hospitalisation Details'!$A$2:$G$2344,7,FALSE)</f>
        <v>39</v>
      </c>
    </row>
    <row r="2088" spans="1:17" x14ac:dyDescent="0.25">
      <c r="A2088" s="14" t="s">
        <v>5777</v>
      </c>
      <c r="B2088" t="str">
        <f>VLOOKUP(Healthcare!$A2088,'Customer Names'!A2088:C4422,3,FALSE)</f>
        <v>Walsh</v>
      </c>
      <c r="C2088">
        <f>VLOOKUP(Healthcare!$A2088,'Medical Examinations'!A2088:B4422,2,FALSE)</f>
        <v>35.200000000000003</v>
      </c>
      <c r="D2088">
        <f>VLOOKUP($A2088,'Medical Examinations'!A2088:D4422,4,FALSE)</f>
        <v>4.28</v>
      </c>
      <c r="E2088" t="str">
        <f>VLOOKUP($A2088,'Medical Examinations'!A2088:F2088,6,FALSE)</f>
        <v>No</v>
      </c>
      <c r="F2088" t="str">
        <f>VLOOKUP($A2088,'Medical Examinations'!A2088:G4422,7,FALSE)</f>
        <v>No</v>
      </c>
      <c r="G2088" t="str">
        <f>VLOOKUP($A2088,'Medical Examinations'!A2088:H4422,8,FALSE)</f>
        <v>No</v>
      </c>
      <c r="H2088" s="4">
        <f>VLOOKUP($A2088,'Medical Examinations'!A2088:I4422,9,FALSE)</f>
        <v>0</v>
      </c>
      <c r="I2088" t="str">
        <f>VLOOKUP($A2088,'Medical Examinations'!A2088:J2088,10,FALSE)</f>
        <v>No</v>
      </c>
      <c r="J2088" t="str">
        <f>VLOOKUP($A2088,'Medical Examinations'!A2088:C2088,3,FALSE)</f>
        <v>Obesity</v>
      </c>
      <c r="K2088" t="str">
        <f>VLOOKUP($A2088,'Medical Examinations'!A2088:E2088,5,FALSE)</f>
        <v>Normal</v>
      </c>
      <c r="L2088" t="str">
        <f>VLOOKUP($A2088,'Hospitalisation Details'!$A$2:$E$2344,5,FALSE)</f>
        <v>11-Sep-1964</v>
      </c>
      <c r="M2088" s="2">
        <f>VLOOKUP($A2088,'Hospitalisation Details'!$A$2:$I$2344,9,FALSE)</f>
        <v>9933.44</v>
      </c>
      <c r="N2088" s="2" t="str">
        <f>VLOOKUP($A2088,'Hospitalisation Details'!$A$2:$J$2344,10,FALSE)</f>
        <v>Tier - 3</v>
      </c>
      <c r="O2088" s="2" t="str">
        <f>VLOOKUP($A2088,'Hospitalisation Details'!$A$2:$K$2344,11,FALSE)</f>
        <v>Tier - 3</v>
      </c>
      <c r="P2088" s="5" t="str">
        <f>VLOOKUP($A2088,'Hospitalisation Details'!$A$2:$L$2344,12,FALSE)</f>
        <v>R1013</v>
      </c>
      <c r="Q2088" s="15">
        <f>VLOOKUP($A2088,'Hospitalisation Details'!$A$2:$G$2344,7,FALSE)</f>
        <v>58</v>
      </c>
    </row>
    <row r="2089" spans="1:17" x14ac:dyDescent="0.25">
      <c r="A2089" s="14" t="s">
        <v>5778</v>
      </c>
      <c r="B2089" t="str">
        <f>VLOOKUP(Healthcare!$A2089,'Customer Names'!A2089:C4423,3,FALSE)</f>
        <v>Teeuwen</v>
      </c>
      <c r="C2089">
        <f>VLOOKUP(Healthcare!$A2089,'Medical Examinations'!A2089:B4423,2,FALSE)</f>
        <v>35.72</v>
      </c>
      <c r="D2089">
        <f>VLOOKUP($A2089,'Medical Examinations'!A2089:D4423,4,FALSE)</f>
        <v>5.5</v>
      </c>
      <c r="E2089" t="str">
        <f>VLOOKUP($A2089,'Medical Examinations'!A2089:F2089,6,FALSE)</f>
        <v>Yes</v>
      </c>
      <c r="F2089" t="str">
        <f>VLOOKUP($A2089,'Medical Examinations'!A2089:G4423,7,FALSE)</f>
        <v>No</v>
      </c>
      <c r="G2089" t="str">
        <f>VLOOKUP($A2089,'Medical Examinations'!A2089:H4423,8,FALSE)</f>
        <v>No</v>
      </c>
      <c r="H2089" s="4">
        <f>VLOOKUP($A2089,'Medical Examinations'!A2089:I4423,9,FALSE)</f>
        <v>0</v>
      </c>
      <c r="I2089" t="str">
        <f>VLOOKUP($A2089,'Medical Examinations'!A2089:J2089,10,FALSE)</f>
        <v>No</v>
      </c>
      <c r="J2089" t="str">
        <f>VLOOKUP($A2089,'Medical Examinations'!A2089:C2089,3,FALSE)</f>
        <v>Obesity</v>
      </c>
      <c r="K2089" t="str">
        <f>VLOOKUP($A2089,'Medical Examinations'!A2089:E2089,5,FALSE)</f>
        <v>Normal</v>
      </c>
      <c r="L2089" t="str">
        <f>VLOOKUP($A2089,'Hospitalisation Details'!$A$2:$E$2344,5,FALSE)</f>
        <v>26-Dec-1971</v>
      </c>
      <c r="M2089" s="2">
        <f>VLOOKUP($A2089,'Hospitalisation Details'!$A$2:$I$2344,9,FALSE)</f>
        <v>9957.7199999999993</v>
      </c>
      <c r="N2089" s="2" t="str">
        <f>VLOOKUP($A2089,'Hospitalisation Details'!$A$2:$J$2344,10,FALSE)</f>
        <v>Tier - 2</v>
      </c>
      <c r="O2089" s="2" t="str">
        <f>VLOOKUP($A2089,'Hospitalisation Details'!$A$2:$K$2344,11,FALSE)</f>
        <v>Tier - 3</v>
      </c>
      <c r="P2089" s="5" t="str">
        <f>VLOOKUP($A2089,'Hospitalisation Details'!$A$2:$L$2344,12,FALSE)</f>
        <v>R1018</v>
      </c>
      <c r="Q2089" s="15">
        <f>VLOOKUP($A2089,'Hospitalisation Details'!$A$2:$G$2344,7,FALSE)</f>
        <v>51</v>
      </c>
    </row>
    <row r="2090" spans="1:17" x14ac:dyDescent="0.25">
      <c r="A2090" s="14" t="s">
        <v>5779</v>
      </c>
      <c r="B2090" t="str">
        <f>VLOOKUP(Healthcare!$A2090,'Customer Names'!A2090:C4424,3,FALSE)</f>
        <v>List</v>
      </c>
      <c r="C2090">
        <f>VLOOKUP(Healthcare!$A2090,'Medical Examinations'!A2090:B4424,2,FALSE)</f>
        <v>24.51</v>
      </c>
      <c r="D2090">
        <f>VLOOKUP($A2090,'Medical Examinations'!A2090:D4424,4,FALSE)</f>
        <v>4.6900000000000004</v>
      </c>
      <c r="E2090" t="str">
        <f>VLOOKUP($A2090,'Medical Examinations'!A2090:F2090,6,FALSE)</f>
        <v>No</v>
      </c>
      <c r="F2090" t="str">
        <f>VLOOKUP($A2090,'Medical Examinations'!A2090:G4424,7,FALSE)</f>
        <v>No</v>
      </c>
      <c r="G2090" t="str">
        <f>VLOOKUP($A2090,'Medical Examinations'!A2090:H4424,8,FALSE)</f>
        <v>No</v>
      </c>
      <c r="H2090" s="4">
        <f>VLOOKUP($A2090,'Medical Examinations'!A2090:I4424,9,FALSE)</f>
        <v>0</v>
      </c>
      <c r="I2090" t="str">
        <f>VLOOKUP($A2090,'Medical Examinations'!A2090:J2090,10,FALSE)</f>
        <v>No</v>
      </c>
      <c r="J2090" t="str">
        <f>VLOOKUP($A2090,'Medical Examinations'!A2090:C2090,3,FALSE)</f>
        <v>Health Weight</v>
      </c>
      <c r="K2090" t="str">
        <f>VLOOKUP($A2090,'Medical Examinations'!A2090:E2090,5,FALSE)</f>
        <v>Normal</v>
      </c>
      <c r="L2090" t="str">
        <f>VLOOKUP($A2090,'Hospitalisation Details'!$A$2:$E$2344,5,FALSE)</f>
        <v>6-Oct-1971</v>
      </c>
      <c r="M2090" s="2">
        <f>VLOOKUP($A2090,'Hospitalisation Details'!$A$2:$I$2344,9,FALSE)</f>
        <v>9964.06</v>
      </c>
      <c r="N2090" s="2" t="str">
        <f>VLOOKUP($A2090,'Hospitalisation Details'!$A$2:$J$2344,10,FALSE)</f>
        <v>Tier - 2</v>
      </c>
      <c r="O2090" s="2" t="str">
        <f>VLOOKUP($A2090,'Hospitalisation Details'!$A$2:$K$2344,11,FALSE)</f>
        <v>Tier - 2</v>
      </c>
      <c r="P2090" s="5" t="str">
        <f>VLOOKUP($A2090,'Hospitalisation Details'!$A$2:$L$2344,12,FALSE)</f>
        <v>R1019</v>
      </c>
      <c r="Q2090" s="15">
        <f>VLOOKUP($A2090,'Hospitalisation Details'!$A$2:$G$2344,7,FALSE)</f>
        <v>51</v>
      </c>
    </row>
    <row r="2091" spans="1:17" x14ac:dyDescent="0.25">
      <c r="A2091" s="14" t="s">
        <v>5780</v>
      </c>
      <c r="B2091" t="str">
        <f>VLOOKUP(Healthcare!$A2091,'Customer Names'!A2091:C4425,3,FALSE)</f>
        <v>Shafar</v>
      </c>
      <c r="C2091">
        <f>VLOOKUP(Healthcare!$A2091,'Medical Examinations'!A2091:B4425,2,FALSE)</f>
        <v>23.844999999999999</v>
      </c>
      <c r="D2091">
        <f>VLOOKUP($A2091,'Medical Examinations'!A2091:D4425,4,FALSE)</f>
        <v>4.43</v>
      </c>
      <c r="E2091" t="str">
        <f>VLOOKUP($A2091,'Medical Examinations'!A2091:F2091,6,FALSE)</f>
        <v>No</v>
      </c>
      <c r="F2091" t="str">
        <f>VLOOKUP($A2091,'Medical Examinations'!A2091:G4425,7,FALSE)</f>
        <v>No</v>
      </c>
      <c r="G2091" t="str">
        <f>VLOOKUP($A2091,'Medical Examinations'!A2091:H4425,8,FALSE)</f>
        <v>No</v>
      </c>
      <c r="H2091" s="4">
        <f>VLOOKUP($A2091,'Medical Examinations'!A2091:I4425,9,FALSE)</f>
        <v>0</v>
      </c>
      <c r="I2091" t="str">
        <f>VLOOKUP($A2091,'Medical Examinations'!A2091:J2091,10,FALSE)</f>
        <v>No</v>
      </c>
      <c r="J2091" t="str">
        <f>VLOOKUP($A2091,'Medical Examinations'!A2091:C2091,3,FALSE)</f>
        <v>Health Weight</v>
      </c>
      <c r="K2091" t="str">
        <f>VLOOKUP($A2091,'Medical Examinations'!A2091:E2091,5,FALSE)</f>
        <v>Normal</v>
      </c>
      <c r="L2091" t="str">
        <f>VLOOKUP($A2091,'Hospitalisation Details'!$A$2:$E$2344,5,FALSE)</f>
        <v>3-Jul-1988</v>
      </c>
      <c r="M2091" s="2">
        <f>VLOOKUP($A2091,'Hospitalisation Details'!$A$2:$I$2344,9,FALSE)</f>
        <v>10011.44</v>
      </c>
      <c r="N2091" s="2" t="str">
        <f>VLOOKUP($A2091,'Hospitalisation Details'!$A$2:$J$2344,10,FALSE)</f>
        <v>Tier - 3</v>
      </c>
      <c r="O2091" s="2" t="str">
        <f>VLOOKUP($A2091,'Hospitalisation Details'!$A$2:$K$2344,11,FALSE)</f>
        <v>Tier - 3</v>
      </c>
      <c r="P2091" s="5" t="str">
        <f>VLOOKUP($A2091,'Hospitalisation Details'!$A$2:$L$2344,12,FALSE)</f>
        <v>R1026</v>
      </c>
      <c r="Q2091" s="15">
        <f>VLOOKUP($A2091,'Hospitalisation Details'!$A$2:$G$2344,7,FALSE)</f>
        <v>34</v>
      </c>
    </row>
    <row r="2092" spans="1:17" x14ac:dyDescent="0.25">
      <c r="A2092" s="14" t="s">
        <v>5781</v>
      </c>
      <c r="B2092" t="str">
        <f>VLOOKUP(Healthcare!$A2092,'Customer Names'!A2092:C4426,3,FALSE)</f>
        <v>Copenhaver</v>
      </c>
      <c r="C2092">
        <f>VLOOKUP(Healthcare!$A2092,'Medical Examinations'!A2092:B4426,2,FALSE)</f>
        <v>15.68</v>
      </c>
      <c r="D2092">
        <f>VLOOKUP($A2092,'Medical Examinations'!A2092:D4426,4,FALSE)</f>
        <v>6.16</v>
      </c>
      <c r="E2092" t="str">
        <f>VLOOKUP($A2092,'Medical Examinations'!A2092:F2092,6,FALSE)</f>
        <v>Yes</v>
      </c>
      <c r="F2092" t="str">
        <f>VLOOKUP($A2092,'Medical Examinations'!A2092:G4426,7,FALSE)</f>
        <v>No</v>
      </c>
      <c r="G2092" t="str">
        <f>VLOOKUP($A2092,'Medical Examinations'!A2092:H4426,8,FALSE)</f>
        <v>No</v>
      </c>
      <c r="H2092" s="4">
        <f>VLOOKUP($A2092,'Medical Examinations'!A2092:I4426,9,FALSE)</f>
        <v>1</v>
      </c>
      <c r="I2092" t="str">
        <f>VLOOKUP($A2092,'Medical Examinations'!A2092:J2092,10,FALSE)</f>
        <v>No</v>
      </c>
      <c r="J2092" t="str">
        <f>VLOOKUP($A2092,'Medical Examinations'!A2092:C2092,3,FALSE)</f>
        <v>Under Weight</v>
      </c>
      <c r="K2092" t="str">
        <f>VLOOKUP($A2092,'Medical Examinations'!A2092:E2092,5,FALSE)</f>
        <v>Prediabetes</v>
      </c>
      <c r="L2092" t="str">
        <f>VLOOKUP($A2092,'Hospitalisation Details'!$A$2:$E$2344,5,FALSE)</f>
        <v>28-Dec-1979</v>
      </c>
      <c r="M2092" s="2">
        <f>VLOOKUP($A2092,'Hospitalisation Details'!$A$2:$I$2344,9,FALSE)</f>
        <v>10027.15</v>
      </c>
      <c r="N2092" s="2" t="str">
        <f>VLOOKUP($A2092,'Hospitalisation Details'!$A$2:$J$2344,10,FALSE)</f>
        <v>Tier - 3</v>
      </c>
      <c r="O2092" s="2" t="str">
        <f>VLOOKUP($A2092,'Hospitalisation Details'!$A$2:$K$2344,11,FALSE)</f>
        <v>Tier - 1</v>
      </c>
      <c r="P2092" s="5" t="str">
        <f>VLOOKUP($A2092,'Hospitalisation Details'!$A$2:$L$2344,12,FALSE)</f>
        <v>R1021</v>
      </c>
      <c r="Q2092" s="15">
        <f>VLOOKUP($A2092,'Hospitalisation Details'!$A$2:$G$2344,7,FALSE)</f>
        <v>43</v>
      </c>
    </row>
    <row r="2093" spans="1:17" x14ac:dyDescent="0.25">
      <c r="A2093" s="14" t="s">
        <v>5782</v>
      </c>
      <c r="B2093" t="str">
        <f>VLOOKUP(Healthcare!$A2093,'Customer Names'!A2093:C4427,3,FALSE)</f>
        <v>Stump</v>
      </c>
      <c r="C2093">
        <f>VLOOKUP(Healthcare!$A2093,'Medical Examinations'!A2093:B4427,2,FALSE)</f>
        <v>32.395000000000003</v>
      </c>
      <c r="D2093">
        <f>VLOOKUP($A2093,'Medical Examinations'!A2093:D4427,4,FALSE)</f>
        <v>6.66</v>
      </c>
      <c r="E2093" t="str">
        <f>VLOOKUP($A2093,'Medical Examinations'!A2093:F2093,6,FALSE)</f>
        <v>No</v>
      </c>
      <c r="F2093" t="str">
        <f>VLOOKUP($A2093,'Medical Examinations'!A2093:G4427,7,FALSE)</f>
        <v>No</v>
      </c>
      <c r="G2093" t="str">
        <f>VLOOKUP($A2093,'Medical Examinations'!A2093:H4427,8,FALSE)</f>
        <v>No</v>
      </c>
      <c r="H2093" s="4">
        <f>VLOOKUP($A2093,'Medical Examinations'!A2093:I4427,9,FALSE)</f>
        <v>0</v>
      </c>
      <c r="I2093" t="str">
        <f>VLOOKUP($A2093,'Medical Examinations'!A2093:J2093,10,FALSE)</f>
        <v>No</v>
      </c>
      <c r="J2093" t="str">
        <f>VLOOKUP($A2093,'Medical Examinations'!A2093:C2093,3,FALSE)</f>
        <v>Obesity</v>
      </c>
      <c r="K2093" t="str">
        <f>VLOOKUP($A2093,'Medical Examinations'!A2093:E2093,5,FALSE)</f>
        <v>Diabetes</v>
      </c>
      <c r="L2093" t="str">
        <f>VLOOKUP($A2093,'Hospitalisation Details'!$A$2:$E$2344,5,FALSE)</f>
        <v>30-Aug-1974</v>
      </c>
      <c r="M2093" s="2">
        <f>VLOOKUP($A2093,'Hospitalisation Details'!$A$2:$I$2344,9,FALSE)</f>
        <v>10043.25</v>
      </c>
      <c r="N2093" s="2" t="str">
        <f>VLOOKUP($A2093,'Hospitalisation Details'!$A$2:$J$2344,10,FALSE)</f>
        <v>Tier - 3</v>
      </c>
      <c r="O2093" s="2" t="str">
        <f>VLOOKUP($A2093,'Hospitalisation Details'!$A$2:$K$2344,11,FALSE)</f>
        <v>Tier - 2</v>
      </c>
      <c r="P2093" s="5" t="str">
        <f>VLOOKUP($A2093,'Hospitalisation Details'!$A$2:$L$2344,12,FALSE)</f>
        <v>R1024</v>
      </c>
      <c r="Q2093" s="15">
        <f>VLOOKUP($A2093,'Hospitalisation Details'!$A$2:$G$2344,7,FALSE)</f>
        <v>48</v>
      </c>
    </row>
    <row r="2094" spans="1:17" x14ac:dyDescent="0.25">
      <c r="A2094" s="14" t="s">
        <v>5783</v>
      </c>
      <c r="B2094" t="str">
        <f>VLOOKUP(Healthcare!$A2094,'Customer Names'!A2094:C4428,3,FALSE)</f>
        <v>Wehrman</v>
      </c>
      <c r="C2094">
        <f>VLOOKUP(Healthcare!$A2094,'Medical Examinations'!A2094:B4428,2,FALSE)</f>
        <v>23.655000000000001</v>
      </c>
      <c r="D2094">
        <f>VLOOKUP($A2094,'Medical Examinations'!A2094:D4428,4,FALSE)</f>
        <v>5.92</v>
      </c>
      <c r="E2094" t="str">
        <f>VLOOKUP($A2094,'Medical Examinations'!A2094:F2094,6,FALSE)</f>
        <v>No</v>
      </c>
      <c r="F2094" t="str">
        <f>VLOOKUP($A2094,'Medical Examinations'!A2094:G4428,7,FALSE)</f>
        <v>No</v>
      </c>
      <c r="G2094" t="str">
        <f>VLOOKUP($A2094,'Medical Examinations'!A2094:H4428,8,FALSE)</f>
        <v>No</v>
      </c>
      <c r="H2094" s="4">
        <f>VLOOKUP($A2094,'Medical Examinations'!A2094:I4428,9,FALSE)</f>
        <v>1</v>
      </c>
      <c r="I2094" t="str">
        <f>VLOOKUP($A2094,'Medical Examinations'!A2094:J2094,10,FALSE)</f>
        <v>No</v>
      </c>
      <c r="J2094" t="str">
        <f>VLOOKUP($A2094,'Medical Examinations'!A2094:C2094,3,FALSE)</f>
        <v>Health Weight</v>
      </c>
      <c r="K2094" t="str">
        <f>VLOOKUP($A2094,'Medical Examinations'!A2094:E2094,5,FALSE)</f>
        <v>Prediabetes</v>
      </c>
      <c r="L2094" t="str">
        <f>VLOOKUP($A2094,'Hospitalisation Details'!$A$2:$E$2344,5,FALSE)</f>
        <v>22-Aug-1969</v>
      </c>
      <c r="M2094" s="2">
        <f>VLOOKUP($A2094,'Hospitalisation Details'!$A$2:$I$2344,9,FALSE)</f>
        <v>10065.41</v>
      </c>
      <c r="N2094" s="2" t="str">
        <f>VLOOKUP($A2094,'Hospitalisation Details'!$A$2:$J$2344,10,FALSE)</f>
        <v>Tier - 3</v>
      </c>
      <c r="O2094" s="2" t="str">
        <f>VLOOKUP($A2094,'Hospitalisation Details'!$A$2:$K$2344,11,FALSE)</f>
        <v>Tier - 2</v>
      </c>
      <c r="P2094" s="5" t="str">
        <f>VLOOKUP($A2094,'Hospitalisation Details'!$A$2:$L$2344,12,FALSE)</f>
        <v>R1011</v>
      </c>
      <c r="Q2094" s="15">
        <f>VLOOKUP($A2094,'Hospitalisation Details'!$A$2:$G$2344,7,FALSE)</f>
        <v>53</v>
      </c>
    </row>
    <row r="2095" spans="1:17" x14ac:dyDescent="0.25">
      <c r="A2095" s="14" t="s">
        <v>5784</v>
      </c>
      <c r="B2095" t="str">
        <f>VLOOKUP(Healthcare!$A2095,'Customer Names'!A2095:C4429,3,FALSE)</f>
        <v>Sischo</v>
      </c>
      <c r="C2095">
        <f>VLOOKUP(Healthcare!$A2095,'Medical Examinations'!A2095:B4429,2,FALSE)</f>
        <v>28.4</v>
      </c>
      <c r="D2095">
        <f>VLOOKUP($A2095,'Medical Examinations'!A2095:D4429,4,FALSE)</f>
        <v>5.97</v>
      </c>
      <c r="E2095" t="str">
        <f>VLOOKUP($A2095,'Medical Examinations'!A2095:F2095,6,FALSE)</f>
        <v>No</v>
      </c>
      <c r="F2095" t="str">
        <f>VLOOKUP($A2095,'Medical Examinations'!A2095:G4429,7,FALSE)</f>
        <v>No</v>
      </c>
      <c r="G2095" t="str">
        <f>VLOOKUP($A2095,'Medical Examinations'!A2095:H4429,8,FALSE)</f>
        <v>Yes</v>
      </c>
      <c r="H2095" s="4">
        <f>VLOOKUP($A2095,'Medical Examinations'!A2095:I4429,9,FALSE)</f>
        <v>1</v>
      </c>
      <c r="I2095" t="str">
        <f>VLOOKUP($A2095,'Medical Examinations'!A2095:J2095,10,FALSE)</f>
        <v>No</v>
      </c>
      <c r="J2095" t="str">
        <f>VLOOKUP($A2095,'Medical Examinations'!A2095:C2095,3,FALSE)</f>
        <v>Over Weight</v>
      </c>
      <c r="K2095" t="str">
        <f>VLOOKUP($A2095,'Medical Examinations'!A2095:E2095,5,FALSE)</f>
        <v>Prediabetes</v>
      </c>
      <c r="L2095" t="str">
        <f>VLOOKUP($A2095,'Hospitalisation Details'!$A$2:$E$2344,5,FALSE)</f>
        <v>27-Oct-1969</v>
      </c>
      <c r="M2095" s="2">
        <f>VLOOKUP($A2095,'Hospitalisation Details'!$A$2:$I$2344,9,FALSE)</f>
        <v>10072.06</v>
      </c>
      <c r="N2095" s="2" t="str">
        <f>VLOOKUP($A2095,'Hospitalisation Details'!$A$2:$J$2344,10,FALSE)</f>
        <v>Tier - 3</v>
      </c>
      <c r="O2095" s="2" t="str">
        <f>VLOOKUP($A2095,'Hospitalisation Details'!$A$2:$K$2344,11,FALSE)</f>
        <v>Tier - 1</v>
      </c>
      <c r="P2095" s="5" t="str">
        <f>VLOOKUP($A2095,'Hospitalisation Details'!$A$2:$L$2344,12,FALSE)</f>
        <v>R1017</v>
      </c>
      <c r="Q2095" s="15">
        <f>VLOOKUP($A2095,'Hospitalisation Details'!$A$2:$G$2344,7,FALSE)</f>
        <v>53</v>
      </c>
    </row>
    <row r="2096" spans="1:17" x14ac:dyDescent="0.25">
      <c r="A2096" s="14" t="s">
        <v>5785</v>
      </c>
      <c r="B2096" t="str">
        <f>VLOOKUP(Healthcare!$A2096,'Customer Names'!A2096:C4430,3,FALSE)</f>
        <v>Fonti</v>
      </c>
      <c r="C2096">
        <f>VLOOKUP(Healthcare!$A2096,'Medical Examinations'!A2096:B4430,2,FALSE)</f>
        <v>35.42</v>
      </c>
      <c r="D2096">
        <f>VLOOKUP($A2096,'Medical Examinations'!A2096:D4430,4,FALSE)</f>
        <v>4.6399999999999997</v>
      </c>
      <c r="E2096" t="str">
        <f>VLOOKUP($A2096,'Medical Examinations'!A2096:F2096,6,FALSE)</f>
        <v>Yes</v>
      </c>
      <c r="F2096" t="str">
        <f>VLOOKUP($A2096,'Medical Examinations'!A2096:G4430,7,FALSE)</f>
        <v>No</v>
      </c>
      <c r="G2096" t="str">
        <f>VLOOKUP($A2096,'Medical Examinations'!A2096:H4430,8,FALSE)</f>
        <v>No</v>
      </c>
      <c r="H2096" s="4">
        <f>VLOOKUP($A2096,'Medical Examinations'!A2096:I4430,9,FALSE)</f>
        <v>0</v>
      </c>
      <c r="I2096" t="str">
        <f>VLOOKUP($A2096,'Medical Examinations'!A2096:J2096,10,FALSE)</f>
        <v>No</v>
      </c>
      <c r="J2096" t="str">
        <f>VLOOKUP($A2096,'Medical Examinations'!A2096:C2096,3,FALSE)</f>
        <v>Obesity</v>
      </c>
      <c r="K2096" t="str">
        <f>VLOOKUP($A2096,'Medical Examinations'!A2096:E2096,5,FALSE)</f>
        <v>Normal</v>
      </c>
      <c r="L2096" t="str">
        <f>VLOOKUP($A2096,'Hospitalisation Details'!$A$2:$E$2344,5,FALSE)</f>
        <v>3-Jul-1969</v>
      </c>
      <c r="M2096" s="2">
        <f>VLOOKUP($A2096,'Hospitalisation Details'!$A$2:$I$2344,9,FALSE)</f>
        <v>10085.85</v>
      </c>
      <c r="N2096" s="2" t="str">
        <f>VLOOKUP($A2096,'Hospitalisation Details'!$A$2:$J$2344,10,FALSE)</f>
        <v>Tier - 3</v>
      </c>
      <c r="O2096" s="2" t="str">
        <f>VLOOKUP($A2096,'Hospitalisation Details'!$A$2:$K$2344,11,FALSE)</f>
        <v>Tier - 3</v>
      </c>
      <c r="P2096" s="5" t="str">
        <f>VLOOKUP($A2096,'Hospitalisation Details'!$A$2:$L$2344,12,FALSE)</f>
        <v>R1011</v>
      </c>
      <c r="Q2096" s="15">
        <f>VLOOKUP($A2096,'Hospitalisation Details'!$A$2:$G$2344,7,FALSE)</f>
        <v>53</v>
      </c>
    </row>
    <row r="2097" spans="1:17" x14ac:dyDescent="0.25">
      <c r="A2097" s="14" t="s">
        <v>5786</v>
      </c>
      <c r="B2097" t="str">
        <f>VLOOKUP(Healthcare!$A2097,'Customer Names'!A2097:C4431,3,FALSE)</f>
        <v>Merlis</v>
      </c>
      <c r="C2097">
        <f>VLOOKUP(Healthcare!$A2097,'Medical Examinations'!A2097:B4431,2,FALSE)</f>
        <v>26.18</v>
      </c>
      <c r="D2097">
        <f>VLOOKUP($A2097,'Medical Examinations'!A2097:D4431,4,FALSE)</f>
        <v>6.12</v>
      </c>
      <c r="E2097" t="str">
        <f>VLOOKUP($A2097,'Medical Examinations'!A2097:F2097,6,FALSE)</f>
        <v>No</v>
      </c>
      <c r="F2097" t="str">
        <f>VLOOKUP($A2097,'Medical Examinations'!A2097:G4431,7,FALSE)</f>
        <v>Yes</v>
      </c>
      <c r="G2097" t="str">
        <f>VLOOKUP($A2097,'Medical Examinations'!A2097:H4431,8,FALSE)</f>
        <v>No</v>
      </c>
      <c r="H2097" s="4">
        <f>VLOOKUP($A2097,'Medical Examinations'!A2097:I4431,9,FALSE)</f>
        <v>1</v>
      </c>
      <c r="I2097" t="str">
        <f>VLOOKUP($A2097,'Medical Examinations'!A2097:J2097,10,FALSE)</f>
        <v>No</v>
      </c>
      <c r="J2097" t="str">
        <f>VLOOKUP($A2097,'Medical Examinations'!A2097:C2097,3,FALSE)</f>
        <v>Over Weight</v>
      </c>
      <c r="K2097" t="str">
        <f>VLOOKUP($A2097,'Medical Examinations'!A2097:E2097,5,FALSE)</f>
        <v>Prediabetes</v>
      </c>
      <c r="L2097" t="str">
        <f>VLOOKUP($A2097,'Hospitalisation Details'!$A$2:$E$2344,5,FALSE)</f>
        <v>19-Dec-1976</v>
      </c>
      <c r="M2097" s="2">
        <f>VLOOKUP($A2097,'Hospitalisation Details'!$A$2:$I$2344,9,FALSE)</f>
        <v>10096.969999999999</v>
      </c>
      <c r="N2097" s="2" t="str">
        <f>VLOOKUP($A2097,'Hospitalisation Details'!$A$2:$J$2344,10,FALSE)</f>
        <v>Tier - 3</v>
      </c>
      <c r="O2097" s="2" t="str">
        <f>VLOOKUP($A2097,'Hospitalisation Details'!$A$2:$K$2344,11,FALSE)</f>
        <v>Tier - 2</v>
      </c>
      <c r="P2097" s="5" t="str">
        <f>VLOOKUP($A2097,'Hospitalisation Details'!$A$2:$L$2344,12,FALSE)</f>
        <v>R1011</v>
      </c>
      <c r="Q2097" s="15">
        <f>VLOOKUP($A2097,'Hospitalisation Details'!$A$2:$G$2344,7,FALSE)</f>
        <v>46</v>
      </c>
    </row>
    <row r="2098" spans="1:17" x14ac:dyDescent="0.25">
      <c r="A2098" s="14" t="s">
        <v>5787</v>
      </c>
      <c r="B2098" t="str">
        <f>VLOOKUP(Healthcare!$A2098,'Customer Names'!A2098:C4432,3,FALSE)</f>
        <v>Hasegawa</v>
      </c>
      <c r="C2098">
        <f>VLOOKUP(Healthcare!$A2098,'Medical Examinations'!A2098:B4432,2,FALSE)</f>
        <v>20.8</v>
      </c>
      <c r="D2098">
        <f>VLOOKUP($A2098,'Medical Examinations'!A2098:D4432,4,FALSE)</f>
        <v>4.87</v>
      </c>
      <c r="E2098" t="str">
        <f>VLOOKUP($A2098,'Medical Examinations'!A2098:F2098,6,FALSE)</f>
        <v>Yes</v>
      </c>
      <c r="F2098" t="str">
        <f>VLOOKUP($A2098,'Medical Examinations'!A2098:G4432,7,FALSE)</f>
        <v>No</v>
      </c>
      <c r="G2098" t="str">
        <f>VLOOKUP($A2098,'Medical Examinations'!A2098:H4432,8,FALSE)</f>
        <v>No</v>
      </c>
      <c r="H2098" s="4">
        <f>VLOOKUP($A2098,'Medical Examinations'!A2098:I4432,9,FALSE)</f>
        <v>0</v>
      </c>
      <c r="I2098" t="str">
        <f>VLOOKUP($A2098,'Medical Examinations'!A2098:J2098,10,FALSE)</f>
        <v>No</v>
      </c>
      <c r="J2098" t="str">
        <f>VLOOKUP($A2098,'Medical Examinations'!A2098:C2098,3,FALSE)</f>
        <v>Health Weight</v>
      </c>
      <c r="K2098" t="str">
        <f>VLOOKUP($A2098,'Medical Examinations'!A2098:E2098,5,FALSE)</f>
        <v>Normal</v>
      </c>
      <c r="L2098" t="str">
        <f>VLOOKUP($A2098,'Hospitalisation Details'!$A$2:$E$2344,5,FALSE)</f>
        <v>19-Oct-1972</v>
      </c>
      <c r="M2098" s="2">
        <f>VLOOKUP($A2098,'Hospitalisation Details'!$A$2:$I$2344,9,FALSE)</f>
        <v>10106.129999999999</v>
      </c>
      <c r="N2098" s="2" t="str">
        <f>VLOOKUP($A2098,'Hospitalisation Details'!$A$2:$J$2344,10,FALSE)</f>
        <v>Tier - 3</v>
      </c>
      <c r="O2098" s="2" t="str">
        <f>VLOOKUP($A2098,'Hospitalisation Details'!$A$2:$K$2344,11,FALSE)</f>
        <v>Tier - 1</v>
      </c>
      <c r="P2098" s="5" t="str">
        <f>VLOOKUP($A2098,'Hospitalisation Details'!$A$2:$L$2344,12,FALSE)</f>
        <v>R1024</v>
      </c>
      <c r="Q2098" s="15">
        <f>VLOOKUP($A2098,'Hospitalisation Details'!$A$2:$G$2344,7,FALSE)</f>
        <v>50</v>
      </c>
    </row>
    <row r="2099" spans="1:17" x14ac:dyDescent="0.25">
      <c r="A2099" s="14" t="s">
        <v>5788</v>
      </c>
      <c r="B2099" t="str">
        <f>VLOOKUP(Healthcare!$A2099,'Customer Names'!A2099:C4433,3,FALSE)</f>
        <v>Haselden</v>
      </c>
      <c r="C2099">
        <f>VLOOKUP(Healthcare!$A2099,'Medical Examinations'!A2099:B4433,2,FALSE)</f>
        <v>15.82</v>
      </c>
      <c r="D2099">
        <f>VLOOKUP($A2099,'Medical Examinations'!A2099:D4433,4,FALSE)</f>
        <v>4.5999999999999996</v>
      </c>
      <c r="E2099" t="str">
        <f>VLOOKUP($A2099,'Medical Examinations'!A2099:F2099,6,FALSE)</f>
        <v>No</v>
      </c>
      <c r="F2099" t="str">
        <f>VLOOKUP($A2099,'Medical Examinations'!A2099:G4433,7,FALSE)</f>
        <v>No</v>
      </c>
      <c r="G2099" t="str">
        <f>VLOOKUP($A2099,'Medical Examinations'!A2099:H4433,8,FALSE)</f>
        <v>No</v>
      </c>
      <c r="H2099" s="4">
        <f>VLOOKUP($A2099,'Medical Examinations'!A2099:I4433,9,FALSE)</f>
        <v>0</v>
      </c>
      <c r="I2099" t="str">
        <f>VLOOKUP($A2099,'Medical Examinations'!A2099:J2099,10,FALSE)</f>
        <v>No</v>
      </c>
      <c r="J2099" t="str">
        <f>VLOOKUP($A2099,'Medical Examinations'!A2099:C2099,3,FALSE)</f>
        <v>Under Weight</v>
      </c>
      <c r="K2099" t="str">
        <f>VLOOKUP($A2099,'Medical Examinations'!A2099:E2099,5,FALSE)</f>
        <v>Normal</v>
      </c>
      <c r="L2099" t="str">
        <f>VLOOKUP($A2099,'Hospitalisation Details'!$A$2:$E$2344,5,FALSE)</f>
        <v>8-Aug-1972</v>
      </c>
      <c r="M2099" s="2">
        <f>VLOOKUP($A2099,'Hospitalisation Details'!$A$2:$I$2344,9,FALSE)</f>
        <v>10107.219999999999</v>
      </c>
      <c r="N2099" s="2" t="str">
        <f>VLOOKUP($A2099,'Hospitalisation Details'!$A$2:$J$2344,10,FALSE)</f>
        <v>Tier - 3</v>
      </c>
      <c r="O2099" s="2" t="str">
        <f>VLOOKUP($A2099,'Hospitalisation Details'!$A$2:$K$2344,11,FALSE)</f>
        <v>Tier - 1</v>
      </c>
      <c r="P2099" s="5" t="str">
        <f>VLOOKUP($A2099,'Hospitalisation Details'!$A$2:$L$2344,12,FALSE)</f>
        <v>R1013</v>
      </c>
      <c r="Q2099" s="15">
        <f>VLOOKUP($A2099,'Hospitalisation Details'!$A$2:$G$2344,7,FALSE)</f>
        <v>50</v>
      </c>
    </row>
    <row r="2100" spans="1:17" x14ac:dyDescent="0.25">
      <c r="A2100" s="14" t="s">
        <v>5789</v>
      </c>
      <c r="B2100" t="str">
        <f>VLOOKUP(Healthcare!$A2100,'Customer Names'!A2100:C4434,3,FALSE)</f>
        <v>Simonson</v>
      </c>
      <c r="C2100">
        <f>VLOOKUP(Healthcare!$A2100,'Medical Examinations'!A2100:B4434,2,FALSE)</f>
        <v>17.670000000000002</v>
      </c>
      <c r="D2100">
        <f>VLOOKUP($A2100,'Medical Examinations'!A2100:D4434,4,FALSE)</f>
        <v>4.78</v>
      </c>
      <c r="E2100" t="str">
        <f>VLOOKUP($A2100,'Medical Examinations'!A2100:F2100,6,FALSE)</f>
        <v>No</v>
      </c>
      <c r="F2100" t="str">
        <f>VLOOKUP($A2100,'Medical Examinations'!A2100:G4434,7,FALSE)</f>
        <v>No</v>
      </c>
      <c r="G2100" t="str">
        <f>VLOOKUP($A2100,'Medical Examinations'!A2100:H4434,8,FALSE)</f>
        <v>No</v>
      </c>
      <c r="H2100" s="4">
        <f>VLOOKUP($A2100,'Medical Examinations'!A2100:I4434,9,FALSE)</f>
        <v>0</v>
      </c>
      <c r="I2100" t="str">
        <f>VLOOKUP($A2100,'Medical Examinations'!A2100:J2100,10,FALSE)</f>
        <v>No</v>
      </c>
      <c r="J2100" t="str">
        <f>VLOOKUP($A2100,'Medical Examinations'!A2100:C2100,3,FALSE)</f>
        <v>Under Weight</v>
      </c>
      <c r="K2100" t="str">
        <f>VLOOKUP($A2100,'Medical Examinations'!A2100:E2100,5,FALSE)</f>
        <v>Normal</v>
      </c>
      <c r="L2100" t="str">
        <f>VLOOKUP($A2100,'Hospitalisation Details'!$A$2:$E$2344,5,FALSE)</f>
        <v>2-Jul-1975</v>
      </c>
      <c r="M2100" s="2">
        <f>VLOOKUP($A2100,'Hospitalisation Details'!$A$2:$I$2344,9,FALSE)</f>
        <v>10115.01</v>
      </c>
      <c r="N2100" s="2" t="str">
        <f>VLOOKUP($A2100,'Hospitalisation Details'!$A$2:$J$2344,10,FALSE)</f>
        <v>Tier - 3</v>
      </c>
      <c r="O2100" s="2" t="str">
        <f>VLOOKUP($A2100,'Hospitalisation Details'!$A$2:$K$2344,11,FALSE)</f>
        <v>Tier - 3</v>
      </c>
      <c r="P2100" s="5" t="str">
        <f>VLOOKUP($A2100,'Hospitalisation Details'!$A$2:$L$2344,12,FALSE)</f>
        <v>R1012</v>
      </c>
      <c r="Q2100" s="15">
        <f>VLOOKUP($A2100,'Hospitalisation Details'!$A$2:$G$2344,7,FALSE)</f>
        <v>47</v>
      </c>
    </row>
    <row r="2101" spans="1:17" x14ac:dyDescent="0.25">
      <c r="A2101" s="14" t="s">
        <v>5790</v>
      </c>
      <c r="B2101" t="str">
        <f>VLOOKUP(Healthcare!$A2101,'Customer Names'!A2101:C4435,3,FALSE)</f>
        <v>Montag</v>
      </c>
      <c r="C2101">
        <f>VLOOKUP(Healthcare!$A2101,'Medical Examinations'!A2101:B4435,2,FALSE)</f>
        <v>31.92</v>
      </c>
      <c r="D2101">
        <f>VLOOKUP($A2101,'Medical Examinations'!A2101:D4435,4,FALSE)</f>
        <v>11.05</v>
      </c>
      <c r="E2101" t="str">
        <f>VLOOKUP($A2101,'Medical Examinations'!A2101:F2101,6,FALSE)</f>
        <v>No</v>
      </c>
      <c r="F2101" t="str">
        <f>VLOOKUP($A2101,'Medical Examinations'!A2101:G4435,7,FALSE)</f>
        <v>No</v>
      </c>
      <c r="G2101" t="str">
        <f>VLOOKUP($A2101,'Medical Examinations'!A2101:H4435,8,FALSE)</f>
        <v>No</v>
      </c>
      <c r="H2101" s="4">
        <f>VLOOKUP($A2101,'Medical Examinations'!A2101:I4435,9,FALSE)</f>
        <v>0</v>
      </c>
      <c r="I2101" t="str">
        <f>VLOOKUP($A2101,'Medical Examinations'!A2101:J2101,10,FALSE)</f>
        <v>No</v>
      </c>
      <c r="J2101" t="str">
        <f>VLOOKUP($A2101,'Medical Examinations'!A2101:C2101,3,FALSE)</f>
        <v>Obesity</v>
      </c>
      <c r="K2101" t="str">
        <f>VLOOKUP($A2101,'Medical Examinations'!A2101:E2101,5,FALSE)</f>
        <v>Diabetes</v>
      </c>
      <c r="L2101" t="str">
        <f>VLOOKUP($A2101,'Hospitalisation Details'!$A$2:$E$2344,5,FALSE)</f>
        <v>30-Dec-1974</v>
      </c>
      <c r="M2101" s="2">
        <f>VLOOKUP($A2101,'Hospitalisation Details'!$A$2:$I$2344,9,FALSE)</f>
        <v>10141.14</v>
      </c>
      <c r="N2101" s="2" t="str">
        <f>VLOOKUP($A2101,'Hospitalisation Details'!$A$2:$J$2344,10,FALSE)</f>
        <v>Tier - 3</v>
      </c>
      <c r="O2101" s="2" t="str">
        <f>VLOOKUP($A2101,'Hospitalisation Details'!$A$2:$K$2344,11,FALSE)</f>
        <v>Tier - 1</v>
      </c>
      <c r="P2101" s="5" t="str">
        <f>VLOOKUP($A2101,'Hospitalisation Details'!$A$2:$L$2344,12,FALSE)</f>
        <v>R1016</v>
      </c>
      <c r="Q2101" s="15">
        <f>VLOOKUP($A2101,'Hospitalisation Details'!$A$2:$G$2344,7,FALSE)</f>
        <v>48</v>
      </c>
    </row>
    <row r="2102" spans="1:17" x14ac:dyDescent="0.25">
      <c r="A2102" s="14" t="s">
        <v>5791</v>
      </c>
      <c r="B2102" t="str">
        <f>VLOOKUP(Healthcare!$A2102,'Customer Names'!A2102:C4436,3,FALSE)</f>
        <v>Deroian</v>
      </c>
      <c r="C2102">
        <f>VLOOKUP(Healthcare!$A2102,'Medical Examinations'!A2102:B4436,2,FALSE)</f>
        <v>28.975000000000001</v>
      </c>
      <c r="D2102">
        <f>VLOOKUP($A2102,'Medical Examinations'!A2102:D4436,4,FALSE)</f>
        <v>7.62</v>
      </c>
      <c r="E2102" t="str">
        <f>VLOOKUP($A2102,'Medical Examinations'!A2102:F2102,6,FALSE)</f>
        <v>No</v>
      </c>
      <c r="F2102" t="str">
        <f>VLOOKUP($A2102,'Medical Examinations'!A2102:G4436,7,FALSE)</f>
        <v>No</v>
      </c>
      <c r="G2102" t="str">
        <f>VLOOKUP($A2102,'Medical Examinations'!A2102:H4436,8,FALSE)</f>
        <v>No</v>
      </c>
      <c r="H2102" s="4">
        <f>VLOOKUP($A2102,'Medical Examinations'!A2102:I4436,9,FALSE)</f>
        <v>0</v>
      </c>
      <c r="I2102" t="str">
        <f>VLOOKUP($A2102,'Medical Examinations'!A2102:J2102,10,FALSE)</f>
        <v>No</v>
      </c>
      <c r="J2102" t="str">
        <f>VLOOKUP($A2102,'Medical Examinations'!A2102:C2102,3,FALSE)</f>
        <v>Over Weight</v>
      </c>
      <c r="K2102" t="str">
        <f>VLOOKUP($A2102,'Medical Examinations'!A2102:E2102,5,FALSE)</f>
        <v>Diabetes</v>
      </c>
      <c r="L2102" t="str">
        <f>VLOOKUP($A2102,'Hospitalisation Details'!$A$2:$E$2344,5,FALSE)</f>
        <v>12-Jun-1981</v>
      </c>
      <c r="M2102" s="2">
        <f>VLOOKUP($A2102,'Hospitalisation Details'!$A$2:$I$2344,9,FALSE)</f>
        <v>10146.129999999999</v>
      </c>
      <c r="N2102" s="2" t="str">
        <f>VLOOKUP($A2102,'Hospitalisation Details'!$A$2:$J$2344,10,FALSE)</f>
        <v>Tier - 3</v>
      </c>
      <c r="O2102" s="2" t="str">
        <f>VLOOKUP($A2102,'Hospitalisation Details'!$A$2:$K$2344,11,FALSE)</f>
        <v>Tier - 1</v>
      </c>
      <c r="P2102" s="5" t="str">
        <f>VLOOKUP($A2102,'Hospitalisation Details'!$A$2:$L$2344,12,FALSE)</f>
        <v>R1025</v>
      </c>
      <c r="Q2102" s="15">
        <f>VLOOKUP($A2102,'Hospitalisation Details'!$A$2:$G$2344,7,FALSE)</f>
        <v>41</v>
      </c>
    </row>
    <row r="2103" spans="1:17" x14ac:dyDescent="0.25">
      <c r="A2103" s="14" t="s">
        <v>5792</v>
      </c>
      <c r="B2103" t="str">
        <f>VLOOKUP(Healthcare!$A2103,'Customer Names'!A2103:C4437,3,FALSE)</f>
        <v>Goetz</v>
      </c>
      <c r="C2103">
        <f>VLOOKUP(Healthcare!$A2103,'Medical Examinations'!A2103:B4437,2,FALSE)</f>
        <v>31.73</v>
      </c>
      <c r="D2103">
        <f>VLOOKUP($A2103,'Medical Examinations'!A2103:D4437,4,FALSE)</f>
        <v>4.78</v>
      </c>
      <c r="E2103" t="str">
        <f>VLOOKUP($A2103,'Medical Examinations'!A2103:F2103,6,FALSE)</f>
        <v>Yes</v>
      </c>
      <c r="F2103" t="str">
        <f>VLOOKUP($A2103,'Medical Examinations'!A2103:G4437,7,FALSE)</f>
        <v>Yes</v>
      </c>
      <c r="G2103" t="str">
        <f>VLOOKUP($A2103,'Medical Examinations'!A2103:H4437,8,FALSE)</f>
        <v>No</v>
      </c>
      <c r="H2103" s="4">
        <f>VLOOKUP($A2103,'Medical Examinations'!A2103:I4437,9,FALSE)</f>
        <v>2</v>
      </c>
      <c r="I2103" t="str">
        <f>VLOOKUP($A2103,'Medical Examinations'!A2103:J2103,10,FALSE)</f>
        <v>No</v>
      </c>
      <c r="J2103" t="str">
        <f>VLOOKUP($A2103,'Medical Examinations'!A2103:C2103,3,FALSE)</f>
        <v>Obesity</v>
      </c>
      <c r="K2103" t="str">
        <f>VLOOKUP($A2103,'Medical Examinations'!A2103:E2103,5,FALSE)</f>
        <v>Normal</v>
      </c>
      <c r="L2103" t="str">
        <f>VLOOKUP($A2103,'Hospitalisation Details'!$A$2:$E$2344,5,FALSE)</f>
        <v>13-Oct-1973</v>
      </c>
      <c r="M2103" s="2">
        <f>VLOOKUP($A2103,'Hospitalisation Details'!$A$2:$I$2344,9,FALSE)</f>
        <v>10156.780000000001</v>
      </c>
      <c r="N2103" s="2" t="str">
        <f>VLOOKUP($A2103,'Hospitalisation Details'!$A$2:$J$2344,10,FALSE)</f>
        <v>Tier - 3</v>
      </c>
      <c r="O2103" s="2" t="str">
        <f>VLOOKUP($A2103,'Hospitalisation Details'!$A$2:$K$2344,11,FALSE)</f>
        <v>Tier - 2</v>
      </c>
      <c r="P2103" s="5" t="str">
        <f>VLOOKUP($A2103,'Hospitalisation Details'!$A$2:$L$2344,12,FALSE)</f>
        <v>R1012</v>
      </c>
      <c r="Q2103" s="15">
        <f>VLOOKUP($A2103,'Hospitalisation Details'!$A$2:$G$2344,7,FALSE)</f>
        <v>49</v>
      </c>
    </row>
    <row r="2104" spans="1:17" x14ac:dyDescent="0.25">
      <c r="A2104" s="14" t="s">
        <v>5793</v>
      </c>
      <c r="B2104" t="str">
        <f>VLOOKUP(Healthcare!$A2104,'Customer Names'!A2104:C4438,3,FALSE)</f>
        <v>Brady</v>
      </c>
      <c r="C2104">
        <f>VLOOKUP(Healthcare!$A2104,'Medical Examinations'!A2104:B4438,2,FALSE)</f>
        <v>28.88</v>
      </c>
      <c r="D2104">
        <f>VLOOKUP($A2104,'Medical Examinations'!A2104:D4438,4,FALSE)</f>
        <v>6.09</v>
      </c>
      <c r="E2104" t="str">
        <f>VLOOKUP($A2104,'Medical Examinations'!A2104:F2104,6,FALSE)</f>
        <v>Yes</v>
      </c>
      <c r="F2104" t="str">
        <f>VLOOKUP($A2104,'Medical Examinations'!A2104:G4438,7,FALSE)</f>
        <v>Yes</v>
      </c>
      <c r="G2104" t="str">
        <f>VLOOKUP($A2104,'Medical Examinations'!A2104:H4438,8,FALSE)</f>
        <v>No</v>
      </c>
      <c r="H2104" s="4">
        <f>VLOOKUP($A2104,'Medical Examinations'!A2104:I4438,9,FALSE)</f>
        <v>2</v>
      </c>
      <c r="I2104" t="str">
        <f>VLOOKUP($A2104,'Medical Examinations'!A2104:J2104,10,FALSE)</f>
        <v>No</v>
      </c>
      <c r="J2104" t="str">
        <f>VLOOKUP($A2104,'Medical Examinations'!A2104:C2104,3,FALSE)</f>
        <v>Over Weight</v>
      </c>
      <c r="K2104" t="str">
        <f>VLOOKUP($A2104,'Medical Examinations'!A2104:E2104,5,FALSE)</f>
        <v>Prediabetes</v>
      </c>
      <c r="L2104" t="str">
        <f>VLOOKUP($A2104,'Hospitalisation Details'!$A$2:$E$2344,5,FALSE)</f>
        <v>10-Jul-1972</v>
      </c>
      <c r="M2104" s="2">
        <f>VLOOKUP($A2104,'Hospitalisation Details'!$A$2:$I$2344,9,FALSE)</f>
        <v>10160.870000000001</v>
      </c>
      <c r="N2104" s="2" t="str">
        <f>VLOOKUP($A2104,'Hospitalisation Details'!$A$2:$J$2344,10,FALSE)</f>
        <v>Tier - 3</v>
      </c>
      <c r="O2104" s="2" t="str">
        <f>VLOOKUP($A2104,'Hospitalisation Details'!$A$2:$K$2344,11,FALSE)</f>
        <v>Tier - 3</v>
      </c>
      <c r="P2104" s="5" t="str">
        <f>VLOOKUP($A2104,'Hospitalisation Details'!$A$2:$L$2344,12,FALSE)</f>
        <v>R1025</v>
      </c>
      <c r="Q2104" s="15">
        <f>VLOOKUP($A2104,'Hospitalisation Details'!$A$2:$G$2344,7,FALSE)</f>
        <v>50</v>
      </c>
    </row>
    <row r="2105" spans="1:17" x14ac:dyDescent="0.25">
      <c r="A2105" s="14" t="s">
        <v>5794</v>
      </c>
      <c r="B2105" t="str">
        <f>VLOOKUP(Healthcare!$A2105,'Customer Names'!A2105:C4439,3,FALSE)</f>
        <v>Moran</v>
      </c>
      <c r="C2105">
        <f>VLOOKUP(Healthcare!$A2105,'Medical Examinations'!A2105:B4439,2,FALSE)</f>
        <v>25.555</v>
      </c>
      <c r="D2105">
        <f>VLOOKUP($A2105,'Medical Examinations'!A2105:D4439,4,FALSE)</f>
        <v>5.1100000000000003</v>
      </c>
      <c r="E2105" t="str">
        <f>VLOOKUP($A2105,'Medical Examinations'!A2105:F2105,6,FALSE)</f>
        <v>No</v>
      </c>
      <c r="F2105" t="str">
        <f>VLOOKUP($A2105,'Medical Examinations'!A2105:G4439,7,FALSE)</f>
        <v>No</v>
      </c>
      <c r="G2105" t="str">
        <f>VLOOKUP($A2105,'Medical Examinations'!A2105:H4439,8,FALSE)</f>
        <v>Yes</v>
      </c>
      <c r="H2105" s="4">
        <f>VLOOKUP($A2105,'Medical Examinations'!A2105:I4439,9,FALSE)</f>
        <v>1</v>
      </c>
      <c r="I2105" t="str">
        <f>VLOOKUP($A2105,'Medical Examinations'!A2105:J2105,10,FALSE)</f>
        <v>No</v>
      </c>
      <c r="J2105" t="str">
        <f>VLOOKUP($A2105,'Medical Examinations'!A2105:C2105,3,FALSE)</f>
        <v>Over Weight</v>
      </c>
      <c r="K2105" t="str">
        <f>VLOOKUP($A2105,'Medical Examinations'!A2105:E2105,5,FALSE)</f>
        <v>Normal</v>
      </c>
      <c r="L2105" t="str">
        <f>VLOOKUP($A2105,'Hospitalisation Details'!$A$2:$E$2344,5,FALSE)</f>
        <v>16-Oct-1985</v>
      </c>
      <c r="M2105" s="2">
        <f>VLOOKUP($A2105,'Hospitalisation Details'!$A$2:$I$2344,9,FALSE)</f>
        <v>10191.82</v>
      </c>
      <c r="N2105" s="2" t="str">
        <f>VLOOKUP($A2105,'Hospitalisation Details'!$A$2:$J$2344,10,FALSE)</f>
        <v>Tier - 3</v>
      </c>
      <c r="O2105" s="2" t="str">
        <f>VLOOKUP($A2105,'Hospitalisation Details'!$A$2:$K$2344,11,FALSE)</f>
        <v>Tier - 2</v>
      </c>
      <c r="P2105" s="5" t="str">
        <f>VLOOKUP($A2105,'Hospitalisation Details'!$A$2:$L$2344,12,FALSE)</f>
        <v>R1026</v>
      </c>
      <c r="Q2105" s="15">
        <f>VLOOKUP($A2105,'Hospitalisation Details'!$A$2:$G$2344,7,FALSE)</f>
        <v>37</v>
      </c>
    </row>
    <row r="2106" spans="1:17" x14ac:dyDescent="0.25">
      <c r="A2106" s="14" t="s">
        <v>5795</v>
      </c>
      <c r="B2106" t="str">
        <f>VLOOKUP(Healthcare!$A2106,'Customer Names'!A2106:C4440,3,FALSE)</f>
        <v>Strickler</v>
      </c>
      <c r="C2106">
        <f>VLOOKUP(Healthcare!$A2106,'Medical Examinations'!A2106:B4440,2,FALSE)</f>
        <v>37.29</v>
      </c>
      <c r="D2106">
        <f>VLOOKUP($A2106,'Medical Examinations'!A2106:D4440,4,FALSE)</f>
        <v>4.46</v>
      </c>
      <c r="E2106" t="str">
        <f>VLOOKUP($A2106,'Medical Examinations'!A2106:F2106,6,FALSE)</f>
        <v>No</v>
      </c>
      <c r="F2106" t="str">
        <f>VLOOKUP($A2106,'Medical Examinations'!A2106:G4440,7,FALSE)</f>
        <v>Yes</v>
      </c>
      <c r="G2106" t="str">
        <f>VLOOKUP($A2106,'Medical Examinations'!A2106:H4440,8,FALSE)</f>
        <v>No</v>
      </c>
      <c r="H2106" s="4">
        <f>VLOOKUP($A2106,'Medical Examinations'!A2106:I4440,9,FALSE)</f>
        <v>1</v>
      </c>
      <c r="I2106" t="str">
        <f>VLOOKUP($A2106,'Medical Examinations'!A2106:J2106,10,FALSE)</f>
        <v>No</v>
      </c>
      <c r="J2106" t="str">
        <f>VLOOKUP($A2106,'Medical Examinations'!A2106:C2106,3,FALSE)</f>
        <v>Obesity</v>
      </c>
      <c r="K2106" t="str">
        <f>VLOOKUP($A2106,'Medical Examinations'!A2106:E2106,5,FALSE)</f>
        <v>Normal</v>
      </c>
      <c r="L2106" t="str">
        <f>VLOOKUP($A2106,'Hospitalisation Details'!$A$2:$E$2344,5,FALSE)</f>
        <v>24-Dec-1970</v>
      </c>
      <c r="M2106" s="2">
        <f>VLOOKUP($A2106,'Hospitalisation Details'!$A$2:$I$2344,9,FALSE)</f>
        <v>10197.77</v>
      </c>
      <c r="N2106" s="2" t="str">
        <f>VLOOKUP($A2106,'Hospitalisation Details'!$A$2:$J$2344,10,FALSE)</f>
        <v>Tier - 3</v>
      </c>
      <c r="O2106" s="2" t="str">
        <f>VLOOKUP($A2106,'Hospitalisation Details'!$A$2:$K$2344,11,FALSE)</f>
        <v>Tier - 1</v>
      </c>
      <c r="P2106" s="5" t="str">
        <f>VLOOKUP($A2106,'Hospitalisation Details'!$A$2:$L$2344,12,FALSE)</f>
        <v>R1024</v>
      </c>
      <c r="Q2106" s="15">
        <f>VLOOKUP($A2106,'Hospitalisation Details'!$A$2:$G$2344,7,FALSE)</f>
        <v>52</v>
      </c>
    </row>
    <row r="2107" spans="1:17" x14ac:dyDescent="0.25">
      <c r="A2107" s="14" t="s">
        <v>5796</v>
      </c>
      <c r="B2107" t="str">
        <f>VLOOKUP(Healthcare!$A2107,'Customer Names'!A2107:C4441,3,FALSE)</f>
        <v>Simone</v>
      </c>
      <c r="C2107">
        <f>VLOOKUP(Healthcare!$A2107,'Medical Examinations'!A2107:B4441,2,FALSE)</f>
        <v>40.28</v>
      </c>
      <c r="D2107">
        <f>VLOOKUP($A2107,'Medical Examinations'!A2107:D4441,4,FALSE)</f>
        <v>6.11</v>
      </c>
      <c r="E2107" t="str">
        <f>VLOOKUP($A2107,'Medical Examinations'!A2107:F2107,6,FALSE)</f>
        <v>No</v>
      </c>
      <c r="F2107" t="str">
        <f>VLOOKUP($A2107,'Medical Examinations'!A2107:G4441,7,FALSE)</f>
        <v>Yes</v>
      </c>
      <c r="G2107" t="str">
        <f>VLOOKUP($A2107,'Medical Examinations'!A2107:H4441,8,FALSE)</f>
        <v>No</v>
      </c>
      <c r="H2107" s="4">
        <f>VLOOKUP($A2107,'Medical Examinations'!A2107:I4441,9,FALSE)</f>
        <v>1</v>
      </c>
      <c r="I2107" t="str">
        <f>VLOOKUP($A2107,'Medical Examinations'!A2107:J2107,10,FALSE)</f>
        <v>No</v>
      </c>
      <c r="J2107" t="str">
        <f>VLOOKUP($A2107,'Medical Examinations'!A2107:C2107,3,FALSE)</f>
        <v>Obesity</v>
      </c>
      <c r="K2107" t="str">
        <f>VLOOKUP($A2107,'Medical Examinations'!A2107:E2107,5,FALSE)</f>
        <v>Prediabetes</v>
      </c>
      <c r="L2107" t="str">
        <f>VLOOKUP($A2107,'Hospitalisation Details'!$A$2:$E$2344,5,FALSE)</f>
        <v>26-Sep-1967</v>
      </c>
      <c r="M2107" s="2">
        <f>VLOOKUP($A2107,'Hospitalisation Details'!$A$2:$I$2344,9,FALSE)</f>
        <v>10214.64</v>
      </c>
      <c r="N2107" s="2" t="str">
        <f>VLOOKUP($A2107,'Hospitalisation Details'!$A$2:$J$2344,10,FALSE)</f>
        <v>Tier - 3</v>
      </c>
      <c r="O2107" s="2" t="str">
        <f>VLOOKUP($A2107,'Hospitalisation Details'!$A$2:$K$2344,11,FALSE)</f>
        <v>Tier - 2</v>
      </c>
      <c r="P2107" s="5" t="str">
        <f>VLOOKUP($A2107,'Hospitalisation Details'!$A$2:$L$2344,12,FALSE)</f>
        <v>R1011</v>
      </c>
      <c r="Q2107" s="15">
        <f>VLOOKUP($A2107,'Hospitalisation Details'!$A$2:$G$2344,7,FALSE)</f>
        <v>55</v>
      </c>
    </row>
    <row r="2108" spans="1:17" x14ac:dyDescent="0.25">
      <c r="A2108" s="14" t="s">
        <v>5797</v>
      </c>
      <c r="B2108" t="str">
        <f>VLOOKUP(Healthcare!$A2108,'Customer Names'!A2108:C4442,3,FALSE)</f>
        <v>Von Rock</v>
      </c>
      <c r="C2108">
        <f>VLOOKUP(Healthcare!$A2108,'Medical Examinations'!A2108:B4442,2,FALSE)</f>
        <v>40.185000000000002</v>
      </c>
      <c r="D2108">
        <f>VLOOKUP($A2108,'Medical Examinations'!A2108:D4442,4,FALSE)</f>
        <v>4.66</v>
      </c>
      <c r="E2108" t="str">
        <f>VLOOKUP($A2108,'Medical Examinations'!A2108:F2108,6,FALSE)</f>
        <v>No</v>
      </c>
      <c r="F2108" t="str">
        <f>VLOOKUP($A2108,'Medical Examinations'!A2108:G4442,7,FALSE)</f>
        <v>Yes</v>
      </c>
      <c r="G2108" t="str">
        <f>VLOOKUP($A2108,'Medical Examinations'!A2108:H4442,8,FALSE)</f>
        <v>No</v>
      </c>
      <c r="H2108" s="4">
        <f>VLOOKUP($A2108,'Medical Examinations'!A2108:I4442,9,FALSE)</f>
        <v>1</v>
      </c>
      <c r="I2108" t="str">
        <f>VLOOKUP($A2108,'Medical Examinations'!A2108:J2108,10,FALSE)</f>
        <v>No</v>
      </c>
      <c r="J2108" t="str">
        <f>VLOOKUP($A2108,'Medical Examinations'!A2108:C2108,3,FALSE)</f>
        <v>Obesity</v>
      </c>
      <c r="K2108" t="str">
        <f>VLOOKUP($A2108,'Medical Examinations'!A2108:E2108,5,FALSE)</f>
        <v>Normal</v>
      </c>
      <c r="L2108" t="str">
        <f>VLOOKUP($A2108,'Hospitalisation Details'!$A$2:$E$2344,5,FALSE)</f>
        <v>28-Jun-1967</v>
      </c>
      <c r="M2108" s="2">
        <f>VLOOKUP($A2108,'Hospitalisation Details'!$A$2:$I$2344,9,FALSE)</f>
        <v>10226.280000000001</v>
      </c>
      <c r="N2108" s="2" t="str">
        <f>VLOOKUP($A2108,'Hospitalisation Details'!$A$2:$J$2344,10,FALSE)</f>
        <v>Tier - 3</v>
      </c>
      <c r="O2108" s="2" t="str">
        <f>VLOOKUP($A2108,'Hospitalisation Details'!$A$2:$K$2344,11,FALSE)</f>
        <v>Tier - 3</v>
      </c>
      <c r="P2108" s="5" t="str">
        <f>VLOOKUP($A2108,'Hospitalisation Details'!$A$2:$L$2344,12,FALSE)</f>
        <v>R1013</v>
      </c>
      <c r="Q2108" s="15">
        <f>VLOOKUP($A2108,'Hospitalisation Details'!$A$2:$G$2344,7,FALSE)</f>
        <v>55</v>
      </c>
    </row>
    <row r="2109" spans="1:17" x14ac:dyDescent="0.25">
      <c r="A2109" s="14" t="s">
        <v>5798</v>
      </c>
      <c r="B2109" t="str">
        <f>VLOOKUP(Healthcare!$A2109,'Customer Names'!A2109:C4443,3,FALSE)</f>
        <v>Woodard</v>
      </c>
      <c r="C2109">
        <f>VLOOKUP(Healthcare!$A2109,'Medical Examinations'!A2109:B4443,2,FALSE)</f>
        <v>23.57</v>
      </c>
      <c r="D2109">
        <f>VLOOKUP($A2109,'Medical Examinations'!A2109:D4443,4,FALSE)</f>
        <v>6.14</v>
      </c>
      <c r="E2109" t="str">
        <f>VLOOKUP($A2109,'Medical Examinations'!A2109:F2109,6,FALSE)</f>
        <v>No</v>
      </c>
      <c r="F2109" t="str">
        <f>VLOOKUP($A2109,'Medical Examinations'!A2109:G4443,7,FALSE)</f>
        <v>No</v>
      </c>
      <c r="G2109" t="str">
        <f>VLOOKUP($A2109,'Medical Examinations'!A2109:H4443,8,FALSE)</f>
        <v>No</v>
      </c>
      <c r="H2109" s="4">
        <f>VLOOKUP($A2109,'Medical Examinations'!A2109:I4443,9,FALSE)</f>
        <v>0</v>
      </c>
      <c r="I2109" t="str">
        <f>VLOOKUP($A2109,'Medical Examinations'!A2109:J2109,10,FALSE)</f>
        <v>No</v>
      </c>
      <c r="J2109" t="str">
        <f>VLOOKUP($A2109,'Medical Examinations'!A2109:C2109,3,FALSE)</f>
        <v>Health Weight</v>
      </c>
      <c r="K2109" t="str">
        <f>VLOOKUP($A2109,'Medical Examinations'!A2109:E2109,5,FALSE)</f>
        <v>Prediabetes</v>
      </c>
      <c r="L2109" t="str">
        <f>VLOOKUP($A2109,'Hospitalisation Details'!$A$2:$E$2344,5,FALSE)</f>
        <v>23-Sep-1968</v>
      </c>
      <c r="M2109" s="2">
        <f>VLOOKUP($A2109,'Hospitalisation Details'!$A$2:$I$2344,9,FALSE)</f>
        <v>10231.5</v>
      </c>
      <c r="N2109" s="2" t="str">
        <f>VLOOKUP($A2109,'Hospitalisation Details'!$A$2:$J$2344,10,FALSE)</f>
        <v>Tier - 3</v>
      </c>
      <c r="O2109" s="2" t="str">
        <f>VLOOKUP($A2109,'Hospitalisation Details'!$A$2:$K$2344,11,FALSE)</f>
        <v>Tier - 1</v>
      </c>
      <c r="P2109" s="5" t="str">
        <f>VLOOKUP($A2109,'Hospitalisation Details'!$A$2:$L$2344,12,FALSE)</f>
        <v>R1012</v>
      </c>
      <c r="Q2109" s="15">
        <f>VLOOKUP($A2109,'Hospitalisation Details'!$A$2:$G$2344,7,FALSE)</f>
        <v>54</v>
      </c>
    </row>
    <row r="2110" spans="1:17" x14ac:dyDescent="0.25">
      <c r="A2110" s="14" t="s">
        <v>5799</v>
      </c>
      <c r="B2110" t="str">
        <f>VLOOKUP(Healthcare!$A2110,'Customer Names'!A2110:C4444,3,FALSE)</f>
        <v>Li</v>
      </c>
      <c r="C2110">
        <f>VLOOKUP(Healthcare!$A2110,'Medical Examinations'!A2110:B4444,2,FALSE)</f>
        <v>35.625</v>
      </c>
      <c r="D2110">
        <f>VLOOKUP($A2110,'Medical Examinations'!A2110:D4444,4,FALSE)</f>
        <v>6.21</v>
      </c>
      <c r="E2110" t="str">
        <f>VLOOKUP($A2110,'Medical Examinations'!A2110:F2110,6,FALSE)</f>
        <v>No</v>
      </c>
      <c r="F2110" t="str">
        <f>VLOOKUP($A2110,'Medical Examinations'!A2110:G4444,7,FALSE)</f>
        <v>Yes</v>
      </c>
      <c r="G2110" t="str">
        <f>VLOOKUP($A2110,'Medical Examinations'!A2110:H4444,8,FALSE)</f>
        <v>No</v>
      </c>
      <c r="H2110" s="4">
        <f>VLOOKUP($A2110,'Medical Examinations'!A2110:I4444,9,FALSE)</f>
        <v>1</v>
      </c>
      <c r="I2110" t="str">
        <f>VLOOKUP($A2110,'Medical Examinations'!A2110:J2110,10,FALSE)</f>
        <v>No</v>
      </c>
      <c r="J2110" t="str">
        <f>VLOOKUP($A2110,'Medical Examinations'!A2110:C2110,3,FALSE)</f>
        <v>Obesity</v>
      </c>
      <c r="K2110" t="str">
        <f>VLOOKUP($A2110,'Medical Examinations'!A2110:E2110,5,FALSE)</f>
        <v>Prediabetes</v>
      </c>
      <c r="L2110" t="str">
        <f>VLOOKUP($A2110,'Hospitalisation Details'!$A$2:$E$2344,5,FALSE)</f>
        <v>15-Aug-1975</v>
      </c>
      <c r="M2110" s="2">
        <f>VLOOKUP($A2110,'Hospitalisation Details'!$A$2:$I$2344,9,FALSE)</f>
        <v>10259.129999999999</v>
      </c>
      <c r="N2110" s="2" t="str">
        <f>VLOOKUP($A2110,'Hospitalisation Details'!$A$2:$J$2344,10,FALSE)</f>
        <v>Tier - 3</v>
      </c>
      <c r="O2110" s="2" t="str">
        <f>VLOOKUP($A2110,'Hospitalisation Details'!$A$2:$K$2344,11,FALSE)</f>
        <v>Tier - 2</v>
      </c>
      <c r="P2110" s="5" t="str">
        <f>VLOOKUP($A2110,'Hospitalisation Details'!$A$2:$L$2344,12,FALSE)</f>
        <v>R1011</v>
      </c>
      <c r="Q2110" s="15">
        <f>VLOOKUP($A2110,'Hospitalisation Details'!$A$2:$G$2344,7,FALSE)</f>
        <v>47</v>
      </c>
    </row>
    <row r="2111" spans="1:17" x14ac:dyDescent="0.25">
      <c r="A2111" s="14" t="s">
        <v>5800</v>
      </c>
      <c r="B2111" t="str">
        <f>VLOOKUP(Healthcare!$A2111,'Customer Names'!A2111:C4445,3,FALSE)</f>
        <v>Sinda</v>
      </c>
      <c r="C2111">
        <f>VLOOKUP(Healthcare!$A2111,'Medical Examinations'!A2111:B4445,2,FALSE)</f>
        <v>33.155000000000001</v>
      </c>
      <c r="D2111">
        <f>VLOOKUP($A2111,'Medical Examinations'!A2111:D4445,4,FALSE)</f>
        <v>4.5999999999999996</v>
      </c>
      <c r="E2111" t="str">
        <f>VLOOKUP($A2111,'Medical Examinations'!A2111:F2111,6,FALSE)</f>
        <v>No</v>
      </c>
      <c r="F2111" t="str">
        <f>VLOOKUP($A2111,'Medical Examinations'!A2111:G4445,7,FALSE)</f>
        <v>Yes</v>
      </c>
      <c r="G2111" t="str">
        <f>VLOOKUP($A2111,'Medical Examinations'!A2111:H4445,8,FALSE)</f>
        <v>No</v>
      </c>
      <c r="H2111" s="4">
        <f>VLOOKUP($A2111,'Medical Examinations'!A2111:I4445,9,FALSE)</f>
        <v>1</v>
      </c>
      <c r="I2111" t="str">
        <f>VLOOKUP($A2111,'Medical Examinations'!A2111:J2111,10,FALSE)</f>
        <v>No</v>
      </c>
      <c r="J2111" t="str">
        <f>VLOOKUP($A2111,'Medical Examinations'!A2111:C2111,3,FALSE)</f>
        <v>Obesity</v>
      </c>
      <c r="K2111" t="str">
        <f>VLOOKUP($A2111,'Medical Examinations'!A2111:E2111,5,FALSE)</f>
        <v>Normal</v>
      </c>
      <c r="L2111" t="str">
        <f>VLOOKUP($A2111,'Hospitalisation Details'!$A$2:$E$2344,5,FALSE)</f>
        <v>27-Nov-1973</v>
      </c>
      <c r="M2111" s="2">
        <f>VLOOKUP($A2111,'Hospitalisation Details'!$A$2:$I$2344,9,FALSE)</f>
        <v>10269.459999999999</v>
      </c>
      <c r="N2111" s="2" t="str">
        <f>VLOOKUP($A2111,'Hospitalisation Details'!$A$2:$J$2344,10,FALSE)</f>
        <v>Tier - 3</v>
      </c>
      <c r="O2111" s="2" t="str">
        <f>VLOOKUP($A2111,'Hospitalisation Details'!$A$2:$K$2344,11,FALSE)</f>
        <v>Tier - 3</v>
      </c>
      <c r="P2111" s="5" t="str">
        <f>VLOOKUP($A2111,'Hospitalisation Details'!$A$2:$L$2344,12,FALSE)</f>
        <v>R1012</v>
      </c>
      <c r="Q2111" s="15">
        <f>VLOOKUP($A2111,'Hospitalisation Details'!$A$2:$G$2344,7,FALSE)</f>
        <v>49</v>
      </c>
    </row>
    <row r="2112" spans="1:17" x14ac:dyDescent="0.25">
      <c r="A2112" s="14" t="s">
        <v>5801</v>
      </c>
      <c r="B2112" t="str">
        <f>VLOOKUP(Healthcare!$A2112,'Customer Names'!A2112:C4446,3,FALSE)</f>
        <v>Rydland</v>
      </c>
      <c r="C2112">
        <f>VLOOKUP(Healthcare!$A2112,'Medical Examinations'!A2112:B4446,2,FALSE)</f>
        <v>31.92</v>
      </c>
      <c r="D2112">
        <f>VLOOKUP($A2112,'Medical Examinations'!A2112:D4446,4,FALSE)</f>
        <v>5.04</v>
      </c>
      <c r="E2112" t="str">
        <f>VLOOKUP($A2112,'Medical Examinations'!A2112:F2112,6,FALSE)</f>
        <v>No</v>
      </c>
      <c r="F2112" t="str">
        <f>VLOOKUP($A2112,'Medical Examinations'!A2112:G4446,7,FALSE)</f>
        <v>Yes</v>
      </c>
      <c r="G2112" t="str">
        <f>VLOOKUP($A2112,'Medical Examinations'!A2112:H4446,8,FALSE)</f>
        <v>No</v>
      </c>
      <c r="H2112" s="4">
        <f>VLOOKUP($A2112,'Medical Examinations'!A2112:I4446,9,FALSE)</f>
        <v>1</v>
      </c>
      <c r="I2112" t="str">
        <f>VLOOKUP($A2112,'Medical Examinations'!A2112:J2112,10,FALSE)</f>
        <v>No</v>
      </c>
      <c r="J2112" t="str">
        <f>VLOOKUP($A2112,'Medical Examinations'!A2112:C2112,3,FALSE)</f>
        <v>Obesity</v>
      </c>
      <c r="K2112" t="str">
        <f>VLOOKUP($A2112,'Medical Examinations'!A2112:E2112,5,FALSE)</f>
        <v>Normal</v>
      </c>
      <c r="L2112" t="str">
        <f>VLOOKUP($A2112,'Hospitalisation Details'!$A$2:$E$2344,5,FALSE)</f>
        <v>21-Jun-1970</v>
      </c>
      <c r="M2112" s="2">
        <f>VLOOKUP($A2112,'Hospitalisation Details'!$A$2:$I$2344,9,FALSE)</f>
        <v>10274.33</v>
      </c>
      <c r="N2112" s="2" t="str">
        <f>VLOOKUP($A2112,'Hospitalisation Details'!$A$2:$J$2344,10,FALSE)</f>
        <v>Tier - 3</v>
      </c>
      <c r="O2112" s="2" t="str">
        <f>VLOOKUP($A2112,'Hospitalisation Details'!$A$2:$K$2344,11,FALSE)</f>
        <v>Tier - 1</v>
      </c>
      <c r="P2112" s="5" t="str">
        <f>VLOOKUP($A2112,'Hospitalisation Details'!$A$2:$L$2344,12,FALSE)</f>
        <v>R1024</v>
      </c>
      <c r="Q2112" s="15">
        <f>VLOOKUP($A2112,'Hospitalisation Details'!$A$2:$G$2344,7,FALSE)</f>
        <v>52</v>
      </c>
    </row>
    <row r="2113" spans="1:17" x14ac:dyDescent="0.25">
      <c r="A2113" s="14" t="s">
        <v>5802</v>
      </c>
      <c r="B2113" t="str">
        <f>VLOOKUP(Healthcare!$A2113,'Customer Names'!A2113:C4447,3,FALSE)</f>
        <v>Vespa</v>
      </c>
      <c r="C2113">
        <f>VLOOKUP(Healthcare!$A2113,'Medical Examinations'!A2113:B4447,2,FALSE)</f>
        <v>30.305</v>
      </c>
      <c r="D2113">
        <f>VLOOKUP($A2113,'Medical Examinations'!A2113:D4447,4,FALSE)</f>
        <v>5.08</v>
      </c>
      <c r="E2113" t="str">
        <f>VLOOKUP($A2113,'Medical Examinations'!A2113:F2113,6,FALSE)</f>
        <v>No</v>
      </c>
      <c r="F2113" t="str">
        <f>VLOOKUP($A2113,'Medical Examinations'!A2113:G4447,7,FALSE)</f>
        <v>Yes</v>
      </c>
      <c r="G2113" t="str">
        <f>VLOOKUP($A2113,'Medical Examinations'!A2113:H4447,8,FALSE)</f>
        <v>No</v>
      </c>
      <c r="H2113" s="4">
        <f>VLOOKUP($A2113,'Medical Examinations'!A2113:I4447,9,FALSE)</f>
        <v>1</v>
      </c>
      <c r="I2113" t="str">
        <f>VLOOKUP($A2113,'Medical Examinations'!A2113:J2113,10,FALSE)</f>
        <v>No</v>
      </c>
      <c r="J2113" t="str">
        <f>VLOOKUP($A2113,'Medical Examinations'!A2113:C2113,3,FALSE)</f>
        <v>Obesity</v>
      </c>
      <c r="K2113" t="str">
        <f>VLOOKUP($A2113,'Medical Examinations'!A2113:E2113,5,FALSE)</f>
        <v>Normal</v>
      </c>
      <c r="L2113" t="str">
        <f>VLOOKUP($A2113,'Hospitalisation Details'!$A$2:$E$2344,5,FALSE)</f>
        <v>14-Sep-1988</v>
      </c>
      <c r="M2113" s="2">
        <f>VLOOKUP($A2113,'Hospitalisation Details'!$A$2:$I$2344,9,FALSE)</f>
        <v>10276.99</v>
      </c>
      <c r="N2113" s="2" t="str">
        <f>VLOOKUP($A2113,'Hospitalisation Details'!$A$2:$J$2344,10,FALSE)</f>
        <v>Tier - 3</v>
      </c>
      <c r="O2113" s="2" t="str">
        <f>VLOOKUP($A2113,'Hospitalisation Details'!$A$2:$K$2344,11,FALSE)</f>
        <v>Tier - 1</v>
      </c>
      <c r="P2113" s="5" t="str">
        <f>VLOOKUP($A2113,'Hospitalisation Details'!$A$2:$L$2344,12,FALSE)</f>
        <v>R1021</v>
      </c>
      <c r="Q2113" s="15">
        <f>VLOOKUP($A2113,'Hospitalisation Details'!$A$2:$G$2344,7,FALSE)</f>
        <v>34</v>
      </c>
    </row>
    <row r="2114" spans="1:17" x14ac:dyDescent="0.25">
      <c r="A2114" s="14" t="s">
        <v>5803</v>
      </c>
      <c r="B2114" t="str">
        <f>VLOOKUP(Healthcare!$A2114,'Customer Names'!A2114:C4448,3,FALSE)</f>
        <v>Meadows</v>
      </c>
      <c r="C2114">
        <f>VLOOKUP(Healthcare!$A2114,'Medical Examinations'!A2114:B4448,2,FALSE)</f>
        <v>30.114999999999998</v>
      </c>
      <c r="D2114">
        <f>VLOOKUP($A2114,'Medical Examinations'!A2114:D4448,4,FALSE)</f>
        <v>4.38</v>
      </c>
      <c r="E2114" t="str">
        <f>VLOOKUP($A2114,'Medical Examinations'!A2114:F2114,6,FALSE)</f>
        <v>No</v>
      </c>
      <c r="F2114" t="str">
        <f>VLOOKUP($A2114,'Medical Examinations'!A2114:G4448,7,FALSE)</f>
        <v>Yes</v>
      </c>
      <c r="G2114" t="str">
        <f>VLOOKUP($A2114,'Medical Examinations'!A2114:H4448,8,FALSE)</f>
        <v>No</v>
      </c>
      <c r="H2114" s="4">
        <f>VLOOKUP($A2114,'Medical Examinations'!A2114:I4448,9,FALSE)</f>
        <v>1</v>
      </c>
      <c r="I2114" t="str">
        <f>VLOOKUP($A2114,'Medical Examinations'!A2114:J2114,10,FALSE)</f>
        <v>No</v>
      </c>
      <c r="J2114" t="str">
        <f>VLOOKUP($A2114,'Medical Examinations'!A2114:C2114,3,FALSE)</f>
        <v>Obesity</v>
      </c>
      <c r="K2114" t="str">
        <f>VLOOKUP($A2114,'Medical Examinations'!A2114:E2114,5,FALSE)</f>
        <v>Normal</v>
      </c>
      <c r="L2114" t="str">
        <f>VLOOKUP($A2114,'Hospitalisation Details'!$A$2:$E$2344,5,FALSE)</f>
        <v>24-Sep-1963</v>
      </c>
      <c r="M2114" s="2">
        <f>VLOOKUP($A2114,'Hospitalisation Details'!$A$2:$I$2344,9,FALSE)</f>
        <v>10308.040000000001</v>
      </c>
      <c r="N2114" s="2" t="str">
        <f>VLOOKUP($A2114,'Hospitalisation Details'!$A$2:$J$2344,10,FALSE)</f>
        <v>Tier - 3</v>
      </c>
      <c r="O2114" s="2" t="str">
        <f>VLOOKUP($A2114,'Hospitalisation Details'!$A$2:$K$2344,11,FALSE)</f>
        <v>Tier - 1</v>
      </c>
      <c r="P2114" s="5" t="str">
        <f>VLOOKUP($A2114,'Hospitalisation Details'!$A$2:$L$2344,12,FALSE)</f>
        <v>R1013</v>
      </c>
      <c r="Q2114" s="15">
        <f>VLOOKUP($A2114,'Hospitalisation Details'!$A$2:$G$2344,7,FALSE)</f>
        <v>59</v>
      </c>
    </row>
    <row r="2115" spans="1:17" x14ac:dyDescent="0.25">
      <c r="A2115" s="14" t="s">
        <v>5804</v>
      </c>
      <c r="B2115" t="str">
        <f>VLOOKUP(Healthcare!$A2115,'Customer Names'!A2115:C4449,3,FALSE)</f>
        <v>Toppen</v>
      </c>
      <c r="C2115">
        <f>VLOOKUP(Healthcare!$A2115,'Medical Examinations'!A2115:B4449,2,FALSE)</f>
        <v>24.09</v>
      </c>
      <c r="D2115">
        <f>VLOOKUP($A2115,'Medical Examinations'!A2115:D4449,4,FALSE)</f>
        <v>4.79</v>
      </c>
      <c r="E2115" t="str">
        <f>VLOOKUP($A2115,'Medical Examinations'!A2115:F2115,6,FALSE)</f>
        <v>No</v>
      </c>
      <c r="F2115" t="str">
        <f>VLOOKUP($A2115,'Medical Examinations'!A2115:G4449,7,FALSE)</f>
        <v>Yes</v>
      </c>
      <c r="G2115" t="str">
        <f>VLOOKUP($A2115,'Medical Examinations'!A2115:H4449,8,FALSE)</f>
        <v>No</v>
      </c>
      <c r="H2115" s="4">
        <f>VLOOKUP($A2115,'Medical Examinations'!A2115:I4449,9,FALSE)</f>
        <v>1</v>
      </c>
      <c r="I2115" t="str">
        <f>VLOOKUP($A2115,'Medical Examinations'!A2115:J2115,10,FALSE)</f>
        <v>No</v>
      </c>
      <c r="J2115" t="str">
        <f>VLOOKUP($A2115,'Medical Examinations'!A2115:C2115,3,FALSE)</f>
        <v>Health Weight</v>
      </c>
      <c r="K2115" t="str">
        <f>VLOOKUP($A2115,'Medical Examinations'!A2115:E2115,5,FALSE)</f>
        <v>Normal</v>
      </c>
      <c r="L2115" t="str">
        <f>VLOOKUP($A2115,'Hospitalisation Details'!$A$2:$E$2344,5,FALSE)</f>
        <v>12-Jul-1962</v>
      </c>
      <c r="M2115" s="2">
        <f>VLOOKUP($A2115,'Hospitalisation Details'!$A$2:$I$2344,9,FALSE)</f>
        <v>10310.780000000001</v>
      </c>
      <c r="N2115" s="2" t="str">
        <f>VLOOKUP($A2115,'Hospitalisation Details'!$A$2:$J$2344,10,FALSE)</f>
        <v>Tier - 3</v>
      </c>
      <c r="O2115" s="2" t="str">
        <f>VLOOKUP($A2115,'Hospitalisation Details'!$A$2:$K$2344,11,FALSE)</f>
        <v>Tier - 3</v>
      </c>
      <c r="P2115" s="5" t="str">
        <f>VLOOKUP($A2115,'Hospitalisation Details'!$A$2:$L$2344,12,FALSE)</f>
        <v>R1012</v>
      </c>
      <c r="Q2115" s="15">
        <f>VLOOKUP($A2115,'Hospitalisation Details'!$A$2:$G$2344,7,FALSE)</f>
        <v>60</v>
      </c>
    </row>
    <row r="2116" spans="1:17" x14ac:dyDescent="0.25">
      <c r="A2116" s="14" t="s">
        <v>5805</v>
      </c>
      <c r="B2116" t="str">
        <f>VLOOKUP(Healthcare!$A2116,'Customer Names'!A2116:C4450,3,FALSE)</f>
        <v>Ermer</v>
      </c>
      <c r="C2116">
        <f>VLOOKUP(Healthcare!$A2116,'Medical Examinations'!A2116:B4450,2,FALSE)</f>
        <v>28.215</v>
      </c>
      <c r="D2116">
        <f>VLOOKUP($A2116,'Medical Examinations'!A2116:D4450,4,FALSE)</f>
        <v>4.21</v>
      </c>
      <c r="E2116" t="str">
        <f>VLOOKUP($A2116,'Medical Examinations'!A2116:F2116,6,FALSE)</f>
        <v>No</v>
      </c>
      <c r="F2116" t="str">
        <f>VLOOKUP($A2116,'Medical Examinations'!A2116:G4450,7,FALSE)</f>
        <v>Yes</v>
      </c>
      <c r="G2116" t="str">
        <f>VLOOKUP($A2116,'Medical Examinations'!A2116:H4450,8,FALSE)</f>
        <v>No</v>
      </c>
      <c r="H2116" s="4">
        <f>VLOOKUP($A2116,'Medical Examinations'!A2116:I4450,9,FALSE)</f>
        <v>1</v>
      </c>
      <c r="I2116" t="str">
        <f>VLOOKUP($A2116,'Medical Examinations'!A2116:J2116,10,FALSE)</f>
        <v>No</v>
      </c>
      <c r="J2116" t="str">
        <f>VLOOKUP($A2116,'Medical Examinations'!A2116:C2116,3,FALSE)</f>
        <v>Over Weight</v>
      </c>
      <c r="K2116" t="str">
        <f>VLOOKUP($A2116,'Medical Examinations'!A2116:E2116,5,FALSE)</f>
        <v>Normal</v>
      </c>
      <c r="L2116" t="str">
        <f>VLOOKUP($A2116,'Hospitalisation Details'!$A$2:$E$2344,5,FALSE)</f>
        <v>17-Nov-1991</v>
      </c>
      <c r="M2116" s="2">
        <f>VLOOKUP($A2116,'Hospitalisation Details'!$A$2:$I$2344,9,FALSE)</f>
        <v>10315.91</v>
      </c>
      <c r="N2116" s="2" t="str">
        <f>VLOOKUP($A2116,'Hospitalisation Details'!$A$2:$J$2344,10,FALSE)</f>
        <v>Tier - 3</v>
      </c>
      <c r="O2116" s="2" t="str">
        <f>VLOOKUP($A2116,'Hospitalisation Details'!$A$2:$K$2344,11,FALSE)</f>
        <v>Tier - 2</v>
      </c>
      <c r="P2116" s="5" t="str">
        <f>VLOOKUP($A2116,'Hospitalisation Details'!$A$2:$L$2344,12,FALSE)</f>
        <v>R1012</v>
      </c>
      <c r="Q2116" s="15">
        <f>VLOOKUP($A2116,'Hospitalisation Details'!$A$2:$G$2344,7,FALSE)</f>
        <v>31</v>
      </c>
    </row>
    <row r="2117" spans="1:17" x14ac:dyDescent="0.25">
      <c r="A2117" s="14" t="s">
        <v>5806</v>
      </c>
      <c r="B2117" t="str">
        <f>VLOOKUP(Healthcare!$A2117,'Customer Names'!A2117:C4451,3,FALSE)</f>
        <v>Dionne</v>
      </c>
      <c r="C2117">
        <f>VLOOKUP(Healthcare!$A2117,'Medical Examinations'!A2117:B4451,2,FALSE)</f>
        <v>26.315000000000001</v>
      </c>
      <c r="D2117">
        <f>VLOOKUP($A2117,'Medical Examinations'!A2117:D4451,4,FALSE)</f>
        <v>5.47</v>
      </c>
      <c r="E2117" t="str">
        <f>VLOOKUP($A2117,'Medical Examinations'!A2117:F2117,6,FALSE)</f>
        <v>No</v>
      </c>
      <c r="F2117" t="str">
        <f>VLOOKUP($A2117,'Medical Examinations'!A2117:G4451,7,FALSE)</f>
        <v>Yes</v>
      </c>
      <c r="G2117" t="str">
        <f>VLOOKUP($A2117,'Medical Examinations'!A2117:H4451,8,FALSE)</f>
        <v>No</v>
      </c>
      <c r="H2117" s="4">
        <f>VLOOKUP($A2117,'Medical Examinations'!A2117:I4451,9,FALSE)</f>
        <v>1</v>
      </c>
      <c r="I2117" t="str">
        <f>VLOOKUP($A2117,'Medical Examinations'!A2117:J2117,10,FALSE)</f>
        <v>No</v>
      </c>
      <c r="J2117" t="str">
        <f>VLOOKUP($A2117,'Medical Examinations'!A2117:C2117,3,FALSE)</f>
        <v>Over Weight</v>
      </c>
      <c r="K2117" t="str">
        <f>VLOOKUP($A2117,'Medical Examinations'!A2117:E2117,5,FALSE)</f>
        <v>Normal</v>
      </c>
      <c r="L2117" t="str">
        <f>VLOOKUP($A2117,'Hospitalisation Details'!$A$2:$E$2344,5,FALSE)</f>
        <v>21-Aug-1991</v>
      </c>
      <c r="M2117" s="2">
        <f>VLOOKUP($A2117,'Hospitalisation Details'!$A$2:$I$2344,9,FALSE)</f>
        <v>10322.9</v>
      </c>
      <c r="N2117" s="2" t="str">
        <f>VLOOKUP($A2117,'Hospitalisation Details'!$A$2:$J$2344,10,FALSE)</f>
        <v>Tier - 3</v>
      </c>
      <c r="O2117" s="2" t="str">
        <f>VLOOKUP($A2117,'Hospitalisation Details'!$A$2:$K$2344,11,FALSE)</f>
        <v>Tier - 1</v>
      </c>
      <c r="P2117" s="5" t="str">
        <f>VLOOKUP($A2117,'Hospitalisation Details'!$A$2:$L$2344,12,FALSE)</f>
        <v>R1026</v>
      </c>
      <c r="Q2117" s="15">
        <f>VLOOKUP($A2117,'Hospitalisation Details'!$A$2:$G$2344,7,FALSE)</f>
        <v>31</v>
      </c>
    </row>
    <row r="2118" spans="1:17" x14ac:dyDescent="0.25">
      <c r="A2118" s="14" t="s">
        <v>5807</v>
      </c>
      <c r="B2118" t="str">
        <f>VLOOKUP(Healthcare!$A2118,'Customer Names'!A2118:C4452,3,FALSE)</f>
        <v>Stasulli</v>
      </c>
      <c r="C2118">
        <f>VLOOKUP(Healthcare!$A2118,'Medical Examinations'!A2118:B4452,2,FALSE)</f>
        <v>25.08</v>
      </c>
      <c r="D2118">
        <f>VLOOKUP($A2118,'Medical Examinations'!A2118:D4452,4,FALSE)</f>
        <v>5.09</v>
      </c>
      <c r="E2118" t="str">
        <f>VLOOKUP($A2118,'Medical Examinations'!A2118:F2118,6,FALSE)</f>
        <v>No</v>
      </c>
      <c r="F2118" t="str">
        <f>VLOOKUP($A2118,'Medical Examinations'!A2118:G4452,7,FALSE)</f>
        <v>Yes</v>
      </c>
      <c r="G2118" t="str">
        <f>VLOOKUP($A2118,'Medical Examinations'!A2118:H4452,8,FALSE)</f>
        <v>No</v>
      </c>
      <c r="H2118" s="4">
        <f>VLOOKUP($A2118,'Medical Examinations'!A2118:I4452,9,FALSE)</f>
        <v>1</v>
      </c>
      <c r="I2118" t="str">
        <f>VLOOKUP($A2118,'Medical Examinations'!A2118:J2118,10,FALSE)</f>
        <v>No</v>
      </c>
      <c r="J2118" t="str">
        <f>VLOOKUP($A2118,'Medical Examinations'!A2118:C2118,3,FALSE)</f>
        <v>Over Weight</v>
      </c>
      <c r="K2118" t="str">
        <f>VLOOKUP($A2118,'Medical Examinations'!A2118:E2118,5,FALSE)</f>
        <v>Normal</v>
      </c>
      <c r="L2118" t="str">
        <f>VLOOKUP($A2118,'Hospitalisation Details'!$A$2:$E$2344,5,FALSE)</f>
        <v>1-Dec-1970</v>
      </c>
      <c r="M2118" s="2">
        <f>VLOOKUP($A2118,'Hospitalisation Details'!$A$2:$I$2344,9,FALSE)</f>
        <v>10325.209999999999</v>
      </c>
      <c r="N2118" s="2" t="str">
        <f>VLOOKUP($A2118,'Hospitalisation Details'!$A$2:$J$2344,10,FALSE)</f>
        <v>Tier - 3</v>
      </c>
      <c r="O2118" s="2" t="str">
        <f>VLOOKUP($A2118,'Hospitalisation Details'!$A$2:$K$2344,11,FALSE)</f>
        <v>Tier - 3</v>
      </c>
      <c r="P2118" s="5" t="str">
        <f>VLOOKUP($A2118,'Hospitalisation Details'!$A$2:$L$2344,12,FALSE)</f>
        <v>R1011</v>
      </c>
      <c r="Q2118" s="15">
        <f>VLOOKUP($A2118,'Hospitalisation Details'!$A$2:$G$2344,7,FALSE)</f>
        <v>52</v>
      </c>
    </row>
    <row r="2119" spans="1:17" x14ac:dyDescent="0.25">
      <c r="A2119" s="14" t="s">
        <v>5808</v>
      </c>
      <c r="B2119" t="str">
        <f>VLOOKUP(Healthcare!$A2119,'Customer Names'!A2119:C4453,3,FALSE)</f>
        <v>Duran</v>
      </c>
      <c r="C2119">
        <f>VLOOKUP(Healthcare!$A2119,'Medical Examinations'!A2119:B4453,2,FALSE)</f>
        <v>15.41</v>
      </c>
      <c r="D2119">
        <f>VLOOKUP($A2119,'Medical Examinations'!A2119:D4453,4,FALSE)</f>
        <v>5.08</v>
      </c>
      <c r="E2119" t="str">
        <f>VLOOKUP($A2119,'Medical Examinations'!A2119:F2119,6,FALSE)</f>
        <v>No</v>
      </c>
      <c r="F2119" t="str">
        <f>VLOOKUP($A2119,'Medical Examinations'!A2119:G4453,7,FALSE)</f>
        <v>No</v>
      </c>
      <c r="G2119" t="str">
        <f>VLOOKUP($A2119,'Medical Examinations'!A2119:H4453,8,FALSE)</f>
        <v>No</v>
      </c>
      <c r="H2119" s="4">
        <f>VLOOKUP($A2119,'Medical Examinations'!A2119:I4453,9,FALSE)</f>
        <v>0</v>
      </c>
      <c r="I2119" t="str">
        <f>VLOOKUP($A2119,'Medical Examinations'!A2119:J2119,10,FALSE)</f>
        <v>No</v>
      </c>
      <c r="J2119" t="str">
        <f>VLOOKUP($A2119,'Medical Examinations'!A2119:C2119,3,FALSE)</f>
        <v>Under Weight</v>
      </c>
      <c r="K2119" t="str">
        <f>VLOOKUP($A2119,'Medical Examinations'!A2119:E2119,5,FALSE)</f>
        <v>Normal</v>
      </c>
      <c r="L2119" t="str">
        <f>VLOOKUP($A2119,'Hospitalisation Details'!$A$2:$E$2344,5,FALSE)</f>
        <v>21-Jul-1982</v>
      </c>
      <c r="M2119" s="2">
        <f>VLOOKUP($A2119,'Hospitalisation Details'!$A$2:$I$2344,9,FALSE)</f>
        <v>10329.06</v>
      </c>
      <c r="N2119" s="2" t="str">
        <f>VLOOKUP($A2119,'Hospitalisation Details'!$A$2:$J$2344,10,FALSE)</f>
        <v>Tier - 3</v>
      </c>
      <c r="O2119" s="2" t="str">
        <f>VLOOKUP($A2119,'Hospitalisation Details'!$A$2:$K$2344,11,FALSE)</f>
        <v>Tier - 1</v>
      </c>
      <c r="P2119" s="5" t="str">
        <f>VLOOKUP($A2119,'Hospitalisation Details'!$A$2:$L$2344,12,FALSE)</f>
        <v>R1021</v>
      </c>
      <c r="Q2119" s="15">
        <f>VLOOKUP($A2119,'Hospitalisation Details'!$A$2:$G$2344,7,FALSE)</f>
        <v>40</v>
      </c>
    </row>
    <row r="2120" spans="1:17" x14ac:dyDescent="0.25">
      <c r="A2120" s="14" t="s">
        <v>5809</v>
      </c>
      <c r="B2120" t="str">
        <f>VLOOKUP(Healthcare!$A2120,'Customer Names'!A2120:C4454,3,FALSE)</f>
        <v>Klundt</v>
      </c>
      <c r="C2120">
        <f>VLOOKUP(Healthcare!$A2120,'Medical Examinations'!A2120:B4454,2,FALSE)</f>
        <v>23.83</v>
      </c>
      <c r="D2120">
        <f>VLOOKUP($A2120,'Medical Examinations'!A2120:D4454,4,FALSE)</f>
        <v>5.68</v>
      </c>
      <c r="E2120" t="str">
        <f>VLOOKUP($A2120,'Medical Examinations'!A2120:F2120,6,FALSE)</f>
        <v>No</v>
      </c>
      <c r="F2120" t="str">
        <f>VLOOKUP($A2120,'Medical Examinations'!A2120:G4454,7,FALSE)</f>
        <v>No</v>
      </c>
      <c r="G2120" t="str">
        <f>VLOOKUP($A2120,'Medical Examinations'!A2120:H4454,8,FALSE)</f>
        <v>No</v>
      </c>
      <c r="H2120" s="4">
        <f>VLOOKUP($A2120,'Medical Examinations'!A2120:I4454,9,FALSE)</f>
        <v>0</v>
      </c>
      <c r="I2120" t="str">
        <f>VLOOKUP($A2120,'Medical Examinations'!A2120:J2120,10,FALSE)</f>
        <v>No</v>
      </c>
      <c r="J2120" t="str">
        <f>VLOOKUP($A2120,'Medical Examinations'!A2120:C2120,3,FALSE)</f>
        <v>Health Weight</v>
      </c>
      <c r="K2120" t="str">
        <f>VLOOKUP($A2120,'Medical Examinations'!A2120:E2120,5,FALSE)</f>
        <v>Normal</v>
      </c>
      <c r="L2120" t="str">
        <f>VLOOKUP($A2120,'Hospitalisation Details'!$A$2:$E$2344,5,FALSE)</f>
        <v>19-Jul-1968</v>
      </c>
      <c r="M2120" s="2">
        <f>VLOOKUP($A2120,'Hospitalisation Details'!$A$2:$I$2344,9,FALSE)</f>
        <v>10338.93</v>
      </c>
      <c r="N2120" s="2" t="str">
        <f>VLOOKUP($A2120,'Hospitalisation Details'!$A$2:$J$2344,10,FALSE)</f>
        <v>Tier - 3</v>
      </c>
      <c r="O2120" s="2" t="str">
        <f>VLOOKUP($A2120,'Hospitalisation Details'!$A$2:$K$2344,11,FALSE)</f>
        <v>Tier - 1</v>
      </c>
      <c r="P2120" s="5" t="str">
        <f>VLOOKUP($A2120,'Hospitalisation Details'!$A$2:$L$2344,12,FALSE)</f>
        <v>R1013</v>
      </c>
      <c r="Q2120" s="15">
        <f>VLOOKUP($A2120,'Hospitalisation Details'!$A$2:$G$2344,7,FALSE)</f>
        <v>54</v>
      </c>
    </row>
    <row r="2121" spans="1:17" x14ac:dyDescent="0.25">
      <c r="A2121" s="14" t="s">
        <v>5810</v>
      </c>
      <c r="B2121" t="str">
        <f>VLOOKUP(Healthcare!$A2121,'Customer Names'!A2121:C4455,3,FALSE)</f>
        <v>Waters</v>
      </c>
      <c r="C2121">
        <f>VLOOKUP(Healthcare!$A2121,'Medical Examinations'!A2121:B4455,2,FALSE)</f>
        <v>36</v>
      </c>
      <c r="D2121">
        <f>VLOOKUP($A2121,'Medical Examinations'!A2121:D4455,4,FALSE)</f>
        <v>4.66</v>
      </c>
      <c r="E2121" t="str">
        <f>VLOOKUP($A2121,'Medical Examinations'!A2121:F2121,6,FALSE)</f>
        <v>No</v>
      </c>
      <c r="F2121" t="str">
        <f>VLOOKUP($A2121,'Medical Examinations'!A2121:G4455,7,FALSE)</f>
        <v>Yes</v>
      </c>
      <c r="G2121" t="str">
        <f>VLOOKUP($A2121,'Medical Examinations'!A2121:H4455,8,FALSE)</f>
        <v>No</v>
      </c>
      <c r="H2121" s="4">
        <f>VLOOKUP($A2121,'Medical Examinations'!A2121:I4455,9,FALSE)</f>
        <v>1</v>
      </c>
      <c r="I2121" t="str">
        <f>VLOOKUP($A2121,'Medical Examinations'!A2121:J2121,10,FALSE)</f>
        <v>No</v>
      </c>
      <c r="J2121" t="str">
        <f>VLOOKUP($A2121,'Medical Examinations'!A2121:C2121,3,FALSE)</f>
        <v>Obesity</v>
      </c>
      <c r="K2121" t="str">
        <f>VLOOKUP($A2121,'Medical Examinations'!A2121:E2121,5,FALSE)</f>
        <v>Normal</v>
      </c>
      <c r="L2121" t="str">
        <f>VLOOKUP($A2121,'Hospitalisation Details'!$A$2:$E$2344,5,FALSE)</f>
        <v>29-Sep-1974</v>
      </c>
      <c r="M2121" s="2">
        <f>VLOOKUP($A2121,'Hospitalisation Details'!$A$2:$I$2344,9,FALSE)</f>
        <v>10352.48</v>
      </c>
      <c r="N2121" s="2" t="str">
        <f>VLOOKUP($A2121,'Hospitalisation Details'!$A$2:$J$2344,10,FALSE)</f>
        <v>Tier - 3</v>
      </c>
      <c r="O2121" s="2" t="str">
        <f>VLOOKUP($A2121,'Hospitalisation Details'!$A$2:$K$2344,11,FALSE)</f>
        <v>Tier - 1</v>
      </c>
      <c r="P2121" s="5" t="str">
        <f>VLOOKUP($A2121,'Hospitalisation Details'!$A$2:$L$2344,12,FALSE)</f>
        <v>R1012</v>
      </c>
      <c r="Q2121" s="15">
        <f>VLOOKUP($A2121,'Hospitalisation Details'!$A$2:$G$2344,7,FALSE)</f>
        <v>48</v>
      </c>
    </row>
    <row r="2122" spans="1:17" x14ac:dyDescent="0.25">
      <c r="A2122" s="14" t="s">
        <v>5811</v>
      </c>
      <c r="B2122" t="str">
        <f>VLOOKUP(Healthcare!$A2122,'Customer Names'!A2122:C4456,3,FALSE)</f>
        <v>Rusk</v>
      </c>
      <c r="C2122">
        <f>VLOOKUP(Healthcare!$A2122,'Medical Examinations'!A2122:B4456,2,FALSE)</f>
        <v>28.82</v>
      </c>
      <c r="D2122">
        <f>VLOOKUP($A2122,'Medical Examinations'!A2122:D4456,4,FALSE)</f>
        <v>5.59</v>
      </c>
      <c r="E2122" t="str">
        <f>VLOOKUP($A2122,'Medical Examinations'!A2122:F2122,6,FALSE)</f>
        <v>No</v>
      </c>
      <c r="F2122" t="str">
        <f>VLOOKUP($A2122,'Medical Examinations'!A2122:G4456,7,FALSE)</f>
        <v>Yes</v>
      </c>
      <c r="G2122" t="str">
        <f>VLOOKUP($A2122,'Medical Examinations'!A2122:H4456,8,FALSE)</f>
        <v>No</v>
      </c>
      <c r="H2122" s="4">
        <f>VLOOKUP($A2122,'Medical Examinations'!A2122:I4456,9,FALSE)</f>
        <v>1</v>
      </c>
      <c r="I2122" t="str">
        <f>VLOOKUP($A2122,'Medical Examinations'!A2122:J2122,10,FALSE)</f>
        <v>No</v>
      </c>
      <c r="J2122" t="str">
        <f>VLOOKUP($A2122,'Medical Examinations'!A2122:C2122,3,FALSE)</f>
        <v>Over Weight</v>
      </c>
      <c r="K2122" t="str">
        <f>VLOOKUP($A2122,'Medical Examinations'!A2122:E2122,5,FALSE)</f>
        <v>Normal</v>
      </c>
      <c r="L2122" t="str">
        <f>VLOOKUP($A2122,'Hospitalisation Details'!$A$2:$E$2344,5,FALSE)</f>
        <v>17-Jun-1969</v>
      </c>
      <c r="M2122" s="2">
        <f>VLOOKUP($A2122,'Hospitalisation Details'!$A$2:$I$2344,9,FALSE)</f>
        <v>10355.64</v>
      </c>
      <c r="N2122" s="2" t="str">
        <f>VLOOKUP($A2122,'Hospitalisation Details'!$A$2:$J$2344,10,FALSE)</f>
        <v>Tier - 3</v>
      </c>
      <c r="O2122" s="2" t="str">
        <f>VLOOKUP($A2122,'Hospitalisation Details'!$A$2:$K$2344,11,FALSE)</f>
        <v>Tier - 1</v>
      </c>
      <c r="P2122" s="5" t="str">
        <f>VLOOKUP($A2122,'Hospitalisation Details'!$A$2:$L$2344,12,FALSE)</f>
        <v>R1012</v>
      </c>
      <c r="Q2122" s="15">
        <f>VLOOKUP($A2122,'Hospitalisation Details'!$A$2:$G$2344,7,FALSE)</f>
        <v>53</v>
      </c>
    </row>
    <row r="2123" spans="1:17" x14ac:dyDescent="0.25">
      <c r="A2123" s="14" t="s">
        <v>5812</v>
      </c>
      <c r="B2123" t="str">
        <f>VLOOKUP(Healthcare!$A2123,'Customer Names'!A2123:C4457,3,FALSE)</f>
        <v>Gersbach</v>
      </c>
      <c r="C2123">
        <f>VLOOKUP(Healthcare!$A2123,'Medical Examinations'!A2123:B4457,2,FALSE)</f>
        <v>28.05</v>
      </c>
      <c r="D2123">
        <f>VLOOKUP($A2123,'Medical Examinations'!A2123:D4457,4,FALSE)</f>
        <v>6.2</v>
      </c>
      <c r="E2123" t="str">
        <f>VLOOKUP($A2123,'Medical Examinations'!A2123:F2123,6,FALSE)</f>
        <v>No</v>
      </c>
      <c r="F2123" t="str">
        <f>VLOOKUP($A2123,'Medical Examinations'!A2123:G4457,7,FALSE)</f>
        <v>Yes</v>
      </c>
      <c r="G2123" t="str">
        <f>VLOOKUP($A2123,'Medical Examinations'!A2123:H4457,8,FALSE)</f>
        <v>No</v>
      </c>
      <c r="H2123" s="4">
        <f>VLOOKUP($A2123,'Medical Examinations'!A2123:I4457,9,FALSE)</f>
        <v>1</v>
      </c>
      <c r="I2123" t="str">
        <f>VLOOKUP($A2123,'Medical Examinations'!A2123:J2123,10,FALSE)</f>
        <v>No</v>
      </c>
      <c r="J2123" t="str">
        <f>VLOOKUP($A2123,'Medical Examinations'!A2123:C2123,3,FALSE)</f>
        <v>Over Weight</v>
      </c>
      <c r="K2123" t="str">
        <f>VLOOKUP($A2123,'Medical Examinations'!A2123:E2123,5,FALSE)</f>
        <v>Prediabetes</v>
      </c>
      <c r="L2123" t="str">
        <f>VLOOKUP($A2123,'Hospitalisation Details'!$A$2:$E$2344,5,FALSE)</f>
        <v>6-Sep-1971</v>
      </c>
      <c r="M2123" s="2">
        <f>VLOOKUP($A2123,'Hospitalisation Details'!$A$2:$I$2344,9,FALSE)</f>
        <v>10356.67</v>
      </c>
      <c r="N2123" s="2" t="str">
        <f>VLOOKUP($A2123,'Hospitalisation Details'!$A$2:$J$2344,10,FALSE)</f>
        <v>Tier - 3</v>
      </c>
      <c r="O2123" s="2" t="str">
        <f>VLOOKUP($A2123,'Hospitalisation Details'!$A$2:$K$2344,11,FALSE)</f>
        <v>Tier - 1</v>
      </c>
      <c r="P2123" s="5" t="str">
        <f>VLOOKUP($A2123,'Hospitalisation Details'!$A$2:$L$2344,12,FALSE)</f>
        <v>R1025</v>
      </c>
      <c r="Q2123" s="15">
        <f>VLOOKUP($A2123,'Hospitalisation Details'!$A$2:$G$2344,7,FALSE)</f>
        <v>51</v>
      </c>
    </row>
    <row r="2124" spans="1:17" x14ac:dyDescent="0.25">
      <c r="A2124" s="14" t="s">
        <v>5813</v>
      </c>
      <c r="B2124" t="str">
        <f>VLOOKUP(Healthcare!$A2124,'Customer Names'!A2124:C4458,3,FALSE)</f>
        <v>Taylor-Watson</v>
      </c>
      <c r="C2124">
        <f>VLOOKUP(Healthcare!$A2124,'Medical Examinations'!A2124:B4458,2,FALSE)</f>
        <v>27.1</v>
      </c>
      <c r="D2124">
        <f>VLOOKUP($A2124,'Medical Examinations'!A2124:D4458,4,FALSE)</f>
        <v>4.45</v>
      </c>
      <c r="E2124" t="str">
        <f>VLOOKUP($A2124,'Medical Examinations'!A2124:F2124,6,FALSE)</f>
        <v>No</v>
      </c>
      <c r="F2124" t="str">
        <f>VLOOKUP($A2124,'Medical Examinations'!A2124:G4458,7,FALSE)</f>
        <v>Yes</v>
      </c>
      <c r="G2124" t="str">
        <f>VLOOKUP($A2124,'Medical Examinations'!A2124:H4458,8,FALSE)</f>
        <v>No</v>
      </c>
      <c r="H2124" s="4">
        <f>VLOOKUP($A2124,'Medical Examinations'!A2124:I4458,9,FALSE)</f>
        <v>1</v>
      </c>
      <c r="I2124" t="str">
        <f>VLOOKUP($A2124,'Medical Examinations'!A2124:J2124,10,FALSE)</f>
        <v>No</v>
      </c>
      <c r="J2124" t="str">
        <f>VLOOKUP($A2124,'Medical Examinations'!A2124:C2124,3,FALSE)</f>
        <v>Over Weight</v>
      </c>
      <c r="K2124" t="str">
        <f>VLOOKUP($A2124,'Medical Examinations'!A2124:E2124,5,FALSE)</f>
        <v>Normal</v>
      </c>
      <c r="L2124" t="str">
        <f>VLOOKUP($A2124,'Hospitalisation Details'!$A$2:$E$2344,5,FALSE)</f>
        <v>29-Sep-1973</v>
      </c>
      <c r="M2124" s="2">
        <f>VLOOKUP($A2124,'Hospitalisation Details'!$A$2:$I$2344,9,FALSE)</f>
        <v>10370.91</v>
      </c>
      <c r="N2124" s="2" t="str">
        <f>VLOOKUP($A2124,'Hospitalisation Details'!$A$2:$J$2344,10,FALSE)</f>
        <v>Tier - 3</v>
      </c>
      <c r="O2124" s="2" t="str">
        <f>VLOOKUP($A2124,'Hospitalisation Details'!$A$2:$K$2344,11,FALSE)</f>
        <v>Tier - 3</v>
      </c>
      <c r="P2124" s="5" t="str">
        <f>VLOOKUP($A2124,'Hospitalisation Details'!$A$2:$L$2344,12,FALSE)</f>
        <v>R1024</v>
      </c>
      <c r="Q2124" s="15">
        <f>VLOOKUP($A2124,'Hospitalisation Details'!$A$2:$G$2344,7,FALSE)</f>
        <v>49</v>
      </c>
    </row>
    <row r="2125" spans="1:17" x14ac:dyDescent="0.25">
      <c r="A2125" s="14" t="s">
        <v>5814</v>
      </c>
      <c r="B2125" t="str">
        <f>VLOOKUP(Healthcare!$A2125,'Customer Names'!A2125:C4459,3,FALSE)</f>
        <v>Crawford</v>
      </c>
      <c r="C2125">
        <f>VLOOKUP(Healthcare!$A2125,'Medical Examinations'!A2125:B4459,2,FALSE)</f>
        <v>24.3</v>
      </c>
      <c r="D2125">
        <f>VLOOKUP($A2125,'Medical Examinations'!A2125:D4459,4,FALSE)</f>
        <v>6.1</v>
      </c>
      <c r="E2125" t="str">
        <f>VLOOKUP($A2125,'Medical Examinations'!A2125:F2125,6,FALSE)</f>
        <v>Yes</v>
      </c>
      <c r="F2125" t="str">
        <f>VLOOKUP($A2125,'Medical Examinations'!A2125:G4459,7,FALSE)</f>
        <v>Yes</v>
      </c>
      <c r="G2125" t="str">
        <f>VLOOKUP($A2125,'Medical Examinations'!A2125:H4459,8,FALSE)</f>
        <v>No</v>
      </c>
      <c r="H2125" s="4">
        <f>VLOOKUP($A2125,'Medical Examinations'!A2125:I4459,9,FALSE)</f>
        <v>1</v>
      </c>
      <c r="I2125" t="str">
        <f>VLOOKUP($A2125,'Medical Examinations'!A2125:J2125,10,FALSE)</f>
        <v>No</v>
      </c>
      <c r="J2125" t="str">
        <f>VLOOKUP($A2125,'Medical Examinations'!A2125:C2125,3,FALSE)</f>
        <v>Health Weight</v>
      </c>
      <c r="K2125" t="str">
        <f>VLOOKUP($A2125,'Medical Examinations'!A2125:E2125,5,FALSE)</f>
        <v>Prediabetes</v>
      </c>
      <c r="L2125" t="str">
        <f>VLOOKUP($A2125,'Hospitalisation Details'!$A$2:$E$2344,5,FALSE)</f>
        <v>19-Sep-1973</v>
      </c>
      <c r="M2125" s="2">
        <f>VLOOKUP($A2125,'Hospitalisation Details'!$A$2:$I$2344,9,FALSE)</f>
        <v>10381.48</v>
      </c>
      <c r="N2125" s="2" t="str">
        <f>VLOOKUP($A2125,'Hospitalisation Details'!$A$2:$J$2344,10,FALSE)</f>
        <v>Tier - 3</v>
      </c>
      <c r="O2125" s="2" t="str">
        <f>VLOOKUP($A2125,'Hospitalisation Details'!$A$2:$K$2344,11,FALSE)</f>
        <v>Tier - 3</v>
      </c>
      <c r="P2125" s="5" t="str">
        <f>VLOOKUP($A2125,'Hospitalisation Details'!$A$2:$L$2344,12,FALSE)</f>
        <v>R1013</v>
      </c>
      <c r="Q2125" s="15">
        <f>VLOOKUP($A2125,'Hospitalisation Details'!$A$2:$G$2344,7,FALSE)</f>
        <v>49</v>
      </c>
    </row>
    <row r="2126" spans="1:17" x14ac:dyDescent="0.25">
      <c r="A2126" s="14" t="s">
        <v>5815</v>
      </c>
      <c r="B2126" t="str">
        <f>VLOOKUP(Healthcare!$A2126,'Customer Names'!A2126:C4460,3,FALSE)</f>
        <v>Levitsky</v>
      </c>
      <c r="C2126">
        <f>VLOOKUP(Healthcare!$A2126,'Medical Examinations'!A2126:B4460,2,FALSE)</f>
        <v>30.72</v>
      </c>
      <c r="D2126">
        <f>VLOOKUP($A2126,'Medical Examinations'!A2126:D4460,4,FALSE)</f>
        <v>6.06</v>
      </c>
      <c r="E2126" t="str">
        <f>VLOOKUP($A2126,'Medical Examinations'!A2126:F2126,6,FALSE)</f>
        <v>No</v>
      </c>
      <c r="F2126" t="str">
        <f>VLOOKUP($A2126,'Medical Examinations'!A2126:G4460,7,FALSE)</f>
        <v>Yes</v>
      </c>
      <c r="G2126" t="str">
        <f>VLOOKUP($A2126,'Medical Examinations'!A2126:H4460,8,FALSE)</f>
        <v>No</v>
      </c>
      <c r="H2126" s="4">
        <f>VLOOKUP($A2126,'Medical Examinations'!A2126:I4460,9,FALSE)</f>
        <v>1</v>
      </c>
      <c r="I2126" t="str">
        <f>VLOOKUP($A2126,'Medical Examinations'!A2126:J2126,10,FALSE)</f>
        <v>No</v>
      </c>
      <c r="J2126" t="str">
        <f>VLOOKUP($A2126,'Medical Examinations'!A2126:C2126,3,FALSE)</f>
        <v>Obesity</v>
      </c>
      <c r="K2126" t="str">
        <f>VLOOKUP($A2126,'Medical Examinations'!A2126:E2126,5,FALSE)</f>
        <v>Prediabetes</v>
      </c>
      <c r="L2126" t="str">
        <f>VLOOKUP($A2126,'Hospitalisation Details'!$A$2:$E$2344,5,FALSE)</f>
        <v>7-Jul-1969</v>
      </c>
      <c r="M2126" s="2">
        <f>VLOOKUP($A2126,'Hospitalisation Details'!$A$2:$I$2344,9,FALSE)</f>
        <v>10403.27</v>
      </c>
      <c r="N2126" s="2" t="str">
        <f>VLOOKUP($A2126,'Hospitalisation Details'!$A$2:$J$2344,10,FALSE)</f>
        <v>Tier - 3</v>
      </c>
      <c r="O2126" s="2" t="str">
        <f>VLOOKUP($A2126,'Hospitalisation Details'!$A$2:$K$2344,11,FALSE)</f>
        <v>Tier - 2</v>
      </c>
      <c r="P2126" s="5" t="str">
        <f>VLOOKUP($A2126,'Hospitalisation Details'!$A$2:$L$2344,12,FALSE)</f>
        <v>R1020</v>
      </c>
      <c r="Q2126" s="15">
        <f>VLOOKUP($A2126,'Hospitalisation Details'!$A$2:$G$2344,7,FALSE)</f>
        <v>53</v>
      </c>
    </row>
    <row r="2127" spans="1:17" x14ac:dyDescent="0.25">
      <c r="A2127" s="14" t="s">
        <v>5816</v>
      </c>
      <c r="B2127" t="str">
        <f>VLOOKUP(Healthcare!$A2127,'Customer Names'!A2127:C4461,3,FALSE)</f>
        <v>Carroll</v>
      </c>
      <c r="C2127">
        <f>VLOOKUP(Healthcare!$A2127,'Medical Examinations'!A2127:B4461,2,FALSE)</f>
        <v>37.43</v>
      </c>
      <c r="D2127">
        <f>VLOOKUP($A2127,'Medical Examinations'!A2127:D4461,4,FALSE)</f>
        <v>4.5599999999999996</v>
      </c>
      <c r="E2127" t="str">
        <f>VLOOKUP($A2127,'Medical Examinations'!A2127:F2127,6,FALSE)</f>
        <v>No</v>
      </c>
      <c r="F2127" t="str">
        <f>VLOOKUP($A2127,'Medical Examinations'!A2127:G4461,7,FALSE)</f>
        <v>No</v>
      </c>
      <c r="G2127" t="str">
        <f>VLOOKUP($A2127,'Medical Examinations'!A2127:H4461,8,FALSE)</f>
        <v>Yes</v>
      </c>
      <c r="H2127" s="4">
        <f>VLOOKUP($A2127,'Medical Examinations'!A2127:I4461,9,FALSE)</f>
        <v>1</v>
      </c>
      <c r="I2127" t="str">
        <f>VLOOKUP($A2127,'Medical Examinations'!A2127:J2127,10,FALSE)</f>
        <v>No</v>
      </c>
      <c r="J2127" t="str">
        <f>VLOOKUP($A2127,'Medical Examinations'!A2127:C2127,3,FALSE)</f>
        <v>Obesity</v>
      </c>
      <c r="K2127" t="str">
        <f>VLOOKUP($A2127,'Medical Examinations'!A2127:E2127,5,FALSE)</f>
        <v>Normal</v>
      </c>
      <c r="L2127" t="str">
        <f>VLOOKUP($A2127,'Hospitalisation Details'!$A$2:$E$2344,5,FALSE)</f>
        <v>5-Jun-1975</v>
      </c>
      <c r="M2127" s="2">
        <f>VLOOKUP($A2127,'Hospitalisation Details'!$A$2:$I$2344,9,FALSE)</f>
        <v>10407.09</v>
      </c>
      <c r="N2127" s="2" t="str">
        <f>VLOOKUP($A2127,'Hospitalisation Details'!$A$2:$J$2344,10,FALSE)</f>
        <v>Tier - 3</v>
      </c>
      <c r="O2127" s="2" t="str">
        <f>VLOOKUP($A2127,'Hospitalisation Details'!$A$2:$K$2344,11,FALSE)</f>
        <v>Tier - 1</v>
      </c>
      <c r="P2127" s="5" t="str">
        <f>VLOOKUP($A2127,'Hospitalisation Details'!$A$2:$L$2344,12,FALSE)</f>
        <v>R1015</v>
      </c>
      <c r="Q2127" s="15">
        <f>VLOOKUP($A2127,'Hospitalisation Details'!$A$2:$G$2344,7,FALSE)</f>
        <v>48</v>
      </c>
    </row>
    <row r="2128" spans="1:17" x14ac:dyDescent="0.25">
      <c r="A2128" s="14" t="s">
        <v>5817</v>
      </c>
      <c r="B2128" t="str">
        <f>VLOOKUP(Healthcare!$A2128,'Customer Names'!A2128:C4462,3,FALSE)</f>
        <v>Campos</v>
      </c>
      <c r="C2128">
        <f>VLOOKUP(Healthcare!$A2128,'Medical Examinations'!A2128:B4462,2,FALSE)</f>
        <v>25.74</v>
      </c>
      <c r="D2128">
        <f>VLOOKUP($A2128,'Medical Examinations'!A2128:D4462,4,FALSE)</f>
        <v>6.41</v>
      </c>
      <c r="E2128" t="str">
        <f>VLOOKUP($A2128,'Medical Examinations'!A2128:F2128,6,FALSE)</f>
        <v>Yes</v>
      </c>
      <c r="F2128" t="str">
        <f>VLOOKUP($A2128,'Medical Examinations'!A2128:G4462,7,FALSE)</f>
        <v>No</v>
      </c>
      <c r="G2128" t="str">
        <f>VLOOKUP($A2128,'Medical Examinations'!A2128:H4462,8,FALSE)</f>
        <v>Yes</v>
      </c>
      <c r="H2128" s="4">
        <f>VLOOKUP($A2128,'Medical Examinations'!A2128:I4462,9,FALSE)</f>
        <v>1</v>
      </c>
      <c r="I2128" t="str">
        <f>VLOOKUP($A2128,'Medical Examinations'!A2128:J2128,10,FALSE)</f>
        <v>No</v>
      </c>
      <c r="J2128" t="str">
        <f>VLOOKUP($A2128,'Medical Examinations'!A2128:C2128,3,FALSE)</f>
        <v>Over Weight</v>
      </c>
      <c r="K2128" t="str">
        <f>VLOOKUP($A2128,'Medical Examinations'!A2128:E2128,5,FALSE)</f>
        <v>Diabetes</v>
      </c>
      <c r="L2128" t="str">
        <f>VLOOKUP($A2128,'Hospitalisation Details'!$A$2:$E$2344,5,FALSE)</f>
        <v>24-Oct-1980</v>
      </c>
      <c r="M2128" s="2">
        <f>VLOOKUP($A2128,'Hospitalisation Details'!$A$2:$I$2344,9,FALSE)</f>
        <v>10407.98</v>
      </c>
      <c r="N2128" s="2" t="str">
        <f>VLOOKUP($A2128,'Hospitalisation Details'!$A$2:$J$2344,10,FALSE)</f>
        <v>Tier - 3</v>
      </c>
      <c r="O2128" s="2" t="str">
        <f>VLOOKUP($A2128,'Hospitalisation Details'!$A$2:$K$2344,11,FALSE)</f>
        <v>Tier - 1</v>
      </c>
      <c r="P2128" s="5" t="str">
        <f>VLOOKUP($A2128,'Hospitalisation Details'!$A$2:$L$2344,12,FALSE)</f>
        <v>R1021</v>
      </c>
      <c r="Q2128" s="15">
        <f>VLOOKUP($A2128,'Hospitalisation Details'!$A$2:$G$2344,7,FALSE)</f>
        <v>42</v>
      </c>
    </row>
    <row r="2129" spans="1:17" x14ac:dyDescent="0.25">
      <c r="A2129" s="14" t="s">
        <v>5818</v>
      </c>
      <c r="B2129" t="str">
        <f>VLOOKUP(Healthcare!$A2129,'Customer Names'!A2129:C4463,3,FALSE)</f>
        <v>Flajslik</v>
      </c>
      <c r="C2129">
        <f>VLOOKUP(Healthcare!$A2129,'Medical Examinations'!A2129:B4463,2,FALSE)</f>
        <v>36.575000000000003</v>
      </c>
      <c r="D2129">
        <f>VLOOKUP($A2129,'Medical Examinations'!A2129:D4463,4,FALSE)</f>
        <v>5.57</v>
      </c>
      <c r="E2129" t="str">
        <f>VLOOKUP($A2129,'Medical Examinations'!A2129:F2129,6,FALSE)</f>
        <v>No</v>
      </c>
      <c r="F2129" t="str">
        <f>VLOOKUP($A2129,'Medical Examinations'!A2129:G4463,7,FALSE)</f>
        <v>No</v>
      </c>
      <c r="G2129" t="str">
        <f>VLOOKUP($A2129,'Medical Examinations'!A2129:H4463,8,FALSE)</f>
        <v>Yes</v>
      </c>
      <c r="H2129" s="4">
        <f>VLOOKUP($A2129,'Medical Examinations'!A2129:I4463,9,FALSE)</f>
        <v>1</v>
      </c>
      <c r="I2129" t="str">
        <f>VLOOKUP($A2129,'Medical Examinations'!A2129:J2129,10,FALSE)</f>
        <v>No</v>
      </c>
      <c r="J2129" t="str">
        <f>VLOOKUP($A2129,'Medical Examinations'!A2129:C2129,3,FALSE)</f>
        <v>Obesity</v>
      </c>
      <c r="K2129" t="str">
        <f>VLOOKUP($A2129,'Medical Examinations'!A2129:E2129,5,FALSE)</f>
        <v>Normal</v>
      </c>
      <c r="L2129" t="str">
        <f>VLOOKUP($A2129,'Hospitalisation Details'!$A$2:$E$2344,5,FALSE)</f>
        <v>11-Oct-1973</v>
      </c>
      <c r="M2129" s="2">
        <f>VLOOKUP($A2129,'Hospitalisation Details'!$A$2:$I$2344,9,FALSE)</f>
        <v>10419.59</v>
      </c>
      <c r="N2129" s="2" t="str">
        <f>VLOOKUP($A2129,'Hospitalisation Details'!$A$2:$J$2344,10,FALSE)</f>
        <v>Tier - 3</v>
      </c>
      <c r="O2129" s="2" t="str">
        <f>VLOOKUP($A2129,'Hospitalisation Details'!$A$2:$K$2344,11,FALSE)</f>
        <v>Tier - 2</v>
      </c>
      <c r="P2129" s="5" t="str">
        <f>VLOOKUP($A2129,'Hospitalisation Details'!$A$2:$L$2344,12,FALSE)</f>
        <v>R1025</v>
      </c>
      <c r="Q2129" s="15">
        <f>VLOOKUP($A2129,'Hospitalisation Details'!$A$2:$G$2344,7,FALSE)</f>
        <v>49</v>
      </c>
    </row>
    <row r="2130" spans="1:17" x14ac:dyDescent="0.25">
      <c r="A2130" s="14" t="s">
        <v>5819</v>
      </c>
      <c r="B2130" t="str">
        <f>VLOOKUP(Healthcare!$A2130,'Customer Names'!A2130:C4464,3,FALSE)</f>
        <v>Chua</v>
      </c>
      <c r="C2130">
        <f>VLOOKUP(Healthcare!$A2130,'Medical Examinations'!A2130:B4464,2,FALSE)</f>
        <v>35.15</v>
      </c>
      <c r="D2130">
        <f>VLOOKUP($A2130,'Medical Examinations'!A2130:D4464,4,FALSE)</f>
        <v>5.47</v>
      </c>
      <c r="E2130" t="str">
        <f>VLOOKUP($A2130,'Medical Examinations'!A2130:F2130,6,FALSE)</f>
        <v>No</v>
      </c>
      <c r="F2130" t="str">
        <f>VLOOKUP($A2130,'Medical Examinations'!A2130:G4464,7,FALSE)</f>
        <v>No</v>
      </c>
      <c r="G2130" t="str">
        <f>VLOOKUP($A2130,'Medical Examinations'!A2130:H4464,8,FALSE)</f>
        <v>Yes</v>
      </c>
      <c r="H2130" s="4">
        <f>VLOOKUP($A2130,'Medical Examinations'!A2130:I4464,9,FALSE)</f>
        <v>1</v>
      </c>
      <c r="I2130" t="str">
        <f>VLOOKUP($A2130,'Medical Examinations'!A2130:J2130,10,FALSE)</f>
        <v>No</v>
      </c>
      <c r="J2130" t="str">
        <f>VLOOKUP($A2130,'Medical Examinations'!A2130:C2130,3,FALSE)</f>
        <v>Obesity</v>
      </c>
      <c r="K2130" t="str">
        <f>VLOOKUP($A2130,'Medical Examinations'!A2130:E2130,5,FALSE)</f>
        <v>Normal</v>
      </c>
      <c r="L2130" t="str">
        <f>VLOOKUP($A2130,'Hospitalisation Details'!$A$2:$E$2344,5,FALSE)</f>
        <v>25-Nov-1979</v>
      </c>
      <c r="M2130" s="2">
        <f>VLOOKUP($A2130,'Hospitalisation Details'!$A$2:$I$2344,9,FALSE)</f>
        <v>10419.65</v>
      </c>
      <c r="N2130" s="2" t="str">
        <f>VLOOKUP($A2130,'Hospitalisation Details'!$A$2:$J$2344,10,FALSE)</f>
        <v>Tier - 3</v>
      </c>
      <c r="O2130" s="2" t="str">
        <f>VLOOKUP($A2130,'Hospitalisation Details'!$A$2:$K$2344,11,FALSE)</f>
        <v>Tier - 2</v>
      </c>
      <c r="P2130" s="5" t="str">
        <f>VLOOKUP($A2130,'Hospitalisation Details'!$A$2:$L$2344,12,FALSE)</f>
        <v>R1025</v>
      </c>
      <c r="Q2130" s="15">
        <f>VLOOKUP($A2130,'Hospitalisation Details'!$A$2:$G$2344,7,FALSE)</f>
        <v>43</v>
      </c>
    </row>
    <row r="2131" spans="1:17" x14ac:dyDescent="0.25">
      <c r="A2131" s="14" t="s">
        <v>5820</v>
      </c>
      <c r="B2131" t="str">
        <f>VLOOKUP(Healthcare!$A2131,'Customer Names'!A2131:C4465,3,FALSE)</f>
        <v>Wiltse</v>
      </c>
      <c r="C2131">
        <f>VLOOKUP(Healthcare!$A2131,'Medical Examinations'!A2131:B4465,2,FALSE)</f>
        <v>32.11</v>
      </c>
      <c r="D2131">
        <f>VLOOKUP($A2131,'Medical Examinations'!A2131:D4465,4,FALSE)</f>
        <v>4.43</v>
      </c>
      <c r="E2131" t="str">
        <f>VLOOKUP($A2131,'Medical Examinations'!A2131:F2131,6,FALSE)</f>
        <v>No</v>
      </c>
      <c r="F2131" t="str">
        <f>VLOOKUP($A2131,'Medical Examinations'!A2131:G4465,7,FALSE)</f>
        <v>No</v>
      </c>
      <c r="G2131" t="str">
        <f>VLOOKUP($A2131,'Medical Examinations'!A2131:H4465,8,FALSE)</f>
        <v>Yes</v>
      </c>
      <c r="H2131" s="4">
        <f>VLOOKUP($A2131,'Medical Examinations'!A2131:I4465,9,FALSE)</f>
        <v>1</v>
      </c>
      <c r="I2131" t="str">
        <f>VLOOKUP($A2131,'Medical Examinations'!A2131:J2131,10,FALSE)</f>
        <v>No</v>
      </c>
      <c r="J2131" t="str">
        <f>VLOOKUP($A2131,'Medical Examinations'!A2131:C2131,3,FALSE)</f>
        <v>Obesity</v>
      </c>
      <c r="K2131" t="str">
        <f>VLOOKUP($A2131,'Medical Examinations'!A2131:E2131,5,FALSE)</f>
        <v>Normal</v>
      </c>
      <c r="L2131" t="str">
        <f>VLOOKUP($A2131,'Hospitalisation Details'!$A$2:$E$2344,5,FALSE)</f>
        <v>23-Aug-1968</v>
      </c>
      <c r="M2131" s="2">
        <f>VLOOKUP($A2131,'Hospitalisation Details'!$A$2:$I$2344,9,FALSE)</f>
        <v>10435.07</v>
      </c>
      <c r="N2131" s="2" t="str">
        <f>VLOOKUP($A2131,'Hospitalisation Details'!$A$2:$J$2344,10,FALSE)</f>
        <v>Tier - 3</v>
      </c>
      <c r="O2131" s="2" t="str">
        <f>VLOOKUP($A2131,'Hospitalisation Details'!$A$2:$K$2344,11,FALSE)</f>
        <v>Tier - 1</v>
      </c>
      <c r="P2131" s="5" t="str">
        <f>VLOOKUP($A2131,'Hospitalisation Details'!$A$2:$L$2344,12,FALSE)</f>
        <v>R1016</v>
      </c>
      <c r="Q2131" s="15">
        <f>VLOOKUP($A2131,'Hospitalisation Details'!$A$2:$G$2344,7,FALSE)</f>
        <v>54</v>
      </c>
    </row>
    <row r="2132" spans="1:17" x14ac:dyDescent="0.25">
      <c r="A2132" s="14" t="s">
        <v>5821</v>
      </c>
      <c r="B2132" t="str">
        <f>VLOOKUP(Healthcare!$A2132,'Customer Names'!A2132:C4466,3,FALSE)</f>
        <v>Fisher</v>
      </c>
      <c r="C2132">
        <f>VLOOKUP(Healthcare!$A2132,'Medical Examinations'!A2132:B4466,2,FALSE)</f>
        <v>30.495000000000001</v>
      </c>
      <c r="D2132">
        <f>VLOOKUP($A2132,'Medical Examinations'!A2132:D4466,4,FALSE)</f>
        <v>4.95</v>
      </c>
      <c r="E2132" t="str">
        <f>VLOOKUP($A2132,'Medical Examinations'!A2132:F2132,6,FALSE)</f>
        <v>No</v>
      </c>
      <c r="F2132" t="str">
        <f>VLOOKUP($A2132,'Medical Examinations'!A2132:G4466,7,FALSE)</f>
        <v>No</v>
      </c>
      <c r="G2132" t="str">
        <f>VLOOKUP($A2132,'Medical Examinations'!A2132:H4466,8,FALSE)</f>
        <v>Yes</v>
      </c>
      <c r="H2132" s="4">
        <f>VLOOKUP($A2132,'Medical Examinations'!A2132:I4466,9,FALSE)</f>
        <v>1</v>
      </c>
      <c r="I2132" t="str">
        <f>VLOOKUP($A2132,'Medical Examinations'!A2132:J2132,10,FALSE)</f>
        <v>No</v>
      </c>
      <c r="J2132" t="str">
        <f>VLOOKUP($A2132,'Medical Examinations'!A2132:C2132,3,FALSE)</f>
        <v>Obesity</v>
      </c>
      <c r="K2132" t="str">
        <f>VLOOKUP($A2132,'Medical Examinations'!A2132:E2132,5,FALSE)</f>
        <v>Normal</v>
      </c>
      <c r="L2132" t="str">
        <f>VLOOKUP($A2132,'Hospitalisation Details'!$A$2:$E$2344,5,FALSE)</f>
        <v>29-Aug-1968</v>
      </c>
      <c r="M2132" s="2">
        <f>VLOOKUP($A2132,'Hospitalisation Details'!$A$2:$I$2344,9,FALSE)</f>
        <v>10436.1</v>
      </c>
      <c r="N2132" s="2" t="str">
        <f>VLOOKUP($A2132,'Hospitalisation Details'!$A$2:$J$2344,10,FALSE)</f>
        <v>Tier - 3</v>
      </c>
      <c r="O2132" s="2" t="str">
        <f>VLOOKUP($A2132,'Hospitalisation Details'!$A$2:$K$2344,11,FALSE)</f>
        <v>Tier - 3</v>
      </c>
      <c r="P2132" s="5" t="str">
        <f>VLOOKUP($A2132,'Hospitalisation Details'!$A$2:$L$2344,12,FALSE)</f>
        <v>R1011</v>
      </c>
      <c r="Q2132" s="15">
        <f>VLOOKUP($A2132,'Hospitalisation Details'!$A$2:$G$2344,7,FALSE)</f>
        <v>54</v>
      </c>
    </row>
    <row r="2133" spans="1:17" x14ac:dyDescent="0.25">
      <c r="A2133" s="14" t="s">
        <v>5822</v>
      </c>
      <c r="B2133" t="str">
        <f>VLOOKUP(Healthcare!$A2133,'Customer Names'!A2133:C4467,3,FALSE)</f>
        <v>Wilzbacher</v>
      </c>
      <c r="C2133">
        <f>VLOOKUP(Healthcare!$A2133,'Medical Examinations'!A2133:B4467,2,FALSE)</f>
        <v>29.24</v>
      </c>
      <c r="D2133">
        <f>VLOOKUP($A2133,'Medical Examinations'!A2133:D4467,4,FALSE)</f>
        <v>4.04</v>
      </c>
      <c r="E2133" t="str">
        <f>VLOOKUP($A2133,'Medical Examinations'!A2133:F2133,6,FALSE)</f>
        <v>No</v>
      </c>
      <c r="F2133" t="str">
        <f>VLOOKUP($A2133,'Medical Examinations'!A2133:G4467,7,FALSE)</f>
        <v>Yes</v>
      </c>
      <c r="G2133" t="str">
        <f>VLOOKUP($A2133,'Medical Examinations'!A2133:H4467,8,FALSE)</f>
        <v>No</v>
      </c>
      <c r="H2133" s="4">
        <f>VLOOKUP($A2133,'Medical Examinations'!A2133:I4467,9,FALSE)</f>
        <v>1</v>
      </c>
      <c r="I2133" t="str">
        <f>VLOOKUP($A2133,'Medical Examinations'!A2133:J2133,10,FALSE)</f>
        <v>No</v>
      </c>
      <c r="J2133" t="str">
        <f>VLOOKUP($A2133,'Medical Examinations'!A2133:C2133,3,FALSE)</f>
        <v>Over Weight</v>
      </c>
      <c r="K2133" t="str">
        <f>VLOOKUP($A2133,'Medical Examinations'!A2133:E2133,5,FALSE)</f>
        <v>Normal</v>
      </c>
      <c r="L2133" t="str">
        <f>VLOOKUP($A2133,'Hospitalisation Details'!$A$2:$E$2344,5,FALSE)</f>
        <v>8-Nov-1968</v>
      </c>
      <c r="M2133" s="2">
        <f>VLOOKUP($A2133,'Hospitalisation Details'!$A$2:$I$2344,9,FALSE)</f>
        <v>10450.549999999999</v>
      </c>
      <c r="N2133" s="2" t="str">
        <f>VLOOKUP($A2133,'Hospitalisation Details'!$A$2:$J$2344,10,FALSE)</f>
        <v>Tier - 3</v>
      </c>
      <c r="O2133" s="2" t="str">
        <f>VLOOKUP($A2133,'Hospitalisation Details'!$A$2:$K$2344,11,FALSE)</f>
        <v>Tier - 1</v>
      </c>
      <c r="P2133" s="5" t="str">
        <f>VLOOKUP($A2133,'Hospitalisation Details'!$A$2:$L$2344,12,FALSE)</f>
        <v>R1011</v>
      </c>
      <c r="Q2133" s="15">
        <f>VLOOKUP($A2133,'Hospitalisation Details'!$A$2:$G$2344,7,FALSE)</f>
        <v>54</v>
      </c>
    </row>
    <row r="2134" spans="1:17" x14ac:dyDescent="0.25">
      <c r="A2134" s="14" t="s">
        <v>5823</v>
      </c>
      <c r="B2134" t="str">
        <f>VLOOKUP(Healthcare!$A2134,'Customer Names'!A2134:C4468,3,FALSE)</f>
        <v>Thayer</v>
      </c>
      <c r="C2134">
        <f>VLOOKUP(Healthcare!$A2134,'Medical Examinations'!A2134:B4468,2,FALSE)</f>
        <v>22.515000000000001</v>
      </c>
      <c r="D2134">
        <f>VLOOKUP($A2134,'Medical Examinations'!A2134:D4468,4,FALSE)</f>
        <v>5.93</v>
      </c>
      <c r="E2134" t="str">
        <f>VLOOKUP($A2134,'Medical Examinations'!A2134:F2134,6,FALSE)</f>
        <v>No</v>
      </c>
      <c r="F2134" t="str">
        <f>VLOOKUP($A2134,'Medical Examinations'!A2134:G4468,7,FALSE)</f>
        <v>No</v>
      </c>
      <c r="G2134" t="str">
        <f>VLOOKUP($A2134,'Medical Examinations'!A2134:H4468,8,FALSE)</f>
        <v>Yes</v>
      </c>
      <c r="H2134" s="4">
        <f>VLOOKUP($A2134,'Medical Examinations'!A2134:I4468,9,FALSE)</f>
        <v>1</v>
      </c>
      <c r="I2134" t="str">
        <f>VLOOKUP($A2134,'Medical Examinations'!A2134:J2134,10,FALSE)</f>
        <v>No</v>
      </c>
      <c r="J2134" t="str">
        <f>VLOOKUP($A2134,'Medical Examinations'!A2134:C2134,3,FALSE)</f>
        <v>Health Weight</v>
      </c>
      <c r="K2134" t="str">
        <f>VLOOKUP($A2134,'Medical Examinations'!A2134:E2134,5,FALSE)</f>
        <v>Prediabetes</v>
      </c>
      <c r="L2134" t="str">
        <f>VLOOKUP($A2134,'Hospitalisation Details'!$A$2:$E$2344,5,FALSE)</f>
        <v>14-Oct-1964</v>
      </c>
      <c r="M2134" s="2">
        <f>VLOOKUP($A2134,'Hospitalisation Details'!$A$2:$I$2344,9,FALSE)</f>
        <v>10455.1</v>
      </c>
      <c r="N2134" s="2" t="str">
        <f>VLOOKUP($A2134,'Hospitalisation Details'!$A$2:$J$2344,10,FALSE)</f>
        <v>Tier - 3</v>
      </c>
      <c r="O2134" s="2" t="str">
        <f>VLOOKUP($A2134,'Hospitalisation Details'!$A$2:$K$2344,11,FALSE)</f>
        <v>Tier - 1</v>
      </c>
      <c r="P2134" s="5" t="str">
        <f>VLOOKUP($A2134,'Hospitalisation Details'!$A$2:$L$2344,12,FALSE)</f>
        <v>R1012</v>
      </c>
      <c r="Q2134" s="15">
        <f>VLOOKUP($A2134,'Hospitalisation Details'!$A$2:$G$2344,7,FALSE)</f>
        <v>58</v>
      </c>
    </row>
    <row r="2135" spans="1:17" x14ac:dyDescent="0.25">
      <c r="A2135" s="14" t="s">
        <v>5824</v>
      </c>
      <c r="B2135" t="str">
        <f>VLOOKUP(Healthcare!$A2135,'Customer Names'!A2135:C4469,3,FALSE)</f>
        <v>Brosseau</v>
      </c>
      <c r="C2135">
        <f>VLOOKUP(Healthcare!$A2135,'Medical Examinations'!A2135:B4469,2,FALSE)</f>
        <v>15.65</v>
      </c>
      <c r="D2135">
        <f>VLOOKUP($A2135,'Medical Examinations'!A2135:D4469,4,FALSE)</f>
        <v>4.2300000000000004</v>
      </c>
      <c r="E2135" t="str">
        <f>VLOOKUP($A2135,'Medical Examinations'!A2135:F2135,6,FALSE)</f>
        <v>No</v>
      </c>
      <c r="F2135" t="str">
        <f>VLOOKUP($A2135,'Medical Examinations'!A2135:G4469,7,FALSE)</f>
        <v>No</v>
      </c>
      <c r="G2135" t="str">
        <f>VLOOKUP($A2135,'Medical Examinations'!A2135:H4469,8,FALSE)</f>
        <v>No</v>
      </c>
      <c r="H2135" s="4">
        <f>VLOOKUP($A2135,'Medical Examinations'!A2135:I4469,9,FALSE)</f>
        <v>0</v>
      </c>
      <c r="I2135" t="str">
        <f>VLOOKUP($A2135,'Medical Examinations'!A2135:J2135,10,FALSE)</f>
        <v>No</v>
      </c>
      <c r="J2135" t="str">
        <f>VLOOKUP($A2135,'Medical Examinations'!A2135:C2135,3,FALSE)</f>
        <v>Under Weight</v>
      </c>
      <c r="K2135" t="str">
        <f>VLOOKUP($A2135,'Medical Examinations'!A2135:E2135,5,FALSE)</f>
        <v>Normal</v>
      </c>
      <c r="L2135" t="str">
        <f>VLOOKUP($A2135,'Hospitalisation Details'!$A$2:$E$2344,5,FALSE)</f>
        <v>3-Aug-1976</v>
      </c>
      <c r="M2135" s="2">
        <f>VLOOKUP($A2135,'Hospitalisation Details'!$A$2:$I$2344,9,FALSE)</f>
        <v>10455.14</v>
      </c>
      <c r="N2135" s="2" t="str">
        <f>VLOOKUP($A2135,'Hospitalisation Details'!$A$2:$J$2344,10,FALSE)</f>
        <v>Tier - 3</v>
      </c>
      <c r="O2135" s="2" t="str">
        <f>VLOOKUP($A2135,'Hospitalisation Details'!$A$2:$K$2344,11,FALSE)</f>
        <v>Tier - 2</v>
      </c>
      <c r="P2135" s="5" t="str">
        <f>VLOOKUP($A2135,'Hospitalisation Details'!$A$2:$L$2344,12,FALSE)</f>
        <v>R1021</v>
      </c>
      <c r="Q2135" s="15">
        <f>VLOOKUP($A2135,'Hospitalisation Details'!$A$2:$G$2344,7,FALSE)</f>
        <v>46</v>
      </c>
    </row>
    <row r="2136" spans="1:17" x14ac:dyDescent="0.25">
      <c r="A2136" s="14" t="s">
        <v>5825</v>
      </c>
      <c r="B2136" t="str">
        <f>VLOOKUP(Healthcare!$A2136,'Customer Names'!A2136:C4470,3,FALSE)</f>
        <v>Phares</v>
      </c>
      <c r="C2136">
        <f>VLOOKUP(Healthcare!$A2136,'Medical Examinations'!A2136:B4470,2,FALSE)</f>
        <v>27.36</v>
      </c>
      <c r="D2136">
        <f>VLOOKUP($A2136,'Medical Examinations'!A2136:D4470,4,FALSE)</f>
        <v>5.59</v>
      </c>
      <c r="E2136" t="str">
        <f>VLOOKUP($A2136,'Medical Examinations'!A2136:F2136,6,FALSE)</f>
        <v>Yes</v>
      </c>
      <c r="F2136" t="str">
        <f>VLOOKUP($A2136,'Medical Examinations'!A2136:G4470,7,FALSE)</f>
        <v>No</v>
      </c>
      <c r="G2136" t="str">
        <f>VLOOKUP($A2136,'Medical Examinations'!A2136:H4470,8,FALSE)</f>
        <v>No</v>
      </c>
      <c r="H2136" s="4">
        <f>VLOOKUP($A2136,'Medical Examinations'!A2136:I4470,9,FALSE)</f>
        <v>0</v>
      </c>
      <c r="I2136" t="str">
        <f>VLOOKUP($A2136,'Medical Examinations'!A2136:J2136,10,FALSE)</f>
        <v>No</v>
      </c>
      <c r="J2136" t="str">
        <f>VLOOKUP($A2136,'Medical Examinations'!A2136:C2136,3,FALSE)</f>
        <v>Over Weight</v>
      </c>
      <c r="K2136" t="str">
        <f>VLOOKUP($A2136,'Medical Examinations'!A2136:E2136,5,FALSE)</f>
        <v>Normal</v>
      </c>
      <c r="L2136" t="str">
        <f>VLOOKUP($A2136,'Hospitalisation Details'!$A$2:$E$2344,5,FALSE)</f>
        <v>27-Jul-1964</v>
      </c>
      <c r="M2136" s="2">
        <f>VLOOKUP($A2136,'Hospitalisation Details'!$A$2:$I$2344,9,FALSE)</f>
        <v>10459.19</v>
      </c>
      <c r="N2136" s="2" t="str">
        <f>VLOOKUP($A2136,'Hospitalisation Details'!$A$2:$J$2344,10,FALSE)</f>
        <v>Tier - 3</v>
      </c>
      <c r="O2136" s="2" t="str">
        <f>VLOOKUP($A2136,'Hospitalisation Details'!$A$2:$K$2344,11,FALSE)</f>
        <v>Tier - 1</v>
      </c>
      <c r="P2136" s="5" t="str">
        <f>VLOOKUP($A2136,'Hospitalisation Details'!$A$2:$L$2344,12,FALSE)</f>
        <v>R1013</v>
      </c>
      <c r="Q2136" s="15">
        <f>VLOOKUP($A2136,'Hospitalisation Details'!$A$2:$G$2344,7,FALSE)</f>
        <v>58</v>
      </c>
    </row>
    <row r="2137" spans="1:17" x14ac:dyDescent="0.25">
      <c r="A2137" s="14" t="s">
        <v>5826</v>
      </c>
      <c r="B2137" t="str">
        <f>VLOOKUP(Healthcare!$A2137,'Customer Names'!A2137:C4471,3,FALSE)</f>
        <v>Curley</v>
      </c>
      <c r="C2137">
        <f>VLOOKUP(Healthcare!$A2137,'Medical Examinations'!A2137:B4471,2,FALSE)</f>
        <v>22.3</v>
      </c>
      <c r="D2137">
        <f>VLOOKUP($A2137,'Medical Examinations'!A2137:D4471,4,FALSE)</f>
        <v>4.8899999999999997</v>
      </c>
      <c r="E2137" t="str">
        <f>VLOOKUP($A2137,'Medical Examinations'!A2137:F2137,6,FALSE)</f>
        <v>Yes</v>
      </c>
      <c r="F2137" t="str">
        <f>VLOOKUP($A2137,'Medical Examinations'!A2137:G4471,7,FALSE)</f>
        <v>No</v>
      </c>
      <c r="G2137" t="str">
        <f>VLOOKUP($A2137,'Medical Examinations'!A2137:H4471,8,FALSE)</f>
        <v>No</v>
      </c>
      <c r="H2137" s="4">
        <f>VLOOKUP($A2137,'Medical Examinations'!A2137:I4471,9,FALSE)</f>
        <v>0</v>
      </c>
      <c r="I2137" t="str">
        <f>VLOOKUP($A2137,'Medical Examinations'!A2137:J2137,10,FALSE)</f>
        <v>No</v>
      </c>
      <c r="J2137" t="str">
        <f>VLOOKUP($A2137,'Medical Examinations'!A2137:C2137,3,FALSE)</f>
        <v>Health Weight</v>
      </c>
      <c r="K2137" t="str">
        <f>VLOOKUP($A2137,'Medical Examinations'!A2137:E2137,5,FALSE)</f>
        <v>Normal</v>
      </c>
      <c r="L2137" t="str">
        <f>VLOOKUP($A2137,'Hospitalisation Details'!$A$2:$E$2344,5,FALSE)</f>
        <v>22-Sep-1969</v>
      </c>
      <c r="M2137" s="2">
        <f>VLOOKUP($A2137,'Hospitalisation Details'!$A$2:$I$2344,9,FALSE)</f>
        <v>10461.98</v>
      </c>
      <c r="N2137" s="2" t="str">
        <f>VLOOKUP($A2137,'Hospitalisation Details'!$A$2:$J$2344,10,FALSE)</f>
        <v>Tier - 3</v>
      </c>
      <c r="O2137" s="2" t="str">
        <f>VLOOKUP($A2137,'Hospitalisation Details'!$A$2:$K$2344,11,FALSE)</f>
        <v>Tier - 1</v>
      </c>
      <c r="P2137" s="5" t="str">
        <f>VLOOKUP($A2137,'Hospitalisation Details'!$A$2:$L$2344,12,FALSE)</f>
        <v>R1012</v>
      </c>
      <c r="Q2137" s="15">
        <f>VLOOKUP($A2137,'Hospitalisation Details'!$A$2:$G$2344,7,FALSE)</f>
        <v>53</v>
      </c>
    </row>
    <row r="2138" spans="1:17" x14ac:dyDescent="0.25">
      <c r="A2138" s="14" t="s">
        <v>5827</v>
      </c>
      <c r="B2138" t="str">
        <f>VLOOKUP(Healthcare!$A2138,'Customer Names'!A2138:C4472,3,FALSE)</f>
        <v>Johnston</v>
      </c>
      <c r="C2138">
        <f>VLOOKUP(Healthcare!$A2138,'Medical Examinations'!A2138:B4472,2,FALSE)</f>
        <v>26.03</v>
      </c>
      <c r="D2138">
        <f>VLOOKUP($A2138,'Medical Examinations'!A2138:D4472,4,FALSE)</f>
        <v>5.81</v>
      </c>
      <c r="E2138" t="str">
        <f>VLOOKUP($A2138,'Medical Examinations'!A2138:F2138,6,FALSE)</f>
        <v>Yes</v>
      </c>
      <c r="F2138" t="str">
        <f>VLOOKUP($A2138,'Medical Examinations'!A2138:G4472,7,FALSE)</f>
        <v>No</v>
      </c>
      <c r="G2138" t="str">
        <f>VLOOKUP($A2138,'Medical Examinations'!A2138:H4472,8,FALSE)</f>
        <v>No</v>
      </c>
      <c r="H2138" s="4">
        <f>VLOOKUP($A2138,'Medical Examinations'!A2138:I4472,9,FALSE)</f>
        <v>0</v>
      </c>
      <c r="I2138" t="str">
        <f>VLOOKUP($A2138,'Medical Examinations'!A2138:J2138,10,FALSE)</f>
        <v>No</v>
      </c>
      <c r="J2138" t="str">
        <f>VLOOKUP($A2138,'Medical Examinations'!A2138:C2138,3,FALSE)</f>
        <v>Over Weight</v>
      </c>
      <c r="K2138" t="str">
        <f>VLOOKUP($A2138,'Medical Examinations'!A2138:E2138,5,FALSE)</f>
        <v>Prediabetes</v>
      </c>
      <c r="L2138" t="str">
        <f>VLOOKUP($A2138,'Hospitalisation Details'!$A$2:$E$2344,5,FALSE)</f>
        <v>28-Jun-1987</v>
      </c>
      <c r="M2138" s="2">
        <f>VLOOKUP($A2138,'Hospitalisation Details'!$A$2:$I$2344,9,FALSE)</f>
        <v>10464.83</v>
      </c>
      <c r="N2138" s="2" t="str">
        <f>VLOOKUP($A2138,'Hospitalisation Details'!$A$2:$J$2344,10,FALSE)</f>
        <v>Tier - 3</v>
      </c>
      <c r="O2138" s="2" t="str">
        <f>VLOOKUP($A2138,'Hospitalisation Details'!$A$2:$K$2344,11,FALSE)</f>
        <v>Tier - 1</v>
      </c>
      <c r="P2138" s="5" t="str">
        <f>VLOOKUP($A2138,'Hospitalisation Details'!$A$2:$L$2344,12,FALSE)</f>
        <v>R1012</v>
      </c>
      <c r="Q2138" s="15">
        <f>VLOOKUP($A2138,'Hospitalisation Details'!$A$2:$G$2344,7,FALSE)</f>
        <v>35</v>
      </c>
    </row>
    <row r="2139" spans="1:17" x14ac:dyDescent="0.25">
      <c r="A2139" s="14" t="s">
        <v>5828</v>
      </c>
      <c r="B2139" t="str">
        <f>VLOOKUP(Healthcare!$A2139,'Customer Names'!A2139:C4473,3,FALSE)</f>
        <v>Padula</v>
      </c>
      <c r="C2139">
        <f>VLOOKUP(Healthcare!$A2139,'Medical Examinations'!A2139:B4473,2,FALSE)</f>
        <v>27.74</v>
      </c>
      <c r="D2139">
        <f>VLOOKUP($A2139,'Medical Examinations'!A2139:D4473,4,FALSE)</f>
        <v>4.29</v>
      </c>
      <c r="E2139" t="str">
        <f>VLOOKUP($A2139,'Medical Examinations'!A2139:F2139,6,FALSE)</f>
        <v>No</v>
      </c>
      <c r="F2139" t="str">
        <f>VLOOKUP($A2139,'Medical Examinations'!A2139:G4473,7,FALSE)</f>
        <v>Yes</v>
      </c>
      <c r="G2139" t="str">
        <f>VLOOKUP($A2139,'Medical Examinations'!A2139:H4473,8,FALSE)</f>
        <v>No</v>
      </c>
      <c r="H2139" s="4">
        <f>VLOOKUP($A2139,'Medical Examinations'!A2139:I4473,9,FALSE)</f>
        <v>1</v>
      </c>
      <c r="I2139" t="str">
        <f>VLOOKUP($A2139,'Medical Examinations'!A2139:J2139,10,FALSE)</f>
        <v>No</v>
      </c>
      <c r="J2139" t="str">
        <f>VLOOKUP($A2139,'Medical Examinations'!A2139:C2139,3,FALSE)</f>
        <v>Over Weight</v>
      </c>
      <c r="K2139" t="str">
        <f>VLOOKUP($A2139,'Medical Examinations'!A2139:E2139,5,FALSE)</f>
        <v>Normal</v>
      </c>
      <c r="L2139" t="str">
        <f>VLOOKUP($A2139,'Hospitalisation Details'!$A$2:$E$2344,5,FALSE)</f>
        <v>21-Aug-1978</v>
      </c>
      <c r="M2139" s="2">
        <f>VLOOKUP($A2139,'Hospitalisation Details'!$A$2:$I$2344,9,FALSE)</f>
        <v>10486.55</v>
      </c>
      <c r="N2139" s="2" t="str">
        <f>VLOOKUP($A2139,'Hospitalisation Details'!$A$2:$J$2344,10,FALSE)</f>
        <v>Tier - 3</v>
      </c>
      <c r="O2139" s="2" t="str">
        <f>VLOOKUP($A2139,'Hospitalisation Details'!$A$2:$K$2344,11,FALSE)</f>
        <v>Tier - 3</v>
      </c>
      <c r="P2139" s="5" t="str">
        <f>VLOOKUP($A2139,'Hospitalisation Details'!$A$2:$L$2344,12,FALSE)</f>
        <v>R1025</v>
      </c>
      <c r="Q2139" s="15">
        <f>VLOOKUP($A2139,'Hospitalisation Details'!$A$2:$G$2344,7,FALSE)</f>
        <v>44</v>
      </c>
    </row>
    <row r="2140" spans="1:17" x14ac:dyDescent="0.25">
      <c r="A2140" s="14" t="s">
        <v>5829</v>
      </c>
      <c r="B2140" t="str">
        <f>VLOOKUP(Healthcare!$A2140,'Customer Names'!A2140:C4474,3,FALSE)</f>
        <v>Gamirov</v>
      </c>
      <c r="C2140">
        <f>VLOOKUP(Healthcare!$A2140,'Medical Examinations'!A2140:B4474,2,FALSE)</f>
        <v>32.11</v>
      </c>
      <c r="D2140">
        <f>VLOOKUP($A2140,'Medical Examinations'!A2140:D4474,4,FALSE)</f>
        <v>4.03</v>
      </c>
      <c r="E2140" t="str">
        <f>VLOOKUP($A2140,'Medical Examinations'!A2140:F2140,6,FALSE)</f>
        <v>Yes</v>
      </c>
      <c r="F2140" t="str">
        <f>VLOOKUP($A2140,'Medical Examinations'!A2140:G4474,7,FALSE)</f>
        <v>Yes</v>
      </c>
      <c r="G2140" t="str">
        <f>VLOOKUP($A2140,'Medical Examinations'!A2140:H4474,8,FALSE)</f>
        <v>No</v>
      </c>
      <c r="H2140" s="4">
        <f>VLOOKUP($A2140,'Medical Examinations'!A2140:I4474,9,FALSE)</f>
        <v>2</v>
      </c>
      <c r="I2140" t="str">
        <f>VLOOKUP($A2140,'Medical Examinations'!A2140:J2140,10,FALSE)</f>
        <v>No</v>
      </c>
      <c r="J2140" t="str">
        <f>VLOOKUP($A2140,'Medical Examinations'!A2140:C2140,3,FALSE)</f>
        <v>Obesity</v>
      </c>
      <c r="K2140" t="str">
        <f>VLOOKUP($A2140,'Medical Examinations'!A2140:E2140,5,FALSE)</f>
        <v>Normal</v>
      </c>
      <c r="L2140" t="str">
        <f>VLOOKUP($A2140,'Hospitalisation Details'!$A$2:$E$2344,5,FALSE)</f>
        <v>19-Oct-1972</v>
      </c>
      <c r="M2140" s="2">
        <f>VLOOKUP($A2140,'Hospitalisation Details'!$A$2:$I$2344,9,FALSE)</f>
        <v>10493.95</v>
      </c>
      <c r="N2140" s="2" t="str">
        <f>VLOOKUP($A2140,'Hospitalisation Details'!$A$2:$J$2344,10,FALSE)</f>
        <v>Tier - 3</v>
      </c>
      <c r="O2140" s="2" t="str">
        <f>VLOOKUP($A2140,'Hospitalisation Details'!$A$2:$K$2344,11,FALSE)</f>
        <v>Tier - 1</v>
      </c>
      <c r="P2140" s="5" t="str">
        <f>VLOOKUP($A2140,'Hospitalisation Details'!$A$2:$L$2344,12,FALSE)</f>
        <v>R1012</v>
      </c>
      <c r="Q2140" s="15">
        <f>VLOOKUP($A2140,'Hospitalisation Details'!$A$2:$G$2344,7,FALSE)</f>
        <v>50</v>
      </c>
    </row>
    <row r="2141" spans="1:17" x14ac:dyDescent="0.25">
      <c r="A2141" s="14" t="s">
        <v>5830</v>
      </c>
      <c r="B2141" t="str">
        <f>VLOOKUP(Healthcare!$A2141,'Customer Names'!A2141:C4475,3,FALSE)</f>
        <v>Briot</v>
      </c>
      <c r="C2141">
        <f>VLOOKUP(Healthcare!$A2141,'Medical Examinations'!A2141:B4475,2,FALSE)</f>
        <v>25.175000000000001</v>
      </c>
      <c r="D2141">
        <f>VLOOKUP($A2141,'Medical Examinations'!A2141:D4475,4,FALSE)</f>
        <v>6.29</v>
      </c>
      <c r="E2141" t="str">
        <f>VLOOKUP($A2141,'Medical Examinations'!A2141:F2141,6,FALSE)</f>
        <v>Yes</v>
      </c>
      <c r="F2141" t="str">
        <f>VLOOKUP($A2141,'Medical Examinations'!A2141:G4475,7,FALSE)</f>
        <v>Yes</v>
      </c>
      <c r="G2141" t="str">
        <f>VLOOKUP($A2141,'Medical Examinations'!A2141:H4475,8,FALSE)</f>
        <v>No</v>
      </c>
      <c r="H2141" s="4">
        <f>VLOOKUP($A2141,'Medical Examinations'!A2141:I4475,9,FALSE)</f>
        <v>2</v>
      </c>
      <c r="I2141" t="str">
        <f>VLOOKUP($A2141,'Medical Examinations'!A2141:J2141,10,FALSE)</f>
        <v>No</v>
      </c>
      <c r="J2141" t="str">
        <f>VLOOKUP($A2141,'Medical Examinations'!A2141:C2141,3,FALSE)</f>
        <v>Over Weight</v>
      </c>
      <c r="K2141" t="str">
        <f>VLOOKUP($A2141,'Medical Examinations'!A2141:E2141,5,FALSE)</f>
        <v>Prediabetes</v>
      </c>
      <c r="L2141" t="str">
        <f>VLOOKUP($A2141,'Hospitalisation Details'!$A$2:$E$2344,5,FALSE)</f>
        <v>26-Sep-1971</v>
      </c>
      <c r="M2141" s="2">
        <f>VLOOKUP($A2141,'Hospitalisation Details'!$A$2:$I$2344,9,FALSE)</f>
        <v>10546.48</v>
      </c>
      <c r="N2141" s="2" t="str">
        <f>VLOOKUP($A2141,'Hospitalisation Details'!$A$2:$J$2344,10,FALSE)</f>
        <v>Tier - 3</v>
      </c>
      <c r="O2141" s="2" t="str">
        <f>VLOOKUP($A2141,'Hospitalisation Details'!$A$2:$K$2344,11,FALSE)</f>
        <v>Tier - 3</v>
      </c>
      <c r="P2141" s="5" t="str">
        <f>VLOOKUP($A2141,'Hospitalisation Details'!$A$2:$L$2344,12,FALSE)</f>
        <v>R1011</v>
      </c>
      <c r="Q2141" s="15">
        <f>VLOOKUP($A2141,'Hospitalisation Details'!$A$2:$G$2344,7,FALSE)</f>
        <v>51</v>
      </c>
    </row>
    <row r="2142" spans="1:17" x14ac:dyDescent="0.25">
      <c r="A2142" s="14" t="s">
        <v>5831</v>
      </c>
      <c r="B2142" t="str">
        <f>VLOOKUP(Healthcare!$A2142,'Customer Names'!A2142:C4476,3,FALSE)</f>
        <v>De Hueck</v>
      </c>
      <c r="C2142">
        <f>VLOOKUP(Healthcare!$A2142,'Medical Examinations'!A2142:B4476,2,FALSE)</f>
        <v>39.49</v>
      </c>
      <c r="D2142">
        <f>VLOOKUP($A2142,'Medical Examinations'!A2142:D4476,4,FALSE)</f>
        <v>4.4800000000000004</v>
      </c>
      <c r="E2142" t="str">
        <f>VLOOKUP($A2142,'Medical Examinations'!A2142:F2142,6,FALSE)</f>
        <v>Yes</v>
      </c>
      <c r="F2142" t="str">
        <f>VLOOKUP($A2142,'Medical Examinations'!A2142:G4476,7,FALSE)</f>
        <v>No</v>
      </c>
      <c r="G2142" t="str">
        <f>VLOOKUP($A2142,'Medical Examinations'!A2142:H4476,8,FALSE)</f>
        <v>No</v>
      </c>
      <c r="H2142" s="4">
        <f>VLOOKUP($A2142,'Medical Examinations'!A2142:I4476,9,FALSE)</f>
        <v>0</v>
      </c>
      <c r="I2142" t="str">
        <f>VLOOKUP($A2142,'Medical Examinations'!A2142:J2142,10,FALSE)</f>
        <v>No</v>
      </c>
      <c r="J2142" t="str">
        <f>VLOOKUP($A2142,'Medical Examinations'!A2142:C2142,3,FALSE)</f>
        <v>Obesity</v>
      </c>
      <c r="K2142" t="str">
        <f>VLOOKUP($A2142,'Medical Examinations'!A2142:E2142,5,FALSE)</f>
        <v>Normal</v>
      </c>
      <c r="L2142" t="str">
        <f>VLOOKUP($A2142,'Hospitalisation Details'!$A$2:$E$2344,5,FALSE)</f>
        <v>29-Jun-1971</v>
      </c>
      <c r="M2142" s="2">
        <f>VLOOKUP($A2142,'Hospitalisation Details'!$A$2:$I$2344,9,FALSE)</f>
        <v>10560.49</v>
      </c>
      <c r="N2142" s="2" t="str">
        <f>VLOOKUP($A2142,'Hospitalisation Details'!$A$2:$J$2344,10,FALSE)</f>
        <v>Tier - 3</v>
      </c>
      <c r="O2142" s="2" t="str">
        <f>VLOOKUP($A2142,'Hospitalisation Details'!$A$2:$K$2344,11,FALSE)</f>
        <v>Tier - 2</v>
      </c>
      <c r="P2142" s="5" t="str">
        <f>VLOOKUP($A2142,'Hospitalisation Details'!$A$2:$L$2344,12,FALSE)</f>
        <v>R1013</v>
      </c>
      <c r="Q2142" s="15">
        <f>VLOOKUP($A2142,'Hospitalisation Details'!$A$2:$G$2344,7,FALSE)</f>
        <v>51</v>
      </c>
    </row>
    <row r="2143" spans="1:17" x14ac:dyDescent="0.25">
      <c r="A2143" s="14" t="s">
        <v>5832</v>
      </c>
      <c r="B2143" t="str">
        <f>VLOOKUP(Healthcare!$A2143,'Customer Names'!A2143:C4477,3,FALSE)</f>
        <v>Putt</v>
      </c>
      <c r="C2143">
        <f>VLOOKUP(Healthcare!$A2143,'Medical Examinations'!A2143:B4477,2,FALSE)</f>
        <v>34.869999999999997</v>
      </c>
      <c r="D2143">
        <f>VLOOKUP($A2143,'Medical Examinations'!A2143:D4477,4,FALSE)</f>
        <v>5.51</v>
      </c>
      <c r="E2143" t="str">
        <f>VLOOKUP($A2143,'Medical Examinations'!A2143:F2143,6,FALSE)</f>
        <v>Yes</v>
      </c>
      <c r="F2143" t="str">
        <f>VLOOKUP($A2143,'Medical Examinations'!A2143:G4477,7,FALSE)</f>
        <v>No</v>
      </c>
      <c r="G2143" t="str">
        <f>VLOOKUP($A2143,'Medical Examinations'!A2143:H4477,8,FALSE)</f>
        <v>No</v>
      </c>
      <c r="H2143" s="4">
        <f>VLOOKUP($A2143,'Medical Examinations'!A2143:I4477,9,FALSE)</f>
        <v>0</v>
      </c>
      <c r="I2143" t="str">
        <f>VLOOKUP($A2143,'Medical Examinations'!A2143:J2143,10,FALSE)</f>
        <v>No</v>
      </c>
      <c r="J2143" t="str">
        <f>VLOOKUP($A2143,'Medical Examinations'!A2143:C2143,3,FALSE)</f>
        <v>Obesity</v>
      </c>
      <c r="K2143" t="str">
        <f>VLOOKUP($A2143,'Medical Examinations'!A2143:E2143,5,FALSE)</f>
        <v>Normal</v>
      </c>
      <c r="L2143" t="str">
        <f>VLOOKUP($A2143,'Hospitalisation Details'!$A$2:$E$2344,5,FALSE)</f>
        <v>17-Jul-1969</v>
      </c>
      <c r="M2143" s="2">
        <f>VLOOKUP($A2143,'Hospitalisation Details'!$A$2:$I$2344,9,FALSE)</f>
        <v>10564.88</v>
      </c>
      <c r="N2143" s="2" t="str">
        <f>VLOOKUP($A2143,'Hospitalisation Details'!$A$2:$J$2344,10,FALSE)</f>
        <v>Tier - 3</v>
      </c>
      <c r="O2143" s="2" t="str">
        <f>VLOOKUP($A2143,'Hospitalisation Details'!$A$2:$K$2344,11,FALSE)</f>
        <v>Tier - 1</v>
      </c>
      <c r="P2143" s="5" t="str">
        <f>VLOOKUP($A2143,'Hospitalisation Details'!$A$2:$L$2344,12,FALSE)</f>
        <v>R1024</v>
      </c>
      <c r="Q2143" s="15">
        <f>VLOOKUP($A2143,'Hospitalisation Details'!$A$2:$G$2344,7,FALSE)</f>
        <v>53</v>
      </c>
    </row>
    <row r="2144" spans="1:17" x14ac:dyDescent="0.25">
      <c r="A2144" s="14" t="s">
        <v>5833</v>
      </c>
      <c r="B2144" t="str">
        <f>VLOOKUP(Healthcare!$A2144,'Customer Names'!A2144:C4478,3,FALSE)</f>
        <v>Deiman</v>
      </c>
      <c r="C2144">
        <f>VLOOKUP(Healthcare!$A2144,'Medical Examinations'!A2144:B4478,2,FALSE)</f>
        <v>34.6</v>
      </c>
      <c r="D2144">
        <f>VLOOKUP($A2144,'Medical Examinations'!A2144:D4478,4,FALSE)</f>
        <v>4.5</v>
      </c>
      <c r="E2144" t="str">
        <f>VLOOKUP($A2144,'Medical Examinations'!A2144:F2144,6,FALSE)</f>
        <v>Yes</v>
      </c>
      <c r="F2144" t="str">
        <f>VLOOKUP($A2144,'Medical Examinations'!A2144:G4478,7,FALSE)</f>
        <v>No</v>
      </c>
      <c r="G2144" t="str">
        <f>VLOOKUP($A2144,'Medical Examinations'!A2144:H4478,8,FALSE)</f>
        <v>No</v>
      </c>
      <c r="H2144" s="4">
        <f>VLOOKUP($A2144,'Medical Examinations'!A2144:I4478,9,FALSE)</f>
        <v>0</v>
      </c>
      <c r="I2144" t="str">
        <f>VLOOKUP($A2144,'Medical Examinations'!A2144:J2144,10,FALSE)</f>
        <v>No</v>
      </c>
      <c r="J2144" t="str">
        <f>VLOOKUP($A2144,'Medical Examinations'!A2144:C2144,3,FALSE)</f>
        <v>Obesity</v>
      </c>
      <c r="K2144" t="str">
        <f>VLOOKUP($A2144,'Medical Examinations'!A2144:E2144,5,FALSE)</f>
        <v>Normal</v>
      </c>
      <c r="L2144" t="str">
        <f>VLOOKUP($A2144,'Hospitalisation Details'!$A$2:$E$2344,5,FALSE)</f>
        <v>11-Dec-1966</v>
      </c>
      <c r="M2144" s="2">
        <f>VLOOKUP($A2144,'Hospitalisation Details'!$A$2:$I$2344,9,FALSE)</f>
        <v>10577.09</v>
      </c>
      <c r="N2144" s="2" t="str">
        <f>VLOOKUP($A2144,'Hospitalisation Details'!$A$2:$J$2344,10,FALSE)</f>
        <v>Tier - 3</v>
      </c>
      <c r="O2144" s="2" t="str">
        <f>VLOOKUP($A2144,'Hospitalisation Details'!$A$2:$K$2344,11,FALSE)</f>
        <v>Tier - 3</v>
      </c>
      <c r="P2144" s="5" t="str">
        <f>VLOOKUP($A2144,'Hospitalisation Details'!$A$2:$L$2344,12,FALSE)</f>
        <v>R1011</v>
      </c>
      <c r="Q2144" s="15">
        <f>VLOOKUP($A2144,'Hospitalisation Details'!$A$2:$G$2344,7,FALSE)</f>
        <v>56</v>
      </c>
    </row>
    <row r="2145" spans="1:17" x14ac:dyDescent="0.25">
      <c r="A2145" s="14" t="s">
        <v>5834</v>
      </c>
      <c r="B2145" t="str">
        <f>VLOOKUP(Healthcare!$A2145,'Customer Names'!A2145:C4479,3,FALSE)</f>
        <v>Bonanni</v>
      </c>
      <c r="C2145">
        <f>VLOOKUP(Healthcare!$A2145,'Medical Examinations'!A2145:B4479,2,FALSE)</f>
        <v>25.8</v>
      </c>
      <c r="D2145">
        <f>VLOOKUP($A2145,'Medical Examinations'!A2145:D4479,4,FALSE)</f>
        <v>6.29</v>
      </c>
      <c r="E2145" t="str">
        <f>VLOOKUP($A2145,'Medical Examinations'!A2145:F2145,6,FALSE)</f>
        <v>Yes</v>
      </c>
      <c r="F2145" t="str">
        <f>VLOOKUP($A2145,'Medical Examinations'!A2145:G4479,7,FALSE)</f>
        <v>No</v>
      </c>
      <c r="G2145" t="str">
        <f>VLOOKUP($A2145,'Medical Examinations'!A2145:H4479,8,FALSE)</f>
        <v>No</v>
      </c>
      <c r="H2145" s="4">
        <f>VLOOKUP($A2145,'Medical Examinations'!A2145:I4479,9,FALSE)</f>
        <v>0</v>
      </c>
      <c r="I2145" t="str">
        <f>VLOOKUP($A2145,'Medical Examinations'!A2145:J2145,10,FALSE)</f>
        <v>No</v>
      </c>
      <c r="J2145" t="str">
        <f>VLOOKUP($A2145,'Medical Examinations'!A2145:C2145,3,FALSE)</f>
        <v>Over Weight</v>
      </c>
      <c r="K2145" t="str">
        <f>VLOOKUP($A2145,'Medical Examinations'!A2145:E2145,5,FALSE)</f>
        <v>Prediabetes</v>
      </c>
      <c r="L2145" t="str">
        <f>VLOOKUP($A2145,'Hospitalisation Details'!$A$2:$E$2344,5,FALSE)</f>
        <v>25-Dec-1969</v>
      </c>
      <c r="M2145" s="2">
        <f>VLOOKUP($A2145,'Hospitalisation Details'!$A$2:$I$2344,9,FALSE)</f>
        <v>10579.71</v>
      </c>
      <c r="N2145" s="2" t="str">
        <f>VLOOKUP($A2145,'Hospitalisation Details'!$A$2:$J$2344,10,FALSE)</f>
        <v>Tier - 3</v>
      </c>
      <c r="O2145" s="2" t="str">
        <f>VLOOKUP($A2145,'Hospitalisation Details'!$A$2:$K$2344,11,FALSE)</f>
        <v>Tier - 3</v>
      </c>
      <c r="P2145" s="5" t="str">
        <f>VLOOKUP($A2145,'Hospitalisation Details'!$A$2:$L$2344,12,FALSE)</f>
        <v>R1013</v>
      </c>
      <c r="Q2145" s="15">
        <f>VLOOKUP($A2145,'Hospitalisation Details'!$A$2:$G$2344,7,FALSE)</f>
        <v>53</v>
      </c>
    </row>
    <row r="2146" spans="1:17" x14ac:dyDescent="0.25">
      <c r="A2146" s="14" t="s">
        <v>5835</v>
      </c>
      <c r="B2146" t="str">
        <f>VLOOKUP(Healthcare!$A2146,'Customer Names'!A2146:C4480,3,FALSE)</f>
        <v>Stein</v>
      </c>
      <c r="C2146">
        <f>VLOOKUP(Healthcare!$A2146,'Medical Examinations'!A2146:B4480,2,FALSE)</f>
        <v>35.86</v>
      </c>
      <c r="D2146">
        <f>VLOOKUP($A2146,'Medical Examinations'!A2146:D4480,4,FALSE)</f>
        <v>4.33</v>
      </c>
      <c r="E2146" t="str">
        <f>VLOOKUP($A2146,'Medical Examinations'!A2146:F2146,6,FALSE)</f>
        <v>No</v>
      </c>
      <c r="F2146" t="str">
        <f>VLOOKUP($A2146,'Medical Examinations'!A2146:G4480,7,FALSE)</f>
        <v>No</v>
      </c>
      <c r="G2146" t="str">
        <f>VLOOKUP($A2146,'Medical Examinations'!A2146:H4480,8,FALSE)</f>
        <v>No</v>
      </c>
      <c r="H2146" s="4">
        <f>VLOOKUP($A2146,'Medical Examinations'!A2146:I4480,9,FALSE)</f>
        <v>1</v>
      </c>
      <c r="I2146" t="str">
        <f>VLOOKUP($A2146,'Medical Examinations'!A2146:J2146,10,FALSE)</f>
        <v>No</v>
      </c>
      <c r="J2146" t="str">
        <f>VLOOKUP($A2146,'Medical Examinations'!A2146:C2146,3,FALSE)</f>
        <v>Obesity</v>
      </c>
      <c r="K2146" t="str">
        <f>VLOOKUP($A2146,'Medical Examinations'!A2146:E2146,5,FALSE)</f>
        <v>Normal</v>
      </c>
      <c r="L2146" t="str">
        <f>VLOOKUP($A2146,'Hospitalisation Details'!$A$2:$E$2344,5,FALSE)</f>
        <v>3-Nov-1966</v>
      </c>
      <c r="M2146" s="2">
        <f>VLOOKUP($A2146,'Hospitalisation Details'!$A$2:$I$2344,9,FALSE)</f>
        <v>10594.23</v>
      </c>
      <c r="N2146" s="2" t="str">
        <f>VLOOKUP($A2146,'Hospitalisation Details'!$A$2:$J$2344,10,FALSE)</f>
        <v>Tier - 3</v>
      </c>
      <c r="O2146" s="2" t="str">
        <f>VLOOKUP($A2146,'Hospitalisation Details'!$A$2:$K$2344,11,FALSE)</f>
        <v>Tier - 3</v>
      </c>
      <c r="P2146" s="5" t="str">
        <f>VLOOKUP($A2146,'Hospitalisation Details'!$A$2:$L$2344,12,FALSE)</f>
        <v>R1013</v>
      </c>
      <c r="Q2146" s="15">
        <f>VLOOKUP($A2146,'Hospitalisation Details'!$A$2:$G$2344,7,FALSE)</f>
        <v>56</v>
      </c>
    </row>
    <row r="2147" spans="1:17" x14ac:dyDescent="0.25">
      <c r="A2147" s="14" t="s">
        <v>5836</v>
      </c>
      <c r="B2147" t="str">
        <f>VLOOKUP(Healthcare!$A2147,'Customer Names'!A2147:C4481,3,FALSE)</f>
        <v>Laumann</v>
      </c>
      <c r="C2147">
        <f>VLOOKUP(Healthcare!$A2147,'Medical Examinations'!A2147:B4481,2,FALSE)</f>
        <v>40.47</v>
      </c>
      <c r="D2147">
        <f>VLOOKUP($A2147,'Medical Examinations'!A2147:D4481,4,FALSE)</f>
        <v>11.15</v>
      </c>
      <c r="E2147" t="str">
        <f>VLOOKUP($A2147,'Medical Examinations'!A2147:F2147,6,FALSE)</f>
        <v>No</v>
      </c>
      <c r="F2147" t="str">
        <f>VLOOKUP($A2147,'Medical Examinations'!A2147:G4481,7,FALSE)</f>
        <v>No</v>
      </c>
      <c r="G2147" t="str">
        <f>VLOOKUP($A2147,'Medical Examinations'!A2147:H4481,8,FALSE)</f>
        <v>No</v>
      </c>
      <c r="H2147" s="4">
        <f>VLOOKUP($A2147,'Medical Examinations'!A2147:I4481,9,FALSE)</f>
        <v>0</v>
      </c>
      <c r="I2147" t="str">
        <f>VLOOKUP($A2147,'Medical Examinations'!A2147:J2147,10,FALSE)</f>
        <v>No</v>
      </c>
      <c r="J2147" t="str">
        <f>VLOOKUP($A2147,'Medical Examinations'!A2147:C2147,3,FALSE)</f>
        <v>Obesity</v>
      </c>
      <c r="K2147" t="str">
        <f>VLOOKUP($A2147,'Medical Examinations'!A2147:E2147,5,FALSE)</f>
        <v>Diabetes</v>
      </c>
      <c r="L2147" t="str">
        <f>VLOOKUP($A2147,'Hospitalisation Details'!$A$2:$E$2344,5,FALSE)</f>
        <v>29-Nov-1967</v>
      </c>
      <c r="M2147" s="2">
        <f>VLOOKUP($A2147,'Hospitalisation Details'!$A$2:$I$2344,9,FALSE)</f>
        <v>10594.5</v>
      </c>
      <c r="N2147" s="2" t="str">
        <f>VLOOKUP($A2147,'Hospitalisation Details'!$A$2:$J$2344,10,FALSE)</f>
        <v>Tier - 3</v>
      </c>
      <c r="O2147" s="2" t="str">
        <f>VLOOKUP($A2147,'Hospitalisation Details'!$A$2:$K$2344,11,FALSE)</f>
        <v>Tier - 1</v>
      </c>
      <c r="P2147" s="5" t="str">
        <f>VLOOKUP($A2147,'Hospitalisation Details'!$A$2:$L$2344,12,FALSE)</f>
        <v>R1012</v>
      </c>
      <c r="Q2147" s="15">
        <f>VLOOKUP($A2147,'Hospitalisation Details'!$A$2:$G$2344,7,FALSE)</f>
        <v>55</v>
      </c>
    </row>
    <row r="2148" spans="1:17" x14ac:dyDescent="0.25">
      <c r="A2148" s="14" t="s">
        <v>5837</v>
      </c>
      <c r="B2148" t="str">
        <f>VLOOKUP(Healthcare!$A2148,'Customer Names'!A2148:C4482,3,FALSE)</f>
        <v>Galaviz</v>
      </c>
      <c r="C2148">
        <f>VLOOKUP(Healthcare!$A2148,'Medical Examinations'!A2148:B4482,2,FALSE)</f>
        <v>32.01</v>
      </c>
      <c r="D2148">
        <f>VLOOKUP($A2148,'Medical Examinations'!A2148:D4482,4,FALSE)</f>
        <v>6.45</v>
      </c>
      <c r="E2148" t="str">
        <f>VLOOKUP($A2148,'Medical Examinations'!A2148:F2148,6,FALSE)</f>
        <v>No</v>
      </c>
      <c r="F2148" t="str">
        <f>VLOOKUP($A2148,'Medical Examinations'!A2148:G4482,7,FALSE)</f>
        <v>No</v>
      </c>
      <c r="G2148" t="str">
        <f>VLOOKUP($A2148,'Medical Examinations'!A2148:H4482,8,FALSE)</f>
        <v>No</v>
      </c>
      <c r="H2148" s="4">
        <f>VLOOKUP($A2148,'Medical Examinations'!A2148:I4482,9,FALSE)</f>
        <v>1</v>
      </c>
      <c r="I2148" t="str">
        <f>VLOOKUP($A2148,'Medical Examinations'!A2148:J2148,10,FALSE)</f>
        <v>No</v>
      </c>
      <c r="J2148" t="str">
        <f>VLOOKUP($A2148,'Medical Examinations'!A2148:C2148,3,FALSE)</f>
        <v>Obesity</v>
      </c>
      <c r="K2148" t="str">
        <f>VLOOKUP($A2148,'Medical Examinations'!A2148:E2148,5,FALSE)</f>
        <v>Diabetes</v>
      </c>
      <c r="L2148" t="str">
        <f>VLOOKUP($A2148,'Hospitalisation Details'!$A$2:$E$2344,5,FALSE)</f>
        <v>14-Dec-1972</v>
      </c>
      <c r="M2148" s="2">
        <f>VLOOKUP($A2148,'Hospitalisation Details'!$A$2:$I$2344,9,FALSE)</f>
        <v>10600.55</v>
      </c>
      <c r="N2148" s="2" t="str">
        <f>VLOOKUP($A2148,'Hospitalisation Details'!$A$2:$J$2344,10,FALSE)</f>
        <v>Tier - 3</v>
      </c>
      <c r="O2148" s="2" t="str">
        <f>VLOOKUP($A2148,'Hospitalisation Details'!$A$2:$K$2344,11,FALSE)</f>
        <v>Tier - 1</v>
      </c>
      <c r="P2148" s="5" t="str">
        <f>VLOOKUP($A2148,'Hospitalisation Details'!$A$2:$L$2344,12,FALSE)</f>
        <v>R1012</v>
      </c>
      <c r="Q2148" s="15">
        <f>VLOOKUP($A2148,'Hospitalisation Details'!$A$2:$G$2344,7,FALSE)</f>
        <v>50</v>
      </c>
    </row>
    <row r="2149" spans="1:17" x14ac:dyDescent="0.25">
      <c r="A2149" s="14" t="s">
        <v>5838</v>
      </c>
      <c r="B2149" t="str">
        <f>VLOOKUP(Healthcare!$A2149,'Customer Names'!A2149:C4483,3,FALSE)</f>
        <v>Piper</v>
      </c>
      <c r="C2149">
        <f>VLOOKUP(Healthcare!$A2149,'Medical Examinations'!A2149:B4483,2,FALSE)</f>
        <v>33</v>
      </c>
      <c r="D2149">
        <f>VLOOKUP($A2149,'Medical Examinations'!A2149:D4483,4,FALSE)</f>
        <v>9.27</v>
      </c>
      <c r="E2149" t="str">
        <f>VLOOKUP($A2149,'Medical Examinations'!A2149:F2149,6,FALSE)</f>
        <v>No</v>
      </c>
      <c r="F2149" t="str">
        <f>VLOOKUP($A2149,'Medical Examinations'!A2149:G4483,7,FALSE)</f>
        <v>No</v>
      </c>
      <c r="G2149" t="str">
        <f>VLOOKUP($A2149,'Medical Examinations'!A2149:H4483,8,FALSE)</f>
        <v>No</v>
      </c>
      <c r="H2149" s="4">
        <f>VLOOKUP($A2149,'Medical Examinations'!A2149:I4483,9,FALSE)</f>
        <v>0</v>
      </c>
      <c r="I2149" t="str">
        <f>VLOOKUP($A2149,'Medical Examinations'!A2149:J2149,10,FALSE)</f>
        <v>No</v>
      </c>
      <c r="J2149" t="str">
        <f>VLOOKUP($A2149,'Medical Examinations'!A2149:C2149,3,FALSE)</f>
        <v>Obesity</v>
      </c>
      <c r="K2149" t="str">
        <f>VLOOKUP($A2149,'Medical Examinations'!A2149:E2149,5,FALSE)</f>
        <v>Diabetes</v>
      </c>
      <c r="L2149" t="str">
        <f>VLOOKUP($A2149,'Hospitalisation Details'!$A$2:$E$2344,5,FALSE)</f>
        <v>20-Jul-1966</v>
      </c>
      <c r="M2149" s="2">
        <f>VLOOKUP($A2149,'Hospitalisation Details'!$A$2:$I$2344,9,FALSE)</f>
        <v>10601.41</v>
      </c>
      <c r="N2149" s="2" t="str">
        <f>VLOOKUP($A2149,'Hospitalisation Details'!$A$2:$J$2344,10,FALSE)</f>
        <v>Tier - 3</v>
      </c>
      <c r="O2149" s="2" t="str">
        <f>VLOOKUP($A2149,'Hospitalisation Details'!$A$2:$K$2344,11,FALSE)</f>
        <v>Tier - 2</v>
      </c>
      <c r="P2149" s="5" t="str">
        <f>VLOOKUP($A2149,'Hospitalisation Details'!$A$2:$L$2344,12,FALSE)</f>
        <v>R1011</v>
      </c>
      <c r="Q2149" s="15">
        <f>VLOOKUP($A2149,'Hospitalisation Details'!$A$2:$G$2344,7,FALSE)</f>
        <v>56</v>
      </c>
    </row>
    <row r="2150" spans="1:17" x14ac:dyDescent="0.25">
      <c r="A2150" s="14" t="s">
        <v>5839</v>
      </c>
      <c r="B2150" t="str">
        <f>VLOOKUP(Healthcare!$A2150,'Customer Names'!A2150:C4484,3,FALSE)</f>
        <v>Cantini</v>
      </c>
      <c r="C2150">
        <f>VLOOKUP(Healthcare!$A2150,'Medical Examinations'!A2150:B4484,2,FALSE)</f>
        <v>29.3</v>
      </c>
      <c r="D2150">
        <f>VLOOKUP($A2150,'Medical Examinations'!A2150:D4484,4,FALSE)</f>
        <v>6.15</v>
      </c>
      <c r="E2150" t="str">
        <f>VLOOKUP($A2150,'Medical Examinations'!A2150:F2150,6,FALSE)</f>
        <v>No</v>
      </c>
      <c r="F2150" t="str">
        <f>VLOOKUP($A2150,'Medical Examinations'!A2150:G4484,7,FALSE)</f>
        <v>No</v>
      </c>
      <c r="G2150" t="str">
        <f>VLOOKUP($A2150,'Medical Examinations'!A2150:H4484,8,FALSE)</f>
        <v>No</v>
      </c>
      <c r="H2150" s="4">
        <f>VLOOKUP($A2150,'Medical Examinations'!A2150:I4484,9,FALSE)</f>
        <v>1</v>
      </c>
      <c r="I2150" t="str">
        <f>VLOOKUP($A2150,'Medical Examinations'!A2150:J2150,10,FALSE)</f>
        <v>No</v>
      </c>
      <c r="J2150" t="str">
        <f>VLOOKUP($A2150,'Medical Examinations'!A2150:C2150,3,FALSE)</f>
        <v>Over Weight</v>
      </c>
      <c r="K2150" t="str">
        <f>VLOOKUP($A2150,'Medical Examinations'!A2150:E2150,5,FALSE)</f>
        <v>Prediabetes</v>
      </c>
      <c r="L2150" t="str">
        <f>VLOOKUP($A2150,'Hospitalisation Details'!$A$2:$E$2344,5,FALSE)</f>
        <v>23-Jun-1967</v>
      </c>
      <c r="M2150" s="2">
        <f>VLOOKUP($A2150,'Hospitalisation Details'!$A$2:$I$2344,9,FALSE)</f>
        <v>10601.63</v>
      </c>
      <c r="N2150" s="2" t="str">
        <f>VLOOKUP($A2150,'Hospitalisation Details'!$A$2:$J$2344,10,FALSE)</f>
        <v>Tier - 3</v>
      </c>
      <c r="O2150" s="2" t="str">
        <f>VLOOKUP($A2150,'Hospitalisation Details'!$A$2:$K$2344,11,FALSE)</f>
        <v>Tier - 2</v>
      </c>
      <c r="P2150" s="5" t="str">
        <f>VLOOKUP($A2150,'Hospitalisation Details'!$A$2:$L$2344,12,FALSE)</f>
        <v>R1012</v>
      </c>
      <c r="Q2150" s="15">
        <f>VLOOKUP($A2150,'Hospitalisation Details'!$A$2:$G$2344,7,FALSE)</f>
        <v>55</v>
      </c>
    </row>
    <row r="2151" spans="1:17" x14ac:dyDescent="0.25">
      <c r="A2151" s="14" t="s">
        <v>5840</v>
      </c>
      <c r="B2151" t="str">
        <f>VLOOKUP(Healthcare!$A2151,'Customer Names'!A2151:C4485,3,FALSE)</f>
        <v>Hartman</v>
      </c>
      <c r="C2151">
        <f>VLOOKUP(Healthcare!$A2151,'Medical Examinations'!A2151:B4485,2,FALSE)</f>
        <v>25.8</v>
      </c>
      <c r="D2151">
        <f>VLOOKUP($A2151,'Medical Examinations'!A2151:D4485,4,FALSE)</f>
        <v>4.13</v>
      </c>
      <c r="E2151" t="str">
        <f>VLOOKUP($A2151,'Medical Examinations'!A2151:F2151,6,FALSE)</f>
        <v>No</v>
      </c>
      <c r="F2151" t="str">
        <f>VLOOKUP($A2151,'Medical Examinations'!A2151:G4485,7,FALSE)</f>
        <v>No</v>
      </c>
      <c r="G2151" t="str">
        <f>VLOOKUP($A2151,'Medical Examinations'!A2151:H4485,8,FALSE)</f>
        <v>No</v>
      </c>
      <c r="H2151" s="4">
        <f>VLOOKUP($A2151,'Medical Examinations'!A2151:I4485,9,FALSE)</f>
        <v>1</v>
      </c>
      <c r="I2151" t="str">
        <f>VLOOKUP($A2151,'Medical Examinations'!A2151:J2151,10,FALSE)</f>
        <v>No</v>
      </c>
      <c r="J2151" t="str">
        <f>VLOOKUP($A2151,'Medical Examinations'!A2151:C2151,3,FALSE)</f>
        <v>Over Weight</v>
      </c>
      <c r="K2151" t="str">
        <f>VLOOKUP($A2151,'Medical Examinations'!A2151:E2151,5,FALSE)</f>
        <v>Normal</v>
      </c>
      <c r="L2151" t="str">
        <f>VLOOKUP($A2151,'Hospitalisation Details'!$A$2:$E$2344,5,FALSE)</f>
        <v>27-Jun-1965</v>
      </c>
      <c r="M2151" s="2">
        <f>VLOOKUP($A2151,'Hospitalisation Details'!$A$2:$I$2344,9,FALSE)</f>
        <v>10608.67</v>
      </c>
      <c r="N2151" s="2" t="str">
        <f>VLOOKUP($A2151,'Hospitalisation Details'!$A$2:$J$2344,10,FALSE)</f>
        <v>Tier - 3</v>
      </c>
      <c r="O2151" s="2" t="str">
        <f>VLOOKUP($A2151,'Hospitalisation Details'!$A$2:$K$2344,11,FALSE)</f>
        <v>Tier - 3</v>
      </c>
      <c r="P2151" s="5" t="str">
        <f>VLOOKUP($A2151,'Hospitalisation Details'!$A$2:$L$2344,12,FALSE)</f>
        <v>R1012</v>
      </c>
      <c r="Q2151" s="15">
        <f>VLOOKUP($A2151,'Hospitalisation Details'!$A$2:$G$2344,7,FALSE)</f>
        <v>57</v>
      </c>
    </row>
    <row r="2152" spans="1:17" x14ac:dyDescent="0.25">
      <c r="A2152" s="14" t="s">
        <v>5841</v>
      </c>
      <c r="B2152" t="str">
        <f>VLOOKUP(Healthcare!$A2152,'Customer Names'!A2152:C4486,3,FALSE)</f>
        <v>Werhane</v>
      </c>
      <c r="C2152">
        <f>VLOOKUP(Healthcare!$A2152,'Medical Examinations'!A2152:B4486,2,FALSE)</f>
        <v>23.4</v>
      </c>
      <c r="D2152">
        <f>VLOOKUP($A2152,'Medical Examinations'!A2152:D4486,4,FALSE)</f>
        <v>4.24</v>
      </c>
      <c r="E2152" t="str">
        <f>VLOOKUP($A2152,'Medical Examinations'!A2152:F2152,6,FALSE)</f>
        <v>No</v>
      </c>
      <c r="F2152" t="str">
        <f>VLOOKUP($A2152,'Medical Examinations'!A2152:G4486,7,FALSE)</f>
        <v>No</v>
      </c>
      <c r="G2152" t="str">
        <f>VLOOKUP($A2152,'Medical Examinations'!A2152:H4486,8,FALSE)</f>
        <v>No</v>
      </c>
      <c r="H2152" s="4">
        <f>VLOOKUP($A2152,'Medical Examinations'!A2152:I4486,9,FALSE)</f>
        <v>1</v>
      </c>
      <c r="I2152" t="str">
        <f>VLOOKUP($A2152,'Medical Examinations'!A2152:J2152,10,FALSE)</f>
        <v>No</v>
      </c>
      <c r="J2152" t="str">
        <f>VLOOKUP($A2152,'Medical Examinations'!A2152:C2152,3,FALSE)</f>
        <v>Health Weight</v>
      </c>
      <c r="K2152" t="str">
        <f>VLOOKUP($A2152,'Medical Examinations'!A2152:E2152,5,FALSE)</f>
        <v>Normal</v>
      </c>
      <c r="L2152" t="str">
        <f>VLOOKUP($A2152,'Hospitalisation Details'!$A$2:$E$2344,5,FALSE)</f>
        <v>23-Jul-1992</v>
      </c>
      <c r="M2152" s="2">
        <f>VLOOKUP($A2152,'Hospitalisation Details'!$A$2:$I$2344,9,FALSE)</f>
        <v>10617.04</v>
      </c>
      <c r="N2152" s="2" t="str">
        <f>VLOOKUP($A2152,'Hospitalisation Details'!$A$2:$J$2344,10,FALSE)</f>
        <v>Tier - 3</v>
      </c>
      <c r="O2152" s="2" t="str">
        <f>VLOOKUP($A2152,'Hospitalisation Details'!$A$2:$K$2344,11,FALSE)</f>
        <v>Tier - 3</v>
      </c>
      <c r="P2152" s="5" t="str">
        <f>VLOOKUP($A2152,'Hospitalisation Details'!$A$2:$L$2344,12,FALSE)</f>
        <v>R1026</v>
      </c>
      <c r="Q2152" s="15">
        <f>VLOOKUP($A2152,'Hospitalisation Details'!$A$2:$G$2344,7,FALSE)</f>
        <v>30</v>
      </c>
    </row>
    <row r="2153" spans="1:17" x14ac:dyDescent="0.25">
      <c r="A2153" s="14" t="s">
        <v>5842</v>
      </c>
      <c r="B2153" t="str">
        <f>VLOOKUP(Healthcare!$A2153,'Customer Names'!A2153:C4487,3,FALSE)</f>
        <v>Davies</v>
      </c>
      <c r="C2153">
        <f>VLOOKUP(Healthcare!$A2153,'Medical Examinations'!A2153:B4487,2,FALSE)</f>
        <v>27.93</v>
      </c>
      <c r="D2153">
        <f>VLOOKUP($A2153,'Medical Examinations'!A2153:D4487,4,FALSE)</f>
        <v>9.8800000000000008</v>
      </c>
      <c r="E2153" t="str">
        <f>VLOOKUP($A2153,'Medical Examinations'!A2153:F2153,6,FALSE)</f>
        <v>No</v>
      </c>
      <c r="F2153" t="str">
        <f>VLOOKUP($A2153,'Medical Examinations'!A2153:G4487,7,FALSE)</f>
        <v>No</v>
      </c>
      <c r="G2153" t="str">
        <f>VLOOKUP($A2153,'Medical Examinations'!A2153:H4487,8,FALSE)</f>
        <v>No</v>
      </c>
      <c r="H2153" s="4">
        <f>VLOOKUP($A2153,'Medical Examinations'!A2153:I4487,9,FALSE)</f>
        <v>0</v>
      </c>
      <c r="I2153" t="str">
        <f>VLOOKUP($A2153,'Medical Examinations'!A2153:J2153,10,FALSE)</f>
        <v>No</v>
      </c>
      <c r="J2153" t="str">
        <f>VLOOKUP($A2153,'Medical Examinations'!A2153:C2153,3,FALSE)</f>
        <v>Over Weight</v>
      </c>
      <c r="K2153" t="str">
        <f>VLOOKUP($A2153,'Medical Examinations'!A2153:E2153,5,FALSE)</f>
        <v>Diabetes</v>
      </c>
      <c r="L2153" t="str">
        <f>VLOOKUP($A2153,'Hospitalisation Details'!$A$2:$E$2344,5,FALSE)</f>
        <v>6-Jul-1990</v>
      </c>
      <c r="M2153" s="2">
        <f>VLOOKUP($A2153,'Hospitalisation Details'!$A$2:$I$2344,9,FALSE)</f>
        <v>10620.26</v>
      </c>
      <c r="N2153" s="2" t="str">
        <f>VLOOKUP($A2153,'Hospitalisation Details'!$A$2:$J$2344,10,FALSE)</f>
        <v>Tier - 3</v>
      </c>
      <c r="O2153" s="2" t="str">
        <f>VLOOKUP($A2153,'Hospitalisation Details'!$A$2:$K$2344,11,FALSE)</f>
        <v>Tier - 3</v>
      </c>
      <c r="P2153" s="5" t="str">
        <f>VLOOKUP($A2153,'Hospitalisation Details'!$A$2:$L$2344,12,FALSE)</f>
        <v>R1012</v>
      </c>
      <c r="Q2153" s="15">
        <f>VLOOKUP($A2153,'Hospitalisation Details'!$A$2:$G$2344,7,FALSE)</f>
        <v>32</v>
      </c>
    </row>
    <row r="2154" spans="1:17" x14ac:dyDescent="0.25">
      <c r="A2154" s="14" t="s">
        <v>5843</v>
      </c>
      <c r="B2154" t="str">
        <f>VLOOKUP(Healthcare!$A2154,'Customer Names'!A2154:C4488,3,FALSE)</f>
        <v>Hummel</v>
      </c>
      <c r="C2154">
        <f>VLOOKUP(Healthcare!$A2154,'Medical Examinations'!A2154:B4488,2,FALSE)</f>
        <v>22</v>
      </c>
      <c r="D2154">
        <f>VLOOKUP($A2154,'Medical Examinations'!A2154:D4488,4,FALSE)</f>
        <v>9.5</v>
      </c>
      <c r="E2154" t="str">
        <f>VLOOKUP($A2154,'Medical Examinations'!A2154:F2154,6,FALSE)</f>
        <v>No</v>
      </c>
      <c r="F2154" t="str">
        <f>VLOOKUP($A2154,'Medical Examinations'!A2154:G4488,7,FALSE)</f>
        <v>No</v>
      </c>
      <c r="G2154" t="str">
        <f>VLOOKUP($A2154,'Medical Examinations'!A2154:H4488,8,FALSE)</f>
        <v>No</v>
      </c>
      <c r="H2154" s="4">
        <f>VLOOKUP($A2154,'Medical Examinations'!A2154:I4488,9,FALSE)</f>
        <v>0</v>
      </c>
      <c r="I2154" t="str">
        <f>VLOOKUP($A2154,'Medical Examinations'!A2154:J2154,10,FALSE)</f>
        <v>No</v>
      </c>
      <c r="J2154" t="str">
        <f>VLOOKUP($A2154,'Medical Examinations'!A2154:C2154,3,FALSE)</f>
        <v>Health Weight</v>
      </c>
      <c r="K2154" t="str">
        <f>VLOOKUP($A2154,'Medical Examinations'!A2154:E2154,5,FALSE)</f>
        <v>Diabetes</v>
      </c>
      <c r="L2154" t="str">
        <f>VLOOKUP($A2154,'Hospitalisation Details'!$A$2:$E$2344,5,FALSE)</f>
        <v>8-Aug-1964</v>
      </c>
      <c r="M2154" s="2">
        <f>VLOOKUP($A2154,'Hospitalisation Details'!$A$2:$I$2344,9,FALSE)</f>
        <v>10627.81</v>
      </c>
      <c r="N2154" s="2" t="str">
        <f>VLOOKUP($A2154,'Hospitalisation Details'!$A$2:$J$2344,10,FALSE)</f>
        <v>Tier - 3</v>
      </c>
      <c r="O2154" s="2" t="str">
        <f>VLOOKUP($A2154,'Hospitalisation Details'!$A$2:$K$2344,11,FALSE)</f>
        <v>Tier - 3</v>
      </c>
      <c r="P2154" s="5" t="str">
        <f>VLOOKUP($A2154,'Hospitalisation Details'!$A$2:$L$2344,12,FALSE)</f>
        <v>R1013</v>
      </c>
      <c r="Q2154" s="15">
        <f>VLOOKUP($A2154,'Hospitalisation Details'!$A$2:$G$2344,7,FALSE)</f>
        <v>58</v>
      </c>
    </row>
    <row r="2155" spans="1:17" x14ac:dyDescent="0.25">
      <c r="A2155" s="14" t="s">
        <v>5844</v>
      </c>
      <c r="B2155" t="str">
        <f>VLOOKUP(Healthcare!$A2155,'Customer Names'!A2155:C4489,3,FALSE)</f>
        <v>Lutz</v>
      </c>
      <c r="C2155">
        <f>VLOOKUP(Healthcare!$A2155,'Medical Examinations'!A2155:B4489,2,FALSE)</f>
        <v>36.86</v>
      </c>
      <c r="D2155">
        <f>VLOOKUP($A2155,'Medical Examinations'!A2155:D4489,4,FALSE)</f>
        <v>4.97</v>
      </c>
      <c r="E2155" t="str">
        <f>VLOOKUP($A2155,'Medical Examinations'!A2155:F2155,6,FALSE)</f>
        <v>Yes</v>
      </c>
      <c r="F2155" t="str">
        <f>VLOOKUP($A2155,'Medical Examinations'!A2155:G4489,7,FALSE)</f>
        <v>No</v>
      </c>
      <c r="G2155" t="str">
        <f>VLOOKUP($A2155,'Medical Examinations'!A2155:H4489,8,FALSE)</f>
        <v>No</v>
      </c>
      <c r="H2155" s="4">
        <f>VLOOKUP($A2155,'Medical Examinations'!A2155:I4489,9,FALSE)</f>
        <v>0</v>
      </c>
      <c r="I2155" t="str">
        <f>VLOOKUP($A2155,'Medical Examinations'!A2155:J2155,10,FALSE)</f>
        <v>No</v>
      </c>
      <c r="J2155" t="str">
        <f>VLOOKUP($A2155,'Medical Examinations'!A2155:C2155,3,FALSE)</f>
        <v>Obesity</v>
      </c>
      <c r="K2155" t="str">
        <f>VLOOKUP($A2155,'Medical Examinations'!A2155:E2155,5,FALSE)</f>
        <v>Normal</v>
      </c>
      <c r="L2155" t="str">
        <f>VLOOKUP($A2155,'Hospitalisation Details'!$A$2:$E$2344,5,FALSE)</f>
        <v>22-Nov-1976</v>
      </c>
      <c r="M2155" s="2">
        <f>VLOOKUP($A2155,'Hospitalisation Details'!$A$2:$I$2344,9,FALSE)</f>
        <v>10665.44</v>
      </c>
      <c r="N2155" s="2" t="str">
        <f>VLOOKUP($A2155,'Hospitalisation Details'!$A$2:$J$2344,10,FALSE)</f>
        <v>Tier - 3</v>
      </c>
      <c r="O2155" s="2" t="str">
        <f>VLOOKUP($A2155,'Hospitalisation Details'!$A$2:$K$2344,11,FALSE)</f>
        <v>Tier - 2</v>
      </c>
      <c r="P2155" s="5" t="str">
        <f>VLOOKUP($A2155,'Hospitalisation Details'!$A$2:$L$2344,12,FALSE)</f>
        <v>R1021</v>
      </c>
      <c r="Q2155" s="15">
        <f>VLOOKUP($A2155,'Hospitalisation Details'!$A$2:$G$2344,7,FALSE)</f>
        <v>46</v>
      </c>
    </row>
    <row r="2156" spans="1:17" x14ac:dyDescent="0.25">
      <c r="A2156" s="14" t="s">
        <v>5845</v>
      </c>
      <c r="B2156" t="str">
        <f>VLOOKUP(Healthcare!$A2156,'Customer Names'!A2156:C4490,3,FALSE)</f>
        <v>Waters</v>
      </c>
      <c r="C2156">
        <f>VLOOKUP(Healthcare!$A2156,'Medical Examinations'!A2156:B4490,2,FALSE)</f>
        <v>31.254999999999999</v>
      </c>
      <c r="D2156">
        <f>VLOOKUP($A2156,'Medical Examinations'!A2156:D4490,4,FALSE)</f>
        <v>5.49</v>
      </c>
      <c r="E2156" t="str">
        <f>VLOOKUP($A2156,'Medical Examinations'!A2156:F2156,6,FALSE)</f>
        <v>Yes</v>
      </c>
      <c r="F2156" t="str">
        <f>VLOOKUP($A2156,'Medical Examinations'!A2156:G4490,7,FALSE)</f>
        <v>No</v>
      </c>
      <c r="G2156" t="str">
        <f>VLOOKUP($A2156,'Medical Examinations'!A2156:H4490,8,FALSE)</f>
        <v>No</v>
      </c>
      <c r="H2156" s="4">
        <f>VLOOKUP($A2156,'Medical Examinations'!A2156:I4490,9,FALSE)</f>
        <v>0</v>
      </c>
      <c r="I2156" t="str">
        <f>VLOOKUP($A2156,'Medical Examinations'!A2156:J2156,10,FALSE)</f>
        <v>No</v>
      </c>
      <c r="J2156" t="str">
        <f>VLOOKUP($A2156,'Medical Examinations'!A2156:C2156,3,FALSE)</f>
        <v>Obesity</v>
      </c>
      <c r="K2156" t="str">
        <f>VLOOKUP($A2156,'Medical Examinations'!A2156:E2156,5,FALSE)</f>
        <v>Normal</v>
      </c>
      <c r="L2156" t="str">
        <f>VLOOKUP($A2156,'Hospitalisation Details'!$A$2:$E$2344,5,FALSE)</f>
        <v>7-Sep-1962</v>
      </c>
      <c r="M2156" s="2">
        <f>VLOOKUP($A2156,'Hospitalisation Details'!$A$2:$I$2344,9,FALSE)</f>
        <v>10676.83</v>
      </c>
      <c r="N2156" s="2" t="str">
        <f>VLOOKUP($A2156,'Hospitalisation Details'!$A$2:$J$2344,10,FALSE)</f>
        <v>Tier - 3</v>
      </c>
      <c r="O2156" s="2" t="str">
        <f>VLOOKUP($A2156,'Hospitalisation Details'!$A$2:$K$2344,11,FALSE)</f>
        <v>Tier - 3</v>
      </c>
      <c r="P2156" s="5" t="str">
        <f>VLOOKUP($A2156,'Hospitalisation Details'!$A$2:$L$2344,12,FALSE)</f>
        <v>R1013</v>
      </c>
      <c r="Q2156" s="15">
        <f>VLOOKUP($A2156,'Hospitalisation Details'!$A$2:$G$2344,7,FALSE)</f>
        <v>60</v>
      </c>
    </row>
    <row r="2157" spans="1:17" x14ac:dyDescent="0.25">
      <c r="A2157" s="14" t="s">
        <v>5846</v>
      </c>
      <c r="B2157" t="str">
        <f>VLOOKUP(Healthcare!$A2157,'Customer Names'!A2157:C4491,3,FALSE)</f>
        <v>Viglienzoni</v>
      </c>
      <c r="C2157">
        <f>VLOOKUP(Healthcare!$A2157,'Medical Examinations'!A2157:B4491,2,FALSE)</f>
        <v>23.06</v>
      </c>
      <c r="D2157">
        <f>VLOOKUP($A2157,'Medical Examinations'!A2157:D4491,4,FALSE)</f>
        <v>4.47</v>
      </c>
      <c r="E2157" t="str">
        <f>VLOOKUP($A2157,'Medical Examinations'!A2157:F2157,6,FALSE)</f>
        <v>No</v>
      </c>
      <c r="F2157" t="str">
        <f>VLOOKUP($A2157,'Medical Examinations'!A2157:G4491,7,FALSE)</f>
        <v>No</v>
      </c>
      <c r="G2157" t="str">
        <f>VLOOKUP($A2157,'Medical Examinations'!A2157:H4491,8,FALSE)</f>
        <v>No</v>
      </c>
      <c r="H2157" s="4">
        <f>VLOOKUP($A2157,'Medical Examinations'!A2157:I4491,9,FALSE)</f>
        <v>0</v>
      </c>
      <c r="I2157" t="str">
        <f>VLOOKUP($A2157,'Medical Examinations'!A2157:J2157,10,FALSE)</f>
        <v>No</v>
      </c>
      <c r="J2157" t="str">
        <f>VLOOKUP($A2157,'Medical Examinations'!A2157:C2157,3,FALSE)</f>
        <v>Health Weight</v>
      </c>
      <c r="K2157" t="str">
        <f>VLOOKUP($A2157,'Medical Examinations'!A2157:E2157,5,FALSE)</f>
        <v>Normal</v>
      </c>
      <c r="L2157" t="str">
        <f>VLOOKUP($A2157,'Hospitalisation Details'!$A$2:$E$2344,5,FALSE)</f>
        <v>2-Aug-1977</v>
      </c>
      <c r="M2157" s="2">
        <f>VLOOKUP($A2157,'Hospitalisation Details'!$A$2:$I$2344,9,FALSE)</f>
        <v>10690.11</v>
      </c>
      <c r="N2157" s="2" t="str">
        <f>VLOOKUP($A2157,'Hospitalisation Details'!$A$2:$J$2344,10,FALSE)</f>
        <v>Tier - 3</v>
      </c>
      <c r="O2157" s="2" t="str">
        <f>VLOOKUP($A2157,'Hospitalisation Details'!$A$2:$K$2344,11,FALSE)</f>
        <v>Tier - 2</v>
      </c>
      <c r="P2157" s="5" t="str">
        <f>VLOOKUP($A2157,'Hospitalisation Details'!$A$2:$L$2344,12,FALSE)</f>
        <v>R1021</v>
      </c>
      <c r="Q2157" s="15">
        <f>VLOOKUP($A2157,'Hospitalisation Details'!$A$2:$G$2344,7,FALSE)</f>
        <v>45</v>
      </c>
    </row>
    <row r="2158" spans="1:17" x14ac:dyDescent="0.25">
      <c r="A2158" s="14" t="s">
        <v>5847</v>
      </c>
      <c r="B2158" t="str">
        <f>VLOOKUP(Healthcare!$A2158,'Customer Names'!A2158:C4492,3,FALSE)</f>
        <v>Rathbun</v>
      </c>
      <c r="C2158">
        <f>VLOOKUP(Healthcare!$A2158,'Medical Examinations'!A2158:B4492,2,FALSE)</f>
        <v>28.975000000000001</v>
      </c>
      <c r="D2158">
        <f>VLOOKUP($A2158,'Medical Examinations'!A2158:D4492,4,FALSE)</f>
        <v>4.34</v>
      </c>
      <c r="E2158" t="str">
        <f>VLOOKUP($A2158,'Medical Examinations'!A2158:F2158,6,FALSE)</f>
        <v>Yes</v>
      </c>
      <c r="F2158" t="str">
        <f>VLOOKUP($A2158,'Medical Examinations'!A2158:G4492,7,FALSE)</f>
        <v>No</v>
      </c>
      <c r="G2158" t="str">
        <f>VLOOKUP($A2158,'Medical Examinations'!A2158:H4492,8,FALSE)</f>
        <v>No</v>
      </c>
      <c r="H2158" s="4">
        <f>VLOOKUP($A2158,'Medical Examinations'!A2158:I4492,9,FALSE)</f>
        <v>0</v>
      </c>
      <c r="I2158" t="str">
        <f>VLOOKUP($A2158,'Medical Examinations'!A2158:J2158,10,FALSE)</f>
        <v>No</v>
      </c>
      <c r="J2158" t="str">
        <f>VLOOKUP($A2158,'Medical Examinations'!A2158:C2158,3,FALSE)</f>
        <v>Over Weight</v>
      </c>
      <c r="K2158" t="str">
        <f>VLOOKUP($A2158,'Medical Examinations'!A2158:E2158,5,FALSE)</f>
        <v>Normal</v>
      </c>
      <c r="L2158" t="str">
        <f>VLOOKUP($A2158,'Hospitalisation Details'!$A$2:$E$2344,5,FALSE)</f>
        <v>30-Sep-1976</v>
      </c>
      <c r="M2158" s="2">
        <f>VLOOKUP($A2158,'Hospitalisation Details'!$A$2:$I$2344,9,FALSE)</f>
        <v>10698.38</v>
      </c>
      <c r="N2158" s="2" t="str">
        <f>VLOOKUP($A2158,'Hospitalisation Details'!$A$2:$J$2344,10,FALSE)</f>
        <v>Tier - 3</v>
      </c>
      <c r="O2158" s="2" t="str">
        <f>VLOOKUP($A2158,'Hospitalisation Details'!$A$2:$K$2344,11,FALSE)</f>
        <v>Tier - 1</v>
      </c>
      <c r="P2158" s="5" t="str">
        <f>VLOOKUP($A2158,'Hospitalisation Details'!$A$2:$L$2344,12,FALSE)</f>
        <v>R1025</v>
      </c>
      <c r="Q2158" s="15">
        <f>VLOOKUP($A2158,'Hospitalisation Details'!$A$2:$G$2344,7,FALSE)</f>
        <v>46</v>
      </c>
    </row>
    <row r="2159" spans="1:17" x14ac:dyDescent="0.25">
      <c r="A2159" s="14" t="s">
        <v>5848</v>
      </c>
      <c r="B2159" t="str">
        <f>VLOOKUP(Healthcare!$A2159,'Customer Names'!A2159:C4493,3,FALSE)</f>
        <v>crane</v>
      </c>
      <c r="C2159">
        <f>VLOOKUP(Healthcare!$A2159,'Medical Examinations'!A2159:B4493,2,FALSE)</f>
        <v>33.299999999999997</v>
      </c>
      <c r="D2159">
        <f>VLOOKUP($A2159,'Medical Examinations'!A2159:D4493,4,FALSE)</f>
        <v>9.49</v>
      </c>
      <c r="E2159" t="str">
        <f>VLOOKUP($A2159,'Medical Examinations'!A2159:F2159,6,FALSE)</f>
        <v>No</v>
      </c>
      <c r="F2159" t="str">
        <f>VLOOKUP($A2159,'Medical Examinations'!A2159:G4493,7,FALSE)</f>
        <v>No</v>
      </c>
      <c r="G2159" t="str">
        <f>VLOOKUP($A2159,'Medical Examinations'!A2159:H4493,8,FALSE)</f>
        <v>No</v>
      </c>
      <c r="H2159" s="4">
        <f>VLOOKUP($A2159,'Medical Examinations'!A2159:I4493,9,FALSE)</f>
        <v>0</v>
      </c>
      <c r="I2159" t="str">
        <f>VLOOKUP($A2159,'Medical Examinations'!A2159:J2159,10,FALSE)</f>
        <v>No</v>
      </c>
      <c r="J2159" t="str">
        <f>VLOOKUP($A2159,'Medical Examinations'!A2159:C2159,3,FALSE)</f>
        <v>Obesity</v>
      </c>
      <c r="K2159" t="str">
        <f>VLOOKUP($A2159,'Medical Examinations'!A2159:E2159,5,FALSE)</f>
        <v>Diabetes</v>
      </c>
      <c r="L2159" t="str">
        <f>VLOOKUP($A2159,'Hospitalisation Details'!$A$2:$E$2344,5,FALSE)</f>
        <v>24-Oct-1972</v>
      </c>
      <c r="M2159" s="2">
        <f>VLOOKUP($A2159,'Hospitalisation Details'!$A$2:$I$2344,9,FALSE)</f>
        <v>10702.64</v>
      </c>
      <c r="N2159" s="2" t="str">
        <f>VLOOKUP($A2159,'Hospitalisation Details'!$A$2:$J$2344,10,FALSE)</f>
        <v>Tier - 3</v>
      </c>
      <c r="O2159" s="2" t="str">
        <f>VLOOKUP($A2159,'Hospitalisation Details'!$A$2:$K$2344,11,FALSE)</f>
        <v>Tier - 3</v>
      </c>
      <c r="P2159" s="5" t="str">
        <f>VLOOKUP($A2159,'Hospitalisation Details'!$A$2:$L$2344,12,FALSE)</f>
        <v>R1013</v>
      </c>
      <c r="Q2159" s="15">
        <f>VLOOKUP($A2159,'Hospitalisation Details'!$A$2:$G$2344,7,FALSE)</f>
        <v>50</v>
      </c>
    </row>
    <row r="2160" spans="1:17" x14ac:dyDescent="0.25">
      <c r="A2160" s="14" t="s">
        <v>5849</v>
      </c>
      <c r="B2160" t="str">
        <f>VLOOKUP(Healthcare!$A2160,'Customer Names'!A2160:C4494,3,FALSE)</f>
        <v>Conant</v>
      </c>
      <c r="C2160">
        <f>VLOOKUP(Healthcare!$A2160,'Medical Examinations'!A2160:B4494,2,FALSE)</f>
        <v>33</v>
      </c>
      <c r="D2160">
        <f>VLOOKUP($A2160,'Medical Examinations'!A2160:D4494,4,FALSE)</f>
        <v>10.16</v>
      </c>
      <c r="E2160" t="str">
        <f>VLOOKUP($A2160,'Medical Examinations'!A2160:F2160,6,FALSE)</f>
        <v>No</v>
      </c>
      <c r="F2160" t="str">
        <f>VLOOKUP($A2160,'Medical Examinations'!A2160:G4494,7,FALSE)</f>
        <v>No</v>
      </c>
      <c r="G2160" t="str">
        <f>VLOOKUP($A2160,'Medical Examinations'!A2160:H4494,8,FALSE)</f>
        <v>No</v>
      </c>
      <c r="H2160" s="4">
        <f>VLOOKUP($A2160,'Medical Examinations'!A2160:I4494,9,FALSE)</f>
        <v>0</v>
      </c>
      <c r="I2160" t="str">
        <f>VLOOKUP($A2160,'Medical Examinations'!A2160:J2160,10,FALSE)</f>
        <v>No</v>
      </c>
      <c r="J2160" t="str">
        <f>VLOOKUP($A2160,'Medical Examinations'!A2160:C2160,3,FALSE)</f>
        <v>Obesity</v>
      </c>
      <c r="K2160" t="str">
        <f>VLOOKUP($A2160,'Medical Examinations'!A2160:E2160,5,FALSE)</f>
        <v>Diabetes</v>
      </c>
      <c r="L2160" t="str">
        <f>VLOOKUP($A2160,'Hospitalisation Details'!$A$2:$E$2344,5,FALSE)</f>
        <v>30-Jul-1967</v>
      </c>
      <c r="M2160" s="2">
        <f>VLOOKUP($A2160,'Hospitalisation Details'!$A$2:$I$2344,9,FALSE)</f>
        <v>10704.47</v>
      </c>
      <c r="N2160" s="2" t="str">
        <f>VLOOKUP($A2160,'Hospitalisation Details'!$A$2:$J$2344,10,FALSE)</f>
        <v>Tier - 3</v>
      </c>
      <c r="O2160" s="2" t="str">
        <f>VLOOKUP($A2160,'Hospitalisation Details'!$A$2:$K$2344,11,FALSE)</f>
        <v>Tier - 2</v>
      </c>
      <c r="P2160" s="5" t="str">
        <f>VLOOKUP($A2160,'Hospitalisation Details'!$A$2:$L$2344,12,FALSE)</f>
        <v>R1011</v>
      </c>
      <c r="Q2160" s="15">
        <f>VLOOKUP($A2160,'Hospitalisation Details'!$A$2:$G$2344,7,FALSE)</f>
        <v>55</v>
      </c>
    </row>
    <row r="2161" spans="1:17" x14ac:dyDescent="0.25">
      <c r="A2161" s="14" t="s">
        <v>5850</v>
      </c>
      <c r="B2161" t="str">
        <f>VLOOKUP(Healthcare!$A2161,'Customer Names'!A2161:C4495,3,FALSE)</f>
        <v>Huyser-Wierenga</v>
      </c>
      <c r="C2161">
        <f>VLOOKUP(Healthcare!$A2161,'Medical Examinations'!A2161:B4495,2,FALSE)</f>
        <v>31.46</v>
      </c>
      <c r="D2161">
        <f>VLOOKUP($A2161,'Medical Examinations'!A2161:D4495,4,FALSE)</f>
        <v>11.19</v>
      </c>
      <c r="E2161" t="str">
        <f>VLOOKUP($A2161,'Medical Examinations'!A2161:F2161,6,FALSE)</f>
        <v>No</v>
      </c>
      <c r="F2161" t="str">
        <f>VLOOKUP($A2161,'Medical Examinations'!A2161:G4495,7,FALSE)</f>
        <v>No</v>
      </c>
      <c r="G2161" t="str">
        <f>VLOOKUP($A2161,'Medical Examinations'!A2161:H4495,8,FALSE)</f>
        <v>No</v>
      </c>
      <c r="H2161" s="4">
        <f>VLOOKUP($A2161,'Medical Examinations'!A2161:I4495,9,FALSE)</f>
        <v>0</v>
      </c>
      <c r="I2161" t="str">
        <f>VLOOKUP($A2161,'Medical Examinations'!A2161:J2161,10,FALSE)</f>
        <v>No</v>
      </c>
      <c r="J2161" t="str">
        <f>VLOOKUP($A2161,'Medical Examinations'!A2161:C2161,3,FALSE)</f>
        <v>Obesity</v>
      </c>
      <c r="K2161" t="str">
        <f>VLOOKUP($A2161,'Medical Examinations'!A2161:E2161,5,FALSE)</f>
        <v>Diabetes</v>
      </c>
      <c r="L2161" t="str">
        <f>VLOOKUP($A2161,'Hospitalisation Details'!$A$2:$E$2344,5,FALSE)</f>
        <v>25-Jun-1992</v>
      </c>
      <c r="M2161" s="2">
        <f>VLOOKUP($A2161,'Hospitalisation Details'!$A$2:$I$2344,9,FALSE)</f>
        <v>10719.57</v>
      </c>
      <c r="N2161" s="2" t="str">
        <f>VLOOKUP($A2161,'Hospitalisation Details'!$A$2:$J$2344,10,FALSE)</f>
        <v>Tier - 3</v>
      </c>
      <c r="O2161" s="2" t="str">
        <f>VLOOKUP($A2161,'Hospitalisation Details'!$A$2:$K$2344,11,FALSE)</f>
        <v>Tier - 1</v>
      </c>
      <c r="P2161" s="5" t="str">
        <f>VLOOKUP($A2161,'Hospitalisation Details'!$A$2:$L$2344,12,FALSE)</f>
        <v>R1012</v>
      </c>
      <c r="Q2161" s="15">
        <f>VLOOKUP($A2161,'Hospitalisation Details'!$A$2:$G$2344,7,FALSE)</f>
        <v>30</v>
      </c>
    </row>
    <row r="2162" spans="1:17" x14ac:dyDescent="0.25">
      <c r="A2162" s="14" t="s">
        <v>5851</v>
      </c>
      <c r="B2162" t="str">
        <f>VLOOKUP(Healthcare!$A2162,'Customer Names'!A2162:C4496,3,FALSE)</f>
        <v>Natalini</v>
      </c>
      <c r="C2162">
        <f>VLOOKUP(Healthcare!$A2162,'Medical Examinations'!A2162:B4496,2,FALSE)</f>
        <v>29.6</v>
      </c>
      <c r="D2162">
        <f>VLOOKUP($A2162,'Medical Examinations'!A2162:D4496,4,FALSE)</f>
        <v>11.03</v>
      </c>
      <c r="E2162" t="str">
        <f>VLOOKUP($A2162,'Medical Examinations'!A2162:F2162,6,FALSE)</f>
        <v>No</v>
      </c>
      <c r="F2162" t="str">
        <f>VLOOKUP($A2162,'Medical Examinations'!A2162:G4496,7,FALSE)</f>
        <v>No</v>
      </c>
      <c r="G2162" t="str">
        <f>VLOOKUP($A2162,'Medical Examinations'!A2162:H4496,8,FALSE)</f>
        <v>No</v>
      </c>
      <c r="H2162" s="4">
        <f>VLOOKUP($A2162,'Medical Examinations'!A2162:I4496,9,FALSE)</f>
        <v>0</v>
      </c>
      <c r="I2162" t="str">
        <f>VLOOKUP($A2162,'Medical Examinations'!A2162:J2162,10,FALSE)</f>
        <v>No</v>
      </c>
      <c r="J2162" t="str">
        <f>VLOOKUP($A2162,'Medical Examinations'!A2162:C2162,3,FALSE)</f>
        <v>Over Weight</v>
      </c>
      <c r="K2162" t="str">
        <f>VLOOKUP($A2162,'Medical Examinations'!A2162:E2162,5,FALSE)</f>
        <v>Diabetes</v>
      </c>
      <c r="L2162" t="str">
        <f>VLOOKUP($A2162,'Hospitalisation Details'!$A$2:$E$2344,5,FALSE)</f>
        <v>9-Dec-1974</v>
      </c>
      <c r="M2162" s="2">
        <f>VLOOKUP($A2162,'Hospitalisation Details'!$A$2:$I$2344,9,FALSE)</f>
        <v>10736.87</v>
      </c>
      <c r="N2162" s="2" t="str">
        <f>VLOOKUP($A2162,'Hospitalisation Details'!$A$2:$J$2344,10,FALSE)</f>
        <v>Tier - 3</v>
      </c>
      <c r="O2162" s="2" t="str">
        <f>VLOOKUP($A2162,'Hospitalisation Details'!$A$2:$K$2344,11,FALSE)</f>
        <v>Tier - 1</v>
      </c>
      <c r="P2162" s="5" t="str">
        <f>VLOOKUP($A2162,'Hospitalisation Details'!$A$2:$L$2344,12,FALSE)</f>
        <v>R1016</v>
      </c>
      <c r="Q2162" s="15">
        <f>VLOOKUP($A2162,'Hospitalisation Details'!$A$2:$G$2344,7,FALSE)</f>
        <v>48</v>
      </c>
    </row>
    <row r="2163" spans="1:17" x14ac:dyDescent="0.25">
      <c r="A2163" s="14" t="s">
        <v>5852</v>
      </c>
      <c r="B2163" t="str">
        <f>VLOOKUP(Healthcare!$A2163,'Customer Names'!A2163:C4497,3,FALSE)</f>
        <v>Robbins</v>
      </c>
      <c r="C2163">
        <f>VLOOKUP(Healthcare!$A2163,'Medical Examinations'!A2163:B4497,2,FALSE)</f>
        <v>22.05</v>
      </c>
      <c r="D2163">
        <f>VLOOKUP($A2163,'Medical Examinations'!A2163:D4497,4,FALSE)</f>
        <v>4.43</v>
      </c>
      <c r="E2163" t="str">
        <f>VLOOKUP($A2163,'Medical Examinations'!A2163:F2163,6,FALSE)</f>
        <v>Yes</v>
      </c>
      <c r="F2163" t="str">
        <f>VLOOKUP($A2163,'Medical Examinations'!A2163:G4497,7,FALSE)</f>
        <v>No</v>
      </c>
      <c r="G2163" t="str">
        <f>VLOOKUP($A2163,'Medical Examinations'!A2163:H4497,8,FALSE)</f>
        <v>No</v>
      </c>
      <c r="H2163" s="4">
        <f>VLOOKUP($A2163,'Medical Examinations'!A2163:I4497,9,FALSE)</f>
        <v>0</v>
      </c>
      <c r="I2163" t="str">
        <f>VLOOKUP($A2163,'Medical Examinations'!A2163:J2163,10,FALSE)</f>
        <v>No</v>
      </c>
      <c r="J2163" t="str">
        <f>VLOOKUP($A2163,'Medical Examinations'!A2163:C2163,3,FALSE)</f>
        <v>Health Weight</v>
      </c>
      <c r="K2163" t="str">
        <f>VLOOKUP($A2163,'Medical Examinations'!A2163:E2163,5,FALSE)</f>
        <v>Normal</v>
      </c>
      <c r="L2163" t="str">
        <f>VLOOKUP($A2163,'Hospitalisation Details'!$A$2:$E$2344,5,FALSE)</f>
        <v>29-Aug-1986</v>
      </c>
      <c r="M2163" s="2">
        <f>VLOOKUP($A2163,'Hospitalisation Details'!$A$2:$I$2344,9,FALSE)</f>
        <v>10749.02</v>
      </c>
      <c r="N2163" s="2" t="str">
        <f>VLOOKUP($A2163,'Hospitalisation Details'!$A$2:$J$2344,10,FALSE)</f>
        <v>Tier - 3</v>
      </c>
      <c r="O2163" s="2" t="str">
        <f>VLOOKUP($A2163,'Hospitalisation Details'!$A$2:$K$2344,11,FALSE)</f>
        <v>Tier - 1</v>
      </c>
      <c r="P2163" s="5" t="str">
        <f>VLOOKUP($A2163,'Hospitalisation Details'!$A$2:$L$2344,12,FALSE)</f>
        <v>R1026</v>
      </c>
      <c r="Q2163" s="15">
        <f>VLOOKUP($A2163,'Hospitalisation Details'!$A$2:$G$2344,7,FALSE)</f>
        <v>36</v>
      </c>
    </row>
    <row r="2164" spans="1:17" x14ac:dyDescent="0.25">
      <c r="A2164" s="14" t="s">
        <v>5853</v>
      </c>
      <c r="B2164" t="str">
        <f>VLOOKUP(Healthcare!$A2164,'Customer Names'!A2164:C4498,3,FALSE)</f>
        <v>Stanislav</v>
      </c>
      <c r="C2164">
        <f>VLOOKUP(Healthcare!$A2164,'Medical Examinations'!A2164:B4498,2,FALSE)</f>
        <v>27.06</v>
      </c>
      <c r="D2164">
        <f>VLOOKUP($A2164,'Medical Examinations'!A2164:D4498,4,FALSE)</f>
        <v>6.14</v>
      </c>
      <c r="E2164" t="str">
        <f>VLOOKUP($A2164,'Medical Examinations'!A2164:F2164,6,FALSE)</f>
        <v>No</v>
      </c>
      <c r="F2164" t="str">
        <f>VLOOKUP($A2164,'Medical Examinations'!A2164:G4498,7,FALSE)</f>
        <v>Yes</v>
      </c>
      <c r="G2164" t="str">
        <f>VLOOKUP($A2164,'Medical Examinations'!A2164:H4498,8,FALSE)</f>
        <v>No</v>
      </c>
      <c r="H2164" s="4">
        <f>VLOOKUP($A2164,'Medical Examinations'!A2164:I4498,9,FALSE)</f>
        <v>1</v>
      </c>
      <c r="I2164" t="str">
        <f>VLOOKUP($A2164,'Medical Examinations'!A2164:J2164,10,FALSE)</f>
        <v>No</v>
      </c>
      <c r="J2164" t="str">
        <f>VLOOKUP($A2164,'Medical Examinations'!A2164:C2164,3,FALSE)</f>
        <v>Over Weight</v>
      </c>
      <c r="K2164" t="str">
        <f>VLOOKUP($A2164,'Medical Examinations'!A2164:E2164,5,FALSE)</f>
        <v>Prediabetes</v>
      </c>
      <c r="L2164" t="str">
        <f>VLOOKUP($A2164,'Hospitalisation Details'!$A$2:$E$2344,5,FALSE)</f>
        <v>25-Nov-1989</v>
      </c>
      <c r="M2164" s="2">
        <f>VLOOKUP($A2164,'Hospitalisation Details'!$A$2:$I$2344,9,FALSE)</f>
        <v>10769.75</v>
      </c>
      <c r="N2164" s="2" t="str">
        <f>VLOOKUP($A2164,'Hospitalisation Details'!$A$2:$J$2344,10,FALSE)</f>
        <v>Tier - 3</v>
      </c>
      <c r="O2164" s="2" t="str">
        <f>VLOOKUP($A2164,'Hospitalisation Details'!$A$2:$K$2344,11,FALSE)</f>
        <v>Tier - 2</v>
      </c>
      <c r="P2164" s="5" t="str">
        <f>VLOOKUP($A2164,'Hospitalisation Details'!$A$2:$L$2344,12,FALSE)</f>
        <v>R1022</v>
      </c>
      <c r="Q2164" s="15">
        <f>VLOOKUP($A2164,'Hospitalisation Details'!$A$2:$G$2344,7,FALSE)</f>
        <v>33</v>
      </c>
    </row>
    <row r="2165" spans="1:17" x14ac:dyDescent="0.25">
      <c r="A2165" s="14" t="s">
        <v>5854</v>
      </c>
      <c r="B2165" t="str">
        <f>VLOOKUP(Healthcare!$A2165,'Customer Names'!A2165:C4499,3,FALSE)</f>
        <v>Meyer</v>
      </c>
      <c r="C2165">
        <f>VLOOKUP(Healthcare!$A2165,'Medical Examinations'!A2165:B4499,2,FALSE)</f>
        <v>20.49</v>
      </c>
      <c r="D2165">
        <f>VLOOKUP($A2165,'Medical Examinations'!A2165:D4499,4,FALSE)</f>
        <v>4.87</v>
      </c>
      <c r="E2165" t="str">
        <f>VLOOKUP($A2165,'Medical Examinations'!A2165:F2165,6,FALSE)</f>
        <v>No</v>
      </c>
      <c r="F2165" t="str">
        <f>VLOOKUP($A2165,'Medical Examinations'!A2165:G4499,7,FALSE)</f>
        <v>No</v>
      </c>
      <c r="G2165" t="str">
        <f>VLOOKUP($A2165,'Medical Examinations'!A2165:H4499,8,FALSE)</f>
        <v>No</v>
      </c>
      <c r="H2165" s="4">
        <f>VLOOKUP($A2165,'Medical Examinations'!A2165:I4499,9,FALSE)</f>
        <v>0</v>
      </c>
      <c r="I2165" t="str">
        <f>VLOOKUP($A2165,'Medical Examinations'!A2165:J2165,10,FALSE)</f>
        <v>No</v>
      </c>
      <c r="J2165" t="str">
        <f>VLOOKUP($A2165,'Medical Examinations'!A2165:C2165,3,FALSE)</f>
        <v>Health Weight</v>
      </c>
      <c r="K2165" t="str">
        <f>VLOOKUP($A2165,'Medical Examinations'!A2165:E2165,5,FALSE)</f>
        <v>Normal</v>
      </c>
      <c r="L2165" t="str">
        <f>VLOOKUP($A2165,'Hospitalisation Details'!$A$2:$E$2344,5,FALSE)</f>
        <v>11-Nov-1967</v>
      </c>
      <c r="M2165" s="2">
        <f>VLOOKUP($A2165,'Hospitalisation Details'!$A$2:$I$2344,9,FALSE)</f>
        <v>10791.96</v>
      </c>
      <c r="N2165" s="2" t="str">
        <f>VLOOKUP($A2165,'Hospitalisation Details'!$A$2:$J$2344,10,FALSE)</f>
        <v>Tier - 3</v>
      </c>
      <c r="O2165" s="2" t="str">
        <f>VLOOKUP($A2165,'Hospitalisation Details'!$A$2:$K$2344,11,FALSE)</f>
        <v>Tier - 2</v>
      </c>
      <c r="P2165" s="5" t="str">
        <f>VLOOKUP($A2165,'Hospitalisation Details'!$A$2:$L$2344,12,FALSE)</f>
        <v>R1011</v>
      </c>
      <c r="Q2165" s="15">
        <f>VLOOKUP($A2165,'Hospitalisation Details'!$A$2:$G$2344,7,FALSE)</f>
        <v>55</v>
      </c>
    </row>
    <row r="2166" spans="1:17" x14ac:dyDescent="0.25">
      <c r="A2166" s="14" t="s">
        <v>5855</v>
      </c>
      <c r="B2166" t="str">
        <f>VLOOKUP(Healthcare!$A2166,'Customer Names'!A2166:C4500,3,FALSE)</f>
        <v>Mears</v>
      </c>
      <c r="C2166">
        <f>VLOOKUP(Healthcare!$A2166,'Medical Examinations'!A2166:B4500,2,FALSE)</f>
        <v>28.4</v>
      </c>
      <c r="D2166">
        <f>VLOOKUP($A2166,'Medical Examinations'!A2166:D4500,4,FALSE)</f>
        <v>4.3</v>
      </c>
      <c r="E2166" t="str">
        <f>VLOOKUP($A2166,'Medical Examinations'!A2166:F2166,6,FALSE)</f>
        <v>No</v>
      </c>
      <c r="F2166" t="str">
        <f>VLOOKUP($A2166,'Medical Examinations'!A2166:G4500,7,FALSE)</f>
        <v>No</v>
      </c>
      <c r="G2166" t="str">
        <f>VLOOKUP($A2166,'Medical Examinations'!A2166:H4500,8,FALSE)</f>
        <v>Yes</v>
      </c>
      <c r="H2166" s="4">
        <f>VLOOKUP($A2166,'Medical Examinations'!A2166:I4500,9,FALSE)</f>
        <v>1</v>
      </c>
      <c r="I2166" t="str">
        <f>VLOOKUP($A2166,'Medical Examinations'!A2166:J2166,10,FALSE)</f>
        <v>No</v>
      </c>
      <c r="J2166" t="str">
        <f>VLOOKUP($A2166,'Medical Examinations'!A2166:C2166,3,FALSE)</f>
        <v>Over Weight</v>
      </c>
      <c r="K2166" t="str">
        <f>VLOOKUP($A2166,'Medical Examinations'!A2166:E2166,5,FALSE)</f>
        <v>Normal</v>
      </c>
      <c r="L2166" t="str">
        <f>VLOOKUP($A2166,'Hospitalisation Details'!$A$2:$E$2344,5,FALSE)</f>
        <v>24-Dec-1999</v>
      </c>
      <c r="M2166" s="2">
        <f>VLOOKUP($A2166,'Hospitalisation Details'!$A$2:$I$2344,9,FALSE)</f>
        <v>10795.94</v>
      </c>
      <c r="N2166" s="2" t="str">
        <f>VLOOKUP($A2166,'Hospitalisation Details'!$A$2:$J$2344,10,FALSE)</f>
        <v>Tier - 3</v>
      </c>
      <c r="O2166" s="2" t="str">
        <f>VLOOKUP($A2166,'Hospitalisation Details'!$A$2:$K$2344,11,FALSE)</f>
        <v>Tier - 1</v>
      </c>
      <c r="P2166" s="5" t="str">
        <f>VLOOKUP($A2166,'Hospitalisation Details'!$A$2:$L$2344,12,FALSE)</f>
        <v>R1011</v>
      </c>
      <c r="Q2166" s="15">
        <f>VLOOKUP($A2166,'Hospitalisation Details'!$A$2:$G$2344,7,FALSE)</f>
        <v>23</v>
      </c>
    </row>
    <row r="2167" spans="1:17" x14ac:dyDescent="0.25">
      <c r="A2167" s="14" t="s">
        <v>5856</v>
      </c>
      <c r="B2167" t="str">
        <f>VLOOKUP(Healthcare!$A2167,'Customer Names'!A2167:C4501,3,FALSE)</f>
        <v>Neill</v>
      </c>
      <c r="C2167">
        <f>VLOOKUP(Healthcare!$A2167,'Medical Examinations'!A2167:B4501,2,FALSE)</f>
        <v>41.91</v>
      </c>
      <c r="D2167">
        <f>VLOOKUP($A2167,'Medical Examinations'!A2167:D4501,4,FALSE)</f>
        <v>6.19</v>
      </c>
      <c r="E2167" t="str">
        <f>VLOOKUP($A2167,'Medical Examinations'!A2167:F2167,6,FALSE)</f>
        <v>No</v>
      </c>
      <c r="F2167" t="str">
        <f>VLOOKUP($A2167,'Medical Examinations'!A2167:G4501,7,FALSE)</f>
        <v>No</v>
      </c>
      <c r="G2167" t="str">
        <f>VLOOKUP($A2167,'Medical Examinations'!A2167:H4501,8,FALSE)</f>
        <v>No</v>
      </c>
      <c r="H2167" s="4">
        <f>VLOOKUP($A2167,'Medical Examinations'!A2167:I4501,9,FALSE)</f>
        <v>0</v>
      </c>
      <c r="I2167" t="str">
        <f>VLOOKUP($A2167,'Medical Examinations'!A2167:J2167,10,FALSE)</f>
        <v>No</v>
      </c>
      <c r="J2167" t="str">
        <f>VLOOKUP($A2167,'Medical Examinations'!A2167:C2167,3,FALSE)</f>
        <v>Obesity</v>
      </c>
      <c r="K2167" t="str">
        <f>VLOOKUP($A2167,'Medical Examinations'!A2167:E2167,5,FALSE)</f>
        <v>Prediabetes</v>
      </c>
      <c r="L2167" t="str">
        <f>VLOOKUP($A2167,'Hospitalisation Details'!$A$2:$E$2344,5,FALSE)</f>
        <v>23-Oct-1967</v>
      </c>
      <c r="M2167" s="2">
        <f>VLOOKUP($A2167,'Hospitalisation Details'!$A$2:$I$2344,9,FALSE)</f>
        <v>10796.35</v>
      </c>
      <c r="N2167" s="2" t="str">
        <f>VLOOKUP($A2167,'Hospitalisation Details'!$A$2:$J$2344,10,FALSE)</f>
        <v>Tier - 3</v>
      </c>
      <c r="O2167" s="2" t="str">
        <f>VLOOKUP($A2167,'Hospitalisation Details'!$A$2:$K$2344,11,FALSE)</f>
        <v>Tier - 1</v>
      </c>
      <c r="P2167" s="5" t="str">
        <f>VLOOKUP($A2167,'Hospitalisation Details'!$A$2:$L$2344,12,FALSE)</f>
        <v>R1019</v>
      </c>
      <c r="Q2167" s="15">
        <f>VLOOKUP($A2167,'Hospitalisation Details'!$A$2:$G$2344,7,FALSE)</f>
        <v>55</v>
      </c>
    </row>
    <row r="2168" spans="1:17" x14ac:dyDescent="0.25">
      <c r="A2168" s="14" t="s">
        <v>5857</v>
      </c>
      <c r="B2168" t="str">
        <f>VLOOKUP(Healthcare!$A2168,'Customer Names'!A2168:C4502,3,FALSE)</f>
        <v>Tola</v>
      </c>
      <c r="C2168">
        <f>VLOOKUP(Healthcare!$A2168,'Medical Examinations'!A2168:B4502,2,FALSE)</f>
        <v>24.6</v>
      </c>
      <c r="D2168">
        <f>VLOOKUP($A2168,'Medical Examinations'!A2168:D4502,4,FALSE)</f>
        <v>6.19</v>
      </c>
      <c r="E2168" t="str">
        <f>VLOOKUP($A2168,'Medical Examinations'!A2168:F2168,6,FALSE)</f>
        <v>No</v>
      </c>
      <c r="F2168" t="str">
        <f>VLOOKUP($A2168,'Medical Examinations'!A2168:G4502,7,FALSE)</f>
        <v>No</v>
      </c>
      <c r="G2168" t="str">
        <f>VLOOKUP($A2168,'Medical Examinations'!A2168:H4502,8,FALSE)</f>
        <v>Yes</v>
      </c>
      <c r="H2168" s="4">
        <f>VLOOKUP($A2168,'Medical Examinations'!A2168:I4502,9,FALSE)</f>
        <v>1</v>
      </c>
      <c r="I2168" t="str">
        <f>VLOOKUP($A2168,'Medical Examinations'!A2168:J2168,10,FALSE)</f>
        <v>No</v>
      </c>
      <c r="J2168" t="str">
        <f>VLOOKUP($A2168,'Medical Examinations'!A2168:C2168,3,FALSE)</f>
        <v>Health Weight</v>
      </c>
      <c r="K2168" t="str">
        <f>VLOOKUP($A2168,'Medical Examinations'!A2168:E2168,5,FALSE)</f>
        <v>Prediabetes</v>
      </c>
      <c r="L2168" t="str">
        <f>VLOOKUP($A2168,'Hospitalisation Details'!$A$2:$E$2344,5,FALSE)</f>
        <v>28-Oct-1970</v>
      </c>
      <c r="M2168" s="2">
        <f>VLOOKUP($A2168,'Hospitalisation Details'!$A$2:$I$2344,9,FALSE)</f>
        <v>10797.34</v>
      </c>
      <c r="N2168" s="2" t="str">
        <f>VLOOKUP($A2168,'Hospitalisation Details'!$A$2:$J$2344,10,FALSE)</f>
        <v>Tier - 3</v>
      </c>
      <c r="O2168" s="2" t="str">
        <f>VLOOKUP($A2168,'Hospitalisation Details'!$A$2:$K$2344,11,FALSE)</f>
        <v>Tier - 2</v>
      </c>
      <c r="P2168" s="5" t="str">
        <f>VLOOKUP($A2168,'Hospitalisation Details'!$A$2:$L$2344,12,FALSE)</f>
        <v>R1023</v>
      </c>
      <c r="Q2168" s="15">
        <f>VLOOKUP($A2168,'Hospitalisation Details'!$A$2:$G$2344,7,FALSE)</f>
        <v>52</v>
      </c>
    </row>
    <row r="2169" spans="1:17" x14ac:dyDescent="0.25">
      <c r="A2169" s="14" t="s">
        <v>5858</v>
      </c>
      <c r="B2169" t="str">
        <f>VLOOKUP(Healthcare!$A2169,'Customer Names'!A2169:C4503,3,FALSE)</f>
        <v>Briskman</v>
      </c>
      <c r="C2169">
        <f>VLOOKUP(Healthcare!$A2169,'Medical Examinations'!A2169:B4503,2,FALSE)</f>
        <v>20.9</v>
      </c>
      <c r="D2169">
        <f>VLOOKUP($A2169,'Medical Examinations'!A2169:D4503,4,FALSE)</f>
        <v>5.12</v>
      </c>
      <c r="E2169" t="str">
        <f>VLOOKUP($A2169,'Medical Examinations'!A2169:F2169,6,FALSE)</f>
        <v>No</v>
      </c>
      <c r="F2169" t="str">
        <f>VLOOKUP($A2169,'Medical Examinations'!A2169:G4503,7,FALSE)</f>
        <v>No</v>
      </c>
      <c r="G2169" t="str">
        <f>VLOOKUP($A2169,'Medical Examinations'!A2169:H4503,8,FALSE)</f>
        <v>Yes</v>
      </c>
      <c r="H2169" s="4">
        <f>VLOOKUP($A2169,'Medical Examinations'!A2169:I4503,9,FALSE)</f>
        <v>1</v>
      </c>
      <c r="I2169" t="str">
        <f>VLOOKUP($A2169,'Medical Examinations'!A2169:J2169,10,FALSE)</f>
        <v>No</v>
      </c>
      <c r="J2169" t="str">
        <f>VLOOKUP($A2169,'Medical Examinations'!A2169:C2169,3,FALSE)</f>
        <v>Health Weight</v>
      </c>
      <c r="K2169" t="str">
        <f>VLOOKUP($A2169,'Medical Examinations'!A2169:E2169,5,FALSE)</f>
        <v>Normal</v>
      </c>
      <c r="L2169" t="str">
        <f>VLOOKUP($A2169,'Hospitalisation Details'!$A$2:$E$2344,5,FALSE)</f>
        <v>18-Dec-1970</v>
      </c>
      <c r="M2169" s="2">
        <f>VLOOKUP($A2169,'Hospitalisation Details'!$A$2:$I$2344,9,FALSE)</f>
        <v>10806.84</v>
      </c>
      <c r="N2169" s="2" t="str">
        <f>VLOOKUP($A2169,'Hospitalisation Details'!$A$2:$J$2344,10,FALSE)</f>
        <v>Tier - 3</v>
      </c>
      <c r="O2169" s="2" t="str">
        <f>VLOOKUP($A2169,'Hospitalisation Details'!$A$2:$K$2344,11,FALSE)</f>
        <v>Tier - 2</v>
      </c>
      <c r="P2169" s="5" t="str">
        <f>VLOOKUP($A2169,'Hospitalisation Details'!$A$2:$L$2344,12,FALSE)</f>
        <v>R1011</v>
      </c>
      <c r="Q2169" s="15">
        <f>VLOOKUP($A2169,'Hospitalisation Details'!$A$2:$G$2344,7,FALSE)</f>
        <v>52</v>
      </c>
    </row>
    <row r="2170" spans="1:17" x14ac:dyDescent="0.25">
      <c r="A2170" s="14" t="s">
        <v>5859</v>
      </c>
      <c r="B2170" t="str">
        <f>VLOOKUP(Healthcare!$A2170,'Customer Names'!A2170:C4504,3,FALSE)</f>
        <v>Ritzenhein</v>
      </c>
      <c r="C2170">
        <f>VLOOKUP(Healthcare!$A2170,'Medical Examinations'!A2170:B4504,2,FALSE)</f>
        <v>34.4</v>
      </c>
      <c r="D2170">
        <f>VLOOKUP($A2170,'Medical Examinations'!A2170:D4504,4,FALSE)</f>
        <v>4.04</v>
      </c>
      <c r="E2170" t="str">
        <f>VLOOKUP($A2170,'Medical Examinations'!A2170:F2170,6,FALSE)</f>
        <v>No</v>
      </c>
      <c r="F2170" t="str">
        <f>VLOOKUP($A2170,'Medical Examinations'!A2170:G4504,7,FALSE)</f>
        <v>No</v>
      </c>
      <c r="G2170" t="str">
        <f>VLOOKUP($A2170,'Medical Examinations'!A2170:H4504,8,FALSE)</f>
        <v>No</v>
      </c>
      <c r="H2170" s="4">
        <f>VLOOKUP($A2170,'Medical Examinations'!A2170:I4504,9,FALSE)</f>
        <v>0</v>
      </c>
      <c r="I2170" t="str">
        <f>VLOOKUP($A2170,'Medical Examinations'!A2170:J2170,10,FALSE)</f>
        <v>No</v>
      </c>
      <c r="J2170" t="str">
        <f>VLOOKUP($A2170,'Medical Examinations'!A2170:C2170,3,FALSE)</f>
        <v>Obesity</v>
      </c>
      <c r="K2170" t="str">
        <f>VLOOKUP($A2170,'Medical Examinations'!A2170:E2170,5,FALSE)</f>
        <v>Normal</v>
      </c>
      <c r="L2170" t="str">
        <f>VLOOKUP($A2170,'Hospitalisation Details'!$A$2:$E$2344,5,FALSE)</f>
        <v>2-Oct-1967</v>
      </c>
      <c r="M2170" s="2">
        <f>VLOOKUP($A2170,'Hospitalisation Details'!$A$2:$I$2344,9,FALSE)</f>
        <v>10807.49</v>
      </c>
      <c r="N2170" s="2" t="str">
        <f>VLOOKUP($A2170,'Hospitalisation Details'!$A$2:$J$2344,10,FALSE)</f>
        <v>Tier - 3</v>
      </c>
      <c r="O2170" s="2" t="str">
        <f>VLOOKUP($A2170,'Hospitalisation Details'!$A$2:$K$2344,11,FALSE)</f>
        <v>Tier - 2</v>
      </c>
      <c r="P2170" s="5" t="str">
        <f>VLOOKUP($A2170,'Hospitalisation Details'!$A$2:$L$2344,12,FALSE)</f>
        <v>R1013</v>
      </c>
      <c r="Q2170" s="15">
        <f>VLOOKUP($A2170,'Hospitalisation Details'!$A$2:$G$2344,7,FALSE)</f>
        <v>55</v>
      </c>
    </row>
    <row r="2171" spans="1:17" x14ac:dyDescent="0.25">
      <c r="A2171" s="14" t="s">
        <v>5860</v>
      </c>
      <c r="B2171" t="str">
        <f>VLOOKUP(Healthcare!$A2171,'Customer Names'!A2171:C4505,3,FALSE)</f>
        <v>Malkowski</v>
      </c>
      <c r="C2171">
        <f>VLOOKUP(Healthcare!$A2171,'Medical Examinations'!A2171:B4505,2,FALSE)</f>
        <v>32.56</v>
      </c>
      <c r="D2171">
        <f>VLOOKUP($A2171,'Medical Examinations'!A2171:D4505,4,FALSE)</f>
        <v>5.36</v>
      </c>
      <c r="E2171" t="str">
        <f>VLOOKUP($A2171,'Medical Examinations'!A2171:F2171,6,FALSE)</f>
        <v>No</v>
      </c>
      <c r="F2171" t="str">
        <f>VLOOKUP($A2171,'Medical Examinations'!A2171:G4505,7,FALSE)</f>
        <v>No</v>
      </c>
      <c r="G2171" t="str">
        <f>VLOOKUP($A2171,'Medical Examinations'!A2171:H4505,8,FALSE)</f>
        <v>No</v>
      </c>
      <c r="H2171" s="4">
        <f>VLOOKUP($A2171,'Medical Examinations'!A2171:I4505,9,FALSE)</f>
        <v>0</v>
      </c>
      <c r="I2171" t="str">
        <f>VLOOKUP($A2171,'Medical Examinations'!A2171:J2171,10,FALSE)</f>
        <v>No</v>
      </c>
      <c r="J2171" t="str">
        <f>VLOOKUP($A2171,'Medical Examinations'!A2171:C2171,3,FALSE)</f>
        <v>Obesity</v>
      </c>
      <c r="K2171" t="str">
        <f>VLOOKUP($A2171,'Medical Examinations'!A2171:E2171,5,FALSE)</f>
        <v>Normal</v>
      </c>
      <c r="L2171" t="str">
        <f>VLOOKUP($A2171,'Hospitalisation Details'!$A$2:$E$2344,5,FALSE)</f>
        <v>20-Dec-1971</v>
      </c>
      <c r="M2171" s="2">
        <f>VLOOKUP($A2171,'Hospitalisation Details'!$A$2:$I$2344,9,FALSE)</f>
        <v>10848.13</v>
      </c>
      <c r="N2171" s="2" t="str">
        <f>VLOOKUP($A2171,'Hospitalisation Details'!$A$2:$J$2344,10,FALSE)</f>
        <v>Tier - 3</v>
      </c>
      <c r="O2171" s="2" t="str">
        <f>VLOOKUP($A2171,'Hospitalisation Details'!$A$2:$K$2344,11,FALSE)</f>
        <v>Tier - 3</v>
      </c>
      <c r="P2171" s="5" t="str">
        <f>VLOOKUP($A2171,'Hospitalisation Details'!$A$2:$L$2344,12,FALSE)</f>
        <v>R1012</v>
      </c>
      <c r="Q2171" s="15">
        <f>VLOOKUP($A2171,'Hospitalisation Details'!$A$2:$G$2344,7,FALSE)</f>
        <v>51</v>
      </c>
    </row>
    <row r="2172" spans="1:17" x14ac:dyDescent="0.25">
      <c r="A2172" s="14" t="s">
        <v>5861</v>
      </c>
      <c r="B2172" t="str">
        <f>VLOOKUP(Healthcare!$A2172,'Customer Names'!A2172:C4506,3,FALSE)</f>
        <v>Andreyko</v>
      </c>
      <c r="C2172">
        <f>VLOOKUP(Healthcare!$A2172,'Medical Examinations'!A2172:B4506,2,FALSE)</f>
        <v>27.98</v>
      </c>
      <c r="D2172">
        <f>VLOOKUP($A2172,'Medical Examinations'!A2172:D4506,4,FALSE)</f>
        <v>4.38</v>
      </c>
      <c r="E2172" t="str">
        <f>VLOOKUP($A2172,'Medical Examinations'!A2172:F2172,6,FALSE)</f>
        <v>No</v>
      </c>
      <c r="F2172" t="str">
        <f>VLOOKUP($A2172,'Medical Examinations'!A2172:G4506,7,FALSE)</f>
        <v>Yes</v>
      </c>
      <c r="G2172" t="str">
        <f>VLOOKUP($A2172,'Medical Examinations'!A2172:H4506,8,FALSE)</f>
        <v>No</v>
      </c>
      <c r="H2172" s="4">
        <f>VLOOKUP($A2172,'Medical Examinations'!A2172:I4506,9,FALSE)</f>
        <v>1</v>
      </c>
      <c r="I2172" t="str">
        <f>VLOOKUP($A2172,'Medical Examinations'!A2172:J2172,10,FALSE)</f>
        <v>No</v>
      </c>
      <c r="J2172" t="str">
        <f>VLOOKUP($A2172,'Medical Examinations'!A2172:C2172,3,FALSE)</f>
        <v>Over Weight</v>
      </c>
      <c r="K2172" t="str">
        <f>VLOOKUP($A2172,'Medical Examinations'!A2172:E2172,5,FALSE)</f>
        <v>Normal</v>
      </c>
      <c r="L2172" t="str">
        <f>VLOOKUP($A2172,'Hospitalisation Details'!$A$2:$E$2344,5,FALSE)</f>
        <v>6-Sep-1994</v>
      </c>
      <c r="M2172" s="2">
        <f>VLOOKUP($A2172,'Hospitalisation Details'!$A$2:$I$2344,9,FALSE)</f>
        <v>10886.66</v>
      </c>
      <c r="N2172" s="2" t="str">
        <f>VLOOKUP($A2172,'Hospitalisation Details'!$A$2:$J$2344,10,FALSE)</f>
        <v>Tier - 3</v>
      </c>
      <c r="O2172" s="2" t="str">
        <f>VLOOKUP($A2172,'Hospitalisation Details'!$A$2:$K$2344,11,FALSE)</f>
        <v>Tier - 3</v>
      </c>
      <c r="P2172" s="5" t="str">
        <f>VLOOKUP($A2172,'Hospitalisation Details'!$A$2:$L$2344,12,FALSE)</f>
        <v>R1012</v>
      </c>
      <c r="Q2172" s="15">
        <f>VLOOKUP($A2172,'Hospitalisation Details'!$A$2:$G$2344,7,FALSE)</f>
        <v>28</v>
      </c>
    </row>
    <row r="2173" spans="1:17" x14ac:dyDescent="0.25">
      <c r="A2173" s="14" t="s">
        <v>5862</v>
      </c>
      <c r="B2173" t="str">
        <f>VLOOKUP(Healthcare!$A2173,'Customer Names'!A2173:C4507,3,FALSE)</f>
        <v>Landry</v>
      </c>
      <c r="C2173">
        <f>VLOOKUP(Healthcare!$A2173,'Medical Examinations'!A2173:B4507,2,FALSE)</f>
        <v>26.51</v>
      </c>
      <c r="D2173">
        <f>VLOOKUP($A2173,'Medical Examinations'!A2173:D4507,4,FALSE)</f>
        <v>4.58</v>
      </c>
      <c r="E2173" t="str">
        <f>VLOOKUP($A2173,'Medical Examinations'!A2173:F2173,6,FALSE)</f>
        <v>No</v>
      </c>
      <c r="F2173" t="str">
        <f>VLOOKUP($A2173,'Medical Examinations'!A2173:G4507,7,FALSE)</f>
        <v>No</v>
      </c>
      <c r="G2173" t="str">
        <f>VLOOKUP($A2173,'Medical Examinations'!A2173:H4507,8,FALSE)</f>
        <v>No</v>
      </c>
      <c r="H2173" s="4">
        <f>VLOOKUP($A2173,'Medical Examinations'!A2173:I4507,9,FALSE)</f>
        <v>0</v>
      </c>
      <c r="I2173" t="str">
        <f>VLOOKUP($A2173,'Medical Examinations'!A2173:J2173,10,FALSE)</f>
        <v>No</v>
      </c>
      <c r="J2173" t="str">
        <f>VLOOKUP($A2173,'Medical Examinations'!A2173:C2173,3,FALSE)</f>
        <v>Over Weight</v>
      </c>
      <c r="K2173" t="str">
        <f>VLOOKUP($A2173,'Medical Examinations'!A2173:E2173,5,FALSE)</f>
        <v>Normal</v>
      </c>
      <c r="L2173" t="str">
        <f>VLOOKUP($A2173,'Hospitalisation Details'!$A$2:$E$2344,5,FALSE)</f>
        <v>13-Nov-1968</v>
      </c>
      <c r="M2173" s="2">
        <f>VLOOKUP($A2173,'Hospitalisation Details'!$A$2:$I$2344,9,FALSE)</f>
        <v>10923.93</v>
      </c>
      <c r="N2173" s="2" t="str">
        <f>VLOOKUP($A2173,'Hospitalisation Details'!$A$2:$J$2344,10,FALSE)</f>
        <v>Tier - 3</v>
      </c>
      <c r="O2173" s="2" t="str">
        <f>VLOOKUP($A2173,'Hospitalisation Details'!$A$2:$K$2344,11,FALSE)</f>
        <v>Tier - 1</v>
      </c>
      <c r="P2173" s="5" t="str">
        <f>VLOOKUP($A2173,'Hospitalisation Details'!$A$2:$L$2344,12,FALSE)</f>
        <v>R1024</v>
      </c>
      <c r="Q2173" s="15">
        <f>VLOOKUP($A2173,'Hospitalisation Details'!$A$2:$G$2344,7,FALSE)</f>
        <v>54</v>
      </c>
    </row>
    <row r="2174" spans="1:17" x14ac:dyDescent="0.25">
      <c r="A2174" s="14" t="s">
        <v>5863</v>
      </c>
      <c r="B2174" t="str">
        <f>VLOOKUP(Healthcare!$A2174,'Customer Names'!A2174:C4508,3,FALSE)</f>
        <v>Lozier</v>
      </c>
      <c r="C2174">
        <f>VLOOKUP(Healthcare!$A2174,'Medical Examinations'!A2174:B4508,2,FALSE)</f>
        <v>29.734999999999999</v>
      </c>
      <c r="D2174">
        <f>VLOOKUP($A2174,'Medical Examinations'!A2174:D4508,4,FALSE)</f>
        <v>11.92</v>
      </c>
      <c r="E2174" t="str">
        <f>VLOOKUP($A2174,'Medical Examinations'!A2174:F2174,6,FALSE)</f>
        <v>No</v>
      </c>
      <c r="F2174" t="str">
        <f>VLOOKUP($A2174,'Medical Examinations'!A2174:G4508,7,FALSE)</f>
        <v>No</v>
      </c>
      <c r="G2174" t="str">
        <f>VLOOKUP($A2174,'Medical Examinations'!A2174:H4508,8,FALSE)</f>
        <v>No</v>
      </c>
      <c r="H2174" s="4">
        <f>VLOOKUP($A2174,'Medical Examinations'!A2174:I4508,9,FALSE)</f>
        <v>0</v>
      </c>
      <c r="I2174" t="str">
        <f>VLOOKUP($A2174,'Medical Examinations'!A2174:J2174,10,FALSE)</f>
        <v>No</v>
      </c>
      <c r="J2174" t="str">
        <f>VLOOKUP($A2174,'Medical Examinations'!A2174:C2174,3,FALSE)</f>
        <v>Over Weight</v>
      </c>
      <c r="K2174" t="str">
        <f>VLOOKUP($A2174,'Medical Examinations'!A2174:E2174,5,FALSE)</f>
        <v>Diabetes</v>
      </c>
      <c r="L2174" t="str">
        <f>VLOOKUP($A2174,'Hospitalisation Details'!$A$2:$E$2344,5,FALSE)</f>
        <v>12-Nov-1968</v>
      </c>
      <c r="M2174" s="2">
        <f>VLOOKUP($A2174,'Hospitalisation Details'!$A$2:$I$2344,9,FALSE)</f>
        <v>10928.85</v>
      </c>
      <c r="N2174" s="2" t="str">
        <f>VLOOKUP($A2174,'Hospitalisation Details'!$A$2:$J$2344,10,FALSE)</f>
        <v>Tier - 3</v>
      </c>
      <c r="O2174" s="2" t="str">
        <f>VLOOKUP($A2174,'Hospitalisation Details'!$A$2:$K$2344,11,FALSE)</f>
        <v>Tier - 3</v>
      </c>
      <c r="P2174" s="5" t="str">
        <f>VLOOKUP($A2174,'Hospitalisation Details'!$A$2:$L$2344,12,FALSE)</f>
        <v>R1013</v>
      </c>
      <c r="Q2174" s="15">
        <f>VLOOKUP($A2174,'Hospitalisation Details'!$A$2:$G$2344,7,FALSE)</f>
        <v>54</v>
      </c>
    </row>
    <row r="2175" spans="1:17" x14ac:dyDescent="0.25">
      <c r="A2175" s="14" t="s">
        <v>5864</v>
      </c>
      <c r="B2175" t="str">
        <f>VLOOKUP(Healthcare!$A2175,'Customer Names'!A2175:C4509,3,FALSE)</f>
        <v>O'Brien</v>
      </c>
      <c r="C2175">
        <f>VLOOKUP(Healthcare!$A2175,'Medical Examinations'!A2175:B4509,2,FALSE)</f>
        <v>40.5</v>
      </c>
      <c r="D2175">
        <f>VLOOKUP($A2175,'Medical Examinations'!A2175:D4509,4,FALSE)</f>
        <v>5.4</v>
      </c>
      <c r="E2175" t="str">
        <f>VLOOKUP($A2175,'Medical Examinations'!A2175:F2175,6,FALSE)</f>
        <v>No</v>
      </c>
      <c r="F2175" t="str">
        <f>VLOOKUP($A2175,'Medical Examinations'!A2175:G4509,7,FALSE)</f>
        <v>No</v>
      </c>
      <c r="G2175" t="str">
        <f>VLOOKUP($A2175,'Medical Examinations'!A2175:H4509,8,FALSE)</f>
        <v>Yes</v>
      </c>
      <c r="H2175" s="4">
        <f>VLOOKUP($A2175,'Medical Examinations'!A2175:I4509,9,FALSE)</f>
        <v>1</v>
      </c>
      <c r="I2175" t="str">
        <f>VLOOKUP($A2175,'Medical Examinations'!A2175:J2175,10,FALSE)</f>
        <v>No</v>
      </c>
      <c r="J2175" t="str">
        <f>VLOOKUP($A2175,'Medical Examinations'!A2175:C2175,3,FALSE)</f>
        <v>Obesity</v>
      </c>
      <c r="K2175" t="str">
        <f>VLOOKUP($A2175,'Medical Examinations'!A2175:E2175,5,FALSE)</f>
        <v>Normal</v>
      </c>
      <c r="L2175" t="str">
        <f>VLOOKUP($A2175,'Hospitalisation Details'!$A$2:$E$2344,5,FALSE)</f>
        <v>10-Nov-1969</v>
      </c>
      <c r="M2175" s="2">
        <f>VLOOKUP($A2175,'Hospitalisation Details'!$A$2:$I$2344,9,FALSE)</f>
        <v>10942.13</v>
      </c>
      <c r="N2175" s="2" t="str">
        <f>VLOOKUP($A2175,'Hospitalisation Details'!$A$2:$J$2344,10,FALSE)</f>
        <v>Tier - 3</v>
      </c>
      <c r="O2175" s="2" t="str">
        <f>VLOOKUP($A2175,'Hospitalisation Details'!$A$2:$K$2344,11,FALSE)</f>
        <v>Tier - 3</v>
      </c>
      <c r="P2175" s="5" t="str">
        <f>VLOOKUP($A2175,'Hospitalisation Details'!$A$2:$L$2344,12,FALSE)</f>
        <v>R1012</v>
      </c>
      <c r="Q2175" s="15">
        <f>VLOOKUP($A2175,'Hospitalisation Details'!$A$2:$G$2344,7,FALSE)</f>
        <v>53</v>
      </c>
    </row>
    <row r="2176" spans="1:17" x14ac:dyDescent="0.25">
      <c r="A2176" s="14" t="s">
        <v>5865</v>
      </c>
      <c r="B2176" t="str">
        <f>VLOOKUP(Healthcare!$A2176,'Customer Names'!A2176:C4510,3,FALSE)</f>
        <v>Rodas</v>
      </c>
      <c r="C2176">
        <f>VLOOKUP(Healthcare!$A2176,'Medical Examinations'!A2176:B4510,2,FALSE)</f>
        <v>25.64</v>
      </c>
      <c r="D2176">
        <f>VLOOKUP($A2176,'Medical Examinations'!A2176:D4510,4,FALSE)</f>
        <v>4.76</v>
      </c>
      <c r="E2176" t="str">
        <f>VLOOKUP($A2176,'Medical Examinations'!A2176:F2176,6,FALSE)</f>
        <v>No</v>
      </c>
      <c r="F2176" t="str">
        <f>VLOOKUP($A2176,'Medical Examinations'!A2176:G4510,7,FALSE)</f>
        <v>No</v>
      </c>
      <c r="G2176" t="str">
        <f>VLOOKUP($A2176,'Medical Examinations'!A2176:H4510,8,FALSE)</f>
        <v>No</v>
      </c>
      <c r="H2176" s="4">
        <f>VLOOKUP($A2176,'Medical Examinations'!A2176:I4510,9,FALSE)</f>
        <v>1</v>
      </c>
      <c r="I2176" t="str">
        <f>VLOOKUP($A2176,'Medical Examinations'!A2176:J2176,10,FALSE)</f>
        <v>No</v>
      </c>
      <c r="J2176" t="str">
        <f>VLOOKUP($A2176,'Medical Examinations'!A2176:C2176,3,FALSE)</f>
        <v>Over Weight</v>
      </c>
      <c r="K2176" t="str">
        <f>VLOOKUP($A2176,'Medical Examinations'!A2176:E2176,5,FALSE)</f>
        <v>Normal</v>
      </c>
      <c r="L2176" t="str">
        <f>VLOOKUP($A2176,'Hospitalisation Details'!$A$2:$E$2344,5,FALSE)</f>
        <v>4-Dec-1965</v>
      </c>
      <c r="M2176" s="2">
        <f>VLOOKUP($A2176,'Hospitalisation Details'!$A$2:$I$2344,9,FALSE)</f>
        <v>10959.33</v>
      </c>
      <c r="N2176" s="2" t="str">
        <f>VLOOKUP($A2176,'Hospitalisation Details'!$A$2:$J$2344,10,FALSE)</f>
        <v>Tier - 3</v>
      </c>
      <c r="O2176" s="2" t="str">
        <f>VLOOKUP($A2176,'Hospitalisation Details'!$A$2:$K$2344,11,FALSE)</f>
        <v>Tier - 3</v>
      </c>
      <c r="P2176" s="5" t="str">
        <f>VLOOKUP($A2176,'Hospitalisation Details'!$A$2:$L$2344,12,FALSE)</f>
        <v>R1011</v>
      </c>
      <c r="Q2176" s="15">
        <f>VLOOKUP($A2176,'Hospitalisation Details'!$A$2:$G$2344,7,FALSE)</f>
        <v>57</v>
      </c>
    </row>
    <row r="2177" spans="1:17" x14ac:dyDescent="0.25">
      <c r="A2177" s="14" t="s">
        <v>5866</v>
      </c>
      <c r="B2177" t="str">
        <f>VLOOKUP(Healthcare!$A2177,'Customer Names'!A2177:C4511,3,FALSE)</f>
        <v>O'Connor</v>
      </c>
      <c r="C2177">
        <f>VLOOKUP(Healthcare!$A2177,'Medical Examinations'!A2177:B4511,2,FALSE)</f>
        <v>32.9</v>
      </c>
      <c r="D2177">
        <f>VLOOKUP($A2177,'Medical Examinations'!A2177:D4511,4,FALSE)</f>
        <v>4.78</v>
      </c>
      <c r="E2177" t="str">
        <f>VLOOKUP($A2177,'Medical Examinations'!A2177:F2177,6,FALSE)</f>
        <v>No</v>
      </c>
      <c r="F2177" t="str">
        <f>VLOOKUP($A2177,'Medical Examinations'!A2177:G4511,7,FALSE)</f>
        <v>No</v>
      </c>
      <c r="G2177" t="str">
        <f>VLOOKUP($A2177,'Medical Examinations'!A2177:H4511,8,FALSE)</f>
        <v>Yes</v>
      </c>
      <c r="H2177" s="4">
        <f>VLOOKUP($A2177,'Medical Examinations'!A2177:I4511,9,FALSE)</f>
        <v>1</v>
      </c>
      <c r="I2177" t="str">
        <f>VLOOKUP($A2177,'Medical Examinations'!A2177:J2177,10,FALSE)</f>
        <v>No</v>
      </c>
      <c r="J2177" t="str">
        <f>VLOOKUP($A2177,'Medical Examinations'!A2177:C2177,3,FALSE)</f>
        <v>Obesity</v>
      </c>
      <c r="K2177" t="str">
        <f>VLOOKUP($A2177,'Medical Examinations'!A2177:E2177,5,FALSE)</f>
        <v>Normal</v>
      </c>
      <c r="L2177" t="str">
        <f>VLOOKUP($A2177,'Hospitalisation Details'!$A$2:$E$2344,5,FALSE)</f>
        <v>14-Aug-1969</v>
      </c>
      <c r="M2177" s="2">
        <f>VLOOKUP($A2177,'Hospitalisation Details'!$A$2:$I$2344,9,FALSE)</f>
        <v>10959.69</v>
      </c>
      <c r="N2177" s="2" t="str">
        <f>VLOOKUP($A2177,'Hospitalisation Details'!$A$2:$J$2344,10,FALSE)</f>
        <v>Tier - 3</v>
      </c>
      <c r="O2177" s="2" t="str">
        <f>VLOOKUP($A2177,'Hospitalisation Details'!$A$2:$K$2344,11,FALSE)</f>
        <v>Tier - 3</v>
      </c>
      <c r="P2177" s="5" t="str">
        <f>VLOOKUP($A2177,'Hospitalisation Details'!$A$2:$L$2344,12,FALSE)</f>
        <v>R1012</v>
      </c>
      <c r="Q2177" s="15">
        <f>VLOOKUP($A2177,'Hospitalisation Details'!$A$2:$G$2344,7,FALSE)</f>
        <v>53</v>
      </c>
    </row>
    <row r="2178" spans="1:17" x14ac:dyDescent="0.25">
      <c r="A2178" s="14" t="s">
        <v>5867</v>
      </c>
      <c r="B2178" t="str">
        <f>VLOOKUP(Healthcare!$A2178,'Customer Names'!A2178:C4512,3,FALSE)</f>
        <v>White</v>
      </c>
      <c r="C2178">
        <f>VLOOKUP(Healthcare!$A2178,'Medical Examinations'!A2178:B4512,2,FALSE)</f>
        <v>29.8</v>
      </c>
      <c r="D2178">
        <f>VLOOKUP($A2178,'Medical Examinations'!A2178:D4512,4,FALSE)</f>
        <v>4.26</v>
      </c>
      <c r="E2178" t="str">
        <f>VLOOKUP($A2178,'Medical Examinations'!A2178:F2178,6,FALSE)</f>
        <v>No</v>
      </c>
      <c r="F2178" t="str">
        <f>VLOOKUP($A2178,'Medical Examinations'!A2178:G4512,7,FALSE)</f>
        <v>No</v>
      </c>
      <c r="G2178" t="str">
        <f>VLOOKUP($A2178,'Medical Examinations'!A2178:H4512,8,FALSE)</f>
        <v>Yes</v>
      </c>
      <c r="H2178" s="4">
        <f>VLOOKUP($A2178,'Medical Examinations'!A2178:I4512,9,FALSE)</f>
        <v>1</v>
      </c>
      <c r="I2178" t="str">
        <f>VLOOKUP($A2178,'Medical Examinations'!A2178:J2178,10,FALSE)</f>
        <v>No</v>
      </c>
      <c r="J2178" t="str">
        <f>VLOOKUP($A2178,'Medical Examinations'!A2178:C2178,3,FALSE)</f>
        <v>Over Weight</v>
      </c>
      <c r="K2178" t="str">
        <f>VLOOKUP($A2178,'Medical Examinations'!A2178:E2178,5,FALSE)</f>
        <v>Normal</v>
      </c>
      <c r="L2178" t="str">
        <f>VLOOKUP($A2178,'Hospitalisation Details'!$A$2:$E$2344,5,FALSE)</f>
        <v>19-Jun-1965</v>
      </c>
      <c r="M2178" s="2">
        <f>VLOOKUP($A2178,'Hospitalisation Details'!$A$2:$I$2344,9,FALSE)</f>
        <v>10965.45</v>
      </c>
      <c r="N2178" s="2" t="str">
        <f>VLOOKUP($A2178,'Hospitalisation Details'!$A$2:$J$2344,10,FALSE)</f>
        <v>Tier - 3</v>
      </c>
      <c r="O2178" s="2" t="str">
        <f>VLOOKUP($A2178,'Hospitalisation Details'!$A$2:$K$2344,11,FALSE)</f>
        <v>Tier - 2</v>
      </c>
      <c r="P2178" s="5" t="str">
        <f>VLOOKUP($A2178,'Hospitalisation Details'!$A$2:$L$2344,12,FALSE)</f>
        <v>R1011</v>
      </c>
      <c r="Q2178" s="15">
        <f>VLOOKUP($A2178,'Hospitalisation Details'!$A$2:$G$2344,7,FALSE)</f>
        <v>57</v>
      </c>
    </row>
    <row r="2179" spans="1:17" x14ac:dyDescent="0.25">
      <c r="A2179" s="14" t="s">
        <v>5868</v>
      </c>
      <c r="B2179" t="str">
        <f>VLOOKUP(Healthcare!$A2179,'Customer Names'!A2179:C4513,3,FALSE)</f>
        <v>Davenport</v>
      </c>
      <c r="C2179">
        <f>VLOOKUP(Healthcare!$A2179,'Medical Examinations'!A2179:B4513,2,FALSE)</f>
        <v>28.9</v>
      </c>
      <c r="D2179">
        <f>VLOOKUP($A2179,'Medical Examinations'!A2179:D4513,4,FALSE)</f>
        <v>5.85</v>
      </c>
      <c r="E2179" t="str">
        <f>VLOOKUP($A2179,'Medical Examinations'!A2179:F2179,6,FALSE)</f>
        <v>No</v>
      </c>
      <c r="F2179" t="str">
        <f>VLOOKUP($A2179,'Medical Examinations'!A2179:G4513,7,FALSE)</f>
        <v>No</v>
      </c>
      <c r="G2179" t="str">
        <f>VLOOKUP($A2179,'Medical Examinations'!A2179:H4513,8,FALSE)</f>
        <v>Yes</v>
      </c>
      <c r="H2179" s="4">
        <f>VLOOKUP($A2179,'Medical Examinations'!A2179:I4513,9,FALSE)</f>
        <v>1</v>
      </c>
      <c r="I2179" t="str">
        <f>VLOOKUP($A2179,'Medical Examinations'!A2179:J2179,10,FALSE)</f>
        <v>No</v>
      </c>
      <c r="J2179" t="str">
        <f>VLOOKUP($A2179,'Medical Examinations'!A2179:C2179,3,FALSE)</f>
        <v>Over Weight</v>
      </c>
      <c r="K2179" t="str">
        <f>VLOOKUP($A2179,'Medical Examinations'!A2179:E2179,5,FALSE)</f>
        <v>Prediabetes</v>
      </c>
      <c r="L2179" t="str">
        <f>VLOOKUP($A2179,'Hospitalisation Details'!$A$2:$E$2344,5,FALSE)</f>
        <v>9-Jul-1966</v>
      </c>
      <c r="M2179" s="2">
        <f>VLOOKUP($A2179,'Hospitalisation Details'!$A$2:$I$2344,9,FALSE)</f>
        <v>10976.25</v>
      </c>
      <c r="N2179" s="2" t="str">
        <f>VLOOKUP($A2179,'Hospitalisation Details'!$A$2:$J$2344,10,FALSE)</f>
        <v>Tier - 3</v>
      </c>
      <c r="O2179" s="2" t="str">
        <f>VLOOKUP($A2179,'Hospitalisation Details'!$A$2:$K$2344,11,FALSE)</f>
        <v>Tier - 2</v>
      </c>
      <c r="P2179" s="5" t="str">
        <f>VLOOKUP($A2179,'Hospitalisation Details'!$A$2:$L$2344,12,FALSE)</f>
        <v>R1012</v>
      </c>
      <c r="Q2179" s="15">
        <f>VLOOKUP($A2179,'Hospitalisation Details'!$A$2:$G$2344,7,FALSE)</f>
        <v>56</v>
      </c>
    </row>
    <row r="2180" spans="1:17" x14ac:dyDescent="0.25">
      <c r="A2180" s="14" t="s">
        <v>5869</v>
      </c>
      <c r="B2180" t="str">
        <f>VLOOKUP(Healthcare!$A2180,'Customer Names'!A2180:C4514,3,FALSE)</f>
        <v>Karmen</v>
      </c>
      <c r="C2180">
        <f>VLOOKUP(Healthcare!$A2180,'Medical Examinations'!A2180:B4514,2,FALSE)</f>
        <v>24.7</v>
      </c>
      <c r="D2180">
        <f>VLOOKUP($A2180,'Medical Examinations'!A2180:D4514,4,FALSE)</f>
        <v>5.32</v>
      </c>
      <c r="E2180" t="str">
        <f>VLOOKUP($A2180,'Medical Examinations'!A2180:F2180,6,FALSE)</f>
        <v>No</v>
      </c>
      <c r="F2180" t="str">
        <f>VLOOKUP($A2180,'Medical Examinations'!A2180:G4514,7,FALSE)</f>
        <v>No</v>
      </c>
      <c r="G2180" t="str">
        <f>VLOOKUP($A2180,'Medical Examinations'!A2180:H4514,8,FALSE)</f>
        <v>Yes</v>
      </c>
      <c r="H2180" s="4">
        <f>VLOOKUP($A2180,'Medical Examinations'!A2180:I4514,9,FALSE)</f>
        <v>1</v>
      </c>
      <c r="I2180" t="str">
        <f>VLOOKUP($A2180,'Medical Examinations'!A2180:J2180,10,FALSE)</f>
        <v>No</v>
      </c>
      <c r="J2180" t="str">
        <f>VLOOKUP($A2180,'Medical Examinations'!A2180:C2180,3,FALSE)</f>
        <v>Health Weight</v>
      </c>
      <c r="K2180" t="str">
        <f>VLOOKUP($A2180,'Medical Examinations'!A2180:E2180,5,FALSE)</f>
        <v>Normal</v>
      </c>
      <c r="L2180" t="str">
        <f>VLOOKUP($A2180,'Hospitalisation Details'!$A$2:$E$2344,5,FALSE)</f>
        <v>21-Oct-1973</v>
      </c>
      <c r="M2180" s="2">
        <f>VLOOKUP($A2180,'Hospitalisation Details'!$A$2:$I$2344,9,FALSE)</f>
        <v>10977.21</v>
      </c>
      <c r="N2180" s="2" t="str">
        <f>VLOOKUP($A2180,'Hospitalisation Details'!$A$2:$J$2344,10,FALSE)</f>
        <v>Tier - 3</v>
      </c>
      <c r="O2180" s="2" t="str">
        <f>VLOOKUP($A2180,'Hospitalisation Details'!$A$2:$K$2344,11,FALSE)</f>
        <v>Tier - 1</v>
      </c>
      <c r="P2180" s="5" t="str">
        <f>VLOOKUP($A2180,'Hospitalisation Details'!$A$2:$L$2344,12,FALSE)</f>
        <v>R1013</v>
      </c>
      <c r="Q2180" s="15">
        <f>VLOOKUP($A2180,'Hospitalisation Details'!$A$2:$G$2344,7,FALSE)</f>
        <v>49</v>
      </c>
    </row>
    <row r="2181" spans="1:17" x14ac:dyDescent="0.25">
      <c r="A2181" s="14" t="s">
        <v>5870</v>
      </c>
      <c r="B2181" t="str">
        <f>VLOOKUP(Healthcare!$A2181,'Customer Names'!A2181:C4515,3,FALSE)</f>
        <v>Miller</v>
      </c>
      <c r="C2181">
        <f>VLOOKUP(Healthcare!$A2181,'Medical Examinations'!A2181:B4515,2,FALSE)</f>
        <v>20.6</v>
      </c>
      <c r="D2181">
        <f>VLOOKUP($A2181,'Medical Examinations'!A2181:D4515,4,FALSE)</f>
        <v>5.14</v>
      </c>
      <c r="E2181" t="str">
        <f>VLOOKUP($A2181,'Medical Examinations'!A2181:F2181,6,FALSE)</f>
        <v>No</v>
      </c>
      <c r="F2181" t="str">
        <f>VLOOKUP($A2181,'Medical Examinations'!A2181:G4515,7,FALSE)</f>
        <v>No</v>
      </c>
      <c r="G2181" t="str">
        <f>VLOOKUP($A2181,'Medical Examinations'!A2181:H4515,8,FALSE)</f>
        <v>Yes</v>
      </c>
      <c r="H2181" s="4">
        <f>VLOOKUP($A2181,'Medical Examinations'!A2181:I4515,9,FALSE)</f>
        <v>1</v>
      </c>
      <c r="I2181" t="str">
        <f>VLOOKUP($A2181,'Medical Examinations'!A2181:J2181,10,FALSE)</f>
        <v>No</v>
      </c>
      <c r="J2181" t="str">
        <f>VLOOKUP($A2181,'Medical Examinations'!A2181:C2181,3,FALSE)</f>
        <v>Health Weight</v>
      </c>
      <c r="K2181" t="str">
        <f>VLOOKUP($A2181,'Medical Examinations'!A2181:E2181,5,FALSE)</f>
        <v>Normal</v>
      </c>
      <c r="L2181" t="str">
        <f>VLOOKUP($A2181,'Hospitalisation Details'!$A$2:$E$2344,5,FALSE)</f>
        <v>17-Sep-2000</v>
      </c>
      <c r="M2181" s="2">
        <f>VLOOKUP($A2181,'Hospitalisation Details'!$A$2:$I$2344,9,FALSE)</f>
        <v>10991.58</v>
      </c>
      <c r="N2181" s="2" t="str">
        <f>VLOOKUP($A2181,'Hospitalisation Details'!$A$2:$J$2344,10,FALSE)</f>
        <v>Tier - 3</v>
      </c>
      <c r="O2181" s="2" t="str">
        <f>VLOOKUP($A2181,'Hospitalisation Details'!$A$2:$K$2344,11,FALSE)</f>
        <v>Tier - 3</v>
      </c>
      <c r="P2181" s="5" t="str">
        <f>VLOOKUP($A2181,'Hospitalisation Details'!$A$2:$L$2344,12,FALSE)</f>
        <v>R1012</v>
      </c>
      <c r="Q2181" s="15">
        <f>VLOOKUP($A2181,'Hospitalisation Details'!$A$2:$G$2344,7,FALSE)</f>
        <v>22</v>
      </c>
    </row>
    <row r="2182" spans="1:17" x14ac:dyDescent="0.25">
      <c r="A2182" s="14" t="s">
        <v>5871</v>
      </c>
      <c r="B2182" t="str">
        <f>VLOOKUP(Healthcare!$A2182,'Customer Names'!A2182:C4516,3,FALSE)</f>
        <v>Lippmann</v>
      </c>
      <c r="C2182">
        <f>VLOOKUP(Healthcare!$A2182,'Medical Examinations'!A2182:B4516,2,FALSE)</f>
        <v>18.600000000000001</v>
      </c>
      <c r="D2182">
        <f>VLOOKUP($A2182,'Medical Examinations'!A2182:D4516,4,FALSE)</f>
        <v>5</v>
      </c>
      <c r="E2182" t="str">
        <f>VLOOKUP($A2182,'Medical Examinations'!A2182:F2182,6,FALSE)</f>
        <v>No</v>
      </c>
      <c r="F2182" t="str">
        <f>VLOOKUP($A2182,'Medical Examinations'!A2182:G4516,7,FALSE)</f>
        <v>No</v>
      </c>
      <c r="G2182" t="str">
        <f>VLOOKUP($A2182,'Medical Examinations'!A2182:H4516,8,FALSE)</f>
        <v>Yes</v>
      </c>
      <c r="H2182" s="4">
        <f>VLOOKUP($A2182,'Medical Examinations'!A2182:I4516,9,FALSE)</f>
        <v>1</v>
      </c>
      <c r="I2182" t="str">
        <f>VLOOKUP($A2182,'Medical Examinations'!A2182:J2182,10,FALSE)</f>
        <v>No</v>
      </c>
      <c r="J2182" t="str">
        <f>VLOOKUP($A2182,'Medical Examinations'!A2182:C2182,3,FALSE)</f>
        <v>Health Weight</v>
      </c>
      <c r="K2182" t="str">
        <f>VLOOKUP($A2182,'Medical Examinations'!A2182:E2182,5,FALSE)</f>
        <v>Normal</v>
      </c>
      <c r="L2182" t="str">
        <f>VLOOKUP($A2182,'Hospitalisation Details'!$A$2:$E$2344,5,FALSE)</f>
        <v>24-Oct-1968</v>
      </c>
      <c r="M2182" s="2">
        <f>VLOOKUP($A2182,'Hospitalisation Details'!$A$2:$I$2344,9,FALSE)</f>
        <v>11013.71</v>
      </c>
      <c r="N2182" s="2" t="str">
        <f>VLOOKUP($A2182,'Hospitalisation Details'!$A$2:$J$2344,10,FALSE)</f>
        <v>Tier - 3</v>
      </c>
      <c r="O2182" s="2" t="str">
        <f>VLOOKUP($A2182,'Hospitalisation Details'!$A$2:$K$2344,11,FALSE)</f>
        <v>Tier - 1</v>
      </c>
      <c r="P2182" s="5" t="str">
        <f>VLOOKUP($A2182,'Hospitalisation Details'!$A$2:$L$2344,12,FALSE)</f>
        <v>R1013</v>
      </c>
      <c r="Q2182" s="15">
        <f>VLOOKUP($A2182,'Hospitalisation Details'!$A$2:$G$2344,7,FALSE)</f>
        <v>54</v>
      </c>
    </row>
    <row r="2183" spans="1:17" x14ac:dyDescent="0.25">
      <c r="A2183" s="14" t="s">
        <v>5872</v>
      </c>
      <c r="B2183" t="str">
        <f>VLOOKUP(Healthcare!$A2183,'Customer Names'!A2183:C4517,3,FALSE)</f>
        <v>Klehm</v>
      </c>
      <c r="C2183">
        <f>VLOOKUP(Healthcare!$A2183,'Medical Examinations'!A2183:B4517,2,FALSE)</f>
        <v>17.8</v>
      </c>
      <c r="D2183">
        <f>VLOOKUP($A2183,'Medical Examinations'!A2183:D4517,4,FALSE)</f>
        <v>4.55</v>
      </c>
      <c r="E2183" t="str">
        <f>VLOOKUP($A2183,'Medical Examinations'!A2183:F2183,6,FALSE)</f>
        <v>No</v>
      </c>
      <c r="F2183" t="str">
        <f>VLOOKUP($A2183,'Medical Examinations'!A2183:G4517,7,FALSE)</f>
        <v>No</v>
      </c>
      <c r="G2183" t="str">
        <f>VLOOKUP($A2183,'Medical Examinations'!A2183:H4517,8,FALSE)</f>
        <v>Yes</v>
      </c>
      <c r="H2183" s="4">
        <f>VLOOKUP($A2183,'Medical Examinations'!A2183:I4517,9,FALSE)</f>
        <v>1</v>
      </c>
      <c r="I2183" t="str">
        <f>VLOOKUP($A2183,'Medical Examinations'!A2183:J2183,10,FALSE)</f>
        <v>No</v>
      </c>
      <c r="J2183" t="str">
        <f>VLOOKUP($A2183,'Medical Examinations'!A2183:C2183,3,FALSE)</f>
        <v>Under Weight</v>
      </c>
      <c r="K2183" t="str">
        <f>VLOOKUP($A2183,'Medical Examinations'!A2183:E2183,5,FALSE)</f>
        <v>Normal</v>
      </c>
      <c r="L2183" t="str">
        <f>VLOOKUP($A2183,'Hospitalisation Details'!$A$2:$E$2344,5,FALSE)</f>
        <v>15-Dec-1974</v>
      </c>
      <c r="M2183" s="2">
        <f>VLOOKUP($A2183,'Hospitalisation Details'!$A$2:$I$2344,9,FALSE)</f>
        <v>11015.17</v>
      </c>
      <c r="N2183" s="2" t="str">
        <f>VLOOKUP($A2183,'Hospitalisation Details'!$A$2:$J$2344,10,FALSE)</f>
        <v>Tier - 3</v>
      </c>
      <c r="O2183" s="2" t="str">
        <f>VLOOKUP($A2183,'Hospitalisation Details'!$A$2:$K$2344,11,FALSE)</f>
        <v>Tier - 1</v>
      </c>
      <c r="P2183" s="5" t="str">
        <f>VLOOKUP($A2183,'Hospitalisation Details'!$A$2:$L$2344,12,FALSE)</f>
        <v>R1012</v>
      </c>
      <c r="Q2183" s="15">
        <f>VLOOKUP($A2183,'Hospitalisation Details'!$A$2:$G$2344,7,FALSE)</f>
        <v>48</v>
      </c>
    </row>
    <row r="2184" spans="1:17" x14ac:dyDescent="0.25">
      <c r="A2184" s="14" t="s">
        <v>5873</v>
      </c>
      <c r="B2184" t="str">
        <f>VLOOKUP(Healthcare!$A2184,'Customer Names'!A2184:C4518,3,FALSE)</f>
        <v>Murphy</v>
      </c>
      <c r="C2184">
        <f>VLOOKUP(Healthcare!$A2184,'Medical Examinations'!A2184:B4518,2,FALSE)</f>
        <v>35.200000000000003</v>
      </c>
      <c r="D2184">
        <f>VLOOKUP($A2184,'Medical Examinations'!A2184:D4518,4,FALSE)</f>
        <v>5.97</v>
      </c>
      <c r="E2184" t="str">
        <f>VLOOKUP($A2184,'Medical Examinations'!A2184:F2184,6,FALSE)</f>
        <v>No</v>
      </c>
      <c r="F2184" t="str">
        <f>VLOOKUP($A2184,'Medical Examinations'!A2184:G4518,7,FALSE)</f>
        <v>Yes</v>
      </c>
      <c r="G2184" t="str">
        <f>VLOOKUP($A2184,'Medical Examinations'!A2184:H4518,8,FALSE)</f>
        <v>No</v>
      </c>
      <c r="H2184" s="4">
        <f>VLOOKUP($A2184,'Medical Examinations'!A2184:I4518,9,FALSE)</f>
        <v>1</v>
      </c>
      <c r="I2184" t="str">
        <f>VLOOKUP($A2184,'Medical Examinations'!A2184:J2184,10,FALSE)</f>
        <v>No</v>
      </c>
      <c r="J2184" t="str">
        <f>VLOOKUP($A2184,'Medical Examinations'!A2184:C2184,3,FALSE)</f>
        <v>Obesity</v>
      </c>
      <c r="K2184" t="str">
        <f>VLOOKUP($A2184,'Medical Examinations'!A2184:E2184,5,FALSE)</f>
        <v>Prediabetes</v>
      </c>
      <c r="L2184" t="str">
        <f>VLOOKUP($A2184,'Hospitalisation Details'!$A$2:$E$2344,5,FALSE)</f>
        <v>26-Jun-1991</v>
      </c>
      <c r="M2184" s="2">
        <f>VLOOKUP($A2184,'Hospitalisation Details'!$A$2:$I$2344,9,FALSE)</f>
        <v>11018.05</v>
      </c>
      <c r="N2184" s="2" t="str">
        <f>VLOOKUP($A2184,'Hospitalisation Details'!$A$2:$J$2344,10,FALSE)</f>
        <v>Tier - 3</v>
      </c>
      <c r="O2184" s="2" t="str">
        <f>VLOOKUP($A2184,'Hospitalisation Details'!$A$2:$K$2344,11,FALSE)</f>
        <v>Tier - 2</v>
      </c>
      <c r="P2184" s="5" t="str">
        <f>VLOOKUP($A2184,'Hospitalisation Details'!$A$2:$L$2344,12,FALSE)</f>
        <v>R1012</v>
      </c>
      <c r="Q2184" s="15">
        <f>VLOOKUP($A2184,'Hospitalisation Details'!$A$2:$G$2344,7,FALSE)</f>
        <v>31</v>
      </c>
    </row>
    <row r="2185" spans="1:17" x14ac:dyDescent="0.25">
      <c r="A2185" s="14" t="s">
        <v>5874</v>
      </c>
      <c r="B2185" t="str">
        <f>VLOOKUP(Healthcare!$A2185,'Customer Names'!A2185:C4519,3,FALSE)</f>
        <v>Desisa</v>
      </c>
      <c r="C2185">
        <f>VLOOKUP(Healthcare!$A2185,'Medical Examinations'!A2185:B4519,2,FALSE)</f>
        <v>33.770000000000003</v>
      </c>
      <c r="D2185">
        <f>VLOOKUP($A2185,'Medical Examinations'!A2185:D4519,4,FALSE)</f>
        <v>4.0199999999999996</v>
      </c>
      <c r="E2185" t="str">
        <f>VLOOKUP($A2185,'Medical Examinations'!A2185:F2185,6,FALSE)</f>
        <v>No</v>
      </c>
      <c r="F2185" t="str">
        <f>VLOOKUP($A2185,'Medical Examinations'!A2185:G4519,7,FALSE)</f>
        <v>Yes</v>
      </c>
      <c r="G2185" t="str">
        <f>VLOOKUP($A2185,'Medical Examinations'!A2185:H4519,8,FALSE)</f>
        <v>No</v>
      </c>
      <c r="H2185" s="4">
        <f>VLOOKUP($A2185,'Medical Examinations'!A2185:I4519,9,FALSE)</f>
        <v>1</v>
      </c>
      <c r="I2185" t="str">
        <f>VLOOKUP($A2185,'Medical Examinations'!A2185:J2185,10,FALSE)</f>
        <v>No</v>
      </c>
      <c r="J2185" t="str">
        <f>VLOOKUP($A2185,'Medical Examinations'!A2185:C2185,3,FALSE)</f>
        <v>Obesity</v>
      </c>
      <c r="K2185" t="str">
        <f>VLOOKUP($A2185,'Medical Examinations'!A2185:E2185,5,FALSE)</f>
        <v>Normal</v>
      </c>
      <c r="L2185" t="str">
        <f>VLOOKUP($A2185,'Hospitalisation Details'!$A$2:$E$2344,5,FALSE)</f>
        <v>21-Jul-1996</v>
      </c>
      <c r="M2185" s="2">
        <f>VLOOKUP($A2185,'Hospitalisation Details'!$A$2:$I$2344,9,FALSE)</f>
        <v>11028.56</v>
      </c>
      <c r="N2185" s="2" t="str">
        <f>VLOOKUP($A2185,'Hospitalisation Details'!$A$2:$J$2344,10,FALSE)</f>
        <v>Tier - 3</v>
      </c>
      <c r="O2185" s="2" t="str">
        <f>VLOOKUP($A2185,'Hospitalisation Details'!$A$2:$K$2344,11,FALSE)</f>
        <v>Tier - 3</v>
      </c>
      <c r="P2185" s="5" t="str">
        <f>VLOOKUP($A2185,'Hospitalisation Details'!$A$2:$L$2344,12,FALSE)</f>
        <v>R1012</v>
      </c>
      <c r="Q2185" s="15">
        <f>VLOOKUP($A2185,'Hospitalisation Details'!$A$2:$G$2344,7,FALSE)</f>
        <v>26</v>
      </c>
    </row>
    <row r="2186" spans="1:17" x14ac:dyDescent="0.25">
      <c r="A2186" s="14" t="s">
        <v>5875</v>
      </c>
      <c r="B2186" t="str">
        <f>VLOOKUP(Healthcare!$A2186,'Customer Names'!A2186:C4520,3,FALSE)</f>
        <v>Brooks</v>
      </c>
      <c r="C2186">
        <f>VLOOKUP(Healthcare!$A2186,'Medical Examinations'!A2186:B4520,2,FALSE)</f>
        <v>30.03</v>
      </c>
      <c r="D2186">
        <f>VLOOKUP($A2186,'Medical Examinations'!A2186:D4520,4,FALSE)</f>
        <v>4.04</v>
      </c>
      <c r="E2186" t="str">
        <f>VLOOKUP($A2186,'Medical Examinations'!A2186:F2186,6,FALSE)</f>
        <v>No</v>
      </c>
      <c r="F2186" t="str">
        <f>VLOOKUP($A2186,'Medical Examinations'!A2186:G4520,7,FALSE)</f>
        <v>Yes</v>
      </c>
      <c r="G2186" t="str">
        <f>VLOOKUP($A2186,'Medical Examinations'!A2186:H4520,8,FALSE)</f>
        <v>No</v>
      </c>
      <c r="H2186" s="4">
        <f>VLOOKUP($A2186,'Medical Examinations'!A2186:I4520,9,FALSE)</f>
        <v>1</v>
      </c>
      <c r="I2186" t="str">
        <f>VLOOKUP($A2186,'Medical Examinations'!A2186:J2186,10,FALSE)</f>
        <v>No</v>
      </c>
      <c r="J2186" t="str">
        <f>VLOOKUP($A2186,'Medical Examinations'!A2186:C2186,3,FALSE)</f>
        <v>Obesity</v>
      </c>
      <c r="K2186" t="str">
        <f>VLOOKUP($A2186,'Medical Examinations'!A2186:E2186,5,FALSE)</f>
        <v>Normal</v>
      </c>
      <c r="L2186" t="str">
        <f>VLOOKUP($A2186,'Hospitalisation Details'!$A$2:$E$2344,5,FALSE)</f>
        <v>10-Dec-1974</v>
      </c>
      <c r="M2186" s="2">
        <f>VLOOKUP($A2186,'Hospitalisation Details'!$A$2:$I$2344,9,FALSE)</f>
        <v>11033.66</v>
      </c>
      <c r="N2186" s="2" t="str">
        <f>VLOOKUP($A2186,'Hospitalisation Details'!$A$2:$J$2344,10,FALSE)</f>
        <v>Tier - 3</v>
      </c>
      <c r="O2186" s="2" t="str">
        <f>VLOOKUP($A2186,'Hospitalisation Details'!$A$2:$K$2344,11,FALSE)</f>
        <v>Tier - 3</v>
      </c>
      <c r="P2186" s="5" t="str">
        <f>VLOOKUP($A2186,'Hospitalisation Details'!$A$2:$L$2344,12,FALSE)</f>
        <v>R1012</v>
      </c>
      <c r="Q2186" s="15">
        <f>VLOOKUP($A2186,'Hospitalisation Details'!$A$2:$G$2344,7,FALSE)</f>
        <v>48</v>
      </c>
    </row>
    <row r="2187" spans="1:17" x14ac:dyDescent="0.25">
      <c r="A2187" s="14" t="s">
        <v>5876</v>
      </c>
      <c r="B2187" t="str">
        <f>VLOOKUP(Healthcare!$A2187,'Customer Names'!A2187:C4521,3,FALSE)</f>
        <v>Stone</v>
      </c>
      <c r="C2187">
        <f>VLOOKUP(Healthcare!$A2187,'Medical Examinations'!A2187:B4521,2,FALSE)</f>
        <v>29.37</v>
      </c>
      <c r="D2187">
        <f>VLOOKUP($A2187,'Medical Examinations'!A2187:D4521,4,FALSE)</f>
        <v>5.54</v>
      </c>
      <c r="E2187" t="str">
        <f>VLOOKUP($A2187,'Medical Examinations'!A2187:F2187,6,FALSE)</f>
        <v>No</v>
      </c>
      <c r="F2187" t="str">
        <f>VLOOKUP($A2187,'Medical Examinations'!A2187:G4521,7,FALSE)</f>
        <v>Yes</v>
      </c>
      <c r="G2187" t="str">
        <f>VLOOKUP($A2187,'Medical Examinations'!A2187:H4521,8,FALSE)</f>
        <v>No</v>
      </c>
      <c r="H2187" s="4">
        <f>VLOOKUP($A2187,'Medical Examinations'!A2187:I4521,9,FALSE)</f>
        <v>1</v>
      </c>
      <c r="I2187" t="str">
        <f>VLOOKUP($A2187,'Medical Examinations'!A2187:J2187,10,FALSE)</f>
        <v>No</v>
      </c>
      <c r="J2187" t="str">
        <f>VLOOKUP($A2187,'Medical Examinations'!A2187:C2187,3,FALSE)</f>
        <v>Over Weight</v>
      </c>
      <c r="K2187" t="str">
        <f>VLOOKUP($A2187,'Medical Examinations'!A2187:E2187,5,FALSE)</f>
        <v>Normal</v>
      </c>
      <c r="L2187" t="str">
        <f>VLOOKUP($A2187,'Hospitalisation Details'!$A$2:$E$2344,5,FALSE)</f>
        <v>25-Oct-1989</v>
      </c>
      <c r="M2187" s="2">
        <f>VLOOKUP($A2187,'Hospitalisation Details'!$A$2:$I$2344,9,FALSE)</f>
        <v>11037.51</v>
      </c>
      <c r="N2187" s="2" t="str">
        <f>VLOOKUP($A2187,'Hospitalisation Details'!$A$2:$J$2344,10,FALSE)</f>
        <v>Tier - 3</v>
      </c>
      <c r="O2187" s="2" t="str">
        <f>VLOOKUP($A2187,'Hospitalisation Details'!$A$2:$K$2344,11,FALSE)</f>
        <v>Tier - 1</v>
      </c>
      <c r="P2187" s="5" t="str">
        <f>VLOOKUP($A2187,'Hospitalisation Details'!$A$2:$L$2344,12,FALSE)</f>
        <v>R1012</v>
      </c>
      <c r="Q2187" s="15">
        <f>VLOOKUP($A2187,'Hospitalisation Details'!$A$2:$G$2344,7,FALSE)</f>
        <v>33</v>
      </c>
    </row>
    <row r="2188" spans="1:17" x14ac:dyDescent="0.25">
      <c r="A2188" s="14" t="s">
        <v>5877</v>
      </c>
      <c r="B2188" t="str">
        <f>VLOOKUP(Healthcare!$A2188,'Customer Names'!A2188:C4522,3,FALSE)</f>
        <v>Weispfennig</v>
      </c>
      <c r="C2188">
        <f>VLOOKUP(Healthcare!$A2188,'Medical Examinations'!A2188:B4522,2,FALSE)</f>
        <v>28.5</v>
      </c>
      <c r="D2188">
        <f>VLOOKUP($A2188,'Medical Examinations'!A2188:D4522,4,FALSE)</f>
        <v>4.03</v>
      </c>
      <c r="E2188" t="str">
        <f>VLOOKUP($A2188,'Medical Examinations'!A2188:F2188,6,FALSE)</f>
        <v>No</v>
      </c>
      <c r="F2188" t="str">
        <f>VLOOKUP($A2188,'Medical Examinations'!A2188:G4522,7,FALSE)</f>
        <v>Yes</v>
      </c>
      <c r="G2188" t="str">
        <f>VLOOKUP($A2188,'Medical Examinations'!A2188:H4522,8,FALSE)</f>
        <v>No</v>
      </c>
      <c r="H2188" s="4">
        <f>VLOOKUP($A2188,'Medical Examinations'!A2188:I4522,9,FALSE)</f>
        <v>1</v>
      </c>
      <c r="I2188" t="str">
        <f>VLOOKUP($A2188,'Medical Examinations'!A2188:J2188,10,FALSE)</f>
        <v>No</v>
      </c>
      <c r="J2188" t="str">
        <f>VLOOKUP($A2188,'Medical Examinations'!A2188:C2188,3,FALSE)</f>
        <v>Over Weight</v>
      </c>
      <c r="K2188" t="str">
        <f>VLOOKUP($A2188,'Medical Examinations'!A2188:E2188,5,FALSE)</f>
        <v>Normal</v>
      </c>
      <c r="L2188" t="str">
        <f>VLOOKUP($A2188,'Hospitalisation Details'!$A$2:$E$2344,5,FALSE)</f>
        <v>30-Aug-1974</v>
      </c>
      <c r="M2188" s="2">
        <f>VLOOKUP($A2188,'Hospitalisation Details'!$A$2:$I$2344,9,FALSE)</f>
        <v>11037.85</v>
      </c>
      <c r="N2188" s="2" t="str">
        <f>VLOOKUP($A2188,'Hospitalisation Details'!$A$2:$J$2344,10,FALSE)</f>
        <v>Tier - 3</v>
      </c>
      <c r="O2188" s="2" t="str">
        <f>VLOOKUP($A2188,'Hospitalisation Details'!$A$2:$K$2344,11,FALSE)</f>
        <v>Tier - 2</v>
      </c>
      <c r="P2188" s="5" t="str">
        <f>VLOOKUP($A2188,'Hospitalisation Details'!$A$2:$L$2344,12,FALSE)</f>
        <v>R1025</v>
      </c>
      <c r="Q2188" s="15">
        <f>VLOOKUP($A2188,'Hospitalisation Details'!$A$2:$G$2344,7,FALSE)</f>
        <v>48</v>
      </c>
    </row>
    <row r="2189" spans="1:17" x14ac:dyDescent="0.25">
      <c r="A2189" s="14" t="s">
        <v>5878</v>
      </c>
      <c r="B2189" t="str">
        <f>VLOOKUP(Healthcare!$A2189,'Customer Names'!A2189:C4523,3,FALSE)</f>
        <v>Sorrell</v>
      </c>
      <c r="C2189">
        <f>VLOOKUP(Healthcare!$A2189,'Medical Examinations'!A2189:B4523,2,FALSE)</f>
        <v>23.32</v>
      </c>
      <c r="D2189">
        <f>VLOOKUP($A2189,'Medical Examinations'!A2189:D4523,4,FALSE)</f>
        <v>5.62</v>
      </c>
      <c r="E2189" t="str">
        <f>VLOOKUP($A2189,'Medical Examinations'!A2189:F2189,6,FALSE)</f>
        <v>No</v>
      </c>
      <c r="F2189" t="str">
        <f>VLOOKUP($A2189,'Medical Examinations'!A2189:G4523,7,FALSE)</f>
        <v>Yes</v>
      </c>
      <c r="G2189" t="str">
        <f>VLOOKUP($A2189,'Medical Examinations'!A2189:H4523,8,FALSE)</f>
        <v>No</v>
      </c>
      <c r="H2189" s="4">
        <f>VLOOKUP($A2189,'Medical Examinations'!A2189:I4523,9,FALSE)</f>
        <v>1</v>
      </c>
      <c r="I2189" t="str">
        <f>VLOOKUP($A2189,'Medical Examinations'!A2189:J2189,10,FALSE)</f>
        <v>No</v>
      </c>
      <c r="J2189" t="str">
        <f>VLOOKUP($A2189,'Medical Examinations'!A2189:C2189,3,FALSE)</f>
        <v>Health Weight</v>
      </c>
      <c r="K2189" t="str">
        <f>VLOOKUP($A2189,'Medical Examinations'!A2189:E2189,5,FALSE)</f>
        <v>Normal</v>
      </c>
      <c r="L2189" t="str">
        <f>VLOOKUP($A2189,'Hospitalisation Details'!$A$2:$E$2344,5,FALSE)</f>
        <v>17-Dec-2001</v>
      </c>
      <c r="M2189" s="2">
        <f>VLOOKUP($A2189,'Hospitalisation Details'!$A$2:$I$2344,9,FALSE)</f>
        <v>11046.02</v>
      </c>
      <c r="N2189" s="2" t="str">
        <f>VLOOKUP($A2189,'Hospitalisation Details'!$A$2:$J$2344,10,FALSE)</f>
        <v>Tier - 3</v>
      </c>
      <c r="O2189" s="2" t="str">
        <f>VLOOKUP($A2189,'Hospitalisation Details'!$A$2:$K$2344,11,FALSE)</f>
        <v>Tier - 1</v>
      </c>
      <c r="P2189" s="5" t="str">
        <f>VLOOKUP($A2189,'Hospitalisation Details'!$A$2:$L$2344,12,FALSE)</f>
        <v>R1026</v>
      </c>
      <c r="Q2189" s="15">
        <f>VLOOKUP($A2189,'Hospitalisation Details'!$A$2:$G$2344,7,FALSE)</f>
        <v>21</v>
      </c>
    </row>
    <row r="2190" spans="1:17" x14ac:dyDescent="0.25">
      <c r="A2190" s="14" t="s">
        <v>5879</v>
      </c>
      <c r="B2190" t="str">
        <f>VLOOKUP(Healthcare!$A2190,'Customer Names'!A2190:C4524,3,FALSE)</f>
        <v>Morris</v>
      </c>
      <c r="C2190">
        <f>VLOOKUP(Healthcare!$A2190,'Medical Examinations'!A2190:B4524,2,FALSE)</f>
        <v>26.125</v>
      </c>
      <c r="D2190">
        <f>VLOOKUP($A2190,'Medical Examinations'!A2190:D4524,4,FALSE)</f>
        <v>5.27</v>
      </c>
      <c r="E2190" t="str">
        <f>VLOOKUP($A2190,'Medical Examinations'!A2190:F2190,6,FALSE)</f>
        <v>No</v>
      </c>
      <c r="F2190" t="str">
        <f>VLOOKUP($A2190,'Medical Examinations'!A2190:G4524,7,FALSE)</f>
        <v>Yes</v>
      </c>
      <c r="G2190" t="str">
        <f>VLOOKUP($A2190,'Medical Examinations'!A2190:H4524,8,FALSE)</f>
        <v>No</v>
      </c>
      <c r="H2190" s="4">
        <f>VLOOKUP($A2190,'Medical Examinations'!A2190:I4524,9,FALSE)</f>
        <v>1</v>
      </c>
      <c r="I2190" t="str">
        <f>VLOOKUP($A2190,'Medical Examinations'!A2190:J2190,10,FALSE)</f>
        <v>No</v>
      </c>
      <c r="J2190" t="str">
        <f>VLOOKUP($A2190,'Medical Examinations'!A2190:C2190,3,FALSE)</f>
        <v>Over Weight</v>
      </c>
      <c r="K2190" t="str">
        <f>VLOOKUP($A2190,'Medical Examinations'!A2190:E2190,5,FALSE)</f>
        <v>Normal</v>
      </c>
      <c r="L2190" t="str">
        <f>VLOOKUP($A2190,'Hospitalisation Details'!$A$2:$E$2344,5,FALSE)</f>
        <v>18-Sep-2000</v>
      </c>
      <c r="M2190" s="2">
        <f>VLOOKUP($A2190,'Hospitalisation Details'!$A$2:$I$2344,9,FALSE)</f>
        <v>11068.7</v>
      </c>
      <c r="N2190" s="2" t="str">
        <f>VLOOKUP($A2190,'Hospitalisation Details'!$A$2:$J$2344,10,FALSE)</f>
        <v>Tier - 3</v>
      </c>
      <c r="O2190" s="2" t="str">
        <f>VLOOKUP($A2190,'Hospitalisation Details'!$A$2:$K$2344,11,FALSE)</f>
        <v>Tier - 1</v>
      </c>
      <c r="P2190" s="5" t="str">
        <f>VLOOKUP($A2190,'Hospitalisation Details'!$A$2:$L$2344,12,FALSE)</f>
        <v>R1011</v>
      </c>
      <c r="Q2190" s="15">
        <f>VLOOKUP($A2190,'Hospitalisation Details'!$A$2:$G$2344,7,FALSE)</f>
        <v>22</v>
      </c>
    </row>
    <row r="2191" spans="1:17" x14ac:dyDescent="0.25">
      <c r="A2191" s="14" t="s">
        <v>5880</v>
      </c>
      <c r="B2191" t="str">
        <f>VLOOKUP(Healthcare!$A2191,'Customer Names'!A2191:C4525,3,FALSE)</f>
        <v>Marek</v>
      </c>
      <c r="C2191">
        <f>VLOOKUP(Healthcare!$A2191,'Medical Examinations'!A2191:B4525,2,FALSE)</f>
        <v>25.46</v>
      </c>
      <c r="D2191">
        <f>VLOOKUP($A2191,'Medical Examinations'!A2191:D4525,4,FALSE)</f>
        <v>5.18</v>
      </c>
      <c r="E2191" t="str">
        <f>VLOOKUP($A2191,'Medical Examinations'!A2191:F2191,6,FALSE)</f>
        <v>No</v>
      </c>
      <c r="F2191" t="str">
        <f>VLOOKUP($A2191,'Medical Examinations'!A2191:G4525,7,FALSE)</f>
        <v>Yes</v>
      </c>
      <c r="G2191" t="str">
        <f>VLOOKUP($A2191,'Medical Examinations'!A2191:H4525,8,FALSE)</f>
        <v>No</v>
      </c>
      <c r="H2191" s="4">
        <f>VLOOKUP($A2191,'Medical Examinations'!A2191:I4525,9,FALSE)</f>
        <v>1</v>
      </c>
      <c r="I2191" t="str">
        <f>VLOOKUP($A2191,'Medical Examinations'!A2191:J2191,10,FALSE)</f>
        <v>No</v>
      </c>
      <c r="J2191" t="str">
        <f>VLOOKUP($A2191,'Medical Examinations'!A2191:C2191,3,FALSE)</f>
        <v>Over Weight</v>
      </c>
      <c r="K2191" t="str">
        <f>VLOOKUP($A2191,'Medical Examinations'!A2191:E2191,5,FALSE)</f>
        <v>Normal</v>
      </c>
      <c r="L2191" t="str">
        <f>VLOOKUP($A2191,'Hospitalisation Details'!$A$2:$E$2344,5,FALSE)</f>
        <v>7-Nov-1966</v>
      </c>
      <c r="M2191" s="2">
        <f>VLOOKUP($A2191,'Hospitalisation Details'!$A$2:$I$2344,9,FALSE)</f>
        <v>11070.54</v>
      </c>
      <c r="N2191" s="2" t="str">
        <f>VLOOKUP($A2191,'Hospitalisation Details'!$A$2:$J$2344,10,FALSE)</f>
        <v>Tier - 3</v>
      </c>
      <c r="O2191" s="2" t="str">
        <f>VLOOKUP($A2191,'Hospitalisation Details'!$A$2:$K$2344,11,FALSE)</f>
        <v>Tier - 3</v>
      </c>
      <c r="P2191" s="5" t="str">
        <f>VLOOKUP($A2191,'Hospitalisation Details'!$A$2:$L$2344,12,FALSE)</f>
        <v>R1011</v>
      </c>
      <c r="Q2191" s="15">
        <f>VLOOKUP($A2191,'Hospitalisation Details'!$A$2:$G$2344,7,FALSE)</f>
        <v>56</v>
      </c>
    </row>
    <row r="2192" spans="1:17" x14ac:dyDescent="0.25">
      <c r="A2192" s="14" t="s">
        <v>5881</v>
      </c>
      <c r="B2192" t="str">
        <f>VLOOKUP(Healthcare!$A2192,'Customer Names'!A2192:C4526,3,FALSE)</f>
        <v>Armstrong</v>
      </c>
      <c r="C2192">
        <f>VLOOKUP(Healthcare!$A2192,'Medical Examinations'!A2192:B4526,2,FALSE)</f>
        <v>23.75</v>
      </c>
      <c r="D2192">
        <f>VLOOKUP($A2192,'Medical Examinations'!A2192:D4526,4,FALSE)</f>
        <v>5.27</v>
      </c>
      <c r="E2192" t="str">
        <f>VLOOKUP($A2192,'Medical Examinations'!A2192:F2192,6,FALSE)</f>
        <v>No</v>
      </c>
      <c r="F2192" t="str">
        <f>VLOOKUP($A2192,'Medical Examinations'!A2192:G4526,7,FALSE)</f>
        <v>Yes</v>
      </c>
      <c r="G2192" t="str">
        <f>VLOOKUP($A2192,'Medical Examinations'!A2192:H4526,8,FALSE)</f>
        <v>No</v>
      </c>
      <c r="H2192" s="4">
        <f>VLOOKUP($A2192,'Medical Examinations'!A2192:I4526,9,FALSE)</f>
        <v>1</v>
      </c>
      <c r="I2192" t="str">
        <f>VLOOKUP($A2192,'Medical Examinations'!A2192:J2192,10,FALSE)</f>
        <v>No</v>
      </c>
      <c r="J2192" t="str">
        <f>VLOOKUP($A2192,'Medical Examinations'!A2192:C2192,3,FALSE)</f>
        <v>Health Weight</v>
      </c>
      <c r="K2192" t="str">
        <f>VLOOKUP($A2192,'Medical Examinations'!A2192:E2192,5,FALSE)</f>
        <v>Normal</v>
      </c>
      <c r="L2192" t="str">
        <f>VLOOKUP($A2192,'Hospitalisation Details'!$A$2:$E$2344,5,FALSE)</f>
        <v>20-Nov-1966</v>
      </c>
      <c r="M2192" s="2">
        <f>VLOOKUP($A2192,'Hospitalisation Details'!$A$2:$I$2344,9,FALSE)</f>
        <v>11073.18</v>
      </c>
      <c r="N2192" s="2" t="str">
        <f>VLOOKUP($A2192,'Hospitalisation Details'!$A$2:$J$2344,10,FALSE)</f>
        <v>Tier - 3</v>
      </c>
      <c r="O2192" s="2" t="str">
        <f>VLOOKUP($A2192,'Hospitalisation Details'!$A$2:$K$2344,11,FALSE)</f>
        <v>Tier - 3</v>
      </c>
      <c r="P2192" s="5" t="str">
        <f>VLOOKUP($A2192,'Hospitalisation Details'!$A$2:$L$2344,12,FALSE)</f>
        <v>R1011</v>
      </c>
      <c r="Q2192" s="15">
        <f>VLOOKUP($A2192,'Hospitalisation Details'!$A$2:$G$2344,7,FALSE)</f>
        <v>56</v>
      </c>
    </row>
    <row r="2193" spans="1:17" x14ac:dyDescent="0.25">
      <c r="A2193" s="14" t="s">
        <v>5882</v>
      </c>
      <c r="B2193" t="str">
        <f>VLOOKUP(Healthcare!$A2193,'Customer Names'!A2193:C4527,3,FALSE)</f>
        <v>Werner</v>
      </c>
      <c r="C2193">
        <f>VLOOKUP(Healthcare!$A2193,'Medical Examinations'!A2193:B4527,2,FALSE)</f>
        <v>23.085000000000001</v>
      </c>
      <c r="D2193">
        <f>VLOOKUP($A2193,'Medical Examinations'!A2193:D4527,4,FALSE)</f>
        <v>5.62</v>
      </c>
      <c r="E2193" t="str">
        <f>VLOOKUP($A2193,'Medical Examinations'!A2193:F2193,6,FALSE)</f>
        <v>No</v>
      </c>
      <c r="F2193" t="str">
        <f>VLOOKUP($A2193,'Medical Examinations'!A2193:G4527,7,FALSE)</f>
        <v>Yes</v>
      </c>
      <c r="G2193" t="str">
        <f>VLOOKUP($A2193,'Medical Examinations'!A2193:H4527,8,FALSE)</f>
        <v>No</v>
      </c>
      <c r="H2193" s="4">
        <f>VLOOKUP($A2193,'Medical Examinations'!A2193:I4527,9,FALSE)</f>
        <v>1</v>
      </c>
      <c r="I2193" t="str">
        <f>VLOOKUP($A2193,'Medical Examinations'!A2193:J2193,10,FALSE)</f>
        <v>No</v>
      </c>
      <c r="J2193" t="str">
        <f>VLOOKUP($A2193,'Medical Examinations'!A2193:C2193,3,FALSE)</f>
        <v>Health Weight</v>
      </c>
      <c r="K2193" t="str">
        <f>VLOOKUP($A2193,'Medical Examinations'!A2193:E2193,5,FALSE)</f>
        <v>Normal</v>
      </c>
      <c r="L2193" t="str">
        <f>VLOOKUP($A2193,'Hospitalisation Details'!$A$2:$E$2344,5,FALSE)</f>
        <v>4-Sep-1967</v>
      </c>
      <c r="M2193" s="2">
        <f>VLOOKUP($A2193,'Hospitalisation Details'!$A$2:$I$2344,9,FALSE)</f>
        <v>11082.58</v>
      </c>
      <c r="N2193" s="2" t="str">
        <f>VLOOKUP($A2193,'Hospitalisation Details'!$A$2:$J$2344,10,FALSE)</f>
        <v>Tier - 3</v>
      </c>
      <c r="O2193" s="2" t="str">
        <f>VLOOKUP($A2193,'Hospitalisation Details'!$A$2:$K$2344,11,FALSE)</f>
        <v>Tier - 2</v>
      </c>
      <c r="P2193" s="5" t="str">
        <f>VLOOKUP($A2193,'Hospitalisation Details'!$A$2:$L$2344,12,FALSE)</f>
        <v>R1012</v>
      </c>
      <c r="Q2193" s="15">
        <f>VLOOKUP($A2193,'Hospitalisation Details'!$A$2:$G$2344,7,FALSE)</f>
        <v>55</v>
      </c>
    </row>
    <row r="2194" spans="1:17" x14ac:dyDescent="0.25">
      <c r="A2194" s="14" t="s">
        <v>5883</v>
      </c>
      <c r="B2194" t="str">
        <f>VLOOKUP(Healthcare!$A2194,'Customer Names'!A2194:C4528,3,FALSE)</f>
        <v>Gries</v>
      </c>
      <c r="C2194">
        <f>VLOOKUP(Healthcare!$A2194,'Medical Examinations'!A2194:B4528,2,FALSE)</f>
        <v>22.99</v>
      </c>
      <c r="D2194">
        <f>VLOOKUP($A2194,'Medical Examinations'!A2194:D4528,4,FALSE)</f>
        <v>5.0599999999999996</v>
      </c>
      <c r="E2194" t="str">
        <f>VLOOKUP($A2194,'Medical Examinations'!A2194:F2194,6,FALSE)</f>
        <v>No</v>
      </c>
      <c r="F2194" t="str">
        <f>VLOOKUP($A2194,'Medical Examinations'!A2194:G4528,7,FALSE)</f>
        <v>Yes</v>
      </c>
      <c r="G2194" t="str">
        <f>VLOOKUP($A2194,'Medical Examinations'!A2194:H4528,8,FALSE)</f>
        <v>No</v>
      </c>
      <c r="H2194" s="4">
        <f>VLOOKUP($A2194,'Medical Examinations'!A2194:I4528,9,FALSE)</f>
        <v>1</v>
      </c>
      <c r="I2194" t="str">
        <f>VLOOKUP($A2194,'Medical Examinations'!A2194:J2194,10,FALSE)</f>
        <v>No</v>
      </c>
      <c r="J2194" t="str">
        <f>VLOOKUP($A2194,'Medical Examinations'!A2194:C2194,3,FALSE)</f>
        <v>Health Weight</v>
      </c>
      <c r="K2194" t="str">
        <f>VLOOKUP($A2194,'Medical Examinations'!A2194:E2194,5,FALSE)</f>
        <v>Normal</v>
      </c>
      <c r="L2194" t="str">
        <f>VLOOKUP($A2194,'Hospitalisation Details'!$A$2:$E$2344,5,FALSE)</f>
        <v>7-Oct-1972</v>
      </c>
      <c r="M2194" s="2">
        <f>VLOOKUP($A2194,'Hospitalisation Details'!$A$2:$I$2344,9,FALSE)</f>
        <v>11085.59</v>
      </c>
      <c r="N2194" s="2" t="str">
        <f>VLOOKUP($A2194,'Hospitalisation Details'!$A$2:$J$2344,10,FALSE)</f>
        <v>Tier - 3</v>
      </c>
      <c r="O2194" s="2" t="str">
        <f>VLOOKUP($A2194,'Hospitalisation Details'!$A$2:$K$2344,11,FALSE)</f>
        <v>Tier - 2</v>
      </c>
      <c r="P2194" s="5" t="str">
        <f>VLOOKUP($A2194,'Hospitalisation Details'!$A$2:$L$2344,12,FALSE)</f>
        <v>R1012</v>
      </c>
      <c r="Q2194" s="15">
        <f>VLOOKUP($A2194,'Hospitalisation Details'!$A$2:$G$2344,7,FALSE)</f>
        <v>50</v>
      </c>
    </row>
    <row r="2195" spans="1:17" x14ac:dyDescent="0.25">
      <c r="A2195" s="14" t="s">
        <v>5884</v>
      </c>
      <c r="B2195" t="str">
        <f>VLOOKUP(Healthcare!$A2195,'Customer Names'!A2195:C4529,3,FALSE)</f>
        <v>Mills</v>
      </c>
      <c r="C2195">
        <f>VLOOKUP(Healthcare!$A2195,'Medical Examinations'!A2195:B4529,2,FALSE)</f>
        <v>21.47</v>
      </c>
      <c r="D2195">
        <f>VLOOKUP($A2195,'Medical Examinations'!A2195:D4529,4,FALSE)</f>
        <v>4.6900000000000004</v>
      </c>
      <c r="E2195" t="str">
        <f>VLOOKUP($A2195,'Medical Examinations'!A2195:F2195,6,FALSE)</f>
        <v>No</v>
      </c>
      <c r="F2195" t="str">
        <f>VLOOKUP($A2195,'Medical Examinations'!A2195:G4529,7,FALSE)</f>
        <v>Yes</v>
      </c>
      <c r="G2195" t="str">
        <f>VLOOKUP($A2195,'Medical Examinations'!A2195:H4529,8,FALSE)</f>
        <v>No</v>
      </c>
      <c r="H2195" s="4">
        <f>VLOOKUP($A2195,'Medical Examinations'!A2195:I4529,9,FALSE)</f>
        <v>1</v>
      </c>
      <c r="I2195" t="str">
        <f>VLOOKUP($A2195,'Medical Examinations'!A2195:J2195,10,FALSE)</f>
        <v>No</v>
      </c>
      <c r="J2195" t="str">
        <f>VLOOKUP($A2195,'Medical Examinations'!A2195:C2195,3,FALSE)</f>
        <v>Health Weight</v>
      </c>
      <c r="K2195" t="str">
        <f>VLOOKUP($A2195,'Medical Examinations'!A2195:E2195,5,FALSE)</f>
        <v>Normal</v>
      </c>
      <c r="L2195" t="str">
        <f>VLOOKUP($A2195,'Hospitalisation Details'!$A$2:$E$2344,5,FALSE)</f>
        <v>9-Sep-1966</v>
      </c>
      <c r="M2195" s="2">
        <f>VLOOKUP($A2195,'Hospitalisation Details'!$A$2:$I$2344,9,FALSE)</f>
        <v>11090.72</v>
      </c>
      <c r="N2195" s="2" t="str">
        <f>VLOOKUP($A2195,'Hospitalisation Details'!$A$2:$J$2344,10,FALSE)</f>
        <v>Tier - 3</v>
      </c>
      <c r="O2195" s="2" t="str">
        <f>VLOOKUP($A2195,'Hospitalisation Details'!$A$2:$K$2344,11,FALSE)</f>
        <v>Tier - 1</v>
      </c>
      <c r="P2195" s="5" t="str">
        <f>VLOOKUP($A2195,'Hospitalisation Details'!$A$2:$L$2344,12,FALSE)</f>
        <v>R1013</v>
      </c>
      <c r="Q2195" s="15">
        <f>VLOOKUP($A2195,'Hospitalisation Details'!$A$2:$G$2344,7,FALSE)</f>
        <v>56</v>
      </c>
    </row>
    <row r="2196" spans="1:17" x14ac:dyDescent="0.25">
      <c r="A2196" s="14" t="s">
        <v>5885</v>
      </c>
      <c r="B2196" t="str">
        <f>VLOOKUP(Healthcare!$A2196,'Customer Names'!A2196:C4530,3,FALSE)</f>
        <v>Penny</v>
      </c>
      <c r="C2196">
        <f>VLOOKUP(Healthcare!$A2196,'Medical Examinations'!A2196:B4530,2,FALSE)</f>
        <v>15.96</v>
      </c>
      <c r="D2196">
        <f>VLOOKUP($A2196,'Medical Examinations'!A2196:D4530,4,FALSE)</f>
        <v>5.44</v>
      </c>
      <c r="E2196" t="str">
        <f>VLOOKUP($A2196,'Medical Examinations'!A2196:F2196,6,FALSE)</f>
        <v>No</v>
      </c>
      <c r="F2196" t="str">
        <f>VLOOKUP($A2196,'Medical Examinations'!A2196:G4530,7,FALSE)</f>
        <v>Yes</v>
      </c>
      <c r="G2196" t="str">
        <f>VLOOKUP($A2196,'Medical Examinations'!A2196:H4530,8,FALSE)</f>
        <v>No</v>
      </c>
      <c r="H2196" s="4">
        <f>VLOOKUP($A2196,'Medical Examinations'!A2196:I4530,9,FALSE)</f>
        <v>1</v>
      </c>
      <c r="I2196" t="str">
        <f>VLOOKUP($A2196,'Medical Examinations'!A2196:J2196,10,FALSE)</f>
        <v>No</v>
      </c>
      <c r="J2196" t="str">
        <f>VLOOKUP($A2196,'Medical Examinations'!A2196:C2196,3,FALSE)</f>
        <v>Under Weight</v>
      </c>
      <c r="K2196" t="str">
        <f>VLOOKUP($A2196,'Medical Examinations'!A2196:E2196,5,FALSE)</f>
        <v>Normal</v>
      </c>
      <c r="L2196" t="str">
        <f>VLOOKUP($A2196,'Hospitalisation Details'!$A$2:$E$2344,5,FALSE)</f>
        <v>5-Jul-1966</v>
      </c>
      <c r="M2196" s="2">
        <f>VLOOKUP($A2196,'Hospitalisation Details'!$A$2:$I$2344,9,FALSE)</f>
        <v>11093.62</v>
      </c>
      <c r="N2196" s="2" t="str">
        <f>VLOOKUP($A2196,'Hospitalisation Details'!$A$2:$J$2344,10,FALSE)</f>
        <v>Tier - 3</v>
      </c>
      <c r="O2196" s="2" t="str">
        <f>VLOOKUP($A2196,'Hospitalisation Details'!$A$2:$K$2344,11,FALSE)</f>
        <v>Tier - 1</v>
      </c>
      <c r="P2196" s="5" t="str">
        <f>VLOOKUP($A2196,'Hospitalisation Details'!$A$2:$L$2344,12,FALSE)</f>
        <v>R1013</v>
      </c>
      <c r="Q2196" s="15">
        <f>VLOOKUP($A2196,'Hospitalisation Details'!$A$2:$G$2344,7,FALSE)</f>
        <v>56</v>
      </c>
    </row>
    <row r="2197" spans="1:17" x14ac:dyDescent="0.25">
      <c r="A2197" s="14" t="s">
        <v>5886</v>
      </c>
      <c r="B2197" t="str">
        <f>VLOOKUP(Healthcare!$A2197,'Customer Names'!A2197:C4531,3,FALSE)</f>
        <v>Hicks</v>
      </c>
      <c r="C2197">
        <f>VLOOKUP(Healthcare!$A2197,'Medical Examinations'!A2197:B4531,2,FALSE)</f>
        <v>39.5</v>
      </c>
      <c r="D2197">
        <f>VLOOKUP($A2197,'Medical Examinations'!A2197:D4531,4,FALSE)</f>
        <v>5.05</v>
      </c>
      <c r="E2197" t="str">
        <f>VLOOKUP($A2197,'Medical Examinations'!A2197:F2197,6,FALSE)</f>
        <v>No</v>
      </c>
      <c r="F2197" t="str">
        <f>VLOOKUP($A2197,'Medical Examinations'!A2197:G4531,7,FALSE)</f>
        <v>Yes</v>
      </c>
      <c r="G2197" t="str">
        <f>VLOOKUP($A2197,'Medical Examinations'!A2197:H4531,8,FALSE)</f>
        <v>No</v>
      </c>
      <c r="H2197" s="4">
        <f>VLOOKUP($A2197,'Medical Examinations'!A2197:I4531,9,FALSE)</f>
        <v>1</v>
      </c>
      <c r="I2197" t="str">
        <f>VLOOKUP($A2197,'Medical Examinations'!A2197:J2197,10,FALSE)</f>
        <v>No</v>
      </c>
      <c r="J2197" t="str">
        <f>VLOOKUP($A2197,'Medical Examinations'!A2197:C2197,3,FALSE)</f>
        <v>Obesity</v>
      </c>
      <c r="K2197" t="str">
        <f>VLOOKUP($A2197,'Medical Examinations'!A2197:E2197,5,FALSE)</f>
        <v>Normal</v>
      </c>
      <c r="L2197" t="str">
        <f>VLOOKUP($A2197,'Hospitalisation Details'!$A$2:$E$2344,5,FALSE)</f>
        <v>20-Aug-1980</v>
      </c>
      <c r="M2197" s="2">
        <f>VLOOKUP($A2197,'Hospitalisation Details'!$A$2:$I$2344,9,FALSE)</f>
        <v>11103.33</v>
      </c>
      <c r="N2197" s="2" t="str">
        <f>VLOOKUP($A2197,'Hospitalisation Details'!$A$2:$J$2344,10,FALSE)</f>
        <v>Tier - 3</v>
      </c>
      <c r="O2197" s="2" t="str">
        <f>VLOOKUP($A2197,'Hospitalisation Details'!$A$2:$K$2344,11,FALSE)</f>
        <v>Tier - 1</v>
      </c>
      <c r="P2197" s="5" t="str">
        <f>VLOOKUP($A2197,'Hospitalisation Details'!$A$2:$L$2344,12,FALSE)</f>
        <v>R1021</v>
      </c>
      <c r="Q2197" s="15">
        <f>VLOOKUP($A2197,'Hospitalisation Details'!$A$2:$G$2344,7,FALSE)</f>
        <v>42</v>
      </c>
    </row>
    <row r="2198" spans="1:17" x14ac:dyDescent="0.25">
      <c r="A2198" s="14" t="s">
        <v>5887</v>
      </c>
      <c r="B2198" t="str">
        <f>VLOOKUP(Healthcare!$A2198,'Customer Names'!A2198:C4532,3,FALSE)</f>
        <v>Masayesva</v>
      </c>
      <c r="C2198">
        <f>VLOOKUP(Healthcare!$A2198,'Medical Examinations'!A2198:B4532,2,FALSE)</f>
        <v>33.770000000000003</v>
      </c>
      <c r="D2198">
        <f>VLOOKUP($A2198,'Medical Examinations'!A2198:D4532,4,FALSE)</f>
        <v>6</v>
      </c>
      <c r="E2198" t="str">
        <f>VLOOKUP($A2198,'Medical Examinations'!A2198:F2198,6,FALSE)</f>
        <v>No</v>
      </c>
      <c r="F2198" t="str">
        <f>VLOOKUP($A2198,'Medical Examinations'!A2198:G4532,7,FALSE)</f>
        <v>Yes</v>
      </c>
      <c r="G2198" t="str">
        <f>VLOOKUP($A2198,'Medical Examinations'!A2198:H4532,8,FALSE)</f>
        <v>No</v>
      </c>
      <c r="H2198" s="4">
        <f>VLOOKUP($A2198,'Medical Examinations'!A2198:I4532,9,FALSE)</f>
        <v>1</v>
      </c>
      <c r="I2198" t="str">
        <f>VLOOKUP($A2198,'Medical Examinations'!A2198:J2198,10,FALSE)</f>
        <v>No</v>
      </c>
      <c r="J2198" t="str">
        <f>VLOOKUP($A2198,'Medical Examinations'!A2198:C2198,3,FALSE)</f>
        <v>Obesity</v>
      </c>
      <c r="K2198" t="str">
        <f>VLOOKUP($A2198,'Medical Examinations'!A2198:E2198,5,FALSE)</f>
        <v>Prediabetes</v>
      </c>
      <c r="L2198" t="str">
        <f>VLOOKUP($A2198,'Hospitalisation Details'!$A$2:$E$2344,5,FALSE)</f>
        <v>30-Nov-1969</v>
      </c>
      <c r="M2198" s="2">
        <f>VLOOKUP($A2198,'Hospitalisation Details'!$A$2:$I$2344,9,FALSE)</f>
        <v>11150.78</v>
      </c>
      <c r="N2198" s="2" t="str">
        <f>VLOOKUP($A2198,'Hospitalisation Details'!$A$2:$J$2344,10,FALSE)</f>
        <v>Tier - 3</v>
      </c>
      <c r="O2198" s="2" t="str">
        <f>VLOOKUP($A2198,'Hospitalisation Details'!$A$2:$K$2344,11,FALSE)</f>
        <v>Tier - 2</v>
      </c>
      <c r="P2198" s="5" t="str">
        <f>VLOOKUP($A2198,'Hospitalisation Details'!$A$2:$L$2344,12,FALSE)</f>
        <v>R1011</v>
      </c>
      <c r="Q2198" s="15">
        <f>VLOOKUP($A2198,'Hospitalisation Details'!$A$2:$G$2344,7,FALSE)</f>
        <v>53</v>
      </c>
    </row>
    <row r="2199" spans="1:17" x14ac:dyDescent="0.25">
      <c r="A2199" s="14" t="s">
        <v>5888</v>
      </c>
      <c r="B2199" t="str">
        <f>VLOOKUP(Healthcare!$A2199,'Customer Names'!A2199:C4533,3,FALSE)</f>
        <v>Paavola</v>
      </c>
      <c r="C2199">
        <f>VLOOKUP(Healthcare!$A2199,'Medical Examinations'!A2199:B4533,2,FALSE)</f>
        <v>26.84</v>
      </c>
      <c r="D2199">
        <f>VLOOKUP($A2199,'Medical Examinations'!A2199:D4533,4,FALSE)</f>
        <v>5.99</v>
      </c>
      <c r="E2199" t="str">
        <f>VLOOKUP($A2199,'Medical Examinations'!A2199:F2199,6,FALSE)</f>
        <v>Yes</v>
      </c>
      <c r="F2199" t="str">
        <f>VLOOKUP($A2199,'Medical Examinations'!A2199:G4533,7,FALSE)</f>
        <v>Yes</v>
      </c>
      <c r="G2199" t="str">
        <f>VLOOKUP($A2199,'Medical Examinations'!A2199:H4533,8,FALSE)</f>
        <v>No</v>
      </c>
      <c r="H2199" s="4">
        <f>VLOOKUP($A2199,'Medical Examinations'!A2199:I4533,9,FALSE)</f>
        <v>1</v>
      </c>
      <c r="I2199" t="str">
        <f>VLOOKUP($A2199,'Medical Examinations'!A2199:J2199,10,FALSE)</f>
        <v>No</v>
      </c>
      <c r="J2199" t="str">
        <f>VLOOKUP($A2199,'Medical Examinations'!A2199:C2199,3,FALSE)</f>
        <v>Over Weight</v>
      </c>
      <c r="K2199" t="str">
        <f>VLOOKUP($A2199,'Medical Examinations'!A2199:E2199,5,FALSE)</f>
        <v>Prediabetes</v>
      </c>
      <c r="L2199" t="str">
        <f>VLOOKUP($A2199,'Hospitalisation Details'!$A$2:$E$2344,5,FALSE)</f>
        <v>25-Jun-1969</v>
      </c>
      <c r="M2199" s="2">
        <f>VLOOKUP($A2199,'Hospitalisation Details'!$A$2:$I$2344,9,FALSE)</f>
        <v>11163.57</v>
      </c>
      <c r="N2199" s="2" t="str">
        <f>VLOOKUP($A2199,'Hospitalisation Details'!$A$2:$J$2344,10,FALSE)</f>
        <v>Tier - 3</v>
      </c>
      <c r="O2199" s="2" t="str">
        <f>VLOOKUP($A2199,'Hospitalisation Details'!$A$2:$K$2344,11,FALSE)</f>
        <v>Tier - 2</v>
      </c>
      <c r="P2199" s="5" t="str">
        <f>VLOOKUP($A2199,'Hospitalisation Details'!$A$2:$L$2344,12,FALSE)</f>
        <v>R1011</v>
      </c>
      <c r="Q2199" s="15">
        <f>VLOOKUP($A2199,'Hospitalisation Details'!$A$2:$G$2344,7,FALSE)</f>
        <v>53</v>
      </c>
    </row>
    <row r="2200" spans="1:17" x14ac:dyDescent="0.25">
      <c r="A2200" s="14" t="s">
        <v>5889</v>
      </c>
      <c r="B2200" t="str">
        <f>VLOOKUP(Healthcare!$A2200,'Customer Names'!A2200:C4534,3,FALSE)</f>
        <v>Gehlsen</v>
      </c>
      <c r="C2200">
        <f>VLOOKUP(Healthcare!$A2200,'Medical Examinations'!A2200:B4534,2,FALSE)</f>
        <v>35.53</v>
      </c>
      <c r="D2200">
        <f>VLOOKUP($A2200,'Medical Examinations'!A2200:D4534,4,FALSE)</f>
        <v>4.3600000000000003</v>
      </c>
      <c r="E2200" t="str">
        <f>VLOOKUP($A2200,'Medical Examinations'!A2200:F2200,6,FALSE)</f>
        <v>No</v>
      </c>
      <c r="F2200" t="str">
        <f>VLOOKUP($A2200,'Medical Examinations'!A2200:G4534,7,FALSE)</f>
        <v>No</v>
      </c>
      <c r="G2200" t="str">
        <f>VLOOKUP($A2200,'Medical Examinations'!A2200:H4534,8,FALSE)</f>
        <v>Yes</v>
      </c>
      <c r="H2200" s="4">
        <f>VLOOKUP($A2200,'Medical Examinations'!A2200:I4534,9,FALSE)</f>
        <v>1</v>
      </c>
      <c r="I2200" t="str">
        <f>VLOOKUP($A2200,'Medical Examinations'!A2200:J2200,10,FALSE)</f>
        <v>No</v>
      </c>
      <c r="J2200" t="str">
        <f>VLOOKUP($A2200,'Medical Examinations'!A2200:C2200,3,FALSE)</f>
        <v>Obesity</v>
      </c>
      <c r="K2200" t="str">
        <f>VLOOKUP($A2200,'Medical Examinations'!A2200:E2200,5,FALSE)</f>
        <v>Normal</v>
      </c>
      <c r="L2200" t="str">
        <f>VLOOKUP($A2200,'Hospitalisation Details'!$A$2:$E$2344,5,FALSE)</f>
        <v>6-Aug-1966</v>
      </c>
      <c r="M2200" s="2">
        <f>VLOOKUP($A2200,'Hospitalisation Details'!$A$2:$I$2344,9,FALSE)</f>
        <v>11165.42</v>
      </c>
      <c r="N2200" s="2" t="str">
        <f>VLOOKUP($A2200,'Hospitalisation Details'!$A$2:$J$2344,10,FALSE)</f>
        <v>Tier - 3</v>
      </c>
      <c r="O2200" s="2" t="str">
        <f>VLOOKUP($A2200,'Hospitalisation Details'!$A$2:$K$2344,11,FALSE)</f>
        <v>Tier - 1</v>
      </c>
      <c r="P2200" s="5" t="str">
        <f>VLOOKUP($A2200,'Hospitalisation Details'!$A$2:$L$2344,12,FALSE)</f>
        <v>R1016</v>
      </c>
      <c r="Q2200" s="15">
        <f>VLOOKUP($A2200,'Hospitalisation Details'!$A$2:$G$2344,7,FALSE)</f>
        <v>56</v>
      </c>
    </row>
    <row r="2201" spans="1:17" x14ac:dyDescent="0.25">
      <c r="A2201" s="14" t="s">
        <v>5890</v>
      </c>
      <c r="B2201" t="str">
        <f>VLOOKUP(Healthcare!$A2201,'Customer Names'!A2201:C4535,3,FALSE)</f>
        <v>Roche</v>
      </c>
      <c r="C2201">
        <f>VLOOKUP(Healthcare!$A2201,'Medical Examinations'!A2201:B4535,2,FALSE)</f>
        <v>30.59</v>
      </c>
      <c r="D2201">
        <f>VLOOKUP($A2201,'Medical Examinations'!A2201:D4535,4,FALSE)</f>
        <v>4.41</v>
      </c>
      <c r="E2201" t="str">
        <f>VLOOKUP($A2201,'Medical Examinations'!A2201:F2201,6,FALSE)</f>
        <v>No</v>
      </c>
      <c r="F2201" t="str">
        <f>VLOOKUP($A2201,'Medical Examinations'!A2201:G4535,7,FALSE)</f>
        <v>No</v>
      </c>
      <c r="G2201" t="str">
        <f>VLOOKUP($A2201,'Medical Examinations'!A2201:H4535,8,FALSE)</f>
        <v>Yes</v>
      </c>
      <c r="H2201" s="4">
        <f>VLOOKUP($A2201,'Medical Examinations'!A2201:I4535,9,FALSE)</f>
        <v>1</v>
      </c>
      <c r="I2201" t="str">
        <f>VLOOKUP($A2201,'Medical Examinations'!A2201:J2201,10,FALSE)</f>
        <v>No</v>
      </c>
      <c r="J2201" t="str">
        <f>VLOOKUP($A2201,'Medical Examinations'!A2201:C2201,3,FALSE)</f>
        <v>Obesity</v>
      </c>
      <c r="K2201" t="str">
        <f>VLOOKUP($A2201,'Medical Examinations'!A2201:E2201,5,FALSE)</f>
        <v>Normal</v>
      </c>
      <c r="L2201" t="str">
        <f>VLOOKUP($A2201,'Hospitalisation Details'!$A$2:$E$2344,5,FALSE)</f>
        <v>28-Jun-1976</v>
      </c>
      <c r="M2201" s="2">
        <f>VLOOKUP($A2201,'Hospitalisation Details'!$A$2:$I$2344,9,FALSE)</f>
        <v>11217.35</v>
      </c>
      <c r="N2201" s="2" t="str">
        <f>VLOOKUP($A2201,'Hospitalisation Details'!$A$2:$J$2344,10,FALSE)</f>
        <v>Tier - 3</v>
      </c>
      <c r="O2201" s="2" t="str">
        <f>VLOOKUP($A2201,'Hospitalisation Details'!$A$2:$K$2344,11,FALSE)</f>
        <v>Tier - 2</v>
      </c>
      <c r="P2201" s="5" t="str">
        <f>VLOOKUP($A2201,'Hospitalisation Details'!$A$2:$L$2344,12,FALSE)</f>
        <v>R1025</v>
      </c>
      <c r="Q2201" s="15">
        <f>VLOOKUP($A2201,'Hospitalisation Details'!$A$2:$G$2344,7,FALSE)</f>
        <v>46</v>
      </c>
    </row>
    <row r="2202" spans="1:17" x14ac:dyDescent="0.25">
      <c r="A2202" s="14" t="s">
        <v>5891</v>
      </c>
      <c r="B2202" t="str">
        <f>VLOOKUP(Healthcare!$A2202,'Customer Names'!A2202:C4536,3,FALSE)</f>
        <v>Hearn</v>
      </c>
      <c r="C2202">
        <f>VLOOKUP(Healthcare!$A2202,'Medical Examinations'!A2202:B4536,2,FALSE)</f>
        <v>30.59</v>
      </c>
      <c r="D2202">
        <f>VLOOKUP($A2202,'Medical Examinations'!A2202:D4536,4,FALSE)</f>
        <v>4.17</v>
      </c>
      <c r="E2202" t="str">
        <f>VLOOKUP($A2202,'Medical Examinations'!A2202:F2202,6,FALSE)</f>
        <v>No</v>
      </c>
      <c r="F2202" t="str">
        <f>VLOOKUP($A2202,'Medical Examinations'!A2202:G4536,7,FALSE)</f>
        <v>No</v>
      </c>
      <c r="G2202" t="str">
        <f>VLOOKUP($A2202,'Medical Examinations'!A2202:H4536,8,FALSE)</f>
        <v>Yes</v>
      </c>
      <c r="H2202" s="4">
        <f>VLOOKUP($A2202,'Medical Examinations'!A2202:I4536,9,FALSE)</f>
        <v>1</v>
      </c>
      <c r="I2202" t="str">
        <f>VLOOKUP($A2202,'Medical Examinations'!A2202:J2202,10,FALSE)</f>
        <v>No</v>
      </c>
      <c r="J2202" t="str">
        <f>VLOOKUP($A2202,'Medical Examinations'!A2202:C2202,3,FALSE)</f>
        <v>Obesity</v>
      </c>
      <c r="K2202" t="str">
        <f>VLOOKUP($A2202,'Medical Examinations'!A2202:E2202,5,FALSE)</f>
        <v>Normal</v>
      </c>
      <c r="L2202" t="str">
        <f>VLOOKUP($A2202,'Hospitalisation Details'!$A$2:$E$2344,5,FALSE)</f>
        <v>30-Dec-1969</v>
      </c>
      <c r="M2202" s="2">
        <f>VLOOKUP($A2202,'Hospitalisation Details'!$A$2:$I$2344,9,FALSE)</f>
        <v>11244.38</v>
      </c>
      <c r="N2202" s="2" t="str">
        <f>VLOOKUP($A2202,'Hospitalisation Details'!$A$2:$J$2344,10,FALSE)</f>
        <v>Tier - 3</v>
      </c>
      <c r="O2202" s="2" t="str">
        <f>VLOOKUP($A2202,'Hospitalisation Details'!$A$2:$K$2344,11,FALSE)</f>
        <v>Tier - 1</v>
      </c>
      <c r="P2202" s="5" t="str">
        <f>VLOOKUP($A2202,'Hospitalisation Details'!$A$2:$L$2344,12,FALSE)</f>
        <v>R1016</v>
      </c>
      <c r="Q2202" s="15">
        <f>VLOOKUP($A2202,'Hospitalisation Details'!$A$2:$G$2344,7,FALSE)</f>
        <v>53</v>
      </c>
    </row>
    <row r="2203" spans="1:17" x14ac:dyDescent="0.25">
      <c r="A2203" s="14" t="s">
        <v>5892</v>
      </c>
      <c r="B2203" t="str">
        <f>VLOOKUP(Healthcare!$A2203,'Customer Names'!A2203:C4537,3,FALSE)</f>
        <v>Dimson</v>
      </c>
      <c r="C2203">
        <f>VLOOKUP(Healthcare!$A2203,'Medical Examinations'!A2203:B4537,2,FALSE)</f>
        <v>27.835000000000001</v>
      </c>
      <c r="D2203">
        <f>VLOOKUP($A2203,'Medical Examinations'!A2203:D4537,4,FALSE)</f>
        <v>4.4400000000000004</v>
      </c>
      <c r="E2203" t="str">
        <f>VLOOKUP($A2203,'Medical Examinations'!A2203:F2203,6,FALSE)</f>
        <v>No</v>
      </c>
      <c r="F2203" t="str">
        <f>VLOOKUP($A2203,'Medical Examinations'!A2203:G4537,7,FALSE)</f>
        <v>No</v>
      </c>
      <c r="G2203" t="str">
        <f>VLOOKUP($A2203,'Medical Examinations'!A2203:H4537,8,FALSE)</f>
        <v>Yes</v>
      </c>
      <c r="H2203" s="4">
        <f>VLOOKUP($A2203,'Medical Examinations'!A2203:I4537,9,FALSE)</f>
        <v>1</v>
      </c>
      <c r="I2203" t="str">
        <f>VLOOKUP($A2203,'Medical Examinations'!A2203:J2203,10,FALSE)</f>
        <v>No</v>
      </c>
      <c r="J2203" t="str">
        <f>VLOOKUP($A2203,'Medical Examinations'!A2203:C2203,3,FALSE)</f>
        <v>Over Weight</v>
      </c>
      <c r="K2203" t="str">
        <f>VLOOKUP($A2203,'Medical Examinations'!A2203:E2203,5,FALSE)</f>
        <v>Normal</v>
      </c>
      <c r="L2203" t="str">
        <f>VLOOKUP($A2203,'Hospitalisation Details'!$A$2:$E$2344,5,FALSE)</f>
        <v>17-Dec-1989</v>
      </c>
      <c r="M2203" s="2">
        <f>VLOOKUP($A2203,'Hospitalisation Details'!$A$2:$I$2344,9,FALSE)</f>
        <v>11250.43</v>
      </c>
      <c r="N2203" s="2" t="str">
        <f>VLOOKUP($A2203,'Hospitalisation Details'!$A$2:$J$2344,10,FALSE)</f>
        <v>Tier - 3</v>
      </c>
      <c r="O2203" s="2" t="str">
        <f>VLOOKUP($A2203,'Hospitalisation Details'!$A$2:$K$2344,11,FALSE)</f>
        <v>Tier - 2</v>
      </c>
      <c r="P2203" s="5" t="str">
        <f>VLOOKUP($A2203,'Hospitalisation Details'!$A$2:$L$2344,12,FALSE)</f>
        <v>R1026</v>
      </c>
      <c r="Q2203" s="15">
        <f>VLOOKUP($A2203,'Hospitalisation Details'!$A$2:$G$2344,7,FALSE)</f>
        <v>33</v>
      </c>
    </row>
    <row r="2204" spans="1:17" x14ac:dyDescent="0.25">
      <c r="A2204" s="14" t="s">
        <v>5893</v>
      </c>
      <c r="B2204" t="str">
        <f>VLOOKUP(Healthcare!$A2204,'Customer Names'!A2204:C4538,3,FALSE)</f>
        <v>Slason</v>
      </c>
      <c r="C2204">
        <f>VLOOKUP(Healthcare!$A2204,'Medical Examinations'!A2204:B4538,2,FALSE)</f>
        <v>40.26</v>
      </c>
      <c r="D2204">
        <f>VLOOKUP($A2204,'Medical Examinations'!A2204:D4538,4,FALSE)</f>
        <v>5.52</v>
      </c>
      <c r="E2204" t="str">
        <f>VLOOKUP($A2204,'Medical Examinations'!A2204:F2204,6,FALSE)</f>
        <v>No</v>
      </c>
      <c r="F2204" t="str">
        <f>VLOOKUP($A2204,'Medical Examinations'!A2204:G4538,7,FALSE)</f>
        <v>Yes</v>
      </c>
      <c r="G2204" t="str">
        <f>VLOOKUP($A2204,'Medical Examinations'!A2204:H4538,8,FALSE)</f>
        <v>No</v>
      </c>
      <c r="H2204" s="4">
        <f>VLOOKUP($A2204,'Medical Examinations'!A2204:I4538,9,FALSE)</f>
        <v>1</v>
      </c>
      <c r="I2204" t="str">
        <f>VLOOKUP($A2204,'Medical Examinations'!A2204:J2204,10,FALSE)</f>
        <v>No</v>
      </c>
      <c r="J2204" t="str">
        <f>VLOOKUP($A2204,'Medical Examinations'!A2204:C2204,3,FALSE)</f>
        <v>Obesity</v>
      </c>
      <c r="K2204" t="str">
        <f>VLOOKUP($A2204,'Medical Examinations'!A2204:E2204,5,FALSE)</f>
        <v>Normal</v>
      </c>
      <c r="L2204" t="str">
        <f>VLOOKUP($A2204,'Hospitalisation Details'!$A$2:$E$2344,5,FALSE)</f>
        <v>20-Aug-1969</v>
      </c>
      <c r="M2204" s="2">
        <f>VLOOKUP($A2204,'Hospitalisation Details'!$A$2:$I$2344,9,FALSE)</f>
        <v>11253.42</v>
      </c>
      <c r="N2204" s="2" t="str">
        <f>VLOOKUP($A2204,'Hospitalisation Details'!$A$2:$J$2344,10,FALSE)</f>
        <v>Tier - 3</v>
      </c>
      <c r="O2204" s="2" t="str">
        <f>VLOOKUP($A2204,'Hospitalisation Details'!$A$2:$K$2344,11,FALSE)</f>
        <v>Tier - 1</v>
      </c>
      <c r="P2204" s="5" t="str">
        <f>VLOOKUP($A2204,'Hospitalisation Details'!$A$2:$L$2344,12,FALSE)</f>
        <v>R1011</v>
      </c>
      <c r="Q2204" s="15">
        <f>VLOOKUP($A2204,'Hospitalisation Details'!$A$2:$G$2344,7,FALSE)</f>
        <v>53</v>
      </c>
    </row>
    <row r="2205" spans="1:17" x14ac:dyDescent="0.25">
      <c r="A2205" s="14" t="s">
        <v>5894</v>
      </c>
      <c r="B2205" t="str">
        <f>VLOOKUP(Healthcare!$A2205,'Customer Names'!A2205:C4539,3,FALSE)</f>
        <v>Gibson</v>
      </c>
      <c r="C2205">
        <f>VLOOKUP(Healthcare!$A2205,'Medical Examinations'!A2205:B4539,2,FALSE)</f>
        <v>39.82</v>
      </c>
      <c r="D2205">
        <f>VLOOKUP($A2205,'Medical Examinations'!A2205:D4539,4,FALSE)</f>
        <v>6.01</v>
      </c>
      <c r="E2205" t="str">
        <f>VLOOKUP($A2205,'Medical Examinations'!A2205:F2205,6,FALSE)</f>
        <v>No</v>
      </c>
      <c r="F2205" t="str">
        <f>VLOOKUP($A2205,'Medical Examinations'!A2205:G4539,7,FALSE)</f>
        <v>Yes</v>
      </c>
      <c r="G2205" t="str">
        <f>VLOOKUP($A2205,'Medical Examinations'!A2205:H4539,8,FALSE)</f>
        <v>No</v>
      </c>
      <c r="H2205" s="4">
        <f>VLOOKUP($A2205,'Medical Examinations'!A2205:I4539,9,FALSE)</f>
        <v>1</v>
      </c>
      <c r="I2205" t="str">
        <f>VLOOKUP($A2205,'Medical Examinations'!A2205:J2205,10,FALSE)</f>
        <v>No</v>
      </c>
      <c r="J2205" t="str">
        <f>VLOOKUP($A2205,'Medical Examinations'!A2205:C2205,3,FALSE)</f>
        <v>Obesity</v>
      </c>
      <c r="K2205" t="str">
        <f>VLOOKUP($A2205,'Medical Examinations'!A2205:E2205,5,FALSE)</f>
        <v>Prediabetes</v>
      </c>
      <c r="L2205" t="str">
        <f>VLOOKUP($A2205,'Hospitalisation Details'!$A$2:$E$2344,5,FALSE)</f>
        <v>2-Oct-1981</v>
      </c>
      <c r="M2205" s="2">
        <f>VLOOKUP($A2205,'Hospitalisation Details'!$A$2:$I$2344,9,FALSE)</f>
        <v>11255.29</v>
      </c>
      <c r="N2205" s="2" t="str">
        <f>VLOOKUP($A2205,'Hospitalisation Details'!$A$2:$J$2344,10,FALSE)</f>
        <v>Tier - 3</v>
      </c>
      <c r="O2205" s="2" t="str">
        <f>VLOOKUP($A2205,'Hospitalisation Details'!$A$2:$K$2344,11,FALSE)</f>
        <v>Tier - 1</v>
      </c>
      <c r="P2205" s="5" t="str">
        <f>VLOOKUP($A2205,'Hospitalisation Details'!$A$2:$L$2344,12,FALSE)</f>
        <v>R1026</v>
      </c>
      <c r="Q2205" s="15">
        <f>VLOOKUP($A2205,'Hospitalisation Details'!$A$2:$G$2344,7,FALSE)</f>
        <v>41</v>
      </c>
    </row>
    <row r="2206" spans="1:17" x14ac:dyDescent="0.25">
      <c r="A2206" s="14" t="s">
        <v>5895</v>
      </c>
      <c r="B2206" t="str">
        <f>VLOOKUP(Healthcare!$A2206,'Customer Names'!A2206:C4540,3,FALSE)</f>
        <v>Erdos</v>
      </c>
      <c r="C2206">
        <f>VLOOKUP(Healthcare!$A2206,'Medical Examinations'!A2206:B4540,2,FALSE)</f>
        <v>39.159999999999997</v>
      </c>
      <c r="D2206">
        <f>VLOOKUP($A2206,'Medical Examinations'!A2206:D4540,4,FALSE)</f>
        <v>5.81</v>
      </c>
      <c r="E2206" t="str">
        <f>VLOOKUP($A2206,'Medical Examinations'!A2206:F2206,6,FALSE)</f>
        <v>No</v>
      </c>
      <c r="F2206" t="str">
        <f>VLOOKUP($A2206,'Medical Examinations'!A2206:G4540,7,FALSE)</f>
        <v>Yes</v>
      </c>
      <c r="G2206" t="str">
        <f>VLOOKUP($A2206,'Medical Examinations'!A2206:H4540,8,FALSE)</f>
        <v>No</v>
      </c>
      <c r="H2206" s="4">
        <f>VLOOKUP($A2206,'Medical Examinations'!A2206:I4540,9,FALSE)</f>
        <v>1</v>
      </c>
      <c r="I2206" t="str">
        <f>VLOOKUP($A2206,'Medical Examinations'!A2206:J2206,10,FALSE)</f>
        <v>No</v>
      </c>
      <c r="J2206" t="str">
        <f>VLOOKUP($A2206,'Medical Examinations'!A2206:C2206,3,FALSE)</f>
        <v>Obesity</v>
      </c>
      <c r="K2206" t="str">
        <f>VLOOKUP($A2206,'Medical Examinations'!A2206:E2206,5,FALSE)</f>
        <v>Prediabetes</v>
      </c>
      <c r="L2206" t="str">
        <f>VLOOKUP($A2206,'Hospitalisation Details'!$A$2:$E$2344,5,FALSE)</f>
        <v>11-Oct-1969</v>
      </c>
      <c r="M2206" s="2">
        <f>VLOOKUP($A2206,'Hospitalisation Details'!$A$2:$I$2344,9,FALSE)</f>
        <v>11264.54</v>
      </c>
      <c r="N2206" s="2" t="str">
        <f>VLOOKUP($A2206,'Hospitalisation Details'!$A$2:$J$2344,10,FALSE)</f>
        <v>Tier - 3</v>
      </c>
      <c r="O2206" s="2" t="str">
        <f>VLOOKUP($A2206,'Hospitalisation Details'!$A$2:$K$2344,11,FALSE)</f>
        <v>Tier - 2</v>
      </c>
      <c r="P2206" s="5" t="str">
        <f>VLOOKUP($A2206,'Hospitalisation Details'!$A$2:$L$2344,12,FALSE)</f>
        <v>R1011</v>
      </c>
      <c r="Q2206" s="15">
        <f>VLOOKUP($A2206,'Hospitalisation Details'!$A$2:$G$2344,7,FALSE)</f>
        <v>53</v>
      </c>
    </row>
    <row r="2207" spans="1:17" x14ac:dyDescent="0.25">
      <c r="A2207" s="14" t="s">
        <v>5896</v>
      </c>
      <c r="B2207" t="str">
        <f>VLOOKUP(Healthcare!$A2207,'Customer Names'!A2207:C4541,3,FALSE)</f>
        <v>Cushman</v>
      </c>
      <c r="C2207">
        <f>VLOOKUP(Healthcare!$A2207,'Medical Examinations'!A2207:B4541,2,FALSE)</f>
        <v>25.555</v>
      </c>
      <c r="D2207">
        <f>VLOOKUP($A2207,'Medical Examinations'!A2207:D4541,4,FALSE)</f>
        <v>4.37</v>
      </c>
      <c r="E2207" t="str">
        <f>VLOOKUP($A2207,'Medical Examinations'!A2207:F2207,6,FALSE)</f>
        <v>No</v>
      </c>
      <c r="F2207" t="str">
        <f>VLOOKUP($A2207,'Medical Examinations'!A2207:G4541,7,FALSE)</f>
        <v>No</v>
      </c>
      <c r="G2207" t="str">
        <f>VLOOKUP($A2207,'Medical Examinations'!A2207:H4541,8,FALSE)</f>
        <v>Yes</v>
      </c>
      <c r="H2207" s="4">
        <f>VLOOKUP($A2207,'Medical Examinations'!A2207:I4541,9,FALSE)</f>
        <v>1</v>
      </c>
      <c r="I2207" t="str">
        <f>VLOOKUP($A2207,'Medical Examinations'!A2207:J2207,10,FALSE)</f>
        <v>No</v>
      </c>
      <c r="J2207" t="str">
        <f>VLOOKUP($A2207,'Medical Examinations'!A2207:C2207,3,FALSE)</f>
        <v>Over Weight</v>
      </c>
      <c r="K2207" t="str">
        <f>VLOOKUP($A2207,'Medical Examinations'!A2207:E2207,5,FALSE)</f>
        <v>Normal</v>
      </c>
      <c r="L2207" t="str">
        <f>VLOOKUP($A2207,'Hospitalisation Details'!$A$2:$E$2344,5,FALSE)</f>
        <v>26-Dec-1971</v>
      </c>
      <c r="M2207" s="2">
        <f>VLOOKUP($A2207,'Hospitalisation Details'!$A$2:$I$2344,9,FALSE)</f>
        <v>11265.71</v>
      </c>
      <c r="N2207" s="2" t="str">
        <f>VLOOKUP($A2207,'Hospitalisation Details'!$A$2:$J$2344,10,FALSE)</f>
        <v>Tier - 3</v>
      </c>
      <c r="O2207" s="2" t="str">
        <f>VLOOKUP($A2207,'Hospitalisation Details'!$A$2:$K$2344,11,FALSE)</f>
        <v>Tier - 1</v>
      </c>
      <c r="P2207" s="5" t="str">
        <f>VLOOKUP($A2207,'Hospitalisation Details'!$A$2:$L$2344,12,FALSE)</f>
        <v>R1025</v>
      </c>
      <c r="Q2207" s="15">
        <f>VLOOKUP($A2207,'Hospitalisation Details'!$A$2:$G$2344,7,FALSE)</f>
        <v>51</v>
      </c>
    </row>
    <row r="2208" spans="1:17" x14ac:dyDescent="0.25">
      <c r="A2208" s="14" t="s">
        <v>5897</v>
      </c>
      <c r="B2208" t="str">
        <f>VLOOKUP(Healthcare!$A2208,'Customer Names'!A2208:C4542,3,FALSE)</f>
        <v>Hammel</v>
      </c>
      <c r="C2208">
        <f>VLOOKUP(Healthcare!$A2208,'Medical Examinations'!A2208:B4542,2,FALSE)</f>
        <v>25.175000000000001</v>
      </c>
      <c r="D2208">
        <f>VLOOKUP($A2208,'Medical Examinations'!A2208:D4542,4,FALSE)</f>
        <v>5.74</v>
      </c>
      <c r="E2208" t="str">
        <f>VLOOKUP($A2208,'Medical Examinations'!A2208:F2208,6,FALSE)</f>
        <v>No</v>
      </c>
      <c r="F2208" t="str">
        <f>VLOOKUP($A2208,'Medical Examinations'!A2208:G4542,7,FALSE)</f>
        <v>No</v>
      </c>
      <c r="G2208" t="str">
        <f>VLOOKUP($A2208,'Medical Examinations'!A2208:H4542,8,FALSE)</f>
        <v>Yes</v>
      </c>
      <c r="H2208" s="4">
        <f>VLOOKUP($A2208,'Medical Examinations'!A2208:I4542,9,FALSE)</f>
        <v>1</v>
      </c>
      <c r="I2208" t="str">
        <f>VLOOKUP($A2208,'Medical Examinations'!A2208:J2208,10,FALSE)</f>
        <v>No</v>
      </c>
      <c r="J2208" t="str">
        <f>VLOOKUP($A2208,'Medical Examinations'!A2208:C2208,3,FALSE)</f>
        <v>Over Weight</v>
      </c>
      <c r="K2208" t="str">
        <f>VLOOKUP($A2208,'Medical Examinations'!A2208:E2208,5,FALSE)</f>
        <v>Prediabetes</v>
      </c>
      <c r="L2208" t="str">
        <f>VLOOKUP($A2208,'Hospitalisation Details'!$A$2:$E$2344,5,FALSE)</f>
        <v>4-Oct-2004</v>
      </c>
      <c r="M2208" s="2">
        <f>VLOOKUP($A2208,'Hospitalisation Details'!$A$2:$I$2344,9,FALSE)</f>
        <v>11272.33</v>
      </c>
      <c r="N2208" s="2" t="str">
        <f>VLOOKUP($A2208,'Hospitalisation Details'!$A$2:$J$2344,10,FALSE)</f>
        <v>Tier - 3</v>
      </c>
      <c r="O2208" s="2" t="str">
        <f>VLOOKUP($A2208,'Hospitalisation Details'!$A$2:$K$2344,11,FALSE)</f>
        <v>Tier - 2</v>
      </c>
      <c r="P2208" s="5" t="str">
        <f>VLOOKUP($A2208,'Hospitalisation Details'!$A$2:$L$2344,12,FALSE)</f>
        <v>R1019</v>
      </c>
      <c r="Q2208" s="15">
        <f>VLOOKUP($A2208,'Hospitalisation Details'!$A$2:$G$2344,7,FALSE)</f>
        <v>18</v>
      </c>
    </row>
    <row r="2209" spans="1:17" x14ac:dyDescent="0.25">
      <c r="A2209" s="14" t="s">
        <v>5898</v>
      </c>
      <c r="B2209" t="str">
        <f>VLOOKUP(Healthcare!$A2209,'Customer Names'!A2209:C4543,3,FALSE)</f>
        <v>Ytterstad</v>
      </c>
      <c r="C2209">
        <f>VLOOKUP(Healthcare!$A2209,'Medical Examinations'!A2209:B4543,2,FALSE)</f>
        <v>38.28</v>
      </c>
      <c r="D2209">
        <f>VLOOKUP($A2209,'Medical Examinations'!A2209:D4543,4,FALSE)</f>
        <v>5.39</v>
      </c>
      <c r="E2209" t="str">
        <f>VLOOKUP($A2209,'Medical Examinations'!A2209:F2209,6,FALSE)</f>
        <v>No</v>
      </c>
      <c r="F2209" t="str">
        <f>VLOOKUP($A2209,'Medical Examinations'!A2209:G4543,7,FALSE)</f>
        <v>Yes</v>
      </c>
      <c r="G2209" t="str">
        <f>VLOOKUP($A2209,'Medical Examinations'!A2209:H4543,8,FALSE)</f>
        <v>No</v>
      </c>
      <c r="H2209" s="4">
        <f>VLOOKUP($A2209,'Medical Examinations'!A2209:I4543,9,FALSE)</f>
        <v>1</v>
      </c>
      <c r="I2209" t="str">
        <f>VLOOKUP($A2209,'Medical Examinations'!A2209:J2209,10,FALSE)</f>
        <v>No</v>
      </c>
      <c r="J2209" t="str">
        <f>VLOOKUP($A2209,'Medical Examinations'!A2209:C2209,3,FALSE)</f>
        <v>Obesity</v>
      </c>
      <c r="K2209" t="str">
        <f>VLOOKUP($A2209,'Medical Examinations'!A2209:E2209,5,FALSE)</f>
        <v>Normal</v>
      </c>
      <c r="L2209" t="str">
        <f>VLOOKUP($A2209,'Hospitalisation Details'!$A$2:$E$2344,5,FALSE)</f>
        <v>14-Jun-1967</v>
      </c>
      <c r="M2209" s="2">
        <f>VLOOKUP($A2209,'Hospitalisation Details'!$A$2:$I$2344,9,FALSE)</f>
        <v>11286.54</v>
      </c>
      <c r="N2209" s="2" t="str">
        <f>VLOOKUP($A2209,'Hospitalisation Details'!$A$2:$J$2344,10,FALSE)</f>
        <v>Tier - 3</v>
      </c>
      <c r="O2209" s="2" t="str">
        <f>VLOOKUP($A2209,'Hospitalisation Details'!$A$2:$K$2344,11,FALSE)</f>
        <v>Tier - 3</v>
      </c>
      <c r="P2209" s="5" t="str">
        <f>VLOOKUP($A2209,'Hospitalisation Details'!$A$2:$L$2344,12,FALSE)</f>
        <v>R1024</v>
      </c>
      <c r="Q2209" s="15">
        <f>VLOOKUP($A2209,'Hospitalisation Details'!$A$2:$G$2344,7,FALSE)</f>
        <v>55</v>
      </c>
    </row>
    <row r="2210" spans="1:17" x14ac:dyDescent="0.25">
      <c r="A2210" s="14" t="s">
        <v>5899</v>
      </c>
      <c r="B2210" t="str">
        <f>VLOOKUP(Healthcare!$A2210,'Customer Names'!A2210:C4544,3,FALSE)</f>
        <v>Prince</v>
      </c>
      <c r="C2210">
        <f>VLOOKUP(Healthcare!$A2210,'Medical Examinations'!A2210:B4544,2,FALSE)</f>
        <v>38.17</v>
      </c>
      <c r="D2210">
        <f>VLOOKUP($A2210,'Medical Examinations'!A2210:D4544,4,FALSE)</f>
        <v>4.07</v>
      </c>
      <c r="E2210" t="str">
        <f>VLOOKUP($A2210,'Medical Examinations'!A2210:F2210,6,FALSE)</f>
        <v>No</v>
      </c>
      <c r="F2210" t="str">
        <f>VLOOKUP($A2210,'Medical Examinations'!A2210:G4544,7,FALSE)</f>
        <v>Yes</v>
      </c>
      <c r="G2210" t="str">
        <f>VLOOKUP($A2210,'Medical Examinations'!A2210:H4544,8,FALSE)</f>
        <v>No</v>
      </c>
      <c r="H2210" s="4">
        <f>VLOOKUP($A2210,'Medical Examinations'!A2210:I4544,9,FALSE)</f>
        <v>1</v>
      </c>
      <c r="I2210" t="str">
        <f>VLOOKUP($A2210,'Medical Examinations'!A2210:J2210,10,FALSE)</f>
        <v>No</v>
      </c>
      <c r="J2210" t="str">
        <f>VLOOKUP($A2210,'Medical Examinations'!A2210:C2210,3,FALSE)</f>
        <v>Obesity</v>
      </c>
      <c r="K2210" t="str">
        <f>VLOOKUP($A2210,'Medical Examinations'!A2210:E2210,5,FALSE)</f>
        <v>Normal</v>
      </c>
      <c r="L2210" t="str">
        <f>VLOOKUP($A2210,'Hospitalisation Details'!$A$2:$E$2344,5,FALSE)</f>
        <v>22-Jun-1970</v>
      </c>
      <c r="M2210" s="2">
        <f>VLOOKUP($A2210,'Hospitalisation Details'!$A$2:$I$2344,9,FALSE)</f>
        <v>11289.11</v>
      </c>
      <c r="N2210" s="2" t="str">
        <f>VLOOKUP($A2210,'Hospitalisation Details'!$A$2:$J$2344,10,FALSE)</f>
        <v>Tier - 3</v>
      </c>
      <c r="O2210" s="2" t="str">
        <f>VLOOKUP($A2210,'Hospitalisation Details'!$A$2:$K$2344,11,FALSE)</f>
        <v>Tier - 1</v>
      </c>
      <c r="P2210" s="5" t="str">
        <f>VLOOKUP($A2210,'Hospitalisation Details'!$A$2:$L$2344,12,FALSE)</f>
        <v>R1012</v>
      </c>
      <c r="Q2210" s="15">
        <f>VLOOKUP($A2210,'Hospitalisation Details'!$A$2:$G$2344,7,FALSE)</f>
        <v>52</v>
      </c>
    </row>
    <row r="2211" spans="1:17" x14ac:dyDescent="0.25">
      <c r="A2211" s="14" t="s">
        <v>5900</v>
      </c>
      <c r="B2211" t="str">
        <f>VLOOKUP(Healthcare!$A2211,'Customer Names'!A2211:C4545,3,FALSE)</f>
        <v>Freeman</v>
      </c>
      <c r="C2211">
        <f>VLOOKUP(Healthcare!$A2211,'Medical Examinations'!A2211:B4545,2,FALSE)</f>
        <v>36.85</v>
      </c>
      <c r="D2211">
        <f>VLOOKUP($A2211,'Medical Examinations'!A2211:D4545,4,FALSE)</f>
        <v>5.49</v>
      </c>
      <c r="E2211" t="str">
        <f>VLOOKUP($A2211,'Medical Examinations'!A2211:F2211,6,FALSE)</f>
        <v>No</v>
      </c>
      <c r="F2211" t="str">
        <f>VLOOKUP($A2211,'Medical Examinations'!A2211:G4545,7,FALSE)</f>
        <v>Yes</v>
      </c>
      <c r="G2211" t="str">
        <f>VLOOKUP($A2211,'Medical Examinations'!A2211:H4545,8,FALSE)</f>
        <v>No</v>
      </c>
      <c r="H2211" s="4">
        <f>VLOOKUP($A2211,'Medical Examinations'!A2211:I4545,9,FALSE)</f>
        <v>1</v>
      </c>
      <c r="I2211" t="str">
        <f>VLOOKUP($A2211,'Medical Examinations'!A2211:J2211,10,FALSE)</f>
        <v>No</v>
      </c>
      <c r="J2211" t="str">
        <f>VLOOKUP($A2211,'Medical Examinations'!A2211:C2211,3,FALSE)</f>
        <v>Obesity</v>
      </c>
      <c r="K2211" t="str">
        <f>VLOOKUP($A2211,'Medical Examinations'!A2211:E2211,5,FALSE)</f>
        <v>Normal</v>
      </c>
      <c r="L2211" t="str">
        <f>VLOOKUP($A2211,'Hospitalisation Details'!$A$2:$E$2344,5,FALSE)</f>
        <v>25-Sep-1972</v>
      </c>
      <c r="M2211" s="2">
        <f>VLOOKUP($A2211,'Hospitalisation Details'!$A$2:$I$2344,9,FALSE)</f>
        <v>11299.34</v>
      </c>
      <c r="N2211" s="2" t="str">
        <f>VLOOKUP($A2211,'Hospitalisation Details'!$A$2:$J$2344,10,FALSE)</f>
        <v>Tier - 3</v>
      </c>
      <c r="O2211" s="2" t="str">
        <f>VLOOKUP($A2211,'Hospitalisation Details'!$A$2:$K$2344,11,FALSE)</f>
        <v>Tier - 2</v>
      </c>
      <c r="P2211" s="5" t="str">
        <f>VLOOKUP($A2211,'Hospitalisation Details'!$A$2:$L$2344,12,FALSE)</f>
        <v>R1011</v>
      </c>
      <c r="Q2211" s="15">
        <f>VLOOKUP($A2211,'Hospitalisation Details'!$A$2:$G$2344,7,FALSE)</f>
        <v>50</v>
      </c>
    </row>
    <row r="2212" spans="1:17" x14ac:dyDescent="0.25">
      <c r="A2212" s="14" t="s">
        <v>5901</v>
      </c>
      <c r="B2212" t="str">
        <f>VLOOKUP(Healthcare!$A2212,'Customer Names'!A2212:C4546,3,FALSE)</f>
        <v>Petrulak</v>
      </c>
      <c r="C2212">
        <f>VLOOKUP(Healthcare!$A2212,'Medical Examinations'!A2212:B4546,2,FALSE)</f>
        <v>22.61</v>
      </c>
      <c r="D2212">
        <f>VLOOKUP($A2212,'Medical Examinations'!A2212:D4546,4,FALSE)</f>
        <v>5.68</v>
      </c>
      <c r="E2212" t="str">
        <f>VLOOKUP($A2212,'Medical Examinations'!A2212:F2212,6,FALSE)</f>
        <v>No</v>
      </c>
      <c r="F2212" t="str">
        <f>VLOOKUP($A2212,'Medical Examinations'!A2212:G4546,7,FALSE)</f>
        <v>No</v>
      </c>
      <c r="G2212" t="str">
        <f>VLOOKUP($A2212,'Medical Examinations'!A2212:H4546,8,FALSE)</f>
        <v>Yes</v>
      </c>
      <c r="H2212" s="4">
        <f>VLOOKUP($A2212,'Medical Examinations'!A2212:I4546,9,FALSE)</f>
        <v>1</v>
      </c>
      <c r="I2212" t="str">
        <f>VLOOKUP($A2212,'Medical Examinations'!A2212:J2212,10,FALSE)</f>
        <v>No</v>
      </c>
      <c r="J2212" t="str">
        <f>VLOOKUP($A2212,'Medical Examinations'!A2212:C2212,3,FALSE)</f>
        <v>Health Weight</v>
      </c>
      <c r="K2212" t="str">
        <f>VLOOKUP($A2212,'Medical Examinations'!A2212:E2212,5,FALSE)</f>
        <v>Normal</v>
      </c>
      <c r="L2212" t="str">
        <f>VLOOKUP($A2212,'Hospitalisation Details'!$A$2:$E$2344,5,FALSE)</f>
        <v>6-Oct-1968</v>
      </c>
      <c r="M2212" s="2">
        <f>VLOOKUP($A2212,'Hospitalisation Details'!$A$2:$I$2344,9,FALSE)</f>
        <v>11305.93</v>
      </c>
      <c r="N2212" s="2" t="str">
        <f>VLOOKUP($A2212,'Hospitalisation Details'!$A$2:$J$2344,10,FALSE)</f>
        <v>Tier - 3</v>
      </c>
      <c r="O2212" s="2" t="str">
        <f>VLOOKUP($A2212,'Hospitalisation Details'!$A$2:$K$2344,11,FALSE)</f>
        <v>Tier - 1</v>
      </c>
      <c r="P2212" s="5" t="str">
        <f>VLOOKUP($A2212,'Hospitalisation Details'!$A$2:$L$2344,12,FALSE)</f>
        <v>R1012</v>
      </c>
      <c r="Q2212" s="15">
        <f>VLOOKUP($A2212,'Hospitalisation Details'!$A$2:$G$2344,7,FALSE)</f>
        <v>54</v>
      </c>
    </row>
    <row r="2213" spans="1:17" x14ac:dyDescent="0.25">
      <c r="A2213" s="14" t="s">
        <v>5902</v>
      </c>
      <c r="B2213" t="str">
        <f>VLOOKUP(Healthcare!$A2213,'Customer Names'!A2213:C4547,3,FALSE)</f>
        <v>Lloyd</v>
      </c>
      <c r="C2213">
        <f>VLOOKUP(Healthcare!$A2213,'Medical Examinations'!A2213:B4547,2,FALSE)</f>
        <v>21.754999999999999</v>
      </c>
      <c r="D2213">
        <f>VLOOKUP($A2213,'Medical Examinations'!A2213:D4547,4,FALSE)</f>
        <v>6.09</v>
      </c>
      <c r="E2213" t="str">
        <f>VLOOKUP($A2213,'Medical Examinations'!A2213:F2213,6,FALSE)</f>
        <v>No</v>
      </c>
      <c r="F2213" t="str">
        <f>VLOOKUP($A2213,'Medical Examinations'!A2213:G4547,7,FALSE)</f>
        <v>No</v>
      </c>
      <c r="G2213" t="str">
        <f>VLOOKUP($A2213,'Medical Examinations'!A2213:H4547,8,FALSE)</f>
        <v>Yes</v>
      </c>
      <c r="H2213" s="4">
        <f>VLOOKUP($A2213,'Medical Examinations'!A2213:I4547,9,FALSE)</f>
        <v>1</v>
      </c>
      <c r="I2213" t="str">
        <f>VLOOKUP($A2213,'Medical Examinations'!A2213:J2213,10,FALSE)</f>
        <v>No</v>
      </c>
      <c r="J2213" t="str">
        <f>VLOOKUP($A2213,'Medical Examinations'!A2213:C2213,3,FALSE)</f>
        <v>Health Weight</v>
      </c>
      <c r="K2213" t="str">
        <f>VLOOKUP($A2213,'Medical Examinations'!A2213:E2213,5,FALSE)</f>
        <v>Prediabetes</v>
      </c>
      <c r="L2213" t="str">
        <f>VLOOKUP($A2213,'Hospitalisation Details'!$A$2:$E$2344,5,FALSE)</f>
        <v>22-Nov-1963</v>
      </c>
      <c r="M2213" s="2">
        <f>VLOOKUP($A2213,'Hospitalisation Details'!$A$2:$I$2344,9,FALSE)</f>
        <v>11312.33</v>
      </c>
      <c r="N2213" s="2" t="str">
        <f>VLOOKUP($A2213,'Hospitalisation Details'!$A$2:$J$2344,10,FALSE)</f>
        <v>Tier - 3</v>
      </c>
      <c r="O2213" s="2" t="str">
        <f>VLOOKUP($A2213,'Hospitalisation Details'!$A$2:$K$2344,11,FALSE)</f>
        <v>Tier - 3</v>
      </c>
      <c r="P2213" s="5" t="str">
        <f>VLOOKUP($A2213,'Hospitalisation Details'!$A$2:$L$2344,12,FALSE)</f>
        <v>R1012</v>
      </c>
      <c r="Q2213" s="15">
        <f>VLOOKUP($A2213,'Hospitalisation Details'!$A$2:$G$2344,7,FALSE)</f>
        <v>59</v>
      </c>
    </row>
    <row r="2214" spans="1:17" x14ac:dyDescent="0.25">
      <c r="A2214" s="14" t="s">
        <v>5903</v>
      </c>
      <c r="B2214" t="str">
        <f>VLOOKUP(Healthcare!$A2214,'Customer Names'!A2214:C4548,3,FALSE)</f>
        <v>Zablocki</v>
      </c>
      <c r="C2214">
        <f>VLOOKUP(Healthcare!$A2214,'Medical Examinations'!A2214:B4548,2,FALSE)</f>
        <v>20.425000000000001</v>
      </c>
      <c r="D2214">
        <f>VLOOKUP($A2214,'Medical Examinations'!A2214:D4548,4,FALSE)</f>
        <v>5.53</v>
      </c>
      <c r="E2214" t="str">
        <f>VLOOKUP($A2214,'Medical Examinations'!A2214:F2214,6,FALSE)</f>
        <v>No</v>
      </c>
      <c r="F2214" t="str">
        <f>VLOOKUP($A2214,'Medical Examinations'!A2214:G4548,7,FALSE)</f>
        <v>No</v>
      </c>
      <c r="G2214" t="str">
        <f>VLOOKUP($A2214,'Medical Examinations'!A2214:H4548,8,FALSE)</f>
        <v>Yes</v>
      </c>
      <c r="H2214" s="4">
        <f>VLOOKUP($A2214,'Medical Examinations'!A2214:I4548,9,FALSE)</f>
        <v>1</v>
      </c>
      <c r="I2214" t="str">
        <f>VLOOKUP($A2214,'Medical Examinations'!A2214:J2214,10,FALSE)</f>
        <v>No</v>
      </c>
      <c r="J2214" t="str">
        <f>VLOOKUP($A2214,'Medical Examinations'!A2214:C2214,3,FALSE)</f>
        <v>Health Weight</v>
      </c>
      <c r="K2214" t="str">
        <f>VLOOKUP($A2214,'Medical Examinations'!A2214:E2214,5,FALSE)</f>
        <v>Normal</v>
      </c>
      <c r="L2214" t="str">
        <f>VLOOKUP($A2214,'Hospitalisation Details'!$A$2:$E$2344,5,FALSE)</f>
        <v>10-Dec-1995</v>
      </c>
      <c r="M2214" s="2">
        <f>VLOOKUP($A2214,'Hospitalisation Details'!$A$2:$I$2344,9,FALSE)</f>
        <v>11318.57</v>
      </c>
      <c r="N2214" s="2" t="str">
        <f>VLOOKUP($A2214,'Hospitalisation Details'!$A$2:$J$2344,10,FALSE)</f>
        <v>Tier - 3</v>
      </c>
      <c r="O2214" s="2" t="str">
        <f>VLOOKUP($A2214,'Hospitalisation Details'!$A$2:$K$2344,11,FALSE)</f>
        <v>Tier - 2</v>
      </c>
      <c r="P2214" s="5" t="str">
        <f>VLOOKUP($A2214,'Hospitalisation Details'!$A$2:$L$2344,12,FALSE)</f>
        <v>R1026</v>
      </c>
      <c r="Q2214" s="15">
        <f>VLOOKUP($A2214,'Hospitalisation Details'!$A$2:$G$2344,7,FALSE)</f>
        <v>27</v>
      </c>
    </row>
    <row r="2215" spans="1:17" x14ac:dyDescent="0.25">
      <c r="A2215" s="14" t="s">
        <v>5904</v>
      </c>
      <c r="B2215" t="str">
        <f>VLOOKUP(Healthcare!$A2215,'Customer Names'!A2215:C4549,3,FALSE)</f>
        <v>Van Meter</v>
      </c>
      <c r="C2215">
        <f>VLOOKUP(Healthcare!$A2215,'Medical Examinations'!A2215:B4549,2,FALSE)</f>
        <v>31.35</v>
      </c>
      <c r="D2215">
        <f>VLOOKUP($A2215,'Medical Examinations'!A2215:D4549,4,FALSE)</f>
        <v>4.28</v>
      </c>
      <c r="E2215" t="str">
        <f>VLOOKUP($A2215,'Medical Examinations'!A2215:F2215,6,FALSE)</f>
        <v>No</v>
      </c>
      <c r="F2215" t="str">
        <f>VLOOKUP($A2215,'Medical Examinations'!A2215:G4549,7,FALSE)</f>
        <v>Yes</v>
      </c>
      <c r="G2215" t="str">
        <f>VLOOKUP($A2215,'Medical Examinations'!A2215:H4549,8,FALSE)</f>
        <v>No</v>
      </c>
      <c r="H2215" s="4">
        <f>VLOOKUP($A2215,'Medical Examinations'!A2215:I4549,9,FALSE)</f>
        <v>1</v>
      </c>
      <c r="I2215" t="str">
        <f>VLOOKUP($A2215,'Medical Examinations'!A2215:J2215,10,FALSE)</f>
        <v>No</v>
      </c>
      <c r="J2215" t="str">
        <f>VLOOKUP($A2215,'Medical Examinations'!A2215:C2215,3,FALSE)</f>
        <v>Obesity</v>
      </c>
      <c r="K2215" t="str">
        <f>VLOOKUP($A2215,'Medical Examinations'!A2215:E2215,5,FALSE)</f>
        <v>Normal</v>
      </c>
      <c r="L2215" t="str">
        <f>VLOOKUP($A2215,'Hospitalisation Details'!$A$2:$E$2344,5,FALSE)</f>
        <v>11-Jul-1963</v>
      </c>
      <c r="M2215" s="2">
        <f>VLOOKUP($A2215,'Hospitalisation Details'!$A$2:$I$2344,9,FALSE)</f>
        <v>11319.12</v>
      </c>
      <c r="N2215" s="2" t="str">
        <f>VLOOKUP($A2215,'Hospitalisation Details'!$A$2:$J$2344,10,FALSE)</f>
        <v>Tier - 3</v>
      </c>
      <c r="O2215" s="2" t="str">
        <f>VLOOKUP($A2215,'Hospitalisation Details'!$A$2:$K$2344,11,FALSE)</f>
        <v>Tier - 1</v>
      </c>
      <c r="P2215" s="5" t="str">
        <f>VLOOKUP($A2215,'Hospitalisation Details'!$A$2:$L$2344,12,FALSE)</f>
        <v>R1012</v>
      </c>
      <c r="Q2215" s="15">
        <f>VLOOKUP($A2215,'Hospitalisation Details'!$A$2:$G$2344,7,FALSE)</f>
        <v>59</v>
      </c>
    </row>
    <row r="2216" spans="1:17" x14ac:dyDescent="0.25">
      <c r="A2216" s="14" t="s">
        <v>5905</v>
      </c>
      <c r="B2216" t="str">
        <f>VLOOKUP(Healthcare!$A2216,'Customer Names'!A2216:C4550,3,FALSE)</f>
        <v>Babay</v>
      </c>
      <c r="C2216">
        <f>VLOOKUP(Healthcare!$A2216,'Medical Examinations'!A2216:B4550,2,FALSE)</f>
        <v>31.13</v>
      </c>
      <c r="D2216">
        <f>VLOOKUP($A2216,'Medical Examinations'!A2216:D4550,4,FALSE)</f>
        <v>6.01</v>
      </c>
      <c r="E2216" t="str">
        <f>VLOOKUP($A2216,'Medical Examinations'!A2216:F2216,6,FALSE)</f>
        <v>No</v>
      </c>
      <c r="F2216" t="str">
        <f>VLOOKUP($A2216,'Medical Examinations'!A2216:G4550,7,FALSE)</f>
        <v>Yes</v>
      </c>
      <c r="G2216" t="str">
        <f>VLOOKUP($A2216,'Medical Examinations'!A2216:H4550,8,FALSE)</f>
        <v>No</v>
      </c>
      <c r="H2216" s="4">
        <f>VLOOKUP($A2216,'Medical Examinations'!A2216:I4550,9,FALSE)</f>
        <v>1</v>
      </c>
      <c r="I2216" t="str">
        <f>VLOOKUP($A2216,'Medical Examinations'!A2216:J2216,10,FALSE)</f>
        <v>No</v>
      </c>
      <c r="J2216" t="str">
        <f>VLOOKUP($A2216,'Medical Examinations'!A2216:C2216,3,FALSE)</f>
        <v>Obesity</v>
      </c>
      <c r="K2216" t="str">
        <f>VLOOKUP($A2216,'Medical Examinations'!A2216:E2216,5,FALSE)</f>
        <v>Prediabetes</v>
      </c>
      <c r="L2216" t="str">
        <f>VLOOKUP($A2216,'Hospitalisation Details'!$A$2:$E$2344,5,FALSE)</f>
        <v>20-Sep-2002</v>
      </c>
      <c r="M2216" s="2">
        <f>VLOOKUP($A2216,'Hospitalisation Details'!$A$2:$I$2344,9,FALSE)</f>
        <v>11321.49</v>
      </c>
      <c r="N2216" s="2" t="str">
        <f>VLOOKUP($A2216,'Hospitalisation Details'!$A$2:$J$2344,10,FALSE)</f>
        <v>Tier - 3</v>
      </c>
      <c r="O2216" s="2" t="str">
        <f>VLOOKUP($A2216,'Hospitalisation Details'!$A$2:$K$2344,11,FALSE)</f>
        <v>Tier - 3</v>
      </c>
      <c r="P2216" s="5" t="str">
        <f>VLOOKUP($A2216,'Hospitalisation Details'!$A$2:$L$2344,12,FALSE)</f>
        <v>R1012</v>
      </c>
      <c r="Q2216" s="15">
        <f>VLOOKUP($A2216,'Hospitalisation Details'!$A$2:$G$2344,7,FALSE)</f>
        <v>20</v>
      </c>
    </row>
    <row r="2217" spans="1:17" x14ac:dyDescent="0.25">
      <c r="A2217" s="14" t="s">
        <v>5906</v>
      </c>
      <c r="B2217" t="str">
        <f>VLOOKUP(Healthcare!$A2217,'Customer Names'!A2217:C4551,3,FALSE)</f>
        <v>Taylor</v>
      </c>
      <c r="C2217">
        <f>VLOOKUP(Healthcare!$A2217,'Medical Examinations'!A2217:B4551,2,FALSE)</f>
        <v>17.48</v>
      </c>
      <c r="D2217">
        <f>VLOOKUP($A2217,'Medical Examinations'!A2217:D4551,4,FALSE)</f>
        <v>4.59</v>
      </c>
      <c r="E2217" t="str">
        <f>VLOOKUP($A2217,'Medical Examinations'!A2217:F2217,6,FALSE)</f>
        <v>No</v>
      </c>
      <c r="F2217" t="str">
        <f>VLOOKUP($A2217,'Medical Examinations'!A2217:G4551,7,FALSE)</f>
        <v>No</v>
      </c>
      <c r="G2217" t="str">
        <f>VLOOKUP($A2217,'Medical Examinations'!A2217:H4551,8,FALSE)</f>
        <v>Yes</v>
      </c>
      <c r="H2217" s="4">
        <f>VLOOKUP($A2217,'Medical Examinations'!A2217:I4551,9,FALSE)</f>
        <v>1</v>
      </c>
      <c r="I2217" t="str">
        <f>VLOOKUP($A2217,'Medical Examinations'!A2217:J2217,10,FALSE)</f>
        <v>No</v>
      </c>
      <c r="J2217" t="str">
        <f>VLOOKUP($A2217,'Medical Examinations'!A2217:C2217,3,FALSE)</f>
        <v>Under Weight</v>
      </c>
      <c r="K2217" t="str">
        <f>VLOOKUP($A2217,'Medical Examinations'!A2217:E2217,5,FALSE)</f>
        <v>Normal</v>
      </c>
      <c r="L2217" t="str">
        <f>VLOOKUP($A2217,'Hospitalisation Details'!$A$2:$E$2344,5,FALSE)</f>
        <v>19-Aug-1989</v>
      </c>
      <c r="M2217" s="2">
        <f>VLOOKUP($A2217,'Hospitalisation Details'!$A$2:$I$2344,9,FALSE)</f>
        <v>11326.71</v>
      </c>
      <c r="N2217" s="2" t="str">
        <f>VLOOKUP($A2217,'Hospitalisation Details'!$A$2:$J$2344,10,FALSE)</f>
        <v>Tier - 3</v>
      </c>
      <c r="O2217" s="2" t="str">
        <f>VLOOKUP($A2217,'Hospitalisation Details'!$A$2:$K$2344,11,FALSE)</f>
        <v>Tier - 3</v>
      </c>
      <c r="P2217" s="5" t="str">
        <f>VLOOKUP($A2217,'Hospitalisation Details'!$A$2:$L$2344,12,FALSE)</f>
        <v>R1013</v>
      </c>
      <c r="Q2217" s="15">
        <f>VLOOKUP($A2217,'Hospitalisation Details'!$A$2:$G$2344,7,FALSE)</f>
        <v>33</v>
      </c>
    </row>
    <row r="2218" spans="1:17" x14ac:dyDescent="0.25">
      <c r="A2218" s="14" t="s">
        <v>5907</v>
      </c>
      <c r="B2218" t="str">
        <f>VLOOKUP(Healthcare!$A2218,'Customer Names'!A2218:C4552,3,FALSE)</f>
        <v>Smith</v>
      </c>
      <c r="C2218">
        <f>VLOOKUP(Healthcare!$A2218,'Medical Examinations'!A2218:B4552,2,FALSE)</f>
        <v>22.57</v>
      </c>
      <c r="D2218">
        <f>VLOOKUP($A2218,'Medical Examinations'!A2218:D4552,4,FALSE)</f>
        <v>5.8</v>
      </c>
      <c r="E2218" t="str">
        <f>VLOOKUP($A2218,'Medical Examinations'!A2218:F2218,6,FALSE)</f>
        <v>Yes</v>
      </c>
      <c r="F2218" t="str">
        <f>VLOOKUP($A2218,'Medical Examinations'!A2218:G4552,7,FALSE)</f>
        <v>No</v>
      </c>
      <c r="G2218" t="str">
        <f>VLOOKUP($A2218,'Medical Examinations'!A2218:H4552,8,FALSE)</f>
        <v>No</v>
      </c>
      <c r="H2218" s="4">
        <f>VLOOKUP($A2218,'Medical Examinations'!A2218:I4552,9,FALSE)</f>
        <v>1</v>
      </c>
      <c r="I2218" t="str">
        <f>VLOOKUP($A2218,'Medical Examinations'!A2218:J2218,10,FALSE)</f>
        <v>No</v>
      </c>
      <c r="J2218" t="str">
        <f>VLOOKUP($A2218,'Medical Examinations'!A2218:C2218,3,FALSE)</f>
        <v>Health Weight</v>
      </c>
      <c r="K2218" t="str">
        <f>VLOOKUP($A2218,'Medical Examinations'!A2218:E2218,5,FALSE)</f>
        <v>Prediabetes</v>
      </c>
      <c r="L2218" t="str">
        <f>VLOOKUP($A2218,'Hospitalisation Details'!$A$2:$E$2344,5,FALSE)</f>
        <v>2-Nov-1968</v>
      </c>
      <c r="M2218" s="2">
        <f>VLOOKUP($A2218,'Hospitalisation Details'!$A$2:$I$2344,9,FALSE)</f>
        <v>11344.32</v>
      </c>
      <c r="N2218" s="2" t="str">
        <f>VLOOKUP($A2218,'Hospitalisation Details'!$A$2:$J$2344,10,FALSE)</f>
        <v>Tier - 3</v>
      </c>
      <c r="O2218" s="2" t="str">
        <f>VLOOKUP($A2218,'Hospitalisation Details'!$A$2:$K$2344,11,FALSE)</f>
        <v>Tier - 2</v>
      </c>
      <c r="P2218" s="5" t="str">
        <f>VLOOKUP($A2218,'Hospitalisation Details'!$A$2:$L$2344,12,FALSE)</f>
        <v>R1025</v>
      </c>
      <c r="Q2218" s="15">
        <f>VLOOKUP($A2218,'Hospitalisation Details'!$A$2:$G$2344,7,FALSE)</f>
        <v>54</v>
      </c>
    </row>
    <row r="2219" spans="1:17" x14ac:dyDescent="0.25">
      <c r="A2219" s="14" t="s">
        <v>5908</v>
      </c>
      <c r="B2219" t="str">
        <f>VLOOKUP(Healthcare!$A2219,'Customer Names'!A2219:C4553,3,FALSE)</f>
        <v>Moody</v>
      </c>
      <c r="C2219">
        <f>VLOOKUP(Healthcare!$A2219,'Medical Examinations'!A2219:B4553,2,FALSE)</f>
        <v>26.73</v>
      </c>
      <c r="D2219">
        <f>VLOOKUP($A2219,'Medical Examinations'!A2219:D4553,4,FALSE)</f>
        <v>5.08</v>
      </c>
      <c r="E2219" t="str">
        <f>VLOOKUP($A2219,'Medical Examinations'!A2219:F2219,6,FALSE)</f>
        <v>No</v>
      </c>
      <c r="F2219" t="str">
        <f>VLOOKUP($A2219,'Medical Examinations'!A2219:G4553,7,FALSE)</f>
        <v>Yes</v>
      </c>
      <c r="G2219" t="str">
        <f>VLOOKUP($A2219,'Medical Examinations'!A2219:H4553,8,FALSE)</f>
        <v>No</v>
      </c>
      <c r="H2219" s="4">
        <f>VLOOKUP($A2219,'Medical Examinations'!A2219:I4553,9,FALSE)</f>
        <v>1</v>
      </c>
      <c r="I2219" t="str">
        <f>VLOOKUP($A2219,'Medical Examinations'!A2219:J2219,10,FALSE)</f>
        <v>No</v>
      </c>
      <c r="J2219" t="str">
        <f>VLOOKUP($A2219,'Medical Examinations'!A2219:C2219,3,FALSE)</f>
        <v>Over Weight</v>
      </c>
      <c r="K2219" t="str">
        <f>VLOOKUP($A2219,'Medical Examinations'!A2219:E2219,5,FALSE)</f>
        <v>Normal</v>
      </c>
      <c r="L2219" t="str">
        <f>VLOOKUP($A2219,'Hospitalisation Details'!$A$2:$E$2344,5,FALSE)</f>
        <v>12-Jul-1964</v>
      </c>
      <c r="M2219" s="2">
        <f>VLOOKUP($A2219,'Hospitalisation Details'!$A$2:$I$2344,9,FALSE)</f>
        <v>11345.52</v>
      </c>
      <c r="N2219" s="2" t="str">
        <f>VLOOKUP($A2219,'Hospitalisation Details'!$A$2:$J$2344,10,FALSE)</f>
        <v>Tier - 3</v>
      </c>
      <c r="O2219" s="2" t="str">
        <f>VLOOKUP($A2219,'Hospitalisation Details'!$A$2:$K$2344,11,FALSE)</f>
        <v>Tier - 3</v>
      </c>
      <c r="P2219" s="5" t="str">
        <f>VLOOKUP($A2219,'Hospitalisation Details'!$A$2:$L$2344,12,FALSE)</f>
        <v>R1011</v>
      </c>
      <c r="Q2219" s="15">
        <f>VLOOKUP($A2219,'Hospitalisation Details'!$A$2:$G$2344,7,FALSE)</f>
        <v>58</v>
      </c>
    </row>
    <row r="2220" spans="1:17" x14ac:dyDescent="0.25">
      <c r="A2220" s="14" t="s">
        <v>5909</v>
      </c>
      <c r="B2220" t="str">
        <f>VLOOKUP(Healthcare!$A2220,'Customer Names'!A2220:C4554,3,FALSE)</f>
        <v>Swierzbinski</v>
      </c>
      <c r="C2220">
        <f>VLOOKUP(Healthcare!$A2220,'Medical Examinations'!A2220:B4554,2,FALSE)</f>
        <v>20.79</v>
      </c>
      <c r="D2220">
        <f>VLOOKUP($A2220,'Medical Examinations'!A2220:D4554,4,FALSE)</f>
        <v>5.84</v>
      </c>
      <c r="E2220" t="str">
        <f>VLOOKUP($A2220,'Medical Examinations'!A2220:F2220,6,FALSE)</f>
        <v>No</v>
      </c>
      <c r="F2220" t="str">
        <f>VLOOKUP($A2220,'Medical Examinations'!A2220:G4554,7,FALSE)</f>
        <v>Yes</v>
      </c>
      <c r="G2220" t="str">
        <f>VLOOKUP($A2220,'Medical Examinations'!A2220:H4554,8,FALSE)</f>
        <v>No</v>
      </c>
      <c r="H2220" s="4">
        <f>VLOOKUP($A2220,'Medical Examinations'!A2220:I4554,9,FALSE)</f>
        <v>1</v>
      </c>
      <c r="I2220" t="str">
        <f>VLOOKUP($A2220,'Medical Examinations'!A2220:J2220,10,FALSE)</f>
        <v>No</v>
      </c>
      <c r="J2220" t="str">
        <f>VLOOKUP($A2220,'Medical Examinations'!A2220:C2220,3,FALSE)</f>
        <v>Health Weight</v>
      </c>
      <c r="K2220" t="str">
        <f>VLOOKUP($A2220,'Medical Examinations'!A2220:E2220,5,FALSE)</f>
        <v>Prediabetes</v>
      </c>
      <c r="L2220" t="str">
        <f>VLOOKUP($A2220,'Hospitalisation Details'!$A$2:$E$2344,5,FALSE)</f>
        <v>29-Nov-1965</v>
      </c>
      <c r="M2220" s="2">
        <f>VLOOKUP($A2220,'Hospitalisation Details'!$A$2:$I$2344,9,FALSE)</f>
        <v>11353.23</v>
      </c>
      <c r="N2220" s="2" t="str">
        <f>VLOOKUP($A2220,'Hospitalisation Details'!$A$2:$J$2344,10,FALSE)</f>
        <v>Tier - 3</v>
      </c>
      <c r="O2220" s="2" t="str">
        <f>VLOOKUP($A2220,'Hospitalisation Details'!$A$2:$K$2344,11,FALSE)</f>
        <v>Tier - 1</v>
      </c>
      <c r="P2220" s="5" t="str">
        <f>VLOOKUP($A2220,'Hospitalisation Details'!$A$2:$L$2344,12,FALSE)</f>
        <v>R1012</v>
      </c>
      <c r="Q2220" s="15">
        <f>VLOOKUP($A2220,'Hospitalisation Details'!$A$2:$G$2344,7,FALSE)</f>
        <v>57</v>
      </c>
    </row>
    <row r="2221" spans="1:17" x14ac:dyDescent="0.25">
      <c r="A2221" s="14" t="s">
        <v>5910</v>
      </c>
      <c r="B2221" t="str">
        <f>VLOOKUP(Healthcare!$A2221,'Customer Names'!A2221:C4555,3,FALSE)</f>
        <v>Schwartz</v>
      </c>
      <c r="C2221">
        <f>VLOOKUP(Healthcare!$A2221,'Medical Examinations'!A2221:B4555,2,FALSE)</f>
        <v>20.149999999999999</v>
      </c>
      <c r="D2221">
        <f>VLOOKUP($A2221,'Medical Examinations'!A2221:D4555,4,FALSE)</f>
        <v>4.1500000000000004</v>
      </c>
      <c r="E2221" t="str">
        <f>VLOOKUP($A2221,'Medical Examinations'!A2221:F2221,6,FALSE)</f>
        <v>No</v>
      </c>
      <c r="F2221" t="str">
        <f>VLOOKUP($A2221,'Medical Examinations'!A2221:G4555,7,FALSE)</f>
        <v>No</v>
      </c>
      <c r="G2221" t="str">
        <f>VLOOKUP($A2221,'Medical Examinations'!A2221:H4555,8,FALSE)</f>
        <v>No</v>
      </c>
      <c r="H2221" s="4">
        <f>VLOOKUP($A2221,'Medical Examinations'!A2221:I4555,9,FALSE)</f>
        <v>1</v>
      </c>
      <c r="I2221" t="str">
        <f>VLOOKUP($A2221,'Medical Examinations'!A2221:J2221,10,FALSE)</f>
        <v>No</v>
      </c>
      <c r="J2221" t="str">
        <f>VLOOKUP($A2221,'Medical Examinations'!A2221:C2221,3,FALSE)</f>
        <v>Health Weight</v>
      </c>
      <c r="K2221" t="str">
        <f>VLOOKUP($A2221,'Medical Examinations'!A2221:E2221,5,FALSE)</f>
        <v>Normal</v>
      </c>
      <c r="L2221" t="str">
        <f>VLOOKUP($A2221,'Hospitalisation Details'!$A$2:$E$2344,5,FALSE)</f>
        <v>4-Jul-1964</v>
      </c>
      <c r="M2221" s="2">
        <f>VLOOKUP($A2221,'Hospitalisation Details'!$A$2:$I$2344,9,FALSE)</f>
        <v>11362.76</v>
      </c>
      <c r="N2221" s="2" t="str">
        <f>VLOOKUP($A2221,'Hospitalisation Details'!$A$2:$J$2344,10,FALSE)</f>
        <v>Tier - 3</v>
      </c>
      <c r="O2221" s="2" t="str">
        <f>VLOOKUP($A2221,'Hospitalisation Details'!$A$2:$K$2344,11,FALSE)</f>
        <v>Tier - 1</v>
      </c>
      <c r="P2221" s="5" t="str">
        <f>VLOOKUP($A2221,'Hospitalisation Details'!$A$2:$L$2344,12,FALSE)</f>
        <v>R1011</v>
      </c>
      <c r="Q2221" s="15">
        <f>VLOOKUP($A2221,'Hospitalisation Details'!$A$2:$G$2344,7,FALSE)</f>
        <v>58</v>
      </c>
    </row>
    <row r="2222" spans="1:17" x14ac:dyDescent="0.25">
      <c r="A2222" s="14" t="s">
        <v>5911</v>
      </c>
      <c r="B2222" t="str">
        <f>VLOOKUP(Healthcare!$A2222,'Customer Names'!A2222:C4556,3,FALSE)</f>
        <v>Sanseverino</v>
      </c>
      <c r="C2222">
        <f>VLOOKUP(Healthcare!$A2222,'Medical Examinations'!A2222:B4556,2,FALSE)</f>
        <v>36.85</v>
      </c>
      <c r="D2222">
        <f>VLOOKUP($A2222,'Medical Examinations'!A2222:D4556,4,FALSE)</f>
        <v>4.3600000000000003</v>
      </c>
      <c r="E2222" t="str">
        <f>VLOOKUP($A2222,'Medical Examinations'!A2222:F2222,6,FALSE)</f>
        <v>Yes</v>
      </c>
      <c r="F2222" t="str">
        <f>VLOOKUP($A2222,'Medical Examinations'!A2222:G4556,7,FALSE)</f>
        <v>No</v>
      </c>
      <c r="G2222" t="str">
        <f>VLOOKUP($A2222,'Medical Examinations'!A2222:H4556,8,FALSE)</f>
        <v>No</v>
      </c>
      <c r="H2222" s="4">
        <f>VLOOKUP($A2222,'Medical Examinations'!A2222:I4556,9,FALSE)</f>
        <v>0</v>
      </c>
      <c r="I2222" t="str">
        <f>VLOOKUP($A2222,'Medical Examinations'!A2222:J2222,10,FALSE)</f>
        <v>No</v>
      </c>
      <c r="J2222" t="str">
        <f>VLOOKUP($A2222,'Medical Examinations'!A2222:C2222,3,FALSE)</f>
        <v>Obesity</v>
      </c>
      <c r="K2222" t="str">
        <f>VLOOKUP($A2222,'Medical Examinations'!A2222:E2222,5,FALSE)</f>
        <v>Normal</v>
      </c>
      <c r="L2222" t="str">
        <f>VLOOKUP($A2222,'Hospitalisation Details'!$A$2:$E$2344,5,FALSE)</f>
        <v>3-Jul-1964</v>
      </c>
      <c r="M2222" s="2">
        <f>VLOOKUP($A2222,'Hospitalisation Details'!$A$2:$I$2344,9,FALSE)</f>
        <v>11363.28</v>
      </c>
      <c r="N2222" s="2" t="str">
        <f>VLOOKUP($A2222,'Hospitalisation Details'!$A$2:$J$2344,10,FALSE)</f>
        <v>Tier - 3</v>
      </c>
      <c r="O2222" s="2" t="str">
        <f>VLOOKUP($A2222,'Hospitalisation Details'!$A$2:$K$2344,11,FALSE)</f>
        <v>Tier - 1</v>
      </c>
      <c r="P2222" s="5" t="str">
        <f>VLOOKUP($A2222,'Hospitalisation Details'!$A$2:$L$2344,12,FALSE)</f>
        <v>R1013</v>
      </c>
      <c r="Q2222" s="15">
        <f>VLOOKUP($A2222,'Hospitalisation Details'!$A$2:$G$2344,7,FALSE)</f>
        <v>58</v>
      </c>
    </row>
    <row r="2223" spans="1:17" x14ac:dyDescent="0.25">
      <c r="A2223" s="14" t="s">
        <v>5912</v>
      </c>
      <c r="B2223" t="str">
        <f>VLOOKUP(Healthcare!$A2223,'Customer Names'!A2223:C4557,3,FALSE)</f>
        <v>Lawder</v>
      </c>
      <c r="C2223">
        <f>VLOOKUP(Healthcare!$A2223,'Medical Examinations'!A2223:B4557,2,FALSE)</f>
        <v>35.53</v>
      </c>
      <c r="D2223">
        <f>VLOOKUP($A2223,'Medical Examinations'!A2223:D4557,4,FALSE)</f>
        <v>4.55</v>
      </c>
      <c r="E2223" t="str">
        <f>VLOOKUP($A2223,'Medical Examinations'!A2223:F2223,6,FALSE)</f>
        <v>Yes</v>
      </c>
      <c r="F2223" t="str">
        <f>VLOOKUP($A2223,'Medical Examinations'!A2223:G4557,7,FALSE)</f>
        <v>No</v>
      </c>
      <c r="G2223" t="str">
        <f>VLOOKUP($A2223,'Medical Examinations'!A2223:H4557,8,FALSE)</f>
        <v>No</v>
      </c>
      <c r="H2223" s="4">
        <f>VLOOKUP($A2223,'Medical Examinations'!A2223:I4557,9,FALSE)</f>
        <v>0</v>
      </c>
      <c r="I2223" t="str">
        <f>VLOOKUP($A2223,'Medical Examinations'!A2223:J2223,10,FALSE)</f>
        <v>No</v>
      </c>
      <c r="J2223" t="str">
        <f>VLOOKUP($A2223,'Medical Examinations'!A2223:C2223,3,FALSE)</f>
        <v>Obesity</v>
      </c>
      <c r="K2223" t="str">
        <f>VLOOKUP($A2223,'Medical Examinations'!A2223:E2223,5,FALSE)</f>
        <v>Normal</v>
      </c>
      <c r="L2223" t="str">
        <f>VLOOKUP($A2223,'Hospitalisation Details'!$A$2:$E$2344,5,FALSE)</f>
        <v>13-Dec-1964</v>
      </c>
      <c r="M2223" s="2">
        <f>VLOOKUP($A2223,'Hospitalisation Details'!$A$2:$I$2344,9,FALSE)</f>
        <v>11365.95</v>
      </c>
      <c r="N2223" s="2" t="str">
        <f>VLOOKUP($A2223,'Hospitalisation Details'!$A$2:$J$2344,10,FALSE)</f>
        <v>Tier - 3</v>
      </c>
      <c r="O2223" s="2" t="str">
        <f>VLOOKUP($A2223,'Hospitalisation Details'!$A$2:$K$2344,11,FALSE)</f>
        <v>Tier - 2</v>
      </c>
      <c r="P2223" s="5" t="str">
        <f>VLOOKUP($A2223,'Hospitalisation Details'!$A$2:$L$2344,12,FALSE)</f>
        <v>R1011</v>
      </c>
      <c r="Q2223" s="15">
        <f>VLOOKUP($A2223,'Hospitalisation Details'!$A$2:$G$2344,7,FALSE)</f>
        <v>58</v>
      </c>
    </row>
    <row r="2224" spans="1:17" x14ac:dyDescent="0.25">
      <c r="A2224" s="14" t="s">
        <v>5913</v>
      </c>
      <c r="B2224" t="str">
        <f>VLOOKUP(Healthcare!$A2224,'Customer Names'!A2224:C4558,3,FALSE)</f>
        <v>Young</v>
      </c>
      <c r="C2224">
        <f>VLOOKUP(Healthcare!$A2224,'Medical Examinations'!A2224:B4558,2,FALSE)</f>
        <v>31.1</v>
      </c>
      <c r="D2224">
        <f>VLOOKUP($A2224,'Medical Examinations'!A2224:D4558,4,FALSE)</f>
        <v>4.37</v>
      </c>
      <c r="E2224" t="str">
        <f>VLOOKUP($A2224,'Medical Examinations'!A2224:F2224,6,FALSE)</f>
        <v>Yes</v>
      </c>
      <c r="F2224" t="str">
        <f>VLOOKUP($A2224,'Medical Examinations'!A2224:G4558,7,FALSE)</f>
        <v>No</v>
      </c>
      <c r="G2224" t="str">
        <f>VLOOKUP($A2224,'Medical Examinations'!A2224:H4558,8,FALSE)</f>
        <v>No</v>
      </c>
      <c r="H2224" s="4">
        <f>VLOOKUP($A2224,'Medical Examinations'!A2224:I4558,9,FALSE)</f>
        <v>0</v>
      </c>
      <c r="I2224" t="str">
        <f>VLOOKUP($A2224,'Medical Examinations'!A2224:J2224,10,FALSE)</f>
        <v>No</v>
      </c>
      <c r="J2224" t="str">
        <f>VLOOKUP($A2224,'Medical Examinations'!A2224:C2224,3,FALSE)</f>
        <v>Obesity</v>
      </c>
      <c r="K2224" t="str">
        <f>VLOOKUP($A2224,'Medical Examinations'!A2224:E2224,5,FALSE)</f>
        <v>Normal</v>
      </c>
      <c r="L2224" t="str">
        <f>VLOOKUP($A2224,'Hospitalisation Details'!$A$2:$E$2344,5,FALSE)</f>
        <v>7-Jun-1979</v>
      </c>
      <c r="M2224" s="2">
        <f>VLOOKUP($A2224,'Hospitalisation Details'!$A$2:$I$2344,9,FALSE)</f>
        <v>11369.39</v>
      </c>
      <c r="N2224" s="2" t="str">
        <f>VLOOKUP($A2224,'Hospitalisation Details'!$A$2:$J$2344,10,FALSE)</f>
        <v>Tier - 3</v>
      </c>
      <c r="O2224" s="2" t="str">
        <f>VLOOKUP($A2224,'Hospitalisation Details'!$A$2:$K$2344,11,FALSE)</f>
        <v>Tier - 1</v>
      </c>
      <c r="P2224" s="5" t="str">
        <f>VLOOKUP($A2224,'Hospitalisation Details'!$A$2:$L$2344,12,FALSE)</f>
        <v>R1026</v>
      </c>
      <c r="Q2224" s="15">
        <f>VLOOKUP($A2224,'Hospitalisation Details'!$A$2:$G$2344,7,FALSE)</f>
        <v>44</v>
      </c>
    </row>
    <row r="2225" spans="1:17" x14ac:dyDescent="0.25">
      <c r="A2225" s="14" t="s">
        <v>5914</v>
      </c>
      <c r="B2225" t="str">
        <f>VLOOKUP(Healthcare!$A2225,'Customer Names'!A2225:C4559,3,FALSE)</f>
        <v>Hoerner</v>
      </c>
      <c r="C2225">
        <f>VLOOKUP(Healthcare!$A2225,'Medical Examinations'!A2225:B4559,2,FALSE)</f>
        <v>23.21</v>
      </c>
      <c r="D2225">
        <f>VLOOKUP($A2225,'Medical Examinations'!A2225:D4559,4,FALSE)</f>
        <v>5.24</v>
      </c>
      <c r="E2225" t="str">
        <f>VLOOKUP($A2225,'Medical Examinations'!A2225:F2225,6,FALSE)</f>
        <v>Yes</v>
      </c>
      <c r="F2225" t="str">
        <f>VLOOKUP($A2225,'Medical Examinations'!A2225:G4559,7,FALSE)</f>
        <v>No</v>
      </c>
      <c r="G2225" t="str">
        <f>VLOOKUP($A2225,'Medical Examinations'!A2225:H4559,8,FALSE)</f>
        <v>No</v>
      </c>
      <c r="H2225" s="4">
        <f>VLOOKUP($A2225,'Medical Examinations'!A2225:I4559,9,FALSE)</f>
        <v>0</v>
      </c>
      <c r="I2225" t="str">
        <f>VLOOKUP($A2225,'Medical Examinations'!A2225:J2225,10,FALSE)</f>
        <v>No</v>
      </c>
      <c r="J2225" t="str">
        <f>VLOOKUP($A2225,'Medical Examinations'!A2225:C2225,3,FALSE)</f>
        <v>Health Weight</v>
      </c>
      <c r="K2225" t="str">
        <f>VLOOKUP($A2225,'Medical Examinations'!A2225:E2225,5,FALSE)</f>
        <v>Normal</v>
      </c>
      <c r="L2225" t="str">
        <f>VLOOKUP($A2225,'Hospitalisation Details'!$A$2:$E$2344,5,FALSE)</f>
        <v>6-Dec-1972</v>
      </c>
      <c r="M2225" s="2">
        <f>VLOOKUP($A2225,'Hospitalisation Details'!$A$2:$I$2344,9,FALSE)</f>
        <v>11378.57</v>
      </c>
      <c r="N2225" s="2" t="str">
        <f>VLOOKUP($A2225,'Hospitalisation Details'!$A$2:$J$2344,10,FALSE)</f>
        <v>Tier - 3</v>
      </c>
      <c r="O2225" s="2" t="str">
        <f>VLOOKUP($A2225,'Hospitalisation Details'!$A$2:$K$2344,11,FALSE)</f>
        <v>Tier - 2</v>
      </c>
      <c r="P2225" s="5" t="str">
        <f>VLOOKUP($A2225,'Hospitalisation Details'!$A$2:$L$2344,12,FALSE)</f>
        <v>R1025</v>
      </c>
      <c r="Q2225" s="15">
        <f>VLOOKUP($A2225,'Hospitalisation Details'!$A$2:$G$2344,7,FALSE)</f>
        <v>50</v>
      </c>
    </row>
    <row r="2226" spans="1:17" x14ac:dyDescent="0.25">
      <c r="A2226" s="14" t="s">
        <v>5915</v>
      </c>
      <c r="B2226" t="str">
        <f>VLOOKUP(Healthcare!$A2226,'Customer Names'!A2226:C4560,3,FALSE)</f>
        <v>Benson</v>
      </c>
      <c r="C2226">
        <f>VLOOKUP(Healthcare!$A2226,'Medical Examinations'!A2226:B4560,2,FALSE)</f>
        <v>18.36</v>
      </c>
      <c r="D2226">
        <f>VLOOKUP($A2226,'Medical Examinations'!A2226:D4560,4,FALSE)</f>
        <v>5.96</v>
      </c>
      <c r="E2226" t="str">
        <f>VLOOKUP($A2226,'Medical Examinations'!A2226:F2226,6,FALSE)</f>
        <v>No</v>
      </c>
      <c r="F2226" t="str">
        <f>VLOOKUP($A2226,'Medical Examinations'!A2226:G4560,7,FALSE)</f>
        <v>No</v>
      </c>
      <c r="G2226" t="str">
        <f>VLOOKUP($A2226,'Medical Examinations'!A2226:H4560,8,FALSE)</f>
        <v>No</v>
      </c>
      <c r="H2226" s="4">
        <f>VLOOKUP($A2226,'Medical Examinations'!A2226:I4560,9,FALSE)</f>
        <v>1</v>
      </c>
      <c r="I2226" t="str">
        <f>VLOOKUP($A2226,'Medical Examinations'!A2226:J2226,10,FALSE)</f>
        <v>No</v>
      </c>
      <c r="J2226" t="str">
        <f>VLOOKUP($A2226,'Medical Examinations'!A2226:C2226,3,FALSE)</f>
        <v>Under Weight</v>
      </c>
      <c r="K2226" t="str">
        <f>VLOOKUP($A2226,'Medical Examinations'!A2226:E2226,5,FALSE)</f>
        <v>Prediabetes</v>
      </c>
      <c r="L2226" t="str">
        <f>VLOOKUP($A2226,'Hospitalisation Details'!$A$2:$E$2344,5,FALSE)</f>
        <v>13-Jun-1964</v>
      </c>
      <c r="M2226" s="2">
        <f>VLOOKUP($A2226,'Hospitalisation Details'!$A$2:$I$2344,9,FALSE)</f>
        <v>11381.33</v>
      </c>
      <c r="N2226" s="2" t="str">
        <f>VLOOKUP($A2226,'Hospitalisation Details'!$A$2:$J$2344,10,FALSE)</f>
        <v>Tier - 3</v>
      </c>
      <c r="O2226" s="2" t="str">
        <f>VLOOKUP($A2226,'Hospitalisation Details'!$A$2:$K$2344,11,FALSE)</f>
        <v>Tier - 2</v>
      </c>
      <c r="P2226" s="5" t="str">
        <f>VLOOKUP($A2226,'Hospitalisation Details'!$A$2:$L$2344,12,FALSE)</f>
        <v>R1013</v>
      </c>
      <c r="Q2226" s="15">
        <f>VLOOKUP($A2226,'Hospitalisation Details'!$A$2:$G$2344,7,FALSE)</f>
        <v>58</v>
      </c>
    </row>
    <row r="2227" spans="1:17" x14ac:dyDescent="0.25">
      <c r="A2227" s="14" t="s">
        <v>5916</v>
      </c>
      <c r="B2227" t="str">
        <f>VLOOKUP(Healthcare!$A2227,'Customer Names'!A2227:C4561,3,FALSE)</f>
        <v>Horton</v>
      </c>
      <c r="C2227">
        <f>VLOOKUP(Healthcare!$A2227,'Medical Examinations'!A2227:B4561,2,FALSE)</f>
        <v>15.92</v>
      </c>
      <c r="D2227">
        <f>VLOOKUP($A2227,'Medical Examinations'!A2227:D4561,4,FALSE)</f>
        <v>4.76</v>
      </c>
      <c r="E2227" t="str">
        <f>VLOOKUP($A2227,'Medical Examinations'!A2227:F2227,6,FALSE)</f>
        <v>Yes</v>
      </c>
      <c r="F2227" t="str">
        <f>VLOOKUP($A2227,'Medical Examinations'!A2227:G4561,7,FALSE)</f>
        <v>No</v>
      </c>
      <c r="G2227" t="str">
        <f>VLOOKUP($A2227,'Medical Examinations'!A2227:H4561,8,FALSE)</f>
        <v>No</v>
      </c>
      <c r="H2227" s="4">
        <f>VLOOKUP($A2227,'Medical Examinations'!A2227:I4561,9,FALSE)</f>
        <v>1</v>
      </c>
      <c r="I2227" t="str">
        <f>VLOOKUP($A2227,'Medical Examinations'!A2227:J2227,10,FALSE)</f>
        <v>No</v>
      </c>
      <c r="J2227" t="str">
        <f>VLOOKUP($A2227,'Medical Examinations'!A2227:C2227,3,FALSE)</f>
        <v>Under Weight</v>
      </c>
      <c r="K2227" t="str">
        <f>VLOOKUP($A2227,'Medical Examinations'!A2227:E2227,5,FALSE)</f>
        <v>Normal</v>
      </c>
      <c r="L2227" t="str">
        <f>VLOOKUP($A2227,'Hospitalisation Details'!$A$2:$E$2344,5,FALSE)</f>
        <v>28-Jul-1997</v>
      </c>
      <c r="M2227" s="2">
        <f>VLOOKUP($A2227,'Hospitalisation Details'!$A$2:$I$2344,9,FALSE)</f>
        <v>11388.27</v>
      </c>
      <c r="N2227" s="2" t="str">
        <f>VLOOKUP($A2227,'Hospitalisation Details'!$A$2:$J$2344,10,FALSE)</f>
        <v>Tier - 3</v>
      </c>
      <c r="O2227" s="2" t="str">
        <f>VLOOKUP($A2227,'Hospitalisation Details'!$A$2:$K$2344,11,FALSE)</f>
        <v>Tier - 2</v>
      </c>
      <c r="P2227" s="5" t="str">
        <f>VLOOKUP($A2227,'Hospitalisation Details'!$A$2:$L$2344,12,FALSE)</f>
        <v>R1026</v>
      </c>
      <c r="Q2227" s="15">
        <f>VLOOKUP($A2227,'Hospitalisation Details'!$A$2:$G$2344,7,FALSE)</f>
        <v>25</v>
      </c>
    </row>
    <row r="2228" spans="1:17" x14ac:dyDescent="0.25">
      <c r="A2228" s="14" t="s">
        <v>5917</v>
      </c>
      <c r="B2228" t="str">
        <f>VLOOKUP(Healthcare!$A2228,'Customer Names'!A2228:C4562,3,FALSE)</f>
        <v>McGraw</v>
      </c>
      <c r="C2228">
        <f>VLOOKUP(Healthcare!$A2228,'Medical Examinations'!A2228:B4562,2,FALSE)</f>
        <v>15.17</v>
      </c>
      <c r="D2228">
        <f>VLOOKUP($A2228,'Medical Examinations'!A2228:D4562,4,FALSE)</f>
        <v>4.3</v>
      </c>
      <c r="E2228" t="str">
        <f>VLOOKUP($A2228,'Medical Examinations'!A2228:F2228,6,FALSE)</f>
        <v>Yes</v>
      </c>
      <c r="F2228" t="str">
        <f>VLOOKUP($A2228,'Medical Examinations'!A2228:G4562,7,FALSE)</f>
        <v>No</v>
      </c>
      <c r="G2228" t="str">
        <f>VLOOKUP($A2228,'Medical Examinations'!A2228:H4562,8,FALSE)</f>
        <v>Yes</v>
      </c>
      <c r="H2228" s="4">
        <f>VLOOKUP($A2228,'Medical Examinations'!A2228:I4562,9,FALSE)</f>
        <v>1</v>
      </c>
      <c r="I2228" t="str">
        <f>VLOOKUP($A2228,'Medical Examinations'!A2228:J2228,10,FALSE)</f>
        <v>No</v>
      </c>
      <c r="J2228" t="str">
        <f>VLOOKUP($A2228,'Medical Examinations'!A2228:C2228,3,FALSE)</f>
        <v>Under Weight</v>
      </c>
      <c r="K2228" t="str">
        <f>VLOOKUP($A2228,'Medical Examinations'!A2228:E2228,5,FALSE)</f>
        <v>Normal</v>
      </c>
      <c r="L2228" t="str">
        <f>VLOOKUP($A2228,'Hospitalisation Details'!$A$2:$E$2344,5,FALSE)</f>
        <v>19-Dec-1967</v>
      </c>
      <c r="M2228" s="2">
        <f>VLOOKUP($A2228,'Hospitalisation Details'!$A$2:$I$2344,9,FALSE)</f>
        <v>11394.07</v>
      </c>
      <c r="N2228" s="2" t="str">
        <f>VLOOKUP($A2228,'Hospitalisation Details'!$A$2:$J$2344,10,FALSE)</f>
        <v>Tier - 3</v>
      </c>
      <c r="O2228" s="2" t="str">
        <f>VLOOKUP($A2228,'Hospitalisation Details'!$A$2:$K$2344,11,FALSE)</f>
        <v>Tier - 1</v>
      </c>
      <c r="P2228" s="5" t="str">
        <f>VLOOKUP($A2228,'Hospitalisation Details'!$A$2:$L$2344,12,FALSE)</f>
        <v>R1018</v>
      </c>
      <c r="Q2228" s="15">
        <f>VLOOKUP($A2228,'Hospitalisation Details'!$A$2:$G$2344,7,FALSE)</f>
        <v>55</v>
      </c>
    </row>
    <row r="2229" spans="1:17" x14ac:dyDescent="0.25">
      <c r="A2229" s="14" t="s">
        <v>5918</v>
      </c>
      <c r="B2229" t="str">
        <f>VLOOKUP(Healthcare!$A2229,'Customer Names'!A2229:C4563,3,FALSE)</f>
        <v>Beaulne</v>
      </c>
      <c r="C2229">
        <f>VLOOKUP(Healthcare!$A2229,'Medical Examinations'!A2229:B4563,2,FALSE)</f>
        <v>16.63</v>
      </c>
      <c r="D2229">
        <f>VLOOKUP($A2229,'Medical Examinations'!A2229:D4563,4,FALSE)</f>
        <v>4.5</v>
      </c>
      <c r="E2229" t="str">
        <f>VLOOKUP($A2229,'Medical Examinations'!A2229:F2229,6,FALSE)</f>
        <v>No</v>
      </c>
      <c r="F2229" t="str">
        <f>VLOOKUP($A2229,'Medical Examinations'!A2229:G4563,7,FALSE)</f>
        <v>No</v>
      </c>
      <c r="G2229" t="str">
        <f>VLOOKUP($A2229,'Medical Examinations'!A2229:H4563,8,FALSE)</f>
        <v>No</v>
      </c>
      <c r="H2229" s="4">
        <f>VLOOKUP($A2229,'Medical Examinations'!A2229:I4563,9,FALSE)</f>
        <v>1</v>
      </c>
      <c r="I2229" t="str">
        <f>VLOOKUP($A2229,'Medical Examinations'!A2229:J2229,10,FALSE)</f>
        <v>No</v>
      </c>
      <c r="J2229" t="str">
        <f>VLOOKUP($A2229,'Medical Examinations'!A2229:C2229,3,FALSE)</f>
        <v>Under Weight</v>
      </c>
      <c r="K2229" t="str">
        <f>VLOOKUP($A2229,'Medical Examinations'!A2229:E2229,5,FALSE)</f>
        <v>Normal</v>
      </c>
      <c r="L2229" t="str">
        <f>VLOOKUP($A2229,'Hospitalisation Details'!$A$2:$E$2344,5,FALSE)</f>
        <v>2-Oct-1970</v>
      </c>
      <c r="M2229" s="2">
        <f>VLOOKUP($A2229,'Hospitalisation Details'!$A$2:$I$2344,9,FALSE)</f>
        <v>11396.9</v>
      </c>
      <c r="N2229" s="2" t="str">
        <f>VLOOKUP($A2229,'Hospitalisation Details'!$A$2:$J$2344,10,FALSE)</f>
        <v>Tier - 3</v>
      </c>
      <c r="O2229" s="2" t="str">
        <f>VLOOKUP($A2229,'Hospitalisation Details'!$A$2:$K$2344,11,FALSE)</f>
        <v>Tier - 3</v>
      </c>
      <c r="P2229" s="5" t="str">
        <f>VLOOKUP($A2229,'Hospitalisation Details'!$A$2:$L$2344,12,FALSE)</f>
        <v>R1024</v>
      </c>
      <c r="Q2229" s="15">
        <f>VLOOKUP($A2229,'Hospitalisation Details'!$A$2:$G$2344,7,FALSE)</f>
        <v>52</v>
      </c>
    </row>
    <row r="2230" spans="1:17" x14ac:dyDescent="0.25">
      <c r="A2230" s="14" t="s">
        <v>5919</v>
      </c>
      <c r="B2230" t="str">
        <f>VLOOKUP(Healthcare!$A2230,'Customer Names'!A2230:C4564,3,FALSE)</f>
        <v>Lunz</v>
      </c>
      <c r="C2230">
        <f>VLOOKUP(Healthcare!$A2230,'Medical Examinations'!A2230:B4564,2,FALSE)</f>
        <v>19.39</v>
      </c>
      <c r="D2230">
        <f>VLOOKUP($A2230,'Medical Examinations'!A2230:D4564,4,FALSE)</f>
        <v>5.59</v>
      </c>
      <c r="E2230" t="str">
        <f>VLOOKUP($A2230,'Medical Examinations'!A2230:F2230,6,FALSE)</f>
        <v>No</v>
      </c>
      <c r="F2230" t="str">
        <f>VLOOKUP($A2230,'Medical Examinations'!A2230:G4564,7,FALSE)</f>
        <v>No</v>
      </c>
      <c r="G2230" t="str">
        <f>VLOOKUP($A2230,'Medical Examinations'!A2230:H4564,8,FALSE)</f>
        <v>Yes</v>
      </c>
      <c r="H2230" s="4">
        <f>VLOOKUP($A2230,'Medical Examinations'!A2230:I4564,9,FALSE)</f>
        <v>1</v>
      </c>
      <c r="I2230" t="str">
        <f>VLOOKUP($A2230,'Medical Examinations'!A2230:J2230,10,FALSE)</f>
        <v>No</v>
      </c>
      <c r="J2230" t="str">
        <f>VLOOKUP($A2230,'Medical Examinations'!A2230:C2230,3,FALSE)</f>
        <v>Health Weight</v>
      </c>
      <c r="K2230" t="str">
        <f>VLOOKUP($A2230,'Medical Examinations'!A2230:E2230,5,FALSE)</f>
        <v>Normal</v>
      </c>
      <c r="L2230" t="str">
        <f>VLOOKUP($A2230,'Hospitalisation Details'!$A$2:$E$2344,5,FALSE)</f>
        <v>7-Oct-1970</v>
      </c>
      <c r="M2230" s="2">
        <f>VLOOKUP($A2230,'Hospitalisation Details'!$A$2:$I$2344,9,FALSE)</f>
        <v>11411.69</v>
      </c>
      <c r="N2230" s="2" t="str">
        <f>VLOOKUP($A2230,'Hospitalisation Details'!$A$2:$J$2344,10,FALSE)</f>
        <v>Tier - 3</v>
      </c>
      <c r="O2230" s="2" t="str">
        <f>VLOOKUP($A2230,'Hospitalisation Details'!$A$2:$K$2344,11,FALSE)</f>
        <v>Tier - 2</v>
      </c>
      <c r="P2230" s="5" t="str">
        <f>VLOOKUP($A2230,'Hospitalisation Details'!$A$2:$L$2344,12,FALSE)</f>
        <v>R1011</v>
      </c>
      <c r="Q2230" s="15">
        <f>VLOOKUP($A2230,'Hospitalisation Details'!$A$2:$G$2344,7,FALSE)</f>
        <v>52</v>
      </c>
    </row>
    <row r="2231" spans="1:17" x14ac:dyDescent="0.25">
      <c r="A2231" s="14" t="s">
        <v>5920</v>
      </c>
      <c r="B2231" t="str">
        <f>VLOOKUP(Healthcare!$A2231,'Customer Names'!A2231:C4565,3,FALSE)</f>
        <v>Kyle</v>
      </c>
      <c r="C2231">
        <f>VLOOKUP(Healthcare!$A2231,'Medical Examinations'!A2231:B4565,2,FALSE)</f>
        <v>17.34</v>
      </c>
      <c r="D2231">
        <f>VLOOKUP($A2231,'Medical Examinations'!A2231:D4565,4,FALSE)</f>
        <v>6.29</v>
      </c>
      <c r="E2231" t="str">
        <f>VLOOKUP($A2231,'Medical Examinations'!A2231:F2231,6,FALSE)</f>
        <v>Yes</v>
      </c>
      <c r="F2231" t="str">
        <f>VLOOKUP($A2231,'Medical Examinations'!A2231:G4565,7,FALSE)</f>
        <v>No</v>
      </c>
      <c r="G2231" t="str">
        <f>VLOOKUP($A2231,'Medical Examinations'!A2231:H4565,8,FALSE)</f>
        <v>Yes</v>
      </c>
      <c r="H2231" s="4">
        <f>VLOOKUP($A2231,'Medical Examinations'!A2231:I4565,9,FALSE)</f>
        <v>1</v>
      </c>
      <c r="I2231" t="str">
        <f>VLOOKUP($A2231,'Medical Examinations'!A2231:J2231,10,FALSE)</f>
        <v>No</v>
      </c>
      <c r="J2231" t="str">
        <f>VLOOKUP($A2231,'Medical Examinations'!A2231:C2231,3,FALSE)</f>
        <v>Under Weight</v>
      </c>
      <c r="K2231" t="str">
        <f>VLOOKUP($A2231,'Medical Examinations'!A2231:E2231,5,FALSE)</f>
        <v>Prediabetes</v>
      </c>
      <c r="L2231" t="str">
        <f>VLOOKUP($A2231,'Hospitalisation Details'!$A$2:$E$2344,5,FALSE)</f>
        <v>9-Jun-1985</v>
      </c>
      <c r="M2231" s="2">
        <f>VLOOKUP($A2231,'Hospitalisation Details'!$A$2:$I$2344,9,FALSE)</f>
        <v>11419.49</v>
      </c>
      <c r="N2231" s="2" t="str">
        <f>VLOOKUP($A2231,'Hospitalisation Details'!$A$2:$J$2344,10,FALSE)</f>
        <v>Tier - 3</v>
      </c>
      <c r="O2231" s="2" t="str">
        <f>VLOOKUP($A2231,'Hospitalisation Details'!$A$2:$K$2344,11,FALSE)</f>
        <v>Tier - 1</v>
      </c>
      <c r="P2231" s="5" t="str">
        <f>VLOOKUP($A2231,'Hospitalisation Details'!$A$2:$L$2344,12,FALSE)</f>
        <v>R1012</v>
      </c>
      <c r="Q2231" s="15">
        <f>VLOOKUP($A2231,'Hospitalisation Details'!$A$2:$G$2344,7,FALSE)</f>
        <v>37</v>
      </c>
    </row>
    <row r="2232" spans="1:17" x14ac:dyDescent="0.25">
      <c r="A2232" s="14" t="s">
        <v>5921</v>
      </c>
      <c r="B2232" t="str">
        <f>VLOOKUP(Healthcare!$A2232,'Customer Names'!A2232:C4566,3,FALSE)</f>
        <v>Brackenwagen</v>
      </c>
      <c r="C2232">
        <f>VLOOKUP(Healthcare!$A2232,'Medical Examinations'!A2232:B4566,2,FALSE)</f>
        <v>17.940000000000001</v>
      </c>
      <c r="D2232">
        <f>VLOOKUP($A2232,'Medical Examinations'!A2232:D4566,4,FALSE)</f>
        <v>4.1900000000000004</v>
      </c>
      <c r="E2232" t="str">
        <f>VLOOKUP($A2232,'Medical Examinations'!A2232:F2232,6,FALSE)</f>
        <v>No</v>
      </c>
      <c r="F2232" t="str">
        <f>VLOOKUP($A2232,'Medical Examinations'!A2232:G4566,7,FALSE)</f>
        <v>Yes</v>
      </c>
      <c r="G2232" t="str">
        <f>VLOOKUP($A2232,'Medical Examinations'!A2232:H4566,8,FALSE)</f>
        <v>No</v>
      </c>
      <c r="H2232" s="4">
        <f>VLOOKUP($A2232,'Medical Examinations'!A2232:I4566,9,FALSE)</f>
        <v>1</v>
      </c>
      <c r="I2232" t="str">
        <f>VLOOKUP($A2232,'Medical Examinations'!A2232:J2232,10,FALSE)</f>
        <v>No</v>
      </c>
      <c r="J2232" t="str">
        <f>VLOOKUP($A2232,'Medical Examinations'!A2232:C2232,3,FALSE)</f>
        <v>Under Weight</v>
      </c>
      <c r="K2232" t="str">
        <f>VLOOKUP($A2232,'Medical Examinations'!A2232:E2232,5,FALSE)</f>
        <v>Normal</v>
      </c>
      <c r="L2232" t="str">
        <f>VLOOKUP($A2232,'Hospitalisation Details'!$A$2:$E$2344,5,FALSE)</f>
        <v>17-Jul-1980</v>
      </c>
      <c r="M2232" s="2">
        <f>VLOOKUP($A2232,'Hospitalisation Details'!$A$2:$I$2344,9,FALSE)</f>
        <v>11435.74</v>
      </c>
      <c r="N2232" s="2" t="str">
        <f>VLOOKUP($A2232,'Hospitalisation Details'!$A$2:$J$2344,10,FALSE)</f>
        <v>Tier - 3</v>
      </c>
      <c r="O2232" s="2" t="str">
        <f>VLOOKUP($A2232,'Hospitalisation Details'!$A$2:$K$2344,11,FALSE)</f>
        <v>Tier - 3</v>
      </c>
      <c r="P2232" s="5" t="str">
        <f>VLOOKUP($A2232,'Hospitalisation Details'!$A$2:$L$2344,12,FALSE)</f>
        <v>R1021</v>
      </c>
      <c r="Q2232" s="15">
        <f>VLOOKUP($A2232,'Hospitalisation Details'!$A$2:$G$2344,7,FALSE)</f>
        <v>42</v>
      </c>
    </row>
    <row r="2233" spans="1:17" x14ac:dyDescent="0.25">
      <c r="A2233" s="14" t="s">
        <v>5922</v>
      </c>
      <c r="B2233" t="str">
        <f>VLOOKUP(Healthcare!$A2233,'Customer Names'!A2233:C4567,3,FALSE)</f>
        <v>Schmitt</v>
      </c>
      <c r="C2233">
        <f>VLOOKUP(Healthcare!$A2233,'Medical Examinations'!A2233:B4567,2,FALSE)</f>
        <v>16.670000000000002</v>
      </c>
      <c r="D2233">
        <f>VLOOKUP($A2233,'Medical Examinations'!A2233:D4567,4,FALSE)</f>
        <v>4.7</v>
      </c>
      <c r="E2233" t="str">
        <f>VLOOKUP($A2233,'Medical Examinations'!A2233:F2233,6,FALSE)</f>
        <v>Yes</v>
      </c>
      <c r="F2233" t="str">
        <f>VLOOKUP($A2233,'Medical Examinations'!A2233:G4567,7,FALSE)</f>
        <v>No</v>
      </c>
      <c r="G2233" t="str">
        <f>VLOOKUP($A2233,'Medical Examinations'!A2233:H4567,8,FALSE)</f>
        <v>Yes</v>
      </c>
      <c r="H2233" s="4">
        <f>VLOOKUP($A2233,'Medical Examinations'!A2233:I4567,9,FALSE)</f>
        <v>1</v>
      </c>
      <c r="I2233" t="str">
        <f>VLOOKUP($A2233,'Medical Examinations'!A2233:J2233,10,FALSE)</f>
        <v>No</v>
      </c>
      <c r="J2233" t="str">
        <f>VLOOKUP($A2233,'Medical Examinations'!A2233:C2233,3,FALSE)</f>
        <v>Under Weight</v>
      </c>
      <c r="K2233" t="str">
        <f>VLOOKUP($A2233,'Medical Examinations'!A2233:E2233,5,FALSE)</f>
        <v>Normal</v>
      </c>
      <c r="L2233" t="str">
        <f>VLOOKUP($A2233,'Hospitalisation Details'!$A$2:$E$2344,5,FALSE)</f>
        <v>12-Sep-1971</v>
      </c>
      <c r="M2233" s="2">
        <f>VLOOKUP($A2233,'Hospitalisation Details'!$A$2:$I$2344,9,FALSE)</f>
        <v>11436.74</v>
      </c>
      <c r="N2233" s="2" t="str">
        <f>VLOOKUP($A2233,'Hospitalisation Details'!$A$2:$J$2344,10,FALSE)</f>
        <v>Tier - 3</v>
      </c>
      <c r="O2233" s="2" t="str">
        <f>VLOOKUP($A2233,'Hospitalisation Details'!$A$2:$K$2344,11,FALSE)</f>
        <v>Tier - 3</v>
      </c>
      <c r="P2233" s="5" t="str">
        <f>VLOOKUP($A2233,'Hospitalisation Details'!$A$2:$L$2344,12,FALSE)</f>
        <v>R1012</v>
      </c>
      <c r="Q2233" s="15">
        <f>VLOOKUP($A2233,'Hospitalisation Details'!$A$2:$G$2344,7,FALSE)</f>
        <v>51</v>
      </c>
    </row>
    <row r="2234" spans="1:17" x14ac:dyDescent="0.25">
      <c r="A2234" s="14" t="s">
        <v>5923</v>
      </c>
      <c r="B2234" t="str">
        <f>VLOOKUP(Healthcare!$A2234,'Customer Names'!A2234:C4568,3,FALSE)</f>
        <v>Borden</v>
      </c>
      <c r="C2234">
        <f>VLOOKUP(Healthcare!$A2234,'Medical Examinations'!A2234:B4568,2,FALSE)</f>
        <v>20.58</v>
      </c>
      <c r="D2234">
        <f>VLOOKUP($A2234,'Medical Examinations'!A2234:D4568,4,FALSE)</f>
        <v>5.64</v>
      </c>
      <c r="E2234" t="str">
        <f>VLOOKUP($A2234,'Medical Examinations'!A2234:F2234,6,FALSE)</f>
        <v>Yes</v>
      </c>
      <c r="F2234" t="str">
        <f>VLOOKUP($A2234,'Medical Examinations'!A2234:G4568,7,FALSE)</f>
        <v>No</v>
      </c>
      <c r="G2234" t="str">
        <f>VLOOKUP($A2234,'Medical Examinations'!A2234:H4568,8,FALSE)</f>
        <v>No</v>
      </c>
      <c r="H2234" s="4">
        <f>VLOOKUP($A2234,'Medical Examinations'!A2234:I4568,9,FALSE)</f>
        <v>0</v>
      </c>
      <c r="I2234" t="str">
        <f>VLOOKUP($A2234,'Medical Examinations'!A2234:J2234,10,FALSE)</f>
        <v>No</v>
      </c>
      <c r="J2234" t="str">
        <f>VLOOKUP($A2234,'Medical Examinations'!A2234:C2234,3,FALSE)</f>
        <v>Health Weight</v>
      </c>
      <c r="K2234" t="str">
        <f>VLOOKUP($A2234,'Medical Examinations'!A2234:E2234,5,FALSE)</f>
        <v>Normal</v>
      </c>
      <c r="L2234" t="str">
        <f>VLOOKUP($A2234,'Hospitalisation Details'!$A$2:$E$2344,5,FALSE)</f>
        <v>14-Jun-1966</v>
      </c>
      <c r="M2234" s="2">
        <f>VLOOKUP($A2234,'Hospitalisation Details'!$A$2:$I$2344,9,FALSE)</f>
        <v>11454.02</v>
      </c>
      <c r="N2234" s="2" t="str">
        <f>VLOOKUP($A2234,'Hospitalisation Details'!$A$2:$J$2344,10,FALSE)</f>
        <v>Tier - 3</v>
      </c>
      <c r="O2234" s="2" t="str">
        <f>VLOOKUP($A2234,'Hospitalisation Details'!$A$2:$K$2344,11,FALSE)</f>
        <v>Tier - 1</v>
      </c>
      <c r="P2234" s="5" t="str">
        <f>VLOOKUP($A2234,'Hospitalisation Details'!$A$2:$L$2344,12,FALSE)</f>
        <v>R1012</v>
      </c>
      <c r="Q2234" s="15">
        <f>VLOOKUP($A2234,'Hospitalisation Details'!$A$2:$G$2344,7,FALSE)</f>
        <v>56</v>
      </c>
    </row>
    <row r="2235" spans="1:17" x14ac:dyDescent="0.25">
      <c r="A2235" s="14" t="s">
        <v>5924</v>
      </c>
      <c r="B2235" t="str">
        <f>VLOOKUP(Healthcare!$A2235,'Customer Names'!A2235:C4569,3,FALSE)</f>
        <v>McLean</v>
      </c>
      <c r="C2235">
        <f>VLOOKUP(Healthcare!$A2235,'Medical Examinations'!A2235:B4569,2,FALSE)</f>
        <v>16.5</v>
      </c>
      <c r="D2235">
        <f>VLOOKUP($A2235,'Medical Examinations'!A2235:D4569,4,FALSE)</f>
        <v>4.1100000000000003</v>
      </c>
      <c r="E2235" t="str">
        <f>VLOOKUP($A2235,'Medical Examinations'!A2235:F2235,6,FALSE)</f>
        <v>Yes</v>
      </c>
      <c r="F2235" t="str">
        <f>VLOOKUP($A2235,'Medical Examinations'!A2235:G4569,7,FALSE)</f>
        <v>No</v>
      </c>
      <c r="G2235" t="str">
        <f>VLOOKUP($A2235,'Medical Examinations'!A2235:H4569,8,FALSE)</f>
        <v>No</v>
      </c>
      <c r="H2235" s="4">
        <f>VLOOKUP($A2235,'Medical Examinations'!A2235:I4569,9,FALSE)</f>
        <v>0</v>
      </c>
      <c r="I2235" t="str">
        <f>VLOOKUP($A2235,'Medical Examinations'!A2235:J2235,10,FALSE)</f>
        <v>No</v>
      </c>
      <c r="J2235" t="str">
        <f>VLOOKUP($A2235,'Medical Examinations'!A2235:C2235,3,FALSE)</f>
        <v>Under Weight</v>
      </c>
      <c r="K2235" t="str">
        <f>VLOOKUP($A2235,'Medical Examinations'!A2235:E2235,5,FALSE)</f>
        <v>Normal</v>
      </c>
      <c r="L2235" t="str">
        <f>VLOOKUP($A2235,'Hospitalisation Details'!$A$2:$E$2344,5,FALSE)</f>
        <v>23-Jun-1965</v>
      </c>
      <c r="M2235" s="2">
        <f>VLOOKUP($A2235,'Hospitalisation Details'!$A$2:$I$2344,9,FALSE)</f>
        <v>11455.28</v>
      </c>
      <c r="N2235" s="2" t="str">
        <f>VLOOKUP($A2235,'Hospitalisation Details'!$A$2:$J$2344,10,FALSE)</f>
        <v>Tier - 3</v>
      </c>
      <c r="O2235" s="2" t="str">
        <f>VLOOKUP($A2235,'Hospitalisation Details'!$A$2:$K$2344,11,FALSE)</f>
        <v>Tier - 2</v>
      </c>
      <c r="P2235" s="5" t="str">
        <f>VLOOKUP($A2235,'Hospitalisation Details'!$A$2:$L$2344,12,FALSE)</f>
        <v>R1011</v>
      </c>
      <c r="Q2235" s="15">
        <f>VLOOKUP($A2235,'Hospitalisation Details'!$A$2:$G$2344,7,FALSE)</f>
        <v>57</v>
      </c>
    </row>
    <row r="2236" spans="1:17" x14ac:dyDescent="0.25">
      <c r="A2236" s="14" t="s">
        <v>5925</v>
      </c>
      <c r="B2236" t="str">
        <f>VLOOKUP(Healthcare!$A2236,'Customer Names'!A2236:C4570,3,FALSE)</f>
        <v>Regan</v>
      </c>
      <c r="C2236">
        <f>VLOOKUP(Healthcare!$A2236,'Medical Examinations'!A2236:B4570,2,FALSE)</f>
        <v>15.41</v>
      </c>
      <c r="D2236">
        <f>VLOOKUP($A2236,'Medical Examinations'!A2236:D4570,4,FALSE)</f>
        <v>5.43</v>
      </c>
      <c r="E2236" t="str">
        <f>VLOOKUP($A2236,'Medical Examinations'!A2236:F2236,6,FALSE)</f>
        <v>Yes</v>
      </c>
      <c r="F2236" t="str">
        <f>VLOOKUP($A2236,'Medical Examinations'!A2236:G4570,7,FALSE)</f>
        <v>No</v>
      </c>
      <c r="G2236" t="str">
        <f>VLOOKUP($A2236,'Medical Examinations'!A2236:H4570,8,FALSE)</f>
        <v>Yes</v>
      </c>
      <c r="H2236" s="4">
        <f>VLOOKUP($A2236,'Medical Examinations'!A2236:I4570,9,FALSE)</f>
        <v>1</v>
      </c>
      <c r="I2236" t="str">
        <f>VLOOKUP($A2236,'Medical Examinations'!A2236:J2236,10,FALSE)</f>
        <v>No</v>
      </c>
      <c r="J2236" t="str">
        <f>VLOOKUP($A2236,'Medical Examinations'!A2236:C2236,3,FALSE)</f>
        <v>Under Weight</v>
      </c>
      <c r="K2236" t="str">
        <f>VLOOKUP($A2236,'Medical Examinations'!A2236:E2236,5,FALSE)</f>
        <v>Normal</v>
      </c>
      <c r="L2236" t="str">
        <f>VLOOKUP($A2236,'Hospitalisation Details'!$A$2:$E$2344,5,FALSE)</f>
        <v>7-Sep-1966</v>
      </c>
      <c r="M2236" s="2">
        <f>VLOOKUP($A2236,'Hospitalisation Details'!$A$2:$I$2344,9,FALSE)</f>
        <v>11478.14</v>
      </c>
      <c r="N2236" s="2" t="str">
        <f>VLOOKUP($A2236,'Hospitalisation Details'!$A$2:$J$2344,10,FALSE)</f>
        <v>Tier - 3</v>
      </c>
      <c r="O2236" s="2" t="str">
        <f>VLOOKUP($A2236,'Hospitalisation Details'!$A$2:$K$2344,11,FALSE)</f>
        <v>Tier - 2</v>
      </c>
      <c r="P2236" s="5" t="str">
        <f>VLOOKUP($A2236,'Hospitalisation Details'!$A$2:$L$2344,12,FALSE)</f>
        <v>R1025</v>
      </c>
      <c r="Q2236" s="15">
        <f>VLOOKUP($A2236,'Hospitalisation Details'!$A$2:$G$2344,7,FALSE)</f>
        <v>56</v>
      </c>
    </row>
    <row r="2237" spans="1:17" x14ac:dyDescent="0.25">
      <c r="A2237" s="14" t="s">
        <v>5926</v>
      </c>
      <c r="B2237" t="str">
        <f>VLOOKUP(Healthcare!$A2237,'Customer Names'!A2237:C4571,3,FALSE)</f>
        <v>Koenis</v>
      </c>
      <c r="C2237">
        <f>VLOOKUP(Healthcare!$A2237,'Medical Examinations'!A2237:B4571,2,FALSE)</f>
        <v>24.59</v>
      </c>
      <c r="D2237">
        <f>VLOOKUP($A2237,'Medical Examinations'!A2237:D4571,4,FALSE)</f>
        <v>4.38</v>
      </c>
      <c r="E2237" t="str">
        <f>VLOOKUP($A2237,'Medical Examinations'!A2237:F2237,6,FALSE)</f>
        <v>No</v>
      </c>
      <c r="F2237" t="str">
        <f>VLOOKUP($A2237,'Medical Examinations'!A2237:G4571,7,FALSE)</f>
        <v>No</v>
      </c>
      <c r="G2237" t="str">
        <f>VLOOKUP($A2237,'Medical Examinations'!A2237:H4571,8,FALSE)</f>
        <v>No</v>
      </c>
      <c r="H2237" s="4">
        <f>VLOOKUP($A2237,'Medical Examinations'!A2237:I4571,9,FALSE)</f>
        <v>1</v>
      </c>
      <c r="I2237" t="str">
        <f>VLOOKUP($A2237,'Medical Examinations'!A2237:J2237,10,FALSE)</f>
        <v>No</v>
      </c>
      <c r="J2237" t="str">
        <f>VLOOKUP($A2237,'Medical Examinations'!A2237:C2237,3,FALSE)</f>
        <v>Health Weight</v>
      </c>
      <c r="K2237" t="str">
        <f>VLOOKUP($A2237,'Medical Examinations'!A2237:E2237,5,FALSE)</f>
        <v>Normal</v>
      </c>
      <c r="L2237" t="str">
        <f>VLOOKUP($A2237,'Hospitalisation Details'!$A$2:$E$2344,5,FALSE)</f>
        <v>10-Sep-2004</v>
      </c>
      <c r="M2237" s="2">
        <f>VLOOKUP($A2237,'Hospitalisation Details'!$A$2:$I$2344,9,FALSE)</f>
        <v>11482.63</v>
      </c>
      <c r="N2237" s="2" t="str">
        <f>VLOOKUP($A2237,'Hospitalisation Details'!$A$2:$J$2344,10,FALSE)</f>
        <v>Tier - 3</v>
      </c>
      <c r="O2237" s="2" t="str">
        <f>VLOOKUP($A2237,'Hospitalisation Details'!$A$2:$K$2344,11,FALSE)</f>
        <v>Tier - 2</v>
      </c>
      <c r="P2237" s="5" t="str">
        <f>VLOOKUP($A2237,'Hospitalisation Details'!$A$2:$L$2344,12,FALSE)</f>
        <v>R1013</v>
      </c>
      <c r="Q2237" s="15">
        <f>VLOOKUP($A2237,'Hospitalisation Details'!$A$2:$G$2344,7,FALSE)</f>
        <v>18</v>
      </c>
    </row>
    <row r="2238" spans="1:17" x14ac:dyDescent="0.25">
      <c r="A2238" s="14" t="s">
        <v>5927</v>
      </c>
      <c r="B2238" t="str">
        <f>VLOOKUP(Healthcare!$A2238,'Customer Names'!A2238:C4572,3,FALSE)</f>
        <v>Kittaka</v>
      </c>
      <c r="C2238">
        <f>VLOOKUP(Healthcare!$A2238,'Medical Examinations'!A2238:B4572,2,FALSE)</f>
        <v>33.33</v>
      </c>
      <c r="D2238">
        <f>VLOOKUP($A2238,'Medical Examinations'!A2238:D4572,4,FALSE)</f>
        <v>9.7899999999999991</v>
      </c>
      <c r="E2238" t="str">
        <f>VLOOKUP($A2238,'Medical Examinations'!A2238:F2238,6,FALSE)</f>
        <v>No</v>
      </c>
      <c r="F2238" t="str">
        <f>VLOOKUP($A2238,'Medical Examinations'!A2238:G4572,7,FALSE)</f>
        <v>No</v>
      </c>
      <c r="G2238" t="str">
        <f>VLOOKUP($A2238,'Medical Examinations'!A2238:H4572,8,FALSE)</f>
        <v>No</v>
      </c>
      <c r="H2238" s="4">
        <f>VLOOKUP($A2238,'Medical Examinations'!A2238:I4572,9,FALSE)</f>
        <v>0</v>
      </c>
      <c r="I2238" t="str">
        <f>VLOOKUP($A2238,'Medical Examinations'!A2238:J2238,10,FALSE)</f>
        <v>No</v>
      </c>
      <c r="J2238" t="str">
        <f>VLOOKUP($A2238,'Medical Examinations'!A2238:C2238,3,FALSE)</f>
        <v>Obesity</v>
      </c>
      <c r="K2238" t="str">
        <f>VLOOKUP($A2238,'Medical Examinations'!A2238:E2238,5,FALSE)</f>
        <v>Diabetes</v>
      </c>
      <c r="L2238" t="str">
        <f>VLOOKUP($A2238,'Hospitalisation Details'!$A$2:$E$2344,5,FALSE)</f>
        <v>13-Oct-1970</v>
      </c>
      <c r="M2238" s="2">
        <f>VLOOKUP($A2238,'Hospitalisation Details'!$A$2:$I$2344,9,FALSE)</f>
        <v>11488.32</v>
      </c>
      <c r="N2238" s="2" t="str">
        <f>VLOOKUP($A2238,'Hospitalisation Details'!$A$2:$J$2344,10,FALSE)</f>
        <v>Tier - 3</v>
      </c>
      <c r="O2238" s="2" t="str">
        <f>VLOOKUP($A2238,'Hospitalisation Details'!$A$2:$K$2344,11,FALSE)</f>
        <v>Tier - 1</v>
      </c>
      <c r="P2238" s="5" t="str">
        <f>VLOOKUP($A2238,'Hospitalisation Details'!$A$2:$L$2344,12,FALSE)</f>
        <v>R1014</v>
      </c>
      <c r="Q2238" s="15">
        <f>VLOOKUP($A2238,'Hospitalisation Details'!$A$2:$G$2344,7,FALSE)</f>
        <v>52</v>
      </c>
    </row>
    <row r="2239" spans="1:17" x14ac:dyDescent="0.25">
      <c r="A2239" s="14" t="s">
        <v>5928</v>
      </c>
      <c r="B2239" t="str">
        <f>VLOOKUP(Healthcare!$A2239,'Customer Names'!A2239:C4573,3,FALSE)</f>
        <v>Concannon</v>
      </c>
      <c r="C2239">
        <f>VLOOKUP(Healthcare!$A2239,'Medical Examinations'!A2239:B4573,2,FALSE)</f>
        <v>18.5</v>
      </c>
      <c r="D2239">
        <f>VLOOKUP($A2239,'Medical Examinations'!A2239:D4573,4,FALSE)</f>
        <v>11.84</v>
      </c>
      <c r="E2239" t="str">
        <f>VLOOKUP($A2239,'Medical Examinations'!A2239:F2239,6,FALSE)</f>
        <v>No</v>
      </c>
      <c r="F2239" t="str">
        <f>VLOOKUP($A2239,'Medical Examinations'!A2239:G4573,7,FALSE)</f>
        <v>No</v>
      </c>
      <c r="G2239" t="str">
        <f>VLOOKUP($A2239,'Medical Examinations'!A2239:H4573,8,FALSE)</f>
        <v>No</v>
      </c>
      <c r="H2239" s="4">
        <f>VLOOKUP($A2239,'Medical Examinations'!A2239:I4573,9,FALSE)</f>
        <v>0</v>
      </c>
      <c r="I2239" t="str">
        <f>VLOOKUP($A2239,'Medical Examinations'!A2239:J2239,10,FALSE)</f>
        <v>No</v>
      </c>
      <c r="J2239" t="str">
        <f>VLOOKUP($A2239,'Medical Examinations'!A2239:C2239,3,FALSE)</f>
        <v>Health Weight</v>
      </c>
      <c r="K2239" t="str">
        <f>VLOOKUP($A2239,'Medical Examinations'!A2239:E2239,5,FALSE)</f>
        <v>Diabetes</v>
      </c>
      <c r="L2239" t="str">
        <f>VLOOKUP($A2239,'Hospitalisation Details'!$A$2:$E$2344,5,FALSE)</f>
        <v>7-Jun-1983</v>
      </c>
      <c r="M2239" s="2">
        <f>VLOOKUP($A2239,'Hospitalisation Details'!$A$2:$I$2344,9,FALSE)</f>
        <v>11492.46</v>
      </c>
      <c r="N2239" s="2" t="str">
        <f>VLOOKUP($A2239,'Hospitalisation Details'!$A$2:$J$2344,10,FALSE)</f>
        <v>Tier - 3</v>
      </c>
      <c r="O2239" s="2" t="str">
        <f>VLOOKUP($A2239,'Hospitalisation Details'!$A$2:$K$2344,11,FALSE)</f>
        <v>Tier - 3</v>
      </c>
      <c r="P2239" s="5" t="str">
        <f>VLOOKUP($A2239,'Hospitalisation Details'!$A$2:$L$2344,12,FALSE)</f>
        <v>R1026</v>
      </c>
      <c r="Q2239" s="15">
        <f>VLOOKUP($A2239,'Hospitalisation Details'!$A$2:$G$2344,7,FALSE)</f>
        <v>40</v>
      </c>
    </row>
    <row r="2240" spans="1:17" x14ac:dyDescent="0.25">
      <c r="A2240" s="14" t="s">
        <v>5929</v>
      </c>
      <c r="B2240" t="str">
        <f>VLOOKUP(Healthcare!$A2240,'Customer Names'!A2240:C4574,3,FALSE)</f>
        <v>Johnson</v>
      </c>
      <c r="C2240">
        <f>VLOOKUP(Healthcare!$A2240,'Medical Examinations'!A2240:B4574,2,FALSE)</f>
        <v>18.579999999999998</v>
      </c>
      <c r="D2240">
        <f>VLOOKUP($A2240,'Medical Examinations'!A2240:D4574,4,FALSE)</f>
        <v>6.22</v>
      </c>
      <c r="E2240" t="str">
        <f>VLOOKUP($A2240,'Medical Examinations'!A2240:F2240,6,FALSE)</f>
        <v>No</v>
      </c>
      <c r="F2240" t="str">
        <f>VLOOKUP($A2240,'Medical Examinations'!A2240:G4574,7,FALSE)</f>
        <v>No</v>
      </c>
      <c r="G2240" t="str">
        <f>VLOOKUP($A2240,'Medical Examinations'!A2240:H4574,8,FALSE)</f>
        <v>No</v>
      </c>
      <c r="H2240" s="4">
        <f>VLOOKUP($A2240,'Medical Examinations'!A2240:I4574,9,FALSE)</f>
        <v>0</v>
      </c>
      <c r="I2240" t="str">
        <f>VLOOKUP($A2240,'Medical Examinations'!A2240:J2240,10,FALSE)</f>
        <v>No</v>
      </c>
      <c r="J2240" t="str">
        <f>VLOOKUP($A2240,'Medical Examinations'!A2240:C2240,3,FALSE)</f>
        <v>Health Weight</v>
      </c>
      <c r="K2240" t="str">
        <f>VLOOKUP($A2240,'Medical Examinations'!A2240:E2240,5,FALSE)</f>
        <v>Prediabetes</v>
      </c>
      <c r="L2240" t="str">
        <f>VLOOKUP($A2240,'Hospitalisation Details'!$A$2:$E$2344,5,FALSE)</f>
        <v>11-Aug-1969</v>
      </c>
      <c r="M2240" s="2">
        <f>VLOOKUP($A2240,'Hospitalisation Details'!$A$2:$I$2344,9,FALSE)</f>
        <v>11497.69</v>
      </c>
      <c r="N2240" s="2" t="str">
        <f>VLOOKUP($A2240,'Hospitalisation Details'!$A$2:$J$2344,10,FALSE)</f>
        <v>Tier - 3</v>
      </c>
      <c r="O2240" s="2" t="str">
        <f>VLOOKUP($A2240,'Hospitalisation Details'!$A$2:$K$2344,11,FALSE)</f>
        <v>Tier - 1</v>
      </c>
      <c r="P2240" s="5" t="str">
        <f>VLOOKUP($A2240,'Hospitalisation Details'!$A$2:$L$2344,12,FALSE)</f>
        <v>R1012</v>
      </c>
      <c r="Q2240" s="15">
        <f>VLOOKUP($A2240,'Hospitalisation Details'!$A$2:$G$2344,7,FALSE)</f>
        <v>53</v>
      </c>
    </row>
    <row r="2241" spans="1:17" x14ac:dyDescent="0.25">
      <c r="A2241" s="14" t="s">
        <v>5930</v>
      </c>
      <c r="B2241" t="str">
        <f>VLOOKUP(Healthcare!$A2241,'Customer Names'!A2241:C4575,3,FALSE)</f>
        <v>Schultz</v>
      </c>
      <c r="C2241">
        <f>VLOOKUP(Healthcare!$A2241,'Medical Examinations'!A2241:B4575,2,FALSE)</f>
        <v>16.64</v>
      </c>
      <c r="D2241">
        <f>VLOOKUP($A2241,'Medical Examinations'!A2241:D4575,4,FALSE)</f>
        <v>10.01</v>
      </c>
      <c r="E2241" t="str">
        <f>VLOOKUP($A2241,'Medical Examinations'!A2241:F2241,6,FALSE)</f>
        <v>No</v>
      </c>
      <c r="F2241" t="str">
        <f>VLOOKUP($A2241,'Medical Examinations'!A2241:G4575,7,FALSE)</f>
        <v>No</v>
      </c>
      <c r="G2241" t="str">
        <f>VLOOKUP($A2241,'Medical Examinations'!A2241:H4575,8,FALSE)</f>
        <v>No</v>
      </c>
      <c r="H2241" s="4">
        <f>VLOOKUP($A2241,'Medical Examinations'!A2241:I4575,9,FALSE)</f>
        <v>0</v>
      </c>
      <c r="I2241" t="str">
        <f>VLOOKUP($A2241,'Medical Examinations'!A2241:J2241,10,FALSE)</f>
        <v>No</v>
      </c>
      <c r="J2241" t="str">
        <f>VLOOKUP($A2241,'Medical Examinations'!A2241:C2241,3,FALSE)</f>
        <v>Under Weight</v>
      </c>
      <c r="K2241" t="str">
        <f>VLOOKUP($A2241,'Medical Examinations'!A2241:E2241,5,FALSE)</f>
        <v>Diabetes</v>
      </c>
      <c r="L2241" t="str">
        <f>VLOOKUP($A2241,'Hospitalisation Details'!$A$2:$E$2344,5,FALSE)</f>
        <v>24-Jun-1968</v>
      </c>
      <c r="M2241" s="2">
        <f>VLOOKUP($A2241,'Hospitalisation Details'!$A$2:$I$2344,9,FALSE)</f>
        <v>11512.41</v>
      </c>
      <c r="N2241" s="2" t="str">
        <f>VLOOKUP($A2241,'Hospitalisation Details'!$A$2:$J$2344,10,FALSE)</f>
        <v>Tier - 3</v>
      </c>
      <c r="O2241" s="2" t="str">
        <f>VLOOKUP($A2241,'Hospitalisation Details'!$A$2:$K$2344,11,FALSE)</f>
        <v>Tier - 1</v>
      </c>
      <c r="P2241" s="5" t="str">
        <f>VLOOKUP($A2241,'Hospitalisation Details'!$A$2:$L$2344,12,FALSE)</f>
        <v>R1024</v>
      </c>
      <c r="Q2241" s="15">
        <f>VLOOKUP($A2241,'Hospitalisation Details'!$A$2:$G$2344,7,FALSE)</f>
        <v>54</v>
      </c>
    </row>
    <row r="2242" spans="1:17" x14ac:dyDescent="0.25">
      <c r="A2242" s="14" t="s">
        <v>5931</v>
      </c>
      <c r="B2242" t="str">
        <f>VLOOKUP(Healthcare!$A2242,'Customer Names'!A2242:C4576,3,FALSE)</f>
        <v>Brannigan</v>
      </c>
      <c r="C2242">
        <f>VLOOKUP(Healthcare!$A2242,'Medical Examinations'!A2242:B4576,2,FALSE)</f>
        <v>19.329999999999998</v>
      </c>
      <c r="D2242">
        <f>VLOOKUP($A2242,'Medical Examinations'!A2242:D4576,4,FALSE)</f>
        <v>4.32</v>
      </c>
      <c r="E2242" t="str">
        <f>VLOOKUP($A2242,'Medical Examinations'!A2242:F2242,6,FALSE)</f>
        <v>No</v>
      </c>
      <c r="F2242" t="str">
        <f>VLOOKUP($A2242,'Medical Examinations'!A2242:G4576,7,FALSE)</f>
        <v>No</v>
      </c>
      <c r="G2242" t="str">
        <f>VLOOKUP($A2242,'Medical Examinations'!A2242:H4576,8,FALSE)</f>
        <v>No</v>
      </c>
      <c r="H2242" s="4">
        <f>VLOOKUP($A2242,'Medical Examinations'!A2242:I4576,9,FALSE)</f>
        <v>1</v>
      </c>
      <c r="I2242" t="str">
        <f>VLOOKUP($A2242,'Medical Examinations'!A2242:J2242,10,FALSE)</f>
        <v>No</v>
      </c>
      <c r="J2242" t="str">
        <f>VLOOKUP($A2242,'Medical Examinations'!A2242:C2242,3,FALSE)</f>
        <v>Health Weight</v>
      </c>
      <c r="K2242" t="str">
        <f>VLOOKUP($A2242,'Medical Examinations'!A2242:E2242,5,FALSE)</f>
        <v>Normal</v>
      </c>
      <c r="L2242" t="str">
        <f>VLOOKUP($A2242,'Hospitalisation Details'!$A$2:$E$2344,5,FALSE)</f>
        <v>19-Dec-1971</v>
      </c>
      <c r="M2242" s="2">
        <f>VLOOKUP($A2242,'Hospitalisation Details'!$A$2:$I$2344,9,FALSE)</f>
        <v>11520.1</v>
      </c>
      <c r="N2242" s="2" t="str">
        <f>VLOOKUP($A2242,'Hospitalisation Details'!$A$2:$J$2344,10,FALSE)</f>
        <v>Tier - 3</v>
      </c>
      <c r="O2242" s="2" t="str">
        <f>VLOOKUP($A2242,'Hospitalisation Details'!$A$2:$K$2344,11,FALSE)</f>
        <v>Tier - 1</v>
      </c>
      <c r="P2242" s="5" t="str">
        <f>VLOOKUP($A2242,'Hospitalisation Details'!$A$2:$L$2344,12,FALSE)</f>
        <v>R1012</v>
      </c>
      <c r="Q2242" s="15">
        <f>VLOOKUP($A2242,'Hospitalisation Details'!$A$2:$G$2344,7,FALSE)</f>
        <v>51</v>
      </c>
    </row>
    <row r="2243" spans="1:17" x14ac:dyDescent="0.25">
      <c r="A2243" s="14" t="s">
        <v>5932</v>
      </c>
      <c r="B2243" t="str">
        <f>VLOOKUP(Healthcare!$A2243,'Customer Names'!A2243:C4577,3,FALSE)</f>
        <v>Cavallo</v>
      </c>
      <c r="C2243">
        <f>VLOOKUP(Healthcare!$A2243,'Medical Examinations'!A2243:B4577,2,FALSE)</f>
        <v>21.26</v>
      </c>
      <c r="D2243">
        <f>VLOOKUP($A2243,'Medical Examinations'!A2243:D4577,4,FALSE)</f>
        <v>5.65</v>
      </c>
      <c r="E2243" t="str">
        <f>VLOOKUP($A2243,'Medical Examinations'!A2243:F2243,6,FALSE)</f>
        <v>Yes</v>
      </c>
      <c r="F2243" t="str">
        <f>VLOOKUP($A2243,'Medical Examinations'!A2243:G4577,7,FALSE)</f>
        <v>No</v>
      </c>
      <c r="G2243" t="str">
        <f>VLOOKUP($A2243,'Medical Examinations'!A2243:H4577,8,FALSE)</f>
        <v>Yes</v>
      </c>
      <c r="H2243" s="4">
        <f>VLOOKUP($A2243,'Medical Examinations'!A2243:I4577,9,FALSE)</f>
        <v>1</v>
      </c>
      <c r="I2243" t="str">
        <f>VLOOKUP($A2243,'Medical Examinations'!A2243:J2243,10,FALSE)</f>
        <v>No</v>
      </c>
      <c r="J2243" t="str">
        <f>VLOOKUP($A2243,'Medical Examinations'!A2243:C2243,3,FALSE)</f>
        <v>Health Weight</v>
      </c>
      <c r="K2243" t="str">
        <f>VLOOKUP($A2243,'Medical Examinations'!A2243:E2243,5,FALSE)</f>
        <v>Normal</v>
      </c>
      <c r="L2243" t="str">
        <f>VLOOKUP($A2243,'Hospitalisation Details'!$A$2:$E$2344,5,FALSE)</f>
        <v>12-Jun-1988</v>
      </c>
      <c r="M2243" s="2">
        <f>VLOOKUP($A2243,'Hospitalisation Details'!$A$2:$I$2344,9,FALSE)</f>
        <v>11524.25</v>
      </c>
      <c r="N2243" s="2" t="str">
        <f>VLOOKUP($A2243,'Hospitalisation Details'!$A$2:$J$2344,10,FALSE)</f>
        <v>Tier - 3</v>
      </c>
      <c r="O2243" s="2" t="str">
        <f>VLOOKUP($A2243,'Hospitalisation Details'!$A$2:$K$2344,11,FALSE)</f>
        <v>Tier - 1</v>
      </c>
      <c r="P2243" s="5" t="str">
        <f>VLOOKUP($A2243,'Hospitalisation Details'!$A$2:$L$2344,12,FALSE)</f>
        <v>R1026</v>
      </c>
      <c r="Q2243" s="15">
        <f>VLOOKUP($A2243,'Hospitalisation Details'!$A$2:$G$2344,7,FALSE)</f>
        <v>34</v>
      </c>
    </row>
    <row r="2244" spans="1:17" x14ac:dyDescent="0.25">
      <c r="A2244" s="14" t="s">
        <v>5933</v>
      </c>
      <c r="B2244" t="str">
        <f>VLOOKUP(Healthcare!$A2244,'Customer Names'!A2244:C4578,3,FALSE)</f>
        <v>Chang</v>
      </c>
      <c r="C2244">
        <f>VLOOKUP(Healthcare!$A2244,'Medical Examinations'!A2244:B4578,2,FALSE)</f>
        <v>15.6</v>
      </c>
      <c r="D2244">
        <f>VLOOKUP($A2244,'Medical Examinations'!A2244:D4578,4,FALSE)</f>
        <v>4.12</v>
      </c>
      <c r="E2244" t="str">
        <f>VLOOKUP($A2244,'Medical Examinations'!A2244:F2244,6,FALSE)</f>
        <v>Yes</v>
      </c>
      <c r="F2244" t="str">
        <f>VLOOKUP($A2244,'Medical Examinations'!A2244:G4578,7,FALSE)</f>
        <v>No</v>
      </c>
      <c r="G2244" t="str">
        <f>VLOOKUP($A2244,'Medical Examinations'!A2244:H4578,8,FALSE)</f>
        <v>No</v>
      </c>
      <c r="H2244" s="4">
        <f>VLOOKUP($A2244,'Medical Examinations'!A2244:I4578,9,FALSE)</f>
        <v>1</v>
      </c>
      <c r="I2244" t="str">
        <f>VLOOKUP($A2244,'Medical Examinations'!A2244:J2244,10,FALSE)</f>
        <v>No</v>
      </c>
      <c r="J2244" t="str">
        <f>VLOOKUP($A2244,'Medical Examinations'!A2244:C2244,3,FALSE)</f>
        <v>Under Weight</v>
      </c>
      <c r="K2244" t="str">
        <f>VLOOKUP($A2244,'Medical Examinations'!A2244:E2244,5,FALSE)</f>
        <v>Normal</v>
      </c>
      <c r="L2244" t="str">
        <f>VLOOKUP($A2244,'Hospitalisation Details'!$A$2:$E$2344,5,FALSE)</f>
        <v>23-Jul-1970</v>
      </c>
      <c r="M2244" s="2">
        <f>VLOOKUP($A2244,'Hospitalisation Details'!$A$2:$I$2344,9,FALSE)</f>
        <v>11530.12</v>
      </c>
      <c r="N2244" s="2" t="str">
        <f>VLOOKUP($A2244,'Hospitalisation Details'!$A$2:$J$2344,10,FALSE)</f>
        <v>Tier - 3</v>
      </c>
      <c r="O2244" s="2" t="str">
        <f>VLOOKUP($A2244,'Hospitalisation Details'!$A$2:$K$2344,11,FALSE)</f>
        <v>Tier - 1</v>
      </c>
      <c r="P2244" s="5" t="str">
        <f>VLOOKUP($A2244,'Hospitalisation Details'!$A$2:$L$2344,12,FALSE)</f>
        <v>R1012</v>
      </c>
      <c r="Q2244" s="15">
        <f>VLOOKUP($A2244,'Hospitalisation Details'!$A$2:$G$2344,7,FALSE)</f>
        <v>52</v>
      </c>
    </row>
    <row r="2245" spans="1:17" x14ac:dyDescent="0.25">
      <c r="A2245" s="14" t="s">
        <v>5934</v>
      </c>
      <c r="B2245" t="str">
        <f>VLOOKUP(Healthcare!$A2245,'Customer Names'!A2245:C4579,3,FALSE)</f>
        <v>Axelrod</v>
      </c>
      <c r="C2245">
        <f>VLOOKUP(Healthcare!$A2245,'Medical Examinations'!A2245:B4579,2,FALSE)</f>
        <v>24.39</v>
      </c>
      <c r="D2245">
        <f>VLOOKUP($A2245,'Medical Examinations'!A2245:D4579,4,FALSE)</f>
        <v>6.24</v>
      </c>
      <c r="E2245" t="str">
        <f>VLOOKUP($A2245,'Medical Examinations'!A2245:F2245,6,FALSE)</f>
        <v>No</v>
      </c>
      <c r="F2245" t="str">
        <f>VLOOKUP($A2245,'Medical Examinations'!A2245:G4579,7,FALSE)</f>
        <v>No</v>
      </c>
      <c r="G2245" t="str">
        <f>VLOOKUP($A2245,'Medical Examinations'!A2245:H4579,8,FALSE)</f>
        <v>No</v>
      </c>
      <c r="H2245" s="4">
        <f>VLOOKUP($A2245,'Medical Examinations'!A2245:I4579,9,FALSE)</f>
        <v>1</v>
      </c>
      <c r="I2245" t="str">
        <f>VLOOKUP($A2245,'Medical Examinations'!A2245:J2245,10,FALSE)</f>
        <v>No</v>
      </c>
      <c r="J2245" t="str">
        <f>VLOOKUP($A2245,'Medical Examinations'!A2245:C2245,3,FALSE)</f>
        <v>Health Weight</v>
      </c>
      <c r="K2245" t="str">
        <f>VLOOKUP($A2245,'Medical Examinations'!A2245:E2245,5,FALSE)</f>
        <v>Prediabetes</v>
      </c>
      <c r="L2245" t="str">
        <f>VLOOKUP($A2245,'Hospitalisation Details'!$A$2:$E$2344,5,FALSE)</f>
        <v>3-Oct-1965</v>
      </c>
      <c r="M2245" s="2">
        <f>VLOOKUP($A2245,'Hospitalisation Details'!$A$2:$I$2344,9,FALSE)</f>
        <v>11534.87</v>
      </c>
      <c r="N2245" s="2" t="str">
        <f>VLOOKUP($A2245,'Hospitalisation Details'!$A$2:$J$2344,10,FALSE)</f>
        <v>Tier - 3</v>
      </c>
      <c r="O2245" s="2" t="str">
        <f>VLOOKUP($A2245,'Hospitalisation Details'!$A$2:$K$2344,11,FALSE)</f>
        <v>Tier - 1</v>
      </c>
      <c r="P2245" s="5" t="str">
        <f>VLOOKUP($A2245,'Hospitalisation Details'!$A$2:$L$2344,12,FALSE)</f>
        <v>R1017</v>
      </c>
      <c r="Q2245" s="15">
        <f>VLOOKUP($A2245,'Hospitalisation Details'!$A$2:$G$2344,7,FALSE)</f>
        <v>57</v>
      </c>
    </row>
    <row r="2246" spans="1:17" x14ac:dyDescent="0.25">
      <c r="A2246" s="14" t="s">
        <v>5935</v>
      </c>
      <c r="B2246" t="str">
        <f>VLOOKUP(Healthcare!$A2246,'Customer Names'!A2246:C4580,3,FALSE)</f>
        <v>Davenport</v>
      </c>
      <c r="C2246">
        <f>VLOOKUP(Healthcare!$A2246,'Medical Examinations'!A2246:B4580,2,FALSE)</f>
        <v>24.75</v>
      </c>
      <c r="D2246">
        <f>VLOOKUP($A2246,'Medical Examinations'!A2246:D4580,4,FALSE)</f>
        <v>4.83</v>
      </c>
      <c r="E2246" t="str">
        <f>VLOOKUP($A2246,'Medical Examinations'!A2246:F2246,6,FALSE)</f>
        <v>No</v>
      </c>
      <c r="F2246" t="str">
        <f>VLOOKUP($A2246,'Medical Examinations'!A2246:G4580,7,FALSE)</f>
        <v>No</v>
      </c>
      <c r="G2246" t="str">
        <f>VLOOKUP($A2246,'Medical Examinations'!A2246:H4580,8,FALSE)</f>
        <v>No</v>
      </c>
      <c r="H2246" s="4">
        <f>VLOOKUP($A2246,'Medical Examinations'!A2246:I4580,9,FALSE)</f>
        <v>0</v>
      </c>
      <c r="I2246" t="str">
        <f>VLOOKUP($A2246,'Medical Examinations'!A2246:J2246,10,FALSE)</f>
        <v>No</v>
      </c>
      <c r="J2246" t="str">
        <f>VLOOKUP($A2246,'Medical Examinations'!A2246:C2246,3,FALSE)</f>
        <v>Health Weight</v>
      </c>
      <c r="K2246" t="str">
        <f>VLOOKUP($A2246,'Medical Examinations'!A2246:E2246,5,FALSE)</f>
        <v>Normal</v>
      </c>
      <c r="L2246" t="str">
        <f>VLOOKUP($A2246,'Hospitalisation Details'!$A$2:$E$2344,5,FALSE)</f>
        <v>14-Nov-1968</v>
      </c>
      <c r="M2246" s="2">
        <f>VLOOKUP($A2246,'Hospitalisation Details'!$A$2:$I$2344,9,FALSE)</f>
        <v>11538.42</v>
      </c>
      <c r="N2246" s="2" t="str">
        <f>VLOOKUP($A2246,'Hospitalisation Details'!$A$2:$J$2344,10,FALSE)</f>
        <v>Tier - 3</v>
      </c>
      <c r="O2246" s="2" t="str">
        <f>VLOOKUP($A2246,'Hospitalisation Details'!$A$2:$K$2344,11,FALSE)</f>
        <v>Tier - 1</v>
      </c>
      <c r="P2246" s="5" t="str">
        <f>VLOOKUP($A2246,'Hospitalisation Details'!$A$2:$L$2344,12,FALSE)</f>
        <v>R1011</v>
      </c>
      <c r="Q2246" s="15">
        <f>VLOOKUP($A2246,'Hospitalisation Details'!$A$2:$G$2344,7,FALSE)</f>
        <v>54</v>
      </c>
    </row>
    <row r="2247" spans="1:17" x14ac:dyDescent="0.25">
      <c r="A2247" s="14" t="s">
        <v>5936</v>
      </c>
      <c r="B2247" t="str">
        <f>VLOOKUP(Healthcare!$A2247,'Customer Names'!A2247:C4581,3,FALSE)</f>
        <v>Roberge</v>
      </c>
      <c r="C2247">
        <f>VLOOKUP(Healthcare!$A2247,'Medical Examinations'!A2247:B4581,2,FALSE)</f>
        <v>20.88</v>
      </c>
      <c r="D2247">
        <f>VLOOKUP($A2247,'Medical Examinations'!A2247:D4581,4,FALSE)</f>
        <v>7.4</v>
      </c>
      <c r="E2247" t="str">
        <f>VLOOKUP($A2247,'Medical Examinations'!A2247:F2247,6,FALSE)</f>
        <v>No</v>
      </c>
      <c r="F2247" t="str">
        <f>VLOOKUP($A2247,'Medical Examinations'!A2247:G4581,7,FALSE)</f>
        <v>No</v>
      </c>
      <c r="G2247" t="str">
        <f>VLOOKUP($A2247,'Medical Examinations'!A2247:H4581,8,FALSE)</f>
        <v>No</v>
      </c>
      <c r="H2247" s="4">
        <f>VLOOKUP($A2247,'Medical Examinations'!A2247:I4581,9,FALSE)</f>
        <v>0</v>
      </c>
      <c r="I2247" t="str">
        <f>VLOOKUP($A2247,'Medical Examinations'!A2247:J2247,10,FALSE)</f>
        <v>No</v>
      </c>
      <c r="J2247" t="str">
        <f>VLOOKUP($A2247,'Medical Examinations'!A2247:C2247,3,FALSE)</f>
        <v>Health Weight</v>
      </c>
      <c r="K2247" t="str">
        <f>VLOOKUP($A2247,'Medical Examinations'!A2247:E2247,5,FALSE)</f>
        <v>Diabetes</v>
      </c>
      <c r="L2247" t="str">
        <f>VLOOKUP($A2247,'Hospitalisation Details'!$A$2:$E$2344,5,FALSE)</f>
        <v>1-Dec-1971</v>
      </c>
      <c r="M2247" s="2">
        <f>VLOOKUP($A2247,'Hospitalisation Details'!$A$2:$I$2344,9,FALSE)</f>
        <v>11540.25</v>
      </c>
      <c r="N2247" s="2" t="str">
        <f>VLOOKUP($A2247,'Hospitalisation Details'!$A$2:$J$2344,10,FALSE)</f>
        <v>Tier - 3</v>
      </c>
      <c r="O2247" s="2" t="str">
        <f>VLOOKUP($A2247,'Hospitalisation Details'!$A$2:$K$2344,11,FALSE)</f>
        <v>Tier - 1</v>
      </c>
      <c r="P2247" s="5" t="str">
        <f>VLOOKUP($A2247,'Hospitalisation Details'!$A$2:$L$2344,12,FALSE)</f>
        <v>R1012</v>
      </c>
      <c r="Q2247" s="15">
        <f>VLOOKUP($A2247,'Hospitalisation Details'!$A$2:$G$2344,7,FALSE)</f>
        <v>51</v>
      </c>
    </row>
    <row r="2248" spans="1:17" x14ac:dyDescent="0.25">
      <c r="A2248" s="14" t="s">
        <v>5937</v>
      </c>
      <c r="B2248" t="str">
        <f>VLOOKUP(Healthcare!$A2248,'Customer Names'!A2248:C4582,3,FALSE)</f>
        <v>SchmIDt</v>
      </c>
      <c r="C2248">
        <f>VLOOKUP(Healthcare!$A2248,'Medical Examinations'!A2248:B4582,2,FALSE)</f>
        <v>20.43</v>
      </c>
      <c r="D2248">
        <f>VLOOKUP($A2248,'Medical Examinations'!A2248:D4582,4,FALSE)</f>
        <v>4.54</v>
      </c>
      <c r="E2248" t="str">
        <f>VLOOKUP($A2248,'Medical Examinations'!A2248:F2248,6,FALSE)</f>
        <v>No</v>
      </c>
      <c r="F2248" t="str">
        <f>VLOOKUP($A2248,'Medical Examinations'!A2248:G4582,7,FALSE)</f>
        <v>No</v>
      </c>
      <c r="G2248" t="str">
        <f>VLOOKUP($A2248,'Medical Examinations'!A2248:H4582,8,FALSE)</f>
        <v>No</v>
      </c>
      <c r="H2248" s="4">
        <f>VLOOKUP($A2248,'Medical Examinations'!A2248:I4582,9,FALSE)</f>
        <v>0</v>
      </c>
      <c r="I2248" t="str">
        <f>VLOOKUP($A2248,'Medical Examinations'!A2248:J2248,10,FALSE)</f>
        <v>No</v>
      </c>
      <c r="J2248" t="str">
        <f>VLOOKUP($A2248,'Medical Examinations'!A2248:C2248,3,FALSE)</f>
        <v>Health Weight</v>
      </c>
      <c r="K2248" t="str">
        <f>VLOOKUP($A2248,'Medical Examinations'!A2248:E2248,5,FALSE)</f>
        <v>Normal</v>
      </c>
      <c r="L2248" t="str">
        <f>VLOOKUP($A2248,'Hospitalisation Details'!$A$2:$E$2344,5,FALSE)</f>
        <v>23-Jul-1973</v>
      </c>
      <c r="M2248" s="2">
        <f>VLOOKUP($A2248,'Hospitalisation Details'!$A$2:$I$2344,9,FALSE)</f>
        <v>11552.9</v>
      </c>
      <c r="N2248" s="2" t="str">
        <f>VLOOKUP($A2248,'Hospitalisation Details'!$A$2:$J$2344,10,FALSE)</f>
        <v>Tier - 3</v>
      </c>
      <c r="O2248" s="2" t="str">
        <f>VLOOKUP($A2248,'Hospitalisation Details'!$A$2:$K$2344,11,FALSE)</f>
        <v>Tier - 2</v>
      </c>
      <c r="P2248" s="5" t="str">
        <f>VLOOKUP($A2248,'Hospitalisation Details'!$A$2:$L$2344,12,FALSE)</f>
        <v>R1011</v>
      </c>
      <c r="Q2248" s="15">
        <f>VLOOKUP($A2248,'Hospitalisation Details'!$A$2:$G$2344,7,FALSE)</f>
        <v>49</v>
      </c>
    </row>
    <row r="2249" spans="1:17" x14ac:dyDescent="0.25">
      <c r="A2249" s="14" t="s">
        <v>5939</v>
      </c>
      <c r="B2249" t="str">
        <f>VLOOKUP(Healthcare!$A2249,'Customer Names'!A2249:C4583,3,FALSE)</f>
        <v>Kosters</v>
      </c>
      <c r="C2249">
        <f>VLOOKUP(Healthcare!$A2249,'Medical Examinations'!A2249:B4583,2,FALSE)</f>
        <v>15.18</v>
      </c>
      <c r="D2249">
        <f>VLOOKUP($A2249,'Medical Examinations'!A2249:D4583,4,FALSE)</f>
        <v>11.11</v>
      </c>
      <c r="E2249" t="str">
        <f>VLOOKUP($A2249,'Medical Examinations'!A2249:F2249,6,FALSE)</f>
        <v>No</v>
      </c>
      <c r="F2249" t="str">
        <f>VLOOKUP($A2249,'Medical Examinations'!A2249:G4583,7,FALSE)</f>
        <v>No</v>
      </c>
      <c r="G2249" t="str">
        <f>VLOOKUP($A2249,'Medical Examinations'!A2249:H4583,8,FALSE)</f>
        <v>No</v>
      </c>
      <c r="H2249" s="4">
        <f>VLOOKUP($A2249,'Medical Examinations'!A2249:I4583,9,FALSE)</f>
        <v>0</v>
      </c>
      <c r="I2249" t="str">
        <f>VLOOKUP($A2249,'Medical Examinations'!A2249:J2249,10,FALSE)</f>
        <v>No</v>
      </c>
      <c r="J2249" t="str">
        <f>VLOOKUP($A2249,'Medical Examinations'!A2249:C2249,3,FALSE)</f>
        <v>Under Weight</v>
      </c>
      <c r="K2249" t="str">
        <f>VLOOKUP($A2249,'Medical Examinations'!A2249:E2249,5,FALSE)</f>
        <v>Diabetes</v>
      </c>
      <c r="L2249" t="str">
        <f>VLOOKUP($A2249,'Hospitalisation Details'!$A$2:$E$2344,5,FALSE)</f>
        <v>27-Oct-1965</v>
      </c>
      <c r="M2249" s="2">
        <f>VLOOKUP($A2249,'Hospitalisation Details'!$A$2:$I$2344,9,FALSE)</f>
        <v>11554.22</v>
      </c>
      <c r="N2249" s="2" t="str">
        <f>VLOOKUP($A2249,'Hospitalisation Details'!$A$2:$J$2344,10,FALSE)</f>
        <v>Tier - 3</v>
      </c>
      <c r="O2249" s="2" t="str">
        <f>VLOOKUP($A2249,'Hospitalisation Details'!$A$2:$K$2344,11,FALSE)</f>
        <v>Tier - 1</v>
      </c>
      <c r="P2249" s="5" t="str">
        <f>VLOOKUP($A2249,'Hospitalisation Details'!$A$2:$L$2344,12,FALSE)</f>
        <v>R1013</v>
      </c>
      <c r="Q2249" s="15">
        <f>VLOOKUP($A2249,'Hospitalisation Details'!$A$2:$G$2344,7,FALSE)</f>
        <v>57</v>
      </c>
    </row>
    <row r="2250" spans="1:17" x14ac:dyDescent="0.25">
      <c r="A2250" s="14" t="s">
        <v>5940</v>
      </c>
      <c r="B2250" t="str">
        <f>VLOOKUP(Healthcare!$A2250,'Customer Names'!A2250:C4584,3,FALSE)</f>
        <v>Dykes</v>
      </c>
      <c r="C2250">
        <f>VLOOKUP(Healthcare!$A2250,'Medical Examinations'!A2250:B4584,2,FALSE)</f>
        <v>15.12</v>
      </c>
      <c r="D2250">
        <f>VLOOKUP($A2250,'Medical Examinations'!A2250:D4584,4,FALSE)</f>
        <v>4.03</v>
      </c>
      <c r="E2250" t="str">
        <f>VLOOKUP($A2250,'Medical Examinations'!A2250:F2250,6,FALSE)</f>
        <v>Yes</v>
      </c>
      <c r="F2250" t="str">
        <f>VLOOKUP($A2250,'Medical Examinations'!A2250:G4584,7,FALSE)</f>
        <v>No</v>
      </c>
      <c r="G2250" t="str">
        <f>VLOOKUP($A2250,'Medical Examinations'!A2250:H4584,8,FALSE)</f>
        <v>No</v>
      </c>
      <c r="H2250" s="4">
        <f>VLOOKUP($A2250,'Medical Examinations'!A2250:I4584,9,FALSE)</f>
        <v>0</v>
      </c>
      <c r="I2250" t="str">
        <f>VLOOKUP($A2250,'Medical Examinations'!A2250:J2250,10,FALSE)</f>
        <v>No</v>
      </c>
      <c r="J2250" t="str">
        <f>VLOOKUP($A2250,'Medical Examinations'!A2250:C2250,3,FALSE)</f>
        <v>Under Weight</v>
      </c>
      <c r="K2250" t="str">
        <f>VLOOKUP($A2250,'Medical Examinations'!A2250:E2250,5,FALSE)</f>
        <v>Normal</v>
      </c>
      <c r="L2250" t="str">
        <f>VLOOKUP($A2250,'Hospitalisation Details'!$A$2:$E$2344,5,FALSE)</f>
        <v>25-Dec-1965</v>
      </c>
      <c r="M2250" s="2">
        <f>VLOOKUP($A2250,'Hospitalisation Details'!$A$2:$I$2344,9,FALSE)</f>
        <v>11566.3</v>
      </c>
      <c r="N2250" s="2" t="str">
        <f>VLOOKUP($A2250,'Hospitalisation Details'!$A$2:$J$2344,10,FALSE)</f>
        <v>Tier - 3</v>
      </c>
      <c r="O2250" s="2" t="str">
        <f>VLOOKUP($A2250,'Hospitalisation Details'!$A$2:$K$2344,11,FALSE)</f>
        <v>Tier - 3</v>
      </c>
      <c r="P2250" s="5" t="str">
        <f>VLOOKUP($A2250,'Hospitalisation Details'!$A$2:$L$2344,12,FALSE)</f>
        <v>R1016</v>
      </c>
      <c r="Q2250" s="15">
        <f>VLOOKUP($A2250,'Hospitalisation Details'!$A$2:$G$2344,7,FALSE)</f>
        <v>57</v>
      </c>
    </row>
    <row r="2251" spans="1:17" x14ac:dyDescent="0.25">
      <c r="A2251" s="14" t="s">
        <v>5941</v>
      </c>
      <c r="B2251" t="str">
        <f>VLOOKUP(Healthcare!$A2251,'Customer Names'!A2251:C4585,3,FALSE)</f>
        <v>Velan</v>
      </c>
      <c r="C2251">
        <f>VLOOKUP(Healthcare!$A2251,'Medical Examinations'!A2251:B4585,2,FALSE)</f>
        <v>23.88</v>
      </c>
      <c r="D2251">
        <f>VLOOKUP($A2251,'Medical Examinations'!A2251:D4585,4,FALSE)</f>
        <v>4.51</v>
      </c>
      <c r="E2251" t="str">
        <f>VLOOKUP($A2251,'Medical Examinations'!A2251:F2251,6,FALSE)</f>
        <v>No</v>
      </c>
      <c r="F2251" t="str">
        <f>VLOOKUP($A2251,'Medical Examinations'!A2251:G4585,7,FALSE)</f>
        <v>No</v>
      </c>
      <c r="G2251" t="str">
        <f>VLOOKUP($A2251,'Medical Examinations'!A2251:H4585,8,FALSE)</f>
        <v>No</v>
      </c>
      <c r="H2251" s="4">
        <f>VLOOKUP($A2251,'Medical Examinations'!A2251:I4585,9,FALSE)</f>
        <v>1</v>
      </c>
      <c r="I2251" t="str">
        <f>VLOOKUP($A2251,'Medical Examinations'!A2251:J2251,10,FALSE)</f>
        <v>No</v>
      </c>
      <c r="J2251" t="str">
        <f>VLOOKUP($A2251,'Medical Examinations'!A2251:C2251,3,FALSE)</f>
        <v>Health Weight</v>
      </c>
      <c r="K2251" t="str">
        <f>VLOOKUP($A2251,'Medical Examinations'!A2251:E2251,5,FALSE)</f>
        <v>Normal</v>
      </c>
      <c r="L2251" t="str">
        <f>VLOOKUP($A2251,'Hospitalisation Details'!$A$2:$E$2344,5,FALSE)</f>
        <v>20-Jun-1964</v>
      </c>
      <c r="M2251" s="2">
        <f>VLOOKUP($A2251,'Hospitalisation Details'!$A$2:$I$2344,9,FALSE)</f>
        <v>11602.75</v>
      </c>
      <c r="N2251" s="2" t="str">
        <f>VLOOKUP($A2251,'Hospitalisation Details'!$A$2:$J$2344,10,FALSE)</f>
        <v>Tier - 3</v>
      </c>
      <c r="O2251" s="2" t="str">
        <f>VLOOKUP($A2251,'Hospitalisation Details'!$A$2:$K$2344,11,FALSE)</f>
        <v>Tier - 1</v>
      </c>
      <c r="P2251" s="5" t="str">
        <f>VLOOKUP($A2251,'Hospitalisation Details'!$A$2:$L$2344,12,FALSE)</f>
        <v>R1020</v>
      </c>
      <c r="Q2251" s="15">
        <f>VLOOKUP($A2251,'Hospitalisation Details'!$A$2:$G$2344,7,FALSE)</f>
        <v>58</v>
      </c>
    </row>
    <row r="2252" spans="1:17" x14ac:dyDescent="0.25">
      <c r="A2252" s="14" t="s">
        <v>5942</v>
      </c>
      <c r="B2252" t="str">
        <f>VLOOKUP(Healthcare!$A2252,'Customer Names'!A2252:C4586,3,FALSE)</f>
        <v>Goolik</v>
      </c>
      <c r="C2252">
        <f>VLOOKUP(Healthcare!$A2252,'Medical Examinations'!A2252:B4586,2,FALSE)</f>
        <v>16.13</v>
      </c>
      <c r="D2252">
        <f>VLOOKUP($A2252,'Medical Examinations'!A2252:D4586,4,FALSE)</f>
        <v>5.56</v>
      </c>
      <c r="E2252" t="str">
        <f>VLOOKUP($A2252,'Medical Examinations'!A2252:F2252,6,FALSE)</f>
        <v>No</v>
      </c>
      <c r="F2252" t="str">
        <f>VLOOKUP($A2252,'Medical Examinations'!A2252:G4586,7,FALSE)</f>
        <v>Yes</v>
      </c>
      <c r="G2252" t="str">
        <f>VLOOKUP($A2252,'Medical Examinations'!A2252:H4586,8,FALSE)</f>
        <v>No</v>
      </c>
      <c r="H2252" s="4">
        <f>VLOOKUP($A2252,'Medical Examinations'!A2252:I4586,9,FALSE)</f>
        <v>1</v>
      </c>
      <c r="I2252" t="str">
        <f>VLOOKUP($A2252,'Medical Examinations'!A2252:J2252,10,FALSE)</f>
        <v>No</v>
      </c>
      <c r="J2252" t="str">
        <f>VLOOKUP($A2252,'Medical Examinations'!A2252:C2252,3,FALSE)</f>
        <v>Under Weight</v>
      </c>
      <c r="K2252" t="str">
        <f>VLOOKUP($A2252,'Medical Examinations'!A2252:E2252,5,FALSE)</f>
        <v>Normal</v>
      </c>
      <c r="L2252" t="str">
        <f>VLOOKUP($A2252,'Hospitalisation Details'!$A$2:$E$2344,5,FALSE)</f>
        <v>17-Jul-1986</v>
      </c>
      <c r="M2252" s="2">
        <f>VLOOKUP($A2252,'Hospitalisation Details'!$A$2:$I$2344,9,FALSE)</f>
        <v>11625.11</v>
      </c>
      <c r="N2252" s="2" t="str">
        <f>VLOOKUP($A2252,'Hospitalisation Details'!$A$2:$J$2344,10,FALSE)</f>
        <v>Tier - 3</v>
      </c>
      <c r="O2252" s="2" t="str">
        <f>VLOOKUP($A2252,'Hospitalisation Details'!$A$2:$K$2344,11,FALSE)</f>
        <v>Tier - 3</v>
      </c>
      <c r="P2252" s="5" t="str">
        <f>VLOOKUP($A2252,'Hospitalisation Details'!$A$2:$L$2344,12,FALSE)</f>
        <v>R1022</v>
      </c>
      <c r="Q2252" s="15">
        <f>VLOOKUP($A2252,'Hospitalisation Details'!$A$2:$G$2344,7,FALSE)</f>
        <v>36</v>
      </c>
    </row>
    <row r="2253" spans="1:17" x14ac:dyDescent="0.25">
      <c r="A2253" s="14" t="s">
        <v>5943</v>
      </c>
      <c r="B2253" t="str">
        <f>VLOOKUP(Healthcare!$A2253,'Customer Names'!A2253:C4587,3,FALSE)</f>
        <v>Bain</v>
      </c>
      <c r="C2253">
        <f>VLOOKUP(Healthcare!$A2253,'Medical Examinations'!A2253:B4587,2,FALSE)</f>
        <v>24.09</v>
      </c>
      <c r="D2253">
        <f>VLOOKUP($A2253,'Medical Examinations'!A2253:D4587,4,FALSE)</f>
        <v>4.0999999999999996</v>
      </c>
      <c r="E2253" t="str">
        <f>VLOOKUP($A2253,'Medical Examinations'!A2253:F2253,6,FALSE)</f>
        <v>No</v>
      </c>
      <c r="F2253" t="str">
        <f>VLOOKUP($A2253,'Medical Examinations'!A2253:G4587,7,FALSE)</f>
        <v>Yes</v>
      </c>
      <c r="G2253" t="str">
        <f>VLOOKUP($A2253,'Medical Examinations'!A2253:H4587,8,FALSE)</f>
        <v>No</v>
      </c>
      <c r="H2253" s="4">
        <f>VLOOKUP($A2253,'Medical Examinations'!A2253:I4587,9,FALSE)</f>
        <v>1</v>
      </c>
      <c r="I2253" t="str">
        <f>VLOOKUP($A2253,'Medical Examinations'!A2253:J2253,10,FALSE)</f>
        <v>No</v>
      </c>
      <c r="J2253" t="str">
        <f>VLOOKUP($A2253,'Medical Examinations'!A2253:C2253,3,FALSE)</f>
        <v>Health Weight</v>
      </c>
      <c r="K2253" t="str">
        <f>VLOOKUP($A2253,'Medical Examinations'!A2253:E2253,5,FALSE)</f>
        <v>Normal</v>
      </c>
      <c r="L2253" t="str">
        <f>VLOOKUP($A2253,'Hospitalisation Details'!$A$2:$E$2344,5,FALSE)</f>
        <v>4-Oct-1966</v>
      </c>
      <c r="M2253" s="2">
        <f>VLOOKUP($A2253,'Hospitalisation Details'!$A$2:$I$2344,9,FALSE)</f>
        <v>11657.72</v>
      </c>
      <c r="N2253" s="2" t="str">
        <f>VLOOKUP($A2253,'Hospitalisation Details'!$A$2:$J$2344,10,FALSE)</f>
        <v>Tier - 3</v>
      </c>
      <c r="O2253" s="2" t="str">
        <f>VLOOKUP($A2253,'Hospitalisation Details'!$A$2:$K$2344,11,FALSE)</f>
        <v>Tier - 2</v>
      </c>
      <c r="P2253" s="5" t="str">
        <f>VLOOKUP($A2253,'Hospitalisation Details'!$A$2:$L$2344,12,FALSE)</f>
        <v>R1024</v>
      </c>
      <c r="Q2253" s="15">
        <f>VLOOKUP($A2253,'Hospitalisation Details'!$A$2:$G$2344,7,FALSE)</f>
        <v>56</v>
      </c>
    </row>
    <row r="2254" spans="1:17" x14ac:dyDescent="0.25">
      <c r="A2254" s="14" t="s">
        <v>5944</v>
      </c>
      <c r="B2254" t="str">
        <f>VLOOKUP(Healthcare!$A2254,'Customer Names'!A2254:C4588,3,FALSE)</f>
        <v>Wieck</v>
      </c>
      <c r="C2254">
        <f>VLOOKUP(Healthcare!$A2254,'Medical Examinations'!A2254:B4588,2,FALSE)</f>
        <v>19.43</v>
      </c>
      <c r="D2254">
        <f>VLOOKUP($A2254,'Medical Examinations'!A2254:D4588,4,FALSE)</f>
        <v>5.85</v>
      </c>
      <c r="E2254" t="str">
        <f>VLOOKUP($A2254,'Medical Examinations'!A2254:F2254,6,FALSE)</f>
        <v>No</v>
      </c>
      <c r="F2254" t="str">
        <f>VLOOKUP($A2254,'Medical Examinations'!A2254:G4588,7,FALSE)</f>
        <v>Yes</v>
      </c>
      <c r="G2254" t="str">
        <f>VLOOKUP($A2254,'Medical Examinations'!A2254:H4588,8,FALSE)</f>
        <v>No</v>
      </c>
      <c r="H2254" s="4">
        <f>VLOOKUP($A2254,'Medical Examinations'!A2254:I4588,9,FALSE)</f>
        <v>1</v>
      </c>
      <c r="I2254" t="str">
        <f>VLOOKUP($A2254,'Medical Examinations'!A2254:J2254,10,FALSE)</f>
        <v>No</v>
      </c>
      <c r="J2254" t="str">
        <f>VLOOKUP($A2254,'Medical Examinations'!A2254:C2254,3,FALSE)</f>
        <v>Health Weight</v>
      </c>
      <c r="K2254" t="str">
        <f>VLOOKUP($A2254,'Medical Examinations'!A2254:E2254,5,FALSE)</f>
        <v>Prediabetes</v>
      </c>
      <c r="L2254" t="str">
        <f>VLOOKUP($A2254,'Hospitalisation Details'!$A$2:$E$2344,5,FALSE)</f>
        <v>20-Jul-1994</v>
      </c>
      <c r="M2254" s="2">
        <f>VLOOKUP($A2254,'Hospitalisation Details'!$A$2:$I$2344,9,FALSE)</f>
        <v>11657.81</v>
      </c>
      <c r="N2254" s="2" t="str">
        <f>VLOOKUP($A2254,'Hospitalisation Details'!$A$2:$J$2344,10,FALSE)</f>
        <v>Tier - 3</v>
      </c>
      <c r="O2254" s="2" t="str">
        <f>VLOOKUP($A2254,'Hospitalisation Details'!$A$2:$K$2344,11,FALSE)</f>
        <v>Tier - 2</v>
      </c>
      <c r="P2254" s="5" t="str">
        <f>VLOOKUP($A2254,'Hospitalisation Details'!$A$2:$L$2344,12,FALSE)</f>
        <v>R1023</v>
      </c>
      <c r="Q2254" s="15">
        <f>VLOOKUP($A2254,'Hospitalisation Details'!$A$2:$G$2344,7,FALSE)</f>
        <v>28</v>
      </c>
    </row>
    <row r="2255" spans="1:17" x14ac:dyDescent="0.25">
      <c r="A2255" s="14" t="s">
        <v>5945</v>
      </c>
      <c r="B2255" t="str">
        <f>VLOOKUP(Healthcare!$A2255,'Customer Names'!A2255:C4589,3,FALSE)</f>
        <v>Friel</v>
      </c>
      <c r="C2255">
        <f>VLOOKUP(Healthcare!$A2255,'Medical Examinations'!A2255:B4589,2,FALSE)</f>
        <v>15.22</v>
      </c>
      <c r="D2255">
        <f>VLOOKUP($A2255,'Medical Examinations'!A2255:D4589,4,FALSE)</f>
        <v>4.92</v>
      </c>
      <c r="E2255" t="str">
        <f>VLOOKUP($A2255,'Medical Examinations'!A2255:F2255,6,FALSE)</f>
        <v>Yes</v>
      </c>
      <c r="F2255" t="str">
        <f>VLOOKUP($A2255,'Medical Examinations'!A2255:G4589,7,FALSE)</f>
        <v>No</v>
      </c>
      <c r="G2255" t="str">
        <f>VLOOKUP($A2255,'Medical Examinations'!A2255:H4589,8,FALSE)</f>
        <v>Yes</v>
      </c>
      <c r="H2255" s="4">
        <f>VLOOKUP($A2255,'Medical Examinations'!A2255:I4589,9,FALSE)</f>
        <v>1</v>
      </c>
      <c r="I2255" t="str">
        <f>VLOOKUP($A2255,'Medical Examinations'!A2255:J2255,10,FALSE)</f>
        <v>No</v>
      </c>
      <c r="J2255" t="str">
        <f>VLOOKUP($A2255,'Medical Examinations'!A2255:C2255,3,FALSE)</f>
        <v>Under Weight</v>
      </c>
      <c r="K2255" t="str">
        <f>VLOOKUP($A2255,'Medical Examinations'!A2255:E2255,5,FALSE)</f>
        <v>Normal</v>
      </c>
      <c r="L2255" t="str">
        <f>VLOOKUP($A2255,'Hospitalisation Details'!$A$2:$E$2344,5,FALSE)</f>
        <v>6-Jul-1966</v>
      </c>
      <c r="M2255" s="2">
        <f>VLOOKUP($A2255,'Hospitalisation Details'!$A$2:$I$2344,9,FALSE)</f>
        <v>11658.12</v>
      </c>
      <c r="N2255" s="2" t="str">
        <f>VLOOKUP($A2255,'Hospitalisation Details'!$A$2:$J$2344,10,FALSE)</f>
        <v>Tier - 3</v>
      </c>
      <c r="O2255" s="2" t="str">
        <f>VLOOKUP($A2255,'Hospitalisation Details'!$A$2:$K$2344,11,FALSE)</f>
        <v>Tier - 1</v>
      </c>
      <c r="P2255" s="5" t="str">
        <f>VLOOKUP($A2255,'Hospitalisation Details'!$A$2:$L$2344,12,FALSE)</f>
        <v>R1024</v>
      </c>
      <c r="Q2255" s="15">
        <f>VLOOKUP($A2255,'Hospitalisation Details'!$A$2:$G$2344,7,FALSE)</f>
        <v>56</v>
      </c>
    </row>
    <row r="2256" spans="1:17" x14ac:dyDescent="0.25">
      <c r="A2256" s="14" t="s">
        <v>5946</v>
      </c>
      <c r="B2256" t="str">
        <f>VLOOKUP(Healthcare!$A2256,'Customer Names'!A2256:C4590,3,FALSE)</f>
        <v>Santandreu</v>
      </c>
      <c r="C2256">
        <f>VLOOKUP(Healthcare!$A2256,'Medical Examinations'!A2256:B4590,2,FALSE)</f>
        <v>20.72</v>
      </c>
      <c r="D2256">
        <f>VLOOKUP($A2256,'Medical Examinations'!A2256:D4590,4,FALSE)</f>
        <v>9.4600000000000009</v>
      </c>
      <c r="E2256" t="str">
        <f>VLOOKUP($A2256,'Medical Examinations'!A2256:F2256,6,FALSE)</f>
        <v>No</v>
      </c>
      <c r="F2256" t="str">
        <f>VLOOKUP($A2256,'Medical Examinations'!A2256:G4590,7,FALSE)</f>
        <v>No</v>
      </c>
      <c r="G2256" t="str">
        <f>VLOOKUP($A2256,'Medical Examinations'!A2256:H4590,8,FALSE)</f>
        <v>No</v>
      </c>
      <c r="H2256" s="4">
        <f>VLOOKUP($A2256,'Medical Examinations'!A2256:I4590,9,FALSE)</f>
        <v>0</v>
      </c>
      <c r="I2256" t="str">
        <f>VLOOKUP($A2256,'Medical Examinations'!A2256:J2256,10,FALSE)</f>
        <v>No</v>
      </c>
      <c r="J2256" t="str">
        <f>VLOOKUP($A2256,'Medical Examinations'!A2256:C2256,3,FALSE)</f>
        <v>Health Weight</v>
      </c>
      <c r="K2256" t="str">
        <f>VLOOKUP($A2256,'Medical Examinations'!A2256:E2256,5,FALSE)</f>
        <v>Diabetes</v>
      </c>
      <c r="L2256" t="str">
        <f>VLOOKUP($A2256,'Hospitalisation Details'!$A$2:$E$2344,5,FALSE)</f>
        <v>23-Aug-1966</v>
      </c>
      <c r="M2256" s="2">
        <f>VLOOKUP($A2256,'Hospitalisation Details'!$A$2:$I$2344,9,FALSE)</f>
        <v>11658.38</v>
      </c>
      <c r="N2256" s="2" t="str">
        <f>VLOOKUP($A2256,'Hospitalisation Details'!$A$2:$J$2344,10,FALSE)</f>
        <v>Tier - 3</v>
      </c>
      <c r="O2256" s="2" t="str">
        <f>VLOOKUP($A2256,'Hospitalisation Details'!$A$2:$K$2344,11,FALSE)</f>
        <v>Tier - 3</v>
      </c>
      <c r="P2256" s="5" t="str">
        <f>VLOOKUP($A2256,'Hospitalisation Details'!$A$2:$L$2344,12,FALSE)</f>
        <v>R1024</v>
      </c>
      <c r="Q2256" s="15">
        <f>VLOOKUP($A2256,'Hospitalisation Details'!$A$2:$G$2344,7,FALSE)</f>
        <v>56</v>
      </c>
    </row>
    <row r="2257" spans="1:17" x14ac:dyDescent="0.25">
      <c r="A2257" s="14" t="s">
        <v>5947</v>
      </c>
      <c r="B2257" t="str">
        <f>VLOOKUP(Healthcare!$A2257,'Customer Names'!A2257:C4591,3,FALSE)</f>
        <v>Johnson</v>
      </c>
      <c r="C2257">
        <f>VLOOKUP(Healthcare!$A2257,'Medical Examinations'!A2257:B4591,2,FALSE)</f>
        <v>35.4</v>
      </c>
      <c r="D2257">
        <f>VLOOKUP($A2257,'Medical Examinations'!A2257:D4591,4,FALSE)</f>
        <v>5.94</v>
      </c>
      <c r="E2257" t="str">
        <f>VLOOKUP($A2257,'Medical Examinations'!A2257:F2257,6,FALSE)</f>
        <v>No</v>
      </c>
      <c r="F2257" t="str">
        <f>VLOOKUP($A2257,'Medical Examinations'!A2257:G4591,7,FALSE)</f>
        <v>No</v>
      </c>
      <c r="G2257" t="str">
        <f>VLOOKUP($A2257,'Medical Examinations'!A2257:H4591,8,FALSE)</f>
        <v>Yes</v>
      </c>
      <c r="H2257" s="4">
        <f>VLOOKUP($A2257,'Medical Examinations'!A2257:I4591,9,FALSE)</f>
        <v>1</v>
      </c>
      <c r="I2257" t="str">
        <f>VLOOKUP($A2257,'Medical Examinations'!A2257:J2257,10,FALSE)</f>
        <v>No</v>
      </c>
      <c r="J2257" t="str">
        <f>VLOOKUP($A2257,'Medical Examinations'!A2257:C2257,3,FALSE)</f>
        <v>Obesity</v>
      </c>
      <c r="K2257" t="str">
        <f>VLOOKUP($A2257,'Medical Examinations'!A2257:E2257,5,FALSE)</f>
        <v>Prediabetes</v>
      </c>
      <c r="L2257" t="str">
        <f>VLOOKUP($A2257,'Hospitalisation Details'!$A$2:$E$2344,5,FALSE)</f>
        <v>9-Nov-1966</v>
      </c>
      <c r="M2257" s="2">
        <f>VLOOKUP($A2257,'Hospitalisation Details'!$A$2:$I$2344,9,FALSE)</f>
        <v>11674.13</v>
      </c>
      <c r="N2257" s="2" t="str">
        <f>VLOOKUP($A2257,'Hospitalisation Details'!$A$2:$J$2344,10,FALSE)</f>
        <v>Tier - 3</v>
      </c>
      <c r="O2257" s="2" t="str">
        <f>VLOOKUP($A2257,'Hospitalisation Details'!$A$2:$K$2344,11,FALSE)</f>
        <v>Tier - 1</v>
      </c>
      <c r="P2257" s="5" t="str">
        <f>VLOOKUP($A2257,'Hospitalisation Details'!$A$2:$L$2344,12,FALSE)</f>
        <v>R1011</v>
      </c>
      <c r="Q2257" s="15">
        <f>VLOOKUP($A2257,'Hospitalisation Details'!$A$2:$G$2344,7,FALSE)</f>
        <v>56</v>
      </c>
    </row>
    <row r="2258" spans="1:17" x14ac:dyDescent="0.25">
      <c r="A2258" s="14" t="s">
        <v>5948</v>
      </c>
      <c r="B2258" t="str">
        <f>VLOOKUP(Healthcare!$A2258,'Customer Names'!A2258:C4592,3,FALSE)</f>
        <v>Gerber</v>
      </c>
      <c r="C2258">
        <f>VLOOKUP(Healthcare!$A2258,'Medical Examinations'!A2258:B4592,2,FALSE)</f>
        <v>34.4</v>
      </c>
      <c r="D2258">
        <f>VLOOKUP($A2258,'Medical Examinations'!A2258:D4592,4,FALSE)</f>
        <v>5.7</v>
      </c>
      <c r="E2258" t="str">
        <f>VLOOKUP($A2258,'Medical Examinations'!A2258:F2258,6,FALSE)</f>
        <v>No</v>
      </c>
      <c r="F2258" t="str">
        <f>VLOOKUP($A2258,'Medical Examinations'!A2258:G4592,7,FALSE)</f>
        <v>No</v>
      </c>
      <c r="G2258" t="str">
        <f>VLOOKUP($A2258,'Medical Examinations'!A2258:H4592,8,FALSE)</f>
        <v>Yes</v>
      </c>
      <c r="H2258" s="4">
        <f>VLOOKUP($A2258,'Medical Examinations'!A2258:I4592,9,FALSE)</f>
        <v>1</v>
      </c>
      <c r="I2258" t="str">
        <f>VLOOKUP($A2258,'Medical Examinations'!A2258:J2258,10,FALSE)</f>
        <v>No</v>
      </c>
      <c r="J2258" t="str">
        <f>VLOOKUP($A2258,'Medical Examinations'!A2258:C2258,3,FALSE)</f>
        <v>Obesity</v>
      </c>
      <c r="K2258" t="str">
        <f>VLOOKUP($A2258,'Medical Examinations'!A2258:E2258,5,FALSE)</f>
        <v>Prediabetes</v>
      </c>
      <c r="L2258" t="str">
        <f>VLOOKUP($A2258,'Hospitalisation Details'!$A$2:$E$2344,5,FALSE)</f>
        <v>1-Dec-1970</v>
      </c>
      <c r="M2258" s="2">
        <f>VLOOKUP($A2258,'Hospitalisation Details'!$A$2:$I$2344,9,FALSE)</f>
        <v>11696.52</v>
      </c>
      <c r="N2258" s="2" t="str">
        <f>VLOOKUP($A2258,'Hospitalisation Details'!$A$2:$J$2344,10,FALSE)</f>
        <v>Tier - 3</v>
      </c>
      <c r="O2258" s="2" t="str">
        <f>VLOOKUP($A2258,'Hospitalisation Details'!$A$2:$K$2344,11,FALSE)</f>
        <v>Tier - 1</v>
      </c>
      <c r="P2258" s="5" t="str">
        <f>VLOOKUP($A2258,'Hospitalisation Details'!$A$2:$L$2344,12,FALSE)</f>
        <v>R1021</v>
      </c>
      <c r="Q2258" s="15">
        <f>VLOOKUP($A2258,'Hospitalisation Details'!$A$2:$G$2344,7,FALSE)</f>
        <v>52</v>
      </c>
    </row>
    <row r="2259" spans="1:17" x14ac:dyDescent="0.25">
      <c r="A2259" s="14" t="s">
        <v>5949</v>
      </c>
      <c r="B2259" t="str">
        <f>VLOOKUP(Healthcare!$A2259,'Customer Names'!A2259:C4593,3,FALSE)</f>
        <v>Benadum</v>
      </c>
      <c r="C2259">
        <f>VLOOKUP(Healthcare!$A2259,'Medical Examinations'!A2259:B4593,2,FALSE)</f>
        <v>34.1</v>
      </c>
      <c r="D2259">
        <f>VLOOKUP($A2259,'Medical Examinations'!A2259:D4593,4,FALSE)</f>
        <v>4.13</v>
      </c>
      <c r="E2259" t="str">
        <f>VLOOKUP($A2259,'Medical Examinations'!A2259:F2259,6,FALSE)</f>
        <v>No</v>
      </c>
      <c r="F2259" t="str">
        <f>VLOOKUP($A2259,'Medical Examinations'!A2259:G4593,7,FALSE)</f>
        <v>No</v>
      </c>
      <c r="G2259" t="str">
        <f>VLOOKUP($A2259,'Medical Examinations'!A2259:H4593,8,FALSE)</f>
        <v>Yes</v>
      </c>
      <c r="H2259" s="4">
        <f>VLOOKUP($A2259,'Medical Examinations'!A2259:I4593,9,FALSE)</f>
        <v>1</v>
      </c>
      <c r="I2259" t="str">
        <f>VLOOKUP($A2259,'Medical Examinations'!A2259:J2259,10,FALSE)</f>
        <v>No</v>
      </c>
      <c r="J2259" t="str">
        <f>VLOOKUP($A2259,'Medical Examinations'!A2259:C2259,3,FALSE)</f>
        <v>Obesity</v>
      </c>
      <c r="K2259" t="str">
        <f>VLOOKUP($A2259,'Medical Examinations'!A2259:E2259,5,FALSE)</f>
        <v>Normal</v>
      </c>
      <c r="L2259" t="str">
        <f>VLOOKUP($A2259,'Hospitalisation Details'!$A$2:$E$2344,5,FALSE)</f>
        <v>21-Oct-1982</v>
      </c>
      <c r="M2259" s="2">
        <f>VLOOKUP($A2259,'Hospitalisation Details'!$A$2:$I$2344,9,FALSE)</f>
        <v>11712.97</v>
      </c>
      <c r="N2259" s="2" t="str">
        <f>VLOOKUP($A2259,'Hospitalisation Details'!$A$2:$J$2344,10,FALSE)</f>
        <v>Tier - 3</v>
      </c>
      <c r="O2259" s="2" t="str">
        <f>VLOOKUP($A2259,'Hospitalisation Details'!$A$2:$K$2344,11,FALSE)</f>
        <v>Tier - 2</v>
      </c>
      <c r="P2259" s="5" t="str">
        <f>VLOOKUP($A2259,'Hospitalisation Details'!$A$2:$L$2344,12,FALSE)</f>
        <v>R1021</v>
      </c>
      <c r="Q2259" s="15">
        <f>VLOOKUP($A2259,'Hospitalisation Details'!$A$2:$G$2344,7,FALSE)</f>
        <v>40</v>
      </c>
    </row>
    <row r="2260" spans="1:17" x14ac:dyDescent="0.25">
      <c r="A2260" s="14" t="s">
        <v>5950</v>
      </c>
      <c r="B2260" t="str">
        <f>VLOOKUP(Healthcare!$A2260,'Customer Names'!A2260:C4594,3,FALSE)</f>
        <v>Ragazzini</v>
      </c>
      <c r="C2260">
        <f>VLOOKUP(Healthcare!$A2260,'Medical Examinations'!A2260:B4594,2,FALSE)</f>
        <v>30.4</v>
      </c>
      <c r="D2260">
        <f>VLOOKUP($A2260,'Medical Examinations'!A2260:D4594,4,FALSE)</f>
        <v>4.7699999999999996</v>
      </c>
      <c r="E2260" t="str">
        <f>VLOOKUP($A2260,'Medical Examinations'!A2260:F2260,6,FALSE)</f>
        <v>No</v>
      </c>
      <c r="F2260" t="str">
        <f>VLOOKUP($A2260,'Medical Examinations'!A2260:G4594,7,FALSE)</f>
        <v>No</v>
      </c>
      <c r="G2260" t="str">
        <f>VLOOKUP($A2260,'Medical Examinations'!A2260:H4594,8,FALSE)</f>
        <v>Yes</v>
      </c>
      <c r="H2260" s="4">
        <f>VLOOKUP($A2260,'Medical Examinations'!A2260:I4594,9,FALSE)</f>
        <v>1</v>
      </c>
      <c r="I2260" t="str">
        <f>VLOOKUP($A2260,'Medical Examinations'!A2260:J2260,10,FALSE)</f>
        <v>No</v>
      </c>
      <c r="J2260" t="str">
        <f>VLOOKUP($A2260,'Medical Examinations'!A2260:C2260,3,FALSE)</f>
        <v>Obesity</v>
      </c>
      <c r="K2260" t="str">
        <f>VLOOKUP($A2260,'Medical Examinations'!A2260:E2260,5,FALSE)</f>
        <v>Normal</v>
      </c>
      <c r="L2260" t="str">
        <f>VLOOKUP($A2260,'Hospitalisation Details'!$A$2:$E$2344,5,FALSE)</f>
        <v>12-Oct-1969</v>
      </c>
      <c r="M2260" s="2">
        <f>VLOOKUP($A2260,'Hospitalisation Details'!$A$2:$I$2344,9,FALSE)</f>
        <v>11729.68</v>
      </c>
      <c r="N2260" s="2" t="str">
        <f>VLOOKUP($A2260,'Hospitalisation Details'!$A$2:$J$2344,10,FALSE)</f>
        <v>Tier - 3</v>
      </c>
      <c r="O2260" s="2" t="str">
        <f>VLOOKUP($A2260,'Hospitalisation Details'!$A$2:$K$2344,11,FALSE)</f>
        <v>Tier - 1</v>
      </c>
      <c r="P2260" s="5" t="str">
        <f>VLOOKUP($A2260,'Hospitalisation Details'!$A$2:$L$2344,12,FALSE)</f>
        <v>R1024</v>
      </c>
      <c r="Q2260" s="15">
        <f>VLOOKUP($A2260,'Hospitalisation Details'!$A$2:$G$2344,7,FALSE)</f>
        <v>53</v>
      </c>
    </row>
    <row r="2261" spans="1:17" x14ac:dyDescent="0.25">
      <c r="A2261" s="14" t="s">
        <v>5951</v>
      </c>
      <c r="B2261" t="str">
        <f>VLOOKUP(Healthcare!$A2261,'Customer Names'!A2261:C4595,3,FALSE)</f>
        <v>Kessinger</v>
      </c>
      <c r="C2261">
        <f>VLOOKUP(Healthcare!$A2261,'Medical Examinations'!A2261:B4595,2,FALSE)</f>
        <v>28.7</v>
      </c>
      <c r="D2261">
        <f>VLOOKUP($A2261,'Medical Examinations'!A2261:D4595,4,FALSE)</f>
        <v>4.99</v>
      </c>
      <c r="E2261" t="str">
        <f>VLOOKUP($A2261,'Medical Examinations'!A2261:F2261,6,FALSE)</f>
        <v>No</v>
      </c>
      <c r="F2261" t="str">
        <f>VLOOKUP($A2261,'Medical Examinations'!A2261:G4595,7,FALSE)</f>
        <v>No</v>
      </c>
      <c r="G2261" t="str">
        <f>VLOOKUP($A2261,'Medical Examinations'!A2261:H4595,8,FALSE)</f>
        <v>Yes</v>
      </c>
      <c r="H2261" s="4">
        <f>VLOOKUP($A2261,'Medical Examinations'!A2261:I4595,9,FALSE)</f>
        <v>1</v>
      </c>
      <c r="I2261" t="str">
        <f>VLOOKUP($A2261,'Medical Examinations'!A2261:J2261,10,FALSE)</f>
        <v>No</v>
      </c>
      <c r="J2261" t="str">
        <f>VLOOKUP($A2261,'Medical Examinations'!A2261:C2261,3,FALSE)</f>
        <v>Over Weight</v>
      </c>
      <c r="K2261" t="str">
        <f>VLOOKUP($A2261,'Medical Examinations'!A2261:E2261,5,FALSE)</f>
        <v>Normal</v>
      </c>
      <c r="L2261" t="str">
        <f>VLOOKUP($A2261,'Hospitalisation Details'!$A$2:$E$2344,5,FALSE)</f>
        <v>9-Nov-1964</v>
      </c>
      <c r="M2261" s="2">
        <f>VLOOKUP($A2261,'Hospitalisation Details'!$A$2:$I$2344,9,FALSE)</f>
        <v>11735.88</v>
      </c>
      <c r="N2261" s="2" t="str">
        <f>VLOOKUP($A2261,'Hospitalisation Details'!$A$2:$J$2344,10,FALSE)</f>
        <v>Tier - 3</v>
      </c>
      <c r="O2261" s="2" t="str">
        <f>VLOOKUP($A2261,'Hospitalisation Details'!$A$2:$K$2344,11,FALSE)</f>
        <v>Tier - 1</v>
      </c>
      <c r="P2261" s="5" t="str">
        <f>VLOOKUP($A2261,'Hospitalisation Details'!$A$2:$L$2344,12,FALSE)</f>
        <v>R1012</v>
      </c>
      <c r="Q2261" s="15">
        <f>VLOOKUP($A2261,'Hospitalisation Details'!$A$2:$G$2344,7,FALSE)</f>
        <v>58</v>
      </c>
    </row>
    <row r="2262" spans="1:17" x14ac:dyDescent="0.25">
      <c r="A2262" s="14" t="s">
        <v>5952</v>
      </c>
      <c r="B2262" t="str">
        <f>VLOOKUP(Healthcare!$A2262,'Customer Names'!A2262:C4596,3,FALSE)</f>
        <v>Bezgin</v>
      </c>
      <c r="C2262">
        <f>VLOOKUP(Healthcare!$A2262,'Medical Examinations'!A2262:B4596,2,FALSE)</f>
        <v>17.440000000000001</v>
      </c>
      <c r="D2262">
        <f>VLOOKUP($A2262,'Medical Examinations'!A2262:D4596,4,FALSE)</f>
        <v>4.42</v>
      </c>
      <c r="E2262" t="str">
        <f>VLOOKUP($A2262,'Medical Examinations'!A2262:F2262,6,FALSE)</f>
        <v>Yes</v>
      </c>
      <c r="F2262" t="str">
        <f>VLOOKUP($A2262,'Medical Examinations'!A2262:G4596,7,FALSE)</f>
        <v>No</v>
      </c>
      <c r="G2262" t="str">
        <f>VLOOKUP($A2262,'Medical Examinations'!A2262:H4596,8,FALSE)</f>
        <v>Yes</v>
      </c>
      <c r="H2262" s="4">
        <f>VLOOKUP($A2262,'Medical Examinations'!A2262:I4596,9,FALSE)</f>
        <v>1</v>
      </c>
      <c r="I2262" t="str">
        <f>VLOOKUP($A2262,'Medical Examinations'!A2262:J2262,10,FALSE)</f>
        <v>No</v>
      </c>
      <c r="J2262" t="str">
        <f>VLOOKUP($A2262,'Medical Examinations'!A2262:C2262,3,FALSE)</f>
        <v>Under Weight</v>
      </c>
      <c r="K2262" t="str">
        <f>VLOOKUP($A2262,'Medical Examinations'!A2262:E2262,5,FALSE)</f>
        <v>Normal</v>
      </c>
      <c r="L2262" t="str">
        <f>VLOOKUP($A2262,'Hospitalisation Details'!$A$2:$E$2344,5,FALSE)</f>
        <v>5-Sep-1988</v>
      </c>
      <c r="M2262" s="2">
        <f>VLOOKUP($A2262,'Hospitalisation Details'!$A$2:$I$2344,9,FALSE)</f>
        <v>11737.85</v>
      </c>
      <c r="N2262" s="2" t="str">
        <f>VLOOKUP($A2262,'Hospitalisation Details'!$A$2:$J$2344,10,FALSE)</f>
        <v>Tier - 3</v>
      </c>
      <c r="O2262" s="2" t="str">
        <f>VLOOKUP($A2262,'Hospitalisation Details'!$A$2:$K$2344,11,FALSE)</f>
        <v>Tier - 1</v>
      </c>
      <c r="P2262" s="5" t="str">
        <f>VLOOKUP($A2262,'Hospitalisation Details'!$A$2:$L$2344,12,FALSE)</f>
        <v>R1011</v>
      </c>
      <c r="Q2262" s="15">
        <f>VLOOKUP($A2262,'Hospitalisation Details'!$A$2:$G$2344,7,FALSE)</f>
        <v>34</v>
      </c>
    </row>
    <row r="2263" spans="1:17" x14ac:dyDescent="0.25">
      <c r="A2263" s="14" t="s">
        <v>5953</v>
      </c>
      <c r="B2263" t="str">
        <f>VLOOKUP(Healthcare!$A2263,'Customer Names'!A2263:C4597,3,FALSE)</f>
        <v>Woldesilassie</v>
      </c>
      <c r="C2263">
        <f>VLOOKUP(Healthcare!$A2263,'Medical Examinations'!A2263:B4597,2,FALSE)</f>
        <v>27.6</v>
      </c>
      <c r="D2263">
        <f>VLOOKUP($A2263,'Medical Examinations'!A2263:D4597,4,FALSE)</f>
        <v>4.01</v>
      </c>
      <c r="E2263" t="str">
        <f>VLOOKUP($A2263,'Medical Examinations'!A2263:F2263,6,FALSE)</f>
        <v>No</v>
      </c>
      <c r="F2263" t="str">
        <f>VLOOKUP($A2263,'Medical Examinations'!A2263:G4597,7,FALSE)</f>
        <v>No</v>
      </c>
      <c r="G2263" t="str">
        <f>VLOOKUP($A2263,'Medical Examinations'!A2263:H4597,8,FALSE)</f>
        <v>Yes</v>
      </c>
      <c r="H2263" s="4">
        <f>VLOOKUP($A2263,'Medical Examinations'!A2263:I4597,9,FALSE)</f>
        <v>1</v>
      </c>
      <c r="I2263" t="str">
        <f>VLOOKUP($A2263,'Medical Examinations'!A2263:J2263,10,FALSE)</f>
        <v>No</v>
      </c>
      <c r="J2263" t="str">
        <f>VLOOKUP($A2263,'Medical Examinations'!A2263:C2263,3,FALSE)</f>
        <v>Over Weight</v>
      </c>
      <c r="K2263" t="str">
        <f>VLOOKUP($A2263,'Medical Examinations'!A2263:E2263,5,FALSE)</f>
        <v>Normal</v>
      </c>
      <c r="L2263" t="str">
        <f>VLOOKUP($A2263,'Hospitalisation Details'!$A$2:$E$2344,5,FALSE)</f>
        <v>12-Nov-1969</v>
      </c>
      <c r="M2263" s="2">
        <f>VLOOKUP($A2263,'Hospitalisation Details'!$A$2:$I$2344,9,FALSE)</f>
        <v>11741.73</v>
      </c>
      <c r="N2263" s="2" t="str">
        <f>VLOOKUP($A2263,'Hospitalisation Details'!$A$2:$J$2344,10,FALSE)</f>
        <v>Tier - 3</v>
      </c>
      <c r="O2263" s="2" t="str">
        <f>VLOOKUP($A2263,'Hospitalisation Details'!$A$2:$K$2344,11,FALSE)</f>
        <v>Tier - 1</v>
      </c>
      <c r="P2263" s="5" t="str">
        <f>VLOOKUP($A2263,'Hospitalisation Details'!$A$2:$L$2344,12,FALSE)</f>
        <v>R1011</v>
      </c>
      <c r="Q2263" s="15">
        <f>VLOOKUP($A2263,'Hospitalisation Details'!$A$2:$G$2344,7,FALSE)</f>
        <v>53</v>
      </c>
    </row>
    <row r="2264" spans="1:17" x14ac:dyDescent="0.25">
      <c r="A2264" s="14" t="s">
        <v>5954</v>
      </c>
      <c r="B2264" t="str">
        <f>VLOOKUP(Healthcare!$A2264,'Customer Names'!A2264:C4598,3,FALSE)</f>
        <v>Ruiz Herrero</v>
      </c>
      <c r="C2264">
        <f>VLOOKUP(Healthcare!$A2264,'Medical Examinations'!A2264:B4598,2,FALSE)</f>
        <v>20.7</v>
      </c>
      <c r="D2264">
        <f>VLOOKUP($A2264,'Medical Examinations'!A2264:D4598,4,FALSE)</f>
        <v>4.49</v>
      </c>
      <c r="E2264" t="str">
        <f>VLOOKUP($A2264,'Medical Examinations'!A2264:F2264,6,FALSE)</f>
        <v>No</v>
      </c>
      <c r="F2264" t="str">
        <f>VLOOKUP($A2264,'Medical Examinations'!A2264:G4598,7,FALSE)</f>
        <v>No</v>
      </c>
      <c r="G2264" t="str">
        <f>VLOOKUP($A2264,'Medical Examinations'!A2264:H4598,8,FALSE)</f>
        <v>Yes</v>
      </c>
      <c r="H2264" s="4">
        <f>VLOOKUP($A2264,'Medical Examinations'!A2264:I4598,9,FALSE)</f>
        <v>1</v>
      </c>
      <c r="I2264" t="str">
        <f>VLOOKUP($A2264,'Medical Examinations'!A2264:J2264,10,FALSE)</f>
        <v>No</v>
      </c>
      <c r="J2264" t="str">
        <f>VLOOKUP($A2264,'Medical Examinations'!A2264:C2264,3,FALSE)</f>
        <v>Health Weight</v>
      </c>
      <c r="K2264" t="str">
        <f>VLOOKUP($A2264,'Medical Examinations'!A2264:E2264,5,FALSE)</f>
        <v>Normal</v>
      </c>
      <c r="L2264" t="str">
        <f>VLOOKUP($A2264,'Hospitalisation Details'!$A$2:$E$2344,5,FALSE)</f>
        <v>9-Jun-1963</v>
      </c>
      <c r="M2264" s="2">
        <f>VLOOKUP($A2264,'Hospitalisation Details'!$A$2:$I$2344,9,FALSE)</f>
        <v>11743.3</v>
      </c>
      <c r="N2264" s="2" t="str">
        <f>VLOOKUP($A2264,'Hospitalisation Details'!$A$2:$J$2344,10,FALSE)</f>
        <v>Tier - 3</v>
      </c>
      <c r="O2264" s="2" t="str">
        <f>VLOOKUP($A2264,'Hospitalisation Details'!$A$2:$K$2344,11,FALSE)</f>
        <v>Tier - 3</v>
      </c>
      <c r="P2264" s="5" t="str">
        <f>VLOOKUP($A2264,'Hospitalisation Details'!$A$2:$L$2344,12,FALSE)</f>
        <v>R1013</v>
      </c>
      <c r="Q2264" s="15">
        <f>VLOOKUP($A2264,'Hospitalisation Details'!$A$2:$G$2344,7,FALSE)</f>
        <v>59</v>
      </c>
    </row>
    <row r="2265" spans="1:17" x14ac:dyDescent="0.25">
      <c r="A2265" s="14" t="s">
        <v>5955</v>
      </c>
      <c r="B2265" t="str">
        <f>VLOOKUP(Healthcare!$A2265,'Customer Names'!A2265:C4599,3,FALSE)</f>
        <v>Bin Alias</v>
      </c>
      <c r="C2265">
        <f>VLOOKUP(Healthcare!$A2265,'Medical Examinations'!A2265:B4599,2,FALSE)</f>
        <v>20.3</v>
      </c>
      <c r="D2265">
        <f>VLOOKUP($A2265,'Medical Examinations'!A2265:D4599,4,FALSE)</f>
        <v>6.37</v>
      </c>
      <c r="E2265" t="str">
        <f>VLOOKUP($A2265,'Medical Examinations'!A2265:F2265,6,FALSE)</f>
        <v>No</v>
      </c>
      <c r="F2265" t="str">
        <f>VLOOKUP($A2265,'Medical Examinations'!A2265:G4599,7,FALSE)</f>
        <v>No</v>
      </c>
      <c r="G2265" t="str">
        <f>VLOOKUP($A2265,'Medical Examinations'!A2265:H4599,8,FALSE)</f>
        <v>Yes</v>
      </c>
      <c r="H2265" s="4">
        <f>VLOOKUP($A2265,'Medical Examinations'!A2265:I4599,9,FALSE)</f>
        <v>1</v>
      </c>
      <c r="I2265" t="str">
        <f>VLOOKUP($A2265,'Medical Examinations'!A2265:J2265,10,FALSE)</f>
        <v>No</v>
      </c>
      <c r="J2265" t="str">
        <f>VLOOKUP($A2265,'Medical Examinations'!A2265:C2265,3,FALSE)</f>
        <v>Health Weight</v>
      </c>
      <c r="K2265" t="str">
        <f>VLOOKUP($A2265,'Medical Examinations'!A2265:E2265,5,FALSE)</f>
        <v>Prediabetes</v>
      </c>
      <c r="L2265" t="str">
        <f>VLOOKUP($A2265,'Hospitalisation Details'!$A$2:$E$2344,5,FALSE)</f>
        <v>2-Dec-1964</v>
      </c>
      <c r="M2265" s="2">
        <f>VLOOKUP($A2265,'Hospitalisation Details'!$A$2:$I$2344,9,FALSE)</f>
        <v>11743.93</v>
      </c>
      <c r="N2265" s="2" t="str">
        <f>VLOOKUP($A2265,'Hospitalisation Details'!$A$2:$J$2344,10,FALSE)</f>
        <v>Tier - 3</v>
      </c>
      <c r="O2265" s="2" t="str">
        <f>VLOOKUP($A2265,'Hospitalisation Details'!$A$2:$K$2344,11,FALSE)</f>
        <v>Tier - 1</v>
      </c>
      <c r="P2265" s="5" t="str">
        <f>VLOOKUP($A2265,'Hospitalisation Details'!$A$2:$L$2344,12,FALSE)</f>
        <v>R1012</v>
      </c>
      <c r="Q2265" s="15">
        <f>VLOOKUP($A2265,'Hospitalisation Details'!$A$2:$G$2344,7,FALSE)</f>
        <v>58</v>
      </c>
    </row>
    <row r="2266" spans="1:17" x14ac:dyDescent="0.25">
      <c r="A2266" s="14" t="s">
        <v>5957</v>
      </c>
      <c r="B2266" t="str">
        <f>VLOOKUP(Healthcare!$A2266,'Customer Names'!A2266:C4600,3,FALSE)</f>
        <v>Fischer-Daly</v>
      </c>
      <c r="C2266">
        <f>VLOOKUP(Healthcare!$A2266,'Medical Examinations'!A2266:B4600,2,FALSE)</f>
        <v>19.8</v>
      </c>
      <c r="D2266">
        <f>VLOOKUP($A2266,'Medical Examinations'!A2266:D4600,4,FALSE)</f>
        <v>5.12</v>
      </c>
      <c r="E2266" t="str">
        <f>VLOOKUP($A2266,'Medical Examinations'!A2266:F2266,6,FALSE)</f>
        <v>No</v>
      </c>
      <c r="F2266" t="str">
        <f>VLOOKUP($A2266,'Medical Examinations'!A2266:G4600,7,FALSE)</f>
        <v>No</v>
      </c>
      <c r="G2266" t="str">
        <f>VLOOKUP($A2266,'Medical Examinations'!A2266:H4600,8,FALSE)</f>
        <v>Yes</v>
      </c>
      <c r="H2266" s="4">
        <f>VLOOKUP($A2266,'Medical Examinations'!A2266:I4600,9,FALSE)</f>
        <v>1</v>
      </c>
      <c r="I2266" t="str">
        <f>VLOOKUP($A2266,'Medical Examinations'!A2266:J2266,10,FALSE)</f>
        <v>No</v>
      </c>
      <c r="J2266" t="str">
        <f>VLOOKUP($A2266,'Medical Examinations'!A2266:C2266,3,FALSE)</f>
        <v>Health Weight</v>
      </c>
      <c r="K2266" t="str">
        <f>VLOOKUP($A2266,'Medical Examinations'!A2266:E2266,5,FALSE)</f>
        <v>Normal</v>
      </c>
      <c r="L2266" t="str">
        <f>VLOOKUP($A2266,'Hospitalisation Details'!$A$2:$E$2344,5,FALSE)</f>
        <v>6-Nov-1979</v>
      </c>
      <c r="M2266" s="2">
        <f>VLOOKUP($A2266,'Hospitalisation Details'!$A$2:$I$2344,9,FALSE)</f>
        <v>11752.68</v>
      </c>
      <c r="N2266" s="2" t="str">
        <f>VLOOKUP($A2266,'Hospitalisation Details'!$A$2:$J$2344,10,FALSE)</f>
        <v>Tier - 3</v>
      </c>
      <c r="O2266" s="2" t="str">
        <f>VLOOKUP($A2266,'Hospitalisation Details'!$A$2:$K$2344,11,FALSE)</f>
        <v>Tier - 1</v>
      </c>
      <c r="P2266" s="5" t="str">
        <f>VLOOKUP($A2266,'Hospitalisation Details'!$A$2:$L$2344,12,FALSE)</f>
        <v>R1026</v>
      </c>
      <c r="Q2266" s="15">
        <f>VLOOKUP($A2266,'Hospitalisation Details'!$A$2:$G$2344,7,FALSE)</f>
        <v>43</v>
      </c>
    </row>
    <row r="2267" spans="1:17" x14ac:dyDescent="0.25">
      <c r="A2267" s="14" t="s">
        <v>5958</v>
      </c>
      <c r="B2267" t="str">
        <f>VLOOKUP(Healthcare!$A2267,'Customer Names'!A2267:C4601,3,FALSE)</f>
        <v>Pulliam</v>
      </c>
      <c r="C2267">
        <f>VLOOKUP(Healthcare!$A2267,'Medical Examinations'!A2267:B4601,2,FALSE)</f>
        <v>21.87</v>
      </c>
      <c r="D2267">
        <f>VLOOKUP($A2267,'Medical Examinations'!A2267:D4601,4,FALSE)</f>
        <v>8.59</v>
      </c>
      <c r="E2267" t="str">
        <f>VLOOKUP($A2267,'Medical Examinations'!A2267:F2267,6,FALSE)</f>
        <v>No</v>
      </c>
      <c r="F2267" t="str">
        <f>VLOOKUP($A2267,'Medical Examinations'!A2267:G4601,7,FALSE)</f>
        <v>No</v>
      </c>
      <c r="G2267" t="str">
        <f>VLOOKUP($A2267,'Medical Examinations'!A2267:H4601,8,FALSE)</f>
        <v>No</v>
      </c>
      <c r="H2267" s="4">
        <f>VLOOKUP($A2267,'Medical Examinations'!A2267:I4601,9,FALSE)</f>
        <v>0</v>
      </c>
      <c r="I2267" t="str">
        <f>VLOOKUP($A2267,'Medical Examinations'!A2267:J2267,10,FALSE)</f>
        <v>No</v>
      </c>
      <c r="J2267" t="str">
        <f>VLOOKUP($A2267,'Medical Examinations'!A2267:C2267,3,FALSE)</f>
        <v>Health Weight</v>
      </c>
      <c r="K2267" t="str">
        <f>VLOOKUP($A2267,'Medical Examinations'!A2267:E2267,5,FALSE)</f>
        <v>Diabetes</v>
      </c>
      <c r="L2267" t="str">
        <f>VLOOKUP($A2267,'Hospitalisation Details'!$A$2:$E$2344,5,FALSE)</f>
        <v>25-Jul-1966</v>
      </c>
      <c r="M2267" s="2">
        <f>VLOOKUP($A2267,'Hospitalisation Details'!$A$2:$I$2344,9,FALSE)</f>
        <v>11763</v>
      </c>
      <c r="N2267" s="2" t="str">
        <f>VLOOKUP($A2267,'Hospitalisation Details'!$A$2:$J$2344,10,FALSE)</f>
        <v>Tier - 3</v>
      </c>
      <c r="O2267" s="2" t="str">
        <f>VLOOKUP($A2267,'Hospitalisation Details'!$A$2:$K$2344,11,FALSE)</f>
        <v>Tier - 3</v>
      </c>
      <c r="P2267" s="5" t="str">
        <f>VLOOKUP($A2267,'Hospitalisation Details'!$A$2:$L$2344,12,FALSE)</f>
        <v>R1016</v>
      </c>
      <c r="Q2267" s="15">
        <f>VLOOKUP($A2267,'Hospitalisation Details'!$A$2:$G$2344,7,FALSE)</f>
        <v>56</v>
      </c>
    </row>
    <row r="2268" spans="1:17" x14ac:dyDescent="0.25">
      <c r="A2268" s="14" t="s">
        <v>5959</v>
      </c>
      <c r="B2268" t="str">
        <f>VLOOKUP(Healthcare!$A2268,'Customer Names'!A2268:C4602,3,FALSE)</f>
        <v>Guisinger</v>
      </c>
      <c r="C2268">
        <f>VLOOKUP(Healthcare!$A2268,'Medical Examinations'!A2268:B4602,2,FALSE)</f>
        <v>16.600000000000001</v>
      </c>
      <c r="D2268">
        <f>VLOOKUP($A2268,'Medical Examinations'!A2268:D4602,4,FALSE)</f>
        <v>5.87</v>
      </c>
      <c r="E2268" t="str">
        <f>VLOOKUP($A2268,'Medical Examinations'!A2268:F2268,6,FALSE)</f>
        <v>No</v>
      </c>
      <c r="F2268" t="str">
        <f>VLOOKUP($A2268,'Medical Examinations'!A2268:G4602,7,FALSE)</f>
        <v>No</v>
      </c>
      <c r="G2268" t="str">
        <f>VLOOKUP($A2268,'Medical Examinations'!A2268:H4602,8,FALSE)</f>
        <v>No</v>
      </c>
      <c r="H2268" s="4">
        <f>VLOOKUP($A2268,'Medical Examinations'!A2268:I4602,9,FALSE)</f>
        <v>1</v>
      </c>
      <c r="I2268" t="str">
        <f>VLOOKUP($A2268,'Medical Examinations'!A2268:J2268,10,FALSE)</f>
        <v>No</v>
      </c>
      <c r="J2268" t="str">
        <f>VLOOKUP($A2268,'Medical Examinations'!A2268:C2268,3,FALSE)</f>
        <v>Under Weight</v>
      </c>
      <c r="K2268" t="str">
        <f>VLOOKUP($A2268,'Medical Examinations'!A2268:E2268,5,FALSE)</f>
        <v>Prediabetes</v>
      </c>
      <c r="L2268" t="str">
        <f>VLOOKUP($A2268,'Hospitalisation Details'!$A$2:$E$2344,5,FALSE)</f>
        <v>20-Nov-1982</v>
      </c>
      <c r="M2268" s="2">
        <f>VLOOKUP($A2268,'Hospitalisation Details'!$A$2:$I$2344,9,FALSE)</f>
        <v>11773.06</v>
      </c>
      <c r="N2268" s="2" t="str">
        <f>VLOOKUP($A2268,'Hospitalisation Details'!$A$2:$J$2344,10,FALSE)</f>
        <v>Tier - 3</v>
      </c>
      <c r="O2268" s="2" t="str">
        <f>VLOOKUP($A2268,'Hospitalisation Details'!$A$2:$K$2344,11,FALSE)</f>
        <v>Tier - 3</v>
      </c>
      <c r="P2268" s="5" t="str">
        <f>VLOOKUP($A2268,'Hospitalisation Details'!$A$2:$L$2344,12,FALSE)</f>
        <v>R1026</v>
      </c>
      <c r="Q2268" s="15">
        <f>VLOOKUP($A2268,'Hospitalisation Details'!$A$2:$G$2344,7,FALSE)</f>
        <v>40</v>
      </c>
    </row>
    <row r="2269" spans="1:17" x14ac:dyDescent="0.25">
      <c r="A2269" s="14" t="s">
        <v>5960</v>
      </c>
      <c r="B2269" t="str">
        <f>VLOOKUP(Healthcare!$A2269,'Customer Names'!A2269:C4603,3,FALSE)</f>
        <v>Arnerich</v>
      </c>
      <c r="C2269">
        <f>VLOOKUP(Healthcare!$A2269,'Medical Examinations'!A2269:B4603,2,FALSE)</f>
        <v>21.98</v>
      </c>
      <c r="D2269">
        <f>VLOOKUP($A2269,'Medical Examinations'!A2269:D4603,4,FALSE)</f>
        <v>7.03</v>
      </c>
      <c r="E2269" t="str">
        <f>VLOOKUP($A2269,'Medical Examinations'!A2269:F2269,6,FALSE)</f>
        <v>No</v>
      </c>
      <c r="F2269" t="str">
        <f>VLOOKUP($A2269,'Medical Examinations'!A2269:G4603,7,FALSE)</f>
        <v>No</v>
      </c>
      <c r="G2269" t="str">
        <f>VLOOKUP($A2269,'Medical Examinations'!A2269:H4603,8,FALSE)</f>
        <v>No</v>
      </c>
      <c r="H2269" s="4">
        <f>VLOOKUP($A2269,'Medical Examinations'!A2269:I4603,9,FALSE)</f>
        <v>0</v>
      </c>
      <c r="I2269" t="str">
        <f>VLOOKUP($A2269,'Medical Examinations'!A2269:J2269,10,FALSE)</f>
        <v>No</v>
      </c>
      <c r="J2269" t="str">
        <f>VLOOKUP($A2269,'Medical Examinations'!A2269:C2269,3,FALSE)</f>
        <v>Health Weight</v>
      </c>
      <c r="K2269" t="str">
        <f>VLOOKUP($A2269,'Medical Examinations'!A2269:E2269,5,FALSE)</f>
        <v>Diabetes</v>
      </c>
      <c r="L2269" t="str">
        <f>VLOOKUP($A2269,'Hospitalisation Details'!$A$2:$E$2344,5,FALSE)</f>
        <v>3-Oct-1965</v>
      </c>
      <c r="M2269" s="2">
        <f>VLOOKUP($A2269,'Hospitalisation Details'!$A$2:$I$2344,9,FALSE)</f>
        <v>11830.61</v>
      </c>
      <c r="N2269" s="2" t="str">
        <f>VLOOKUP($A2269,'Hospitalisation Details'!$A$2:$J$2344,10,FALSE)</f>
        <v>Tier - 3</v>
      </c>
      <c r="O2269" s="2" t="str">
        <f>VLOOKUP($A2269,'Hospitalisation Details'!$A$2:$K$2344,11,FALSE)</f>
        <v>Tier - 1</v>
      </c>
      <c r="P2269" s="5" t="str">
        <f>VLOOKUP($A2269,'Hospitalisation Details'!$A$2:$L$2344,12,FALSE)</f>
        <v>R1012</v>
      </c>
      <c r="Q2269" s="15">
        <f>VLOOKUP($A2269,'Hospitalisation Details'!$A$2:$G$2344,7,FALSE)</f>
        <v>57</v>
      </c>
    </row>
    <row r="2270" spans="1:17" x14ac:dyDescent="0.25">
      <c r="A2270" s="14" t="s">
        <v>5961</v>
      </c>
      <c r="B2270" t="str">
        <f>VLOOKUP(Healthcare!$A2270,'Customer Names'!A2270:C4604,3,FALSE)</f>
        <v>Lynch</v>
      </c>
      <c r="C2270">
        <f>VLOOKUP(Healthcare!$A2270,'Medical Examinations'!A2270:B4604,2,FALSE)</f>
        <v>19.7</v>
      </c>
      <c r="D2270">
        <f>VLOOKUP($A2270,'Medical Examinations'!A2270:D4604,4,FALSE)</f>
        <v>5.51</v>
      </c>
      <c r="E2270" t="str">
        <f>VLOOKUP($A2270,'Medical Examinations'!A2270:F2270,6,FALSE)</f>
        <v>No</v>
      </c>
      <c r="F2270" t="str">
        <f>VLOOKUP($A2270,'Medical Examinations'!A2270:G4604,7,FALSE)</f>
        <v>No</v>
      </c>
      <c r="G2270" t="str">
        <f>VLOOKUP($A2270,'Medical Examinations'!A2270:H4604,8,FALSE)</f>
        <v>No</v>
      </c>
      <c r="H2270" s="4">
        <f>VLOOKUP($A2270,'Medical Examinations'!A2270:I4604,9,FALSE)</f>
        <v>1</v>
      </c>
      <c r="I2270" t="str">
        <f>VLOOKUP($A2270,'Medical Examinations'!A2270:J2270,10,FALSE)</f>
        <v>No</v>
      </c>
      <c r="J2270" t="str">
        <f>VLOOKUP($A2270,'Medical Examinations'!A2270:C2270,3,FALSE)</f>
        <v>Health Weight</v>
      </c>
      <c r="K2270" t="str">
        <f>VLOOKUP($A2270,'Medical Examinations'!A2270:E2270,5,FALSE)</f>
        <v>Normal</v>
      </c>
      <c r="L2270" t="str">
        <f>VLOOKUP($A2270,'Hospitalisation Details'!$A$2:$E$2344,5,FALSE)</f>
        <v>27-Jun-1964</v>
      </c>
      <c r="M2270" s="2">
        <f>VLOOKUP($A2270,'Hospitalisation Details'!$A$2:$I$2344,9,FALSE)</f>
        <v>11833.78</v>
      </c>
      <c r="N2270" s="2" t="str">
        <f>VLOOKUP($A2270,'Hospitalisation Details'!$A$2:$J$2344,10,FALSE)</f>
        <v>Tier - 3</v>
      </c>
      <c r="O2270" s="2" t="str">
        <f>VLOOKUP($A2270,'Hospitalisation Details'!$A$2:$K$2344,11,FALSE)</f>
        <v>Tier - 3</v>
      </c>
      <c r="P2270" s="5" t="str">
        <f>VLOOKUP($A2270,'Hospitalisation Details'!$A$2:$L$2344,12,FALSE)</f>
        <v>R1013</v>
      </c>
      <c r="Q2270" s="15">
        <f>VLOOKUP($A2270,'Hospitalisation Details'!$A$2:$G$2344,7,FALSE)</f>
        <v>58</v>
      </c>
    </row>
    <row r="2271" spans="1:17" x14ac:dyDescent="0.25">
      <c r="A2271" s="14" t="s">
        <v>5962</v>
      </c>
      <c r="B2271" t="str">
        <f>VLOOKUP(Healthcare!$A2271,'Customer Names'!A2271:C4605,3,FALSE)</f>
        <v>Reilly</v>
      </c>
      <c r="C2271">
        <f>VLOOKUP(Healthcare!$A2271,'Medical Examinations'!A2271:B4605,2,FALSE)</f>
        <v>19.21</v>
      </c>
      <c r="D2271">
        <f>VLOOKUP($A2271,'Medical Examinations'!A2271:D4605,4,FALSE)</f>
        <v>4.76</v>
      </c>
      <c r="E2271" t="str">
        <f>VLOOKUP($A2271,'Medical Examinations'!A2271:F2271,6,FALSE)</f>
        <v>No</v>
      </c>
      <c r="F2271" t="str">
        <f>VLOOKUP($A2271,'Medical Examinations'!A2271:G4605,7,FALSE)</f>
        <v>Yes</v>
      </c>
      <c r="G2271" t="str">
        <f>VLOOKUP($A2271,'Medical Examinations'!A2271:H4605,8,FALSE)</f>
        <v>No</v>
      </c>
      <c r="H2271" s="4">
        <f>VLOOKUP($A2271,'Medical Examinations'!A2271:I4605,9,FALSE)</f>
        <v>1</v>
      </c>
      <c r="I2271" t="str">
        <f>VLOOKUP($A2271,'Medical Examinations'!A2271:J2271,10,FALSE)</f>
        <v>No</v>
      </c>
      <c r="J2271" t="str">
        <f>VLOOKUP($A2271,'Medical Examinations'!A2271:C2271,3,FALSE)</f>
        <v>Health Weight</v>
      </c>
      <c r="K2271" t="str">
        <f>VLOOKUP($A2271,'Medical Examinations'!A2271:E2271,5,FALSE)</f>
        <v>Normal</v>
      </c>
      <c r="L2271" t="str">
        <f>VLOOKUP($A2271,'Hospitalisation Details'!$A$2:$E$2344,5,FALSE)</f>
        <v>25-Sep-1965</v>
      </c>
      <c r="M2271" s="2">
        <f>VLOOKUP($A2271,'Hospitalisation Details'!$A$2:$I$2344,9,FALSE)</f>
        <v>11840.78</v>
      </c>
      <c r="N2271" s="2" t="str">
        <f>VLOOKUP($A2271,'Hospitalisation Details'!$A$2:$J$2344,10,FALSE)</f>
        <v>Tier - 3</v>
      </c>
      <c r="O2271" s="2" t="str">
        <f>VLOOKUP($A2271,'Hospitalisation Details'!$A$2:$K$2344,11,FALSE)</f>
        <v>Tier - 2</v>
      </c>
      <c r="P2271" s="5" t="str">
        <f>VLOOKUP($A2271,'Hospitalisation Details'!$A$2:$L$2344,12,FALSE)</f>
        <v>R1012</v>
      </c>
      <c r="Q2271" s="15">
        <f>VLOOKUP($A2271,'Hospitalisation Details'!$A$2:$G$2344,7,FALSE)</f>
        <v>57</v>
      </c>
    </row>
    <row r="2272" spans="1:17" x14ac:dyDescent="0.25">
      <c r="A2272" s="14" t="s">
        <v>5963</v>
      </c>
      <c r="B2272" t="str">
        <f>VLOOKUP(Healthcare!$A2272,'Customer Names'!A2272:C4606,3,FALSE)</f>
        <v>Nolette</v>
      </c>
      <c r="C2272">
        <f>VLOOKUP(Healthcare!$A2272,'Medical Examinations'!A2272:B4606,2,FALSE)</f>
        <v>19.3</v>
      </c>
      <c r="D2272">
        <f>VLOOKUP($A2272,'Medical Examinations'!A2272:D4606,4,FALSE)</f>
        <v>4.7</v>
      </c>
      <c r="E2272" t="str">
        <f>VLOOKUP($A2272,'Medical Examinations'!A2272:F2272,6,FALSE)</f>
        <v>No</v>
      </c>
      <c r="F2272" t="str">
        <f>VLOOKUP($A2272,'Medical Examinations'!A2272:G4606,7,FALSE)</f>
        <v>Yes</v>
      </c>
      <c r="G2272" t="str">
        <f>VLOOKUP($A2272,'Medical Examinations'!A2272:H4606,8,FALSE)</f>
        <v>No</v>
      </c>
      <c r="H2272" s="4">
        <f>VLOOKUP($A2272,'Medical Examinations'!A2272:I4606,9,FALSE)</f>
        <v>1</v>
      </c>
      <c r="I2272" t="str">
        <f>VLOOKUP($A2272,'Medical Examinations'!A2272:J2272,10,FALSE)</f>
        <v>No</v>
      </c>
      <c r="J2272" t="str">
        <f>VLOOKUP($A2272,'Medical Examinations'!A2272:C2272,3,FALSE)</f>
        <v>Health Weight</v>
      </c>
      <c r="K2272" t="str">
        <f>VLOOKUP($A2272,'Medical Examinations'!A2272:E2272,5,FALSE)</f>
        <v>Normal</v>
      </c>
      <c r="L2272" t="str">
        <f>VLOOKUP($A2272,'Hospitalisation Details'!$A$2:$E$2344,5,FALSE)</f>
        <v>11-Jul-1964</v>
      </c>
      <c r="M2272" s="2">
        <f>VLOOKUP($A2272,'Hospitalisation Details'!$A$2:$I$2344,9,FALSE)</f>
        <v>11842.44</v>
      </c>
      <c r="N2272" s="2" t="str">
        <f>VLOOKUP($A2272,'Hospitalisation Details'!$A$2:$J$2344,10,FALSE)</f>
        <v>Tier - 3</v>
      </c>
      <c r="O2272" s="2" t="str">
        <f>VLOOKUP($A2272,'Hospitalisation Details'!$A$2:$K$2344,11,FALSE)</f>
        <v>Tier - 2</v>
      </c>
      <c r="P2272" s="5" t="str">
        <f>VLOOKUP($A2272,'Hospitalisation Details'!$A$2:$L$2344,12,FALSE)</f>
        <v>R1011</v>
      </c>
      <c r="Q2272" s="15">
        <f>VLOOKUP($A2272,'Hospitalisation Details'!$A$2:$G$2344,7,FALSE)</f>
        <v>58</v>
      </c>
    </row>
    <row r="2273" spans="1:17" x14ac:dyDescent="0.25">
      <c r="A2273" s="14" t="s">
        <v>5964</v>
      </c>
      <c r="B2273" t="str">
        <f>VLOOKUP(Healthcare!$A2273,'Customer Names'!A2273:C4607,3,FALSE)</f>
        <v>Chabrier</v>
      </c>
      <c r="C2273">
        <f>VLOOKUP(Healthcare!$A2273,'Medical Examinations'!A2273:B4607,2,FALSE)</f>
        <v>16.22</v>
      </c>
      <c r="D2273">
        <f>VLOOKUP($A2273,'Medical Examinations'!A2273:D4607,4,FALSE)</f>
        <v>6.21</v>
      </c>
      <c r="E2273" t="str">
        <f>VLOOKUP($A2273,'Medical Examinations'!A2273:F2273,6,FALSE)</f>
        <v>Yes</v>
      </c>
      <c r="F2273" t="str">
        <f>VLOOKUP($A2273,'Medical Examinations'!A2273:G4607,7,FALSE)</f>
        <v>No</v>
      </c>
      <c r="G2273" t="str">
        <f>VLOOKUP($A2273,'Medical Examinations'!A2273:H4607,8,FALSE)</f>
        <v>No</v>
      </c>
      <c r="H2273" s="4">
        <f>VLOOKUP($A2273,'Medical Examinations'!A2273:I4607,9,FALSE)</f>
        <v>0</v>
      </c>
      <c r="I2273" t="str">
        <f>VLOOKUP($A2273,'Medical Examinations'!A2273:J2273,10,FALSE)</f>
        <v>No</v>
      </c>
      <c r="J2273" t="str">
        <f>VLOOKUP($A2273,'Medical Examinations'!A2273:C2273,3,FALSE)</f>
        <v>Under Weight</v>
      </c>
      <c r="K2273" t="str">
        <f>VLOOKUP($A2273,'Medical Examinations'!A2273:E2273,5,FALSE)</f>
        <v>Prediabetes</v>
      </c>
      <c r="L2273" t="str">
        <f>VLOOKUP($A2273,'Hospitalisation Details'!$A$2:$E$2344,5,FALSE)</f>
        <v>10-Nov-1965</v>
      </c>
      <c r="M2273" s="2">
        <f>VLOOKUP($A2273,'Hospitalisation Details'!$A$2:$I$2344,9,FALSE)</f>
        <v>11842.62</v>
      </c>
      <c r="N2273" s="2" t="str">
        <f>VLOOKUP($A2273,'Hospitalisation Details'!$A$2:$J$2344,10,FALSE)</f>
        <v>Tier - 3</v>
      </c>
      <c r="O2273" s="2" t="str">
        <f>VLOOKUP($A2273,'Hospitalisation Details'!$A$2:$K$2344,11,FALSE)</f>
        <v>Tier - 3</v>
      </c>
      <c r="P2273" s="5" t="str">
        <f>VLOOKUP($A2273,'Hospitalisation Details'!$A$2:$L$2344,12,FALSE)</f>
        <v>R1012</v>
      </c>
      <c r="Q2273" s="15">
        <f>VLOOKUP($A2273,'Hospitalisation Details'!$A$2:$G$2344,7,FALSE)</f>
        <v>57</v>
      </c>
    </row>
    <row r="2274" spans="1:17" x14ac:dyDescent="0.25">
      <c r="A2274" s="14" t="s">
        <v>5965</v>
      </c>
      <c r="B2274" t="str">
        <f>VLOOKUP(Healthcare!$A2274,'Customer Names'!A2274:C4608,3,FALSE)</f>
        <v>Lee</v>
      </c>
      <c r="C2274">
        <f>VLOOKUP(Healthcare!$A2274,'Medical Examinations'!A2274:B4608,2,FALSE)</f>
        <v>17.12</v>
      </c>
      <c r="D2274">
        <f>VLOOKUP($A2274,'Medical Examinations'!A2274:D4608,4,FALSE)</f>
        <v>4.5199999999999996</v>
      </c>
      <c r="E2274" t="str">
        <f>VLOOKUP($A2274,'Medical Examinations'!A2274:F2274,6,FALSE)</f>
        <v>No</v>
      </c>
      <c r="F2274" t="str">
        <f>VLOOKUP($A2274,'Medical Examinations'!A2274:G4608,7,FALSE)</f>
        <v>Yes</v>
      </c>
      <c r="G2274" t="str">
        <f>VLOOKUP($A2274,'Medical Examinations'!A2274:H4608,8,FALSE)</f>
        <v>No</v>
      </c>
      <c r="H2274" s="4">
        <f>VLOOKUP($A2274,'Medical Examinations'!A2274:I4608,9,FALSE)</f>
        <v>1</v>
      </c>
      <c r="I2274" t="str">
        <f>VLOOKUP($A2274,'Medical Examinations'!A2274:J2274,10,FALSE)</f>
        <v>No</v>
      </c>
      <c r="J2274" t="str">
        <f>VLOOKUP($A2274,'Medical Examinations'!A2274:C2274,3,FALSE)</f>
        <v>Under Weight</v>
      </c>
      <c r="K2274" t="str">
        <f>VLOOKUP($A2274,'Medical Examinations'!A2274:E2274,5,FALSE)</f>
        <v>Normal</v>
      </c>
      <c r="L2274" t="str">
        <f>VLOOKUP($A2274,'Hospitalisation Details'!$A$2:$E$2344,5,FALSE)</f>
        <v>27-Jun-1964</v>
      </c>
      <c r="M2274" s="2">
        <f>VLOOKUP($A2274,'Hospitalisation Details'!$A$2:$I$2344,9,FALSE)</f>
        <v>11848.14</v>
      </c>
      <c r="N2274" s="2" t="str">
        <f>VLOOKUP($A2274,'Hospitalisation Details'!$A$2:$J$2344,10,FALSE)</f>
        <v>Tier - 3</v>
      </c>
      <c r="O2274" s="2" t="str">
        <f>VLOOKUP($A2274,'Hospitalisation Details'!$A$2:$K$2344,11,FALSE)</f>
        <v>Tier - 2</v>
      </c>
      <c r="P2274" s="5" t="str">
        <f>VLOOKUP($A2274,'Hospitalisation Details'!$A$2:$L$2344,12,FALSE)</f>
        <v>R1011</v>
      </c>
      <c r="Q2274" s="15">
        <f>VLOOKUP($A2274,'Hospitalisation Details'!$A$2:$G$2344,7,FALSE)</f>
        <v>58</v>
      </c>
    </row>
    <row r="2275" spans="1:17" x14ac:dyDescent="0.25">
      <c r="A2275" s="14" t="s">
        <v>5966</v>
      </c>
      <c r="B2275" t="str">
        <f>VLOOKUP(Healthcare!$A2275,'Customer Names'!A2275:C4609,3,FALSE)</f>
        <v>Knotts</v>
      </c>
      <c r="C2275">
        <f>VLOOKUP(Healthcare!$A2275,'Medical Examinations'!A2275:B4609,2,FALSE)</f>
        <v>19.07</v>
      </c>
      <c r="D2275">
        <f>VLOOKUP($A2275,'Medical Examinations'!A2275:D4609,4,FALSE)</f>
        <v>5.45</v>
      </c>
      <c r="E2275" t="str">
        <f>VLOOKUP($A2275,'Medical Examinations'!A2275:F2275,6,FALSE)</f>
        <v>No</v>
      </c>
      <c r="F2275" t="str">
        <f>VLOOKUP($A2275,'Medical Examinations'!A2275:G4609,7,FALSE)</f>
        <v>No</v>
      </c>
      <c r="G2275" t="str">
        <f>VLOOKUP($A2275,'Medical Examinations'!A2275:H4609,8,FALSE)</f>
        <v>No</v>
      </c>
      <c r="H2275" s="4">
        <f>VLOOKUP($A2275,'Medical Examinations'!A2275:I4609,9,FALSE)</f>
        <v>1</v>
      </c>
      <c r="I2275" t="str">
        <f>VLOOKUP($A2275,'Medical Examinations'!A2275:J2275,10,FALSE)</f>
        <v>No</v>
      </c>
      <c r="J2275" t="str">
        <f>VLOOKUP($A2275,'Medical Examinations'!A2275:C2275,3,FALSE)</f>
        <v>Health Weight</v>
      </c>
      <c r="K2275" t="str">
        <f>VLOOKUP($A2275,'Medical Examinations'!A2275:E2275,5,FALSE)</f>
        <v>Normal</v>
      </c>
      <c r="L2275" t="str">
        <f>VLOOKUP($A2275,'Hospitalisation Details'!$A$2:$E$2344,5,FALSE)</f>
        <v>29-Sep-1964</v>
      </c>
      <c r="M2275" s="2">
        <f>VLOOKUP($A2275,'Hospitalisation Details'!$A$2:$I$2344,9,FALSE)</f>
        <v>11856.41</v>
      </c>
      <c r="N2275" s="2" t="str">
        <f>VLOOKUP($A2275,'Hospitalisation Details'!$A$2:$J$2344,10,FALSE)</f>
        <v>Tier - 3</v>
      </c>
      <c r="O2275" s="2" t="str">
        <f>VLOOKUP($A2275,'Hospitalisation Details'!$A$2:$K$2344,11,FALSE)</f>
        <v>Tier - 2</v>
      </c>
      <c r="P2275" s="5" t="str">
        <f>VLOOKUP($A2275,'Hospitalisation Details'!$A$2:$L$2344,12,FALSE)</f>
        <v>R1013</v>
      </c>
      <c r="Q2275" s="15">
        <f>VLOOKUP($A2275,'Hospitalisation Details'!$A$2:$G$2344,7,FALSE)</f>
        <v>58</v>
      </c>
    </row>
    <row r="2276" spans="1:17" x14ac:dyDescent="0.25">
      <c r="A2276" s="14" t="s">
        <v>5967</v>
      </c>
      <c r="B2276" t="str">
        <f>VLOOKUP(Healthcare!$A2276,'Customer Names'!A2276:C4610,3,FALSE)</f>
        <v>Pultorak</v>
      </c>
      <c r="C2276">
        <f>VLOOKUP(Healthcare!$A2276,'Medical Examinations'!A2276:B4610,2,FALSE)</f>
        <v>15.56</v>
      </c>
      <c r="D2276">
        <f>VLOOKUP($A2276,'Medical Examinations'!A2276:D4610,4,FALSE)</f>
        <v>4.42</v>
      </c>
      <c r="E2276" t="str">
        <f>VLOOKUP($A2276,'Medical Examinations'!A2276:F2276,6,FALSE)</f>
        <v>No</v>
      </c>
      <c r="F2276" t="str">
        <f>VLOOKUP($A2276,'Medical Examinations'!A2276:G4610,7,FALSE)</f>
        <v>No</v>
      </c>
      <c r="G2276" t="str">
        <f>VLOOKUP($A2276,'Medical Examinations'!A2276:H4610,8,FALSE)</f>
        <v>No</v>
      </c>
      <c r="H2276" s="4">
        <f>VLOOKUP($A2276,'Medical Examinations'!A2276:I4610,9,FALSE)</f>
        <v>0</v>
      </c>
      <c r="I2276" t="str">
        <f>VLOOKUP($A2276,'Medical Examinations'!A2276:J2276,10,FALSE)</f>
        <v>No</v>
      </c>
      <c r="J2276" t="str">
        <f>VLOOKUP($A2276,'Medical Examinations'!A2276:C2276,3,FALSE)</f>
        <v>Under Weight</v>
      </c>
      <c r="K2276" t="str">
        <f>VLOOKUP($A2276,'Medical Examinations'!A2276:E2276,5,FALSE)</f>
        <v>Normal</v>
      </c>
      <c r="L2276" t="str">
        <f>VLOOKUP($A2276,'Hospitalisation Details'!$A$2:$E$2344,5,FALSE)</f>
        <v>7-Jul-1974</v>
      </c>
      <c r="M2276" s="2">
        <f>VLOOKUP($A2276,'Hospitalisation Details'!$A$2:$I$2344,9,FALSE)</f>
        <v>11858.56</v>
      </c>
      <c r="N2276" s="2" t="str">
        <f>VLOOKUP($A2276,'Hospitalisation Details'!$A$2:$J$2344,10,FALSE)</f>
        <v>Tier - 3</v>
      </c>
      <c r="O2276" s="2" t="str">
        <f>VLOOKUP($A2276,'Hospitalisation Details'!$A$2:$K$2344,11,FALSE)</f>
        <v>Tier - 3</v>
      </c>
      <c r="P2276" s="5" t="str">
        <f>VLOOKUP($A2276,'Hospitalisation Details'!$A$2:$L$2344,12,FALSE)</f>
        <v>R1011</v>
      </c>
      <c r="Q2276" s="15">
        <f>VLOOKUP($A2276,'Hospitalisation Details'!$A$2:$G$2344,7,FALSE)</f>
        <v>48</v>
      </c>
    </row>
    <row r="2277" spans="1:17" x14ac:dyDescent="0.25">
      <c r="A2277" s="14" t="s">
        <v>5968</v>
      </c>
      <c r="B2277" t="str">
        <f>VLOOKUP(Healthcare!$A2277,'Customer Names'!A2277:C4611,3,FALSE)</f>
        <v>Maxon</v>
      </c>
      <c r="C2277">
        <f>VLOOKUP(Healthcare!$A2277,'Medical Examinations'!A2277:B4611,2,FALSE)</f>
        <v>22.76</v>
      </c>
      <c r="D2277">
        <f>VLOOKUP($A2277,'Medical Examinations'!A2277:D4611,4,FALSE)</f>
        <v>9.44</v>
      </c>
      <c r="E2277" t="str">
        <f>VLOOKUP($A2277,'Medical Examinations'!A2277:F2277,6,FALSE)</f>
        <v>No</v>
      </c>
      <c r="F2277" t="str">
        <f>VLOOKUP($A2277,'Medical Examinations'!A2277:G4611,7,FALSE)</f>
        <v>No</v>
      </c>
      <c r="G2277" t="str">
        <f>VLOOKUP($A2277,'Medical Examinations'!A2277:H4611,8,FALSE)</f>
        <v>No</v>
      </c>
      <c r="H2277" s="4">
        <f>VLOOKUP($A2277,'Medical Examinations'!A2277:I4611,9,FALSE)</f>
        <v>0</v>
      </c>
      <c r="I2277" t="str">
        <f>VLOOKUP($A2277,'Medical Examinations'!A2277:J2277,10,FALSE)</f>
        <v>No</v>
      </c>
      <c r="J2277" t="str">
        <f>VLOOKUP($A2277,'Medical Examinations'!A2277:C2277,3,FALSE)</f>
        <v>Health Weight</v>
      </c>
      <c r="K2277" t="str">
        <f>VLOOKUP($A2277,'Medical Examinations'!A2277:E2277,5,FALSE)</f>
        <v>Diabetes</v>
      </c>
      <c r="L2277" t="str">
        <f>VLOOKUP($A2277,'Hospitalisation Details'!$A$2:$E$2344,5,FALSE)</f>
        <v>24-Aug-1967</v>
      </c>
      <c r="M2277" s="2">
        <f>VLOOKUP($A2277,'Hospitalisation Details'!$A$2:$I$2344,9,FALSE)</f>
        <v>11879.1</v>
      </c>
      <c r="N2277" s="2" t="str">
        <f>VLOOKUP($A2277,'Hospitalisation Details'!$A$2:$J$2344,10,FALSE)</f>
        <v>Tier - 3</v>
      </c>
      <c r="O2277" s="2" t="str">
        <f>VLOOKUP($A2277,'Hospitalisation Details'!$A$2:$K$2344,11,FALSE)</f>
        <v>Tier - 3</v>
      </c>
      <c r="P2277" s="5" t="str">
        <f>VLOOKUP($A2277,'Hospitalisation Details'!$A$2:$L$2344,12,FALSE)</f>
        <v>R1024</v>
      </c>
      <c r="Q2277" s="15">
        <f>VLOOKUP($A2277,'Hospitalisation Details'!$A$2:$G$2344,7,FALSE)</f>
        <v>55</v>
      </c>
    </row>
    <row r="2278" spans="1:17" x14ac:dyDescent="0.25">
      <c r="A2278" s="14" t="s">
        <v>5969</v>
      </c>
      <c r="B2278" t="str">
        <f>VLOOKUP(Healthcare!$A2278,'Customer Names'!A2278:C4612,3,FALSE)</f>
        <v>Kraai</v>
      </c>
      <c r="C2278">
        <f>VLOOKUP(Healthcare!$A2278,'Medical Examinations'!A2278:B4612,2,FALSE)</f>
        <v>22.79</v>
      </c>
      <c r="D2278">
        <f>VLOOKUP($A2278,'Medical Examinations'!A2278:D4612,4,FALSE)</f>
        <v>6.15</v>
      </c>
      <c r="E2278" t="str">
        <f>VLOOKUP($A2278,'Medical Examinations'!A2278:F2278,6,FALSE)</f>
        <v>Yes</v>
      </c>
      <c r="F2278" t="str">
        <f>VLOOKUP($A2278,'Medical Examinations'!A2278:G4612,7,FALSE)</f>
        <v>No</v>
      </c>
      <c r="G2278" t="str">
        <f>VLOOKUP($A2278,'Medical Examinations'!A2278:H4612,8,FALSE)</f>
        <v>Yes</v>
      </c>
      <c r="H2278" s="4">
        <f>VLOOKUP($A2278,'Medical Examinations'!A2278:I4612,9,FALSE)</f>
        <v>1</v>
      </c>
      <c r="I2278" t="str">
        <f>VLOOKUP($A2278,'Medical Examinations'!A2278:J2278,10,FALSE)</f>
        <v>No</v>
      </c>
      <c r="J2278" t="str">
        <f>VLOOKUP($A2278,'Medical Examinations'!A2278:C2278,3,FALSE)</f>
        <v>Health Weight</v>
      </c>
      <c r="K2278" t="str">
        <f>VLOOKUP($A2278,'Medical Examinations'!A2278:E2278,5,FALSE)</f>
        <v>Prediabetes</v>
      </c>
      <c r="L2278" t="str">
        <f>VLOOKUP($A2278,'Hospitalisation Details'!$A$2:$E$2344,5,FALSE)</f>
        <v>14-Jul-1967</v>
      </c>
      <c r="M2278" s="2">
        <f>VLOOKUP($A2278,'Hospitalisation Details'!$A$2:$I$2344,9,FALSE)</f>
        <v>11881.36</v>
      </c>
      <c r="N2278" s="2" t="str">
        <f>VLOOKUP($A2278,'Hospitalisation Details'!$A$2:$J$2344,10,FALSE)</f>
        <v>Tier - 3</v>
      </c>
      <c r="O2278" s="2" t="str">
        <f>VLOOKUP($A2278,'Hospitalisation Details'!$A$2:$K$2344,11,FALSE)</f>
        <v>Tier - 2</v>
      </c>
      <c r="P2278" s="5" t="str">
        <f>VLOOKUP($A2278,'Hospitalisation Details'!$A$2:$L$2344,12,FALSE)</f>
        <v>R1011</v>
      </c>
      <c r="Q2278" s="15">
        <f>VLOOKUP($A2278,'Hospitalisation Details'!$A$2:$G$2344,7,FALSE)</f>
        <v>55</v>
      </c>
    </row>
    <row r="2279" spans="1:17" x14ac:dyDescent="0.25">
      <c r="A2279" s="14" t="s">
        <v>5970</v>
      </c>
      <c r="B2279" t="str">
        <f>VLOOKUP(Healthcare!$A2279,'Customer Names'!A2279:C4613,3,FALSE)</f>
        <v>Larosa</v>
      </c>
      <c r="C2279">
        <f>VLOOKUP(Healthcare!$A2279,'Medical Examinations'!A2279:B4613,2,FALSE)</f>
        <v>17.41</v>
      </c>
      <c r="D2279">
        <f>VLOOKUP($A2279,'Medical Examinations'!A2279:D4613,4,FALSE)</f>
        <v>5.13</v>
      </c>
      <c r="E2279" t="str">
        <f>VLOOKUP($A2279,'Medical Examinations'!A2279:F2279,6,FALSE)</f>
        <v>Yes</v>
      </c>
      <c r="F2279" t="str">
        <f>VLOOKUP($A2279,'Medical Examinations'!A2279:G4613,7,FALSE)</f>
        <v>No</v>
      </c>
      <c r="G2279" t="str">
        <f>VLOOKUP($A2279,'Medical Examinations'!A2279:H4613,8,FALSE)</f>
        <v>No</v>
      </c>
      <c r="H2279" s="4">
        <f>VLOOKUP($A2279,'Medical Examinations'!A2279:I4613,9,FALSE)</f>
        <v>0</v>
      </c>
      <c r="I2279" t="str">
        <f>VLOOKUP($A2279,'Medical Examinations'!A2279:J2279,10,FALSE)</f>
        <v>No</v>
      </c>
      <c r="J2279" t="str">
        <f>VLOOKUP($A2279,'Medical Examinations'!A2279:C2279,3,FALSE)</f>
        <v>Under Weight</v>
      </c>
      <c r="K2279" t="str">
        <f>VLOOKUP($A2279,'Medical Examinations'!A2279:E2279,5,FALSE)</f>
        <v>Normal</v>
      </c>
      <c r="L2279" t="str">
        <f>VLOOKUP($A2279,'Hospitalisation Details'!$A$2:$E$2344,5,FALSE)</f>
        <v>29-Oct-1967</v>
      </c>
      <c r="M2279" s="2">
        <f>VLOOKUP($A2279,'Hospitalisation Details'!$A$2:$I$2344,9,FALSE)</f>
        <v>11881.97</v>
      </c>
      <c r="N2279" s="2" t="str">
        <f>VLOOKUP($A2279,'Hospitalisation Details'!$A$2:$J$2344,10,FALSE)</f>
        <v>Tier - 3</v>
      </c>
      <c r="O2279" s="2" t="str">
        <f>VLOOKUP($A2279,'Hospitalisation Details'!$A$2:$K$2344,11,FALSE)</f>
        <v>Tier - 1</v>
      </c>
      <c r="P2279" s="5" t="str">
        <f>VLOOKUP($A2279,'Hospitalisation Details'!$A$2:$L$2344,12,FALSE)</f>
        <v>R1013</v>
      </c>
      <c r="Q2279" s="15">
        <f>VLOOKUP($A2279,'Hospitalisation Details'!$A$2:$G$2344,7,FALSE)</f>
        <v>55</v>
      </c>
    </row>
    <row r="2280" spans="1:17" x14ac:dyDescent="0.25">
      <c r="A2280" s="14" t="s">
        <v>5971</v>
      </c>
      <c r="B2280" t="str">
        <f>VLOOKUP(Healthcare!$A2280,'Customer Names'!A2280:C4614,3,FALSE)</f>
        <v>King</v>
      </c>
      <c r="C2280">
        <f>VLOOKUP(Healthcare!$A2280,'Medical Examinations'!A2280:B4614,2,FALSE)</f>
        <v>19.32</v>
      </c>
      <c r="D2280">
        <f>VLOOKUP($A2280,'Medical Examinations'!A2280:D4614,4,FALSE)</f>
        <v>4.96</v>
      </c>
      <c r="E2280" t="str">
        <f>VLOOKUP($A2280,'Medical Examinations'!A2280:F2280,6,FALSE)</f>
        <v>Yes</v>
      </c>
      <c r="F2280" t="str">
        <f>VLOOKUP($A2280,'Medical Examinations'!A2280:G4614,7,FALSE)</f>
        <v>No</v>
      </c>
      <c r="G2280" t="str">
        <f>VLOOKUP($A2280,'Medical Examinations'!A2280:H4614,8,FALSE)</f>
        <v>No</v>
      </c>
      <c r="H2280" s="4">
        <f>VLOOKUP($A2280,'Medical Examinations'!A2280:I4614,9,FALSE)</f>
        <v>0</v>
      </c>
      <c r="I2280" t="str">
        <f>VLOOKUP($A2280,'Medical Examinations'!A2280:J2280,10,FALSE)</f>
        <v>No</v>
      </c>
      <c r="J2280" t="str">
        <f>VLOOKUP($A2280,'Medical Examinations'!A2280:C2280,3,FALSE)</f>
        <v>Health Weight</v>
      </c>
      <c r="K2280" t="str">
        <f>VLOOKUP($A2280,'Medical Examinations'!A2280:E2280,5,FALSE)</f>
        <v>Normal</v>
      </c>
      <c r="L2280" t="str">
        <f>VLOOKUP($A2280,'Hospitalisation Details'!$A$2:$E$2344,5,FALSE)</f>
        <v>2-Jun-2004</v>
      </c>
      <c r="M2280" s="2">
        <f>VLOOKUP($A2280,'Hospitalisation Details'!$A$2:$I$2344,9,FALSE)</f>
        <v>11884.05</v>
      </c>
      <c r="N2280" s="2" t="str">
        <f>VLOOKUP($A2280,'Hospitalisation Details'!$A$2:$J$2344,10,FALSE)</f>
        <v>Tier - 3</v>
      </c>
      <c r="O2280" s="2" t="str">
        <f>VLOOKUP($A2280,'Hospitalisation Details'!$A$2:$K$2344,11,FALSE)</f>
        <v>Tier - 3</v>
      </c>
      <c r="P2280" s="5" t="str">
        <f>VLOOKUP($A2280,'Hospitalisation Details'!$A$2:$L$2344,12,FALSE)</f>
        <v>R1013</v>
      </c>
      <c r="Q2280" s="15">
        <f>VLOOKUP($A2280,'Hospitalisation Details'!$A$2:$G$2344,7,FALSE)</f>
        <v>19</v>
      </c>
    </row>
    <row r="2281" spans="1:17" x14ac:dyDescent="0.25">
      <c r="A2281" s="14" t="s">
        <v>5972</v>
      </c>
      <c r="B2281" t="str">
        <f>VLOOKUP(Healthcare!$A2281,'Customer Names'!A2281:C4615,3,FALSE)</f>
        <v>Haney</v>
      </c>
      <c r="C2281">
        <f>VLOOKUP(Healthcare!$A2281,'Medical Examinations'!A2281:B4615,2,FALSE)</f>
        <v>18.25</v>
      </c>
      <c r="D2281">
        <f>VLOOKUP($A2281,'Medical Examinations'!A2281:D4615,4,FALSE)</f>
        <v>10.95</v>
      </c>
      <c r="E2281" t="str">
        <f>VLOOKUP($A2281,'Medical Examinations'!A2281:F2281,6,FALSE)</f>
        <v>No</v>
      </c>
      <c r="F2281" t="str">
        <f>VLOOKUP($A2281,'Medical Examinations'!A2281:G4615,7,FALSE)</f>
        <v>No</v>
      </c>
      <c r="G2281" t="str">
        <f>VLOOKUP($A2281,'Medical Examinations'!A2281:H4615,8,FALSE)</f>
        <v>No</v>
      </c>
      <c r="H2281" s="4">
        <f>VLOOKUP($A2281,'Medical Examinations'!A2281:I4615,9,FALSE)</f>
        <v>0</v>
      </c>
      <c r="I2281" t="str">
        <f>VLOOKUP($A2281,'Medical Examinations'!A2281:J2281,10,FALSE)</f>
        <v>No</v>
      </c>
      <c r="J2281" t="str">
        <f>VLOOKUP($A2281,'Medical Examinations'!A2281:C2281,3,FALSE)</f>
        <v>Under Weight</v>
      </c>
      <c r="K2281" t="str">
        <f>VLOOKUP($A2281,'Medical Examinations'!A2281:E2281,5,FALSE)</f>
        <v>Diabetes</v>
      </c>
      <c r="L2281" t="str">
        <f>VLOOKUP($A2281,'Hospitalisation Details'!$A$2:$E$2344,5,FALSE)</f>
        <v>20-Dec-1964</v>
      </c>
      <c r="M2281" s="2">
        <f>VLOOKUP($A2281,'Hospitalisation Details'!$A$2:$I$2344,9,FALSE)</f>
        <v>11931.13</v>
      </c>
      <c r="N2281" s="2" t="str">
        <f>VLOOKUP($A2281,'Hospitalisation Details'!$A$2:$J$2344,10,FALSE)</f>
        <v>Tier - 3</v>
      </c>
      <c r="O2281" s="2" t="str">
        <f>VLOOKUP($A2281,'Hospitalisation Details'!$A$2:$K$2344,11,FALSE)</f>
        <v>Tier - 1</v>
      </c>
      <c r="P2281" s="5" t="str">
        <f>VLOOKUP($A2281,'Hospitalisation Details'!$A$2:$L$2344,12,FALSE)</f>
        <v>R1019</v>
      </c>
      <c r="Q2281" s="15">
        <f>VLOOKUP($A2281,'Hospitalisation Details'!$A$2:$G$2344,7,FALSE)</f>
        <v>58</v>
      </c>
    </row>
    <row r="2282" spans="1:17" x14ac:dyDescent="0.25">
      <c r="A2282" s="14" t="s">
        <v>5973</v>
      </c>
      <c r="B2282" t="str">
        <f>VLOOKUP(Healthcare!$A2282,'Customer Names'!A2282:C4616,3,FALSE)</f>
        <v>Boulay</v>
      </c>
      <c r="C2282">
        <f>VLOOKUP(Healthcare!$A2282,'Medical Examinations'!A2282:B4616,2,FALSE)</f>
        <v>53.13</v>
      </c>
      <c r="D2282">
        <f>VLOOKUP($A2282,'Medical Examinations'!A2282:D4616,4,FALSE)</f>
        <v>4.4400000000000004</v>
      </c>
      <c r="E2282" t="str">
        <f>VLOOKUP($A2282,'Medical Examinations'!A2282:F2282,6,FALSE)</f>
        <v>No</v>
      </c>
      <c r="F2282" t="str">
        <f>VLOOKUP($A2282,'Medical Examinations'!A2282:G4616,7,FALSE)</f>
        <v>Yes</v>
      </c>
      <c r="G2282" t="str">
        <f>VLOOKUP($A2282,'Medical Examinations'!A2282:H4616,8,FALSE)</f>
        <v>No</v>
      </c>
      <c r="H2282" s="4">
        <f>VLOOKUP($A2282,'Medical Examinations'!A2282:I4616,9,FALSE)</f>
        <v>1</v>
      </c>
      <c r="I2282" t="str">
        <f>VLOOKUP($A2282,'Medical Examinations'!A2282:J2282,10,FALSE)</f>
        <v>No</v>
      </c>
      <c r="J2282" t="str">
        <f>VLOOKUP($A2282,'Medical Examinations'!A2282:C2282,3,FALSE)</f>
        <v>Obesity</v>
      </c>
      <c r="K2282" t="str">
        <f>VLOOKUP($A2282,'Medical Examinations'!A2282:E2282,5,FALSE)</f>
        <v>Normal</v>
      </c>
      <c r="L2282" t="str">
        <f>VLOOKUP($A2282,'Hospitalisation Details'!$A$2:$E$2344,5,FALSE)</f>
        <v>2-Aug-1964</v>
      </c>
      <c r="M2282" s="2">
        <f>VLOOKUP($A2282,'Hospitalisation Details'!$A$2:$I$2344,9,FALSE)</f>
        <v>11938.26</v>
      </c>
      <c r="N2282" s="2" t="str">
        <f>VLOOKUP($A2282,'Hospitalisation Details'!$A$2:$J$2344,10,FALSE)</f>
        <v>Tier - 3</v>
      </c>
      <c r="O2282" s="2" t="str">
        <f>VLOOKUP($A2282,'Hospitalisation Details'!$A$2:$K$2344,11,FALSE)</f>
        <v>Tier - 3</v>
      </c>
      <c r="P2282" s="5" t="str">
        <f>VLOOKUP($A2282,'Hospitalisation Details'!$A$2:$L$2344,12,FALSE)</f>
        <v>R1019</v>
      </c>
      <c r="Q2282" s="15">
        <f>VLOOKUP($A2282,'Hospitalisation Details'!$A$2:$G$2344,7,FALSE)</f>
        <v>58</v>
      </c>
    </row>
    <row r="2283" spans="1:17" x14ac:dyDescent="0.25">
      <c r="A2283" s="14" t="s">
        <v>5974</v>
      </c>
      <c r="B2283" t="str">
        <f>VLOOKUP(Healthcare!$A2283,'Customer Names'!A2283:C4617,3,FALSE)</f>
        <v>Peters</v>
      </c>
      <c r="C2283">
        <f>VLOOKUP(Healthcare!$A2283,'Medical Examinations'!A2283:B4617,2,FALSE)</f>
        <v>20.46</v>
      </c>
      <c r="D2283">
        <f>VLOOKUP($A2283,'Medical Examinations'!A2283:D4617,4,FALSE)</f>
        <v>4.0199999999999996</v>
      </c>
      <c r="E2283" t="str">
        <f>VLOOKUP($A2283,'Medical Examinations'!A2283:F2283,6,FALSE)</f>
        <v>No</v>
      </c>
      <c r="F2283" t="str">
        <f>VLOOKUP($A2283,'Medical Examinations'!A2283:G4617,7,FALSE)</f>
        <v>No</v>
      </c>
      <c r="G2283" t="str">
        <f>VLOOKUP($A2283,'Medical Examinations'!A2283:H4617,8,FALSE)</f>
        <v>No</v>
      </c>
      <c r="H2283" s="4">
        <f>VLOOKUP($A2283,'Medical Examinations'!A2283:I4617,9,FALSE)</f>
        <v>0</v>
      </c>
      <c r="I2283" t="str">
        <f>VLOOKUP($A2283,'Medical Examinations'!A2283:J2283,10,FALSE)</f>
        <v>No</v>
      </c>
      <c r="J2283" t="str">
        <f>VLOOKUP($A2283,'Medical Examinations'!A2283:C2283,3,FALSE)</f>
        <v>Health Weight</v>
      </c>
      <c r="K2283" t="str">
        <f>VLOOKUP($A2283,'Medical Examinations'!A2283:E2283,5,FALSE)</f>
        <v>Normal</v>
      </c>
      <c r="L2283" t="str">
        <f>VLOOKUP($A2283,'Hospitalisation Details'!$A$2:$E$2344,5,FALSE)</f>
        <v>19-Oct-1991</v>
      </c>
      <c r="M2283" s="2">
        <f>VLOOKUP($A2283,'Hospitalisation Details'!$A$2:$I$2344,9,FALSE)</f>
        <v>11941.83</v>
      </c>
      <c r="N2283" s="2" t="str">
        <f>VLOOKUP($A2283,'Hospitalisation Details'!$A$2:$J$2344,10,FALSE)</f>
        <v>Tier - 3</v>
      </c>
      <c r="O2283" s="2" t="str">
        <f>VLOOKUP($A2283,'Hospitalisation Details'!$A$2:$K$2344,11,FALSE)</f>
        <v>Tier - 1</v>
      </c>
      <c r="P2283" s="5" t="str">
        <f>VLOOKUP($A2283,'Hospitalisation Details'!$A$2:$L$2344,12,FALSE)</f>
        <v>R1023</v>
      </c>
      <c r="Q2283" s="15">
        <f>VLOOKUP($A2283,'Hospitalisation Details'!$A$2:$G$2344,7,FALSE)</f>
        <v>31</v>
      </c>
    </row>
    <row r="2284" spans="1:17" x14ac:dyDescent="0.25">
      <c r="A2284" s="14" t="s">
        <v>5975</v>
      </c>
      <c r="B2284" t="str">
        <f>VLOOKUP(Healthcare!$A2284,'Customer Names'!A2284:C4618,3,FALSE)</f>
        <v>Luy</v>
      </c>
      <c r="C2284">
        <f>VLOOKUP(Healthcare!$A2284,'Medical Examinations'!A2284:B4618,2,FALSE)</f>
        <v>43.01</v>
      </c>
      <c r="D2284">
        <f>VLOOKUP($A2284,'Medical Examinations'!A2284:D4618,4,FALSE)</f>
        <v>5.44</v>
      </c>
      <c r="E2284" t="str">
        <f>VLOOKUP($A2284,'Medical Examinations'!A2284:F2284,6,FALSE)</f>
        <v>No</v>
      </c>
      <c r="F2284" t="str">
        <f>VLOOKUP($A2284,'Medical Examinations'!A2284:G4618,7,FALSE)</f>
        <v>Yes</v>
      </c>
      <c r="G2284" t="str">
        <f>VLOOKUP($A2284,'Medical Examinations'!A2284:H4618,8,FALSE)</f>
        <v>No</v>
      </c>
      <c r="H2284" s="4">
        <f>VLOOKUP($A2284,'Medical Examinations'!A2284:I4618,9,FALSE)</f>
        <v>1</v>
      </c>
      <c r="I2284" t="str">
        <f>VLOOKUP($A2284,'Medical Examinations'!A2284:J2284,10,FALSE)</f>
        <v>No</v>
      </c>
      <c r="J2284" t="str">
        <f>VLOOKUP($A2284,'Medical Examinations'!A2284:C2284,3,FALSE)</f>
        <v>Obesity</v>
      </c>
      <c r="K2284" t="str">
        <f>VLOOKUP($A2284,'Medical Examinations'!A2284:E2284,5,FALSE)</f>
        <v>Normal</v>
      </c>
      <c r="L2284" t="str">
        <f>VLOOKUP($A2284,'Hospitalisation Details'!$A$2:$E$2344,5,FALSE)</f>
        <v>25-Dec-1964</v>
      </c>
      <c r="M2284" s="2">
        <f>VLOOKUP($A2284,'Hospitalisation Details'!$A$2:$I$2344,9,FALSE)</f>
        <v>11944.59</v>
      </c>
      <c r="N2284" s="2" t="str">
        <f>VLOOKUP($A2284,'Hospitalisation Details'!$A$2:$J$2344,10,FALSE)</f>
        <v>Tier - 3</v>
      </c>
      <c r="O2284" s="2" t="str">
        <f>VLOOKUP($A2284,'Hospitalisation Details'!$A$2:$K$2344,11,FALSE)</f>
        <v>Tier - 2</v>
      </c>
      <c r="P2284" s="5" t="str">
        <f>VLOOKUP($A2284,'Hospitalisation Details'!$A$2:$L$2344,12,FALSE)</f>
        <v>R1016</v>
      </c>
      <c r="Q2284" s="15">
        <f>VLOOKUP($A2284,'Hospitalisation Details'!$A$2:$G$2344,7,FALSE)</f>
        <v>58</v>
      </c>
    </row>
    <row r="2285" spans="1:17" x14ac:dyDescent="0.25">
      <c r="A2285" s="14" t="s">
        <v>5976</v>
      </c>
      <c r="B2285" t="str">
        <f>VLOOKUP(Healthcare!$A2285,'Customer Names'!A2285:C4619,3,FALSE)</f>
        <v>Fava</v>
      </c>
      <c r="C2285">
        <f>VLOOKUP(Healthcare!$A2285,'Medical Examinations'!A2285:B4619,2,FALSE)</f>
        <v>15.01</v>
      </c>
      <c r="D2285">
        <f>VLOOKUP($A2285,'Medical Examinations'!A2285:D4619,4,FALSE)</f>
        <v>4.1500000000000004</v>
      </c>
      <c r="E2285" t="str">
        <f>VLOOKUP($A2285,'Medical Examinations'!A2285:F2285,6,FALSE)</f>
        <v>No</v>
      </c>
      <c r="F2285" t="str">
        <f>VLOOKUP($A2285,'Medical Examinations'!A2285:G4619,7,FALSE)</f>
        <v>No</v>
      </c>
      <c r="G2285" t="str">
        <f>VLOOKUP($A2285,'Medical Examinations'!A2285:H4619,8,FALSE)</f>
        <v>Yes</v>
      </c>
      <c r="H2285" s="4">
        <f>VLOOKUP($A2285,'Medical Examinations'!A2285:I4619,9,FALSE)</f>
        <v>1</v>
      </c>
      <c r="I2285" t="str">
        <f>VLOOKUP($A2285,'Medical Examinations'!A2285:J2285,10,FALSE)</f>
        <v>No</v>
      </c>
      <c r="J2285" t="str">
        <f>VLOOKUP($A2285,'Medical Examinations'!A2285:C2285,3,FALSE)</f>
        <v>Under Weight</v>
      </c>
      <c r="K2285" t="str">
        <f>VLOOKUP($A2285,'Medical Examinations'!A2285:E2285,5,FALSE)</f>
        <v>Normal</v>
      </c>
      <c r="L2285" t="str">
        <f>VLOOKUP($A2285,'Hospitalisation Details'!$A$2:$E$2344,5,FALSE)</f>
        <v>1-Nov-1965</v>
      </c>
      <c r="M2285" s="2">
        <f>VLOOKUP($A2285,'Hospitalisation Details'!$A$2:$I$2344,9,FALSE)</f>
        <v>11945.13</v>
      </c>
      <c r="N2285" s="2" t="str">
        <f>VLOOKUP($A2285,'Hospitalisation Details'!$A$2:$J$2344,10,FALSE)</f>
        <v>Tier - 3</v>
      </c>
      <c r="O2285" s="2" t="str">
        <f>VLOOKUP($A2285,'Hospitalisation Details'!$A$2:$K$2344,11,FALSE)</f>
        <v>Tier - 2</v>
      </c>
      <c r="P2285" s="5" t="str">
        <f>VLOOKUP($A2285,'Hospitalisation Details'!$A$2:$L$2344,12,FALSE)</f>
        <v>R1012</v>
      </c>
      <c r="Q2285" s="15">
        <f>VLOOKUP($A2285,'Hospitalisation Details'!$A$2:$G$2344,7,FALSE)</f>
        <v>57</v>
      </c>
    </row>
    <row r="2286" spans="1:17" x14ac:dyDescent="0.25">
      <c r="A2286" s="14" t="s">
        <v>5977</v>
      </c>
      <c r="B2286" t="str">
        <f>VLOOKUP(Healthcare!$A2286,'Customer Names'!A2286:C4620,3,FALSE)</f>
        <v>Montoya</v>
      </c>
      <c r="C2286">
        <f>VLOOKUP(Healthcare!$A2286,'Medical Examinations'!A2286:B4620,2,FALSE)</f>
        <v>41.14</v>
      </c>
      <c r="D2286">
        <f>VLOOKUP($A2286,'Medical Examinations'!A2286:D4620,4,FALSE)</f>
        <v>6.02</v>
      </c>
      <c r="E2286" t="str">
        <f>VLOOKUP($A2286,'Medical Examinations'!A2286:F2286,6,FALSE)</f>
        <v>No</v>
      </c>
      <c r="F2286" t="str">
        <f>VLOOKUP($A2286,'Medical Examinations'!A2286:G4620,7,FALSE)</f>
        <v>Yes</v>
      </c>
      <c r="G2286" t="str">
        <f>VLOOKUP($A2286,'Medical Examinations'!A2286:H4620,8,FALSE)</f>
        <v>No</v>
      </c>
      <c r="H2286" s="4">
        <f>VLOOKUP($A2286,'Medical Examinations'!A2286:I4620,9,FALSE)</f>
        <v>1</v>
      </c>
      <c r="I2286" t="str">
        <f>VLOOKUP($A2286,'Medical Examinations'!A2286:J2286,10,FALSE)</f>
        <v>No</v>
      </c>
      <c r="J2286" t="str">
        <f>VLOOKUP($A2286,'Medical Examinations'!A2286:C2286,3,FALSE)</f>
        <v>Obesity</v>
      </c>
      <c r="K2286" t="str">
        <f>VLOOKUP($A2286,'Medical Examinations'!A2286:E2286,5,FALSE)</f>
        <v>Prediabetes</v>
      </c>
      <c r="L2286" t="str">
        <f>VLOOKUP($A2286,'Hospitalisation Details'!$A$2:$E$2344,5,FALSE)</f>
        <v>29-Sep-1964</v>
      </c>
      <c r="M2286" s="2">
        <f>VLOOKUP($A2286,'Hospitalisation Details'!$A$2:$I$2344,9,FALSE)</f>
        <v>11946.63</v>
      </c>
      <c r="N2286" s="2" t="str">
        <f>VLOOKUP($A2286,'Hospitalisation Details'!$A$2:$J$2344,10,FALSE)</f>
        <v>Tier - 3</v>
      </c>
      <c r="O2286" s="2" t="str">
        <f>VLOOKUP($A2286,'Hospitalisation Details'!$A$2:$K$2344,11,FALSE)</f>
        <v>Tier - 2</v>
      </c>
      <c r="P2286" s="5" t="str">
        <f>VLOOKUP($A2286,'Hospitalisation Details'!$A$2:$L$2344,12,FALSE)</f>
        <v>R1013</v>
      </c>
      <c r="Q2286" s="15">
        <f>VLOOKUP($A2286,'Hospitalisation Details'!$A$2:$G$2344,7,FALSE)</f>
        <v>58</v>
      </c>
    </row>
    <row r="2287" spans="1:17" x14ac:dyDescent="0.25">
      <c r="A2287" s="14" t="s">
        <v>5978</v>
      </c>
      <c r="B2287" t="str">
        <f>VLOOKUP(Healthcare!$A2287,'Customer Names'!A2287:C4621,3,FALSE)</f>
        <v>Bain</v>
      </c>
      <c r="C2287">
        <f>VLOOKUP(Healthcare!$A2287,'Medical Examinations'!A2287:B4621,2,FALSE)</f>
        <v>16.55</v>
      </c>
      <c r="D2287">
        <f>VLOOKUP($A2287,'Medical Examinations'!A2287:D4621,4,FALSE)</f>
        <v>7.73</v>
      </c>
      <c r="E2287" t="str">
        <f>VLOOKUP($A2287,'Medical Examinations'!A2287:F2287,6,FALSE)</f>
        <v>No</v>
      </c>
      <c r="F2287" t="str">
        <f>VLOOKUP($A2287,'Medical Examinations'!A2287:G4621,7,FALSE)</f>
        <v>No</v>
      </c>
      <c r="G2287" t="str">
        <f>VLOOKUP($A2287,'Medical Examinations'!A2287:H4621,8,FALSE)</f>
        <v>No</v>
      </c>
      <c r="H2287" s="4">
        <f>VLOOKUP($A2287,'Medical Examinations'!A2287:I4621,9,FALSE)</f>
        <v>0</v>
      </c>
      <c r="I2287" t="str">
        <f>VLOOKUP($A2287,'Medical Examinations'!A2287:J2287,10,FALSE)</f>
        <v>No</v>
      </c>
      <c r="J2287" t="str">
        <f>VLOOKUP($A2287,'Medical Examinations'!A2287:C2287,3,FALSE)</f>
        <v>Under Weight</v>
      </c>
      <c r="K2287" t="str">
        <f>VLOOKUP($A2287,'Medical Examinations'!A2287:E2287,5,FALSE)</f>
        <v>Diabetes</v>
      </c>
      <c r="L2287" t="str">
        <f>VLOOKUP($A2287,'Hospitalisation Details'!$A$2:$E$2344,5,FALSE)</f>
        <v>22-Dec-1967</v>
      </c>
      <c r="M2287" s="2">
        <f>VLOOKUP($A2287,'Hospitalisation Details'!$A$2:$I$2344,9,FALSE)</f>
        <v>11987.17</v>
      </c>
      <c r="N2287" s="2" t="str">
        <f>VLOOKUP($A2287,'Hospitalisation Details'!$A$2:$J$2344,10,FALSE)</f>
        <v>Tier - 3</v>
      </c>
      <c r="O2287" s="2" t="str">
        <f>VLOOKUP($A2287,'Hospitalisation Details'!$A$2:$K$2344,11,FALSE)</f>
        <v>Tier - 3</v>
      </c>
      <c r="P2287" s="5" t="str">
        <f>VLOOKUP($A2287,'Hospitalisation Details'!$A$2:$L$2344,12,FALSE)</f>
        <v>R1013</v>
      </c>
      <c r="Q2287" s="15">
        <f>VLOOKUP($A2287,'Hospitalisation Details'!$A$2:$G$2344,7,FALSE)</f>
        <v>55</v>
      </c>
    </row>
    <row r="2288" spans="1:17" x14ac:dyDescent="0.25">
      <c r="A2288" s="14" t="s">
        <v>5979</v>
      </c>
      <c r="B2288" t="str">
        <f>VLOOKUP(Healthcare!$A2288,'Customer Names'!A2288:C4622,3,FALSE)</f>
        <v>Albertson</v>
      </c>
      <c r="C2288">
        <f>VLOOKUP(Healthcare!$A2288,'Medical Examinations'!A2288:B4622,2,FALSE)</f>
        <v>37.29</v>
      </c>
      <c r="D2288">
        <f>VLOOKUP($A2288,'Medical Examinations'!A2288:D4622,4,FALSE)</f>
        <v>5.03</v>
      </c>
      <c r="E2288" t="str">
        <f>VLOOKUP($A2288,'Medical Examinations'!A2288:F2288,6,FALSE)</f>
        <v>No</v>
      </c>
      <c r="F2288" t="str">
        <f>VLOOKUP($A2288,'Medical Examinations'!A2288:G4622,7,FALSE)</f>
        <v>Yes</v>
      </c>
      <c r="G2288" t="str">
        <f>VLOOKUP($A2288,'Medical Examinations'!A2288:H4622,8,FALSE)</f>
        <v>No</v>
      </c>
      <c r="H2288" s="4">
        <f>VLOOKUP($A2288,'Medical Examinations'!A2288:I4622,9,FALSE)</f>
        <v>1</v>
      </c>
      <c r="I2288" t="str">
        <f>VLOOKUP($A2288,'Medical Examinations'!A2288:J2288,10,FALSE)</f>
        <v>No</v>
      </c>
      <c r="J2288" t="str">
        <f>VLOOKUP($A2288,'Medical Examinations'!A2288:C2288,3,FALSE)</f>
        <v>Obesity</v>
      </c>
      <c r="K2288" t="str">
        <f>VLOOKUP($A2288,'Medical Examinations'!A2288:E2288,5,FALSE)</f>
        <v>Normal</v>
      </c>
      <c r="L2288" t="str">
        <f>VLOOKUP($A2288,'Hospitalisation Details'!$A$2:$E$2344,5,FALSE)</f>
        <v>4-Jul-1983</v>
      </c>
      <c r="M2288" s="2">
        <f>VLOOKUP($A2288,'Hospitalisation Details'!$A$2:$I$2344,9,FALSE)</f>
        <v>11987.68</v>
      </c>
      <c r="N2288" s="2" t="str">
        <f>VLOOKUP($A2288,'Hospitalisation Details'!$A$2:$J$2344,10,FALSE)</f>
        <v>Tier - 3</v>
      </c>
      <c r="O2288" s="2" t="str">
        <f>VLOOKUP($A2288,'Hospitalisation Details'!$A$2:$K$2344,11,FALSE)</f>
        <v>Tier - 2</v>
      </c>
      <c r="P2288" s="5" t="str">
        <f>VLOOKUP($A2288,'Hospitalisation Details'!$A$2:$L$2344,12,FALSE)</f>
        <v>R1026</v>
      </c>
      <c r="Q2288" s="15">
        <f>VLOOKUP($A2288,'Hospitalisation Details'!$A$2:$G$2344,7,FALSE)</f>
        <v>39</v>
      </c>
    </row>
    <row r="2289" spans="1:17" x14ac:dyDescent="0.25">
      <c r="A2289" s="14" t="s">
        <v>5980</v>
      </c>
      <c r="B2289" t="str">
        <f>VLOOKUP(Healthcare!$A2289,'Customer Names'!A2289:C4623,3,FALSE)</f>
        <v>Barger</v>
      </c>
      <c r="C2289">
        <f>VLOOKUP(Healthcare!$A2289,'Medical Examinations'!A2289:B4623,2,FALSE)</f>
        <v>16.739999999999998</v>
      </c>
      <c r="D2289">
        <f>VLOOKUP($A2289,'Medical Examinations'!A2289:D4623,4,FALSE)</f>
        <v>4.08</v>
      </c>
      <c r="E2289" t="str">
        <f>VLOOKUP($A2289,'Medical Examinations'!A2289:F2289,6,FALSE)</f>
        <v>Yes</v>
      </c>
      <c r="F2289" t="str">
        <f>VLOOKUP($A2289,'Medical Examinations'!A2289:G4623,7,FALSE)</f>
        <v>No</v>
      </c>
      <c r="G2289" t="str">
        <f>VLOOKUP($A2289,'Medical Examinations'!A2289:H4623,8,FALSE)</f>
        <v>No</v>
      </c>
      <c r="H2289" s="4">
        <f>VLOOKUP($A2289,'Medical Examinations'!A2289:I4623,9,FALSE)</f>
        <v>0</v>
      </c>
      <c r="I2289" t="str">
        <f>VLOOKUP($A2289,'Medical Examinations'!A2289:J2289,10,FALSE)</f>
        <v>No</v>
      </c>
      <c r="J2289" t="str">
        <f>VLOOKUP($A2289,'Medical Examinations'!A2289:C2289,3,FALSE)</f>
        <v>Under Weight</v>
      </c>
      <c r="K2289" t="str">
        <f>VLOOKUP($A2289,'Medical Examinations'!A2289:E2289,5,FALSE)</f>
        <v>Normal</v>
      </c>
      <c r="L2289" t="str">
        <f>VLOOKUP($A2289,'Hospitalisation Details'!$A$2:$E$2344,5,FALSE)</f>
        <v>12-Dec-1993</v>
      </c>
      <c r="M2289" s="2">
        <f>VLOOKUP($A2289,'Hospitalisation Details'!$A$2:$I$2344,9,FALSE)</f>
        <v>11994.89</v>
      </c>
      <c r="N2289" s="2" t="str">
        <f>VLOOKUP($A2289,'Hospitalisation Details'!$A$2:$J$2344,10,FALSE)</f>
        <v>Tier - 3</v>
      </c>
      <c r="O2289" s="2" t="str">
        <f>VLOOKUP($A2289,'Hospitalisation Details'!$A$2:$K$2344,11,FALSE)</f>
        <v>Tier - 2</v>
      </c>
      <c r="P2289" s="5" t="str">
        <f>VLOOKUP($A2289,'Hospitalisation Details'!$A$2:$L$2344,12,FALSE)</f>
        <v>R1012</v>
      </c>
      <c r="Q2289" s="15">
        <f>VLOOKUP($A2289,'Hospitalisation Details'!$A$2:$G$2344,7,FALSE)</f>
        <v>29</v>
      </c>
    </row>
    <row r="2290" spans="1:17" x14ac:dyDescent="0.25">
      <c r="A2290" s="14" t="s">
        <v>5981</v>
      </c>
      <c r="B2290" t="str">
        <f>VLOOKUP(Healthcare!$A2290,'Customer Names'!A2290:C4624,3,FALSE)</f>
        <v>Fraioli</v>
      </c>
      <c r="C2290">
        <f>VLOOKUP(Healthcare!$A2290,'Medical Examinations'!A2290:B4624,2,FALSE)</f>
        <v>34.43</v>
      </c>
      <c r="D2290">
        <f>VLOOKUP($A2290,'Medical Examinations'!A2290:D4624,4,FALSE)</f>
        <v>4.2699999999999996</v>
      </c>
      <c r="E2290" t="str">
        <f>VLOOKUP($A2290,'Medical Examinations'!A2290:F2290,6,FALSE)</f>
        <v>No</v>
      </c>
      <c r="F2290" t="str">
        <f>VLOOKUP($A2290,'Medical Examinations'!A2290:G4624,7,FALSE)</f>
        <v>Yes</v>
      </c>
      <c r="G2290" t="str">
        <f>VLOOKUP($A2290,'Medical Examinations'!A2290:H4624,8,FALSE)</f>
        <v>No</v>
      </c>
      <c r="H2290" s="4">
        <f>VLOOKUP($A2290,'Medical Examinations'!A2290:I4624,9,FALSE)</f>
        <v>1</v>
      </c>
      <c r="I2290" t="str">
        <f>VLOOKUP($A2290,'Medical Examinations'!A2290:J2290,10,FALSE)</f>
        <v>No</v>
      </c>
      <c r="J2290" t="str">
        <f>VLOOKUP($A2290,'Medical Examinations'!A2290:C2290,3,FALSE)</f>
        <v>Obesity</v>
      </c>
      <c r="K2290" t="str">
        <f>VLOOKUP($A2290,'Medical Examinations'!A2290:E2290,5,FALSE)</f>
        <v>Normal</v>
      </c>
      <c r="L2290" t="str">
        <f>VLOOKUP($A2290,'Hospitalisation Details'!$A$2:$E$2344,5,FALSE)</f>
        <v>17-Oct-1982</v>
      </c>
      <c r="M2290" s="2">
        <f>VLOOKUP($A2290,'Hospitalisation Details'!$A$2:$I$2344,9,FALSE)</f>
        <v>12001.29</v>
      </c>
      <c r="N2290" s="2" t="str">
        <f>VLOOKUP($A2290,'Hospitalisation Details'!$A$2:$J$2344,10,FALSE)</f>
        <v>Tier - 3</v>
      </c>
      <c r="O2290" s="2" t="str">
        <f>VLOOKUP($A2290,'Hospitalisation Details'!$A$2:$K$2344,11,FALSE)</f>
        <v>Tier - 3</v>
      </c>
      <c r="P2290" s="5" t="str">
        <f>VLOOKUP($A2290,'Hospitalisation Details'!$A$2:$L$2344,12,FALSE)</f>
        <v>R1021</v>
      </c>
      <c r="Q2290" s="15">
        <f>VLOOKUP($A2290,'Hospitalisation Details'!$A$2:$G$2344,7,FALSE)</f>
        <v>40</v>
      </c>
    </row>
    <row r="2291" spans="1:17" x14ac:dyDescent="0.25">
      <c r="A2291" s="14" t="s">
        <v>5982</v>
      </c>
      <c r="B2291" t="str">
        <f>VLOOKUP(Healthcare!$A2291,'Customer Names'!A2291:C4625,3,FALSE)</f>
        <v>April</v>
      </c>
      <c r="C2291">
        <f>VLOOKUP(Healthcare!$A2291,'Medical Examinations'!A2291:B4625,2,FALSE)</f>
        <v>34.1</v>
      </c>
      <c r="D2291">
        <f>VLOOKUP($A2291,'Medical Examinations'!A2291:D4625,4,FALSE)</f>
        <v>4.07</v>
      </c>
      <c r="E2291" t="str">
        <f>VLOOKUP($A2291,'Medical Examinations'!A2291:F2291,6,FALSE)</f>
        <v>No</v>
      </c>
      <c r="F2291" t="str">
        <f>VLOOKUP($A2291,'Medical Examinations'!A2291:G4625,7,FALSE)</f>
        <v>Yes</v>
      </c>
      <c r="G2291" t="str">
        <f>VLOOKUP($A2291,'Medical Examinations'!A2291:H4625,8,FALSE)</f>
        <v>No</v>
      </c>
      <c r="H2291" s="4">
        <f>VLOOKUP($A2291,'Medical Examinations'!A2291:I4625,9,FALSE)</f>
        <v>1</v>
      </c>
      <c r="I2291" t="str">
        <f>VLOOKUP($A2291,'Medical Examinations'!A2291:J2291,10,FALSE)</f>
        <v>No</v>
      </c>
      <c r="J2291" t="str">
        <f>VLOOKUP($A2291,'Medical Examinations'!A2291:C2291,3,FALSE)</f>
        <v>Obesity</v>
      </c>
      <c r="K2291" t="str">
        <f>VLOOKUP($A2291,'Medical Examinations'!A2291:E2291,5,FALSE)</f>
        <v>Normal</v>
      </c>
      <c r="L2291" t="str">
        <f>VLOOKUP($A2291,'Hospitalisation Details'!$A$2:$E$2344,5,FALSE)</f>
        <v>29-Oct-1965</v>
      </c>
      <c r="M2291" s="2">
        <f>VLOOKUP($A2291,'Hospitalisation Details'!$A$2:$I$2344,9,FALSE)</f>
        <v>12032.33</v>
      </c>
      <c r="N2291" s="2" t="str">
        <f>VLOOKUP($A2291,'Hospitalisation Details'!$A$2:$J$2344,10,FALSE)</f>
        <v>Tier - 3</v>
      </c>
      <c r="O2291" s="2" t="str">
        <f>VLOOKUP($A2291,'Hospitalisation Details'!$A$2:$K$2344,11,FALSE)</f>
        <v>Tier - 1</v>
      </c>
      <c r="P2291" s="5" t="str">
        <f>VLOOKUP($A2291,'Hospitalisation Details'!$A$2:$L$2344,12,FALSE)</f>
        <v>R1011</v>
      </c>
      <c r="Q2291" s="15">
        <f>VLOOKUP($A2291,'Hospitalisation Details'!$A$2:$G$2344,7,FALSE)</f>
        <v>57</v>
      </c>
    </row>
    <row r="2292" spans="1:17" x14ac:dyDescent="0.25">
      <c r="A2292" s="14" t="s">
        <v>5983</v>
      </c>
      <c r="B2292" t="str">
        <f>VLOOKUP(Healthcare!$A2292,'Customer Names'!A2292:C4626,3,FALSE)</f>
        <v>King</v>
      </c>
      <c r="C2292">
        <f>VLOOKUP(Healthcare!$A2292,'Medical Examinations'!A2292:B4626,2,FALSE)</f>
        <v>19.3</v>
      </c>
      <c r="D2292">
        <f>VLOOKUP($A2292,'Medical Examinations'!A2292:D4626,4,FALSE)</f>
        <v>10.36</v>
      </c>
      <c r="E2292" t="str">
        <f>VLOOKUP($A2292,'Medical Examinations'!A2292:F2292,6,FALSE)</f>
        <v>No</v>
      </c>
      <c r="F2292" t="str">
        <f>VLOOKUP($A2292,'Medical Examinations'!A2292:G4626,7,FALSE)</f>
        <v>No</v>
      </c>
      <c r="G2292" t="str">
        <f>VLOOKUP($A2292,'Medical Examinations'!A2292:H4626,8,FALSE)</f>
        <v>No</v>
      </c>
      <c r="H2292" s="4">
        <f>VLOOKUP($A2292,'Medical Examinations'!A2292:I4626,9,FALSE)</f>
        <v>0</v>
      </c>
      <c r="I2292" t="str">
        <f>VLOOKUP($A2292,'Medical Examinations'!A2292:J2292,10,FALSE)</f>
        <v>No</v>
      </c>
      <c r="J2292" t="str">
        <f>VLOOKUP($A2292,'Medical Examinations'!A2292:C2292,3,FALSE)</f>
        <v>Health Weight</v>
      </c>
      <c r="K2292" t="str">
        <f>VLOOKUP($A2292,'Medical Examinations'!A2292:E2292,5,FALSE)</f>
        <v>Diabetes</v>
      </c>
      <c r="L2292" t="str">
        <f>VLOOKUP($A2292,'Hospitalisation Details'!$A$2:$E$2344,5,FALSE)</f>
        <v>16-Oct-1979</v>
      </c>
      <c r="M2292" s="2">
        <f>VLOOKUP($A2292,'Hospitalisation Details'!$A$2:$I$2344,9,FALSE)</f>
        <v>12035.18</v>
      </c>
      <c r="N2292" s="2" t="str">
        <f>VLOOKUP($A2292,'Hospitalisation Details'!$A$2:$J$2344,10,FALSE)</f>
        <v>Tier - 3</v>
      </c>
      <c r="O2292" s="2" t="str">
        <f>VLOOKUP($A2292,'Hospitalisation Details'!$A$2:$K$2344,11,FALSE)</f>
        <v>Tier - 3</v>
      </c>
      <c r="P2292" s="5" t="str">
        <f>VLOOKUP($A2292,'Hospitalisation Details'!$A$2:$L$2344,12,FALSE)</f>
        <v>R1021</v>
      </c>
      <c r="Q2292" s="15">
        <f>VLOOKUP($A2292,'Hospitalisation Details'!$A$2:$G$2344,7,FALSE)</f>
        <v>43</v>
      </c>
    </row>
    <row r="2293" spans="1:17" x14ac:dyDescent="0.25">
      <c r="A2293" s="14" t="s">
        <v>5984</v>
      </c>
      <c r="B2293" t="str">
        <f>VLOOKUP(Healthcare!$A2293,'Customer Names'!A2293:C4627,3,FALSE)</f>
        <v>Talhelm</v>
      </c>
      <c r="C2293">
        <f>VLOOKUP(Healthcare!$A2293,'Medical Examinations'!A2293:B4627,2,FALSE)</f>
        <v>33.659999999999997</v>
      </c>
      <c r="D2293">
        <f>VLOOKUP($A2293,'Medical Examinations'!A2293:D4627,4,FALSE)</f>
        <v>5.71</v>
      </c>
      <c r="E2293" t="str">
        <f>VLOOKUP($A2293,'Medical Examinations'!A2293:F2293,6,FALSE)</f>
        <v>No</v>
      </c>
      <c r="F2293" t="str">
        <f>VLOOKUP($A2293,'Medical Examinations'!A2293:G4627,7,FALSE)</f>
        <v>Yes</v>
      </c>
      <c r="G2293" t="str">
        <f>VLOOKUP($A2293,'Medical Examinations'!A2293:H4627,8,FALSE)</f>
        <v>No</v>
      </c>
      <c r="H2293" s="4">
        <f>VLOOKUP($A2293,'Medical Examinations'!A2293:I4627,9,FALSE)</f>
        <v>1</v>
      </c>
      <c r="I2293" t="str">
        <f>VLOOKUP($A2293,'Medical Examinations'!A2293:J2293,10,FALSE)</f>
        <v>No</v>
      </c>
      <c r="J2293" t="str">
        <f>VLOOKUP($A2293,'Medical Examinations'!A2293:C2293,3,FALSE)</f>
        <v>Obesity</v>
      </c>
      <c r="K2293" t="str">
        <f>VLOOKUP($A2293,'Medical Examinations'!A2293:E2293,5,FALSE)</f>
        <v>Prediabetes</v>
      </c>
      <c r="L2293" t="str">
        <f>VLOOKUP($A2293,'Hospitalisation Details'!$A$2:$E$2344,5,FALSE)</f>
        <v>24-Nov-1966</v>
      </c>
      <c r="M2293" s="2">
        <f>VLOOKUP($A2293,'Hospitalisation Details'!$A$2:$I$2344,9,FALSE)</f>
        <v>12044.34</v>
      </c>
      <c r="N2293" s="2" t="str">
        <f>VLOOKUP($A2293,'Hospitalisation Details'!$A$2:$J$2344,10,FALSE)</f>
        <v>Tier - 3</v>
      </c>
      <c r="O2293" s="2" t="str">
        <f>VLOOKUP($A2293,'Hospitalisation Details'!$A$2:$K$2344,11,FALSE)</f>
        <v>Tier - 1</v>
      </c>
      <c r="P2293" s="5" t="str">
        <f>VLOOKUP($A2293,'Hospitalisation Details'!$A$2:$L$2344,12,FALSE)</f>
        <v>R1012</v>
      </c>
      <c r="Q2293" s="15">
        <f>VLOOKUP($A2293,'Hospitalisation Details'!$A$2:$G$2344,7,FALSE)</f>
        <v>56</v>
      </c>
    </row>
    <row r="2294" spans="1:17" x14ac:dyDescent="0.25">
      <c r="A2294" s="14" t="s">
        <v>5985</v>
      </c>
      <c r="B2294" t="str">
        <f>VLOOKUP(Healthcare!$A2294,'Customer Names'!A2294:C4628,3,FALSE)</f>
        <v>Regnier</v>
      </c>
      <c r="C2294">
        <f>VLOOKUP(Healthcare!$A2294,'Medical Examinations'!A2294:B4628,2,FALSE)</f>
        <v>33.33</v>
      </c>
      <c r="D2294">
        <f>VLOOKUP($A2294,'Medical Examinations'!A2294:D4628,4,FALSE)</f>
        <v>6.08</v>
      </c>
      <c r="E2294" t="str">
        <f>VLOOKUP($A2294,'Medical Examinations'!A2294:F2294,6,FALSE)</f>
        <v>No</v>
      </c>
      <c r="F2294" t="str">
        <f>VLOOKUP($A2294,'Medical Examinations'!A2294:G4628,7,FALSE)</f>
        <v>Yes</v>
      </c>
      <c r="G2294" t="str">
        <f>VLOOKUP($A2294,'Medical Examinations'!A2294:H4628,8,FALSE)</f>
        <v>No</v>
      </c>
      <c r="H2294" s="4">
        <f>VLOOKUP($A2294,'Medical Examinations'!A2294:I4628,9,FALSE)</f>
        <v>1</v>
      </c>
      <c r="I2294" t="str">
        <f>VLOOKUP($A2294,'Medical Examinations'!A2294:J2294,10,FALSE)</f>
        <v>No</v>
      </c>
      <c r="J2294" t="str">
        <f>VLOOKUP($A2294,'Medical Examinations'!A2294:C2294,3,FALSE)</f>
        <v>Obesity</v>
      </c>
      <c r="K2294" t="str">
        <f>VLOOKUP($A2294,'Medical Examinations'!A2294:E2294,5,FALSE)</f>
        <v>Prediabetes</v>
      </c>
      <c r="L2294" t="str">
        <f>VLOOKUP($A2294,'Hospitalisation Details'!$A$2:$E$2344,5,FALSE)</f>
        <v>7-Sep-1986</v>
      </c>
      <c r="M2294" s="2">
        <f>VLOOKUP($A2294,'Hospitalisation Details'!$A$2:$I$2344,9,FALSE)</f>
        <v>12048.13</v>
      </c>
      <c r="N2294" s="2" t="str">
        <f>VLOOKUP($A2294,'Hospitalisation Details'!$A$2:$J$2344,10,FALSE)</f>
        <v>Tier - 3</v>
      </c>
      <c r="O2294" s="2" t="str">
        <f>VLOOKUP($A2294,'Hospitalisation Details'!$A$2:$K$2344,11,FALSE)</f>
        <v>Tier - 2</v>
      </c>
      <c r="P2294" s="5" t="str">
        <f>VLOOKUP($A2294,'Hospitalisation Details'!$A$2:$L$2344,12,FALSE)</f>
        <v>R1026</v>
      </c>
      <c r="Q2294" s="15">
        <f>VLOOKUP($A2294,'Hospitalisation Details'!$A$2:$G$2344,7,FALSE)</f>
        <v>36</v>
      </c>
    </row>
    <row r="2295" spans="1:17" x14ac:dyDescent="0.25">
      <c r="A2295" s="14" t="s">
        <v>5986</v>
      </c>
      <c r="B2295" t="str">
        <f>VLOOKUP(Healthcare!$A2295,'Customer Names'!A2295:C4629,3,FALSE)</f>
        <v>Treece</v>
      </c>
      <c r="C2295">
        <f>VLOOKUP(Healthcare!$A2295,'Medical Examinations'!A2295:B4629,2,FALSE)</f>
        <v>21.84</v>
      </c>
      <c r="D2295">
        <f>VLOOKUP($A2295,'Medical Examinations'!A2295:D4629,4,FALSE)</f>
        <v>5.71</v>
      </c>
      <c r="E2295" t="str">
        <f>VLOOKUP($A2295,'Medical Examinations'!A2295:F2295,6,FALSE)</f>
        <v>No</v>
      </c>
      <c r="F2295" t="str">
        <f>VLOOKUP($A2295,'Medical Examinations'!A2295:G4629,7,FALSE)</f>
        <v>Yes</v>
      </c>
      <c r="G2295" t="str">
        <f>VLOOKUP($A2295,'Medical Examinations'!A2295:H4629,8,FALSE)</f>
        <v>No</v>
      </c>
      <c r="H2295" s="4">
        <f>VLOOKUP($A2295,'Medical Examinations'!A2295:I4629,9,FALSE)</f>
        <v>1</v>
      </c>
      <c r="I2295" t="str">
        <f>VLOOKUP($A2295,'Medical Examinations'!A2295:J2295,10,FALSE)</f>
        <v>No</v>
      </c>
      <c r="J2295" t="str">
        <f>VLOOKUP($A2295,'Medical Examinations'!A2295:C2295,3,FALSE)</f>
        <v>Health Weight</v>
      </c>
      <c r="K2295" t="str">
        <f>VLOOKUP($A2295,'Medical Examinations'!A2295:E2295,5,FALSE)</f>
        <v>Prediabetes</v>
      </c>
      <c r="L2295" t="str">
        <f>VLOOKUP($A2295,'Hospitalisation Details'!$A$2:$E$2344,5,FALSE)</f>
        <v>2-Sep-1984</v>
      </c>
      <c r="M2295" s="2">
        <f>VLOOKUP($A2295,'Hospitalisation Details'!$A$2:$I$2344,9,FALSE)</f>
        <v>12091.34</v>
      </c>
      <c r="N2295" s="2" t="str">
        <f>VLOOKUP($A2295,'Hospitalisation Details'!$A$2:$J$2344,10,FALSE)</f>
        <v>Tier - 3</v>
      </c>
      <c r="O2295" s="2" t="str">
        <f>VLOOKUP($A2295,'Hospitalisation Details'!$A$2:$K$2344,11,FALSE)</f>
        <v>Tier - 2</v>
      </c>
      <c r="P2295" s="5" t="str">
        <f>VLOOKUP($A2295,'Hospitalisation Details'!$A$2:$L$2344,12,FALSE)</f>
        <v>R1022</v>
      </c>
      <c r="Q2295" s="15">
        <f>VLOOKUP($A2295,'Hospitalisation Details'!$A$2:$G$2344,7,FALSE)</f>
        <v>38</v>
      </c>
    </row>
    <row r="2296" spans="1:17" x14ac:dyDescent="0.25">
      <c r="A2296" s="14" t="s">
        <v>5987</v>
      </c>
      <c r="B2296" t="str">
        <f>VLOOKUP(Healthcare!$A2296,'Customer Names'!A2296:C4630,3,FALSE)</f>
        <v>Beisel</v>
      </c>
      <c r="C2296">
        <f>VLOOKUP(Healthcare!$A2296,'Medical Examinations'!A2296:B4630,2,FALSE)</f>
        <v>16.87</v>
      </c>
      <c r="D2296">
        <f>VLOOKUP($A2296,'Medical Examinations'!A2296:D4630,4,FALSE)</f>
        <v>9.1300000000000008</v>
      </c>
      <c r="E2296" t="str">
        <f>VLOOKUP($A2296,'Medical Examinations'!A2296:F2296,6,FALSE)</f>
        <v>No</v>
      </c>
      <c r="F2296" t="str">
        <f>VLOOKUP($A2296,'Medical Examinations'!A2296:G4630,7,FALSE)</f>
        <v>No</v>
      </c>
      <c r="G2296" t="str">
        <f>VLOOKUP($A2296,'Medical Examinations'!A2296:H4630,8,FALSE)</f>
        <v>No</v>
      </c>
      <c r="H2296" s="4">
        <f>VLOOKUP($A2296,'Medical Examinations'!A2296:I4630,9,FALSE)</f>
        <v>0</v>
      </c>
      <c r="I2296" t="str">
        <f>VLOOKUP($A2296,'Medical Examinations'!A2296:J2296,10,FALSE)</f>
        <v>No</v>
      </c>
      <c r="J2296" t="str">
        <f>VLOOKUP($A2296,'Medical Examinations'!A2296:C2296,3,FALSE)</f>
        <v>Under Weight</v>
      </c>
      <c r="K2296" t="str">
        <f>VLOOKUP($A2296,'Medical Examinations'!A2296:E2296,5,FALSE)</f>
        <v>Diabetes</v>
      </c>
      <c r="L2296" t="str">
        <f>VLOOKUP($A2296,'Hospitalisation Details'!$A$2:$E$2344,5,FALSE)</f>
        <v>21-Jun-1968</v>
      </c>
      <c r="M2296" s="2">
        <f>VLOOKUP($A2296,'Hospitalisation Details'!$A$2:$I$2344,9,FALSE)</f>
        <v>12094.48</v>
      </c>
      <c r="N2296" s="2" t="str">
        <f>VLOOKUP($A2296,'Hospitalisation Details'!$A$2:$J$2344,10,FALSE)</f>
        <v>Tier - 3</v>
      </c>
      <c r="O2296" s="2" t="str">
        <f>VLOOKUP($A2296,'Hospitalisation Details'!$A$2:$K$2344,11,FALSE)</f>
        <v>Tier - 3</v>
      </c>
      <c r="P2296" s="5" t="str">
        <f>VLOOKUP($A2296,'Hospitalisation Details'!$A$2:$L$2344,12,FALSE)</f>
        <v>R1011</v>
      </c>
      <c r="Q2296" s="15">
        <f>VLOOKUP($A2296,'Hospitalisation Details'!$A$2:$G$2344,7,FALSE)</f>
        <v>54</v>
      </c>
    </row>
    <row r="2297" spans="1:17" x14ac:dyDescent="0.25">
      <c r="A2297" s="14" t="s">
        <v>5988</v>
      </c>
      <c r="B2297" t="str">
        <f>VLOOKUP(Healthcare!$A2297,'Customer Names'!A2297:C4631,3,FALSE)</f>
        <v>Enke</v>
      </c>
      <c r="C2297">
        <f>VLOOKUP(Healthcare!$A2297,'Medical Examinations'!A2297:B4631,2,FALSE)</f>
        <v>30.14</v>
      </c>
      <c r="D2297">
        <f>VLOOKUP($A2297,'Medical Examinations'!A2297:D4631,4,FALSE)</f>
        <v>5.49</v>
      </c>
      <c r="E2297" t="str">
        <f>VLOOKUP($A2297,'Medical Examinations'!A2297:F2297,6,FALSE)</f>
        <v>No</v>
      </c>
      <c r="F2297" t="str">
        <f>VLOOKUP($A2297,'Medical Examinations'!A2297:G4631,7,FALSE)</f>
        <v>Yes</v>
      </c>
      <c r="G2297" t="str">
        <f>VLOOKUP($A2297,'Medical Examinations'!A2297:H4631,8,FALSE)</f>
        <v>No</v>
      </c>
      <c r="H2297" s="4">
        <f>VLOOKUP($A2297,'Medical Examinations'!A2297:I4631,9,FALSE)</f>
        <v>1</v>
      </c>
      <c r="I2297" t="str">
        <f>VLOOKUP($A2297,'Medical Examinations'!A2297:J2297,10,FALSE)</f>
        <v>No</v>
      </c>
      <c r="J2297" t="str">
        <f>VLOOKUP($A2297,'Medical Examinations'!A2297:C2297,3,FALSE)</f>
        <v>Obesity</v>
      </c>
      <c r="K2297" t="str">
        <f>VLOOKUP($A2297,'Medical Examinations'!A2297:E2297,5,FALSE)</f>
        <v>Normal</v>
      </c>
      <c r="L2297" t="str">
        <f>VLOOKUP($A2297,'Hospitalisation Details'!$A$2:$E$2344,5,FALSE)</f>
        <v>9-Dec-1968</v>
      </c>
      <c r="M2297" s="2">
        <f>VLOOKUP($A2297,'Hospitalisation Details'!$A$2:$I$2344,9,FALSE)</f>
        <v>12096.65</v>
      </c>
      <c r="N2297" s="2" t="str">
        <f>VLOOKUP($A2297,'Hospitalisation Details'!$A$2:$J$2344,10,FALSE)</f>
        <v>Tier - 3</v>
      </c>
      <c r="O2297" s="2" t="str">
        <f>VLOOKUP($A2297,'Hospitalisation Details'!$A$2:$K$2344,11,FALSE)</f>
        <v>Tier - 1</v>
      </c>
      <c r="P2297" s="5" t="str">
        <f>VLOOKUP($A2297,'Hospitalisation Details'!$A$2:$L$2344,12,FALSE)</f>
        <v>R1024</v>
      </c>
      <c r="Q2297" s="15">
        <f>VLOOKUP($A2297,'Hospitalisation Details'!$A$2:$G$2344,7,FALSE)</f>
        <v>54</v>
      </c>
    </row>
    <row r="2298" spans="1:17" x14ac:dyDescent="0.25">
      <c r="A2298" s="14" t="s">
        <v>5989</v>
      </c>
      <c r="B2298" t="str">
        <f>VLOOKUP(Healthcare!$A2298,'Customer Names'!A2298:C4632,3,FALSE)</f>
        <v>Ruiz-Tagle Barros</v>
      </c>
      <c r="C2298">
        <f>VLOOKUP(Healthcare!$A2298,'Medical Examinations'!A2298:B4632,2,FALSE)</f>
        <v>23.21</v>
      </c>
      <c r="D2298">
        <f>VLOOKUP($A2298,'Medical Examinations'!A2298:D4632,4,FALSE)</f>
        <v>4.37</v>
      </c>
      <c r="E2298" t="str">
        <f>VLOOKUP($A2298,'Medical Examinations'!A2298:F2298,6,FALSE)</f>
        <v>No</v>
      </c>
      <c r="F2298" t="str">
        <f>VLOOKUP($A2298,'Medical Examinations'!A2298:G4632,7,FALSE)</f>
        <v>Yes</v>
      </c>
      <c r="G2298" t="str">
        <f>VLOOKUP($A2298,'Medical Examinations'!A2298:H4632,8,FALSE)</f>
        <v>No</v>
      </c>
      <c r="H2298" s="4">
        <f>VLOOKUP($A2298,'Medical Examinations'!A2298:I4632,9,FALSE)</f>
        <v>1</v>
      </c>
      <c r="I2298" t="str">
        <f>VLOOKUP($A2298,'Medical Examinations'!A2298:J2298,10,FALSE)</f>
        <v>No</v>
      </c>
      <c r="J2298" t="str">
        <f>VLOOKUP($A2298,'Medical Examinations'!A2298:C2298,3,FALSE)</f>
        <v>Health Weight</v>
      </c>
      <c r="K2298" t="str">
        <f>VLOOKUP($A2298,'Medical Examinations'!A2298:E2298,5,FALSE)</f>
        <v>Normal</v>
      </c>
      <c r="L2298" t="str">
        <f>VLOOKUP($A2298,'Hospitalisation Details'!$A$2:$E$2344,5,FALSE)</f>
        <v>25-Oct-1968</v>
      </c>
      <c r="M2298" s="2">
        <f>VLOOKUP($A2298,'Hospitalisation Details'!$A$2:$I$2344,9,FALSE)</f>
        <v>12105.32</v>
      </c>
      <c r="N2298" s="2" t="str">
        <f>VLOOKUP($A2298,'Hospitalisation Details'!$A$2:$J$2344,10,FALSE)</f>
        <v>Tier - 3</v>
      </c>
      <c r="O2298" s="2" t="str">
        <f>VLOOKUP($A2298,'Hospitalisation Details'!$A$2:$K$2344,11,FALSE)</f>
        <v>Tier - 3</v>
      </c>
      <c r="P2298" s="5" t="str">
        <f>VLOOKUP($A2298,'Hospitalisation Details'!$A$2:$L$2344,12,FALSE)</f>
        <v>R1011</v>
      </c>
      <c r="Q2298" s="15">
        <f>VLOOKUP($A2298,'Hospitalisation Details'!$A$2:$G$2344,7,FALSE)</f>
        <v>54</v>
      </c>
    </row>
    <row r="2299" spans="1:17" x14ac:dyDescent="0.25">
      <c r="A2299" s="14" t="s">
        <v>5990</v>
      </c>
      <c r="B2299" t="str">
        <f>VLOOKUP(Healthcare!$A2299,'Customer Names'!A2299:C4633,3,FALSE)</f>
        <v>Ferrell</v>
      </c>
      <c r="C2299">
        <f>VLOOKUP(Healthcare!$A2299,'Medical Examinations'!A2299:B4633,2,FALSE)</f>
        <v>17.170000000000002</v>
      </c>
      <c r="D2299">
        <f>VLOOKUP($A2299,'Medical Examinations'!A2299:D4633,4,FALSE)</f>
        <v>8.4600000000000009</v>
      </c>
      <c r="E2299" t="str">
        <f>VLOOKUP($A2299,'Medical Examinations'!A2299:F2299,6,FALSE)</f>
        <v>No</v>
      </c>
      <c r="F2299" t="str">
        <f>VLOOKUP($A2299,'Medical Examinations'!A2299:G4633,7,FALSE)</f>
        <v>No</v>
      </c>
      <c r="G2299" t="str">
        <f>VLOOKUP($A2299,'Medical Examinations'!A2299:H4633,8,FALSE)</f>
        <v>No</v>
      </c>
      <c r="H2299" s="4">
        <f>VLOOKUP($A2299,'Medical Examinations'!A2299:I4633,9,FALSE)</f>
        <v>0</v>
      </c>
      <c r="I2299" t="str">
        <f>VLOOKUP($A2299,'Medical Examinations'!A2299:J2299,10,FALSE)</f>
        <v>No</v>
      </c>
      <c r="J2299" t="str">
        <f>VLOOKUP($A2299,'Medical Examinations'!A2299:C2299,3,FALSE)</f>
        <v>Under Weight</v>
      </c>
      <c r="K2299" t="str">
        <f>VLOOKUP($A2299,'Medical Examinations'!A2299:E2299,5,FALSE)</f>
        <v>Diabetes</v>
      </c>
      <c r="L2299" t="str">
        <f>VLOOKUP($A2299,'Hospitalisation Details'!$A$2:$E$2344,5,FALSE)</f>
        <v>20-Jul-1963</v>
      </c>
      <c r="M2299" s="2">
        <f>VLOOKUP($A2299,'Hospitalisation Details'!$A$2:$I$2344,9,FALSE)</f>
        <v>12124.99</v>
      </c>
      <c r="N2299" s="2" t="str">
        <f>VLOOKUP($A2299,'Hospitalisation Details'!$A$2:$J$2344,10,FALSE)</f>
        <v>Tier - 3</v>
      </c>
      <c r="O2299" s="2" t="str">
        <f>VLOOKUP($A2299,'Hospitalisation Details'!$A$2:$K$2344,11,FALSE)</f>
        <v>Tier - 1</v>
      </c>
      <c r="P2299" s="5" t="str">
        <f>VLOOKUP($A2299,'Hospitalisation Details'!$A$2:$L$2344,12,FALSE)</f>
        <v>R1012</v>
      </c>
      <c r="Q2299" s="15">
        <f>VLOOKUP($A2299,'Hospitalisation Details'!$A$2:$G$2344,7,FALSE)</f>
        <v>59</v>
      </c>
    </row>
    <row r="2300" spans="1:17" x14ac:dyDescent="0.25">
      <c r="A2300" s="14" t="s">
        <v>5991</v>
      </c>
      <c r="B2300" t="str">
        <f>VLOOKUP(Healthcare!$A2300,'Customer Names'!A2300:C4634,3,FALSE)</f>
        <v>Gates</v>
      </c>
      <c r="C2300">
        <f>VLOOKUP(Healthcare!$A2300,'Medical Examinations'!A2300:B4634,2,FALSE)</f>
        <v>15.61</v>
      </c>
      <c r="D2300">
        <f>VLOOKUP($A2300,'Medical Examinations'!A2300:D4634,4,FALSE)</f>
        <v>5.28</v>
      </c>
      <c r="E2300" t="str">
        <f>VLOOKUP($A2300,'Medical Examinations'!A2300:F2300,6,FALSE)</f>
        <v>No</v>
      </c>
      <c r="F2300" t="str">
        <f>VLOOKUP($A2300,'Medical Examinations'!A2300:G4634,7,FALSE)</f>
        <v>No</v>
      </c>
      <c r="G2300" t="str">
        <f>VLOOKUP($A2300,'Medical Examinations'!A2300:H4634,8,FALSE)</f>
        <v>No</v>
      </c>
      <c r="H2300" s="4">
        <f>VLOOKUP($A2300,'Medical Examinations'!A2300:I4634,9,FALSE)</f>
        <v>1</v>
      </c>
      <c r="I2300" t="str">
        <f>VLOOKUP($A2300,'Medical Examinations'!A2300:J2300,10,FALSE)</f>
        <v>No</v>
      </c>
      <c r="J2300" t="str">
        <f>VLOOKUP($A2300,'Medical Examinations'!A2300:C2300,3,FALSE)</f>
        <v>Under Weight</v>
      </c>
      <c r="K2300" t="str">
        <f>VLOOKUP($A2300,'Medical Examinations'!A2300:E2300,5,FALSE)</f>
        <v>Normal</v>
      </c>
      <c r="L2300" t="str">
        <f>VLOOKUP($A2300,'Hospitalisation Details'!$A$2:$E$2344,5,FALSE)</f>
        <v>4-Jun-1963</v>
      </c>
      <c r="M2300" s="2">
        <f>VLOOKUP($A2300,'Hospitalisation Details'!$A$2:$I$2344,9,FALSE)</f>
        <v>12129.61</v>
      </c>
      <c r="N2300" s="2" t="str">
        <f>VLOOKUP($A2300,'Hospitalisation Details'!$A$2:$J$2344,10,FALSE)</f>
        <v>Tier - 3</v>
      </c>
      <c r="O2300" s="2" t="str">
        <f>VLOOKUP($A2300,'Hospitalisation Details'!$A$2:$K$2344,11,FALSE)</f>
        <v>Tier - 1</v>
      </c>
      <c r="P2300" s="5" t="str">
        <f>VLOOKUP($A2300,'Hospitalisation Details'!$A$2:$L$2344,12,FALSE)</f>
        <v>R1012</v>
      </c>
      <c r="Q2300" s="15">
        <f>VLOOKUP($A2300,'Hospitalisation Details'!$A$2:$G$2344,7,FALSE)</f>
        <v>60</v>
      </c>
    </row>
    <row r="2301" spans="1:17" x14ac:dyDescent="0.25">
      <c r="A2301" s="14" t="s">
        <v>5992</v>
      </c>
      <c r="B2301" t="str">
        <f>VLOOKUP(Healthcare!$A2301,'Customer Names'!A2301:C4635,3,FALSE)</f>
        <v>Jeffers</v>
      </c>
      <c r="C2301">
        <f>VLOOKUP(Healthcare!$A2301,'Medical Examinations'!A2301:B4635,2,FALSE)</f>
        <v>17.98</v>
      </c>
      <c r="D2301">
        <f>VLOOKUP($A2301,'Medical Examinations'!A2301:D4635,4,FALSE)</f>
        <v>5.33</v>
      </c>
      <c r="E2301" t="str">
        <f>VLOOKUP($A2301,'Medical Examinations'!A2301:F2301,6,FALSE)</f>
        <v>Yes</v>
      </c>
      <c r="F2301" t="str">
        <f>VLOOKUP($A2301,'Medical Examinations'!A2301:G4635,7,FALSE)</f>
        <v>No</v>
      </c>
      <c r="G2301" t="str">
        <f>VLOOKUP($A2301,'Medical Examinations'!A2301:H4635,8,FALSE)</f>
        <v>Yes</v>
      </c>
      <c r="H2301" s="4">
        <f>VLOOKUP($A2301,'Medical Examinations'!A2301:I4635,9,FALSE)</f>
        <v>1</v>
      </c>
      <c r="I2301" t="str">
        <f>VLOOKUP($A2301,'Medical Examinations'!A2301:J2301,10,FALSE)</f>
        <v>No</v>
      </c>
      <c r="J2301" t="str">
        <f>VLOOKUP($A2301,'Medical Examinations'!A2301:C2301,3,FALSE)</f>
        <v>Under Weight</v>
      </c>
      <c r="K2301" t="str">
        <f>VLOOKUP($A2301,'Medical Examinations'!A2301:E2301,5,FALSE)</f>
        <v>Normal</v>
      </c>
      <c r="L2301" t="str">
        <f>VLOOKUP($A2301,'Hospitalisation Details'!$A$2:$E$2344,5,FALSE)</f>
        <v>4-Nov-1962</v>
      </c>
      <c r="M2301" s="2">
        <f>VLOOKUP($A2301,'Hospitalisation Details'!$A$2:$I$2344,9,FALSE)</f>
        <v>12142.58</v>
      </c>
      <c r="N2301" s="2" t="str">
        <f>VLOOKUP($A2301,'Hospitalisation Details'!$A$2:$J$2344,10,FALSE)</f>
        <v>Tier - 3</v>
      </c>
      <c r="O2301" s="2" t="str">
        <f>VLOOKUP($A2301,'Hospitalisation Details'!$A$2:$K$2344,11,FALSE)</f>
        <v>Tier - 2</v>
      </c>
      <c r="P2301" s="5" t="str">
        <f>VLOOKUP($A2301,'Hospitalisation Details'!$A$2:$L$2344,12,FALSE)</f>
        <v>R1013</v>
      </c>
      <c r="Q2301" s="15">
        <f>VLOOKUP($A2301,'Hospitalisation Details'!$A$2:$G$2344,7,FALSE)</f>
        <v>60</v>
      </c>
    </row>
    <row r="2302" spans="1:17" x14ac:dyDescent="0.25">
      <c r="A2302" s="14" t="s">
        <v>5993</v>
      </c>
      <c r="B2302" t="str">
        <f>VLOOKUP(Healthcare!$A2302,'Customer Names'!A2302:C4636,3,FALSE)</f>
        <v>Sulhanek</v>
      </c>
      <c r="C2302">
        <f>VLOOKUP(Healthcare!$A2302,'Medical Examinations'!A2302:B4636,2,FALSE)</f>
        <v>21.64</v>
      </c>
      <c r="D2302">
        <f>VLOOKUP($A2302,'Medical Examinations'!A2302:D4636,4,FALSE)</f>
        <v>5.5</v>
      </c>
      <c r="E2302" t="str">
        <f>VLOOKUP($A2302,'Medical Examinations'!A2302:F2302,6,FALSE)</f>
        <v>No</v>
      </c>
      <c r="F2302" t="str">
        <f>VLOOKUP($A2302,'Medical Examinations'!A2302:G4636,7,FALSE)</f>
        <v>Yes</v>
      </c>
      <c r="G2302" t="str">
        <f>VLOOKUP($A2302,'Medical Examinations'!A2302:H4636,8,FALSE)</f>
        <v>No</v>
      </c>
      <c r="H2302" s="4">
        <f>VLOOKUP($A2302,'Medical Examinations'!A2302:I4636,9,FALSE)</f>
        <v>1</v>
      </c>
      <c r="I2302" t="str">
        <f>VLOOKUP($A2302,'Medical Examinations'!A2302:J2302,10,FALSE)</f>
        <v>No</v>
      </c>
      <c r="J2302" t="str">
        <f>VLOOKUP($A2302,'Medical Examinations'!A2302:C2302,3,FALSE)</f>
        <v>Health Weight</v>
      </c>
      <c r="K2302" t="str">
        <f>VLOOKUP($A2302,'Medical Examinations'!A2302:E2302,5,FALSE)</f>
        <v>Normal</v>
      </c>
      <c r="L2302" t="str">
        <f>VLOOKUP($A2302,'Hospitalisation Details'!$A$2:$E$2344,5,FALSE)</f>
        <v>15-Sep-1962</v>
      </c>
      <c r="M2302" s="2">
        <f>VLOOKUP($A2302,'Hospitalisation Details'!$A$2:$I$2344,9,FALSE)</f>
        <v>12146.97</v>
      </c>
      <c r="N2302" s="2" t="str">
        <f>VLOOKUP($A2302,'Hospitalisation Details'!$A$2:$J$2344,10,FALSE)</f>
        <v>Tier - 3</v>
      </c>
      <c r="O2302" s="2" t="str">
        <f>VLOOKUP($A2302,'Hospitalisation Details'!$A$2:$K$2344,11,FALSE)</f>
        <v>Tier - 3</v>
      </c>
      <c r="P2302" s="5" t="str">
        <f>VLOOKUP($A2302,'Hospitalisation Details'!$A$2:$L$2344,12,FALSE)</f>
        <v>R1011</v>
      </c>
      <c r="Q2302" s="15">
        <f>VLOOKUP($A2302,'Hospitalisation Details'!$A$2:$G$2344,7,FALSE)</f>
        <v>60</v>
      </c>
    </row>
    <row r="2303" spans="1:17" x14ac:dyDescent="0.25">
      <c r="A2303" s="14" t="s">
        <v>5994</v>
      </c>
      <c r="B2303" t="str">
        <f>VLOOKUP(Healthcare!$A2303,'Customer Names'!A2303:C4637,3,FALSE)</f>
        <v>Ozahowski</v>
      </c>
      <c r="C2303">
        <f>VLOOKUP(Healthcare!$A2303,'Medical Examinations'!A2303:B4637,2,FALSE)</f>
        <v>16.399999999999999</v>
      </c>
      <c r="D2303">
        <f>VLOOKUP($A2303,'Medical Examinations'!A2303:D4637,4,FALSE)</f>
        <v>5.4</v>
      </c>
      <c r="E2303" t="str">
        <f>VLOOKUP($A2303,'Medical Examinations'!A2303:F2303,6,FALSE)</f>
        <v>No</v>
      </c>
      <c r="F2303" t="str">
        <f>VLOOKUP($A2303,'Medical Examinations'!A2303:G4637,7,FALSE)</f>
        <v>No</v>
      </c>
      <c r="G2303" t="str">
        <f>VLOOKUP($A2303,'Medical Examinations'!A2303:H4637,8,FALSE)</f>
        <v>Yes</v>
      </c>
      <c r="H2303" s="4">
        <f>VLOOKUP($A2303,'Medical Examinations'!A2303:I4637,9,FALSE)</f>
        <v>1</v>
      </c>
      <c r="I2303" t="str">
        <f>VLOOKUP($A2303,'Medical Examinations'!A2303:J2303,10,FALSE)</f>
        <v>No</v>
      </c>
      <c r="J2303" t="str">
        <f>VLOOKUP($A2303,'Medical Examinations'!A2303:C2303,3,FALSE)</f>
        <v>Under Weight</v>
      </c>
      <c r="K2303" t="str">
        <f>VLOOKUP($A2303,'Medical Examinations'!A2303:E2303,5,FALSE)</f>
        <v>Normal</v>
      </c>
      <c r="L2303" t="str">
        <f>VLOOKUP($A2303,'Hospitalisation Details'!$A$2:$E$2344,5,FALSE)</f>
        <v>5-Oct-1987</v>
      </c>
      <c r="M2303" s="2">
        <f>VLOOKUP($A2303,'Hospitalisation Details'!$A$2:$I$2344,9,FALSE)</f>
        <v>12148.2</v>
      </c>
      <c r="N2303" s="2" t="str">
        <f>VLOOKUP($A2303,'Hospitalisation Details'!$A$2:$J$2344,10,FALSE)</f>
        <v>Tier - 3</v>
      </c>
      <c r="O2303" s="2" t="str">
        <f>VLOOKUP($A2303,'Hospitalisation Details'!$A$2:$K$2344,11,FALSE)</f>
        <v>Tier - 3</v>
      </c>
      <c r="P2303" s="5" t="str">
        <f>VLOOKUP($A2303,'Hospitalisation Details'!$A$2:$L$2344,12,FALSE)</f>
        <v>R1012</v>
      </c>
      <c r="Q2303" s="15">
        <f>VLOOKUP($A2303,'Hospitalisation Details'!$A$2:$G$2344,7,FALSE)</f>
        <v>35</v>
      </c>
    </row>
    <row r="2304" spans="1:17" x14ac:dyDescent="0.25">
      <c r="A2304" s="14" t="s">
        <v>5995</v>
      </c>
      <c r="B2304" t="str">
        <f>VLOOKUP(Healthcare!$A2304,'Customer Names'!A2304:C4638,3,FALSE)</f>
        <v>Caron</v>
      </c>
      <c r="C2304">
        <f>VLOOKUP(Healthcare!$A2304,'Medical Examinations'!A2304:B4638,2,FALSE)</f>
        <v>15.77</v>
      </c>
      <c r="D2304">
        <f>VLOOKUP($A2304,'Medical Examinations'!A2304:D4638,4,FALSE)</f>
        <v>6.05</v>
      </c>
      <c r="E2304" t="str">
        <f>VLOOKUP($A2304,'Medical Examinations'!A2304:F2304,6,FALSE)</f>
        <v>Yes</v>
      </c>
      <c r="F2304" t="str">
        <f>VLOOKUP($A2304,'Medical Examinations'!A2304:G4638,7,FALSE)</f>
        <v>No</v>
      </c>
      <c r="G2304" t="str">
        <f>VLOOKUP($A2304,'Medical Examinations'!A2304:H4638,8,FALSE)</f>
        <v>No</v>
      </c>
      <c r="H2304" s="4">
        <f>VLOOKUP($A2304,'Medical Examinations'!A2304:I4638,9,FALSE)</f>
        <v>1</v>
      </c>
      <c r="I2304" t="str">
        <f>VLOOKUP($A2304,'Medical Examinations'!A2304:J2304,10,FALSE)</f>
        <v>No</v>
      </c>
      <c r="J2304" t="str">
        <f>VLOOKUP($A2304,'Medical Examinations'!A2304:C2304,3,FALSE)</f>
        <v>Under Weight</v>
      </c>
      <c r="K2304" t="str">
        <f>VLOOKUP($A2304,'Medical Examinations'!A2304:E2304,5,FALSE)</f>
        <v>Prediabetes</v>
      </c>
      <c r="L2304" t="str">
        <f>VLOOKUP($A2304,'Hospitalisation Details'!$A$2:$E$2344,5,FALSE)</f>
        <v>29-Aug-1991</v>
      </c>
      <c r="M2304" s="2">
        <f>VLOOKUP($A2304,'Hospitalisation Details'!$A$2:$I$2344,9,FALSE)</f>
        <v>12198.64</v>
      </c>
      <c r="N2304" s="2" t="str">
        <f>VLOOKUP($A2304,'Hospitalisation Details'!$A$2:$J$2344,10,FALSE)</f>
        <v>Tier - 3</v>
      </c>
      <c r="O2304" s="2" t="str">
        <f>VLOOKUP($A2304,'Hospitalisation Details'!$A$2:$K$2344,11,FALSE)</f>
        <v>Tier - 3</v>
      </c>
      <c r="P2304" s="5" t="str">
        <f>VLOOKUP($A2304,'Hospitalisation Details'!$A$2:$L$2344,12,FALSE)</f>
        <v>R1026</v>
      </c>
      <c r="Q2304" s="15">
        <f>VLOOKUP($A2304,'Hospitalisation Details'!$A$2:$G$2344,7,FALSE)</f>
        <v>31</v>
      </c>
    </row>
    <row r="2305" spans="1:17" x14ac:dyDescent="0.25">
      <c r="A2305" s="14" t="s">
        <v>5996</v>
      </c>
      <c r="B2305" t="str">
        <f>VLOOKUP(Healthcare!$A2305,'Customer Names'!A2305:C4639,3,FALSE)</f>
        <v>Fullarton</v>
      </c>
      <c r="C2305">
        <f>VLOOKUP(Healthcare!$A2305,'Medical Examinations'!A2305:B4639,2,FALSE)</f>
        <v>18.27</v>
      </c>
      <c r="D2305">
        <f>VLOOKUP($A2305,'Medical Examinations'!A2305:D4639,4,FALSE)</f>
        <v>11.46</v>
      </c>
      <c r="E2305" t="str">
        <f>VLOOKUP($A2305,'Medical Examinations'!A2305:F2305,6,FALSE)</f>
        <v>No</v>
      </c>
      <c r="F2305" t="str">
        <f>VLOOKUP($A2305,'Medical Examinations'!A2305:G4639,7,FALSE)</f>
        <v>No</v>
      </c>
      <c r="G2305" t="str">
        <f>VLOOKUP($A2305,'Medical Examinations'!A2305:H4639,8,FALSE)</f>
        <v>No</v>
      </c>
      <c r="H2305" s="4">
        <f>VLOOKUP($A2305,'Medical Examinations'!A2305:I4639,9,FALSE)</f>
        <v>0</v>
      </c>
      <c r="I2305" t="str">
        <f>VLOOKUP($A2305,'Medical Examinations'!A2305:J2305,10,FALSE)</f>
        <v>No</v>
      </c>
      <c r="J2305" t="str">
        <f>VLOOKUP($A2305,'Medical Examinations'!A2305:C2305,3,FALSE)</f>
        <v>Under Weight</v>
      </c>
      <c r="K2305" t="str">
        <f>VLOOKUP($A2305,'Medical Examinations'!A2305:E2305,5,FALSE)</f>
        <v>Diabetes</v>
      </c>
      <c r="L2305" t="str">
        <f>VLOOKUP($A2305,'Hospitalisation Details'!$A$2:$E$2344,5,FALSE)</f>
        <v>14-Aug-1977</v>
      </c>
      <c r="M2305" s="2">
        <f>VLOOKUP($A2305,'Hospitalisation Details'!$A$2:$I$2344,9,FALSE)</f>
        <v>12218.7</v>
      </c>
      <c r="N2305" s="2" t="str">
        <f>VLOOKUP($A2305,'Hospitalisation Details'!$A$2:$J$2344,10,FALSE)</f>
        <v>Tier - 3</v>
      </c>
      <c r="O2305" s="2" t="str">
        <f>VLOOKUP($A2305,'Hospitalisation Details'!$A$2:$K$2344,11,FALSE)</f>
        <v>Tier - 1</v>
      </c>
      <c r="P2305" s="5" t="str">
        <f>VLOOKUP($A2305,'Hospitalisation Details'!$A$2:$L$2344,12,FALSE)</f>
        <v>R1012</v>
      </c>
      <c r="Q2305" s="15">
        <f>VLOOKUP($A2305,'Hospitalisation Details'!$A$2:$G$2344,7,FALSE)</f>
        <v>45</v>
      </c>
    </row>
    <row r="2306" spans="1:17" x14ac:dyDescent="0.25">
      <c r="A2306" s="14" t="s">
        <v>5997</v>
      </c>
      <c r="B2306" t="str">
        <f>VLOOKUP(Healthcare!$A2306,'Customer Names'!A2306:C4640,3,FALSE)</f>
        <v>Lindgren</v>
      </c>
      <c r="C2306">
        <f>VLOOKUP(Healthcare!$A2306,'Medical Examinations'!A2306:B4640,2,FALSE)</f>
        <v>16.489999999999998</v>
      </c>
      <c r="D2306">
        <f>VLOOKUP($A2306,'Medical Examinations'!A2306:D4640,4,FALSE)</f>
        <v>8.48</v>
      </c>
      <c r="E2306" t="str">
        <f>VLOOKUP($A2306,'Medical Examinations'!A2306:F2306,6,FALSE)</f>
        <v>No</v>
      </c>
      <c r="F2306" t="str">
        <f>VLOOKUP($A2306,'Medical Examinations'!A2306:G4640,7,FALSE)</f>
        <v>No</v>
      </c>
      <c r="G2306" t="str">
        <f>VLOOKUP($A2306,'Medical Examinations'!A2306:H4640,8,FALSE)</f>
        <v>No</v>
      </c>
      <c r="H2306" s="4">
        <f>VLOOKUP($A2306,'Medical Examinations'!A2306:I4640,9,FALSE)</f>
        <v>0</v>
      </c>
      <c r="I2306" t="str">
        <f>VLOOKUP($A2306,'Medical Examinations'!A2306:J2306,10,FALSE)</f>
        <v>No</v>
      </c>
      <c r="J2306" t="str">
        <f>VLOOKUP($A2306,'Medical Examinations'!A2306:C2306,3,FALSE)</f>
        <v>Under Weight</v>
      </c>
      <c r="K2306" t="str">
        <f>VLOOKUP($A2306,'Medical Examinations'!A2306:E2306,5,FALSE)</f>
        <v>Diabetes</v>
      </c>
      <c r="L2306" t="str">
        <f>VLOOKUP($A2306,'Hospitalisation Details'!$A$2:$E$2344,5,FALSE)</f>
        <v>20-Jul-1964</v>
      </c>
      <c r="M2306" s="2">
        <f>VLOOKUP($A2306,'Hospitalisation Details'!$A$2:$I$2344,9,FALSE)</f>
        <v>12222.9</v>
      </c>
      <c r="N2306" s="2" t="str">
        <f>VLOOKUP($A2306,'Hospitalisation Details'!$A$2:$J$2344,10,FALSE)</f>
        <v>Tier - 3</v>
      </c>
      <c r="O2306" s="2" t="str">
        <f>VLOOKUP($A2306,'Hospitalisation Details'!$A$2:$K$2344,11,FALSE)</f>
        <v>Tier - 2</v>
      </c>
      <c r="P2306" s="5" t="str">
        <f>VLOOKUP($A2306,'Hospitalisation Details'!$A$2:$L$2344,12,FALSE)</f>
        <v>R1012</v>
      </c>
      <c r="Q2306" s="15">
        <f>VLOOKUP($A2306,'Hospitalisation Details'!$A$2:$G$2344,7,FALSE)</f>
        <v>58</v>
      </c>
    </row>
    <row r="2307" spans="1:17" x14ac:dyDescent="0.25">
      <c r="A2307" s="14" t="s">
        <v>5998</v>
      </c>
      <c r="B2307" t="str">
        <f>VLOOKUP(Healthcare!$A2307,'Customer Names'!A2307:C4641,3,FALSE)</f>
        <v>Akiha</v>
      </c>
      <c r="C2307">
        <f>VLOOKUP(Healthcare!$A2307,'Medical Examinations'!A2307:B4641,2,FALSE)</f>
        <v>16.14</v>
      </c>
      <c r="D2307">
        <f>VLOOKUP($A2307,'Medical Examinations'!A2307:D4641,4,FALSE)</f>
        <v>4.8600000000000003</v>
      </c>
      <c r="E2307" t="str">
        <f>VLOOKUP($A2307,'Medical Examinations'!A2307:F2307,6,FALSE)</f>
        <v>No</v>
      </c>
      <c r="F2307" t="str">
        <f>VLOOKUP($A2307,'Medical Examinations'!A2307:G4641,7,FALSE)</f>
        <v>No</v>
      </c>
      <c r="G2307" t="str">
        <f>VLOOKUP($A2307,'Medical Examinations'!A2307:H4641,8,FALSE)</f>
        <v>No</v>
      </c>
      <c r="H2307" s="4">
        <f>VLOOKUP($A2307,'Medical Examinations'!A2307:I4641,9,FALSE)</f>
        <v>0</v>
      </c>
      <c r="I2307" t="str">
        <f>VLOOKUP($A2307,'Medical Examinations'!A2307:J2307,10,FALSE)</f>
        <v>No</v>
      </c>
      <c r="J2307" t="str">
        <f>VLOOKUP($A2307,'Medical Examinations'!A2307:C2307,3,FALSE)</f>
        <v>Under Weight</v>
      </c>
      <c r="K2307" t="str">
        <f>VLOOKUP($A2307,'Medical Examinations'!A2307:E2307,5,FALSE)</f>
        <v>Normal</v>
      </c>
      <c r="L2307" t="str">
        <f>VLOOKUP($A2307,'Hospitalisation Details'!$A$2:$E$2344,5,FALSE)</f>
        <v>2-Jul-1964</v>
      </c>
      <c r="M2307" s="2">
        <f>VLOOKUP($A2307,'Hospitalisation Details'!$A$2:$I$2344,9,FALSE)</f>
        <v>12224.35</v>
      </c>
      <c r="N2307" s="2" t="str">
        <f>VLOOKUP($A2307,'Hospitalisation Details'!$A$2:$J$2344,10,FALSE)</f>
        <v>Tier - 3</v>
      </c>
      <c r="O2307" s="2" t="str">
        <f>VLOOKUP($A2307,'Hospitalisation Details'!$A$2:$K$2344,11,FALSE)</f>
        <v>Tier - 1</v>
      </c>
      <c r="P2307" s="5" t="str">
        <f>VLOOKUP($A2307,'Hospitalisation Details'!$A$2:$L$2344,12,FALSE)</f>
        <v>R1012</v>
      </c>
      <c r="Q2307" s="15">
        <f>VLOOKUP($A2307,'Hospitalisation Details'!$A$2:$G$2344,7,FALSE)</f>
        <v>58</v>
      </c>
    </row>
    <row r="2308" spans="1:17" x14ac:dyDescent="0.25">
      <c r="A2308" s="14" t="s">
        <v>5999</v>
      </c>
      <c r="B2308" t="str">
        <f>VLOOKUP(Healthcare!$A2308,'Customer Names'!A2308:C4642,3,FALSE)</f>
        <v>Sweny</v>
      </c>
      <c r="C2308">
        <f>VLOOKUP(Healthcare!$A2308,'Medical Examinations'!A2308:B4642,2,FALSE)</f>
        <v>20.85</v>
      </c>
      <c r="D2308">
        <f>VLOOKUP($A2308,'Medical Examinations'!A2308:D4642,4,FALSE)</f>
        <v>4.45</v>
      </c>
      <c r="E2308" t="str">
        <f>VLOOKUP($A2308,'Medical Examinations'!A2308:F2308,6,FALSE)</f>
        <v>Yes</v>
      </c>
      <c r="F2308" t="str">
        <f>VLOOKUP($A2308,'Medical Examinations'!A2308:G4642,7,FALSE)</f>
        <v>No</v>
      </c>
      <c r="G2308" t="str">
        <f>VLOOKUP($A2308,'Medical Examinations'!A2308:H4642,8,FALSE)</f>
        <v>No</v>
      </c>
      <c r="H2308" s="4">
        <f>VLOOKUP($A2308,'Medical Examinations'!A2308:I4642,9,FALSE)</f>
        <v>1</v>
      </c>
      <c r="I2308" t="str">
        <f>VLOOKUP($A2308,'Medical Examinations'!A2308:J2308,10,FALSE)</f>
        <v>No</v>
      </c>
      <c r="J2308" t="str">
        <f>VLOOKUP($A2308,'Medical Examinations'!A2308:C2308,3,FALSE)</f>
        <v>Health Weight</v>
      </c>
      <c r="K2308" t="str">
        <f>VLOOKUP($A2308,'Medical Examinations'!A2308:E2308,5,FALSE)</f>
        <v>Normal</v>
      </c>
      <c r="L2308" t="str">
        <f>VLOOKUP($A2308,'Hospitalisation Details'!$A$2:$E$2344,5,FALSE)</f>
        <v>24-Jun-1964</v>
      </c>
      <c r="M2308" s="2">
        <f>VLOOKUP($A2308,'Hospitalisation Details'!$A$2:$I$2344,9,FALSE)</f>
        <v>12231.61</v>
      </c>
      <c r="N2308" s="2" t="str">
        <f>VLOOKUP($A2308,'Hospitalisation Details'!$A$2:$J$2344,10,FALSE)</f>
        <v>Tier - 3</v>
      </c>
      <c r="O2308" s="2" t="str">
        <f>VLOOKUP($A2308,'Hospitalisation Details'!$A$2:$K$2344,11,FALSE)</f>
        <v>Tier - 3</v>
      </c>
      <c r="P2308" s="5" t="str">
        <f>VLOOKUP($A2308,'Hospitalisation Details'!$A$2:$L$2344,12,FALSE)</f>
        <v>R1012</v>
      </c>
      <c r="Q2308" s="15">
        <f>VLOOKUP($A2308,'Hospitalisation Details'!$A$2:$G$2344,7,FALSE)</f>
        <v>58</v>
      </c>
    </row>
    <row r="2309" spans="1:17" x14ac:dyDescent="0.25">
      <c r="A2309" s="14" t="s">
        <v>6000</v>
      </c>
      <c r="B2309" t="str">
        <f>VLOOKUP(Healthcare!$A2309,'Customer Names'!A2309:C4643,3,FALSE)</f>
        <v>Tobin</v>
      </c>
      <c r="C2309">
        <f>VLOOKUP(Healthcare!$A2309,'Medical Examinations'!A2309:B4643,2,FALSE)</f>
        <v>15.88</v>
      </c>
      <c r="D2309">
        <f>VLOOKUP($A2309,'Medical Examinations'!A2309:D4643,4,FALSE)</f>
        <v>4.3600000000000003</v>
      </c>
      <c r="E2309" t="str">
        <f>VLOOKUP($A2309,'Medical Examinations'!A2309:F2309,6,FALSE)</f>
        <v>No</v>
      </c>
      <c r="F2309" t="str">
        <f>VLOOKUP($A2309,'Medical Examinations'!A2309:G4643,7,FALSE)</f>
        <v>No</v>
      </c>
      <c r="G2309" t="str">
        <f>VLOOKUP($A2309,'Medical Examinations'!A2309:H4643,8,FALSE)</f>
        <v>No</v>
      </c>
      <c r="H2309" s="4">
        <f>VLOOKUP($A2309,'Medical Examinations'!A2309:I4643,9,FALSE)</f>
        <v>0</v>
      </c>
      <c r="I2309" t="str">
        <f>VLOOKUP($A2309,'Medical Examinations'!A2309:J2309,10,FALSE)</f>
        <v>No</v>
      </c>
      <c r="J2309" t="str">
        <f>VLOOKUP($A2309,'Medical Examinations'!A2309:C2309,3,FALSE)</f>
        <v>Under Weight</v>
      </c>
      <c r="K2309" t="str">
        <f>VLOOKUP($A2309,'Medical Examinations'!A2309:E2309,5,FALSE)</f>
        <v>Normal</v>
      </c>
      <c r="L2309" t="str">
        <f>VLOOKUP($A2309,'Hospitalisation Details'!$A$2:$E$2344,5,FALSE)</f>
        <v>19-Jul-1963</v>
      </c>
      <c r="M2309" s="2">
        <f>VLOOKUP($A2309,'Hospitalisation Details'!$A$2:$I$2344,9,FALSE)</f>
        <v>12233.83</v>
      </c>
      <c r="N2309" s="2" t="str">
        <f>VLOOKUP($A2309,'Hospitalisation Details'!$A$2:$J$2344,10,FALSE)</f>
        <v>Tier - 3</v>
      </c>
      <c r="O2309" s="2" t="str">
        <f>VLOOKUP($A2309,'Hospitalisation Details'!$A$2:$K$2344,11,FALSE)</f>
        <v>Tier - 1</v>
      </c>
      <c r="P2309" s="5" t="str">
        <f>VLOOKUP($A2309,'Hospitalisation Details'!$A$2:$L$2344,12,FALSE)</f>
        <v>R1011</v>
      </c>
      <c r="Q2309" s="15">
        <f>VLOOKUP($A2309,'Hospitalisation Details'!$A$2:$G$2344,7,FALSE)</f>
        <v>59</v>
      </c>
    </row>
    <row r="2310" spans="1:17" x14ac:dyDescent="0.25">
      <c r="A2310" s="14" t="s">
        <v>6001</v>
      </c>
      <c r="B2310" t="str">
        <f>VLOOKUP(Healthcare!$A2310,'Customer Names'!A2310:C4644,3,FALSE)</f>
        <v>Pedersen</v>
      </c>
      <c r="C2310">
        <f>VLOOKUP(Healthcare!$A2310,'Medical Examinations'!A2310:B4644,2,FALSE)</f>
        <v>20.66</v>
      </c>
      <c r="D2310">
        <f>VLOOKUP($A2310,'Medical Examinations'!A2310:D4644,4,FALSE)</f>
        <v>5.8</v>
      </c>
      <c r="E2310" t="str">
        <f>VLOOKUP($A2310,'Medical Examinations'!A2310:F2310,6,FALSE)</f>
        <v>No</v>
      </c>
      <c r="F2310" t="str">
        <f>VLOOKUP($A2310,'Medical Examinations'!A2310:G4644,7,FALSE)</f>
        <v>Yes</v>
      </c>
      <c r="G2310" t="str">
        <f>VLOOKUP($A2310,'Medical Examinations'!A2310:H4644,8,FALSE)</f>
        <v>No</v>
      </c>
      <c r="H2310" s="4">
        <f>VLOOKUP($A2310,'Medical Examinations'!A2310:I4644,9,FALSE)</f>
        <v>1</v>
      </c>
      <c r="I2310" t="str">
        <f>VLOOKUP($A2310,'Medical Examinations'!A2310:J2310,10,FALSE)</f>
        <v>No</v>
      </c>
      <c r="J2310" t="str">
        <f>VLOOKUP($A2310,'Medical Examinations'!A2310:C2310,3,FALSE)</f>
        <v>Health Weight</v>
      </c>
      <c r="K2310" t="str">
        <f>VLOOKUP($A2310,'Medical Examinations'!A2310:E2310,5,FALSE)</f>
        <v>Prediabetes</v>
      </c>
      <c r="L2310" t="str">
        <f>VLOOKUP($A2310,'Hospitalisation Details'!$A$2:$E$2344,5,FALSE)</f>
        <v>15-Oct-1964</v>
      </c>
      <c r="M2310" s="2">
        <f>VLOOKUP($A2310,'Hospitalisation Details'!$A$2:$I$2344,9,FALSE)</f>
        <v>12235.84</v>
      </c>
      <c r="N2310" s="2" t="str">
        <f>VLOOKUP($A2310,'Hospitalisation Details'!$A$2:$J$2344,10,FALSE)</f>
        <v>Tier - 3</v>
      </c>
      <c r="O2310" s="2" t="str">
        <f>VLOOKUP($A2310,'Hospitalisation Details'!$A$2:$K$2344,11,FALSE)</f>
        <v>Tier - 3</v>
      </c>
      <c r="P2310" s="5" t="str">
        <f>VLOOKUP($A2310,'Hospitalisation Details'!$A$2:$L$2344,12,FALSE)</f>
        <v>R1012</v>
      </c>
      <c r="Q2310" s="15">
        <f>VLOOKUP($A2310,'Hospitalisation Details'!$A$2:$G$2344,7,FALSE)</f>
        <v>58</v>
      </c>
    </row>
    <row r="2311" spans="1:17" x14ac:dyDescent="0.25">
      <c r="A2311" s="14" t="s">
        <v>6002</v>
      </c>
      <c r="B2311" t="str">
        <f>VLOOKUP(Healthcare!$A2311,'Customer Names'!A2311:C4645,3,FALSE)</f>
        <v>Lynch</v>
      </c>
      <c r="C2311">
        <f>VLOOKUP(Healthcare!$A2311,'Medical Examinations'!A2311:B4645,2,FALSE)</f>
        <v>20.399999999999999</v>
      </c>
      <c r="D2311">
        <f>VLOOKUP($A2311,'Medical Examinations'!A2311:D4645,4,FALSE)</f>
        <v>5.27</v>
      </c>
      <c r="E2311" t="str">
        <f>VLOOKUP($A2311,'Medical Examinations'!A2311:F2311,6,FALSE)</f>
        <v>No</v>
      </c>
      <c r="F2311" t="str">
        <f>VLOOKUP($A2311,'Medical Examinations'!A2311:G4645,7,FALSE)</f>
        <v>No</v>
      </c>
      <c r="G2311" t="str">
        <f>VLOOKUP($A2311,'Medical Examinations'!A2311:H4645,8,FALSE)</f>
        <v>No</v>
      </c>
      <c r="H2311" s="4">
        <f>VLOOKUP($A2311,'Medical Examinations'!A2311:I4645,9,FALSE)</f>
        <v>0</v>
      </c>
      <c r="I2311" t="str">
        <f>VLOOKUP($A2311,'Medical Examinations'!A2311:J2311,10,FALSE)</f>
        <v>No</v>
      </c>
      <c r="J2311" t="str">
        <f>VLOOKUP($A2311,'Medical Examinations'!A2311:C2311,3,FALSE)</f>
        <v>Health Weight</v>
      </c>
      <c r="K2311" t="str">
        <f>VLOOKUP($A2311,'Medical Examinations'!A2311:E2311,5,FALSE)</f>
        <v>Normal</v>
      </c>
      <c r="L2311" t="str">
        <f>VLOOKUP($A2311,'Hospitalisation Details'!$A$2:$E$2344,5,FALSE)</f>
        <v>17-Jul-1963</v>
      </c>
      <c r="M2311" s="2">
        <f>VLOOKUP($A2311,'Hospitalisation Details'!$A$2:$I$2344,9,FALSE)</f>
        <v>12244.53</v>
      </c>
      <c r="N2311" s="2" t="str">
        <f>VLOOKUP($A2311,'Hospitalisation Details'!$A$2:$J$2344,10,FALSE)</f>
        <v>Tier - 3</v>
      </c>
      <c r="O2311" s="2" t="str">
        <f>VLOOKUP($A2311,'Hospitalisation Details'!$A$2:$K$2344,11,FALSE)</f>
        <v>Tier - 1</v>
      </c>
      <c r="P2311" s="5" t="str">
        <f>VLOOKUP($A2311,'Hospitalisation Details'!$A$2:$L$2344,12,FALSE)</f>
        <v>R1013</v>
      </c>
      <c r="Q2311" s="15">
        <f>VLOOKUP($A2311,'Hospitalisation Details'!$A$2:$G$2344,7,FALSE)</f>
        <v>59</v>
      </c>
    </row>
    <row r="2312" spans="1:17" x14ac:dyDescent="0.25">
      <c r="A2312" s="14" t="s">
        <v>6003</v>
      </c>
      <c r="B2312" t="str">
        <f>VLOOKUP(Healthcare!$A2312,'Customer Names'!A2312:C4646,3,FALSE)</f>
        <v>Keys</v>
      </c>
      <c r="C2312">
        <f>VLOOKUP(Healthcare!$A2312,'Medical Examinations'!A2312:B4646,2,FALSE)</f>
        <v>25.19</v>
      </c>
      <c r="D2312">
        <f>VLOOKUP($A2312,'Medical Examinations'!A2312:D4646,4,FALSE)</f>
        <v>5.64</v>
      </c>
      <c r="E2312" t="str">
        <f>VLOOKUP($A2312,'Medical Examinations'!A2312:F2312,6,FALSE)</f>
        <v>Yes</v>
      </c>
      <c r="F2312" t="str">
        <f>VLOOKUP($A2312,'Medical Examinations'!A2312:G4646,7,FALSE)</f>
        <v>No</v>
      </c>
      <c r="G2312" t="str">
        <f>VLOOKUP($A2312,'Medical Examinations'!A2312:H4646,8,FALSE)</f>
        <v>No</v>
      </c>
      <c r="H2312" s="4">
        <f>VLOOKUP($A2312,'Medical Examinations'!A2312:I4646,9,FALSE)</f>
        <v>0</v>
      </c>
      <c r="I2312" t="str">
        <f>VLOOKUP($A2312,'Medical Examinations'!A2312:J2312,10,FALSE)</f>
        <v>No</v>
      </c>
      <c r="J2312" t="str">
        <f>VLOOKUP($A2312,'Medical Examinations'!A2312:C2312,3,FALSE)</f>
        <v>Over Weight</v>
      </c>
      <c r="K2312" t="str">
        <f>VLOOKUP($A2312,'Medical Examinations'!A2312:E2312,5,FALSE)</f>
        <v>Normal</v>
      </c>
      <c r="L2312" t="str">
        <f>VLOOKUP($A2312,'Hospitalisation Details'!$A$2:$E$2344,5,FALSE)</f>
        <v>23-Jun-1974</v>
      </c>
      <c r="M2312" s="2">
        <f>VLOOKUP($A2312,'Hospitalisation Details'!$A$2:$I$2344,9,FALSE)</f>
        <v>12245.17</v>
      </c>
      <c r="N2312" s="2" t="str">
        <f>VLOOKUP($A2312,'Hospitalisation Details'!$A$2:$J$2344,10,FALSE)</f>
        <v>Tier - 3</v>
      </c>
      <c r="O2312" s="2" t="str">
        <f>VLOOKUP($A2312,'Hospitalisation Details'!$A$2:$K$2344,11,FALSE)</f>
        <v>Tier - 1</v>
      </c>
      <c r="P2312" s="5" t="str">
        <f>VLOOKUP($A2312,'Hospitalisation Details'!$A$2:$L$2344,12,FALSE)</f>
        <v>R1012</v>
      </c>
      <c r="Q2312" s="15">
        <f>VLOOKUP($A2312,'Hospitalisation Details'!$A$2:$G$2344,7,FALSE)</f>
        <v>48</v>
      </c>
    </row>
    <row r="2313" spans="1:17" x14ac:dyDescent="0.25">
      <c r="A2313" s="14" t="s">
        <v>6004</v>
      </c>
      <c r="B2313" t="str">
        <f>VLOOKUP(Healthcare!$A2313,'Customer Names'!A2313:C4647,3,FALSE)</f>
        <v>Wilbur</v>
      </c>
      <c r="C2313">
        <f>VLOOKUP(Healthcare!$A2313,'Medical Examinations'!A2313:B4647,2,FALSE)</f>
        <v>20.54</v>
      </c>
      <c r="D2313">
        <f>VLOOKUP($A2313,'Medical Examinations'!A2313:D4647,4,FALSE)</f>
        <v>4.2</v>
      </c>
      <c r="E2313" t="str">
        <f>VLOOKUP($A2313,'Medical Examinations'!A2313:F2313,6,FALSE)</f>
        <v>Yes</v>
      </c>
      <c r="F2313" t="str">
        <f>VLOOKUP($A2313,'Medical Examinations'!A2313:G4647,7,FALSE)</f>
        <v>No</v>
      </c>
      <c r="G2313" t="str">
        <f>VLOOKUP($A2313,'Medical Examinations'!A2313:H4647,8,FALSE)</f>
        <v>No</v>
      </c>
      <c r="H2313" s="4">
        <f>VLOOKUP($A2313,'Medical Examinations'!A2313:I4647,9,FALSE)</f>
        <v>1</v>
      </c>
      <c r="I2313" t="str">
        <f>VLOOKUP($A2313,'Medical Examinations'!A2313:J2313,10,FALSE)</f>
        <v>No</v>
      </c>
      <c r="J2313" t="str">
        <f>VLOOKUP($A2313,'Medical Examinations'!A2313:C2313,3,FALSE)</f>
        <v>Health Weight</v>
      </c>
      <c r="K2313" t="str">
        <f>VLOOKUP($A2313,'Medical Examinations'!A2313:E2313,5,FALSE)</f>
        <v>Normal</v>
      </c>
      <c r="L2313" t="str">
        <f>VLOOKUP($A2313,'Hospitalisation Details'!$A$2:$E$2344,5,FALSE)</f>
        <v>23-Nov-1989</v>
      </c>
      <c r="M2313" s="2">
        <f>VLOOKUP($A2313,'Hospitalisation Details'!$A$2:$I$2344,9,FALSE)</f>
        <v>12254.44</v>
      </c>
      <c r="N2313" s="2" t="str">
        <f>VLOOKUP($A2313,'Hospitalisation Details'!$A$2:$J$2344,10,FALSE)</f>
        <v>Tier - 3</v>
      </c>
      <c r="O2313" s="2" t="str">
        <f>VLOOKUP($A2313,'Hospitalisation Details'!$A$2:$K$2344,11,FALSE)</f>
        <v>Tier - 3</v>
      </c>
      <c r="P2313" s="5" t="str">
        <f>VLOOKUP($A2313,'Hospitalisation Details'!$A$2:$L$2344,12,FALSE)</f>
        <v>R1026</v>
      </c>
      <c r="Q2313" s="15">
        <f>VLOOKUP($A2313,'Hospitalisation Details'!$A$2:$G$2344,7,FALSE)</f>
        <v>33</v>
      </c>
    </row>
    <row r="2314" spans="1:17" x14ac:dyDescent="0.25">
      <c r="A2314" s="14" t="s">
        <v>6005</v>
      </c>
      <c r="B2314" t="str">
        <f>VLOOKUP(Healthcare!$A2314,'Customer Names'!A2314:C4648,3,FALSE)</f>
        <v>Ditota</v>
      </c>
      <c r="C2314">
        <f>VLOOKUP(Healthcare!$A2314,'Medical Examinations'!A2314:B4648,2,FALSE)</f>
        <v>20.13</v>
      </c>
      <c r="D2314">
        <f>VLOOKUP($A2314,'Medical Examinations'!A2314:D4648,4,FALSE)</f>
        <v>5.42</v>
      </c>
      <c r="E2314" t="str">
        <f>VLOOKUP($A2314,'Medical Examinations'!A2314:F2314,6,FALSE)</f>
        <v>No</v>
      </c>
      <c r="F2314" t="str">
        <f>VLOOKUP($A2314,'Medical Examinations'!A2314:G4648,7,FALSE)</f>
        <v>No</v>
      </c>
      <c r="G2314" t="str">
        <f>VLOOKUP($A2314,'Medical Examinations'!A2314:H4648,8,FALSE)</f>
        <v>No</v>
      </c>
      <c r="H2314" s="4">
        <f>VLOOKUP($A2314,'Medical Examinations'!A2314:I4648,9,FALSE)</f>
        <v>0</v>
      </c>
      <c r="I2314" t="str">
        <f>VLOOKUP($A2314,'Medical Examinations'!A2314:J2314,10,FALSE)</f>
        <v>No</v>
      </c>
      <c r="J2314" t="str">
        <f>VLOOKUP($A2314,'Medical Examinations'!A2314:C2314,3,FALSE)</f>
        <v>Health Weight</v>
      </c>
      <c r="K2314" t="str">
        <f>VLOOKUP($A2314,'Medical Examinations'!A2314:E2314,5,FALSE)</f>
        <v>Normal</v>
      </c>
      <c r="L2314" t="str">
        <f>VLOOKUP($A2314,'Hospitalisation Details'!$A$2:$E$2344,5,FALSE)</f>
        <v>13-Aug-1986</v>
      </c>
      <c r="M2314" s="2">
        <f>VLOOKUP($A2314,'Hospitalisation Details'!$A$2:$I$2344,9,FALSE)</f>
        <v>12255.04</v>
      </c>
      <c r="N2314" s="2" t="str">
        <f>VLOOKUP($A2314,'Hospitalisation Details'!$A$2:$J$2344,10,FALSE)</f>
        <v>Tier - 3</v>
      </c>
      <c r="O2314" s="2" t="str">
        <f>VLOOKUP($A2314,'Hospitalisation Details'!$A$2:$K$2344,11,FALSE)</f>
        <v>Tier - 2</v>
      </c>
      <c r="P2314" s="5" t="str">
        <f>VLOOKUP($A2314,'Hospitalisation Details'!$A$2:$L$2344,12,FALSE)</f>
        <v>R1026</v>
      </c>
      <c r="Q2314" s="15">
        <f>VLOOKUP($A2314,'Hospitalisation Details'!$A$2:$G$2344,7,FALSE)</f>
        <v>36</v>
      </c>
    </row>
    <row r="2315" spans="1:17" x14ac:dyDescent="0.25">
      <c r="A2315" s="14" t="s">
        <v>6006</v>
      </c>
      <c r="B2315" t="str">
        <f>VLOOKUP(Healthcare!$A2315,'Customer Names'!A2315:C4649,3,FALSE)</f>
        <v>Horbol</v>
      </c>
      <c r="C2315">
        <f>VLOOKUP(Healthcare!$A2315,'Medical Examinations'!A2315:B4649,2,FALSE)</f>
        <v>18.93</v>
      </c>
      <c r="D2315">
        <f>VLOOKUP($A2315,'Medical Examinations'!A2315:D4649,4,FALSE)</f>
        <v>6.11</v>
      </c>
      <c r="E2315" t="str">
        <f>VLOOKUP($A2315,'Medical Examinations'!A2315:F2315,6,FALSE)</f>
        <v>No</v>
      </c>
      <c r="F2315" t="str">
        <f>VLOOKUP($A2315,'Medical Examinations'!A2315:G4649,7,FALSE)</f>
        <v>No</v>
      </c>
      <c r="G2315" t="str">
        <f>VLOOKUP($A2315,'Medical Examinations'!A2315:H4649,8,FALSE)</f>
        <v>Yes</v>
      </c>
      <c r="H2315" s="4">
        <f>VLOOKUP($A2315,'Medical Examinations'!A2315:I4649,9,FALSE)</f>
        <v>1</v>
      </c>
      <c r="I2315" t="str">
        <f>VLOOKUP($A2315,'Medical Examinations'!A2315:J2315,10,FALSE)</f>
        <v>No</v>
      </c>
      <c r="J2315" t="str">
        <f>VLOOKUP($A2315,'Medical Examinations'!A2315:C2315,3,FALSE)</f>
        <v>Health Weight</v>
      </c>
      <c r="K2315" t="str">
        <f>VLOOKUP($A2315,'Medical Examinations'!A2315:E2315,5,FALSE)</f>
        <v>Prediabetes</v>
      </c>
      <c r="L2315" t="str">
        <f>VLOOKUP($A2315,'Hospitalisation Details'!$A$2:$E$2344,5,FALSE)</f>
        <v>6-Dec-1966</v>
      </c>
      <c r="M2315" s="2">
        <f>VLOOKUP($A2315,'Hospitalisation Details'!$A$2:$I$2344,9,FALSE)</f>
        <v>12265.51</v>
      </c>
      <c r="N2315" s="2" t="str">
        <f>VLOOKUP($A2315,'Hospitalisation Details'!$A$2:$J$2344,10,FALSE)</f>
        <v>Tier - 3</v>
      </c>
      <c r="O2315" s="2" t="str">
        <f>VLOOKUP($A2315,'Hospitalisation Details'!$A$2:$K$2344,11,FALSE)</f>
        <v>Tier - 3</v>
      </c>
      <c r="P2315" s="5" t="str">
        <f>VLOOKUP($A2315,'Hospitalisation Details'!$A$2:$L$2344,12,FALSE)</f>
        <v>R1013</v>
      </c>
      <c r="Q2315" s="15">
        <f>VLOOKUP($A2315,'Hospitalisation Details'!$A$2:$G$2344,7,FALSE)</f>
        <v>56</v>
      </c>
    </row>
    <row r="2316" spans="1:17" x14ac:dyDescent="0.25">
      <c r="A2316" s="14" t="s">
        <v>6007</v>
      </c>
      <c r="B2316" t="str">
        <f>VLOOKUP(Healthcare!$A2316,'Customer Names'!A2316:C4650,3,FALSE)</f>
        <v>O'Rourke</v>
      </c>
      <c r="C2316">
        <f>VLOOKUP(Healthcare!$A2316,'Medical Examinations'!A2316:B4650,2,FALSE)</f>
        <v>24.14</v>
      </c>
      <c r="D2316">
        <f>VLOOKUP($A2316,'Medical Examinations'!A2316:D4650,4,FALSE)</f>
        <v>5.29</v>
      </c>
      <c r="E2316" t="str">
        <f>VLOOKUP($A2316,'Medical Examinations'!A2316:F2316,6,FALSE)</f>
        <v>No</v>
      </c>
      <c r="F2316" t="str">
        <f>VLOOKUP($A2316,'Medical Examinations'!A2316:G4650,7,FALSE)</f>
        <v>Yes</v>
      </c>
      <c r="G2316" t="str">
        <f>VLOOKUP($A2316,'Medical Examinations'!A2316:H4650,8,FALSE)</f>
        <v>No</v>
      </c>
      <c r="H2316" s="4">
        <f>VLOOKUP($A2316,'Medical Examinations'!A2316:I4650,9,FALSE)</f>
        <v>1</v>
      </c>
      <c r="I2316" t="str">
        <f>VLOOKUP($A2316,'Medical Examinations'!A2316:J2316,10,FALSE)</f>
        <v>No</v>
      </c>
      <c r="J2316" t="str">
        <f>VLOOKUP($A2316,'Medical Examinations'!A2316:C2316,3,FALSE)</f>
        <v>Health Weight</v>
      </c>
      <c r="K2316" t="str">
        <f>VLOOKUP($A2316,'Medical Examinations'!A2316:E2316,5,FALSE)</f>
        <v>Normal</v>
      </c>
      <c r="L2316" t="str">
        <f>VLOOKUP($A2316,'Hospitalisation Details'!$A$2:$E$2344,5,FALSE)</f>
        <v>30-Dec-1967</v>
      </c>
      <c r="M2316" s="2">
        <f>VLOOKUP($A2316,'Hospitalisation Details'!$A$2:$I$2344,9,FALSE)</f>
        <v>12268.63</v>
      </c>
      <c r="N2316" s="2" t="str">
        <f>VLOOKUP($A2316,'Hospitalisation Details'!$A$2:$J$2344,10,FALSE)</f>
        <v>Tier - 3</v>
      </c>
      <c r="O2316" s="2" t="str">
        <f>VLOOKUP($A2316,'Hospitalisation Details'!$A$2:$K$2344,11,FALSE)</f>
        <v>Tier - 1</v>
      </c>
      <c r="P2316" s="5" t="str">
        <f>VLOOKUP($A2316,'Hospitalisation Details'!$A$2:$L$2344,12,FALSE)</f>
        <v>R1012</v>
      </c>
      <c r="Q2316" s="15">
        <f>VLOOKUP($A2316,'Hospitalisation Details'!$A$2:$G$2344,7,FALSE)</f>
        <v>55</v>
      </c>
    </row>
    <row r="2317" spans="1:17" x14ac:dyDescent="0.25">
      <c r="A2317" s="14" t="s">
        <v>6008</v>
      </c>
      <c r="B2317" t="str">
        <f>VLOOKUP(Healthcare!$A2317,'Customer Names'!A2317:C4651,3,FALSE)</f>
        <v>Williams</v>
      </c>
      <c r="C2317">
        <f>VLOOKUP(Healthcare!$A2317,'Medical Examinations'!A2317:B4651,2,FALSE)</f>
        <v>25.03</v>
      </c>
      <c r="D2317">
        <f>VLOOKUP($A2317,'Medical Examinations'!A2317:D4651,4,FALSE)</f>
        <v>5.91</v>
      </c>
      <c r="E2317" t="str">
        <f>VLOOKUP($A2317,'Medical Examinations'!A2317:F2317,6,FALSE)</f>
        <v>No</v>
      </c>
      <c r="F2317" t="str">
        <f>VLOOKUP($A2317,'Medical Examinations'!A2317:G4651,7,FALSE)</f>
        <v>Yes</v>
      </c>
      <c r="G2317" t="str">
        <f>VLOOKUP($A2317,'Medical Examinations'!A2317:H4651,8,FALSE)</f>
        <v>No</v>
      </c>
      <c r="H2317" s="4">
        <f>VLOOKUP($A2317,'Medical Examinations'!A2317:I4651,9,FALSE)</f>
        <v>1</v>
      </c>
      <c r="I2317" t="str">
        <f>VLOOKUP($A2317,'Medical Examinations'!A2317:J2317,10,FALSE)</f>
        <v>No</v>
      </c>
      <c r="J2317" t="str">
        <f>VLOOKUP($A2317,'Medical Examinations'!A2317:C2317,3,FALSE)</f>
        <v>Over Weight</v>
      </c>
      <c r="K2317" t="str">
        <f>VLOOKUP($A2317,'Medical Examinations'!A2317:E2317,5,FALSE)</f>
        <v>Prediabetes</v>
      </c>
      <c r="L2317" t="str">
        <f>VLOOKUP($A2317,'Hospitalisation Details'!$A$2:$E$2344,5,FALSE)</f>
        <v>28-Aug-1967</v>
      </c>
      <c r="M2317" s="2">
        <f>VLOOKUP($A2317,'Hospitalisation Details'!$A$2:$I$2344,9,FALSE)</f>
        <v>12269.69</v>
      </c>
      <c r="N2317" s="2" t="str">
        <f>VLOOKUP($A2317,'Hospitalisation Details'!$A$2:$J$2344,10,FALSE)</f>
        <v>Tier - 3</v>
      </c>
      <c r="O2317" s="2" t="str">
        <f>VLOOKUP($A2317,'Hospitalisation Details'!$A$2:$K$2344,11,FALSE)</f>
        <v>Tier - 2</v>
      </c>
      <c r="P2317" s="5" t="str">
        <f>VLOOKUP($A2317,'Hospitalisation Details'!$A$2:$L$2344,12,FALSE)</f>
        <v>R1012</v>
      </c>
      <c r="Q2317" s="15">
        <f>VLOOKUP($A2317,'Hospitalisation Details'!$A$2:$G$2344,7,FALSE)</f>
        <v>55</v>
      </c>
    </row>
    <row r="2318" spans="1:17" x14ac:dyDescent="0.25">
      <c r="A2318" s="14" t="s">
        <v>6009</v>
      </c>
      <c r="B2318" t="str">
        <f>VLOOKUP(Healthcare!$A2318,'Customer Names'!A2318:C4652,3,FALSE)</f>
        <v>Murakami</v>
      </c>
      <c r="C2318">
        <f>VLOOKUP(Healthcare!$A2318,'Medical Examinations'!A2318:B4652,2,FALSE)</f>
        <v>20.47</v>
      </c>
      <c r="D2318">
        <f>VLOOKUP($A2318,'Medical Examinations'!A2318:D4652,4,FALSE)</f>
        <v>5.81</v>
      </c>
      <c r="E2318" t="str">
        <f>VLOOKUP($A2318,'Medical Examinations'!A2318:F2318,6,FALSE)</f>
        <v>Yes</v>
      </c>
      <c r="F2318" t="str">
        <f>VLOOKUP($A2318,'Medical Examinations'!A2318:G4652,7,FALSE)</f>
        <v>No</v>
      </c>
      <c r="G2318" t="str">
        <f>VLOOKUP($A2318,'Medical Examinations'!A2318:H4652,8,FALSE)</f>
        <v>No</v>
      </c>
      <c r="H2318" s="4">
        <f>VLOOKUP($A2318,'Medical Examinations'!A2318:I4652,9,FALSE)</f>
        <v>1</v>
      </c>
      <c r="I2318" t="str">
        <f>VLOOKUP($A2318,'Medical Examinations'!A2318:J2318,10,FALSE)</f>
        <v>No</v>
      </c>
      <c r="J2318" t="str">
        <f>VLOOKUP($A2318,'Medical Examinations'!A2318:C2318,3,FALSE)</f>
        <v>Health Weight</v>
      </c>
      <c r="K2318" t="str">
        <f>VLOOKUP($A2318,'Medical Examinations'!A2318:E2318,5,FALSE)</f>
        <v>Prediabetes</v>
      </c>
      <c r="L2318" t="str">
        <f>VLOOKUP($A2318,'Hospitalisation Details'!$A$2:$E$2344,5,FALSE)</f>
        <v>16-Nov-1966</v>
      </c>
      <c r="M2318" s="2">
        <f>VLOOKUP($A2318,'Hospitalisation Details'!$A$2:$I$2344,9,FALSE)</f>
        <v>12282.03</v>
      </c>
      <c r="N2318" s="2" t="str">
        <f>VLOOKUP($A2318,'Hospitalisation Details'!$A$2:$J$2344,10,FALSE)</f>
        <v>Tier - 3</v>
      </c>
      <c r="O2318" s="2" t="str">
        <f>VLOOKUP($A2318,'Hospitalisation Details'!$A$2:$K$2344,11,FALSE)</f>
        <v>Tier - 1</v>
      </c>
      <c r="P2318" s="5" t="str">
        <f>VLOOKUP($A2318,'Hospitalisation Details'!$A$2:$L$2344,12,FALSE)</f>
        <v>R1025</v>
      </c>
      <c r="Q2318" s="15">
        <f>VLOOKUP($A2318,'Hospitalisation Details'!$A$2:$G$2344,7,FALSE)</f>
        <v>56</v>
      </c>
    </row>
    <row r="2319" spans="1:17" x14ac:dyDescent="0.25">
      <c r="A2319" s="14" t="s">
        <v>6010</v>
      </c>
      <c r="B2319" t="str">
        <f>VLOOKUP(Healthcare!$A2319,'Customer Names'!A2319:C4653,3,FALSE)</f>
        <v>Gagnon</v>
      </c>
      <c r="C2319">
        <f>VLOOKUP(Healthcare!$A2319,'Medical Examinations'!A2319:B4653,2,FALSE)</f>
        <v>18.82</v>
      </c>
      <c r="D2319">
        <f>VLOOKUP($A2319,'Medical Examinations'!A2319:D4653,4,FALSE)</f>
        <v>5.51</v>
      </c>
      <c r="E2319" t="str">
        <f>VLOOKUP($A2319,'Medical Examinations'!A2319:F2319,6,FALSE)</f>
        <v>Yes</v>
      </c>
      <c r="F2319" t="str">
        <f>VLOOKUP($A2319,'Medical Examinations'!A2319:G4653,7,FALSE)</f>
        <v>No</v>
      </c>
      <c r="G2319" t="str">
        <f>VLOOKUP($A2319,'Medical Examinations'!A2319:H4653,8,FALSE)</f>
        <v>No</v>
      </c>
      <c r="H2319" s="4">
        <f>VLOOKUP($A2319,'Medical Examinations'!A2319:I4653,9,FALSE)</f>
        <v>0</v>
      </c>
      <c r="I2319" t="str">
        <f>VLOOKUP($A2319,'Medical Examinations'!A2319:J2319,10,FALSE)</f>
        <v>No</v>
      </c>
      <c r="J2319" t="str">
        <f>VLOOKUP($A2319,'Medical Examinations'!A2319:C2319,3,FALSE)</f>
        <v>Health Weight</v>
      </c>
      <c r="K2319" t="str">
        <f>VLOOKUP($A2319,'Medical Examinations'!A2319:E2319,5,FALSE)</f>
        <v>Normal</v>
      </c>
      <c r="L2319" t="str">
        <f>VLOOKUP($A2319,'Hospitalisation Details'!$A$2:$E$2344,5,FALSE)</f>
        <v>29-Oct-1990</v>
      </c>
      <c r="M2319" s="2">
        <f>VLOOKUP($A2319,'Hospitalisation Details'!$A$2:$I$2344,9,FALSE)</f>
        <v>12282.38</v>
      </c>
      <c r="N2319" s="2" t="str">
        <f>VLOOKUP($A2319,'Hospitalisation Details'!$A$2:$J$2344,10,FALSE)</f>
        <v>Tier - 3</v>
      </c>
      <c r="O2319" s="2" t="str">
        <f>VLOOKUP($A2319,'Hospitalisation Details'!$A$2:$K$2344,11,FALSE)</f>
        <v>Tier - 1</v>
      </c>
      <c r="P2319" s="5" t="str">
        <f>VLOOKUP($A2319,'Hospitalisation Details'!$A$2:$L$2344,12,FALSE)</f>
        <v>R1011</v>
      </c>
      <c r="Q2319" s="15">
        <f>VLOOKUP($A2319,'Hospitalisation Details'!$A$2:$G$2344,7,FALSE)</f>
        <v>32</v>
      </c>
    </row>
    <row r="2320" spans="1:17" x14ac:dyDescent="0.25">
      <c r="A2320" s="14" t="s">
        <v>6011</v>
      </c>
      <c r="B2320" t="str">
        <f>VLOOKUP(Healthcare!$A2320,'Customer Names'!A2320:C4654,3,FALSE)</f>
        <v>Petermann</v>
      </c>
      <c r="C2320">
        <f>VLOOKUP(Healthcare!$A2320,'Medical Examinations'!A2320:B4654,2,FALSE)</f>
        <v>17.079999999999998</v>
      </c>
      <c r="D2320">
        <f>VLOOKUP($A2320,'Medical Examinations'!A2320:D4654,4,FALSE)</f>
        <v>5.73</v>
      </c>
      <c r="E2320" t="str">
        <f>VLOOKUP($A2320,'Medical Examinations'!A2320:F2320,6,FALSE)</f>
        <v>No</v>
      </c>
      <c r="F2320" t="str">
        <f>VLOOKUP($A2320,'Medical Examinations'!A2320:G4654,7,FALSE)</f>
        <v>No</v>
      </c>
      <c r="G2320" t="str">
        <f>VLOOKUP($A2320,'Medical Examinations'!A2320:H4654,8,FALSE)</f>
        <v>Yes</v>
      </c>
      <c r="H2320" s="4">
        <f>VLOOKUP($A2320,'Medical Examinations'!A2320:I4654,9,FALSE)</f>
        <v>1</v>
      </c>
      <c r="I2320" t="str">
        <f>VLOOKUP($A2320,'Medical Examinations'!A2320:J2320,10,FALSE)</f>
        <v>No</v>
      </c>
      <c r="J2320" t="str">
        <f>VLOOKUP($A2320,'Medical Examinations'!A2320:C2320,3,FALSE)</f>
        <v>Under Weight</v>
      </c>
      <c r="K2320" t="str">
        <f>VLOOKUP($A2320,'Medical Examinations'!A2320:E2320,5,FALSE)</f>
        <v>Prediabetes</v>
      </c>
      <c r="L2320" t="str">
        <f>VLOOKUP($A2320,'Hospitalisation Details'!$A$2:$E$2344,5,FALSE)</f>
        <v>28-Oct-1963</v>
      </c>
      <c r="M2320" s="2">
        <f>VLOOKUP($A2320,'Hospitalisation Details'!$A$2:$I$2344,9,FALSE)</f>
        <v>12299.59</v>
      </c>
      <c r="N2320" s="2" t="str">
        <f>VLOOKUP($A2320,'Hospitalisation Details'!$A$2:$J$2344,10,FALSE)</f>
        <v>Tier - 3</v>
      </c>
      <c r="O2320" s="2" t="str">
        <f>VLOOKUP($A2320,'Hospitalisation Details'!$A$2:$K$2344,11,FALSE)</f>
        <v>Tier - 1</v>
      </c>
      <c r="P2320" s="5" t="str">
        <f>VLOOKUP($A2320,'Hospitalisation Details'!$A$2:$L$2344,12,FALSE)</f>
        <v>R1025</v>
      </c>
      <c r="Q2320" s="15">
        <f>VLOOKUP($A2320,'Hospitalisation Details'!$A$2:$G$2344,7,FALSE)</f>
        <v>59</v>
      </c>
    </row>
    <row r="2321" spans="1:17" x14ac:dyDescent="0.25">
      <c r="A2321" s="14" t="s">
        <v>6012</v>
      </c>
      <c r="B2321" t="str">
        <f>VLOOKUP(Healthcare!$A2321,'Customer Names'!A2321:C4655,3,FALSE)</f>
        <v>Graves - Rostro</v>
      </c>
      <c r="C2321">
        <f>VLOOKUP(Healthcare!$A2321,'Medical Examinations'!A2321:B4655,2,FALSE)</f>
        <v>19.21</v>
      </c>
      <c r="D2321">
        <f>VLOOKUP($A2321,'Medical Examinations'!A2321:D4655,4,FALSE)</f>
        <v>5.53</v>
      </c>
      <c r="E2321" t="str">
        <f>VLOOKUP($A2321,'Medical Examinations'!A2321:F2321,6,FALSE)</f>
        <v>Yes</v>
      </c>
      <c r="F2321" t="str">
        <f>VLOOKUP($A2321,'Medical Examinations'!A2321:G4655,7,FALSE)</f>
        <v>No</v>
      </c>
      <c r="G2321" t="str">
        <f>VLOOKUP($A2321,'Medical Examinations'!A2321:H4655,8,FALSE)</f>
        <v>No</v>
      </c>
      <c r="H2321" s="4">
        <f>VLOOKUP($A2321,'Medical Examinations'!A2321:I4655,9,FALSE)</f>
        <v>0</v>
      </c>
      <c r="I2321" t="str">
        <f>VLOOKUP($A2321,'Medical Examinations'!A2321:J2321,10,FALSE)</f>
        <v>No</v>
      </c>
      <c r="J2321" t="str">
        <f>VLOOKUP($A2321,'Medical Examinations'!A2321:C2321,3,FALSE)</f>
        <v>Health Weight</v>
      </c>
      <c r="K2321" t="str">
        <f>VLOOKUP($A2321,'Medical Examinations'!A2321:E2321,5,FALSE)</f>
        <v>Normal</v>
      </c>
      <c r="L2321" t="str">
        <f>VLOOKUP($A2321,'Hospitalisation Details'!$A$2:$E$2344,5,FALSE)</f>
        <v>2-Aug-1963</v>
      </c>
      <c r="M2321" s="2">
        <f>VLOOKUP($A2321,'Hospitalisation Details'!$A$2:$I$2344,9,FALSE)</f>
        <v>12333.83</v>
      </c>
      <c r="N2321" s="2" t="str">
        <f>VLOOKUP($A2321,'Hospitalisation Details'!$A$2:$J$2344,10,FALSE)</f>
        <v>Tier - 3</v>
      </c>
      <c r="O2321" s="2" t="str">
        <f>VLOOKUP($A2321,'Hospitalisation Details'!$A$2:$K$2344,11,FALSE)</f>
        <v>Tier - 2</v>
      </c>
      <c r="P2321" s="5" t="str">
        <f>VLOOKUP($A2321,'Hospitalisation Details'!$A$2:$L$2344,12,FALSE)</f>
        <v>R1011</v>
      </c>
      <c r="Q2321" s="15">
        <f>VLOOKUP($A2321,'Hospitalisation Details'!$A$2:$G$2344,7,FALSE)</f>
        <v>59</v>
      </c>
    </row>
    <row r="2322" spans="1:17" x14ac:dyDescent="0.25">
      <c r="A2322" s="14" t="s">
        <v>6013</v>
      </c>
      <c r="B2322" t="str">
        <f>VLOOKUP(Healthcare!$A2322,'Customer Names'!A2322:C4656,3,FALSE)</f>
        <v>Danielson</v>
      </c>
      <c r="C2322">
        <f>VLOOKUP(Healthcare!$A2322,'Medical Examinations'!A2322:B4656,2,FALSE)</f>
        <v>17.86</v>
      </c>
      <c r="D2322">
        <f>VLOOKUP($A2322,'Medical Examinations'!A2322:D4656,4,FALSE)</f>
        <v>5.43</v>
      </c>
      <c r="E2322" t="str">
        <f>VLOOKUP($A2322,'Medical Examinations'!A2322:F2322,6,FALSE)</f>
        <v>No</v>
      </c>
      <c r="F2322" t="str">
        <f>VLOOKUP($A2322,'Medical Examinations'!A2322:G4656,7,FALSE)</f>
        <v>No</v>
      </c>
      <c r="G2322" t="str">
        <f>VLOOKUP($A2322,'Medical Examinations'!A2322:H4656,8,FALSE)</f>
        <v>Yes</v>
      </c>
      <c r="H2322" s="4">
        <f>VLOOKUP($A2322,'Medical Examinations'!A2322:I4656,9,FALSE)</f>
        <v>1</v>
      </c>
      <c r="I2322" t="str">
        <f>VLOOKUP($A2322,'Medical Examinations'!A2322:J2322,10,FALSE)</f>
        <v>No</v>
      </c>
      <c r="J2322" t="str">
        <f>VLOOKUP($A2322,'Medical Examinations'!A2322:C2322,3,FALSE)</f>
        <v>Under Weight</v>
      </c>
      <c r="K2322" t="str">
        <f>VLOOKUP($A2322,'Medical Examinations'!A2322:E2322,5,FALSE)</f>
        <v>Normal</v>
      </c>
      <c r="L2322" t="str">
        <f>VLOOKUP($A2322,'Hospitalisation Details'!$A$2:$E$2344,5,FALSE)</f>
        <v>22-Sep-1963</v>
      </c>
      <c r="M2322" s="2">
        <f>VLOOKUP($A2322,'Hospitalisation Details'!$A$2:$I$2344,9,FALSE)</f>
        <v>12347.17</v>
      </c>
      <c r="N2322" s="2" t="str">
        <f>VLOOKUP($A2322,'Hospitalisation Details'!$A$2:$J$2344,10,FALSE)</f>
        <v>Tier - 3</v>
      </c>
      <c r="O2322" s="2" t="str">
        <f>VLOOKUP($A2322,'Hospitalisation Details'!$A$2:$K$2344,11,FALSE)</f>
        <v>Tier - 3</v>
      </c>
      <c r="P2322" s="5" t="str">
        <f>VLOOKUP($A2322,'Hospitalisation Details'!$A$2:$L$2344,12,FALSE)</f>
        <v>R1011</v>
      </c>
      <c r="Q2322" s="15">
        <f>VLOOKUP($A2322,'Hospitalisation Details'!$A$2:$G$2344,7,FALSE)</f>
        <v>59</v>
      </c>
    </row>
    <row r="2323" spans="1:17" x14ac:dyDescent="0.25">
      <c r="A2323" s="14" t="s">
        <v>6014</v>
      </c>
      <c r="B2323" t="str">
        <f>VLOOKUP(Healthcare!$A2323,'Customer Names'!A2323:C4657,3,FALSE)</f>
        <v>Street</v>
      </c>
      <c r="C2323">
        <f>VLOOKUP(Healthcare!$A2323,'Medical Examinations'!A2323:B4657,2,FALSE)</f>
        <v>21.38</v>
      </c>
      <c r="D2323">
        <f>VLOOKUP($A2323,'Medical Examinations'!A2323:D4657,4,FALSE)</f>
        <v>8.01</v>
      </c>
      <c r="E2323" t="str">
        <f>VLOOKUP($A2323,'Medical Examinations'!A2323:F2323,6,FALSE)</f>
        <v>No</v>
      </c>
      <c r="F2323" t="str">
        <f>VLOOKUP($A2323,'Medical Examinations'!A2323:G4657,7,FALSE)</f>
        <v>No</v>
      </c>
      <c r="G2323" t="str">
        <f>VLOOKUP($A2323,'Medical Examinations'!A2323:H4657,8,FALSE)</f>
        <v>No</v>
      </c>
      <c r="H2323" s="4">
        <f>VLOOKUP($A2323,'Medical Examinations'!A2323:I4657,9,FALSE)</f>
        <v>0</v>
      </c>
      <c r="I2323" t="str">
        <f>VLOOKUP($A2323,'Medical Examinations'!A2323:J2323,10,FALSE)</f>
        <v>No</v>
      </c>
      <c r="J2323" t="str">
        <f>VLOOKUP($A2323,'Medical Examinations'!A2323:C2323,3,FALSE)</f>
        <v>Health Weight</v>
      </c>
      <c r="K2323" t="str">
        <f>VLOOKUP($A2323,'Medical Examinations'!A2323:E2323,5,FALSE)</f>
        <v>Diabetes</v>
      </c>
      <c r="L2323" t="str">
        <f>VLOOKUP($A2323,'Hospitalisation Details'!$A$2:$E$2344,5,FALSE)</f>
        <v>29-Dec-1966</v>
      </c>
      <c r="M2323" s="2">
        <f>VLOOKUP($A2323,'Hospitalisation Details'!$A$2:$I$2344,9,FALSE)</f>
        <v>12363.55</v>
      </c>
      <c r="N2323" s="2" t="str">
        <f>VLOOKUP($A2323,'Hospitalisation Details'!$A$2:$J$2344,10,FALSE)</f>
        <v>Tier - 3</v>
      </c>
      <c r="O2323" s="2" t="str">
        <f>VLOOKUP($A2323,'Hospitalisation Details'!$A$2:$K$2344,11,FALSE)</f>
        <v>Tier - 3</v>
      </c>
      <c r="P2323" s="5" t="str">
        <f>VLOOKUP($A2323,'Hospitalisation Details'!$A$2:$L$2344,12,FALSE)</f>
        <v>R1011</v>
      </c>
      <c r="Q2323" s="15">
        <f>VLOOKUP($A2323,'Hospitalisation Details'!$A$2:$G$2344,7,FALSE)</f>
        <v>56</v>
      </c>
    </row>
    <row r="2324" spans="1:17" x14ac:dyDescent="0.25">
      <c r="A2324" s="14" t="s">
        <v>6015</v>
      </c>
      <c r="B2324" t="str">
        <f>VLOOKUP(Healthcare!$A2324,'Customer Names'!A2324:C4658,3,FALSE)</f>
        <v>Buss</v>
      </c>
      <c r="C2324">
        <f>VLOOKUP(Healthcare!$A2324,'Medical Examinations'!A2324:B4658,2,FALSE)</f>
        <v>23.35</v>
      </c>
      <c r="D2324">
        <f>VLOOKUP($A2324,'Medical Examinations'!A2324:D4658,4,FALSE)</f>
        <v>5.94</v>
      </c>
      <c r="E2324" t="str">
        <f>VLOOKUP($A2324,'Medical Examinations'!A2324:F2324,6,FALSE)</f>
        <v>No</v>
      </c>
      <c r="F2324" t="str">
        <f>VLOOKUP($A2324,'Medical Examinations'!A2324:G4658,7,FALSE)</f>
        <v>No</v>
      </c>
      <c r="G2324" t="str">
        <f>VLOOKUP($A2324,'Medical Examinations'!A2324:H4658,8,FALSE)</f>
        <v>No</v>
      </c>
      <c r="H2324" s="4">
        <f>VLOOKUP($A2324,'Medical Examinations'!A2324:I4658,9,FALSE)</f>
        <v>0</v>
      </c>
      <c r="I2324" t="str">
        <f>VLOOKUP($A2324,'Medical Examinations'!A2324:J2324,10,FALSE)</f>
        <v>No</v>
      </c>
      <c r="J2324" t="str">
        <f>VLOOKUP($A2324,'Medical Examinations'!A2324:C2324,3,FALSE)</f>
        <v>Health Weight</v>
      </c>
      <c r="K2324" t="str">
        <f>VLOOKUP($A2324,'Medical Examinations'!A2324:E2324,5,FALSE)</f>
        <v>Prediabetes</v>
      </c>
      <c r="L2324" t="str">
        <f>VLOOKUP($A2324,'Hospitalisation Details'!$A$2:$E$2344,5,FALSE)</f>
        <v>26-Sep-1962</v>
      </c>
      <c r="M2324" s="2">
        <f>VLOOKUP($A2324,'Hospitalisation Details'!$A$2:$I$2344,9,FALSE)</f>
        <v>12369.89</v>
      </c>
      <c r="N2324" s="2" t="str">
        <f>VLOOKUP($A2324,'Hospitalisation Details'!$A$2:$J$2344,10,FALSE)</f>
        <v>Tier - 3</v>
      </c>
      <c r="O2324" s="2" t="str">
        <f>VLOOKUP($A2324,'Hospitalisation Details'!$A$2:$K$2344,11,FALSE)</f>
        <v>Tier - 2</v>
      </c>
      <c r="P2324" s="5" t="str">
        <f>VLOOKUP($A2324,'Hospitalisation Details'!$A$2:$L$2344,12,FALSE)</f>
        <v>R1024</v>
      </c>
      <c r="Q2324" s="15">
        <f>VLOOKUP($A2324,'Hospitalisation Details'!$A$2:$G$2344,7,FALSE)</f>
        <v>60</v>
      </c>
    </row>
    <row r="2325" spans="1:17" x14ac:dyDescent="0.25">
      <c r="A2325" s="14" t="s">
        <v>6016</v>
      </c>
      <c r="B2325" t="str">
        <f>VLOOKUP(Healthcare!$A2325,'Customer Names'!A2325:C4659,3,FALSE)</f>
        <v>Duffy</v>
      </c>
      <c r="C2325">
        <f>VLOOKUP(Healthcare!$A2325,'Medical Examinations'!A2325:B4659,2,FALSE)</f>
        <v>22.24</v>
      </c>
      <c r="D2325">
        <f>VLOOKUP($A2325,'Medical Examinations'!A2325:D4659,4,FALSE)</f>
        <v>5.04</v>
      </c>
      <c r="E2325" t="str">
        <f>VLOOKUP($A2325,'Medical Examinations'!A2325:F2325,6,FALSE)</f>
        <v>No</v>
      </c>
      <c r="F2325" t="str">
        <f>VLOOKUP($A2325,'Medical Examinations'!A2325:G4659,7,FALSE)</f>
        <v>No</v>
      </c>
      <c r="G2325" t="str">
        <f>VLOOKUP($A2325,'Medical Examinations'!A2325:H4659,8,FALSE)</f>
        <v>No</v>
      </c>
      <c r="H2325" s="4">
        <f>VLOOKUP($A2325,'Medical Examinations'!A2325:I4659,9,FALSE)</f>
        <v>0</v>
      </c>
      <c r="I2325" t="str">
        <f>VLOOKUP($A2325,'Medical Examinations'!A2325:J2325,10,FALSE)</f>
        <v>No</v>
      </c>
      <c r="J2325" t="str">
        <f>VLOOKUP($A2325,'Medical Examinations'!A2325:C2325,3,FALSE)</f>
        <v>Health Weight</v>
      </c>
      <c r="K2325" t="str">
        <f>VLOOKUP($A2325,'Medical Examinations'!A2325:E2325,5,FALSE)</f>
        <v>Normal</v>
      </c>
      <c r="L2325" t="str">
        <f>VLOOKUP($A2325,'Hospitalisation Details'!$A$2:$E$2344,5,FALSE)</f>
        <v>29-Dec-1989</v>
      </c>
      <c r="M2325" s="2">
        <f>VLOOKUP($A2325,'Hospitalisation Details'!$A$2:$I$2344,9,FALSE)</f>
        <v>12404.88</v>
      </c>
      <c r="N2325" s="2" t="str">
        <f>VLOOKUP($A2325,'Hospitalisation Details'!$A$2:$J$2344,10,FALSE)</f>
        <v>Tier - 3</v>
      </c>
      <c r="O2325" s="2" t="str">
        <f>VLOOKUP($A2325,'Hospitalisation Details'!$A$2:$K$2344,11,FALSE)</f>
        <v>Tier - 3</v>
      </c>
      <c r="P2325" s="5" t="str">
        <f>VLOOKUP($A2325,'Hospitalisation Details'!$A$2:$L$2344,12,FALSE)</f>
        <v>R1016</v>
      </c>
      <c r="Q2325" s="15">
        <f>VLOOKUP($A2325,'Hospitalisation Details'!$A$2:$G$2344,7,FALSE)</f>
        <v>33</v>
      </c>
    </row>
    <row r="2326" spans="1:17" x14ac:dyDescent="0.25">
      <c r="A2326" s="14" t="s">
        <v>6017</v>
      </c>
      <c r="B2326" t="str">
        <f>VLOOKUP(Healthcare!$A2326,'Customer Names'!A2326:C4660,3,FALSE)</f>
        <v>Hines</v>
      </c>
      <c r="C2326">
        <f>VLOOKUP(Healthcare!$A2326,'Medical Examinations'!A2326:B4660,2,FALSE)</f>
        <v>24.76</v>
      </c>
      <c r="D2326">
        <f>VLOOKUP($A2326,'Medical Examinations'!A2326:D4660,4,FALSE)</f>
        <v>4.54</v>
      </c>
      <c r="E2326" t="str">
        <f>VLOOKUP($A2326,'Medical Examinations'!A2326:F2326,6,FALSE)</f>
        <v>Yes</v>
      </c>
      <c r="F2326" t="str">
        <f>VLOOKUP($A2326,'Medical Examinations'!A2326:G4660,7,FALSE)</f>
        <v>No</v>
      </c>
      <c r="G2326" t="str">
        <f>VLOOKUP($A2326,'Medical Examinations'!A2326:H4660,8,FALSE)</f>
        <v>No</v>
      </c>
      <c r="H2326" s="4">
        <f>VLOOKUP($A2326,'Medical Examinations'!A2326:I4660,9,FALSE)</f>
        <v>0</v>
      </c>
      <c r="I2326" t="str">
        <f>VLOOKUP($A2326,'Medical Examinations'!A2326:J2326,10,FALSE)</f>
        <v>No</v>
      </c>
      <c r="J2326" t="str">
        <f>VLOOKUP($A2326,'Medical Examinations'!A2326:C2326,3,FALSE)</f>
        <v>Health Weight</v>
      </c>
      <c r="K2326" t="str">
        <f>VLOOKUP($A2326,'Medical Examinations'!A2326:E2326,5,FALSE)</f>
        <v>Normal</v>
      </c>
      <c r="L2326" t="str">
        <f>VLOOKUP($A2326,'Hospitalisation Details'!$A$2:$E$2344,5,FALSE)</f>
        <v>21-Aug-1972</v>
      </c>
      <c r="M2326" s="2">
        <f>VLOOKUP($A2326,'Hospitalisation Details'!$A$2:$I$2344,9,FALSE)</f>
        <v>12407.3</v>
      </c>
      <c r="N2326" s="2" t="str">
        <f>VLOOKUP($A2326,'Hospitalisation Details'!$A$2:$J$2344,10,FALSE)</f>
        <v>Tier - 3</v>
      </c>
      <c r="O2326" s="2" t="str">
        <f>VLOOKUP($A2326,'Hospitalisation Details'!$A$2:$K$2344,11,FALSE)</f>
        <v>Tier - 2</v>
      </c>
      <c r="P2326" s="5" t="str">
        <f>VLOOKUP($A2326,'Hospitalisation Details'!$A$2:$L$2344,12,FALSE)</f>
        <v>R1021</v>
      </c>
      <c r="Q2326" s="15">
        <f>VLOOKUP($A2326,'Hospitalisation Details'!$A$2:$G$2344,7,FALSE)</f>
        <v>50</v>
      </c>
    </row>
    <row r="2327" spans="1:17" x14ac:dyDescent="0.25">
      <c r="A2327" s="14" t="s">
        <v>6018</v>
      </c>
      <c r="B2327" t="str">
        <f>VLOOKUP(Healthcare!$A2327,'Customer Names'!A2327:C4661,3,FALSE)</f>
        <v>Castro</v>
      </c>
      <c r="C2327">
        <f>VLOOKUP(Healthcare!$A2327,'Medical Examinations'!A2327:B4661,2,FALSE)</f>
        <v>20.100000000000001</v>
      </c>
      <c r="D2327">
        <f>VLOOKUP($A2327,'Medical Examinations'!A2327:D4661,4,FALSE)</f>
        <v>5.6</v>
      </c>
      <c r="E2327" t="str">
        <f>VLOOKUP($A2327,'Medical Examinations'!A2327:F2327,6,FALSE)</f>
        <v>Yes</v>
      </c>
      <c r="F2327" t="str">
        <f>VLOOKUP($A2327,'Medical Examinations'!A2327:G4661,7,FALSE)</f>
        <v>No</v>
      </c>
      <c r="G2327" t="str">
        <f>VLOOKUP($A2327,'Medical Examinations'!A2327:H4661,8,FALSE)</f>
        <v>Yes</v>
      </c>
      <c r="H2327" s="4">
        <f>VLOOKUP($A2327,'Medical Examinations'!A2327:I4661,9,FALSE)</f>
        <v>1</v>
      </c>
      <c r="I2327" t="str">
        <f>VLOOKUP($A2327,'Medical Examinations'!A2327:J2327,10,FALSE)</f>
        <v>No</v>
      </c>
      <c r="J2327" t="str">
        <f>VLOOKUP($A2327,'Medical Examinations'!A2327:C2327,3,FALSE)</f>
        <v>Health Weight</v>
      </c>
      <c r="K2327" t="str">
        <f>VLOOKUP($A2327,'Medical Examinations'!A2327:E2327,5,FALSE)</f>
        <v>Normal</v>
      </c>
      <c r="L2327" t="str">
        <f>VLOOKUP($A2327,'Hospitalisation Details'!$A$2:$E$2344,5,FALSE)</f>
        <v>14-Jul-1979</v>
      </c>
      <c r="M2327" s="2">
        <f>VLOOKUP($A2327,'Hospitalisation Details'!$A$2:$I$2344,9,FALSE)</f>
        <v>12408.29</v>
      </c>
      <c r="N2327" s="2" t="str">
        <f>VLOOKUP($A2327,'Hospitalisation Details'!$A$2:$J$2344,10,FALSE)</f>
        <v>Tier - 3</v>
      </c>
      <c r="O2327" s="2" t="str">
        <f>VLOOKUP($A2327,'Hospitalisation Details'!$A$2:$K$2344,11,FALSE)</f>
        <v>Tier - 1</v>
      </c>
      <c r="P2327" s="5" t="str">
        <f>VLOOKUP($A2327,'Hospitalisation Details'!$A$2:$L$2344,12,FALSE)</f>
        <v>R1022</v>
      </c>
      <c r="Q2327" s="15">
        <f>VLOOKUP($A2327,'Hospitalisation Details'!$A$2:$G$2344,7,FALSE)</f>
        <v>43</v>
      </c>
    </row>
    <row r="2328" spans="1:17" x14ac:dyDescent="0.25">
      <c r="A2328" s="14" t="s">
        <v>6019</v>
      </c>
      <c r="B2328" t="str">
        <f>VLOOKUP(Healthcare!$A2328,'Customer Names'!A2328:C4662,3,FALSE)</f>
        <v>Howell</v>
      </c>
      <c r="C2328">
        <f>VLOOKUP(Healthcare!$A2328,'Medical Examinations'!A2328:B4662,2,FALSE)</f>
        <v>21.77</v>
      </c>
      <c r="D2328">
        <f>VLOOKUP($A2328,'Medical Examinations'!A2328:D4662,4,FALSE)</f>
        <v>10.67</v>
      </c>
      <c r="E2328" t="str">
        <f>VLOOKUP($A2328,'Medical Examinations'!A2328:F2328,6,FALSE)</f>
        <v>No</v>
      </c>
      <c r="F2328" t="str">
        <f>VLOOKUP($A2328,'Medical Examinations'!A2328:G4662,7,FALSE)</f>
        <v>No</v>
      </c>
      <c r="G2328" t="str">
        <f>VLOOKUP($A2328,'Medical Examinations'!A2328:H4662,8,FALSE)</f>
        <v>No</v>
      </c>
      <c r="H2328" s="4">
        <f>VLOOKUP($A2328,'Medical Examinations'!A2328:I4662,9,FALSE)</f>
        <v>0</v>
      </c>
      <c r="I2328" t="str">
        <f>VLOOKUP($A2328,'Medical Examinations'!A2328:J2328,10,FALSE)</f>
        <v>No</v>
      </c>
      <c r="J2328" t="str">
        <f>VLOOKUP($A2328,'Medical Examinations'!A2328:C2328,3,FALSE)</f>
        <v>Health Weight</v>
      </c>
      <c r="K2328" t="str">
        <f>VLOOKUP($A2328,'Medical Examinations'!A2328:E2328,5,FALSE)</f>
        <v>Diabetes</v>
      </c>
      <c r="L2328" t="str">
        <f>VLOOKUP($A2328,'Hospitalisation Details'!$A$2:$E$2344,5,FALSE)</f>
        <v>4-Aug-1964</v>
      </c>
      <c r="M2328" s="2">
        <f>VLOOKUP($A2328,'Hospitalisation Details'!$A$2:$I$2344,9,FALSE)</f>
        <v>12430.95</v>
      </c>
      <c r="N2328" s="2" t="str">
        <f>VLOOKUP($A2328,'Hospitalisation Details'!$A$2:$J$2344,10,FALSE)</f>
        <v>Tier - 3</v>
      </c>
      <c r="O2328" s="2" t="str">
        <f>VLOOKUP($A2328,'Hospitalisation Details'!$A$2:$K$2344,11,FALSE)</f>
        <v>Tier - 3</v>
      </c>
      <c r="P2328" s="5" t="str">
        <f>VLOOKUP($A2328,'Hospitalisation Details'!$A$2:$L$2344,12,FALSE)</f>
        <v>R1024</v>
      </c>
      <c r="Q2328" s="15">
        <f>VLOOKUP($A2328,'Hospitalisation Details'!$A$2:$G$2344,7,FALSE)</f>
        <v>58</v>
      </c>
    </row>
    <row r="2329" spans="1:17" x14ac:dyDescent="0.25">
      <c r="A2329" s="14" t="s">
        <v>6020</v>
      </c>
      <c r="B2329" t="str">
        <f>VLOOKUP(Healthcare!$A2329,'Customer Names'!A2329:C4663,3,FALSE)</f>
        <v>Avery</v>
      </c>
      <c r="C2329">
        <f>VLOOKUP(Healthcare!$A2329,'Medical Examinations'!A2329:B4663,2,FALSE)</f>
        <v>17.82</v>
      </c>
      <c r="D2329">
        <f>VLOOKUP($A2329,'Medical Examinations'!A2329:D4663,4,FALSE)</f>
        <v>5.26</v>
      </c>
      <c r="E2329" t="str">
        <f>VLOOKUP($A2329,'Medical Examinations'!A2329:F2329,6,FALSE)</f>
        <v>Yes</v>
      </c>
      <c r="F2329" t="str">
        <f>VLOOKUP($A2329,'Medical Examinations'!A2329:G4663,7,FALSE)</f>
        <v>No</v>
      </c>
      <c r="G2329" t="str">
        <f>VLOOKUP($A2329,'Medical Examinations'!A2329:H4663,8,FALSE)</f>
        <v>No</v>
      </c>
      <c r="H2329" s="4">
        <f>VLOOKUP($A2329,'Medical Examinations'!A2329:I4663,9,FALSE)</f>
        <v>1</v>
      </c>
      <c r="I2329" t="str">
        <f>VLOOKUP($A2329,'Medical Examinations'!A2329:J2329,10,FALSE)</f>
        <v>No</v>
      </c>
      <c r="J2329" t="str">
        <f>VLOOKUP($A2329,'Medical Examinations'!A2329:C2329,3,FALSE)</f>
        <v>Under Weight</v>
      </c>
      <c r="K2329" t="str">
        <f>VLOOKUP($A2329,'Medical Examinations'!A2329:E2329,5,FALSE)</f>
        <v>Normal</v>
      </c>
      <c r="L2329" t="str">
        <f>VLOOKUP($A2329,'Hospitalisation Details'!$A$2:$E$2344,5,FALSE)</f>
        <v>9-Aug-1995</v>
      </c>
      <c r="M2329" s="2">
        <f>VLOOKUP($A2329,'Hospitalisation Details'!$A$2:$I$2344,9,FALSE)</f>
        <v>12452.25</v>
      </c>
      <c r="N2329" s="2" t="str">
        <f>VLOOKUP($A2329,'Hospitalisation Details'!$A$2:$J$2344,10,FALSE)</f>
        <v>Tier - 3</v>
      </c>
      <c r="O2329" s="2" t="str">
        <f>VLOOKUP($A2329,'Hospitalisation Details'!$A$2:$K$2344,11,FALSE)</f>
        <v>Tier - 3</v>
      </c>
      <c r="P2329" s="5" t="str">
        <f>VLOOKUP($A2329,'Hospitalisation Details'!$A$2:$L$2344,12,FALSE)</f>
        <v>R1012</v>
      </c>
      <c r="Q2329" s="15">
        <f>VLOOKUP($A2329,'Hospitalisation Details'!$A$2:$G$2344,7,FALSE)</f>
        <v>27</v>
      </c>
    </row>
    <row r="2330" spans="1:17" x14ac:dyDescent="0.25">
      <c r="A2330" s="14" t="s">
        <v>6021</v>
      </c>
      <c r="B2330" t="str">
        <f>VLOOKUP(Healthcare!$A2330,'Customer Names'!A2330:C4664,3,FALSE)</f>
        <v>Bohinski</v>
      </c>
      <c r="C2330">
        <f>VLOOKUP(Healthcare!$A2330,'Medical Examinations'!A2330:B4664,2,FALSE)</f>
        <v>17.07</v>
      </c>
      <c r="D2330">
        <f>VLOOKUP($A2330,'Medical Examinations'!A2330:D4664,4,FALSE)</f>
        <v>5.22</v>
      </c>
      <c r="E2330" t="str">
        <f>VLOOKUP($A2330,'Medical Examinations'!A2330:F2330,6,FALSE)</f>
        <v>No</v>
      </c>
      <c r="F2330" t="str">
        <f>VLOOKUP($A2330,'Medical Examinations'!A2330:G4664,7,FALSE)</f>
        <v>No</v>
      </c>
      <c r="G2330" t="str">
        <f>VLOOKUP($A2330,'Medical Examinations'!A2330:H4664,8,FALSE)</f>
        <v>Yes</v>
      </c>
      <c r="H2330" s="4">
        <f>VLOOKUP($A2330,'Medical Examinations'!A2330:I4664,9,FALSE)</f>
        <v>1</v>
      </c>
      <c r="I2330" t="str">
        <f>VLOOKUP($A2330,'Medical Examinations'!A2330:J2330,10,FALSE)</f>
        <v>No</v>
      </c>
      <c r="J2330" t="str">
        <f>VLOOKUP($A2330,'Medical Examinations'!A2330:C2330,3,FALSE)</f>
        <v>Under Weight</v>
      </c>
      <c r="K2330" t="str">
        <f>VLOOKUP($A2330,'Medical Examinations'!A2330:E2330,5,FALSE)</f>
        <v>Normal</v>
      </c>
      <c r="L2330" t="str">
        <f>VLOOKUP($A2330,'Hospitalisation Details'!$A$2:$E$2344,5,FALSE)</f>
        <v>26-Nov-1968</v>
      </c>
      <c r="M2330" s="2">
        <f>VLOOKUP($A2330,'Hospitalisation Details'!$A$2:$I$2344,9,FALSE)</f>
        <v>12475.35</v>
      </c>
      <c r="N2330" s="2" t="str">
        <f>VLOOKUP($A2330,'Hospitalisation Details'!$A$2:$J$2344,10,FALSE)</f>
        <v>Tier - 3</v>
      </c>
      <c r="O2330" s="2" t="str">
        <f>VLOOKUP($A2330,'Hospitalisation Details'!$A$2:$K$2344,11,FALSE)</f>
        <v>Tier - 1</v>
      </c>
      <c r="P2330" s="5" t="str">
        <f>VLOOKUP($A2330,'Hospitalisation Details'!$A$2:$L$2344,12,FALSE)</f>
        <v>R1012</v>
      </c>
      <c r="Q2330" s="15">
        <f>VLOOKUP($A2330,'Hospitalisation Details'!$A$2:$G$2344,7,FALSE)</f>
        <v>54</v>
      </c>
    </row>
    <row r="2331" spans="1:17" x14ac:dyDescent="0.25">
      <c r="A2331" s="14" t="s">
        <v>6022</v>
      </c>
      <c r="B2331" t="str">
        <f>VLOOKUP(Healthcare!$A2331,'Customer Names'!A2331:C4665,3,FALSE)</f>
        <v>Kohls</v>
      </c>
      <c r="C2331">
        <f>VLOOKUP(Healthcare!$A2331,'Medical Examinations'!A2331:B4665,2,FALSE)</f>
        <v>22.24</v>
      </c>
      <c r="D2331">
        <f>VLOOKUP($A2331,'Medical Examinations'!A2331:D4665,4,FALSE)</f>
        <v>4.29</v>
      </c>
      <c r="E2331" t="str">
        <f>VLOOKUP($A2331,'Medical Examinations'!A2331:F2331,6,FALSE)</f>
        <v>Yes</v>
      </c>
      <c r="F2331" t="str">
        <f>VLOOKUP($A2331,'Medical Examinations'!A2331:G4665,7,FALSE)</f>
        <v>No</v>
      </c>
      <c r="G2331" t="str">
        <f>VLOOKUP($A2331,'Medical Examinations'!A2331:H4665,8,FALSE)</f>
        <v>No</v>
      </c>
      <c r="H2331" s="4">
        <f>VLOOKUP($A2331,'Medical Examinations'!A2331:I4665,9,FALSE)</f>
        <v>0</v>
      </c>
      <c r="I2331" t="str">
        <f>VLOOKUP($A2331,'Medical Examinations'!A2331:J2331,10,FALSE)</f>
        <v>No</v>
      </c>
      <c r="J2331" t="str">
        <f>VLOOKUP($A2331,'Medical Examinations'!A2331:C2331,3,FALSE)</f>
        <v>Health Weight</v>
      </c>
      <c r="K2331" t="str">
        <f>VLOOKUP($A2331,'Medical Examinations'!A2331:E2331,5,FALSE)</f>
        <v>Normal</v>
      </c>
      <c r="L2331" t="str">
        <f>VLOOKUP($A2331,'Hospitalisation Details'!$A$2:$E$2344,5,FALSE)</f>
        <v>1-Sep-1967</v>
      </c>
      <c r="M2331" s="2">
        <f>VLOOKUP($A2331,'Hospitalisation Details'!$A$2:$I$2344,9,FALSE)</f>
        <v>12485.8</v>
      </c>
      <c r="N2331" s="2" t="str">
        <f>VLOOKUP($A2331,'Hospitalisation Details'!$A$2:$J$2344,10,FALSE)</f>
        <v>Tier - 3</v>
      </c>
      <c r="O2331" s="2" t="str">
        <f>VLOOKUP($A2331,'Hospitalisation Details'!$A$2:$K$2344,11,FALSE)</f>
        <v>Tier - 3</v>
      </c>
      <c r="P2331" s="5" t="str">
        <f>VLOOKUP($A2331,'Hospitalisation Details'!$A$2:$L$2344,12,FALSE)</f>
        <v>R1013</v>
      </c>
      <c r="Q2331" s="15">
        <f>VLOOKUP($A2331,'Hospitalisation Details'!$A$2:$G$2344,7,FALSE)</f>
        <v>55</v>
      </c>
    </row>
    <row r="2332" spans="1:17" x14ac:dyDescent="0.25">
      <c r="A2332" s="14" t="s">
        <v>6023</v>
      </c>
      <c r="B2332" t="str">
        <f>VLOOKUP(Healthcare!$A2332,'Customer Names'!A2332:C4666,3,FALSE)</f>
        <v>Brietzke</v>
      </c>
      <c r="C2332">
        <f>VLOOKUP(Healthcare!$A2332,'Medical Examinations'!A2332:B4666,2,FALSE)</f>
        <v>22.34</v>
      </c>
      <c r="D2332">
        <f>VLOOKUP($A2332,'Medical Examinations'!A2332:D4666,4,FALSE)</f>
        <v>5.57</v>
      </c>
      <c r="E2332" t="str">
        <f>VLOOKUP($A2332,'Medical Examinations'!A2332:F2332,6,FALSE)</f>
        <v>No</v>
      </c>
      <c r="F2332" t="str">
        <f>VLOOKUP($A2332,'Medical Examinations'!A2332:G4666,7,FALSE)</f>
        <v>No</v>
      </c>
      <c r="G2332" t="str">
        <f>VLOOKUP($A2332,'Medical Examinations'!A2332:H4666,8,FALSE)</f>
        <v>No</v>
      </c>
      <c r="H2332" s="4">
        <f>VLOOKUP($A2332,'Medical Examinations'!A2332:I4666,9,FALSE)</f>
        <v>1</v>
      </c>
      <c r="I2332" t="str">
        <f>VLOOKUP($A2332,'Medical Examinations'!A2332:J2332,10,FALSE)</f>
        <v>No</v>
      </c>
      <c r="J2332" t="str">
        <f>VLOOKUP($A2332,'Medical Examinations'!A2332:C2332,3,FALSE)</f>
        <v>Health Weight</v>
      </c>
      <c r="K2332" t="str">
        <f>VLOOKUP($A2332,'Medical Examinations'!A2332:E2332,5,FALSE)</f>
        <v>Normal</v>
      </c>
      <c r="L2332" t="str">
        <f>VLOOKUP($A2332,'Hospitalisation Details'!$A$2:$E$2344,5,FALSE)</f>
        <v>3-Dec-1968</v>
      </c>
      <c r="M2332" s="2">
        <f>VLOOKUP($A2332,'Hospitalisation Details'!$A$2:$I$2344,9,FALSE)</f>
        <v>12495.29</v>
      </c>
      <c r="N2332" s="2" t="str">
        <f>VLOOKUP($A2332,'Hospitalisation Details'!$A$2:$J$2344,10,FALSE)</f>
        <v>Tier - 3</v>
      </c>
      <c r="O2332" s="2" t="str">
        <f>VLOOKUP($A2332,'Hospitalisation Details'!$A$2:$K$2344,11,FALSE)</f>
        <v>Tier - 3</v>
      </c>
      <c r="P2332" s="5" t="str">
        <f>VLOOKUP($A2332,'Hospitalisation Details'!$A$2:$L$2344,12,FALSE)</f>
        <v>R1012</v>
      </c>
      <c r="Q2332" s="15">
        <f>VLOOKUP($A2332,'Hospitalisation Details'!$A$2:$G$2344,7,FALSE)</f>
        <v>54</v>
      </c>
    </row>
    <row r="2333" spans="1:17" x14ac:dyDescent="0.25">
      <c r="A2333" s="14" t="s">
        <v>6024</v>
      </c>
      <c r="B2333" t="str">
        <f>VLOOKUP(Healthcare!$A2333,'Customer Names'!A2333:C4667,3,FALSE)</f>
        <v>Riveros Gonzalez</v>
      </c>
      <c r="C2333">
        <f>VLOOKUP(Healthcare!$A2333,'Medical Examinations'!A2333:B4667,2,FALSE)</f>
        <v>17.7</v>
      </c>
      <c r="D2333">
        <f>VLOOKUP($A2333,'Medical Examinations'!A2333:D4667,4,FALSE)</f>
        <v>6.28</v>
      </c>
      <c r="E2333" t="str">
        <f>VLOOKUP($A2333,'Medical Examinations'!A2333:F2333,6,FALSE)</f>
        <v>No</v>
      </c>
      <c r="F2333" t="str">
        <f>VLOOKUP($A2333,'Medical Examinations'!A2333:G4667,7,FALSE)</f>
        <v>No</v>
      </c>
      <c r="G2333" t="str">
        <f>VLOOKUP($A2333,'Medical Examinations'!A2333:H4667,8,FALSE)</f>
        <v>No</v>
      </c>
      <c r="H2333" s="4">
        <f>VLOOKUP($A2333,'Medical Examinations'!A2333:I4667,9,FALSE)</f>
        <v>1</v>
      </c>
      <c r="I2333" t="str">
        <f>VLOOKUP($A2333,'Medical Examinations'!A2333:J2333,10,FALSE)</f>
        <v>No</v>
      </c>
      <c r="J2333" t="str">
        <f>VLOOKUP($A2333,'Medical Examinations'!A2333:C2333,3,FALSE)</f>
        <v>Under Weight</v>
      </c>
      <c r="K2333" t="str">
        <f>VLOOKUP($A2333,'Medical Examinations'!A2333:E2333,5,FALSE)</f>
        <v>Prediabetes</v>
      </c>
      <c r="L2333" t="str">
        <f>VLOOKUP($A2333,'Hospitalisation Details'!$A$2:$E$2344,5,FALSE)</f>
        <v>12-Jul-1966</v>
      </c>
      <c r="M2333" s="2">
        <f>VLOOKUP($A2333,'Hospitalisation Details'!$A$2:$I$2344,9,FALSE)</f>
        <v>12499.88</v>
      </c>
      <c r="N2333" s="2" t="str">
        <f>VLOOKUP($A2333,'Hospitalisation Details'!$A$2:$J$2344,10,FALSE)</f>
        <v>Tier - 3</v>
      </c>
      <c r="O2333" s="2" t="str">
        <f>VLOOKUP($A2333,'Hospitalisation Details'!$A$2:$K$2344,11,FALSE)</f>
        <v>Tier - 2</v>
      </c>
      <c r="P2333" s="5" t="str">
        <f>VLOOKUP($A2333,'Hospitalisation Details'!$A$2:$L$2344,12,FALSE)</f>
        <v>R1012</v>
      </c>
      <c r="Q2333" s="15">
        <f>VLOOKUP($A2333,'Hospitalisation Details'!$A$2:$G$2344,7,FALSE)</f>
        <v>56</v>
      </c>
    </row>
    <row r="2334" spans="1:17" x14ac:dyDescent="0.25">
      <c r="A2334" s="14" t="s">
        <v>6025</v>
      </c>
      <c r="B2334" t="str">
        <f>VLOOKUP(Healthcare!$A2334,'Customer Names'!A2334:C4668,3,FALSE)</f>
        <v>Albano</v>
      </c>
      <c r="C2334">
        <f>VLOOKUP(Healthcare!$A2334,'Medical Examinations'!A2334:B4668,2,FALSE)</f>
        <v>16.47</v>
      </c>
      <c r="D2334">
        <f>VLOOKUP($A2334,'Medical Examinations'!A2334:D4668,4,FALSE)</f>
        <v>6.35</v>
      </c>
      <c r="E2334" t="str">
        <f>VLOOKUP($A2334,'Medical Examinations'!A2334:F2334,6,FALSE)</f>
        <v>No</v>
      </c>
      <c r="F2334" t="str">
        <f>VLOOKUP($A2334,'Medical Examinations'!A2334:G4668,7,FALSE)</f>
        <v>No</v>
      </c>
      <c r="G2334" t="str">
        <f>VLOOKUP($A2334,'Medical Examinations'!A2334:H4668,8,FALSE)</f>
        <v>Yes</v>
      </c>
      <c r="H2334" s="4">
        <f>VLOOKUP($A2334,'Medical Examinations'!A2334:I4668,9,FALSE)</f>
        <v>1</v>
      </c>
      <c r="I2334" t="str">
        <f>VLOOKUP($A2334,'Medical Examinations'!A2334:J2334,10,FALSE)</f>
        <v>No</v>
      </c>
      <c r="J2334" t="str">
        <f>VLOOKUP($A2334,'Medical Examinations'!A2334:C2334,3,FALSE)</f>
        <v>Under Weight</v>
      </c>
      <c r="K2334" t="str">
        <f>VLOOKUP($A2334,'Medical Examinations'!A2334:E2334,5,FALSE)</f>
        <v>Prediabetes</v>
      </c>
      <c r="L2334" t="str">
        <f>VLOOKUP($A2334,'Hospitalisation Details'!$A$2:$E$2344,5,FALSE)</f>
        <v>16-Oct-1962</v>
      </c>
      <c r="M2334" s="2">
        <f>VLOOKUP($A2334,'Hospitalisation Details'!$A$2:$I$2344,9,FALSE)</f>
        <v>12523.6</v>
      </c>
      <c r="N2334" s="2" t="str">
        <f>VLOOKUP($A2334,'Hospitalisation Details'!$A$2:$J$2344,10,FALSE)</f>
        <v>Tier - 3</v>
      </c>
      <c r="O2334" s="2" t="str">
        <f>VLOOKUP($A2334,'Hospitalisation Details'!$A$2:$K$2344,11,FALSE)</f>
        <v>Tier - 3</v>
      </c>
      <c r="P2334" s="5" t="str">
        <f>VLOOKUP($A2334,'Hospitalisation Details'!$A$2:$L$2344,12,FALSE)</f>
        <v>R1012</v>
      </c>
      <c r="Q2334" s="15">
        <f>VLOOKUP($A2334,'Hospitalisation Details'!$A$2:$G$2344,7,FALSE)</f>
        <v>60</v>
      </c>
    </row>
    <row r="2335" spans="1:17" x14ac:dyDescent="0.25">
      <c r="A2335" s="14" t="s">
        <v>6026</v>
      </c>
      <c r="B2335" t="str">
        <f>VLOOKUP(Healthcare!$A2335,'Customer Names'!A2335:C4669,3,FALSE)</f>
        <v>Rosendahl</v>
      </c>
      <c r="C2335">
        <f>VLOOKUP(Healthcare!$A2335,'Medical Examinations'!A2335:B4669,2,FALSE)</f>
        <v>17.600000000000001</v>
      </c>
      <c r="D2335">
        <f>VLOOKUP($A2335,'Medical Examinations'!A2335:D4669,4,FALSE)</f>
        <v>4.3899999999999997</v>
      </c>
      <c r="E2335" t="str">
        <f>VLOOKUP($A2335,'Medical Examinations'!A2335:F2335,6,FALSE)</f>
        <v>No</v>
      </c>
      <c r="F2335" t="str">
        <f>VLOOKUP($A2335,'Medical Examinations'!A2335:G4669,7,FALSE)</f>
        <v>No</v>
      </c>
      <c r="G2335" t="str">
        <f>VLOOKUP($A2335,'Medical Examinations'!A2335:H4669,8,FALSE)</f>
        <v>No</v>
      </c>
      <c r="H2335" s="4">
        <f>VLOOKUP($A2335,'Medical Examinations'!A2335:I4669,9,FALSE)</f>
        <v>1</v>
      </c>
      <c r="I2335" t="str">
        <f>VLOOKUP($A2335,'Medical Examinations'!A2335:J2335,10,FALSE)</f>
        <v>No</v>
      </c>
      <c r="J2335" t="str">
        <f>VLOOKUP($A2335,'Medical Examinations'!A2335:C2335,3,FALSE)</f>
        <v>Under Weight</v>
      </c>
      <c r="K2335" t="str">
        <f>VLOOKUP($A2335,'Medical Examinations'!A2335:E2335,5,FALSE)</f>
        <v>Normal</v>
      </c>
      <c r="L2335" t="str">
        <f>VLOOKUP($A2335,'Hospitalisation Details'!$A$2:$E$2344,5,FALSE)</f>
        <v>28-Nov-1961</v>
      </c>
      <c r="M2335" s="2">
        <f>VLOOKUP($A2335,'Hospitalisation Details'!$A$2:$I$2344,9,FALSE)</f>
        <v>12557.61</v>
      </c>
      <c r="N2335" s="2" t="str">
        <f>VLOOKUP($A2335,'Hospitalisation Details'!$A$2:$J$2344,10,FALSE)</f>
        <v>Tier - 3</v>
      </c>
      <c r="O2335" s="2" t="str">
        <f>VLOOKUP($A2335,'Hospitalisation Details'!$A$2:$K$2344,11,FALSE)</f>
        <v>Tier - 3</v>
      </c>
      <c r="P2335" s="5" t="str">
        <f>VLOOKUP($A2335,'Hospitalisation Details'!$A$2:$L$2344,12,FALSE)</f>
        <v>R1013</v>
      </c>
      <c r="Q2335" s="15">
        <f>VLOOKUP($A2335,'Hospitalisation Details'!$A$2:$G$2344,7,FALSE)</f>
        <v>61</v>
      </c>
    </row>
    <row r="2336" spans="1:17" x14ac:dyDescent="0.25">
      <c r="A2336" s="14" t="s">
        <v>6027</v>
      </c>
      <c r="B2336" t="str">
        <f>VLOOKUP(Healthcare!$A2336,'Customer Names'!A2336:C4670,3,FALSE)</f>
        <v>German</v>
      </c>
      <c r="C2336">
        <f>VLOOKUP(Healthcare!$A2336,'Medical Examinations'!A2336:B4670,2,FALSE)</f>
        <v>17.579999999999998</v>
      </c>
      <c r="D2336">
        <f>VLOOKUP($A2336,'Medical Examinations'!A2336:D4670,4,FALSE)</f>
        <v>4.51</v>
      </c>
      <c r="E2336" t="str">
        <f>VLOOKUP($A2336,'Medical Examinations'!A2336:F2336,6,FALSE)</f>
        <v>No</v>
      </c>
      <c r="F2336" t="str">
        <f>VLOOKUP($A2336,'Medical Examinations'!A2336:G4670,7,FALSE)</f>
        <v>No</v>
      </c>
      <c r="G2336" t="str">
        <f>VLOOKUP($A2336,'Medical Examinations'!A2336:H4670,8,FALSE)</f>
        <v>No</v>
      </c>
      <c r="H2336" s="4">
        <f>VLOOKUP($A2336,'Medical Examinations'!A2336:I4670,9,FALSE)</f>
        <v>1</v>
      </c>
      <c r="I2336" t="str">
        <f>VLOOKUP($A2336,'Medical Examinations'!A2336:J2336,10,FALSE)</f>
        <v>No</v>
      </c>
      <c r="J2336" t="str">
        <f>VLOOKUP($A2336,'Medical Examinations'!A2336:C2336,3,FALSE)</f>
        <v>Under Weight</v>
      </c>
      <c r="K2336" t="str">
        <f>VLOOKUP($A2336,'Medical Examinations'!A2336:E2336,5,FALSE)</f>
        <v>Normal</v>
      </c>
      <c r="L2336" t="str">
        <f>VLOOKUP($A2336,'Hospitalisation Details'!$A$2:$E$2344,5,FALSE)</f>
        <v>28-Nov-1961</v>
      </c>
      <c r="M2336" s="2">
        <f>VLOOKUP($A2336,'Hospitalisation Details'!$A$2:$I$2344,9,FALSE)</f>
        <v>12574.05</v>
      </c>
      <c r="N2336" s="2" t="str">
        <f>VLOOKUP($A2336,'Hospitalisation Details'!$A$2:$J$2344,10,FALSE)</f>
        <v>Tier - 3</v>
      </c>
      <c r="O2336" s="2" t="str">
        <f>VLOOKUP($A2336,'Hospitalisation Details'!$A$2:$K$2344,11,FALSE)</f>
        <v>Tier - 1</v>
      </c>
      <c r="P2336" s="5" t="str">
        <f>VLOOKUP($A2336,'Hospitalisation Details'!$A$2:$L$2344,12,FALSE)</f>
        <v>R1011</v>
      </c>
      <c r="Q2336" s="15">
        <f>VLOOKUP($A2336,'Hospitalisation Details'!$A$2:$G$2344,7,FALSE)</f>
        <v>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63F32-8F12-43AD-B842-C8E5B6345FE6}">
  <dimension ref="A1:A11"/>
  <sheetViews>
    <sheetView showGridLines="0" workbookViewId="0">
      <selection activeCell="A3" sqref="A3"/>
    </sheetView>
  </sheetViews>
  <sheetFormatPr defaultRowHeight="15" x14ac:dyDescent="0.25"/>
  <sheetData>
    <row r="1" spans="1:1" ht="18.75" x14ac:dyDescent="0.25">
      <c r="A1" s="39" t="s">
        <v>6093</v>
      </c>
    </row>
    <row r="2" spans="1:1" x14ac:dyDescent="0.25">
      <c r="A2" s="40" t="s">
        <v>6094</v>
      </c>
    </row>
    <row r="3" spans="1:1" x14ac:dyDescent="0.25">
      <c r="A3" s="40" t="s">
        <v>6095</v>
      </c>
    </row>
    <row r="5" spans="1:1" ht="18.75" x14ac:dyDescent="0.25">
      <c r="A5" s="39" t="s">
        <v>6096</v>
      </c>
    </row>
    <row r="6" spans="1:1" x14ac:dyDescent="0.25">
      <c r="A6" s="40" t="s">
        <v>6097</v>
      </c>
    </row>
    <row r="7" spans="1:1" x14ac:dyDescent="0.25">
      <c r="A7" s="40" t="s">
        <v>6098</v>
      </c>
    </row>
    <row r="9" spans="1:1" ht="18.75" x14ac:dyDescent="0.25">
      <c r="A9" s="39" t="s">
        <v>6099</v>
      </c>
    </row>
    <row r="10" spans="1:1" x14ac:dyDescent="0.25">
      <c r="A10" s="40" t="s">
        <v>6100</v>
      </c>
    </row>
    <row r="11" spans="1:1" x14ac:dyDescent="0.25">
      <c r="A11" s="40" t="s">
        <v>6101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CDC27-1DD2-4F40-B697-F29F9B15D23F}">
  <dimension ref="A1:B10"/>
  <sheetViews>
    <sheetView workbookViewId="0">
      <selection activeCell="C19" sqref="C19"/>
    </sheetView>
  </sheetViews>
  <sheetFormatPr defaultRowHeight="15" x14ac:dyDescent="0.25"/>
  <cols>
    <col min="1" max="1" width="18.5703125" bestFit="1" customWidth="1"/>
    <col min="2" max="2" width="22.140625" bestFit="1" customWidth="1"/>
  </cols>
  <sheetData>
    <row r="1" spans="1:2" x14ac:dyDescent="0.25">
      <c r="A1" t="s">
        <v>6102</v>
      </c>
    </row>
    <row r="3" spans="1:2" x14ac:dyDescent="0.25">
      <c r="A3" s="7" t="s">
        <v>6047</v>
      </c>
      <c r="B3" t="s">
        <v>6056</v>
      </c>
    </row>
    <row r="4" spans="1:2" x14ac:dyDescent="0.25">
      <c r="A4" s="8" t="s">
        <v>6060</v>
      </c>
      <c r="B4">
        <v>1847</v>
      </c>
    </row>
    <row r="5" spans="1:2" x14ac:dyDescent="0.25">
      <c r="A5" s="16" t="s">
        <v>6058</v>
      </c>
      <c r="B5">
        <v>1540</v>
      </c>
    </row>
    <row r="6" spans="1:2" x14ac:dyDescent="0.25">
      <c r="A6" s="16" t="s">
        <v>6059</v>
      </c>
      <c r="B6">
        <v>307</v>
      </c>
    </row>
    <row r="7" spans="1:2" x14ac:dyDescent="0.25">
      <c r="A7" s="8" t="s">
        <v>6057</v>
      </c>
      <c r="B7">
        <v>488</v>
      </c>
    </row>
    <row r="8" spans="1:2" x14ac:dyDescent="0.25">
      <c r="A8" s="16" t="s">
        <v>6058</v>
      </c>
      <c r="B8">
        <v>404</v>
      </c>
    </row>
    <row r="9" spans="1:2" x14ac:dyDescent="0.25">
      <c r="A9" s="16" t="s">
        <v>6059</v>
      </c>
      <c r="B9">
        <v>84</v>
      </c>
    </row>
    <row r="10" spans="1:2" x14ac:dyDescent="0.25">
      <c r="A10" s="8" t="s">
        <v>6048</v>
      </c>
      <c r="B10">
        <v>2335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A0A8A-F67B-412E-80C2-5F5738A35414}">
  <dimension ref="A1:E7"/>
  <sheetViews>
    <sheetView workbookViewId="0">
      <selection activeCell="F17" sqref="F17"/>
    </sheetView>
  </sheetViews>
  <sheetFormatPr defaultRowHeight="15" x14ac:dyDescent="0.25"/>
  <cols>
    <col min="1" max="1" width="25" bestFit="1" customWidth="1"/>
    <col min="2" max="2" width="26.7109375" bestFit="1" customWidth="1"/>
    <col min="3" max="4" width="4.5703125" bestFit="1" customWidth="1"/>
    <col min="5" max="6" width="11.28515625" bestFit="1" customWidth="1"/>
  </cols>
  <sheetData>
    <row r="1" spans="1:5" x14ac:dyDescent="0.25">
      <c r="A1" t="s">
        <v>6095</v>
      </c>
    </row>
    <row r="3" spans="1:5" x14ac:dyDescent="0.25">
      <c r="A3" s="7" t="s">
        <v>6068</v>
      </c>
      <c r="B3" s="7" t="s">
        <v>6103</v>
      </c>
    </row>
    <row r="4" spans="1:5" x14ac:dyDescent="0.25">
      <c r="A4" s="20" t="s">
        <v>6069</v>
      </c>
      <c r="B4">
        <v>0</v>
      </c>
      <c r="C4">
        <v>1</v>
      </c>
      <c r="D4">
        <v>2</v>
      </c>
      <c r="E4" t="s">
        <v>6048</v>
      </c>
    </row>
    <row r="5" spans="1:5" x14ac:dyDescent="0.25">
      <c r="A5" s="8" t="s">
        <v>30</v>
      </c>
      <c r="B5" s="5">
        <v>7.1031378026070682</v>
      </c>
      <c r="C5" s="5">
        <v>5.9088319427890328</v>
      </c>
      <c r="D5" s="5">
        <v>7.138671875</v>
      </c>
      <c r="E5" s="5">
        <v>6.6453573075149839</v>
      </c>
    </row>
    <row r="6" spans="1:5" x14ac:dyDescent="0.25">
      <c r="A6" s="8" t="s">
        <v>31</v>
      </c>
      <c r="B6" s="5"/>
      <c r="C6" s="5">
        <v>5.1646031746031777</v>
      </c>
      <c r="D6" s="5">
        <v>5.3488888888888901</v>
      </c>
      <c r="E6" s="5">
        <v>5.1876388888888885</v>
      </c>
    </row>
    <row r="7" spans="1:5" x14ac:dyDescent="0.25">
      <c r="A7" s="8" t="s">
        <v>6048</v>
      </c>
      <c r="B7" s="5">
        <v>7.1031378026070682</v>
      </c>
      <c r="C7" s="5">
        <v>5.8116580310880845</v>
      </c>
      <c r="D7" s="5">
        <v>7.0210948905109491</v>
      </c>
      <c r="E7" s="5">
        <v>6.5546044098573288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2FB19-98F0-4C39-962C-8A465B6DFD1C}">
  <dimension ref="A1:E9"/>
  <sheetViews>
    <sheetView workbookViewId="0">
      <selection activeCell="A4" sqref="A4"/>
    </sheetView>
  </sheetViews>
  <sheetFormatPr defaultRowHeight="15" x14ac:dyDescent="0.25"/>
  <cols>
    <col min="1" max="1" width="14.7109375" bestFit="1" customWidth="1"/>
    <col min="2" max="2" width="16.28515625" bestFit="1" customWidth="1"/>
    <col min="3" max="3" width="15.5703125" bestFit="1" customWidth="1"/>
    <col min="4" max="4" width="14" bestFit="1" customWidth="1"/>
    <col min="5" max="5" width="15.5703125" bestFit="1" customWidth="1"/>
    <col min="6" max="6" width="13.7109375" bestFit="1" customWidth="1"/>
    <col min="7" max="7" width="16.7109375" bestFit="1" customWidth="1"/>
    <col min="8" max="8" width="14" bestFit="1" customWidth="1"/>
  </cols>
  <sheetData>
    <row r="1" spans="1:5" x14ac:dyDescent="0.25">
      <c r="A1" s="41" t="s">
        <v>6105</v>
      </c>
    </row>
    <row r="3" spans="1:5" x14ac:dyDescent="0.25">
      <c r="A3" s="7" t="s">
        <v>6046</v>
      </c>
      <c r="B3" s="7" t="s">
        <v>6049</v>
      </c>
    </row>
    <row r="4" spans="1:5" x14ac:dyDescent="0.25">
      <c r="A4" s="7" t="s">
        <v>6047</v>
      </c>
      <c r="B4" t="s">
        <v>6062</v>
      </c>
      <c r="C4" t="s">
        <v>6064</v>
      </c>
      <c r="D4" t="s">
        <v>6063</v>
      </c>
      <c r="E4" t="s">
        <v>6048</v>
      </c>
    </row>
    <row r="5" spans="1:5" x14ac:dyDescent="0.25">
      <c r="A5" s="8" t="s">
        <v>6066</v>
      </c>
      <c r="B5" s="2">
        <v>1555866.7599999991</v>
      </c>
      <c r="C5" s="2">
        <v>2371636.899999999</v>
      </c>
      <c r="D5" s="2">
        <v>814080.49999999988</v>
      </c>
      <c r="E5" s="2">
        <v>4741584.1599999983</v>
      </c>
    </row>
    <row r="6" spans="1:5" x14ac:dyDescent="0.25">
      <c r="A6" s="8" t="s">
        <v>6061</v>
      </c>
      <c r="B6" s="2">
        <v>7761517.9899999974</v>
      </c>
      <c r="C6" s="2">
        <v>8029583.5299999993</v>
      </c>
      <c r="D6" s="2">
        <v>2904609.56</v>
      </c>
      <c r="E6" s="2">
        <v>18695711.079999994</v>
      </c>
    </row>
    <row r="7" spans="1:5" x14ac:dyDescent="0.25">
      <c r="A7" s="8" t="s">
        <v>6065</v>
      </c>
      <c r="B7" s="2">
        <v>2409426.0700000008</v>
      </c>
      <c r="C7" s="2">
        <v>2761951.17</v>
      </c>
      <c r="D7" s="2">
        <v>1053227.72</v>
      </c>
      <c r="E7" s="2">
        <v>6224604.96</v>
      </c>
    </row>
    <row r="8" spans="1:5" x14ac:dyDescent="0.25">
      <c r="A8" s="8" t="s">
        <v>6067</v>
      </c>
      <c r="B8" s="2">
        <v>540440.75999999978</v>
      </c>
      <c r="C8" s="2">
        <v>915006.78999999992</v>
      </c>
      <c r="D8" s="2">
        <v>272282.38999999996</v>
      </c>
      <c r="E8" s="2">
        <v>1727729.9399999997</v>
      </c>
    </row>
    <row r="9" spans="1:5" x14ac:dyDescent="0.25">
      <c r="A9" s="8" t="s">
        <v>6048</v>
      </c>
      <c r="B9" s="2">
        <v>12267251.579999996</v>
      </c>
      <c r="C9" s="2">
        <v>14078178.389999997</v>
      </c>
      <c r="D9" s="2">
        <v>5044200.17</v>
      </c>
      <c r="E9" s="2">
        <v>31389630.139999997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3F93C-3EAA-48E6-90A5-36E0C32DEA56}">
  <dimension ref="A1:E23"/>
  <sheetViews>
    <sheetView workbookViewId="0">
      <selection activeCell="B4" sqref="B4"/>
    </sheetView>
  </sheetViews>
  <sheetFormatPr defaultRowHeight="15" x14ac:dyDescent="0.25"/>
  <cols>
    <col min="1" max="1" width="18.28515625" bestFit="1" customWidth="1"/>
    <col min="2" max="2" width="16.28515625" bestFit="1" customWidth="1"/>
    <col min="3" max="5" width="11.28515625" bestFit="1" customWidth="1"/>
  </cols>
  <sheetData>
    <row r="1" spans="1:5" x14ac:dyDescent="0.25">
      <c r="A1" s="41" t="s">
        <v>6106</v>
      </c>
    </row>
    <row r="4" spans="1:5" x14ac:dyDescent="0.25">
      <c r="A4" s="7" t="s">
        <v>6050</v>
      </c>
      <c r="B4" s="7" t="s">
        <v>6049</v>
      </c>
    </row>
    <row r="5" spans="1:5" x14ac:dyDescent="0.25">
      <c r="A5" s="7" t="s">
        <v>6047</v>
      </c>
      <c r="B5" t="s">
        <v>6032</v>
      </c>
      <c r="C5" t="s">
        <v>6030</v>
      </c>
      <c r="D5" t="s">
        <v>6031</v>
      </c>
      <c r="E5" t="s">
        <v>6048</v>
      </c>
    </row>
    <row r="6" spans="1:5" x14ac:dyDescent="0.25">
      <c r="A6" s="8" t="s">
        <v>11</v>
      </c>
      <c r="B6" s="42">
        <v>33016.801525423725</v>
      </c>
      <c r="C6" s="2">
        <v>18997.280691823893</v>
      </c>
      <c r="D6" s="2">
        <v>9225.9312230215783</v>
      </c>
      <c r="E6" s="2">
        <v>19512.212660869536</v>
      </c>
    </row>
    <row r="7" spans="1:5" x14ac:dyDescent="0.25">
      <c r="A7" s="8" t="s">
        <v>7</v>
      </c>
      <c r="B7" s="42">
        <v>24775.305645161287</v>
      </c>
      <c r="C7" s="2">
        <v>10301.351651917412</v>
      </c>
      <c r="D7" s="2">
        <v>10179.941965317916</v>
      </c>
      <c r="E7" s="2">
        <v>11828.148292682939</v>
      </c>
    </row>
    <row r="8" spans="1:5" x14ac:dyDescent="0.25">
      <c r="A8" s="8" t="s">
        <v>3</v>
      </c>
      <c r="B8" s="42">
        <v>30888.292388059701</v>
      </c>
      <c r="C8" s="2">
        <v>8294.4887165775453</v>
      </c>
      <c r="D8" s="2">
        <v>6857.1091812865488</v>
      </c>
      <c r="E8" s="2">
        <v>10366.372614379075</v>
      </c>
    </row>
    <row r="9" spans="1:5" x14ac:dyDescent="0.25">
      <c r="A9" s="8" t="s">
        <v>19</v>
      </c>
      <c r="B9" s="42">
        <v>13891.86</v>
      </c>
      <c r="C9" s="2">
        <v>2395.17</v>
      </c>
      <c r="D9" s="2">
        <v>16950.485000000001</v>
      </c>
      <c r="E9" s="2">
        <v>13478.056923076925</v>
      </c>
    </row>
    <row r="10" spans="1:5" x14ac:dyDescent="0.25">
      <c r="A10" s="8" t="s">
        <v>12</v>
      </c>
      <c r="B10" s="42">
        <v>21523.52</v>
      </c>
      <c r="C10" s="2">
        <v>16433.907142857144</v>
      </c>
      <c r="D10" s="2">
        <v>7570.7550000000001</v>
      </c>
      <c r="E10" s="2">
        <v>14489.800769230767</v>
      </c>
    </row>
    <row r="11" spans="1:5" x14ac:dyDescent="0.25">
      <c r="A11" s="8" t="s">
        <v>14</v>
      </c>
      <c r="B11" s="42">
        <v>39868.616249999999</v>
      </c>
      <c r="C11" s="2">
        <v>16075.963333333331</v>
      </c>
      <c r="D11" s="2">
        <v>8133.0084090909086</v>
      </c>
      <c r="E11" s="2">
        <v>13589.263437499998</v>
      </c>
    </row>
    <row r="12" spans="1:5" x14ac:dyDescent="0.25">
      <c r="A12" s="8" t="s">
        <v>21</v>
      </c>
      <c r="B12" s="42">
        <v>34070.595714285715</v>
      </c>
      <c r="C12" s="2">
        <v>11365.621875000001</v>
      </c>
      <c r="D12" s="2">
        <v>8667.3661538461529</v>
      </c>
      <c r="E12" s="2">
        <v>14806.107777777777</v>
      </c>
    </row>
    <row r="13" spans="1:5" x14ac:dyDescent="0.25">
      <c r="A13" s="8" t="s">
        <v>15</v>
      </c>
      <c r="B13" s="42">
        <v>33475.82</v>
      </c>
      <c r="C13" s="2">
        <v>10139.553333333331</v>
      </c>
      <c r="D13" s="2">
        <v>12570.970000000001</v>
      </c>
      <c r="E13" s="2">
        <v>13272.786666666665</v>
      </c>
    </row>
    <row r="14" spans="1:5" x14ac:dyDescent="0.25">
      <c r="A14" s="8" t="s">
        <v>13</v>
      </c>
      <c r="B14" s="42">
        <v>27621.609999999997</v>
      </c>
      <c r="C14" s="2">
        <v>8116.7199999999984</v>
      </c>
      <c r="D14" s="2">
        <v>12706.975999999999</v>
      </c>
      <c r="E14" s="2">
        <v>13633.143461538461</v>
      </c>
    </row>
    <row r="15" spans="1:5" x14ac:dyDescent="0.25">
      <c r="A15" s="8" t="s">
        <v>22</v>
      </c>
      <c r="B15" s="42"/>
      <c r="C15" s="2">
        <v>6760.5433333333322</v>
      </c>
      <c r="D15" s="2">
        <v>11716.453333333333</v>
      </c>
      <c r="E15" s="2">
        <v>9238.4983333333348</v>
      </c>
    </row>
    <row r="16" spans="1:5" x14ac:dyDescent="0.25">
      <c r="A16" s="8" t="s">
        <v>20</v>
      </c>
      <c r="B16" s="42"/>
      <c r="C16" s="2">
        <v>7668.1787234042549</v>
      </c>
      <c r="D16" s="2">
        <v>11518.78565217391</v>
      </c>
      <c r="E16" s="2">
        <v>8933.3781428571438</v>
      </c>
    </row>
    <row r="17" spans="1:5" x14ac:dyDescent="0.25">
      <c r="A17" s="8" t="s">
        <v>24</v>
      </c>
      <c r="B17" s="42"/>
      <c r="C17" s="2">
        <v>10102.026666666667</v>
      </c>
      <c r="D17" s="2">
        <v>11637.812000000002</v>
      </c>
      <c r="E17" s="2">
        <v>10650.52142857143</v>
      </c>
    </row>
    <row r="18" spans="1:5" x14ac:dyDescent="0.25">
      <c r="A18" s="8" t="s">
        <v>18</v>
      </c>
      <c r="B18" s="42">
        <v>18261.7575</v>
      </c>
      <c r="C18" s="2">
        <v>13457.094583333337</v>
      </c>
      <c r="D18" s="2">
        <v>12785.636999999999</v>
      </c>
      <c r="E18" s="2">
        <v>13786.149210526319</v>
      </c>
    </row>
    <row r="19" spans="1:5" x14ac:dyDescent="0.25">
      <c r="A19" s="8" t="s">
        <v>17</v>
      </c>
      <c r="B19" s="42">
        <v>30744.580769230768</v>
      </c>
      <c r="C19" s="2">
        <v>10174.345999999994</v>
      </c>
      <c r="D19" s="2">
        <v>13360.978888888887</v>
      </c>
      <c r="E19" s="2">
        <v>12577.69088050314</v>
      </c>
    </row>
    <row r="20" spans="1:5" x14ac:dyDescent="0.25">
      <c r="A20" s="8" t="s">
        <v>16</v>
      </c>
      <c r="B20" s="42"/>
      <c r="C20" s="2">
        <v>6886.0368421052626</v>
      </c>
      <c r="D20" s="2">
        <v>10510.31380952381</v>
      </c>
      <c r="E20" s="2">
        <v>8788.782250000002</v>
      </c>
    </row>
    <row r="21" spans="1:5" x14ac:dyDescent="0.25">
      <c r="A21" s="8" t="s">
        <v>23</v>
      </c>
      <c r="B21" s="42">
        <v>18709.797999999999</v>
      </c>
      <c r="C21" s="2">
        <v>11919.607857142855</v>
      </c>
      <c r="D21" s="2">
        <v>12296.779729729731</v>
      </c>
      <c r="E21" s="2">
        <v>12489.921071428573</v>
      </c>
    </row>
    <row r="22" spans="1:5" x14ac:dyDescent="0.25">
      <c r="A22" s="8" t="s">
        <v>32</v>
      </c>
      <c r="B22" s="42">
        <v>20996.530000000002</v>
      </c>
      <c r="C22" s="2"/>
      <c r="D22" s="2"/>
      <c r="E22" s="2">
        <v>20996.530000000002</v>
      </c>
    </row>
    <row r="23" spans="1:5" x14ac:dyDescent="0.25">
      <c r="A23" s="8" t="s">
        <v>6048</v>
      </c>
      <c r="B23" s="2">
        <v>29673.777499999997</v>
      </c>
      <c r="C23" s="2">
        <v>11825.828363228713</v>
      </c>
      <c r="D23" s="2">
        <v>9445.6615151515089</v>
      </c>
      <c r="E23" s="2">
        <v>13443.096419700205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F4B30-BBD5-42C4-ACD6-D747B15BD984}">
  <dimension ref="A1:C52"/>
  <sheetViews>
    <sheetView topLeftCell="A22" workbookViewId="0">
      <selection activeCell="R9" sqref="R9"/>
    </sheetView>
  </sheetViews>
  <sheetFormatPr defaultRowHeight="15" x14ac:dyDescent="0.25"/>
  <cols>
    <col min="1" max="1" width="15.42578125" bestFit="1" customWidth="1"/>
    <col min="2" max="2" width="17" bestFit="1" customWidth="1"/>
    <col min="3" max="3" width="14.7109375" bestFit="1" customWidth="1"/>
  </cols>
  <sheetData>
    <row r="1" spans="1:3" x14ac:dyDescent="0.25">
      <c r="A1" t="s">
        <v>6107</v>
      </c>
    </row>
    <row r="3" spans="1:3" x14ac:dyDescent="0.25">
      <c r="A3" s="20" t="s">
        <v>6047</v>
      </c>
      <c r="B3" s="4" t="s">
        <v>6068</v>
      </c>
      <c r="C3" s="4" t="s">
        <v>6104</v>
      </c>
    </row>
    <row r="4" spans="1:3" x14ac:dyDescent="0.25">
      <c r="A4" s="43">
        <v>18</v>
      </c>
      <c r="B4" s="44">
        <v>6.7545833333333354</v>
      </c>
      <c r="C4" s="44">
        <v>31.444270833333352</v>
      </c>
    </row>
    <row r="5" spans="1:3" x14ac:dyDescent="0.25">
      <c r="A5" s="43">
        <v>19</v>
      </c>
      <c r="B5" s="44">
        <v>6.9869767441860455</v>
      </c>
      <c r="C5" s="44">
        <v>32.850348837209296</v>
      </c>
    </row>
    <row r="6" spans="1:3" x14ac:dyDescent="0.25">
      <c r="A6" s="43">
        <v>20</v>
      </c>
      <c r="B6" s="44">
        <v>7.7836206896551738</v>
      </c>
      <c r="C6" s="44">
        <v>32.108103448275855</v>
      </c>
    </row>
    <row r="7" spans="1:3" x14ac:dyDescent="0.25">
      <c r="A7" s="43">
        <v>21</v>
      </c>
      <c r="B7" s="44">
        <v>6.3118604651162808</v>
      </c>
      <c r="C7" s="44">
        <v>33.504999999999995</v>
      </c>
    </row>
    <row r="8" spans="1:3" x14ac:dyDescent="0.25">
      <c r="A8" s="43">
        <v>22</v>
      </c>
      <c r="B8" s="44">
        <v>7.1858490566037743</v>
      </c>
      <c r="C8" s="44">
        <v>32.192830188679245</v>
      </c>
    </row>
    <row r="9" spans="1:3" x14ac:dyDescent="0.25">
      <c r="A9" s="43">
        <v>23</v>
      </c>
      <c r="B9" s="44">
        <v>6.8096078431372566</v>
      </c>
      <c r="C9" s="44">
        <v>32.33450980392157</v>
      </c>
    </row>
    <row r="10" spans="1:3" x14ac:dyDescent="0.25">
      <c r="A10" s="43">
        <v>24</v>
      </c>
      <c r="B10" s="44">
        <v>7.0617391304347832</v>
      </c>
      <c r="C10" s="44">
        <v>31.655434782608683</v>
      </c>
    </row>
    <row r="11" spans="1:3" x14ac:dyDescent="0.25">
      <c r="A11" s="43">
        <v>25</v>
      </c>
      <c r="B11" s="44">
        <v>6.459122807017545</v>
      </c>
      <c r="C11" s="44">
        <v>30.881315789473668</v>
      </c>
    </row>
    <row r="12" spans="1:3" x14ac:dyDescent="0.25">
      <c r="A12" s="43">
        <v>26</v>
      </c>
      <c r="B12" s="44">
        <v>6.4338636363636361</v>
      </c>
      <c r="C12" s="44">
        <v>30.410340909090909</v>
      </c>
    </row>
    <row r="13" spans="1:3" x14ac:dyDescent="0.25">
      <c r="A13" s="43">
        <v>27</v>
      </c>
      <c r="B13" s="44">
        <v>6.4086274509803918</v>
      </c>
      <c r="C13" s="44">
        <v>30.684803921568623</v>
      </c>
    </row>
    <row r="14" spans="1:3" x14ac:dyDescent="0.25">
      <c r="A14" s="43">
        <v>28</v>
      </c>
      <c r="B14" s="44">
        <v>6.3085714285714278</v>
      </c>
      <c r="C14" s="44">
        <v>31.654821428571434</v>
      </c>
    </row>
    <row r="15" spans="1:3" x14ac:dyDescent="0.25">
      <c r="A15" s="43">
        <v>29</v>
      </c>
      <c r="B15" s="44">
        <v>6.1988679245283009</v>
      </c>
      <c r="C15" s="44">
        <v>32.607735849056603</v>
      </c>
    </row>
    <row r="16" spans="1:3" x14ac:dyDescent="0.25">
      <c r="A16" s="43">
        <v>30</v>
      </c>
      <c r="B16" s="44">
        <v>6.6125423728813555</v>
      </c>
      <c r="C16" s="44">
        <v>31.264237288135597</v>
      </c>
    </row>
    <row r="17" spans="1:3" x14ac:dyDescent="0.25">
      <c r="A17" s="43">
        <v>31</v>
      </c>
      <c r="B17" s="44">
        <v>7.1525531914893605</v>
      </c>
      <c r="C17" s="44">
        <v>30.760212765957458</v>
      </c>
    </row>
    <row r="18" spans="1:3" x14ac:dyDescent="0.25">
      <c r="A18" s="43">
        <v>32</v>
      </c>
      <c r="B18" s="44">
        <v>7.5157142857142851</v>
      </c>
      <c r="C18" s="44">
        <v>33.655102040816331</v>
      </c>
    </row>
    <row r="19" spans="1:3" x14ac:dyDescent="0.25">
      <c r="A19" s="43">
        <v>33</v>
      </c>
      <c r="B19" s="44">
        <v>6.4795454545454554</v>
      </c>
      <c r="C19" s="44">
        <v>27.955681818181816</v>
      </c>
    </row>
    <row r="20" spans="1:3" x14ac:dyDescent="0.25">
      <c r="A20" s="43">
        <v>34</v>
      </c>
      <c r="B20" s="44">
        <v>6.6675409836065569</v>
      </c>
      <c r="C20" s="44">
        <v>29.371311475409836</v>
      </c>
    </row>
    <row r="21" spans="1:3" x14ac:dyDescent="0.25">
      <c r="A21" s="43">
        <v>35</v>
      </c>
      <c r="B21" s="44">
        <v>6.5787804878048783</v>
      </c>
      <c r="C21" s="44">
        <v>31.025609756097566</v>
      </c>
    </row>
    <row r="22" spans="1:3" x14ac:dyDescent="0.25">
      <c r="A22" s="43">
        <v>36</v>
      </c>
      <c r="B22" s="44">
        <v>6.8678571428571411</v>
      </c>
      <c r="C22" s="44">
        <v>29.484285714285718</v>
      </c>
    </row>
    <row r="23" spans="1:3" x14ac:dyDescent="0.25">
      <c r="A23" s="43">
        <v>37</v>
      </c>
      <c r="B23" s="44">
        <v>6.6971698113207552</v>
      </c>
      <c r="C23" s="44">
        <v>32.574056603773592</v>
      </c>
    </row>
    <row r="24" spans="1:3" x14ac:dyDescent="0.25">
      <c r="A24" s="43">
        <v>38</v>
      </c>
      <c r="B24" s="44">
        <v>6.7079545454545446</v>
      </c>
      <c r="C24" s="44">
        <v>30.093636363636357</v>
      </c>
    </row>
    <row r="25" spans="1:3" x14ac:dyDescent="0.25">
      <c r="A25" s="43">
        <v>39</v>
      </c>
      <c r="B25" s="44">
        <v>5.9106976744186062</v>
      </c>
      <c r="C25" s="44">
        <v>31.651744186046514</v>
      </c>
    </row>
    <row r="26" spans="1:3" x14ac:dyDescent="0.25">
      <c r="A26" s="43">
        <v>40</v>
      </c>
      <c r="B26" s="44">
        <v>6.4427777777777759</v>
      </c>
      <c r="C26" s="44">
        <v>30.076203703703708</v>
      </c>
    </row>
    <row r="27" spans="1:3" x14ac:dyDescent="0.25">
      <c r="A27" s="43">
        <v>41</v>
      </c>
      <c r="B27" s="44">
        <v>6.807500000000001</v>
      </c>
      <c r="C27" s="44">
        <v>31.631153846153858</v>
      </c>
    </row>
    <row r="28" spans="1:3" x14ac:dyDescent="0.25">
      <c r="A28" s="43">
        <v>42</v>
      </c>
      <c r="B28" s="44">
        <v>6.4136170212765959</v>
      </c>
      <c r="C28" s="44">
        <v>28.222659574468089</v>
      </c>
    </row>
    <row r="29" spans="1:3" x14ac:dyDescent="0.25">
      <c r="A29" s="43">
        <v>43</v>
      </c>
      <c r="B29" s="44">
        <v>6.3994000000000018</v>
      </c>
      <c r="C29" s="44">
        <v>30.392099999999992</v>
      </c>
    </row>
    <row r="30" spans="1:3" x14ac:dyDescent="0.25">
      <c r="A30" s="43">
        <v>44</v>
      </c>
      <c r="B30" s="44">
        <v>7.0476470588235287</v>
      </c>
      <c r="C30" s="44">
        <v>31.179509803921576</v>
      </c>
    </row>
    <row r="31" spans="1:3" x14ac:dyDescent="0.25">
      <c r="A31" s="43">
        <v>45</v>
      </c>
      <c r="B31" s="44">
        <v>5.9918604651162797</v>
      </c>
      <c r="C31" s="44">
        <v>28.912906976744189</v>
      </c>
    </row>
    <row r="32" spans="1:3" x14ac:dyDescent="0.25">
      <c r="A32" s="43">
        <v>46</v>
      </c>
      <c r="B32" s="44">
        <v>6.1539285714285716</v>
      </c>
      <c r="C32" s="44">
        <v>30.8799107142857</v>
      </c>
    </row>
    <row r="33" spans="1:3" x14ac:dyDescent="0.25">
      <c r="A33" s="43">
        <v>47</v>
      </c>
      <c r="B33" s="44">
        <v>6.7252941176470609</v>
      </c>
      <c r="C33" s="44">
        <v>30.875196078431369</v>
      </c>
    </row>
    <row r="34" spans="1:3" x14ac:dyDescent="0.25">
      <c r="A34" s="43">
        <v>48</v>
      </c>
      <c r="B34" s="44">
        <v>6.2708620689655179</v>
      </c>
      <c r="C34" s="44">
        <v>30.026293103448275</v>
      </c>
    </row>
    <row r="35" spans="1:3" x14ac:dyDescent="0.25">
      <c r="A35" s="43">
        <v>49</v>
      </c>
      <c r="B35" s="44">
        <v>5.9814285714285722</v>
      </c>
      <c r="C35" s="44">
        <v>32.716020408163267</v>
      </c>
    </row>
    <row r="36" spans="1:3" x14ac:dyDescent="0.25">
      <c r="A36" s="43">
        <v>50</v>
      </c>
      <c r="B36" s="44">
        <v>6.2177586206896569</v>
      </c>
      <c r="C36" s="44">
        <v>30.008362068965525</v>
      </c>
    </row>
    <row r="37" spans="1:3" x14ac:dyDescent="0.25">
      <c r="A37" s="43">
        <v>51</v>
      </c>
      <c r="B37" s="44">
        <v>6.0905357142857151</v>
      </c>
      <c r="C37" s="44">
        <v>30.634464285714277</v>
      </c>
    </row>
    <row r="38" spans="1:3" x14ac:dyDescent="0.25">
      <c r="A38" s="43">
        <v>52</v>
      </c>
      <c r="B38" s="44">
        <v>6.1589473684210496</v>
      </c>
      <c r="C38" s="44">
        <v>32.953947368421048</v>
      </c>
    </row>
    <row r="39" spans="1:3" x14ac:dyDescent="0.25">
      <c r="A39" s="43">
        <v>53</v>
      </c>
      <c r="B39" s="44">
        <v>6.2498113207547163</v>
      </c>
      <c r="C39" s="44">
        <v>32.188396226415094</v>
      </c>
    </row>
    <row r="40" spans="1:3" x14ac:dyDescent="0.25">
      <c r="A40" s="43">
        <v>54</v>
      </c>
      <c r="B40" s="44">
        <v>6.229166666666667</v>
      </c>
      <c r="C40" s="44">
        <v>28.552187499999992</v>
      </c>
    </row>
    <row r="41" spans="1:3" x14ac:dyDescent="0.25">
      <c r="A41" s="43">
        <v>55</v>
      </c>
      <c r="B41" s="44">
        <v>6.7600000000000025</v>
      </c>
      <c r="C41" s="44">
        <v>29.478888888888896</v>
      </c>
    </row>
    <row r="42" spans="1:3" x14ac:dyDescent="0.25">
      <c r="A42" s="43">
        <v>56</v>
      </c>
      <c r="B42" s="44">
        <v>6.0512499999999996</v>
      </c>
      <c r="C42" s="44">
        <v>30.107916666666679</v>
      </c>
    </row>
    <row r="43" spans="1:3" x14ac:dyDescent="0.25">
      <c r="A43" s="43">
        <v>57</v>
      </c>
      <c r="B43" s="44">
        <v>6.175306122448978</v>
      </c>
      <c r="C43" s="44">
        <v>28.413877551020413</v>
      </c>
    </row>
    <row r="44" spans="1:3" x14ac:dyDescent="0.25">
      <c r="A44" s="43">
        <v>58</v>
      </c>
      <c r="B44" s="44">
        <v>6.4751162790697689</v>
      </c>
      <c r="C44" s="44">
        <v>29.448372093023266</v>
      </c>
    </row>
    <row r="45" spans="1:3" x14ac:dyDescent="0.25">
      <c r="A45" s="43">
        <v>59</v>
      </c>
      <c r="B45" s="44">
        <v>6.5391836734693873</v>
      </c>
      <c r="C45" s="44">
        <v>31.396734693877551</v>
      </c>
    </row>
    <row r="46" spans="1:3" x14ac:dyDescent="0.25">
      <c r="A46" s="43">
        <v>60</v>
      </c>
      <c r="B46" s="44">
        <v>6.4264705882352953</v>
      </c>
      <c r="C46" s="44">
        <v>29.82421568627451</v>
      </c>
    </row>
    <row r="47" spans="1:3" x14ac:dyDescent="0.25">
      <c r="A47" s="43">
        <v>61</v>
      </c>
      <c r="B47" s="44">
        <v>6.4952173913043456</v>
      </c>
      <c r="C47" s="44">
        <v>32.296521739130441</v>
      </c>
    </row>
    <row r="48" spans="1:3" x14ac:dyDescent="0.25">
      <c r="A48" s="43">
        <v>62</v>
      </c>
      <c r="B48" s="44">
        <v>7.3438095238095222</v>
      </c>
      <c r="C48" s="44">
        <v>31.462619047619054</v>
      </c>
    </row>
    <row r="49" spans="1:3" x14ac:dyDescent="0.25">
      <c r="A49" s="43">
        <v>63</v>
      </c>
      <c r="B49" s="44">
        <v>6.5004347826086963</v>
      </c>
      <c r="C49" s="44">
        <v>31.182608695652181</v>
      </c>
    </row>
    <row r="50" spans="1:3" x14ac:dyDescent="0.25">
      <c r="A50" s="43">
        <v>64</v>
      </c>
      <c r="B50" s="44">
        <v>7.9618181818181828</v>
      </c>
      <c r="C50" s="44">
        <v>30.501818181818177</v>
      </c>
    </row>
    <row r="51" spans="1:3" x14ac:dyDescent="0.25">
      <c r="A51" s="43">
        <v>65</v>
      </c>
      <c r="B51" s="44">
        <v>8.11</v>
      </c>
      <c r="C51" s="44">
        <v>26.41</v>
      </c>
    </row>
    <row r="52" spans="1:3" x14ac:dyDescent="0.25">
      <c r="A52" s="43" t="s">
        <v>6048</v>
      </c>
      <c r="B52" s="44">
        <v>6.5789978586723912</v>
      </c>
      <c r="C52" s="44">
        <v>30.972648822269853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C7374-1F2D-495F-BBC8-C36FEC4D4847}">
  <dimension ref="A1:B52"/>
  <sheetViews>
    <sheetView workbookViewId="0">
      <selection activeCell="G1" sqref="G1"/>
    </sheetView>
  </sheetViews>
  <sheetFormatPr defaultRowHeight="15" x14ac:dyDescent="0.25"/>
  <cols>
    <col min="1" max="1" width="13.140625" bestFit="1" customWidth="1"/>
    <col min="2" max="2" width="19.140625" bestFit="1" customWidth="1"/>
  </cols>
  <sheetData>
    <row r="1" spans="1:2" x14ac:dyDescent="0.25">
      <c r="A1" t="s">
        <v>6108</v>
      </c>
    </row>
    <row r="3" spans="1:2" x14ac:dyDescent="0.25">
      <c r="A3" s="7" t="s">
        <v>6047</v>
      </c>
      <c r="B3" s="45" t="s">
        <v>6050</v>
      </c>
    </row>
    <row r="4" spans="1:2" x14ac:dyDescent="0.25">
      <c r="A4" s="17">
        <v>18</v>
      </c>
      <c r="B4" s="45">
        <v>6842.744479166663</v>
      </c>
    </row>
    <row r="5" spans="1:2" x14ac:dyDescent="0.25">
      <c r="A5" s="17">
        <v>19</v>
      </c>
      <c r="B5" s="45">
        <v>9677.186860465119</v>
      </c>
    </row>
    <row r="6" spans="1:2" x14ac:dyDescent="0.25">
      <c r="A6" s="17">
        <v>20</v>
      </c>
      <c r="B6" s="45">
        <v>7411.4482758620707</v>
      </c>
    </row>
    <row r="7" spans="1:2" x14ac:dyDescent="0.25">
      <c r="A7" s="17">
        <v>21</v>
      </c>
      <c r="B7" s="45">
        <v>5214.5293023255808</v>
      </c>
    </row>
    <row r="8" spans="1:2" x14ac:dyDescent="0.25">
      <c r="A8" s="17">
        <v>22</v>
      </c>
      <c r="B8" s="45">
        <v>10292.635283018872</v>
      </c>
    </row>
    <row r="9" spans="1:2" x14ac:dyDescent="0.25">
      <c r="A9" s="17">
        <v>23</v>
      </c>
      <c r="B9" s="45">
        <v>10929.840588235294</v>
      </c>
    </row>
    <row r="10" spans="1:2" x14ac:dyDescent="0.25">
      <c r="A10" s="17">
        <v>24</v>
      </c>
      <c r="B10" s="45">
        <v>9765.5713043478263</v>
      </c>
    </row>
    <row r="11" spans="1:2" x14ac:dyDescent="0.25">
      <c r="A11" s="17">
        <v>25</v>
      </c>
      <c r="B11" s="45">
        <v>9184.8870175438587</v>
      </c>
    </row>
    <row r="12" spans="1:2" x14ac:dyDescent="0.25">
      <c r="A12" s="17">
        <v>26</v>
      </c>
      <c r="B12" s="45">
        <v>5920.5868181818187</v>
      </c>
    </row>
    <row r="13" spans="1:2" x14ac:dyDescent="0.25">
      <c r="A13" s="17">
        <v>27</v>
      </c>
      <c r="B13" s="45">
        <v>11846.241764705879</v>
      </c>
    </row>
    <row r="14" spans="1:2" x14ac:dyDescent="0.25">
      <c r="A14" s="17">
        <v>28</v>
      </c>
      <c r="B14" s="45">
        <v>9219.8155357142878</v>
      </c>
    </row>
    <row r="15" spans="1:2" x14ac:dyDescent="0.25">
      <c r="A15" s="17">
        <v>29</v>
      </c>
      <c r="B15" s="45">
        <v>9914.8000000000011</v>
      </c>
    </row>
    <row r="16" spans="1:2" x14ac:dyDescent="0.25">
      <c r="A16" s="17">
        <v>30</v>
      </c>
      <c r="B16" s="45">
        <v>14000.665762711862</v>
      </c>
    </row>
    <row r="17" spans="1:2" x14ac:dyDescent="0.25">
      <c r="A17" s="17">
        <v>31</v>
      </c>
      <c r="B17" s="45">
        <v>10949.846382978727</v>
      </c>
    </row>
    <row r="18" spans="1:2" x14ac:dyDescent="0.25">
      <c r="A18" s="17">
        <v>32</v>
      </c>
      <c r="B18" s="45">
        <v>13802.724081632659</v>
      </c>
    </row>
    <row r="19" spans="1:2" x14ac:dyDescent="0.25">
      <c r="A19" s="17">
        <v>33</v>
      </c>
      <c r="B19" s="45">
        <v>10908.257954545452</v>
      </c>
    </row>
    <row r="20" spans="1:2" x14ac:dyDescent="0.25">
      <c r="A20" s="17">
        <v>34</v>
      </c>
      <c r="B20" s="45">
        <v>11886.587049180325</v>
      </c>
    </row>
    <row r="21" spans="1:2" x14ac:dyDescent="0.25">
      <c r="A21" s="17">
        <v>35</v>
      </c>
      <c r="B21" s="45">
        <v>11065.232926829269</v>
      </c>
    </row>
    <row r="22" spans="1:2" x14ac:dyDescent="0.25">
      <c r="A22" s="17">
        <v>36</v>
      </c>
      <c r="B22" s="45">
        <v>12290.951190476191</v>
      </c>
    </row>
    <row r="23" spans="1:2" x14ac:dyDescent="0.25">
      <c r="A23" s="17">
        <v>37</v>
      </c>
      <c r="B23" s="45">
        <v>16309.475849056602</v>
      </c>
    </row>
    <row r="24" spans="1:2" x14ac:dyDescent="0.25">
      <c r="A24" s="17">
        <v>38</v>
      </c>
      <c r="B24" s="45">
        <v>10223.00477272727</v>
      </c>
    </row>
    <row r="25" spans="1:2" x14ac:dyDescent="0.25">
      <c r="A25" s="17">
        <v>39</v>
      </c>
      <c r="B25" s="45">
        <v>14130.77</v>
      </c>
    </row>
    <row r="26" spans="1:2" x14ac:dyDescent="0.25">
      <c r="A26" s="17">
        <v>40</v>
      </c>
      <c r="B26" s="45">
        <v>13058.025370370367</v>
      </c>
    </row>
    <row r="27" spans="1:2" x14ac:dyDescent="0.25">
      <c r="A27" s="17">
        <v>41</v>
      </c>
      <c r="B27" s="45">
        <v>12031.14961538462</v>
      </c>
    </row>
    <row r="28" spans="1:2" x14ac:dyDescent="0.25">
      <c r="A28" s="17">
        <v>42</v>
      </c>
      <c r="B28" s="45">
        <v>13180.461702127661</v>
      </c>
    </row>
    <row r="29" spans="1:2" x14ac:dyDescent="0.25">
      <c r="A29" s="17">
        <v>43</v>
      </c>
      <c r="B29" s="45">
        <v>17980.606000000003</v>
      </c>
    </row>
    <row r="30" spans="1:2" x14ac:dyDescent="0.25">
      <c r="A30" s="17">
        <v>44</v>
      </c>
      <c r="B30" s="45">
        <v>15162.016862745091</v>
      </c>
    </row>
    <row r="31" spans="1:2" x14ac:dyDescent="0.25">
      <c r="A31" s="17">
        <v>45</v>
      </c>
      <c r="B31" s="45">
        <v>15183.109069767441</v>
      </c>
    </row>
    <row r="32" spans="1:2" x14ac:dyDescent="0.25">
      <c r="A32" s="17">
        <v>46</v>
      </c>
      <c r="B32" s="45">
        <v>16788.825714285711</v>
      </c>
    </row>
    <row r="33" spans="1:2" x14ac:dyDescent="0.25">
      <c r="A33" s="17">
        <v>47</v>
      </c>
      <c r="B33" s="45">
        <v>19264.404705882353</v>
      </c>
    </row>
    <row r="34" spans="1:2" x14ac:dyDescent="0.25">
      <c r="A34" s="17">
        <v>48</v>
      </c>
      <c r="B34" s="45">
        <v>15253.752241379314</v>
      </c>
    </row>
    <row r="35" spans="1:2" x14ac:dyDescent="0.25">
      <c r="A35" s="17">
        <v>49</v>
      </c>
      <c r="B35" s="45">
        <v>14768.24530612245</v>
      </c>
    </row>
    <row r="36" spans="1:2" x14ac:dyDescent="0.25">
      <c r="A36" s="17">
        <v>50</v>
      </c>
      <c r="B36" s="45">
        <v>16208.155862068965</v>
      </c>
    </row>
    <row r="37" spans="1:2" x14ac:dyDescent="0.25">
      <c r="A37" s="17">
        <v>51</v>
      </c>
      <c r="B37" s="45">
        <v>17321.895535714288</v>
      </c>
    </row>
    <row r="38" spans="1:2" x14ac:dyDescent="0.25">
      <c r="A38" s="17">
        <v>52</v>
      </c>
      <c r="B38" s="45">
        <v>15809.703859649122</v>
      </c>
    </row>
    <row r="39" spans="1:2" x14ac:dyDescent="0.25">
      <c r="A39" s="17">
        <v>53</v>
      </c>
      <c r="B39" s="45">
        <v>16029.775283018869</v>
      </c>
    </row>
    <row r="40" spans="1:2" x14ac:dyDescent="0.25">
      <c r="A40" s="17">
        <v>54</v>
      </c>
      <c r="B40" s="45">
        <v>16905.133750000005</v>
      </c>
    </row>
    <row r="41" spans="1:2" x14ac:dyDescent="0.25">
      <c r="A41" s="17">
        <v>55</v>
      </c>
      <c r="B41" s="45">
        <v>18447.75711111111</v>
      </c>
    </row>
    <row r="42" spans="1:2" x14ac:dyDescent="0.25">
      <c r="A42" s="17">
        <v>56</v>
      </c>
      <c r="B42" s="45">
        <v>17000.735208333335</v>
      </c>
    </row>
    <row r="43" spans="1:2" x14ac:dyDescent="0.25">
      <c r="A43" s="17">
        <v>57</v>
      </c>
      <c r="B43" s="45">
        <v>15766.21836734693</v>
      </c>
    </row>
    <row r="44" spans="1:2" x14ac:dyDescent="0.25">
      <c r="A44" s="17">
        <v>58</v>
      </c>
      <c r="B44" s="45">
        <v>14948.267674418605</v>
      </c>
    </row>
    <row r="45" spans="1:2" x14ac:dyDescent="0.25">
      <c r="A45" s="17">
        <v>59</v>
      </c>
      <c r="B45" s="45">
        <v>18163.963877551025</v>
      </c>
    </row>
    <row r="46" spans="1:2" x14ac:dyDescent="0.25">
      <c r="A46" s="17">
        <v>60</v>
      </c>
      <c r="B46" s="45">
        <v>19949.302941176469</v>
      </c>
    </row>
    <row r="47" spans="1:2" x14ac:dyDescent="0.25">
      <c r="A47" s="17">
        <v>61</v>
      </c>
      <c r="B47" s="45">
        <v>22024.45739130435</v>
      </c>
    </row>
    <row r="48" spans="1:2" x14ac:dyDescent="0.25">
      <c r="A48" s="17">
        <v>62</v>
      </c>
      <c r="B48" s="45">
        <v>19581.849047619053</v>
      </c>
    </row>
    <row r="49" spans="1:2" x14ac:dyDescent="0.25">
      <c r="A49" s="17">
        <v>63</v>
      </c>
      <c r="B49" s="45">
        <v>19904.59304347826</v>
      </c>
    </row>
    <row r="50" spans="1:2" x14ac:dyDescent="0.25">
      <c r="A50" s="17">
        <v>64</v>
      </c>
      <c r="B50" s="45">
        <v>22631.465</v>
      </c>
    </row>
    <row r="51" spans="1:2" x14ac:dyDescent="0.25">
      <c r="A51" s="17">
        <v>65</v>
      </c>
      <c r="B51" s="45">
        <v>29330.98</v>
      </c>
    </row>
    <row r="52" spans="1:2" x14ac:dyDescent="0.25">
      <c r="A52" s="17" t="s">
        <v>6048</v>
      </c>
      <c r="B52" s="45">
        <v>13443.096419700234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630F3-FBC8-43D3-9356-C5FFE61E6D23}">
  <dimension ref="A1:W29"/>
  <sheetViews>
    <sheetView showGridLines="0" tabSelected="1" zoomScale="80" zoomScaleNormal="80" workbookViewId="0">
      <selection activeCell="Y10" sqref="Y10"/>
    </sheetView>
  </sheetViews>
  <sheetFormatPr defaultRowHeight="15" x14ac:dyDescent="0.25"/>
  <cols>
    <col min="1" max="22" width="9.140625" style="46"/>
  </cols>
  <sheetData>
    <row r="1" spans="1:23" x14ac:dyDescent="0.25">
      <c r="A1" s="33"/>
      <c r="B1" s="33"/>
      <c r="C1" s="33"/>
      <c r="D1" s="33"/>
      <c r="E1" s="33"/>
      <c r="F1" s="33"/>
      <c r="G1" s="33"/>
      <c r="H1" s="33"/>
      <c r="I1" s="33"/>
      <c r="J1" s="33"/>
      <c r="K1" s="33"/>
      <c r="L1" s="33"/>
      <c r="M1" s="33"/>
      <c r="N1" s="33"/>
      <c r="O1" s="33"/>
      <c r="P1" s="33"/>
      <c r="Q1" s="33"/>
      <c r="R1" s="33"/>
      <c r="S1" s="33"/>
      <c r="T1" s="33"/>
      <c r="U1" s="33"/>
      <c r="V1" s="33"/>
      <c r="W1" s="33"/>
    </row>
    <row r="2" spans="1:23" x14ac:dyDescent="0.25">
      <c r="A2" s="33"/>
      <c r="B2" s="33"/>
      <c r="C2" s="33"/>
      <c r="D2" s="33"/>
      <c r="E2" s="33"/>
      <c r="F2" s="33"/>
      <c r="G2" s="33"/>
      <c r="H2" s="33"/>
      <c r="I2" s="33"/>
      <c r="J2" s="33"/>
      <c r="K2" s="33"/>
      <c r="L2" s="33"/>
      <c r="M2" s="33"/>
      <c r="N2" s="33"/>
      <c r="O2" s="33"/>
      <c r="P2" s="33"/>
      <c r="Q2" s="33"/>
      <c r="R2" s="33"/>
      <c r="S2" s="33"/>
      <c r="T2" s="33"/>
      <c r="U2" s="33"/>
      <c r="V2" s="33"/>
      <c r="W2" s="33"/>
    </row>
    <row r="3" spans="1:23" x14ac:dyDescent="0.25">
      <c r="A3" s="33"/>
      <c r="B3" s="33"/>
      <c r="C3" s="33"/>
      <c r="D3" s="33"/>
      <c r="E3" s="33"/>
      <c r="F3" s="33"/>
      <c r="G3" s="33"/>
      <c r="H3" s="33"/>
      <c r="I3" s="33"/>
      <c r="J3" s="33"/>
      <c r="K3" s="33"/>
      <c r="L3" s="33"/>
      <c r="M3" s="33"/>
      <c r="N3" s="33"/>
      <c r="O3" s="33"/>
      <c r="P3" s="33"/>
      <c r="Q3" s="33"/>
      <c r="R3" s="33"/>
      <c r="S3" s="33"/>
      <c r="T3" s="33"/>
      <c r="U3" s="33"/>
      <c r="V3" s="33"/>
      <c r="W3" s="33"/>
    </row>
    <row r="4" spans="1:23" x14ac:dyDescent="0.25">
      <c r="A4" s="33"/>
      <c r="B4" s="33"/>
      <c r="C4" s="33"/>
      <c r="D4" s="33"/>
      <c r="E4" s="33"/>
      <c r="F4" s="33"/>
      <c r="G4" s="33"/>
      <c r="H4" s="33"/>
      <c r="I4" s="33"/>
      <c r="J4" s="33"/>
      <c r="K4" s="33"/>
      <c r="L4" s="33"/>
      <c r="M4" s="33"/>
      <c r="N4" s="33"/>
      <c r="O4" s="33"/>
      <c r="P4" s="33"/>
      <c r="Q4" s="33"/>
      <c r="R4" s="33"/>
      <c r="S4" s="33"/>
      <c r="T4" s="33"/>
      <c r="U4" s="33"/>
      <c r="V4" s="33"/>
      <c r="W4" s="33"/>
    </row>
    <row r="5" spans="1:23" x14ac:dyDescent="0.25">
      <c r="A5" s="33"/>
      <c r="B5" s="33"/>
      <c r="C5" s="33"/>
      <c r="D5" s="33"/>
      <c r="E5" s="33"/>
      <c r="F5" s="33"/>
      <c r="G5" s="33"/>
      <c r="H5" s="33"/>
      <c r="I5" s="33"/>
      <c r="J5" s="33"/>
      <c r="K5" s="33"/>
      <c r="L5" s="33"/>
      <c r="M5" s="33"/>
      <c r="N5" s="33"/>
      <c r="O5" s="33"/>
      <c r="P5" s="33"/>
      <c r="Q5" s="33"/>
      <c r="R5" s="33"/>
      <c r="S5" s="33"/>
      <c r="T5" s="33"/>
      <c r="U5" s="33"/>
      <c r="V5" s="33"/>
      <c r="W5" s="33"/>
    </row>
    <row r="6" spans="1:23" ht="15.75" customHeight="1" x14ac:dyDescent="0.25">
      <c r="A6" s="33"/>
      <c r="B6" s="33"/>
      <c r="C6" s="33"/>
      <c r="D6" s="33"/>
      <c r="E6" s="33"/>
      <c r="F6" s="33"/>
      <c r="G6" s="33"/>
      <c r="H6" s="33"/>
      <c r="I6" s="33"/>
      <c r="J6" s="33"/>
      <c r="K6" s="33"/>
      <c r="L6" s="33"/>
      <c r="M6" s="33"/>
      <c r="N6" s="33"/>
      <c r="O6" s="33"/>
      <c r="P6" s="33"/>
      <c r="Q6" s="33"/>
      <c r="R6" s="33"/>
      <c r="S6" s="33"/>
      <c r="T6" s="33"/>
      <c r="U6" s="33"/>
      <c r="V6" s="33"/>
      <c r="W6" s="33"/>
    </row>
    <row r="7" spans="1:23" x14ac:dyDescent="0.25">
      <c r="A7" s="33"/>
      <c r="B7" s="33"/>
      <c r="C7" s="33"/>
      <c r="D7" s="33"/>
      <c r="E7" s="33"/>
      <c r="F7" s="33"/>
      <c r="G7" s="33"/>
      <c r="H7" s="33"/>
      <c r="I7" s="33"/>
      <c r="J7" s="33"/>
      <c r="K7" s="33"/>
      <c r="L7" s="33"/>
      <c r="M7" s="33"/>
      <c r="N7" s="33"/>
      <c r="O7" s="33"/>
      <c r="P7" s="33"/>
      <c r="Q7" s="33"/>
      <c r="R7" s="33"/>
      <c r="S7" s="33"/>
      <c r="T7" s="33"/>
      <c r="U7" s="33"/>
      <c r="V7" s="33"/>
      <c r="W7" s="33"/>
    </row>
    <row r="8" spans="1:23" x14ac:dyDescent="0.25">
      <c r="A8" s="33"/>
      <c r="B8" s="33"/>
      <c r="C8" s="33"/>
      <c r="D8" s="33"/>
      <c r="E8" s="33"/>
      <c r="F8" s="33"/>
      <c r="G8" s="33"/>
      <c r="H8" s="33"/>
      <c r="I8" s="33"/>
      <c r="J8" s="33"/>
      <c r="K8" s="33"/>
      <c r="L8" s="33"/>
      <c r="M8" s="33"/>
      <c r="N8" s="33"/>
      <c r="O8" s="33"/>
      <c r="P8" s="33"/>
      <c r="Q8" s="33"/>
      <c r="R8" s="33"/>
      <c r="S8" s="33"/>
      <c r="T8" s="33"/>
      <c r="U8" s="33"/>
      <c r="V8" s="33"/>
      <c r="W8" s="33"/>
    </row>
    <row r="9" spans="1:23" x14ac:dyDescent="0.25">
      <c r="A9" s="33"/>
      <c r="B9" s="33"/>
      <c r="C9" s="33"/>
      <c r="D9" s="33"/>
      <c r="E9" s="33"/>
      <c r="F9" s="33"/>
      <c r="G9" s="33"/>
      <c r="H9" s="33"/>
      <c r="I9" s="33"/>
      <c r="J9" s="33"/>
      <c r="K9" s="33"/>
      <c r="L9" s="33"/>
      <c r="M9" s="33"/>
      <c r="N9" s="33"/>
      <c r="O9" s="33"/>
      <c r="P9" s="33"/>
      <c r="Q9" s="33"/>
      <c r="R9" s="33"/>
      <c r="S9" s="33"/>
      <c r="T9" s="33"/>
      <c r="U9" s="33"/>
      <c r="V9" s="33"/>
      <c r="W9" s="33"/>
    </row>
    <row r="10" spans="1:23" x14ac:dyDescent="0.25">
      <c r="A10" s="33"/>
      <c r="B10" s="33"/>
      <c r="C10" s="33"/>
      <c r="D10" s="33"/>
      <c r="E10" s="33"/>
      <c r="F10" s="33"/>
      <c r="G10" s="33"/>
      <c r="H10" s="33"/>
      <c r="I10" s="33"/>
      <c r="J10" s="33"/>
      <c r="K10" s="33"/>
      <c r="L10" s="33"/>
      <c r="M10" s="33"/>
      <c r="N10" s="33"/>
      <c r="O10" s="33"/>
      <c r="P10" s="33"/>
      <c r="Q10" s="33"/>
      <c r="R10" s="33"/>
      <c r="S10" s="33"/>
      <c r="T10" s="33"/>
      <c r="U10" s="33"/>
      <c r="V10" s="33"/>
      <c r="W10" s="33"/>
    </row>
    <row r="11" spans="1:23" x14ac:dyDescent="0.25">
      <c r="A11" s="33"/>
      <c r="B11" s="33"/>
      <c r="C11" s="33"/>
      <c r="D11" s="33"/>
      <c r="E11" s="33"/>
      <c r="F11" s="33"/>
      <c r="G11" s="33"/>
      <c r="H11" s="33"/>
      <c r="I11" s="33"/>
      <c r="J11" s="33"/>
      <c r="K11" s="33"/>
      <c r="L11" s="33"/>
      <c r="M11" s="33"/>
      <c r="N11" s="33"/>
      <c r="O11" s="33"/>
      <c r="P11" s="33"/>
      <c r="Q11" s="33"/>
      <c r="R11" s="33"/>
      <c r="S11" s="33"/>
      <c r="T11" s="33"/>
      <c r="U11" s="33"/>
      <c r="V11" s="33"/>
      <c r="W11" s="33"/>
    </row>
    <row r="12" spans="1:23" x14ac:dyDescent="0.25">
      <c r="A12" s="33"/>
      <c r="B12" s="33"/>
      <c r="C12" s="33"/>
      <c r="D12" s="33"/>
      <c r="E12" s="33"/>
      <c r="F12" s="33"/>
      <c r="G12" s="33"/>
      <c r="H12" s="33"/>
      <c r="I12" s="33"/>
      <c r="J12" s="33"/>
      <c r="K12" s="33"/>
      <c r="L12" s="33"/>
      <c r="M12" s="33"/>
      <c r="N12" s="33"/>
      <c r="O12" s="33"/>
      <c r="P12" s="33"/>
      <c r="Q12" s="33"/>
      <c r="R12" s="33"/>
      <c r="S12" s="33"/>
      <c r="T12" s="33"/>
      <c r="U12" s="33"/>
      <c r="V12" s="33"/>
      <c r="W12" s="33"/>
    </row>
    <row r="13" spans="1:23" x14ac:dyDescent="0.25">
      <c r="A13" s="33"/>
      <c r="B13" s="33"/>
      <c r="C13" s="33"/>
      <c r="D13" s="33"/>
      <c r="E13" s="33"/>
      <c r="F13" s="33"/>
      <c r="G13" s="33"/>
      <c r="H13" s="33"/>
      <c r="I13" s="33"/>
      <c r="J13" s="33"/>
      <c r="K13" s="33"/>
      <c r="L13" s="33"/>
      <c r="M13" s="33"/>
      <c r="N13" s="33"/>
      <c r="O13" s="33"/>
      <c r="P13" s="33"/>
      <c r="Q13" s="33"/>
      <c r="R13" s="33"/>
      <c r="S13" s="33"/>
      <c r="T13" s="33"/>
      <c r="U13" s="33"/>
      <c r="V13" s="33"/>
      <c r="W13" s="33"/>
    </row>
    <row r="14" spans="1:23" x14ac:dyDescent="0.25">
      <c r="A14" s="33"/>
      <c r="B14" s="33"/>
      <c r="C14" s="33"/>
      <c r="D14" s="33"/>
      <c r="E14" s="33"/>
      <c r="F14" s="33"/>
      <c r="G14" s="33"/>
      <c r="H14" s="33"/>
      <c r="I14" s="33"/>
      <c r="J14" s="33"/>
      <c r="K14" s="33"/>
      <c r="L14" s="33"/>
      <c r="M14" s="33"/>
      <c r="N14" s="33"/>
      <c r="O14" s="33"/>
      <c r="P14" s="33"/>
      <c r="Q14" s="33"/>
      <c r="R14" s="33"/>
      <c r="S14" s="33"/>
      <c r="T14" s="33"/>
      <c r="U14" s="33"/>
      <c r="V14" s="33"/>
      <c r="W14" s="33"/>
    </row>
    <row r="15" spans="1:23" x14ac:dyDescent="0.25">
      <c r="A15" s="33"/>
      <c r="B15" s="33"/>
      <c r="C15" s="33"/>
      <c r="D15" s="33"/>
      <c r="E15" s="33"/>
      <c r="F15" s="33"/>
      <c r="G15" s="33"/>
      <c r="H15" s="33"/>
      <c r="I15" s="33"/>
      <c r="J15" s="33"/>
      <c r="K15" s="33"/>
      <c r="L15" s="33"/>
      <c r="M15" s="33"/>
      <c r="N15" s="33"/>
      <c r="O15" s="33"/>
      <c r="P15" s="33"/>
      <c r="Q15" s="33"/>
      <c r="R15" s="33"/>
      <c r="S15" s="33"/>
      <c r="T15" s="33"/>
      <c r="U15" s="33"/>
      <c r="V15" s="33"/>
      <c r="W15" s="33"/>
    </row>
    <row r="16" spans="1:23" x14ac:dyDescent="0.25">
      <c r="A16" s="33"/>
      <c r="B16" s="33"/>
      <c r="C16" s="33"/>
      <c r="D16" s="33"/>
      <c r="E16" s="33"/>
      <c r="F16" s="33"/>
      <c r="G16" s="33"/>
      <c r="H16" s="33"/>
      <c r="I16" s="33"/>
      <c r="J16" s="33"/>
      <c r="K16" s="33"/>
      <c r="L16" s="33"/>
      <c r="M16" s="33"/>
      <c r="N16" s="33"/>
      <c r="O16" s="33"/>
      <c r="P16" s="33"/>
      <c r="Q16" s="33"/>
      <c r="R16" s="33"/>
      <c r="S16" s="33"/>
      <c r="T16" s="33"/>
      <c r="U16" s="33"/>
      <c r="V16" s="33"/>
      <c r="W16" s="33"/>
    </row>
    <row r="17" spans="1:23" x14ac:dyDescent="0.25">
      <c r="A17" s="33"/>
      <c r="B17" s="33"/>
      <c r="C17" s="33"/>
      <c r="D17" s="33"/>
      <c r="E17" s="33"/>
      <c r="F17" s="33"/>
      <c r="G17" s="33"/>
      <c r="H17" s="33"/>
      <c r="I17" s="33"/>
      <c r="J17" s="33"/>
      <c r="K17" s="33"/>
      <c r="L17" s="33"/>
      <c r="M17" s="33"/>
      <c r="N17" s="33"/>
      <c r="O17" s="33"/>
      <c r="P17" s="33"/>
      <c r="Q17" s="33"/>
      <c r="R17" s="33"/>
      <c r="S17" s="33"/>
      <c r="T17" s="33"/>
      <c r="U17" s="33"/>
      <c r="V17" s="33"/>
      <c r="W17" s="33"/>
    </row>
    <row r="18" spans="1:23" x14ac:dyDescent="0.25">
      <c r="A18" s="33"/>
      <c r="B18" s="33"/>
      <c r="C18" s="33"/>
      <c r="D18" s="33"/>
      <c r="E18" s="33"/>
      <c r="F18" s="33"/>
      <c r="G18" s="33"/>
      <c r="H18" s="33"/>
      <c r="I18" s="33"/>
      <c r="J18" s="33"/>
      <c r="K18" s="33"/>
      <c r="L18" s="33"/>
      <c r="M18" s="33"/>
      <c r="N18" s="33"/>
      <c r="O18" s="33"/>
      <c r="P18" s="33"/>
      <c r="Q18" s="33"/>
      <c r="R18" s="33"/>
      <c r="S18" s="33"/>
      <c r="T18" s="33"/>
      <c r="U18" s="33"/>
      <c r="V18" s="33"/>
      <c r="W18" s="33"/>
    </row>
    <row r="19" spans="1:23" x14ac:dyDescent="0.25">
      <c r="A19" s="33"/>
      <c r="B19" s="33"/>
      <c r="C19" s="33"/>
      <c r="D19" s="33"/>
      <c r="E19" s="33"/>
      <c r="F19" s="33"/>
      <c r="G19" s="33"/>
      <c r="H19" s="33"/>
      <c r="I19" s="33"/>
      <c r="J19" s="33"/>
      <c r="K19" s="33"/>
      <c r="L19" s="33"/>
      <c r="M19" s="33"/>
      <c r="N19" s="33"/>
      <c r="O19" s="33"/>
      <c r="P19" s="33"/>
      <c r="Q19" s="33"/>
      <c r="R19" s="33"/>
      <c r="S19" s="33"/>
      <c r="T19" s="33"/>
      <c r="U19" s="33"/>
      <c r="V19" s="33"/>
      <c r="W19" s="33"/>
    </row>
    <row r="20" spans="1:23" x14ac:dyDescent="0.25">
      <c r="A20" s="33"/>
      <c r="B20" s="33"/>
      <c r="C20" s="33"/>
      <c r="D20" s="33"/>
      <c r="E20" s="33"/>
      <c r="F20" s="33"/>
      <c r="G20" s="33"/>
      <c r="H20" s="33"/>
      <c r="I20" s="33"/>
      <c r="J20" s="33"/>
      <c r="K20" s="33"/>
      <c r="L20" s="33"/>
      <c r="M20" s="33"/>
      <c r="N20" s="33"/>
      <c r="O20" s="33"/>
      <c r="P20" s="33"/>
      <c r="Q20" s="33"/>
      <c r="R20" s="33"/>
      <c r="S20" s="33"/>
      <c r="T20" s="33"/>
      <c r="U20" s="33"/>
      <c r="V20" s="33"/>
      <c r="W20" s="33"/>
    </row>
    <row r="21" spans="1:23" x14ac:dyDescent="0.25">
      <c r="A21" s="33"/>
      <c r="B21" s="33"/>
      <c r="C21" s="33"/>
      <c r="D21" s="33"/>
      <c r="E21" s="33"/>
      <c r="F21" s="33"/>
      <c r="G21" s="33"/>
      <c r="H21" s="33"/>
      <c r="I21" s="33"/>
      <c r="J21" s="33"/>
      <c r="K21" s="33"/>
      <c r="L21" s="33"/>
      <c r="M21" s="33"/>
      <c r="N21" s="33"/>
      <c r="O21" s="33"/>
      <c r="P21" s="33"/>
      <c r="Q21" s="33"/>
      <c r="R21" s="33"/>
      <c r="S21" s="33"/>
      <c r="T21" s="33"/>
      <c r="U21" s="33"/>
      <c r="V21" s="33"/>
      <c r="W21" s="33"/>
    </row>
    <row r="22" spans="1:23" x14ac:dyDescent="0.25">
      <c r="A22" s="33"/>
      <c r="B22" s="33"/>
      <c r="C22" s="33"/>
      <c r="D22" s="33"/>
      <c r="E22" s="33"/>
      <c r="F22" s="33"/>
      <c r="G22" s="33"/>
      <c r="H22" s="33"/>
      <c r="I22" s="33"/>
      <c r="J22" s="33"/>
      <c r="K22" s="33"/>
      <c r="L22" s="33"/>
      <c r="M22" s="33"/>
      <c r="N22" s="33"/>
      <c r="O22" s="33"/>
      <c r="P22" s="33"/>
      <c r="Q22" s="33"/>
      <c r="R22" s="33"/>
      <c r="S22" s="33"/>
      <c r="T22" s="33"/>
      <c r="U22" s="33"/>
      <c r="V22" s="33"/>
      <c r="W22" s="33"/>
    </row>
    <row r="23" spans="1:23" x14ac:dyDescent="0.25">
      <c r="A23" s="33"/>
      <c r="B23" s="33"/>
      <c r="C23" s="33"/>
      <c r="D23" s="33"/>
      <c r="E23" s="33"/>
      <c r="F23" s="33"/>
      <c r="G23" s="33"/>
      <c r="H23" s="33"/>
      <c r="I23" s="33"/>
      <c r="J23" s="33"/>
      <c r="K23" s="33"/>
      <c r="L23" s="33"/>
      <c r="M23" s="33"/>
      <c r="N23" s="33"/>
      <c r="O23" s="33"/>
      <c r="P23" s="33"/>
      <c r="Q23" s="33"/>
      <c r="R23" s="33"/>
      <c r="S23" s="33"/>
      <c r="T23" s="33"/>
      <c r="U23" s="33"/>
      <c r="V23" s="33"/>
      <c r="W23" s="33"/>
    </row>
    <row r="24" spans="1:23" x14ac:dyDescent="0.25">
      <c r="A24" s="33"/>
      <c r="B24" s="33"/>
      <c r="C24" s="33"/>
      <c r="D24" s="33"/>
      <c r="E24" s="33"/>
      <c r="F24" s="33"/>
      <c r="G24" s="33"/>
      <c r="H24" s="33"/>
      <c r="I24" s="33"/>
      <c r="J24" s="33"/>
      <c r="K24" s="33"/>
      <c r="L24" s="33"/>
      <c r="M24" s="33"/>
      <c r="N24" s="33"/>
      <c r="O24" s="33"/>
      <c r="P24" s="33"/>
      <c r="Q24" s="33"/>
      <c r="R24" s="33"/>
      <c r="S24" s="33"/>
      <c r="T24" s="33"/>
      <c r="U24" s="33"/>
      <c r="V24" s="33"/>
      <c r="W24" s="33"/>
    </row>
    <row r="25" spans="1:23" x14ac:dyDescent="0.25">
      <c r="A25" s="33"/>
      <c r="B25" s="33"/>
      <c r="C25" s="33"/>
      <c r="D25" s="33"/>
      <c r="E25" s="33"/>
      <c r="F25" s="33"/>
      <c r="G25" s="33"/>
      <c r="H25" s="33"/>
      <c r="I25" s="33"/>
      <c r="J25" s="33"/>
      <c r="K25" s="33"/>
      <c r="L25" s="33"/>
      <c r="M25" s="33"/>
      <c r="N25" s="33"/>
      <c r="O25" s="33"/>
      <c r="P25" s="33"/>
      <c r="Q25" s="33"/>
      <c r="R25" s="33"/>
      <c r="S25" s="33"/>
      <c r="T25" s="33"/>
      <c r="U25" s="33"/>
      <c r="V25" s="33"/>
      <c r="W25" s="33"/>
    </row>
    <row r="26" spans="1:23" x14ac:dyDescent="0.25">
      <c r="A26" s="33"/>
      <c r="B26" s="33"/>
      <c r="C26" s="33"/>
      <c r="D26" s="33"/>
      <c r="E26" s="33"/>
      <c r="F26" s="33"/>
      <c r="G26" s="33"/>
      <c r="H26" s="33"/>
      <c r="I26" s="33"/>
      <c r="J26" s="33"/>
      <c r="K26" s="33"/>
      <c r="L26" s="33"/>
      <c r="M26" s="33"/>
      <c r="N26" s="33"/>
      <c r="O26" s="33"/>
      <c r="P26" s="33"/>
      <c r="Q26" s="33"/>
      <c r="R26" s="33"/>
      <c r="S26" s="33"/>
      <c r="T26" s="33"/>
      <c r="U26" s="33"/>
      <c r="V26" s="33"/>
      <c r="W26" s="33"/>
    </row>
    <row r="27" spans="1:23" x14ac:dyDescent="0.25">
      <c r="A27" s="33"/>
      <c r="B27" s="33"/>
      <c r="C27" s="33"/>
      <c r="D27" s="33"/>
      <c r="E27" s="33"/>
      <c r="F27" s="33"/>
      <c r="G27" s="33"/>
      <c r="H27" s="33"/>
      <c r="I27" s="33"/>
      <c r="J27" s="33"/>
      <c r="K27" s="33"/>
      <c r="L27" s="33"/>
      <c r="M27" s="33"/>
      <c r="N27" s="33"/>
      <c r="O27" s="33"/>
      <c r="P27" s="33"/>
      <c r="Q27" s="33"/>
      <c r="R27" s="33"/>
      <c r="S27" s="33"/>
      <c r="T27" s="33"/>
      <c r="U27" s="33"/>
      <c r="V27" s="33"/>
      <c r="W27" s="33"/>
    </row>
    <row r="28" spans="1:23" x14ac:dyDescent="0.25">
      <c r="A28" s="33"/>
      <c r="B28" s="33"/>
      <c r="C28" s="33"/>
      <c r="D28" s="33"/>
      <c r="E28" s="33"/>
      <c r="F28" s="33"/>
      <c r="G28" s="33"/>
      <c r="H28" s="33"/>
      <c r="I28" s="33"/>
      <c r="J28" s="33"/>
      <c r="K28" s="33"/>
      <c r="L28" s="33"/>
      <c r="M28" s="33"/>
      <c r="N28" s="33"/>
      <c r="O28" s="33"/>
      <c r="P28" s="33"/>
      <c r="Q28" s="33"/>
      <c r="R28" s="33"/>
      <c r="S28" s="33"/>
      <c r="T28" s="33"/>
      <c r="U28" s="33"/>
      <c r="V28" s="33"/>
      <c r="W28" s="33"/>
    </row>
    <row r="29" spans="1:23" x14ac:dyDescent="0.25">
      <c r="A29" s="33"/>
      <c r="B29" s="33"/>
      <c r="C29" s="33"/>
      <c r="D29" s="33"/>
      <c r="E29" s="33"/>
      <c r="F29" s="33"/>
      <c r="G29" s="33"/>
      <c r="H29" s="33"/>
      <c r="I29" s="33"/>
      <c r="J29" s="33"/>
      <c r="K29" s="33"/>
      <c r="L29" s="33"/>
      <c r="M29" s="33"/>
      <c r="N29" s="33"/>
      <c r="O29" s="33"/>
      <c r="P29" s="33"/>
      <c r="Q29" s="33"/>
      <c r="R29" s="33"/>
      <c r="S29" s="33"/>
      <c r="T29" s="33"/>
      <c r="U29" s="33"/>
      <c r="V29" s="33"/>
      <c r="W29" s="3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Customer Names</vt:lpstr>
      <vt:lpstr>Medical Examinations</vt:lpstr>
      <vt:lpstr>Hospitalisation Details</vt:lpstr>
      <vt:lpstr>Explore</vt:lpstr>
      <vt:lpstr>Healthcare</vt:lpstr>
      <vt:lpstr>Data Analysis</vt:lpstr>
      <vt:lpstr>Q1</vt:lpstr>
      <vt:lpstr>Q2</vt:lpstr>
      <vt:lpstr>Q3</vt:lpstr>
      <vt:lpstr>Q4</vt:lpstr>
      <vt:lpstr>Q5</vt:lpstr>
      <vt:lpstr>Q6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2024-10-21T18:25:59Z</dcterms:modified>
</cp:coreProperties>
</file>